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60"/>
  </bookViews>
  <sheets>
    <sheet name="一览表" sheetId="1" r:id="rId1"/>
    <sheet name="同类汇总数据" sheetId="2" r:id="rId2"/>
  </sheets>
  <definedNames>
    <definedName name="_xlnm._FilterDatabase" localSheetId="0" hidden="1">一览表!$A$3:$AX$1234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<sst xmlns="http://schemas.openxmlformats.org/spreadsheetml/2006/main" count="8371" uniqueCount="3241">
  <si>
    <t>报表数据截止时间</t>
  </si>
  <si>
    <t>序号</t>
  </si>
  <si>
    <t>趋势预警</t>
  </si>
  <si>
    <t>本月交易预警</t>
  </si>
  <si>
    <t>流失情况</t>
  </si>
  <si>
    <t>基本信息</t>
  </si>
  <si>
    <t>操作记录</t>
  </si>
  <si>
    <t>交易记录</t>
  </si>
  <si>
    <t>交易笔数</t>
  </si>
  <si>
    <t>客单价</t>
  </si>
  <si>
    <t>交易额增长率</t>
  </si>
  <si>
    <t>同类对比（金额）</t>
  </si>
  <si>
    <t>同类对比（笔数）</t>
  </si>
  <si>
    <t>预警（操作）</t>
  </si>
  <si>
    <t>预警（交易额）</t>
  </si>
  <si>
    <t>预警（交易笔数）</t>
  </si>
  <si>
    <t>最近使用时间</t>
  </si>
  <si>
    <t>近两周切换未交易</t>
  </si>
  <si>
    <t>租户创建时间</t>
  </si>
  <si>
    <t>版本</t>
  </si>
  <si>
    <t>诊所类别</t>
  </si>
  <si>
    <t>城市</t>
  </si>
  <si>
    <t>区域</t>
  </si>
  <si>
    <t>店名</t>
  </si>
  <si>
    <t>地址</t>
  </si>
  <si>
    <t>最近一次登录时间</t>
  </si>
  <si>
    <t>最近一次交易时间</t>
  </si>
  <si>
    <t>最近一次门诊时间</t>
  </si>
  <si>
    <t>最近一次药品更新时间</t>
  </si>
  <si>
    <t>最近一次库存操作时间</t>
  </si>
  <si>
    <t>最近一周</t>
  </si>
  <si>
    <t>最近一月</t>
  </si>
  <si>
    <t>最近三月</t>
  </si>
  <si>
    <t>今年内</t>
  </si>
  <si>
    <t>近一个月交易</t>
  </si>
  <si>
    <t>近两个月交易</t>
  </si>
  <si>
    <t>近三个月交易</t>
  </si>
  <si>
    <t>1583731266461929474</t>
  </si>
  <si>
    <t>正式版</t>
  </si>
  <si>
    <t>中西医诊所</t>
  </si>
  <si>
    <t>四川省成都市</t>
  </si>
  <si>
    <t>龙泉驿区</t>
  </si>
  <si>
    <t>成都万欣公司同生综合门诊部</t>
  </si>
  <si>
    <t>四川省成都市龙泉驿区</t>
  </si>
  <si>
    <t>1591983637474344961</t>
  </si>
  <si>
    <t>高新区</t>
  </si>
  <si>
    <t>成都高新百康新仁中西医结合诊所有限责任公司</t>
  </si>
  <si>
    <t>四川省成都市高新区</t>
  </si>
  <si>
    <t>1592351485673644033</t>
  </si>
  <si>
    <t>龙泉驿区龙泉街办庆平诊所</t>
  </si>
  <si>
    <t>1592353141383536642</t>
  </si>
  <si>
    <t>龙泉驿区十陵街办妙春诊所</t>
  </si>
  <si>
    <t>1592405760051290114</t>
  </si>
  <si>
    <t>双流区</t>
  </si>
  <si>
    <t>双流时康诊所</t>
  </si>
  <si>
    <t>双流西航港大件路白家段998号23幢216号双流时康诊所</t>
  </si>
  <si>
    <t>1592416195328647169</t>
  </si>
  <si>
    <t>龙泉驿吉康诚中西医结合诊所</t>
  </si>
  <si>
    <t>四川省成都市龙泉驿区康阳路1111号13栋103号</t>
  </si>
  <si>
    <t>1593175224812371969</t>
  </si>
  <si>
    <t>检查版</t>
  </si>
  <si>
    <t>成都高新谦康中西医结合诊所有限责任公司</t>
  </si>
  <si>
    <t>1593177936950001665</t>
  </si>
  <si>
    <t>口腔诊所</t>
  </si>
  <si>
    <t>成都高新谦谦口腔诊所有限责任公司</t>
  </si>
  <si>
    <t>1595041171678490625</t>
  </si>
  <si>
    <t>中医诊所</t>
  </si>
  <si>
    <t>新津县</t>
  </si>
  <si>
    <t>成都市新津求实中医诊所有限公司</t>
  </si>
  <si>
    <t>1596128897364439042</t>
  </si>
  <si>
    <t>四川省甘孜州</t>
  </si>
  <si>
    <t>康定市</t>
  </si>
  <si>
    <t>康定斯迈尔口腔诊所有限责任公司新市前街诊所</t>
  </si>
  <si>
    <t>四川省甘孜州康定市</t>
  </si>
  <si>
    <t>1596133049350025218</t>
  </si>
  <si>
    <t>青白江区</t>
  </si>
  <si>
    <t>成都青白江舒经合盲人医疗按摩所有限公司</t>
  </si>
  <si>
    <t>1599598596915990529</t>
  </si>
  <si>
    <t>天府新区</t>
  </si>
  <si>
    <t>成都天府新区万安治康诊所</t>
  </si>
  <si>
    <t>四川省成都市天府新区</t>
  </si>
  <si>
    <t>1600739314355187714</t>
  </si>
  <si>
    <t>成都双流和泰御康中医诊所有限公司</t>
  </si>
  <si>
    <t>四川省成都市双流区</t>
  </si>
  <si>
    <t>1601040021281083393</t>
  </si>
  <si>
    <t>武侯区</t>
  </si>
  <si>
    <t>武侯大家诊所</t>
  </si>
  <si>
    <t>四川省成都市武侯区</t>
  </si>
  <si>
    <t>1607558295531614210</t>
  </si>
  <si>
    <t>四川省泸州市</t>
  </si>
  <si>
    <t>纳溪区</t>
  </si>
  <si>
    <t>泸州益芽口腔诊所</t>
  </si>
  <si>
    <t>四川省泸州市纳溪区凤凰城五号公路口</t>
  </si>
  <si>
    <t>1615264663172579329</t>
  </si>
  <si>
    <t>成都天府新区脊骨堂中医诊所</t>
  </si>
  <si>
    <t>1620334772698230785</t>
  </si>
  <si>
    <t>高新区逸康九九中医诊所</t>
  </si>
  <si>
    <t>1622418593182662657</t>
  </si>
  <si>
    <t>成都市天府新区新兴顺康诊所有限公司</t>
  </si>
  <si>
    <t>1623609757906882562</t>
  </si>
  <si>
    <t>成都天府新区颐丰堂中医诊所有限公司</t>
  </si>
  <si>
    <t>1625386495821234178</t>
  </si>
  <si>
    <t>新都区</t>
  </si>
  <si>
    <t>成都新都容德君会中医诊所有限公司</t>
  </si>
  <si>
    <t>四川省成都市新都区</t>
  </si>
  <si>
    <t>1625388529605689346</t>
  </si>
  <si>
    <t>成都新都容德正康中医诊所</t>
  </si>
  <si>
    <t>新都区大丰街道大天路895号</t>
  </si>
  <si>
    <t>1625682718830641154</t>
  </si>
  <si>
    <t>成都天府新区名居诊所</t>
  </si>
  <si>
    <t>1625693293543440386</t>
  </si>
  <si>
    <t>成都天府新区录云诊所有限公司</t>
  </si>
  <si>
    <t>1627496151064535042</t>
  </si>
  <si>
    <t>龙泉驿区大面街办楠博中西医结合诊所</t>
  </si>
  <si>
    <t>1628226877315665921</t>
  </si>
  <si>
    <t>成都天府新区聚福堂诊所有限公司</t>
  </si>
  <si>
    <t>1632911413582598145</t>
  </si>
  <si>
    <t>青羊区</t>
  </si>
  <si>
    <t>成都福道堂健康管理有限公司青羊中医诊所</t>
  </si>
  <si>
    <t>四川省成都市青羊区</t>
  </si>
  <si>
    <t>1635184030842720257</t>
  </si>
  <si>
    <t>锦江区</t>
  </si>
  <si>
    <t>成都锦江康威河滨诊所有限公司</t>
  </si>
  <si>
    <t>四川省成都市锦江区</t>
  </si>
  <si>
    <t>1635534310132236290</t>
  </si>
  <si>
    <t>四川省绵阳市</t>
  </si>
  <si>
    <t>三台县</t>
  </si>
  <si>
    <t>成都天府新区岐真堂诊所有限公司三台分公司</t>
  </si>
  <si>
    <t>四川省绵阳市三台县</t>
  </si>
  <si>
    <t>1638354997645434881</t>
  </si>
  <si>
    <t>成都双流艺航中西医结合诊所有限责任公司</t>
  </si>
  <si>
    <t>1638356455526785025</t>
  </si>
  <si>
    <t>成都双流贵华诊所有限公司</t>
  </si>
  <si>
    <t>九江街道江美西路362号</t>
  </si>
  <si>
    <t>1638730933356244994</t>
  </si>
  <si>
    <t>龙泉驿宏东诊所</t>
  </si>
  <si>
    <t>1640636852988121089</t>
  </si>
  <si>
    <t>锦江明合德中西医诊所</t>
  </si>
  <si>
    <t>1641259975024439297</t>
  </si>
  <si>
    <t>成都青白江洁贝口腔诊所有限公司</t>
  </si>
  <si>
    <t>四川省成都市青白江区</t>
  </si>
  <si>
    <t>1613.4117647059</t>
  </si>
  <si>
    <t>1641261727303987201</t>
  </si>
  <si>
    <t>成都青白江如亲中医综合诊所有限责任公司</t>
  </si>
  <si>
    <t>1642896612665016321</t>
  </si>
  <si>
    <t>成都双流缺牙巴口腔门诊部有限公司</t>
  </si>
  <si>
    <t>1642896987493187585</t>
  </si>
  <si>
    <t>成都双流至上德康中西医结合诊所有限责任公司</t>
  </si>
  <si>
    <t>1642897332659240962</t>
  </si>
  <si>
    <t>成华区</t>
  </si>
  <si>
    <t>成都成华时代华品口腔门诊部有限公司</t>
  </si>
  <si>
    <t>四川省成都市成华区</t>
  </si>
  <si>
    <t>1643881788202127362</t>
  </si>
  <si>
    <t>成都双流川港享乐康中医诊所有限公司</t>
  </si>
  <si>
    <t>1644179683418783745</t>
  </si>
  <si>
    <t>金牛区</t>
  </si>
  <si>
    <t>金牛晴川口腔诊所</t>
  </si>
  <si>
    <t>1590.4268292683</t>
  </si>
  <si>
    <t>1644180363349016578</t>
  </si>
  <si>
    <t>高新区官平诊所</t>
  </si>
  <si>
    <t>1644180804069703682</t>
  </si>
  <si>
    <t>成都双流益口佳口腔诊所有限公司</t>
  </si>
  <si>
    <t>1644181005923581954</t>
  </si>
  <si>
    <t>成都龙井安瑞养老服务有限公司诊所</t>
  </si>
  <si>
    <t>1644397968223555585</t>
  </si>
  <si>
    <t>龙泉驿区十陵街办谢氏中西诊所</t>
  </si>
  <si>
    <t>四川省成都市龙泉驿区十陵街办江华路95号</t>
  </si>
  <si>
    <t>1645254194356473858</t>
  </si>
  <si>
    <t>成都成华优优美佳口腔门诊部有限公司</t>
  </si>
  <si>
    <t>四川省成都市成华区双荆路6号附31号1层</t>
  </si>
  <si>
    <t>1645254432169316353</t>
  </si>
  <si>
    <t>成都双流瑞志口腔门诊部有限公司</t>
  </si>
  <si>
    <t>四川省成都市双流区西航港街道西航港大道中三段888号27栋2层1号（自主申报）</t>
  </si>
  <si>
    <t>1645254761535426562</t>
  </si>
  <si>
    <t>高新安兴诊所</t>
  </si>
  <si>
    <t>四川省成都市高新区中和中柏路243号1层</t>
  </si>
  <si>
    <t>1645261184164089857</t>
  </si>
  <si>
    <t>四川盖亚诊所连锁股份有限公司</t>
  </si>
  <si>
    <t>1645961885184749569</t>
  </si>
  <si>
    <t>龙泉驿区和聚诊所</t>
  </si>
  <si>
    <t>四川省成都市龙泉驿区龙泉街道桃都大道中段999号8栋1层3号</t>
  </si>
  <si>
    <t>1654314752069091330</t>
  </si>
  <si>
    <t>都江堰市</t>
  </si>
  <si>
    <t>都江堰佳合翔中医综合诊所</t>
  </si>
  <si>
    <t>四川省成都市都江堰市奎光塔街道勤俭人家社区紫荆中路481、483号</t>
  </si>
  <si>
    <t>1655490675439058946</t>
  </si>
  <si>
    <t>成都龙泉驿宝愈林中医诊所有限责任公司</t>
  </si>
  <si>
    <t>四川省成都市龙泉驿区西河街道群辉街10号附2号</t>
  </si>
  <si>
    <t>1656184041298575362</t>
  </si>
  <si>
    <t>成都金牛乾益诊所有限公司</t>
  </si>
  <si>
    <t>四川省成都市金牛区</t>
  </si>
  <si>
    <t>1657933816948838401</t>
  </si>
  <si>
    <t>成都双流一齿贝辰南湖口腔诊所</t>
  </si>
  <si>
    <t>四川省成都市双流区顺兴路一段468号7栋2层1号、2号、3号</t>
  </si>
  <si>
    <t>1657939607852404738</t>
  </si>
  <si>
    <t>成都龙泉驿区燕燕中西医结合诊所有限公司</t>
  </si>
  <si>
    <t>1658405201901907970</t>
  </si>
  <si>
    <t>龙泉驿区华萍诊所</t>
  </si>
  <si>
    <t>四川省成都市龙泉驿区龙泉街道永安路345号、347号</t>
  </si>
  <si>
    <t>1658477534859620353</t>
  </si>
  <si>
    <t>四川盖亚诊所连锁股份有限公司龙泉驿恒大绿洲诊所</t>
  </si>
  <si>
    <t>四川省成都市龙泉驿区大面街道车城西四路95号</t>
  </si>
  <si>
    <t>1658766974517526529</t>
  </si>
  <si>
    <t>成都锦江海羚口腔诊所有限公司</t>
  </si>
  <si>
    <t>1659031079702773761</t>
  </si>
  <si>
    <t>成都锦江政鑫诊所</t>
  </si>
  <si>
    <t>成都锦江区</t>
  </si>
  <si>
    <t>1659401800618639361</t>
  </si>
  <si>
    <t>成都天府新区蒋乐家骨科诊所</t>
  </si>
  <si>
    <t>1660489291585060866</t>
  </si>
  <si>
    <t>成都龙泉驿佳合翔诊所有限公司</t>
  </si>
  <si>
    <t>四川省成都市龙泉驿区西河镇龙跃商业街100号2栋1层1号</t>
  </si>
  <si>
    <t>1661196251695448066</t>
  </si>
  <si>
    <t>成都龙泉驿微笑合美口腔诊所有限公司</t>
  </si>
  <si>
    <t>四川省成都市龙泉驿区十陵街道办事处灵龙路398号1栋1单元2层1号、2号、3号</t>
  </si>
  <si>
    <t>1637.9545454545</t>
  </si>
  <si>
    <t>1661560153637683201</t>
  </si>
  <si>
    <t>成都成华初芯口腔诊所有限公司</t>
  </si>
  <si>
    <t>1661595986893766657</t>
  </si>
  <si>
    <t>简阳市</t>
  </si>
  <si>
    <t>简阳东满渥迪眼科诊所有限公司</t>
  </si>
  <si>
    <t>四川省成都市简阳市</t>
  </si>
  <si>
    <t>1661720544904802306</t>
  </si>
  <si>
    <t>成都布莱梅联合口腔医院</t>
  </si>
  <si>
    <t>武侯区科华北路58号1栋2单元</t>
  </si>
  <si>
    <t>2045.3453604194</t>
  </si>
  <si>
    <t>1661991246656499713</t>
  </si>
  <si>
    <t>成都大诚固源堂诊所有限公司</t>
  </si>
  <si>
    <t>成都市双流区九江街道江美西路334号，336号</t>
  </si>
  <si>
    <t>1661992739790974978</t>
  </si>
  <si>
    <t>成都双流川港莉康中医诊所有限公司</t>
  </si>
  <si>
    <t>1663427229226663938</t>
  </si>
  <si>
    <t>四川盖亚诊所连锁股份有限公司龙泉驿龙都北路诊所</t>
  </si>
  <si>
    <t>四川省成都市龙泉驿区龙泉街道龙都北路666号山水四季城32栋1层3号、4号、5号</t>
  </si>
  <si>
    <t>1663435477304508417</t>
  </si>
  <si>
    <t>四川盖亚诊所连锁股份有限公司龙泉驿燃灯寺路诊所</t>
  </si>
  <si>
    <t>四川省成都市龙泉驿区龙泉街道燃灯寺路263、265</t>
  </si>
  <si>
    <t>1663439468562251777</t>
  </si>
  <si>
    <t>四川盖亚诊所连锁股份有限公司龙泉驿驿都西路诊所</t>
  </si>
  <si>
    <t>四川省成都市龙泉驿区大面街道驿都西路3666号（盖亚诊所）</t>
  </si>
  <si>
    <t>1663442085468209153</t>
  </si>
  <si>
    <t>四川盖亚诊所连锁股份有限公司龙泉驿银河路中西医结合诊所</t>
  </si>
  <si>
    <t>四川省成都市龙泉驿区大面街道银河路179号</t>
  </si>
  <si>
    <t>1663446066135334914</t>
  </si>
  <si>
    <t>四川盖亚诊所连锁股份有限公司龙泉驿爱琴路诊所</t>
  </si>
  <si>
    <t>四川省成都市龙泉驿区柏合镇爱琴路160号</t>
  </si>
  <si>
    <t>1663786260516638721</t>
  </si>
  <si>
    <t>成都成华博仕口腔门诊部（成都成华博仕口腔门诊部有限公司）</t>
  </si>
  <si>
    <t>四川省成都市成华区成华区双华南路8号</t>
  </si>
  <si>
    <t>1664515186545201153</t>
  </si>
  <si>
    <t xml:space="preserve">成都华医皮肤医学研究院门诊部 </t>
  </si>
  <si>
    <t>四川省成都市金牛区成都市金牛区一环路北一段113号</t>
  </si>
  <si>
    <t>1638.8245993031</t>
  </si>
  <si>
    <t>1665682229491470337</t>
  </si>
  <si>
    <t xml:space="preserve">天府新区成都片区新兴馥明中医诊所 </t>
  </si>
  <si>
    <t>四川省成都市天府新区天府新区新兴街道新富街22号、24号</t>
  </si>
  <si>
    <t>1665936803372535809</t>
  </si>
  <si>
    <t>成都金牛何氏安诊所有限公司</t>
  </si>
  <si>
    <t>四川省成都市金牛区四川省成都市金牛区金鱼街2号附8号</t>
  </si>
  <si>
    <t>1665937086680993794</t>
  </si>
  <si>
    <t>成都龙泉驿龙桦口腔门诊部有限公司</t>
  </si>
  <si>
    <t>四川省成都市龙泉驿区大面街道经开区南二路3617号</t>
  </si>
  <si>
    <t>1100.5239726027</t>
  </si>
  <si>
    <t>1666270541872697345</t>
  </si>
  <si>
    <t>成都成华弘梅花开诊所有限公司</t>
  </si>
  <si>
    <t>四川省成都市成华区四川省成都市成华区致强路14号</t>
  </si>
  <si>
    <t>1666270676849594369</t>
  </si>
  <si>
    <t>成都成华同正堂诊所</t>
  </si>
  <si>
    <t>建兴路号附38号</t>
  </si>
  <si>
    <t>1666836487104434177</t>
  </si>
  <si>
    <t>郫都区</t>
  </si>
  <si>
    <t xml:space="preserve">成都郫都垚鑫锐诊所有限公司 </t>
  </si>
  <si>
    <t>四川省成都市郫都区郫都区红光街道广场路北一段179号</t>
  </si>
  <si>
    <t>1666837256209764354</t>
  </si>
  <si>
    <t xml:space="preserve">成都双流子瑞诊所有限公司 </t>
  </si>
  <si>
    <t>四川省成都市双流区双流区西航港街道文化街一段57.59号</t>
  </si>
  <si>
    <t>1668083714766430210</t>
  </si>
  <si>
    <t>四川盖亚诊所连锁股份有限公司青羊培中路诊所</t>
  </si>
  <si>
    <t>四川省成都市青羊区成都市青羊培中路7号</t>
  </si>
  <si>
    <t>1668083989019385858</t>
  </si>
  <si>
    <t>温江区</t>
  </si>
  <si>
    <t>四川盖亚诊所连锁股份有限公司温江海天路诊所</t>
  </si>
  <si>
    <t>四川省成都市温江区温江区天府街办海天路196号</t>
  </si>
  <si>
    <t>1668084126873575425</t>
  </si>
  <si>
    <t>四川盖亚诊所连锁股份有限公司温江清泉南街诊所</t>
  </si>
  <si>
    <t>四川省成都市温江区温江区涌泉清泉南街395、397号</t>
  </si>
  <si>
    <t>1668084250102226945</t>
  </si>
  <si>
    <t>四川盖亚诊所连锁股份有限公司温江太极大道诊所</t>
  </si>
  <si>
    <t>四川省成都市温江区成都市温江区金马镇太极大道88号、90号</t>
  </si>
  <si>
    <t>1668084394772160513</t>
  </si>
  <si>
    <t>四川盖亚诊所连锁股份有限公司温江光华大道三段诊所</t>
  </si>
  <si>
    <t>四川省成都市温江区成都市温江区光华大道三段142号附1号</t>
  </si>
  <si>
    <t>1668084860105023489</t>
  </si>
  <si>
    <t>四川盖亚诊所连锁股份有限公司温江政通东路诊所</t>
  </si>
  <si>
    <t>四川省成都市温江区温江区柳城街道政通东路337.339号</t>
  </si>
  <si>
    <t>1668085034936197122</t>
  </si>
  <si>
    <t>四川盖亚诊所连锁股份有限公司温江江浦路诊所</t>
  </si>
  <si>
    <t>四川省成都市温江区成都市温江区涌泉江浦路288号4栋1层107号</t>
  </si>
  <si>
    <t>1668085543956930561</t>
  </si>
  <si>
    <t>四川盖亚诊所连锁股份有限公司金牛金丰路诊所</t>
  </si>
  <si>
    <t>四川省成都市金牛区金牛区金丰路191号128栋附1号</t>
  </si>
  <si>
    <t>1668085655177289729</t>
  </si>
  <si>
    <t>四川盖亚诊所连锁股份有限公司新都大丰甫家一路诊所</t>
  </si>
  <si>
    <t>四川省成都市新都区大丰街道甫家一路东段666号</t>
  </si>
  <si>
    <t>1668086015258288130</t>
  </si>
  <si>
    <t>四川盖亚诊所连锁股份有限公司武侯武科东二路诊所</t>
  </si>
  <si>
    <t>四川省成都市武侯区成都市武侯区武科东二路454号1层</t>
  </si>
  <si>
    <t>1668091532408020994</t>
  </si>
  <si>
    <t>四川盖亚诊所连锁股份有限公司温江江安路诊所</t>
  </si>
  <si>
    <t>四川省成都市温江区成都市温江区江安路513号</t>
  </si>
  <si>
    <t>1668519358047215618</t>
  </si>
  <si>
    <t>成都温江同春诊所有限公司</t>
  </si>
  <si>
    <t>四川省成都市温江区温江区柳城街道内北街87号1楼附3号</t>
  </si>
  <si>
    <t>1669159898895896578</t>
  </si>
  <si>
    <t>成都天府新区中海云飞口腔诊所有限公司</t>
  </si>
  <si>
    <t>四川省成都市天府新区四川省成都市天府新区华阳街道祥瑞东街754号、756号</t>
  </si>
  <si>
    <t>1670713108743847938</t>
  </si>
  <si>
    <t>四川盖亚诊所连锁股份有限公司龙泉驿双龙路诊所</t>
  </si>
  <si>
    <t>四川省成都市龙泉驿区龙泉驿区双龙路488号22栋一层附105号、106号、107号</t>
  </si>
  <si>
    <t>1670713374201348098</t>
  </si>
  <si>
    <t>四川盖亚诊所连锁股份有限公司龙泉驿怡和新城中西医结合诊所</t>
  </si>
  <si>
    <t>四川省成都市龙泉驿区龙泉驿区怡和新城F1区项目1楼双龙路388号6栋109-111号号</t>
  </si>
  <si>
    <t>1670724524271992833</t>
  </si>
  <si>
    <t>四川盖亚诊所连锁股份有限公司龙泉驿龙城大道诊所</t>
  </si>
  <si>
    <t>四川省成都市龙泉驿区龙泉驿区大面街道办龙城大道864号</t>
  </si>
  <si>
    <t>1670725608868675585</t>
  </si>
  <si>
    <t>四川盖亚诊所连锁股份有限公司郫都龙吟路诊所</t>
  </si>
  <si>
    <t>四川省成都市郫都区犀浦镇龙吟路463、465号1层</t>
  </si>
  <si>
    <t>1670725894253314050</t>
  </si>
  <si>
    <t>四川盖亚诊所连锁股份有限公司郫都科化北路诊所</t>
  </si>
  <si>
    <t>四川省成都市郫都区郫筒镇科化北路354号1层</t>
  </si>
  <si>
    <t>1670726204027830274</t>
  </si>
  <si>
    <t>四川盖亚诊所连锁股份有限公司郫都银七里街诊所</t>
  </si>
  <si>
    <t>四川省成都市郫都区红光镇银七里街26号</t>
  </si>
  <si>
    <t>1670726421611544577</t>
  </si>
  <si>
    <t>四川盖亚诊所连锁股份有限公司郫都银润路诊所</t>
  </si>
  <si>
    <t>四川省成都市郫都区红光镇银润路166号附4号1层</t>
  </si>
  <si>
    <t>1670726720782860289</t>
  </si>
  <si>
    <t>四川盖亚诊所连锁股份有限公司郫都科华南路诊所</t>
  </si>
  <si>
    <t>四川省成都市郫都区郫筒镇科华南路52号1层52号</t>
  </si>
  <si>
    <t>1670727054611709953</t>
  </si>
  <si>
    <t>四川盖亚诊所连锁股份有限公司郫都区一里阳光街诊所</t>
  </si>
  <si>
    <t>四川省成都市郫都区郫筒镇一里阳光街375号16栋1层375号</t>
  </si>
  <si>
    <t>1670727455457148930</t>
  </si>
  <si>
    <t>四川盖亚诊所连锁股份有限公司郫县梨园路一段诊所</t>
  </si>
  <si>
    <t>四川省成都市郫都区郫筒镇梨园路一段508号、510、512号</t>
  </si>
  <si>
    <t>1670727690233315329</t>
  </si>
  <si>
    <t>四川盖亚诊所连锁股份有限公司郫县和顺二巷诊所</t>
  </si>
  <si>
    <t>四川省成都市郫都区郫县郫筒镇和顺二巷41号1层</t>
  </si>
  <si>
    <t>1670727978331668482</t>
  </si>
  <si>
    <t>四川盖亚诊所连锁股份有限公司郫都星瑞仁家诊所</t>
  </si>
  <si>
    <t>四川省成都市郫都区郫都区郫筒镇文信路182号1层</t>
  </si>
  <si>
    <t>1670728306456264706</t>
  </si>
  <si>
    <t>四川盖亚诊所连锁股份有限公司双流和顺路一段诊所</t>
  </si>
  <si>
    <t>四川省成都市双流区双流区怡心街道和顺路一段59号1层、61号1层</t>
  </si>
  <si>
    <t>1670728744584871938</t>
  </si>
  <si>
    <t>四川盖亚诊所连锁股份有限公司天府新区南湖大道诊所</t>
  </si>
  <si>
    <t>四川省成都市天府新区华阳街道南湖大道360号8栋1层4号、5号</t>
  </si>
  <si>
    <t>1670729880733745154</t>
  </si>
  <si>
    <t>四川盖亚诊所连锁股份有限公司天府新区伏龙东街诊所</t>
  </si>
  <si>
    <t>四川省成都市天府新区天府新区华阳街道伏龙东街1号1栋附18、19号底楼</t>
  </si>
  <si>
    <t>1670730178298642433</t>
  </si>
  <si>
    <t>四川盖亚诊所连锁股份有限公司天府新区南湖西路诊所</t>
  </si>
  <si>
    <t>四川省成都市天府新区天府新区华阳街道南湖西路117号1层</t>
  </si>
  <si>
    <t>1670730725848252418</t>
  </si>
  <si>
    <t>四川盖亚诊所连锁股份有限公司成华双荆路诊所</t>
  </si>
  <si>
    <t>四川省成都市成华区双荆路2号附21号、23号</t>
  </si>
  <si>
    <t>1670731304280522754</t>
  </si>
  <si>
    <t>四川盖亚诊所连锁股份有限公司成华仙韵一路诊所</t>
  </si>
  <si>
    <t>四川省成都市成华区成华区仙韵一路66号5栋1层附102号</t>
  </si>
  <si>
    <t>1670731609864929282</t>
  </si>
  <si>
    <t>四川盖亚诊所连锁股份有限公司成华杉板桥诊所</t>
  </si>
  <si>
    <t>四川省成都市成华区成华区杉板桥南一路177号1层</t>
  </si>
  <si>
    <t>1672794084483657730</t>
  </si>
  <si>
    <t>崇州市</t>
  </si>
  <si>
    <t>崇州市何小军中西医结合诊所</t>
  </si>
  <si>
    <t>四川省成都市崇州市崇州经济开发区宏业大道978号B区6栋24-25号</t>
  </si>
  <si>
    <t>1672845680378769409</t>
  </si>
  <si>
    <t>四川盖亚诊所连锁股份有限公司高新尚雅路诊所</t>
  </si>
  <si>
    <t>四川省成都市高新区成都高新区尚雅路13号</t>
  </si>
  <si>
    <t>1672899038602862593</t>
  </si>
  <si>
    <t>四川盖亚诊所连锁股份有限公司高新天目路诊所</t>
  </si>
  <si>
    <t>四川省成都市高新区天目路77号16栋附103号</t>
  </si>
  <si>
    <t>1672899297630494721</t>
  </si>
  <si>
    <t>四川盖亚诊所连锁股份有限公司高新合作路诊所</t>
  </si>
  <si>
    <t>四川省成都市高新区合作路89号12栋一单元104号</t>
  </si>
  <si>
    <t>1674009824746377217</t>
  </si>
  <si>
    <t>成华健康堂诊所</t>
  </si>
  <si>
    <t>成都市成华区致强路238号240号</t>
  </si>
  <si>
    <t>1674313574333583362</t>
  </si>
  <si>
    <t>双流李冬中西医结合诊所</t>
  </si>
  <si>
    <t>九江街道邵家湾路61 63号</t>
  </si>
  <si>
    <t>1674352510414114817</t>
  </si>
  <si>
    <t>四川盖亚诊所连锁股份有限公司成都高新锦韵路诊所</t>
  </si>
  <si>
    <t>四川省成都市高新区锦韵路749号</t>
  </si>
  <si>
    <t>1674701558060945409</t>
  </si>
  <si>
    <t>成都金牛刚成浩联盟诊所</t>
  </si>
  <si>
    <t>1675749129789378562</t>
  </si>
  <si>
    <t>简阳竹子口腔门诊部有限责任公司</t>
  </si>
  <si>
    <t>四川省成都市简阳市四川省成都市简阳市石桥镇东滨路252号8a栋2层3号</t>
  </si>
  <si>
    <t>1057.4500000000</t>
  </si>
  <si>
    <t>1675749939663343617</t>
  </si>
  <si>
    <t>龙泉驿区龙泉街办梁勇诊所</t>
  </si>
  <si>
    <t>成都市龙泉驿区龙泉街道桃都大道中段888号2栋1层10号</t>
  </si>
  <si>
    <t>1676171346209673217</t>
  </si>
  <si>
    <t>成都龙泉驿新诚诊所有限公司</t>
  </si>
  <si>
    <t>书房果壳里的城6号门新诚诊所</t>
  </si>
  <si>
    <t>1676465058353516545</t>
  </si>
  <si>
    <t>成都双流瑞岑诊所有限公司</t>
  </si>
  <si>
    <t>四川省成都市双流区双流区迎春二期葛陌路82-88号</t>
  </si>
  <si>
    <t>1676550691436630018</t>
  </si>
  <si>
    <t>成都龙泉驿洁仕博诊所有限公司</t>
  </si>
  <si>
    <t>四川省成都市龙泉驿区四川省成都市龙泉驿区十陵街道明蜀新村二期B区灵龙东路400、402号</t>
  </si>
  <si>
    <t>1676550892876468225</t>
  </si>
  <si>
    <t>成都青羊齐贝口腔诊所有限责任公司</t>
  </si>
  <si>
    <t>四川省成都市青羊区青羊区蜀辉路383号8栋1层2号</t>
  </si>
  <si>
    <t>1676584044487512066</t>
  </si>
  <si>
    <t>成都天府新区海森惠民口腔诊所有限公司</t>
  </si>
  <si>
    <t>四川省成都市天府新区天府新区华阳街道滨河路一段29号、31号、33号、35号、37号、39号、41号</t>
  </si>
  <si>
    <t>1676971050505867265</t>
  </si>
  <si>
    <t>龙泉驿爱雅堂美加口腔门诊部</t>
  </si>
  <si>
    <t>四川省成都市龙泉驿区四川省成都市龙泉驿区西河镇南街149号附9-16号</t>
  </si>
  <si>
    <t>1678245008337276929</t>
  </si>
  <si>
    <t>彭州市</t>
  </si>
  <si>
    <t>彭州迅优美爱军口腔门诊部有限公司</t>
  </si>
  <si>
    <t>1678585407476080642</t>
  </si>
  <si>
    <t>成都新都仁信堂中西医结合诊所有限公司</t>
  </si>
  <si>
    <t>四川省成都市新都区四川省成都市新都区桂湖街道兴城大道751号</t>
  </si>
  <si>
    <t>1679348964840980482</t>
  </si>
  <si>
    <t>成都金牛佐传诊所</t>
  </si>
  <si>
    <t>交桂路88号附2号3号</t>
  </si>
  <si>
    <t>1680868697767788546</t>
  </si>
  <si>
    <t>成都武侯德世堂中医诊所有限公司</t>
  </si>
  <si>
    <t>丽都路16号附7号</t>
  </si>
  <si>
    <t>1681129241301073922</t>
  </si>
  <si>
    <t>成都天府新区道元堂仁益民中医诊所</t>
  </si>
  <si>
    <t>四川省成都市天府新区天府新区新兴街道晨曦街82号</t>
  </si>
  <si>
    <t>1681129637654413313</t>
  </si>
  <si>
    <t>成都龙泉驿牙贝康口腔门诊有限责任公司</t>
  </si>
  <si>
    <t>四川省成都市龙泉驿区四川省成都市龙泉驿区大面街道洪源一路1398、1400、1402、1404号</t>
  </si>
  <si>
    <t>1052.8571428571</t>
  </si>
  <si>
    <t>1681129933784858625</t>
  </si>
  <si>
    <t>崇州康惠诊所</t>
  </si>
  <si>
    <t>四川省成都市崇州市崇州市崇阳镇九龙路309-313号</t>
  </si>
  <si>
    <t>1681153545501786113</t>
  </si>
  <si>
    <t>都江堰皓诚口腔诊所有限公司</t>
  </si>
  <si>
    <t>1086.2195121951</t>
  </si>
  <si>
    <t>1681296210365104130</t>
  </si>
  <si>
    <t>成都天府新区合安堂中医诊所</t>
  </si>
  <si>
    <t>四川省成都市天府新区四川省成都市天府新区新兴街道正街一段262号</t>
  </si>
  <si>
    <t>1681554847666913282</t>
  </si>
  <si>
    <t>北京同仁堂万安中医诊所(旧账号)</t>
  </si>
  <si>
    <t>四川省成都市天府新区四川省成都市天府新区万安镇万东路423号</t>
  </si>
  <si>
    <t>1682223141495357442</t>
  </si>
  <si>
    <t>成都成华林茂百胡诊所（成都成华林茂百胡诊所有限公司）</t>
  </si>
  <si>
    <t>四川省成都市成华区四川省成都市成华区湖景四路1号附17号</t>
  </si>
  <si>
    <t>1683316370621972481</t>
  </si>
  <si>
    <t>成都龙泉驿康睿口腔诊所有限公司</t>
  </si>
  <si>
    <t>四川省成都市龙泉驿区四川省成都市龙泉驿区洛带镇双兴北街81号、83号、85号</t>
  </si>
  <si>
    <t>1683765770292936706</t>
  </si>
  <si>
    <t>成都龙泉驿佳和美诊所有限公司</t>
  </si>
  <si>
    <t>四川省成都市龙泉驿区成都市龙泉驿区洪宁四路32号、34号</t>
  </si>
  <si>
    <t>1684096742129516545</t>
  </si>
  <si>
    <t>温江宏德堂诊所</t>
  </si>
  <si>
    <t>四川省成都市温江区温江区柳城街办致远路39号1栋2单元1310号</t>
  </si>
  <si>
    <t>1215.2000000000</t>
  </si>
  <si>
    <t>1684424832248561666</t>
  </si>
  <si>
    <t>成都郫都诺米口腔门诊部有限责任公司</t>
  </si>
  <si>
    <t>四川省成都市郫都区郫都区犀浦镇龙吟路571号附1号、附2号、附3号</t>
  </si>
  <si>
    <t>1685949525669445634</t>
  </si>
  <si>
    <t>成都金牛德世堂中西医结合诊所</t>
  </si>
  <si>
    <t>1685949679541682177</t>
  </si>
  <si>
    <t>成都金牛慧磬诊所</t>
  </si>
  <si>
    <t>1686296702811897858</t>
  </si>
  <si>
    <t>成都新都洪天乙诊所有限公司</t>
  </si>
  <si>
    <t>四川省成都市新都区四川省成都市新都区大丰街道大天路439号6栋1层5号</t>
  </si>
  <si>
    <t>1686298976489570306</t>
  </si>
  <si>
    <t>成都武侯源康扶元晋吉中医诊所</t>
  </si>
  <si>
    <t>1686922383585472513</t>
  </si>
  <si>
    <t>成都温江铭涵寿康诊所</t>
  </si>
  <si>
    <t>公平街办惠民社区天乡路一段421、423、425号</t>
  </si>
  <si>
    <t>1687724332123713537</t>
  </si>
  <si>
    <t>都江堰卓艺口腔诊所有限公司</t>
  </si>
  <si>
    <t>四川省成都市都江堰市四川省成都市都江堰市幸福街道联盟社区宝莲路467号附201号</t>
  </si>
  <si>
    <t>1184.8839682540</t>
  </si>
  <si>
    <t>1688740601020268546</t>
  </si>
  <si>
    <t>蒲江县</t>
  </si>
  <si>
    <t>蒲江玺和诊所</t>
  </si>
  <si>
    <t>四川省成都市蒲江县四川省成都市蒲江县鹤山镇朝阳大道49号</t>
  </si>
  <si>
    <t>1688797333658517505</t>
  </si>
  <si>
    <t>金牛王氏蜀蓉诊所</t>
  </si>
  <si>
    <t>四川省成都市金牛区成都市金牛区银沙路175、177号3栋1层</t>
  </si>
  <si>
    <t>1688847290516094977</t>
  </si>
  <si>
    <t>成都双流心诚仁堂中医诊所有限公司（已作废）</t>
  </si>
  <si>
    <t>四川省成都市双流区双流区彭镇商业街10号二层</t>
  </si>
  <si>
    <t>1689452411900686337</t>
  </si>
  <si>
    <t>成都高新益安诊所有限责任公司</t>
  </si>
  <si>
    <t>四川省成都市高新区成都高新区芳沁街35号1层</t>
  </si>
  <si>
    <t>1689452639131299842</t>
  </si>
  <si>
    <t>郫都谋事诊所</t>
  </si>
  <si>
    <t>四川省成都市郫都区郫都区红光街道红光路北一段390号</t>
  </si>
  <si>
    <t>1689452844660584449</t>
  </si>
  <si>
    <t>崇州一欧禾口腔门诊部有限公司</t>
  </si>
  <si>
    <t>四川省成都市崇州市崇州市崇阳街道永康西路592号1栋1层592号</t>
  </si>
  <si>
    <t>1689829985336180737</t>
  </si>
  <si>
    <t>金牛欣欣太生诊所</t>
  </si>
  <si>
    <t>四川省成都市金牛区成都市金牛区九里小区星河路67号1栋1层附9、10号</t>
  </si>
  <si>
    <t>1691308227906920450</t>
  </si>
  <si>
    <t>蒲江早康中医诊所</t>
  </si>
  <si>
    <t>蒲江县鹤山镇健民路29号1栋1层1号、31号、31号附1号</t>
  </si>
  <si>
    <t>1691308854250725378</t>
  </si>
  <si>
    <t>新津区</t>
  </si>
  <si>
    <t>新津姜莉中医诊所</t>
  </si>
  <si>
    <t>1691386060851273729</t>
  </si>
  <si>
    <t>龙泉驿区同安街办启赋堂诊所</t>
  </si>
  <si>
    <t>龙泉驿区同安街道同德街81号</t>
  </si>
  <si>
    <t>1692032907387269121</t>
  </si>
  <si>
    <t>成都青羊附二中医医院有限公司</t>
  </si>
  <si>
    <t>四川省成都市青羊区成都市青羊区大石西路88号1栋-1-3层</t>
  </si>
  <si>
    <t>1692033173973037058</t>
  </si>
  <si>
    <t>邛崃市</t>
  </si>
  <si>
    <t>邛崃益嘉中医诊所</t>
  </si>
  <si>
    <t>四川省成都市邛崃市四川省成都市邛崃市孔明街道卧龙社区兴龙街205-213号</t>
  </si>
  <si>
    <t>1693439397423734786</t>
  </si>
  <si>
    <t>成都高新海狸口腔门诊部有限责任公司</t>
  </si>
  <si>
    <t>四川省成都市高新区中国（四川）自由贸易试验区成都高新区剑南大道中段1198号2栋2单元314号</t>
  </si>
  <si>
    <t>1693867411960598530</t>
  </si>
  <si>
    <t>成都高新仁德康诊所</t>
  </si>
  <si>
    <t>1693867645285535745</t>
  </si>
  <si>
    <t>成都锦江九九民心诊所有限公司</t>
  </si>
  <si>
    <t>1693903311293747202</t>
  </si>
  <si>
    <t>双流杨艺口腔诊所</t>
  </si>
  <si>
    <t>1694290507512303617</t>
  </si>
  <si>
    <t>成都天府新区蜀医惠民口腔门诊部有限公司</t>
  </si>
  <si>
    <t>1694589933991596034</t>
  </si>
  <si>
    <t>成都龙泉驿盛上堂诊所有限公司</t>
  </si>
  <si>
    <t>四川省成都市龙泉驿区四川省成都市龙泉驿区大面街道金桉路426号</t>
  </si>
  <si>
    <t>1694894359072624642</t>
  </si>
  <si>
    <t>成都龙泉驿盛仁堂诊所有限公司</t>
  </si>
  <si>
    <t>四川省成都市龙泉驿区四川省成都市龙泉驿区大面街道青台山路439号11栋1楼8号</t>
  </si>
  <si>
    <t>1694894939832733698</t>
  </si>
  <si>
    <t>成都龙泉驿唯妙口腔门诊部有限公司</t>
  </si>
  <si>
    <t>四川省成都市龙泉驿区四川省成都市龙泉驿区龙泉街道静和街13、15号</t>
  </si>
  <si>
    <t>1065.0689655172</t>
  </si>
  <si>
    <t>1694895366305370114</t>
  </si>
  <si>
    <t>都江堰芸芽口腔门诊部有限公司</t>
  </si>
  <si>
    <t>四川省成都市都江堰市银杏街道王家桥社区文荟路1222号坊街19栋2-4号</t>
  </si>
  <si>
    <t>1694896160475860993</t>
  </si>
  <si>
    <t>都江堰海乐口腔门诊部有限公司</t>
  </si>
  <si>
    <t>四川省成都市都江堰市都江堰市银杏街道朝阳社区彩虹大道北段366、368、370号</t>
  </si>
  <si>
    <t>1861.7307692308</t>
  </si>
  <si>
    <t>1695990465016729602</t>
  </si>
  <si>
    <t>锦江安康福诊所</t>
  </si>
  <si>
    <t>四川省成都市锦江区锦江区大观里1号附60号1楼</t>
  </si>
  <si>
    <t>1696354988860928001</t>
  </si>
  <si>
    <t>成都高新琢美口腔门诊部有限公司</t>
  </si>
  <si>
    <t>四川省成都市高新区成都高新区南华路1892号、1894号、1896号、1898号1层</t>
  </si>
  <si>
    <t>1696438265768603649</t>
  </si>
  <si>
    <t>内部固定账号(cs查询统筹药品)</t>
  </si>
  <si>
    <t>四川省成都市天府新区四川成都</t>
  </si>
  <si>
    <t>1696735575736086529</t>
  </si>
  <si>
    <t>成都高新瑞言康诊所</t>
  </si>
  <si>
    <t>四川省成都市高新区尚雅路17号附5号</t>
  </si>
  <si>
    <t>1697597233782091778</t>
  </si>
  <si>
    <t>成都高新鑫康诊所有限责任公司</t>
  </si>
  <si>
    <t>吉龙一街48号一层</t>
  </si>
  <si>
    <t>1698550103701639170</t>
  </si>
  <si>
    <t>成都和康养老服务有限公司医务室</t>
  </si>
  <si>
    <t>四川省成都市青羊区青羊区东坡北一路83号附301号3楼</t>
  </si>
  <si>
    <t>1236.8300000000</t>
  </si>
  <si>
    <t>1698899874495623169</t>
  </si>
  <si>
    <t>成都市青羊区瑞吉养老服务中心</t>
  </si>
  <si>
    <t>草堂北西路20号</t>
  </si>
  <si>
    <t>1698944029619941377</t>
  </si>
  <si>
    <t>成都温江岐林口腔门诊部有限公司</t>
  </si>
  <si>
    <t>航天路129号</t>
  </si>
  <si>
    <t>1103.0623529412</t>
  </si>
  <si>
    <t>1699313620411142146</t>
  </si>
  <si>
    <t>成都武侯瑞泰融诚口腔医院有限公司成华建设路口腔门诊部</t>
  </si>
  <si>
    <t>四川省成都市成华区四川省成都市成华区建设路1号附5、6、9号</t>
  </si>
  <si>
    <t>1111.8519379845</t>
  </si>
  <si>
    <t>1699336868955869185</t>
  </si>
  <si>
    <t>成都天府新区唯耀诊所</t>
  </si>
  <si>
    <t>1699338833731440642</t>
  </si>
  <si>
    <t>龙泉驿区龙泉街办民强诊所</t>
  </si>
  <si>
    <t>1699339411127717889</t>
  </si>
  <si>
    <t>成都析源诊所有限公司</t>
  </si>
  <si>
    <t>1700036348309999618</t>
  </si>
  <si>
    <t>成都双流彪健中西医结合诊所有限公司</t>
  </si>
  <si>
    <t>1700063800029679618</t>
  </si>
  <si>
    <t>成都龙泉驿成东鑫城口腔诊所有限公司</t>
  </si>
  <si>
    <t>四川省成都市龙泉驿区四川省成都市龙泉驿区万源路224号二号楼附212、214、215、216、218、223号</t>
  </si>
  <si>
    <t>1701049512027820033</t>
  </si>
  <si>
    <t>成都青白江桂力诊所</t>
  </si>
  <si>
    <t>四川省成都市青白江区城厢镇家珍路14、16号1楼</t>
  </si>
  <si>
    <t>1701049759789551618</t>
  </si>
  <si>
    <t>成都金牛明德健口腔诊所</t>
  </si>
  <si>
    <t>四川省成都市金牛区九里堤北路3号附15、16号</t>
  </si>
  <si>
    <t>1708.3333333333</t>
  </si>
  <si>
    <t>1701167459257880577</t>
  </si>
  <si>
    <t>双流康新诊所</t>
  </si>
  <si>
    <t>四川省成都市双流区双流区彭镇大桥路55号</t>
  </si>
  <si>
    <t>1701510353856565250</t>
  </si>
  <si>
    <t>成都双流松鹤中医诊所有限公司</t>
  </si>
  <si>
    <t>四川省成都市双流区成都市双流区东升街道电视塔路二段45号</t>
  </si>
  <si>
    <t>1701782680053813249</t>
  </si>
  <si>
    <t>成都青羊一川口腔诊所有限公司</t>
  </si>
  <si>
    <t>四川省成都市青羊区成都市青羊区光华东三路414号3层301号</t>
  </si>
  <si>
    <t>1403.8198936170</t>
  </si>
  <si>
    <t>1701877530023497730</t>
  </si>
  <si>
    <t>成都温江雅正口腔门诊部</t>
  </si>
  <si>
    <t>1383.0000000000</t>
  </si>
  <si>
    <t>1702215549549101058</t>
  </si>
  <si>
    <t>成都龙泉驿济世速康诊所有限公司</t>
  </si>
  <si>
    <t>成都市龙泉驿经开区南二路2800号5栋附22、23号                           上班时间：7:20----22:30</t>
  </si>
  <si>
    <t>1702263716525195265</t>
  </si>
  <si>
    <t>成都双流锦尚瑞成口腔诊所有限责任公司</t>
  </si>
  <si>
    <t>四川省成都市双流区四川省成都市双流区西航港街道宽景路24号</t>
  </si>
  <si>
    <t>1702616992157450241</t>
  </si>
  <si>
    <t>成都锦江钡尔口腔门诊部有限公司</t>
  </si>
  <si>
    <t>1703578643210780674</t>
  </si>
  <si>
    <t>成都锦江亦美蓉康中医诊所有限公司</t>
  </si>
  <si>
    <t>四川省成都市锦江区成都市锦江区华润路2号附15号</t>
  </si>
  <si>
    <t>0000-00-00 00:00:00</t>
  </si>
  <si>
    <t>1704076528739336194</t>
  </si>
  <si>
    <t>成都武侯月牙儿口腔诊所有限公司</t>
  </si>
  <si>
    <t>四川省成都市武侯区武侯区太平园中五路66号1层、68号1层</t>
  </si>
  <si>
    <t>1704817786751447041</t>
  </si>
  <si>
    <t>成都高新鑫悦诊所有限责任公司</t>
  </si>
  <si>
    <t>四川省成都市高新区成都高新区中和二街108号1层</t>
  </si>
  <si>
    <t>1704833860628803585</t>
  </si>
  <si>
    <t>成都成华蓝啡口腔门诊部有限公司</t>
  </si>
  <si>
    <t>四川省成都市成华区四川省成都市成华区建设北路二段83号附301号3层</t>
  </si>
  <si>
    <t>2283.1578947368</t>
  </si>
  <si>
    <t>1705164942049964034</t>
  </si>
  <si>
    <t>成都温江嘉辰新缘眼科诊所有限公司</t>
  </si>
  <si>
    <t>四川省成都市温江区成都市温江区学海路399号6栋1层7号</t>
  </si>
  <si>
    <t>1709506626631069698</t>
  </si>
  <si>
    <t>成都郫都岐黄刘氏诊所有限公司</t>
  </si>
  <si>
    <t>四川省成都市郫都区成都市郫都区红光街道徐独路652号附30号</t>
  </si>
  <si>
    <t>1710470439770689538</t>
  </si>
  <si>
    <t>青羊晨欣中西医结合诊所</t>
  </si>
  <si>
    <t>1710471043804991490</t>
  </si>
  <si>
    <t>龙泉驿区西河镇玉鸿诊所</t>
  </si>
  <si>
    <t>龙泉驿区西河镇西江东路东方美宸6</t>
  </si>
  <si>
    <t>1711314871084613634</t>
  </si>
  <si>
    <t>成都成华传芳诊所（成都成华传芳诊所有限公司）</t>
  </si>
  <si>
    <t>1712352394534457345</t>
  </si>
  <si>
    <t>成都温江亚冠口腔诊所有限责任公司</t>
  </si>
  <si>
    <t>四川省成都市温江区温江区鹏程路2号</t>
  </si>
  <si>
    <t>1712707135358861314</t>
  </si>
  <si>
    <t>成都金牛坤德口腔门诊部有限公司</t>
  </si>
  <si>
    <t>四川省成都市金牛区花照壁下横街459号附222-226号2层</t>
  </si>
  <si>
    <t>1035.5869565217</t>
  </si>
  <si>
    <t>1713726607494447106</t>
  </si>
  <si>
    <t>龙泉驿区西河镇西华诊所</t>
  </si>
  <si>
    <t>1713870362407043073</t>
  </si>
  <si>
    <t>武侯区丽齿安谕口腔诊所</t>
  </si>
  <si>
    <t>1042.7627102804</t>
  </si>
  <si>
    <t>1714475928945692673</t>
  </si>
  <si>
    <t>成都龙泉驿康昇口腔诊所有限责任公司</t>
  </si>
  <si>
    <t>龙泉驿区龙泉街道永兴街188号</t>
  </si>
  <si>
    <t>1553.8571428571</t>
  </si>
  <si>
    <t>1714482271064690690</t>
  </si>
  <si>
    <t>龙泉驿区龙泉街办源生堂中医诊所</t>
  </si>
  <si>
    <t xml:space="preserve"> 成都市龙泉驿区董郎路81号</t>
  </si>
  <si>
    <t>1715236715142443009</t>
  </si>
  <si>
    <t>都江堰芽苗苗口腔诊所有限公司</t>
  </si>
  <si>
    <t>四川省成都市都江堰市都江堰市幸福街道永丰社区永友路90号附203</t>
  </si>
  <si>
    <t>1104.8461538462</t>
  </si>
  <si>
    <t>1716265008817893378</t>
  </si>
  <si>
    <t>武侯区来中诊所</t>
  </si>
  <si>
    <t>1716277351933145090</t>
  </si>
  <si>
    <t>成都龙泉驿牙牙舒口腔诊所有限公司</t>
  </si>
  <si>
    <t>四川省成都市龙泉驿区 四川省成都市龙泉驿区大面街道新建路88号24栋-1楼16号</t>
  </si>
  <si>
    <t>1716280524219478017</t>
  </si>
  <si>
    <t>成华存善堂诊所</t>
  </si>
  <si>
    <t>1716280924683235329</t>
  </si>
  <si>
    <t>成都成华祥赫诊所（成都成华祥赫诊所有限公司）</t>
  </si>
  <si>
    <t>1716281656673169409</t>
  </si>
  <si>
    <t>成都成华和意堂诊所（成都成华和意堂诊所有限公司）</t>
  </si>
  <si>
    <t>1716281980792205313</t>
  </si>
  <si>
    <t>成都成华蓉意堂诊所有限公司</t>
  </si>
  <si>
    <t>成都市成华区枫林路247.249号</t>
  </si>
  <si>
    <t>1716283240010346497</t>
  </si>
  <si>
    <t>成都武侯贝格诊所有限公司</t>
  </si>
  <si>
    <t>1716283734606868482</t>
  </si>
  <si>
    <t>锦江华林诊所</t>
  </si>
  <si>
    <t>锦江区经天路4号附120号</t>
  </si>
  <si>
    <t>1716655626414141442</t>
  </si>
  <si>
    <t>成都成华陈科言诊所有限公司</t>
  </si>
  <si>
    <t>建设北路二段77号附5号</t>
  </si>
  <si>
    <t>1716995262378356737</t>
  </si>
  <si>
    <t>成都新津张庆丰诊所有限公司</t>
  </si>
  <si>
    <t>四川省成都市新津县成都市新津区宝墩镇太平街108号附8号（自主申报）</t>
  </si>
  <si>
    <t>1717376002387554305</t>
  </si>
  <si>
    <t>成都成华御民堂诊所有限公司</t>
  </si>
  <si>
    <t>1717432909454323713</t>
  </si>
  <si>
    <t>成都成华弘博诊所（成都成华弘博诊所有限公司）</t>
  </si>
  <si>
    <t>1718846739991257089</t>
  </si>
  <si>
    <t>成都成华椿夏口腔门诊部（成都成华椿夏口腔门诊部有限公司）</t>
  </si>
  <si>
    <t>四川省成都市成华区四川省成都市成华区二仙桥东路158号3层12-14号</t>
  </si>
  <si>
    <t>1719293726112919554</t>
  </si>
  <si>
    <t>成都双流顺泰堂中医诊所有限公司</t>
  </si>
  <si>
    <t>四川省成都市双流区成都市双流区怡心街道荷韵路387号（自主申报）</t>
  </si>
  <si>
    <t>1719593621597446146</t>
  </si>
  <si>
    <t>崇州崇阳仁和诊所</t>
  </si>
  <si>
    <t>1721435790703386626</t>
  </si>
  <si>
    <t>成华永平诊所</t>
  </si>
  <si>
    <t>1722488547733618689</t>
  </si>
  <si>
    <t>锦江创美口腔诊所</t>
  </si>
  <si>
    <t>四川省成都市锦江区枫树街253号7栋1层8号</t>
  </si>
  <si>
    <t>1723881172037300225</t>
  </si>
  <si>
    <t>成都成华回元诊所有限公司</t>
  </si>
  <si>
    <t>成都市成华区华甸路5号附6号</t>
  </si>
  <si>
    <t>1723976614871855105</t>
  </si>
  <si>
    <t>蒲江创美口腔门诊部</t>
  </si>
  <si>
    <t>四川省成都市蒲江县鹤山街道飞龙街9号</t>
  </si>
  <si>
    <t>1723980002254680065</t>
  </si>
  <si>
    <t>成都高新圣雅口腔诊所有限公司</t>
  </si>
  <si>
    <t>四川省成都市高新区成都高新区盛源街306号1层</t>
  </si>
  <si>
    <t>1724237620404776961</t>
  </si>
  <si>
    <t>武侯区云开口腔诊所</t>
  </si>
  <si>
    <t>四川省成都市武侯区成都市武侯区聚福路918号、920号</t>
  </si>
  <si>
    <t>1725444959170424834</t>
  </si>
  <si>
    <t>成都青白江嘉福堂诊所有限责任公司</t>
  </si>
  <si>
    <t>1726473854878322690</t>
  </si>
  <si>
    <t>成都高新顶会口腔诊所有限公司</t>
  </si>
  <si>
    <t>四川省成都市高新区高新区大源北支路54号</t>
  </si>
  <si>
    <t>1726531834567036930</t>
  </si>
  <si>
    <t>成都温江晶闰口腔诊所有限责任公司</t>
  </si>
  <si>
    <t>四川省成都市温江区温江区柳城街道德通桥社区杨柳东路中段23、24号1楼</t>
  </si>
  <si>
    <t>1726532301959303170</t>
  </si>
  <si>
    <t>青白江呗牙美口腔诊所</t>
  </si>
  <si>
    <t>四川省成都市青白江区成都市青白江区红阳街道华逸路510-512号</t>
  </si>
  <si>
    <t>1203.9080459770</t>
  </si>
  <si>
    <t>1727618254949945346</t>
  </si>
  <si>
    <t>成都双流静鑫诊所</t>
  </si>
  <si>
    <t>1728308727617339393</t>
  </si>
  <si>
    <t>成都锦江存美口腔门诊部有限公司</t>
  </si>
  <si>
    <t>四川省成都市锦江区高新区</t>
  </si>
  <si>
    <t>2339.8063063063</t>
  </si>
  <si>
    <t>1728947015701151746</t>
  </si>
  <si>
    <t>武侯区薛氏中医诊所</t>
  </si>
  <si>
    <t>四川省成都市武侯区成都市武侯区机投镇武青东三路88号</t>
  </si>
  <si>
    <t>1730061900602355714</t>
  </si>
  <si>
    <t>成都郫都正合益诊所有限公司</t>
  </si>
  <si>
    <t>四川省成都市郫都区成都市郫都区犀浦镇粮河路275号附15号</t>
  </si>
  <si>
    <t>1731483960973144066</t>
  </si>
  <si>
    <t>武侯秦伯勋中医诊所</t>
  </si>
  <si>
    <t>四川省成都市武侯区武侯区菊乐路122号4单元2号</t>
  </si>
  <si>
    <t>1731856035126652929</t>
  </si>
  <si>
    <t>武侯区国海兰天诊所</t>
  </si>
  <si>
    <t>四川省成都市武侯区成都市武侯区玉林横街14号</t>
  </si>
  <si>
    <t>1731921892288704513</t>
  </si>
  <si>
    <t>成都龙泉驿松柏口腔门诊部有限公司</t>
  </si>
  <si>
    <t>四川省成都市龙泉驿区龙泉驿区大面街道金枫路68号4栋2层5号</t>
  </si>
  <si>
    <t>1732219751458353153</t>
  </si>
  <si>
    <t>新津李庆梅中医诊所</t>
  </si>
  <si>
    <t>四川省成都市新津县新津区五津街道水井街106号、108号</t>
  </si>
  <si>
    <t>1732278699683164162</t>
  </si>
  <si>
    <t>成都郫都一牙桔子口腔门诊部有限公司</t>
  </si>
  <si>
    <t>四川省成都市郫都区郫都区犀浦镇校园路东段304附201</t>
  </si>
  <si>
    <t>1161.5344444444</t>
  </si>
  <si>
    <t>1732339660066598914</t>
  </si>
  <si>
    <t>成都高新福正同承中医诊所</t>
  </si>
  <si>
    <t>1732991067954319362</t>
  </si>
  <si>
    <t>蒲江复元康中医诊所</t>
  </si>
  <si>
    <t>四川省成都市蒲江县蒲江县鹤山街道紫华路83号</t>
  </si>
  <si>
    <t>1734051256056909825</t>
  </si>
  <si>
    <t>成都青羊楼尚松琴口腔诊所有限公司</t>
  </si>
  <si>
    <t>四川省成都市青羊区青羊区清江中路52号1栋2层1号</t>
  </si>
  <si>
    <t>1734410126879887361</t>
  </si>
  <si>
    <t>天府新区成都片区华阳向阳口腔诊所</t>
  </si>
  <si>
    <t>华阳向阳街14号</t>
  </si>
  <si>
    <t>1734525379127021570</t>
  </si>
  <si>
    <t>成都温江正林中医诊所有限公司</t>
  </si>
  <si>
    <t>四川省成都市温江区四川省成都市温江区金马街道科华路739号蓉西新城B区2栋1-1号</t>
  </si>
  <si>
    <t>1734839874022019073</t>
  </si>
  <si>
    <t>金牛锐康诊所</t>
  </si>
  <si>
    <t>成都市金牛区金牛区天回街道土门社区3组北大街40号</t>
  </si>
  <si>
    <t>1735199917163909121</t>
  </si>
  <si>
    <t>成都青羊仁康泰中西医结合诊所</t>
  </si>
  <si>
    <t>1735203250897391617</t>
  </si>
  <si>
    <t>青海省海东市</t>
  </si>
  <si>
    <t>民和回族土族自治县</t>
  </si>
  <si>
    <t>耀俊中医诊所</t>
  </si>
  <si>
    <t>青海省西宁市民和回族土族自治县青海省民和县馨怡丽景</t>
  </si>
  <si>
    <t>1735276125176172546</t>
  </si>
  <si>
    <t>天府新区成都片区华阳乾阳堂诊所</t>
  </si>
  <si>
    <t>四川省成都市天府新区天府新区华阳街道丽景路906号</t>
  </si>
  <si>
    <t>1736556456062496769</t>
  </si>
  <si>
    <t>锦江瑞康牙科诊所</t>
  </si>
  <si>
    <t>四川省成都市锦江区四川省成都市锦江区静安路1号89栋附6号</t>
  </si>
  <si>
    <t>1736559449235271682</t>
  </si>
  <si>
    <t>成都武侯乾坤济世诊所</t>
  </si>
  <si>
    <t>四川省成都市武侯区武侯区武青南路9号附16号1层</t>
  </si>
  <si>
    <t>1736559922914799617</t>
  </si>
  <si>
    <t>成都成华慧军济世中西医结合诊所（成都成华慧军济世中西医结合诊所有限公司）</t>
  </si>
  <si>
    <t>四川省成都市成华区四川省成都市成华区龙港路36号2栋1楼17号</t>
  </si>
  <si>
    <t>1737391576840577025</t>
  </si>
  <si>
    <t xml:space="preserve">成都双流仁心爱牙口腔诊所有限公司 </t>
  </si>
  <si>
    <t>成都双流区西航港街道珠江路600号5栋1单元6层624-631</t>
  </si>
  <si>
    <t>1193.0600000000</t>
  </si>
  <si>
    <t>1737685332163571713</t>
  </si>
  <si>
    <t>成都新都中牙民笑口腔门诊部有限公司</t>
  </si>
  <si>
    <t>四川省成都市新都区四川省成都市新都区三河街道蓉香路160号5栋附184号、附185号、附186号、附187号</t>
  </si>
  <si>
    <t>1190.4842268041</t>
  </si>
  <si>
    <t>1738077758624763906</t>
  </si>
  <si>
    <t>成都天府新区懿德喜悦口腔诊所有限公司</t>
  </si>
  <si>
    <t>四川省成都市天府新区天府新区华阳街道海昌路248号附1号</t>
  </si>
  <si>
    <t>1738831251340812290</t>
  </si>
  <si>
    <t>成都锦江精诚爱牙口腔门诊部有限公司</t>
  </si>
  <si>
    <t>四川省成都市锦江区四川省成都市锦江区白桦林路953/955/957/959/961/963号</t>
  </si>
  <si>
    <t>1321.4767441860</t>
  </si>
  <si>
    <t>1739156545587142658</t>
  </si>
  <si>
    <t>成都新都鸿奕晶齿口腔诊所有限公司</t>
  </si>
  <si>
    <t>四川省成都市新都区四川省成都市新都区斑竹园街道新茂路555号 附201号</t>
  </si>
  <si>
    <t>1739213381468184578</t>
  </si>
  <si>
    <t>成都新都川悦口腔诊所有限责任公司</t>
  </si>
  <si>
    <t>四川省成都市新都区四川省成都市新都区大丰街道华美东街411号</t>
  </si>
  <si>
    <t>1739501871590301697</t>
  </si>
  <si>
    <t>成都双流泓邑中医诊所有限公司</t>
  </si>
  <si>
    <t>四川省成都市双流区成都市双流区东升街道双桂路115号</t>
  </si>
  <si>
    <t>1739830331533713410</t>
  </si>
  <si>
    <t>成都双流铸美口腔门诊部</t>
  </si>
  <si>
    <t>1739831258697195521</t>
  </si>
  <si>
    <t>成都双流佳品创口腔诊所有限公司</t>
  </si>
  <si>
    <t>1739905243271159809</t>
  </si>
  <si>
    <t>高新青木口腔诊所</t>
  </si>
  <si>
    <t>1739953275492655106</t>
  </si>
  <si>
    <t>成都名牙口腔诊所有限公司</t>
  </si>
  <si>
    <t>四川省成都市龙泉驿区四川省成都市龙泉驿区大面街道新建路88号28栋1楼14号</t>
  </si>
  <si>
    <t>1740664757663809538</t>
  </si>
  <si>
    <t>锦江逸家诊所</t>
  </si>
  <si>
    <t>1742808220164165633</t>
  </si>
  <si>
    <t>成都新津刘全根中医诊所有限公司</t>
  </si>
  <si>
    <t>四川省成都市新津县新津区五津街道红石一街25号-26号</t>
  </si>
  <si>
    <t>1742809084455030785</t>
  </si>
  <si>
    <t>金牛康安堂诊所</t>
  </si>
  <si>
    <t>四川省成都市金牛区四川省成都市金牛区两河西三路121号1层</t>
  </si>
  <si>
    <t>1744188323259486209</t>
  </si>
  <si>
    <t>成都双流怡新禾悦口腔诊所有限公司</t>
  </si>
  <si>
    <t>四川省成都市双流区 四川省成都市双流区怡心街道警校路二段532号附201、202、203、204、205、206、207号</t>
  </si>
  <si>
    <t>1744559664505802754</t>
  </si>
  <si>
    <t>成都天府新区众仁华美口腔诊所有限公司</t>
  </si>
  <si>
    <t>1744596192925831169</t>
  </si>
  <si>
    <t>成都锦江纯雅乐口腔门诊部有限公司</t>
  </si>
  <si>
    <t>四川省成都市锦江区成都市锦江区菱安路258号附202号2楼</t>
  </si>
  <si>
    <t>1124.5402298851</t>
  </si>
  <si>
    <t>1744684628626100225</t>
  </si>
  <si>
    <t>成都青羊永东诊所有限公司</t>
  </si>
  <si>
    <t>成都市青羊区光华西三路92号、82号1栋1单元附103号</t>
  </si>
  <si>
    <t>1744905588406996993</t>
  </si>
  <si>
    <t>成都高新佐佑口腔诊所有限公司</t>
  </si>
  <si>
    <t>四川省成都市高新区成都高新区荣华南路附22号1层</t>
  </si>
  <si>
    <t>1746745303022845954</t>
  </si>
  <si>
    <t>都江堰紫荆城佳合翔诊所有限公司</t>
  </si>
  <si>
    <t>四川省成都市都江堰市都江堰市奎光塔街道勤俭人家社区紫荆中路485号</t>
  </si>
  <si>
    <t>1747067071365263362</t>
  </si>
  <si>
    <t>成都双流杏和东中西医结合诊所有限责任公司</t>
  </si>
  <si>
    <t>四川省成都市双流区双流区怡心街道剑和路一段348号</t>
  </si>
  <si>
    <t>1747166568044965889</t>
  </si>
  <si>
    <t>成都成华济康堂诊所有限公司</t>
  </si>
  <si>
    <t>成都市成华区双店路120号1层</t>
  </si>
  <si>
    <t>1747166780410966018</t>
  </si>
  <si>
    <t>成都成华唐氏普济中医诊所</t>
  </si>
  <si>
    <t>1747189291039207426</t>
  </si>
  <si>
    <t>成都高新安德综合门诊部</t>
  </si>
  <si>
    <t>四川省成都市高新区高新南区荣华北路299号雅颂居1栋</t>
  </si>
  <si>
    <t>1747189560544210946</t>
  </si>
  <si>
    <t>成都高新安德英伦综合门诊部有限公司</t>
  </si>
  <si>
    <t>四川省成都市高新区成都市高新区观东三街90号</t>
  </si>
  <si>
    <t>1747453804950994946</t>
  </si>
  <si>
    <t>成都成华华杏堂诊所有限公司</t>
  </si>
  <si>
    <t>成华区华实路13号附65号</t>
  </si>
  <si>
    <t>1747793056532410370</t>
  </si>
  <si>
    <t>成都龙泉驿贝美牙口腔诊所有限责任公司</t>
  </si>
  <si>
    <t>四川省成都市龙泉驿区四川省成都市龙泉驿区十陵街道灵龙路443号附3号</t>
  </si>
  <si>
    <t>1748164334766407681</t>
  </si>
  <si>
    <t>成都天府新区百屿白口腔诊所有限公司</t>
  </si>
  <si>
    <t>四川省成都市天府新区天府新区南湖大道271号（远大中央花园二楼）</t>
  </si>
  <si>
    <t>1436.5932323232</t>
  </si>
  <si>
    <t>1748181336587386882</t>
  </si>
  <si>
    <t>成都天府新区华阳乐康诊所(普通合伙）</t>
  </si>
  <si>
    <t>1748401903764647938</t>
  </si>
  <si>
    <t>锦江石氏诊所</t>
  </si>
  <si>
    <t>中国四川省成都市东大街紫东楼段11号东方广场A座26F、27F</t>
  </si>
  <si>
    <t>1749381199899541505</t>
  </si>
  <si>
    <t>锦江德鑫诊所</t>
  </si>
  <si>
    <t>1750338404438130690</t>
  </si>
  <si>
    <t>成都双流锦玉中医诊所有限公司</t>
  </si>
  <si>
    <t>1750338617852706817</t>
  </si>
  <si>
    <t>成都新都康吾堂中医诊所有限公司新都华桂路中医诊所</t>
  </si>
  <si>
    <t>四川省成都市新都区四川省成都市新都区桂湖街道香城大道华桂路段179、181、183号1层</t>
  </si>
  <si>
    <t>1751827320873824258</t>
  </si>
  <si>
    <t>成都青羊祥源堂中医诊所有限公司</t>
  </si>
  <si>
    <t>四川省成都市青羊区成都市青羊区文家街道盐井社区5组164号</t>
  </si>
  <si>
    <t>1751881110364762114</t>
  </si>
  <si>
    <t>金堂县</t>
  </si>
  <si>
    <t>金堂县赵镇蒋超诊所</t>
  </si>
  <si>
    <t>1752532362274680833</t>
  </si>
  <si>
    <t>成都新都润相承中西医结合诊所</t>
  </si>
  <si>
    <t>四川省成都市新都区四川省成都市新都区新泰西路328号、330号</t>
  </si>
  <si>
    <t>1752561477975420930</t>
  </si>
  <si>
    <t>成都锦江闻德中医诊所有限公司</t>
  </si>
  <si>
    <t>1752955945438298114</t>
  </si>
  <si>
    <t>郫都区火煜广炅诊所有限责任公司</t>
  </si>
  <si>
    <t>四川省成都市郫都区成都市郫都区犀浦街道恒山南街245号、247号</t>
  </si>
  <si>
    <t>1754043540750614530</t>
  </si>
  <si>
    <t>都江堰宣氏诊所</t>
  </si>
  <si>
    <t>四川省成都市都江堰市都江堰市永丰街道联盟社区善政路1534号</t>
  </si>
  <si>
    <t>1754396509044097025</t>
  </si>
  <si>
    <t>成都龙泉驿美加高德口腔门诊部有限公司</t>
  </si>
  <si>
    <t>1178.4027835052</t>
  </si>
  <si>
    <t>1755044102132613121</t>
  </si>
  <si>
    <t>大邑县</t>
  </si>
  <si>
    <t>大邑应象堂中医诊所有限公司</t>
  </si>
  <si>
    <t>四川省大邑县晋原镇雪山大道二段400号6栋1层</t>
  </si>
  <si>
    <t>1755062345970892802</t>
  </si>
  <si>
    <t>成都天府新区杏元川派好中医诊所有限公司</t>
  </si>
  <si>
    <t>四川省成都市天府新区四川省成都市天府新区华阳街道沈阳路西段33号2栋负1层106号</t>
  </si>
  <si>
    <t>1755066950079365122</t>
  </si>
  <si>
    <t>成都成华杜氏瑞鑫诊所（成都成华杜氏瑞鑫诊所有限公司）</t>
  </si>
  <si>
    <t>成华区东昌路59号</t>
  </si>
  <si>
    <t>1755067409921884162</t>
  </si>
  <si>
    <t>成都成华优元堂诊所有限公司</t>
  </si>
  <si>
    <t>1755068158739365890</t>
  </si>
  <si>
    <t>成华吉康诊所</t>
  </si>
  <si>
    <t>1755068552475459585</t>
  </si>
  <si>
    <t>成都成华金悦快康诊所（成都成华金悦快康诊所有限公司）</t>
  </si>
  <si>
    <t>成华区成康路40号附41号</t>
  </si>
  <si>
    <t>1755068891505246209</t>
  </si>
  <si>
    <t>成都成华永富永兴诊所（成都成华永富永兴诊所有限公司）</t>
  </si>
  <si>
    <t>成都市成华区崔家路500号附11号</t>
  </si>
  <si>
    <t>1755070092447727618</t>
  </si>
  <si>
    <t>成都成华艾牙美口腔诊所有限公司</t>
  </si>
  <si>
    <t>1759767822147399681</t>
  </si>
  <si>
    <t>成都郫都伊芽口腔诊所有限公司</t>
  </si>
  <si>
    <t>1759768087193858049</t>
  </si>
  <si>
    <t>成都双流元秀益口佳口腔诊所有限公司</t>
  </si>
  <si>
    <t>四川省成都市双流区双流区元秀路1375号26栋附103号、104号</t>
  </si>
  <si>
    <t>1759774853067583489</t>
  </si>
  <si>
    <t>新疆维吾尔自治区阿克苏地区</t>
  </si>
  <si>
    <t>库车县</t>
  </si>
  <si>
    <t>王元丽内科个体诊所</t>
  </si>
  <si>
    <t>新疆维吾尔自治区阿克苏地区库车县新疆阿克苏地区库车市新城街道健康路社区英阿瓦提路259号欧洲世纪花园小区10幢1层110号商铺</t>
  </si>
  <si>
    <t>6819.0000000000</t>
  </si>
  <si>
    <t>1759837972661940226</t>
  </si>
  <si>
    <t>成都成华一和常乐口腔诊所</t>
  </si>
  <si>
    <t>四川省成都市成华区四川省成都市成华区龙潭路9号华宇旭辉锦绣广场1栋2F层编号为2012A1A、2012A2号</t>
  </si>
  <si>
    <t>1759852777544232961</t>
  </si>
  <si>
    <t>郫都帅斌中西医诊所</t>
  </si>
  <si>
    <t>四川省成都市郫都区郫都区安靖街道林湾村惠民街28、30号</t>
  </si>
  <si>
    <t>1759852975964172290</t>
  </si>
  <si>
    <t>成都温江好药师诊所有限公司</t>
  </si>
  <si>
    <t>四川省成都市温江区成都市温江区涌泉街道凤凰街123号</t>
  </si>
  <si>
    <t>1760135355727757313</t>
  </si>
  <si>
    <t>成都天府新区燕茗诊所有限公司</t>
  </si>
  <si>
    <t>1760145680644587521</t>
  </si>
  <si>
    <t>成都郫都全铭口腔诊所</t>
  </si>
  <si>
    <t>四川省成都市郫都区四川省成都市郫都区郫都区团结街道靖源下街471号22栋4单元2楼1号</t>
  </si>
  <si>
    <t>1037.8082191781</t>
  </si>
  <si>
    <t>1760515723546996738</t>
  </si>
  <si>
    <t>新都百泉诊所</t>
  </si>
  <si>
    <t>成都市新都区新都街道新园路26-30号6栋1层</t>
  </si>
  <si>
    <t>1760605315679793153</t>
  </si>
  <si>
    <t>四川省乐山市</t>
  </si>
  <si>
    <t>市中区</t>
  </si>
  <si>
    <t>乐山市市中区费毅智诊所</t>
  </si>
  <si>
    <t>四川省乐山市市中区乐山市市中区艳澜洲香满里1268号</t>
  </si>
  <si>
    <t>1760888447494664194</t>
  </si>
  <si>
    <t>成都成华尚医堂诊所有限公司</t>
  </si>
  <si>
    <t>成都市成华区双林北支路174号1楼</t>
  </si>
  <si>
    <t>1760936713347280898</t>
  </si>
  <si>
    <t>成都龙泉驿悦安堂诊所有限公司</t>
  </si>
  <si>
    <t>1761995130853797889</t>
  </si>
  <si>
    <t>双流春雨诊所</t>
  </si>
  <si>
    <t>1762055756506607617</t>
  </si>
  <si>
    <t>新津格尔诊所有限公司</t>
  </si>
  <si>
    <t>兴园三路6号附61、62号</t>
  </si>
  <si>
    <t>1762410249266020354</t>
  </si>
  <si>
    <t>金堂德益康诊所有限公司</t>
  </si>
  <si>
    <t>四川省成都市金堂县赵镇顺安街111号</t>
  </si>
  <si>
    <t>1762410442812178434</t>
  </si>
  <si>
    <t>成华东紫王氏诊所</t>
  </si>
  <si>
    <t>1762667393118781441</t>
  </si>
  <si>
    <t>成都市博硕医疗管理有限公司华阳齿科诊所</t>
  </si>
  <si>
    <t>1067.5079005525</t>
  </si>
  <si>
    <t>1762668257497726978</t>
  </si>
  <si>
    <t>成都双流棠湖星月诊所有限公司</t>
  </si>
  <si>
    <t>星月路144号</t>
  </si>
  <si>
    <t>1762717943575232513</t>
  </si>
  <si>
    <t>成都高新儒医堂中医诊所</t>
  </si>
  <si>
    <t>高新区中和街道应龙南一路88号8栋2号</t>
  </si>
  <si>
    <t>1762760627811663873</t>
  </si>
  <si>
    <t>成都龙泉驿北极口腔门诊部有限责任公司</t>
  </si>
  <si>
    <t>1459.1573863636</t>
  </si>
  <si>
    <t>1763081115838595073</t>
  </si>
  <si>
    <t>金牛艾康诊所</t>
  </si>
  <si>
    <t>金牛区抚琴街1号附61号</t>
  </si>
  <si>
    <t>1763381936027471874</t>
  </si>
  <si>
    <t>成都高新何记诊所</t>
  </si>
  <si>
    <t>高新独柏街</t>
  </si>
  <si>
    <t>1763452226052952065</t>
  </si>
  <si>
    <t>新津周勋驰中医诊所</t>
  </si>
  <si>
    <t>四川省成都市新津县新津县五津镇林园路107号</t>
  </si>
  <si>
    <t>1763505495697657858</t>
  </si>
  <si>
    <t>乐山正椎堂中医诊所</t>
  </si>
  <si>
    <t>四川省乐山市市中区乐山市市中区三苏路958号</t>
  </si>
  <si>
    <t>1764465281276710913</t>
  </si>
  <si>
    <t>成都双流李海群中医诊所有限公司</t>
  </si>
  <si>
    <t>双流区星月路60号</t>
  </si>
  <si>
    <t>1050.3725000000</t>
  </si>
  <si>
    <t>1764475039324966914</t>
  </si>
  <si>
    <t>阿克苏市</t>
  </si>
  <si>
    <t>库车市龚高书内科个体诊所</t>
  </si>
  <si>
    <t>新疆维吾尔自治区阿克苏地区阿克苏市阿克苏市英巴扎街道巴格其社区中天星河址湾7-101-2号</t>
  </si>
  <si>
    <t>1764540125242593282</t>
  </si>
  <si>
    <t>成都锦江一心诊所</t>
  </si>
  <si>
    <t>锦江区水碾河路46号33栋附7号</t>
  </si>
  <si>
    <t>1764540442415861761</t>
  </si>
  <si>
    <t>成华李院诊所</t>
  </si>
  <si>
    <t>1764565349644242945</t>
  </si>
  <si>
    <t>双流康乐贝诊所</t>
  </si>
  <si>
    <t>四川省成都市双流区双流区九江街道乌江路271、273号</t>
  </si>
  <si>
    <t>1764565722882772993</t>
  </si>
  <si>
    <t>成都双流爱和口腔诊所有限公司</t>
  </si>
  <si>
    <t>四川省成都市双流区双流区九江街道乌江路310、312号1层</t>
  </si>
  <si>
    <t>1764929446592253953</t>
  </si>
  <si>
    <t>成都金牛锦悦泰宏口腔诊所有限公司</t>
  </si>
  <si>
    <t>1323.0000000000</t>
  </si>
  <si>
    <t>1765203103071735809</t>
  </si>
  <si>
    <t>双流庞氏诊所</t>
  </si>
  <si>
    <t>1765204644851748865</t>
  </si>
  <si>
    <t>成华全春诊所</t>
  </si>
  <si>
    <t>1765205016420945922</t>
  </si>
  <si>
    <t>成都成华民生堂诊所（成都成华民生堂诊所有限公司）</t>
  </si>
  <si>
    <t>1765205225876099073</t>
  </si>
  <si>
    <t>成都成华杨济堂诊所有限公司</t>
  </si>
  <si>
    <t>成都市成华区和韵路171.173号</t>
  </si>
  <si>
    <t>1765205893844176897</t>
  </si>
  <si>
    <t>成都成华济民堂诊所（成都成华济民堂诊所有限公司）</t>
  </si>
  <si>
    <t>成都市成华区华油路138号附24号</t>
  </si>
  <si>
    <t>1765206920416858114</t>
  </si>
  <si>
    <t>成都成华宝悦堂诊所有限公司</t>
  </si>
  <si>
    <t>1765207598728089602</t>
  </si>
  <si>
    <t>成都成华心悦堂诊所有限公司</t>
  </si>
  <si>
    <t>成都市成华区西林路220号一层</t>
  </si>
  <si>
    <t>1765208355766407170</t>
  </si>
  <si>
    <t>成华师友康泰诊所</t>
  </si>
  <si>
    <t>成都市成华区师友路11号3栋1楼</t>
  </si>
  <si>
    <t>1765254758815371266</t>
  </si>
  <si>
    <t>成都阿波罗联盟诊所有限公司锦江第八诊所</t>
  </si>
  <si>
    <t>1765255023685668865</t>
  </si>
  <si>
    <t>成都双流弘德顺中西医结合诊所有限公司</t>
  </si>
  <si>
    <t>四川省成都市双流区双流区九江街道石柑路15号</t>
  </si>
  <si>
    <t>1765256414126804993</t>
  </si>
  <si>
    <t>四川成都市剩一堂诊所有限公司</t>
  </si>
  <si>
    <t>四川省成都市龙泉驿区龙泉街道桃都大道中段537,539号</t>
  </si>
  <si>
    <t>1765256945167634433</t>
  </si>
  <si>
    <t>成都新津新欣口腔门诊部有限公司</t>
  </si>
  <si>
    <t>1765258249470349313</t>
  </si>
  <si>
    <t>蒲江县杨威口腔诊所</t>
  </si>
  <si>
    <t>四川省成都市蒲江县四川省成都市蒲江县鹤山街道福祥街54号、54号附1号、54号附2号、54号附3号</t>
  </si>
  <si>
    <t>1765292613411409921</t>
  </si>
  <si>
    <t>成都成华爱贝尔口腔诊所</t>
  </si>
  <si>
    <t>1765548413648248833</t>
  </si>
  <si>
    <t>成都成华锦华由口腔诊所有限公司</t>
  </si>
  <si>
    <t>四川省成都市成华区四川省成都市成华区杉板桥南一路151号1层</t>
  </si>
  <si>
    <t>1765548754041184257</t>
  </si>
  <si>
    <t>成都双流风禾爱牙口腔诊所有限公司</t>
  </si>
  <si>
    <t>四川省成都市双流区东升街道正通路530号</t>
  </si>
  <si>
    <t>1767000681610358785</t>
  </si>
  <si>
    <t>成都郫都雨禾口腔门诊部</t>
  </si>
  <si>
    <t>1125.1340659341</t>
  </si>
  <si>
    <t>1767011554416537601</t>
  </si>
  <si>
    <t>东部新区</t>
  </si>
  <si>
    <t>成都东部新区伶牙仕口腔诊所有限责任公司</t>
  </si>
  <si>
    <t>四川省成都市东部新区成都东部新区石盘街道石盘新街108、110号(属简州新城范围内）(自主申报)</t>
  </si>
  <si>
    <t>1767012544200978434</t>
  </si>
  <si>
    <t>成都锦江步腾口腔诊所有限公司</t>
  </si>
  <si>
    <t>四川省成都市锦江区四川省成都市锦江区东御街18号1栋22层9号</t>
  </si>
  <si>
    <t>1530.3525000000</t>
  </si>
  <si>
    <t>1767016689892995074</t>
  </si>
  <si>
    <t>龙泉驿区大面街办杨理兵中医诊所</t>
  </si>
  <si>
    <t>1767130664748068865</t>
  </si>
  <si>
    <t>高新柏兰中医诊所</t>
  </si>
  <si>
    <t>1767433224662958081</t>
  </si>
  <si>
    <t>成都龙泉驿惠仁乐康中西医诊所有限责任公司</t>
  </si>
  <si>
    <t>桃都大道中段999号1栋附106号</t>
  </si>
  <si>
    <t>1767476549164089346</t>
  </si>
  <si>
    <t>龙泉驿区龙泉街办龙品安诊所</t>
  </si>
  <si>
    <t>1767476836754931713</t>
  </si>
  <si>
    <t>双流顺康诊所</t>
  </si>
  <si>
    <t>东升街道葛陌路240号</t>
  </si>
  <si>
    <t>1767747401424191490</t>
  </si>
  <si>
    <t>金牛娣德诊所</t>
  </si>
  <si>
    <t>1767751043195748353</t>
  </si>
  <si>
    <t>成都成华久安堂诊所有限公司</t>
  </si>
  <si>
    <t>成都市成华区仙韵一路505号</t>
  </si>
  <si>
    <t>1767753698785771522</t>
  </si>
  <si>
    <t>成都青白江老致诚中医诊所有限公司</t>
  </si>
  <si>
    <t>四川省成都市成华区四川省成都市青白江区凤凰西七路天府欧城28栋2楼33号</t>
  </si>
  <si>
    <t>1767764802693906434</t>
  </si>
  <si>
    <t>青羊区瑞莲中医诊所</t>
  </si>
  <si>
    <t>1767852915902529538</t>
  </si>
  <si>
    <t>金牛新村锦南诊所</t>
  </si>
  <si>
    <t>1768138987488296961</t>
  </si>
  <si>
    <t>邛崃余青青诊所有限公司</t>
  </si>
  <si>
    <t>四川省成都市邛崃市邛崃市桑园镇商业街41号</t>
  </si>
  <si>
    <t>1768526006446075905</t>
  </si>
  <si>
    <t>成都成华澳源诊所有限公司</t>
  </si>
  <si>
    <t>四川省成都市成华区四川省成都市成华区四川省成都市成华区双店路66号3幢1层3号</t>
  </si>
  <si>
    <t>1768614250173050882</t>
  </si>
  <si>
    <t>龙泉驿区龙泉街办颐源堂中医诊所</t>
  </si>
  <si>
    <t>龙泉街道建设路金龙大厦1栋1楼8号</t>
  </si>
  <si>
    <t>1769532022302322690</t>
  </si>
  <si>
    <t>成都锦江铭熙诊所有限公司</t>
  </si>
  <si>
    <t>四川省成都市锦江区四川省成都市锦江区愉钱街307号1层</t>
  </si>
  <si>
    <t>1769533159671738369</t>
  </si>
  <si>
    <t>成都温江成思口腔诊所有限公司</t>
  </si>
  <si>
    <t>四川省成都市温江区温江区同兴东路429号、431号</t>
  </si>
  <si>
    <t>1769533319814459394</t>
  </si>
  <si>
    <t>成都温江善龄口腔门诊部</t>
  </si>
  <si>
    <t>四川省成都市温江区温江区涌泉街办光华大道三段338号1栋2层207号、208号</t>
  </si>
  <si>
    <t>1769613238561042434</t>
  </si>
  <si>
    <t>音泰思计算机技术(成都)有限公司</t>
  </si>
  <si>
    <t>1769667363508203522</t>
  </si>
  <si>
    <t>双流方圆诊所</t>
  </si>
  <si>
    <t>1769981463102636034</t>
  </si>
  <si>
    <t>成都双流景茂诊所有限公司</t>
  </si>
  <si>
    <t>成都市双流区协和街道华剑路一段240.242号</t>
  </si>
  <si>
    <t>1769983929940590594</t>
  </si>
  <si>
    <t>金牛蓉锦诊所</t>
  </si>
  <si>
    <t>玉居庵东路4号附16、17号1栋1楼</t>
  </si>
  <si>
    <t>1769998394702589954</t>
  </si>
  <si>
    <t>崇州辰康诊所</t>
  </si>
  <si>
    <t>崇州市崇阳镇辰居路199号</t>
  </si>
  <si>
    <t>1770024859322171394</t>
  </si>
  <si>
    <t>成都青白江超越锆齿口腔诊所有限公司</t>
  </si>
  <si>
    <t>四川省成都市青白江区成都市青白江区华金大道三段45号附8号1层</t>
  </si>
  <si>
    <t>1770645125127630849</t>
  </si>
  <si>
    <t>双流九江开学诊所</t>
  </si>
  <si>
    <t>1771458026725863426</t>
  </si>
  <si>
    <t>龙泉驿区龙泉街办鲟藻口腔门诊部</t>
  </si>
  <si>
    <t>1772468741867728897</t>
  </si>
  <si>
    <t>成都高新颐峰诊所</t>
  </si>
  <si>
    <t>1772497911708532737</t>
  </si>
  <si>
    <t>成都双流皓美口腔诊所</t>
  </si>
  <si>
    <t>成都市双流区西航港街道星月路76号1层</t>
  </si>
  <si>
    <t>1772560518704414721</t>
  </si>
  <si>
    <t>成都锦江熊氏济民诊所</t>
  </si>
  <si>
    <t>1772561368365547521</t>
  </si>
  <si>
    <t>崇州市三江镇新城诊所</t>
  </si>
  <si>
    <t>1772846991160786946</t>
  </si>
  <si>
    <t>大邑晋夏诊所</t>
  </si>
  <si>
    <t>大邑县晋原镇大邑大道554，556号</t>
  </si>
  <si>
    <t>1772967735987433474</t>
  </si>
  <si>
    <t>新津华文诊所有限公司</t>
  </si>
  <si>
    <t>1772970138774171650</t>
  </si>
  <si>
    <t>成都武侯红康诊所</t>
  </si>
  <si>
    <t>1772971871713783810</t>
  </si>
  <si>
    <t>成都青白江丰源庆中西医结合诊所有限公司</t>
  </si>
  <si>
    <t>四川省成都市青白江区福洪镇玉兰路199、201号</t>
  </si>
  <si>
    <t>1773255170730389506</t>
  </si>
  <si>
    <t>成都龙泉驿泰丰门诊有限公司</t>
  </si>
  <si>
    <t>1773346020864978945</t>
  </si>
  <si>
    <t>成都高新瑞一康诊所</t>
  </si>
  <si>
    <t>1773346521098645506</t>
  </si>
  <si>
    <t>成都武侯金诚星河口腔诊所有限公司</t>
  </si>
  <si>
    <t>1774350834797277186</t>
  </si>
  <si>
    <t>成都金牛文博牙科门诊部</t>
  </si>
  <si>
    <t>金华寺南路157、159、161、163号</t>
  </si>
  <si>
    <t>1774351410029293569</t>
  </si>
  <si>
    <t>成都龙泉驿孙鸿翔诊所有限责任公司</t>
  </si>
  <si>
    <t>成都市龙泉驿怡和新城F3区</t>
  </si>
  <si>
    <t>1774663523629166593</t>
  </si>
  <si>
    <t>武侯区施为超诊所</t>
  </si>
  <si>
    <t>晋阳巷1号10栋4号</t>
  </si>
  <si>
    <t>1775045228458307585</t>
  </si>
  <si>
    <t>金牛南洁诊所</t>
  </si>
  <si>
    <t>1775090230253219842</t>
  </si>
  <si>
    <t>青羊区张兴建诊所</t>
  </si>
  <si>
    <t>1775348214040518657</t>
  </si>
  <si>
    <t>武侯健安诊所</t>
  </si>
  <si>
    <t>1776865611536822274</t>
  </si>
  <si>
    <t>成都郫都容兴诊所有限公司</t>
  </si>
  <si>
    <t>1776910730709331969</t>
  </si>
  <si>
    <t>成都双流众越爱萌口腔诊所有限公司</t>
  </si>
  <si>
    <t>1776978892687568897</t>
  </si>
  <si>
    <t>成都新都辰合口腔诊所有限公司</t>
  </si>
  <si>
    <t>1777520582573846529</t>
  </si>
  <si>
    <t>双流仁泽口腔诊所</t>
  </si>
  <si>
    <t>成都市双流区协和街道万顺路一段283号</t>
  </si>
  <si>
    <t>1778430751239467009</t>
  </si>
  <si>
    <t>成都东部新区陈子友诊所</t>
  </si>
  <si>
    <t>四川省成都市东部新区</t>
  </si>
  <si>
    <t>1778431138138845185</t>
  </si>
  <si>
    <t>崇州市燎原尚锐诊所</t>
  </si>
  <si>
    <t>四川省成都市崇州市</t>
  </si>
  <si>
    <t>1778657770787205122</t>
  </si>
  <si>
    <t>成都龙泉爱雅堂驿都口腔门诊部有限公司</t>
  </si>
  <si>
    <t>1778684691776434178</t>
  </si>
  <si>
    <t>新都济仁堂诊所</t>
  </si>
  <si>
    <t>成都市新都区新繁镇北一环路453-455号</t>
  </si>
  <si>
    <t>1778713562852782082</t>
  </si>
  <si>
    <t>武侯区苏氏志愿诊所</t>
  </si>
  <si>
    <t>武侯区武侯大道文昌段55号附2号</t>
  </si>
  <si>
    <t>1779417920586280962</t>
  </si>
  <si>
    <t>天府新区德治诊所</t>
  </si>
  <si>
    <t>1779419559460237314</t>
  </si>
  <si>
    <t>成都青羊艾尚贝悦口腔门诊部有限责任公司</t>
  </si>
  <si>
    <t>1337.9743589744</t>
  </si>
  <si>
    <t>1779420104640065537</t>
  </si>
  <si>
    <t>祟州市慕橙口腔诊所(个人独资)</t>
  </si>
  <si>
    <t>1779425362606977026</t>
  </si>
  <si>
    <t>贾晓农诊所</t>
  </si>
  <si>
    <t>1779681203939602433</t>
  </si>
  <si>
    <t>祟州市古杏堂中医诊所有限公司</t>
  </si>
  <si>
    <t>1779682393364525058</t>
  </si>
  <si>
    <t>成都成华佰顺堂诊所（成都成华佰顺堂诊所有限公司）</t>
  </si>
  <si>
    <t>1779797542813462529</t>
  </si>
  <si>
    <t>金堂县柯氏诊所</t>
  </si>
  <si>
    <t>四川省成都市金堂县</t>
  </si>
  <si>
    <t>1779798016719482882</t>
  </si>
  <si>
    <t>成都青白江辰木堂中医诊所</t>
  </si>
  <si>
    <t>1779799779266686978</t>
  </si>
  <si>
    <t>龙泉驿区大面街办中牙口腔诊所</t>
  </si>
  <si>
    <t>龙泉驿区大面街道车城西四路113号附2号</t>
  </si>
  <si>
    <t>1108.8455696203</t>
  </si>
  <si>
    <t>1779811116881440769</t>
  </si>
  <si>
    <t>金牛百世吉诊所</t>
  </si>
  <si>
    <t>1779816205729820674</t>
  </si>
  <si>
    <t>武侯晨星诊所</t>
  </si>
  <si>
    <t>1780059791033528322</t>
  </si>
  <si>
    <t>成都锦江颐悦堂诊所有限公司</t>
  </si>
  <si>
    <t>1780079349563813890</t>
  </si>
  <si>
    <t>成都锦江滋厚德诊所有限公司</t>
  </si>
  <si>
    <t>四川省成都市锦江区喜树街662，660号1层</t>
  </si>
  <si>
    <t>1780079871863713793</t>
  </si>
  <si>
    <t>成都锦江世医堂诊所有限公司</t>
  </si>
  <si>
    <t>成都市锦江区丹桂街249号10栋1楼106号</t>
  </si>
  <si>
    <t>1780080772233981954</t>
  </si>
  <si>
    <t>成都龙泉驿梅吉口腔门诊部有限公司</t>
  </si>
  <si>
    <t>1035.4276335878</t>
  </si>
  <si>
    <t>1780447041558835202</t>
  </si>
  <si>
    <t>成都龙泉驿悦牙汇口腔门诊部有限公司</t>
  </si>
  <si>
    <t>1780886556127670273</t>
  </si>
  <si>
    <t>成都锦江四六八川禾口腔诊所</t>
  </si>
  <si>
    <t>1460.6776190476</t>
  </si>
  <si>
    <t>1780904179582267393</t>
  </si>
  <si>
    <t>成都成华王树彪诊所（成都成华王树彪诊所有限公司）</t>
  </si>
  <si>
    <t>1781242965864378370</t>
  </si>
  <si>
    <t>成都双流维尔口腔诊所有限公司</t>
  </si>
  <si>
    <t>1781243768591249409</t>
  </si>
  <si>
    <t>成都龙泉驿华诺口腔诊所有限公司</t>
  </si>
  <si>
    <t>1781247126408425473</t>
  </si>
  <si>
    <t>成都龙泉驿乐雅贝城口腔诊所有限公司</t>
  </si>
  <si>
    <t>1781503850965004290</t>
  </si>
  <si>
    <t>成都斯曼林企业管理有限公司锦江艾斐儿牙科诊所</t>
  </si>
  <si>
    <t>成都市锦江区东光南二巷2号附39、40号</t>
  </si>
  <si>
    <t>1474.6966861598</t>
  </si>
  <si>
    <t>1782211140487639041</t>
  </si>
  <si>
    <t>成都双流汤家湾云飞口腔诊所有限责任公司 </t>
  </si>
  <si>
    <t>1782260022668062722</t>
  </si>
  <si>
    <t>成都青羊绿快中医诊所有限公司</t>
  </si>
  <si>
    <t>1782655847751643137</t>
  </si>
  <si>
    <t>新都誉康诊所</t>
  </si>
  <si>
    <t>1782959078922940418</t>
  </si>
  <si>
    <t>成都双流科嘉瑞诊所</t>
  </si>
  <si>
    <t>1783035414987304962</t>
  </si>
  <si>
    <t>成都武侯瑞俐亚口腔门诊部</t>
  </si>
  <si>
    <t>1783363141367918594</t>
  </si>
  <si>
    <t>高新红月诊所</t>
  </si>
  <si>
    <t>1783395854393176065</t>
  </si>
  <si>
    <t>武侯区传承中西医结合诊所（个体工商户）</t>
  </si>
  <si>
    <t>1783402012302536705</t>
  </si>
  <si>
    <t>成都温江亮齿口腔门诊部</t>
  </si>
  <si>
    <t>四川省成都市温江区</t>
  </si>
  <si>
    <t>1089.4150943396</t>
  </si>
  <si>
    <t>1783434076905172994</t>
  </si>
  <si>
    <t>成都天府新区鸿兴口腔诊所有限公司</t>
  </si>
  <si>
    <t>1783461775975542786</t>
  </si>
  <si>
    <t>成都武侯川港宝利诊所有限公司</t>
  </si>
  <si>
    <t>1783781229469003777</t>
  </si>
  <si>
    <t>青羊区扶济中医诊所</t>
  </si>
  <si>
    <t>1784167495016542210</t>
  </si>
  <si>
    <t>高新晓杏林诊所</t>
  </si>
  <si>
    <t>成都市高新区中和镇仁和路127-129号</t>
  </si>
  <si>
    <t>1784415396510724098</t>
  </si>
  <si>
    <t>成都龙泉驿五味诊所有限公司</t>
  </si>
  <si>
    <t>四川省成都市龙泉驿区龙泉街道（怡和新城D区）5栋1楼怡和街3号、5号</t>
  </si>
  <si>
    <t>1784427109452771330</t>
  </si>
  <si>
    <t>龙泉驿德民诊所</t>
  </si>
  <si>
    <t>1784427472595611650</t>
  </si>
  <si>
    <t>成都双流高峰怡康诊所有限公司</t>
  </si>
  <si>
    <t>1784431872223375362</t>
  </si>
  <si>
    <t>武侯区熊氏中医诊所</t>
  </si>
  <si>
    <t>武侯区万虹路126/128号</t>
  </si>
  <si>
    <t>1784466096900960258</t>
  </si>
  <si>
    <t>成都郫都全源堂诊所有限责任公司</t>
  </si>
  <si>
    <t>四川省成都市郫都区</t>
  </si>
  <si>
    <t>1785126066264895490</t>
  </si>
  <si>
    <t>成都天府新区岐真堂诊所有限公司</t>
  </si>
  <si>
    <t>1787383047331672066</t>
  </si>
  <si>
    <t>成都双流固德爱雅口腔诊所有限责任公司</t>
  </si>
  <si>
    <t>1787687353108819969</t>
  </si>
  <si>
    <t>崇州皓悦品众口腔门诊部有限责任公司</t>
  </si>
  <si>
    <t>1787691532506263554</t>
  </si>
  <si>
    <t>成都青羊正合意诊所有限公司</t>
  </si>
  <si>
    <t>四川省成都市青羊区鼓楼洞街28号1层</t>
  </si>
  <si>
    <t>1787712221846073346</t>
  </si>
  <si>
    <t>新都文瑞诊所</t>
  </si>
  <si>
    <t>成都市新都区三河街道二台子驿站环路77号</t>
  </si>
  <si>
    <t>1787761075308097538</t>
  </si>
  <si>
    <t>成都龙泉驿众安堂中医诊所有限公司</t>
  </si>
  <si>
    <t>1787826536846618626</t>
  </si>
  <si>
    <t>龙泉驿区大面街办国金众康诊所</t>
  </si>
  <si>
    <t>1788114783602634753</t>
  </si>
  <si>
    <t>绵竹同正堂诊所有限公司</t>
  </si>
  <si>
    <t>绵竹市紫岩街道未来城5栋1-4号</t>
  </si>
  <si>
    <t>1788123876182618113</t>
  </si>
  <si>
    <t>成都青羊玲萍诊所有限公司</t>
  </si>
  <si>
    <t>1788437843081850882</t>
  </si>
  <si>
    <t>大邑邑川口腔门诊部有限责任公司</t>
  </si>
  <si>
    <t>四川省成都市大邑县</t>
  </si>
  <si>
    <t>1788752119390695425</t>
  </si>
  <si>
    <t>成都高新新楠口腔诊所</t>
  </si>
  <si>
    <t>1788782316823408642</t>
  </si>
  <si>
    <t>都江堰辰宇华圣艺口腔诊所有限公司</t>
  </si>
  <si>
    <t>四川省成都市都江堰市</t>
  </si>
  <si>
    <t>1788914358810734593</t>
  </si>
  <si>
    <t>武侯谢吉诊所</t>
  </si>
  <si>
    <t>簇桥下街50号附6号</t>
  </si>
  <si>
    <t>1789636630420811778</t>
  </si>
  <si>
    <t>温江冠锦诊所</t>
  </si>
  <si>
    <t>1790223213914124289</t>
  </si>
  <si>
    <t>青白江易氏中医诊所</t>
  </si>
  <si>
    <t>成都市青白江区大同街道凤祥大道2814号</t>
  </si>
  <si>
    <t>1129.3814102564</t>
  </si>
  <si>
    <t>1790258624145289217</t>
  </si>
  <si>
    <t>成都高新汇馨诊所有限公司成华泰路诊所</t>
  </si>
  <si>
    <t>成都市成华区华泰路1号附2号—1层</t>
  </si>
  <si>
    <t>1790294238995574785</t>
  </si>
  <si>
    <t>成都高新一纯口腔门诊部</t>
  </si>
  <si>
    <t>四川省成都市高新区锦城大道1276号</t>
  </si>
  <si>
    <t>1320.2361111111</t>
  </si>
  <si>
    <t>1790699005647417346</t>
  </si>
  <si>
    <t>金堂陈平牙科诊所</t>
  </si>
  <si>
    <t>金堂县赵镇滨江路二段353号</t>
  </si>
  <si>
    <t>1790699492752912385</t>
  </si>
  <si>
    <t>青白江康之健诊所</t>
  </si>
  <si>
    <t>1791403079753691137</t>
  </si>
  <si>
    <t>成都成华利民普济诊所有限公司</t>
  </si>
  <si>
    <t>成都市成华区桂林西路166号49栋5号6号</t>
  </si>
  <si>
    <t>1792406788881149954</t>
  </si>
  <si>
    <t>四川心和堂健康管理有限公司龙泉驿康乐堂诊所</t>
  </si>
  <si>
    <t>1792437564104404993</t>
  </si>
  <si>
    <t>成都天府新区一齿贝辰口腔门诊部有限责任公司</t>
  </si>
  <si>
    <t>1792762431735492610</t>
  </si>
  <si>
    <t>金牛济康诊所</t>
  </si>
  <si>
    <t>1792840418518528001</t>
  </si>
  <si>
    <t>龙泉驿区大面街办百善堂诊所</t>
  </si>
  <si>
    <t>1792858329199046658</t>
  </si>
  <si>
    <t>简阳圣洁口腔诊所有限公司</t>
  </si>
  <si>
    <t>1793103767437209602</t>
  </si>
  <si>
    <t>成都武侯荣康再嚼口腔门诊部</t>
  </si>
  <si>
    <t>1793112248705773569</t>
  </si>
  <si>
    <t>锦江仁德诊所</t>
  </si>
  <si>
    <t>1793121448810934273</t>
  </si>
  <si>
    <t>成都双流兰超诊所有限公司</t>
  </si>
  <si>
    <t>双流九江街道张家碾路84.86.88号</t>
  </si>
  <si>
    <t>1793121941276749826</t>
  </si>
  <si>
    <t>锦江康园口腔诊所</t>
  </si>
  <si>
    <t>锦江区净居寺西街100号</t>
  </si>
  <si>
    <t>1793125991636430850</t>
  </si>
  <si>
    <t>龙泉驿区龙泉街办杰德口腔诊所</t>
  </si>
  <si>
    <t>1793126435825807362</t>
  </si>
  <si>
    <t>金牛绮云口腔门诊部</t>
  </si>
  <si>
    <t>2014.3543678161</t>
  </si>
  <si>
    <t>1793128556755316738</t>
  </si>
  <si>
    <t>金牛桦大诊所</t>
  </si>
  <si>
    <t>1793217147380592642</t>
  </si>
  <si>
    <t>成都新都利安堂诊所有限责任公司</t>
  </si>
  <si>
    <t>新都区新都街道金都街社区金海路119号</t>
  </si>
  <si>
    <t>1793218451947548674</t>
  </si>
  <si>
    <t>成都锦江馨源口腔诊所有限公司</t>
  </si>
  <si>
    <t>1793515758588801026</t>
  </si>
  <si>
    <t>互联网版</t>
  </si>
  <si>
    <t>新疆维吾尔自治区昌吉回族自治州</t>
  </si>
  <si>
    <t>昌吉市</t>
  </si>
  <si>
    <t>新疆佑生堂医疗服务有限公司</t>
  </si>
  <si>
    <t>新疆昌吉市建国西路金成维也纳25-1</t>
  </si>
  <si>
    <t>1793879056513658881</t>
  </si>
  <si>
    <t>成都武侯思迈尔口腔门诊部有限公司</t>
  </si>
  <si>
    <t>武侯区丽都路597号</t>
  </si>
  <si>
    <t>1793880112568102913</t>
  </si>
  <si>
    <t>成都武侯维赛思口腔门诊部有限公司</t>
  </si>
  <si>
    <t>1224.7727272727</t>
  </si>
  <si>
    <t>1793880414650265602</t>
  </si>
  <si>
    <t>金牛金益门诊部</t>
  </si>
  <si>
    <t>1793897133741600769</t>
  </si>
  <si>
    <t>成都双流月兴臻美口腔门诊部</t>
  </si>
  <si>
    <t>1040.8453488372</t>
  </si>
  <si>
    <t>1794921058080550914</t>
  </si>
  <si>
    <t>成都双流常开口腔诊所有限公司</t>
  </si>
  <si>
    <t>1794921367326584833</t>
  </si>
  <si>
    <t>成都双流初惠中西医结合诊所有限公司</t>
  </si>
  <si>
    <t>四川省成都市双流区东升镇吴家坝南街43号</t>
  </si>
  <si>
    <t>1794921681538674690</t>
  </si>
  <si>
    <t>成都天府新区加乐诊所</t>
  </si>
  <si>
    <t>1794923162895544321</t>
  </si>
  <si>
    <t>蒲江鹤山康之源诊所</t>
  </si>
  <si>
    <t>四川省成都市蒲江县</t>
  </si>
  <si>
    <t>1795007210040864770</t>
  </si>
  <si>
    <t>成都市成华王氏健康诊所</t>
  </si>
  <si>
    <t>四川省成都市成华区双桥路25号</t>
  </si>
  <si>
    <t>1795019197898715138</t>
  </si>
  <si>
    <t>青白江尚仁诊所</t>
  </si>
  <si>
    <t>青白江城厢镇家珍路80、82、84号</t>
  </si>
  <si>
    <t>1795721684691611649</t>
  </si>
  <si>
    <t>金牛瀚礼口腔诊所（个体工商户）</t>
  </si>
  <si>
    <t>1475.8000000000</t>
  </si>
  <si>
    <t>1796005671829925890</t>
  </si>
  <si>
    <t>成都天府新区籍田顾信诊所有限公司</t>
  </si>
  <si>
    <t>1796007067333586945</t>
  </si>
  <si>
    <t>新津和正中西医结合诊所</t>
  </si>
  <si>
    <t>1796105290765201409</t>
  </si>
  <si>
    <t>成都新都正三经中医诊所有限公司</t>
  </si>
  <si>
    <t>四川省成都市新都区新泰西路157号</t>
  </si>
  <si>
    <t>1796152121314406402</t>
  </si>
  <si>
    <t>成都龙泉驿家企口腔诊所有限公司</t>
  </si>
  <si>
    <t>1796166463837597698</t>
  </si>
  <si>
    <t>天府新区成都片区华阳牙乐乐口腔诊所</t>
  </si>
  <si>
    <t>1797246091041861633</t>
  </si>
  <si>
    <t>成都高新锆昱口腔诊所有限公司</t>
  </si>
  <si>
    <t>1797247640493256705</t>
  </si>
  <si>
    <t>武侯区海涛诊所</t>
  </si>
  <si>
    <t>1797488911237410817</t>
  </si>
  <si>
    <t>成都金牛兴忠中西医结合诊所</t>
  </si>
  <si>
    <t>1797597544080109570</t>
  </si>
  <si>
    <t>成都蒲江瑞禾诊所有限公司</t>
  </si>
  <si>
    <t>蒲江县鹤山街道盐井五街18号1栋1层</t>
  </si>
  <si>
    <t>1797805328767807489</t>
  </si>
  <si>
    <t>武侯金格口腔诊所</t>
  </si>
  <si>
    <t>1797831622918303746</t>
  </si>
  <si>
    <t>金堂县何清牙科诊所</t>
  </si>
  <si>
    <t>1797836953316651009</t>
  </si>
  <si>
    <t>成都新都和氏济民诊所有限公司</t>
  </si>
  <si>
    <t>1797840033990995970</t>
  </si>
  <si>
    <t>成都成华微美口腔诊所有限公司</t>
  </si>
  <si>
    <t>1797876269547941890</t>
  </si>
  <si>
    <t>成都双流佳希口腔诊所有限公司</t>
  </si>
  <si>
    <t>1797920801471754242</t>
  </si>
  <si>
    <t>成都金牛和平恒康诊所有限公司</t>
  </si>
  <si>
    <t>1798175045898629121</t>
  </si>
  <si>
    <t>龙泉驿区龙泉长宏诊所</t>
  </si>
  <si>
    <t>1798264523820527617</t>
  </si>
  <si>
    <t>金牛龚春荣诊所</t>
  </si>
  <si>
    <t>1798284371594211330</t>
  </si>
  <si>
    <t>成都青白江嘉美皓口腔诊所有限公司</t>
  </si>
  <si>
    <t>1418.0000000000</t>
  </si>
  <si>
    <t>1798587203509710849</t>
  </si>
  <si>
    <t>成都金牛臻善康诊所有限公司</t>
  </si>
  <si>
    <t>1798642094127083521</t>
  </si>
  <si>
    <t>成华区同心牙科诊所</t>
  </si>
  <si>
    <t>1359.6666666667</t>
  </si>
  <si>
    <t>1798921945438384129</t>
  </si>
  <si>
    <t>成都天府新区贝皓口腔诊所有限公司</t>
  </si>
  <si>
    <t>1798922307671060482</t>
  </si>
  <si>
    <t>大邑鑫皓明诊所</t>
  </si>
  <si>
    <t>1800341618218397698</t>
  </si>
  <si>
    <t>成都天府新区汉林诊所（普通合伙）</t>
  </si>
  <si>
    <t>四川省成都市天府新区华阳海昌南路302</t>
  </si>
  <si>
    <t>1800343058915684354</t>
  </si>
  <si>
    <t>成都龙泉驿晓松口腔诊所有限公司</t>
  </si>
  <si>
    <t>1800343611783671810</t>
  </si>
  <si>
    <t>成都龙泉驿盛泰口腔门诊部有限公司</t>
  </si>
  <si>
    <t>1800343956559654913</t>
  </si>
  <si>
    <t>锦江蒙爱口腔诊所</t>
  </si>
  <si>
    <t>1800405214239551489</t>
  </si>
  <si>
    <t>金牛区勇泉牙科诊所</t>
  </si>
  <si>
    <t>金牛区金房苑南路63号</t>
  </si>
  <si>
    <t>1800406091184631809</t>
  </si>
  <si>
    <t>成华文勇中西医诊所</t>
  </si>
  <si>
    <t>1800457049289682946</t>
  </si>
  <si>
    <t>成都青羊众坝口腔门诊部有限公司</t>
  </si>
  <si>
    <t>1800457521924829185</t>
  </si>
  <si>
    <t>成都温江天馨润口腔诊所有限公司</t>
  </si>
  <si>
    <t>1273.4895833333</t>
  </si>
  <si>
    <t>1800703606756896769</t>
  </si>
  <si>
    <t>四川蜀伟口腔健康管理有限公司高新蜀伟口腔诊所</t>
  </si>
  <si>
    <t>中和朝阳横街261号</t>
  </si>
  <si>
    <t>1801060647946055682</t>
  </si>
  <si>
    <t>成都龙泉驿杏林米牙社口腔诊所有限公司</t>
  </si>
  <si>
    <t>1801061605778288642</t>
  </si>
  <si>
    <t>成都天府新区德贝齿口腔门诊部有限公司</t>
  </si>
  <si>
    <t>1039.3684210526</t>
  </si>
  <si>
    <t>1801124568971243521</t>
  </si>
  <si>
    <t>郫都叁仁堂诊所</t>
  </si>
  <si>
    <t>1801192286122569730</t>
  </si>
  <si>
    <t>武侯区兴武中西医结合诊所</t>
  </si>
  <si>
    <t>1802529232136597505</t>
  </si>
  <si>
    <t>成都高新忠科华品口腔门诊部有限公司</t>
  </si>
  <si>
    <t>1802529523183546369</t>
  </si>
  <si>
    <t>成都青羊坤伟明中西医结合诊所</t>
  </si>
  <si>
    <t>1802624076943093761</t>
  </si>
  <si>
    <t>成都成华长融口腔诊所有限公司</t>
  </si>
  <si>
    <t>1802641568360984577</t>
  </si>
  <si>
    <t>成都新津慧美口腔门诊部有限公司</t>
  </si>
  <si>
    <t>1802641910423252994</t>
  </si>
  <si>
    <t>成都成华小奶瓶口腔诊所有限公司</t>
  </si>
  <si>
    <t>1803249411489427458</t>
  </si>
  <si>
    <t>锦江荣康诊所</t>
  </si>
  <si>
    <t>1803250200299597826</t>
  </si>
  <si>
    <t>成都锦江益寿诊所</t>
  </si>
  <si>
    <t>1803254197064462337</t>
  </si>
  <si>
    <t>龙泉驿区洪安镇雄丰诊所</t>
  </si>
  <si>
    <t>1803343622620475393</t>
  </si>
  <si>
    <t>成都龙泉驿卓锦米牙社口腔诊所有限公司</t>
  </si>
  <si>
    <t>1803364606480117762</t>
  </si>
  <si>
    <t>成都温江仁人康中西医诊所</t>
  </si>
  <si>
    <t>1803605702195965953</t>
  </si>
  <si>
    <t>武侯龙辉诊所</t>
  </si>
  <si>
    <t>成都市簇桥中街77号</t>
  </si>
  <si>
    <t>1803606058393038850</t>
  </si>
  <si>
    <t>成都成华王氏太安中西医诊所有限公司</t>
  </si>
  <si>
    <t>成华区圣灯路58号附40 41号</t>
  </si>
  <si>
    <t>1803606338383802370</t>
  </si>
  <si>
    <t>成华玉小龙西医诊所（成华区玉小龙西医诊所）</t>
  </si>
  <si>
    <t>1803697419150585857</t>
  </si>
  <si>
    <t>龙泉驿区大面街办嘉尔口腔诊所</t>
  </si>
  <si>
    <t>1803698207847510017</t>
  </si>
  <si>
    <t>武侯区勇惠诊所</t>
  </si>
  <si>
    <t>1803737324002111489</t>
  </si>
  <si>
    <t>成华济民诊所</t>
  </si>
  <si>
    <t>成都市双桥路南三街18号</t>
  </si>
  <si>
    <t>1803737525014130690</t>
  </si>
  <si>
    <t>成都市龙泉驿区钧康诊所</t>
  </si>
  <si>
    <t>1803738163949236226</t>
  </si>
  <si>
    <t>成都龙泉驿利利诊所有限公司</t>
  </si>
  <si>
    <t>1803962117502693377</t>
  </si>
  <si>
    <t>成都成华莱康口腔诊所有限公司</t>
  </si>
  <si>
    <t>1803963618778312705</t>
  </si>
  <si>
    <t>金堂县赵镇长泰诊所</t>
  </si>
  <si>
    <t>1803982546099253250</t>
  </si>
  <si>
    <t>四川省南充市</t>
  </si>
  <si>
    <t>顺庆区</t>
  </si>
  <si>
    <t>明心堂中医综合诊所</t>
  </si>
  <si>
    <t>四川省南充市顺庆区石油南路16号</t>
  </si>
  <si>
    <t>1804691334259290113</t>
  </si>
  <si>
    <t>成都双流禾众中西医结合诊所</t>
  </si>
  <si>
    <t>四川省成都市双流区东升街道洪江路289号52栋1层</t>
  </si>
  <si>
    <t>1805060323875647489</t>
  </si>
  <si>
    <t>成都市济缘堂诊所</t>
  </si>
  <si>
    <t>1805060557808758786</t>
  </si>
  <si>
    <t>成都天府新区利慧诊所有限公司</t>
  </si>
  <si>
    <t>天府新区新兴镇庙山村新富街153号</t>
  </si>
  <si>
    <t>1805060728504348674</t>
  </si>
  <si>
    <t>成都温江西美诊所有限公司</t>
  </si>
  <si>
    <t>成都市温江区花都大道西段266号2栋1层250号</t>
  </si>
  <si>
    <t>1805092064187281410</t>
  </si>
  <si>
    <t>成都高新和与睦口腔有限公司</t>
  </si>
  <si>
    <t>2273.1228070175</t>
  </si>
  <si>
    <t>1805119078726266882</t>
  </si>
  <si>
    <t>龙都龙泉驿牙管家门诊部有限公司</t>
  </si>
  <si>
    <t>1805121348767330305</t>
  </si>
  <si>
    <t>四川省自贡市</t>
  </si>
  <si>
    <t>富顺县</t>
  </si>
  <si>
    <t>维康医疗</t>
  </si>
  <si>
    <t>四川省自贡市富顺县四川省自贡市富顺县大巷子街26号</t>
  </si>
  <si>
    <t>1805180931070390274</t>
  </si>
  <si>
    <t>成都青白江华辰艺口腔诊所有限公司</t>
  </si>
  <si>
    <t>1805432303871225857</t>
  </si>
  <si>
    <t>双流永安正元堂诊所</t>
  </si>
  <si>
    <t>成都市双流区永安镇金马街170-176号</t>
  </si>
  <si>
    <t>1805475786896076801</t>
  </si>
  <si>
    <t>成都金牛宁康一生诊所有限公司</t>
  </si>
  <si>
    <t>1805507614352764929</t>
  </si>
  <si>
    <t>成都龙泉驿雅郡松柏口腔诊所有限责任公司</t>
  </si>
  <si>
    <t>1805793893367836674</t>
  </si>
  <si>
    <t>成都康倍加诊所有限公司</t>
  </si>
  <si>
    <t>1805796271726948354</t>
  </si>
  <si>
    <t>成都百杏堂医院管理有限公司青羊光华百杏堂诊所</t>
  </si>
  <si>
    <t>1805818502263762946</t>
  </si>
  <si>
    <t>金堂县唐中括诊所</t>
  </si>
  <si>
    <t>1805830561630154754</t>
  </si>
  <si>
    <t>都江堰跃富诊所</t>
  </si>
  <si>
    <t>1805872818425065473</t>
  </si>
  <si>
    <t>成都灵雅诊所有限公司</t>
  </si>
  <si>
    <t>四川省成都市龙泉驿区十陵街道灵雅路233，235号</t>
  </si>
  <si>
    <t>1805902736798150657</t>
  </si>
  <si>
    <t>金牛罗乐牙口腔诊所</t>
  </si>
  <si>
    <t>1805952349869600769</t>
  </si>
  <si>
    <t>锦江林建诊所</t>
  </si>
  <si>
    <t>1806144492445790209</t>
  </si>
  <si>
    <t>成都金牛明富君康诊所有限公司</t>
  </si>
  <si>
    <t>1806145878554210306</t>
  </si>
  <si>
    <t>成都金牛金康诊所</t>
  </si>
  <si>
    <t>1001.0954545455</t>
  </si>
  <si>
    <t>1806146022011990017</t>
  </si>
  <si>
    <t xml:space="preserve">新都润杨诊所   </t>
  </si>
  <si>
    <t>1806146219366576130</t>
  </si>
  <si>
    <t>成都新都雄飞兴源诊所有限公司</t>
  </si>
  <si>
    <t>炬光路222号3-1-103</t>
  </si>
  <si>
    <t>1806146369900146690</t>
  </si>
  <si>
    <t>成都天府新区劲松仁心诊所有限公司</t>
  </si>
  <si>
    <t>1806146545213665281</t>
  </si>
  <si>
    <t>成都天府新区榕泽诊所有限公司</t>
  </si>
  <si>
    <t>1806266774958796801</t>
  </si>
  <si>
    <t>成都双流平益诊所有限公司</t>
  </si>
  <si>
    <t>四川省成都市双流区九江街道邹家社区龙池西锦小区70-71号</t>
  </si>
  <si>
    <t>1806267110750580737</t>
  </si>
  <si>
    <t>双流鑫和诊所</t>
  </si>
  <si>
    <t>1806277033186193410</t>
  </si>
  <si>
    <t>成都双流鑫友君中医诊所</t>
  </si>
  <si>
    <t>双流东升街道迎春路三段66号</t>
  </si>
  <si>
    <t>1806277273675001857</t>
  </si>
  <si>
    <t>双流和仁诊所</t>
  </si>
  <si>
    <t>1806532636668080129</t>
  </si>
  <si>
    <t>成都郫都蜀信英华诊所</t>
  </si>
  <si>
    <t>1806564544345174018</t>
  </si>
  <si>
    <t>青白江旗华牙科诊所</t>
  </si>
  <si>
    <t>1806613271919210498</t>
  </si>
  <si>
    <t>双流区黄龙溪镇嘉禾村卫生室</t>
  </si>
  <si>
    <t>四川省成都市双流区黄龙溪镇</t>
  </si>
  <si>
    <t>1806862387186397185</t>
  </si>
  <si>
    <t>龙泉驿区龙泉街办尚嘉扶阳诊所</t>
  </si>
  <si>
    <t>龙泉驿区龙泉街道燃灯寺路221、223号</t>
  </si>
  <si>
    <t>1807607226924281857</t>
  </si>
  <si>
    <t>马家寺社区卫生站</t>
  </si>
  <si>
    <t>四川省成都市双流区九江街道马家寺社区卫生站</t>
  </si>
  <si>
    <t>1807610174656114689</t>
  </si>
  <si>
    <t>成都高新美固佳口腔诊所</t>
  </si>
  <si>
    <t>1807625662178160642</t>
  </si>
  <si>
    <t>都江堰瑞康诊所</t>
  </si>
  <si>
    <t>1807695759483760642</t>
  </si>
  <si>
    <t>成都龙泉驿名品口腔诊所有限公司</t>
  </si>
  <si>
    <t>1807696703193772034</t>
  </si>
  <si>
    <t>成都龙泉驿盛象口腔门诊部有限公司</t>
  </si>
  <si>
    <t>1807697488472338433</t>
  </si>
  <si>
    <t>双流恒康诊所</t>
  </si>
  <si>
    <t>29615.5250000000</t>
  </si>
  <si>
    <t>1808008255134396418</t>
  </si>
  <si>
    <t>崇州市羊马观新秦祥诊所</t>
  </si>
  <si>
    <t>1808069733917028353</t>
  </si>
  <si>
    <t>新都康瑞诊所</t>
  </si>
  <si>
    <t>1808757750713446401</t>
  </si>
  <si>
    <t>成都龙泉驿康美思橄榄口腔门诊部有限公司</t>
  </si>
  <si>
    <t>1809126131895529473</t>
  </si>
  <si>
    <t>成都金牛通策口腔门诊部有限公司</t>
  </si>
  <si>
    <t>1809552043359088641</t>
  </si>
  <si>
    <t>四川省攀枝花市</t>
  </si>
  <si>
    <t>东区</t>
  </si>
  <si>
    <t>灸益堂诊所</t>
  </si>
  <si>
    <t>四川省攀枝花市东区半山康城</t>
  </si>
  <si>
    <t>1809918106135588866</t>
  </si>
  <si>
    <t>成都双流雅望口腔诊所有限公司</t>
  </si>
  <si>
    <t>1810127238776123394</t>
  </si>
  <si>
    <t>成都新都壹瑞爱雅齿口腔诊所有限责任公司</t>
  </si>
  <si>
    <t>1026.4042553191</t>
  </si>
  <si>
    <t>1810144850637647873</t>
  </si>
  <si>
    <t>成都龙泉驿周成中医诊所有限公司</t>
  </si>
  <si>
    <t>1810145227814629378</t>
  </si>
  <si>
    <t>天府新区成都片区华阳青禾口腔诊所</t>
  </si>
  <si>
    <t>1189.1294964029</t>
  </si>
  <si>
    <t>1810230161740820482</t>
  </si>
  <si>
    <t>成都温江槿禾口腔诊所有限责任公司</t>
  </si>
  <si>
    <t>1810231993854750722</t>
  </si>
  <si>
    <t>金牛区献华诊所</t>
  </si>
  <si>
    <t>1810232239343169538</t>
  </si>
  <si>
    <t>成都海璐口腔诊所有限公司</t>
  </si>
  <si>
    <t>1810233009241075713</t>
  </si>
  <si>
    <t>重庆市重庆市</t>
  </si>
  <si>
    <t>璧山区</t>
  </si>
  <si>
    <t>桎木堂中医诊所</t>
  </si>
  <si>
    <t>重庆市重庆市璧山区</t>
  </si>
  <si>
    <t>1810243912980393986</t>
  </si>
  <si>
    <t>温江守兴牙科诊所（个体工商户）</t>
  </si>
  <si>
    <t>1810255112615129089</t>
  </si>
  <si>
    <t>崇州勇仁诊所有限公司</t>
  </si>
  <si>
    <t>1810512555974750210</t>
  </si>
  <si>
    <t>成都艾琪康医院管理有限公司高新口腔诊所</t>
  </si>
  <si>
    <t>1009.7894736842</t>
  </si>
  <si>
    <t>1810585158684930050</t>
  </si>
  <si>
    <t>双流东升民利诊所</t>
  </si>
  <si>
    <t>1810863967346782209</t>
  </si>
  <si>
    <t>成都天府新区茂齿口腔门诊部有限公司</t>
  </si>
  <si>
    <t>1502.8369565217</t>
  </si>
  <si>
    <t>1810864191612022786</t>
  </si>
  <si>
    <t>成都双流空港爱雅堂口腔门诊部有限公司</t>
  </si>
  <si>
    <t>1810879613350604802</t>
  </si>
  <si>
    <t>青白江知医堂中医诊所</t>
  </si>
  <si>
    <t>1811011365524107266</t>
  </si>
  <si>
    <t>成都成华恒雅至佳口腔门诊部（成都成华恒雅至佳口腔门诊部有限责任公司）</t>
  </si>
  <si>
    <t>1811315376127111169</t>
  </si>
  <si>
    <t>彭州蕙民诊所</t>
  </si>
  <si>
    <t>1811328419330420737</t>
  </si>
  <si>
    <t>成都高新搏众口腔诊所</t>
  </si>
  <si>
    <t>1811328688101421057</t>
  </si>
  <si>
    <t>成华双宁口腔诊所</t>
  </si>
  <si>
    <t>1811328944952209409</t>
  </si>
  <si>
    <t>成华舒适中西医诊所</t>
  </si>
  <si>
    <t>1811395160077135874</t>
  </si>
  <si>
    <t>蒲江永乐诊所</t>
  </si>
  <si>
    <t>四川省成都市蒲江县寿安街道围镇路26号2楼</t>
  </si>
  <si>
    <t>1811395375525949442</t>
  </si>
  <si>
    <t>都江堰济民诊所</t>
  </si>
  <si>
    <t>1811640518946484225</t>
  </si>
  <si>
    <t>成都新都享乐康诊所有限公司</t>
  </si>
  <si>
    <t>1811660318229819394</t>
  </si>
  <si>
    <t>成都成华罗妙手好康健诊所有限公司</t>
  </si>
  <si>
    <t>1811682222781132801</t>
  </si>
  <si>
    <t>蒲江张鹤中医诊所</t>
  </si>
  <si>
    <t>1812423842853974017</t>
  </si>
  <si>
    <t>都江堰海优口腔诊所（个体工商户）</t>
  </si>
  <si>
    <t>1812424870005469186</t>
  </si>
  <si>
    <t>成都龙泉驿壹家和悦口腔门诊部有限公司</t>
  </si>
  <si>
    <t>1255.5833333333</t>
  </si>
  <si>
    <t>1812685234278395906</t>
  </si>
  <si>
    <t>成都高新华庭诊所有限公司</t>
  </si>
  <si>
    <t>1812689714734592001</t>
  </si>
  <si>
    <t>成都龙泉驿民信仁中西医结合诊所有限责任公司</t>
  </si>
  <si>
    <t>1813132352679997442</t>
  </si>
  <si>
    <t>成都青羊蓉城中医白斑门诊部有限公司</t>
  </si>
  <si>
    <t>1813133402891776002</t>
  </si>
  <si>
    <t>金牛文靖诊所</t>
  </si>
  <si>
    <t>1813390047035158530</t>
  </si>
  <si>
    <t>金牛区九芝诊所</t>
  </si>
  <si>
    <t>金牛区天回镇明月社区五组中心村5栋10号</t>
  </si>
  <si>
    <t>1813746762251399170</t>
  </si>
  <si>
    <t>成都天府新区老井口腔诊所有限公司</t>
  </si>
  <si>
    <t>1813747932843896833</t>
  </si>
  <si>
    <t>成都金牛达特美蕊口腔门诊部有限公司</t>
  </si>
  <si>
    <t>1481.7881355932</t>
  </si>
  <si>
    <t>1813840833506603010</t>
  </si>
  <si>
    <t>成都龙泉驿心亮眼科诊所有限公司</t>
  </si>
  <si>
    <t>1814142504057073666</t>
  </si>
  <si>
    <t>成都锦江品乐口腔门诊部</t>
  </si>
  <si>
    <t>1814199229178982401</t>
  </si>
  <si>
    <t>江津区</t>
  </si>
  <si>
    <t>江津杜桥石中医综合诊所</t>
  </si>
  <si>
    <t>重庆市重庆市江津区</t>
  </si>
  <si>
    <t>1814860565642899458</t>
  </si>
  <si>
    <t>成都武侯通风科兴中医诊所</t>
  </si>
  <si>
    <t>1814861350766276610</t>
  </si>
  <si>
    <t>武侯锡云诊所</t>
  </si>
  <si>
    <t>武侯区永盛南街8号附6号</t>
  </si>
  <si>
    <t>1815925342402146305</t>
  </si>
  <si>
    <t>成都温江康友诊所有限公司</t>
  </si>
  <si>
    <t>1816015745243426817</t>
  </si>
  <si>
    <t>成都温江睿新德真诊所有限公司</t>
  </si>
  <si>
    <t>1816295595271417858</t>
  </si>
  <si>
    <t>金牛西门生资诊所</t>
  </si>
  <si>
    <t>1816385451481788418</t>
  </si>
  <si>
    <t>成都市两河森林和熹会养老服务有限公司</t>
  </si>
  <si>
    <t>1816644192206745602</t>
  </si>
  <si>
    <t>新都天真诊所</t>
  </si>
  <si>
    <t>1816644751156326402</t>
  </si>
  <si>
    <t>成都新都夏日口腔诊所有限公司</t>
  </si>
  <si>
    <t>1816752005864124418</t>
  </si>
  <si>
    <t>成都成华康悦堂诊所（成都成华康悦堂诊所有限公司）</t>
  </si>
  <si>
    <t>四川省成都市成华区双庆路99号副115H号</t>
  </si>
  <si>
    <t>1817460063212826625</t>
  </si>
  <si>
    <t>锦江鑫花果诊所</t>
  </si>
  <si>
    <t>1817582773028794369</t>
  </si>
  <si>
    <t>成都双流丰源三里中医诊所有限公司</t>
  </si>
  <si>
    <t>1817872260850151425</t>
  </si>
  <si>
    <t>锦江平安诊所</t>
  </si>
  <si>
    <t>1818170140651433986</t>
  </si>
  <si>
    <t>成都双流煜森中西医结合诊所有限责任公司</t>
  </si>
  <si>
    <t>1818222100733915137</t>
  </si>
  <si>
    <t>慕名堂医馆</t>
  </si>
  <si>
    <t>1818222337607233537</t>
  </si>
  <si>
    <t>成都锦江健福堂诊所有限公司</t>
  </si>
  <si>
    <t>1818270891281379330</t>
  </si>
  <si>
    <t>双流建军诊所</t>
  </si>
  <si>
    <t>1818517972336144386</t>
  </si>
  <si>
    <t>双流五心诊所</t>
  </si>
  <si>
    <t>1818553033710268417</t>
  </si>
  <si>
    <t>双流一方济诊所</t>
  </si>
  <si>
    <t>成都市双流区九江街道石万路210号</t>
  </si>
  <si>
    <t>1818835887300177922</t>
  </si>
  <si>
    <t>成都天府新区宇科香山诊所有限公司</t>
  </si>
  <si>
    <t>1818948320555593729</t>
  </si>
  <si>
    <t>乐山启辰口腔门诊部</t>
  </si>
  <si>
    <t>四川省乐山市市中区</t>
  </si>
  <si>
    <t>1388.4931506849</t>
  </si>
  <si>
    <t>1819248371890663425</t>
  </si>
  <si>
    <t>都江堰莳悦美医疗美容诊所</t>
  </si>
  <si>
    <t>1820703098335817730</t>
  </si>
  <si>
    <t>成都武侯茗雅口腔诊所有限公司</t>
  </si>
  <si>
    <t>成都市武侯区长益西二路248、250、252、254号</t>
  </si>
  <si>
    <t>1185.0000000000</t>
  </si>
  <si>
    <t>1820746733655846914</t>
  </si>
  <si>
    <t>成都龙泉驿雅康口腔诊所有限公司</t>
  </si>
  <si>
    <t>成都市龙泉驿区长柏路290</t>
  </si>
  <si>
    <t>1821714802376978433</t>
  </si>
  <si>
    <t>成都李郎中诊所有限责任公司-总部</t>
  </si>
  <si>
    <t>1821716695228624897</t>
  </si>
  <si>
    <t>成都新都敬成李郎中门诊部</t>
  </si>
  <si>
    <t>1821717014230609921</t>
  </si>
  <si>
    <t>成都新都赵家寺李郎中诊所</t>
  </si>
  <si>
    <t>1821764728452558850</t>
  </si>
  <si>
    <t>新都桂蕊堂诊所</t>
  </si>
  <si>
    <t>1821836444696588289</t>
  </si>
  <si>
    <t>四川省巴中市</t>
  </si>
  <si>
    <t>南江县</t>
  </si>
  <si>
    <t>长赤镇红顶村第二卫生室</t>
  </si>
  <si>
    <t>四川省巴中市南江县长赤镇红顶村</t>
  </si>
  <si>
    <t>1822818901046603777</t>
  </si>
  <si>
    <t>成都双流牙诺康口腔诊所有限公司</t>
  </si>
  <si>
    <t>四川省成都市双流区交通路3段113号</t>
  </si>
  <si>
    <t>1822910389462134786</t>
  </si>
  <si>
    <t>高新吉祥利民诊所</t>
  </si>
  <si>
    <t>1822982000923914241</t>
  </si>
  <si>
    <t>成都天府新区华承雅月诊所有限公司</t>
  </si>
  <si>
    <t>1824312794095448065</t>
  </si>
  <si>
    <t>龙泉驿区西河镇康美口腔诊所</t>
  </si>
  <si>
    <t>1824331004572233729</t>
  </si>
  <si>
    <t>成都双流贺氏口腔诊所有限公司</t>
  </si>
  <si>
    <t>1338.3923076923</t>
  </si>
  <si>
    <t>1825342518431215617</t>
  </si>
  <si>
    <t>成都天府新区承安叁中西医诊所有限公司</t>
  </si>
  <si>
    <t>天府新区华阳街道美岸路三段291号</t>
  </si>
  <si>
    <t>1825343248802148353</t>
  </si>
  <si>
    <t>成都金牛华卓口腔诊所</t>
  </si>
  <si>
    <t>1825344278608637953</t>
  </si>
  <si>
    <t>青羊周开玉诊所</t>
  </si>
  <si>
    <t>1825344552127590401</t>
  </si>
  <si>
    <t>成都双流宜诚诊所有限公司</t>
  </si>
  <si>
    <t>1825729625624571905</t>
  </si>
  <si>
    <t>成都双流睦合口腔诊所有限公司</t>
  </si>
  <si>
    <t>1825737580080164865</t>
  </si>
  <si>
    <t>都江堰德瑞中西医结合诊所</t>
  </si>
  <si>
    <t>1825835988212150273</t>
  </si>
  <si>
    <t>崇州市崇阳王氏诊所</t>
  </si>
  <si>
    <t>1825836760605667330</t>
  </si>
  <si>
    <t>成都成华福一田诊所有限公司</t>
  </si>
  <si>
    <t>1825837197803139074</t>
  </si>
  <si>
    <t>成都阿波罗联盟诊所有限公司第一诊所</t>
  </si>
  <si>
    <t>1826092927089274882</t>
  </si>
  <si>
    <t>天府新区成都片区华阳华新口腔诊所</t>
  </si>
  <si>
    <t>1431.0879479769</t>
  </si>
  <si>
    <t>1826144385016803330</t>
  </si>
  <si>
    <t>成都新津青竹口腔门诊有限责任公司</t>
  </si>
  <si>
    <t>四川省成都市新津县</t>
  </si>
  <si>
    <t>1826430820991119362</t>
  </si>
  <si>
    <t>都江堰锐红美医疗美容诊所有限公司</t>
  </si>
  <si>
    <t>1826509577189863426</t>
  </si>
  <si>
    <t>祟州市舒筋堂中医诊所</t>
  </si>
  <si>
    <t>1827893068817395714</t>
  </si>
  <si>
    <t>成都天府新区雅培健口腔门诊部有限公司</t>
  </si>
  <si>
    <t>1479.6938775510</t>
  </si>
  <si>
    <t>1827894124083310594</t>
  </si>
  <si>
    <t>天府新区成都片区万安瑞康口腔诊所</t>
  </si>
  <si>
    <t>1827922427804545026</t>
  </si>
  <si>
    <t>都江堰沫江骨科诊所</t>
  </si>
  <si>
    <t>1828020864461991937</t>
  </si>
  <si>
    <t>成都青羊景香口腔诊所有限公司</t>
  </si>
  <si>
    <t>1828029140943515649</t>
  </si>
  <si>
    <t>成都青羊华圣美口腔诊所有限公司</t>
  </si>
  <si>
    <t>1828029254370226177</t>
  </si>
  <si>
    <t>温江善道诊所</t>
  </si>
  <si>
    <t>1828626190508912641</t>
  </si>
  <si>
    <t>成都龙泉驿精攻口腔诊所有限公司</t>
  </si>
  <si>
    <t>成都市龙泉驿区龙泉街道欧鹏大道214、216号</t>
  </si>
  <si>
    <t>1828635709741740034</t>
  </si>
  <si>
    <t>成都天府新区好牙康口腔诊所有限公司</t>
  </si>
  <si>
    <t>1828637729135685633</t>
  </si>
  <si>
    <t>成都新都艾一尔口腔门诊部</t>
  </si>
  <si>
    <t>1828637790691143682</t>
  </si>
  <si>
    <t>北京同仁堂成都华阳药店有限公司瑞祥东街诊所</t>
  </si>
  <si>
    <t>1828795409070452738</t>
  </si>
  <si>
    <t>成都金牛冠美佳口腔门诊部有限公司</t>
  </si>
  <si>
    <t>1037.6000000000</t>
  </si>
  <si>
    <t>1828796354399465474</t>
  </si>
  <si>
    <t>成都金牛美加高德口腔门诊部有限公司</t>
  </si>
  <si>
    <t>1554.7286082474</t>
  </si>
  <si>
    <t>1828799175660302337</t>
  </si>
  <si>
    <t>成都金牛明明康诊所</t>
  </si>
  <si>
    <t>1829021099946422273</t>
  </si>
  <si>
    <t>都江堰市玉堂镇凤岐村卫生站</t>
  </si>
  <si>
    <t>1829176153722744834</t>
  </si>
  <si>
    <t>成都新都承医堂中医诊所有限公司</t>
  </si>
  <si>
    <t>成都新都区大丰街道宝丰巷32-34号</t>
  </si>
  <si>
    <t>1829853021333516290</t>
  </si>
  <si>
    <t>成都新都博严堂中医诊所有限公司</t>
  </si>
  <si>
    <t>1829853357808971777</t>
  </si>
  <si>
    <t>成都新都牙莱美江与山口腔门诊部有限公司</t>
  </si>
  <si>
    <t>1046.0850000000</t>
  </si>
  <si>
    <t>1830584713862082562</t>
  </si>
  <si>
    <t>新都迈德牙科诊所</t>
  </si>
  <si>
    <t>新都区马超东路559号附309号</t>
  </si>
  <si>
    <t>1054.7077272727</t>
  </si>
  <si>
    <t>1830586773630251009</t>
  </si>
  <si>
    <t>成都新都艺成口腔诊所有限公司</t>
  </si>
  <si>
    <t>1009.4750000000</t>
  </si>
  <si>
    <t>1830587451450748930</t>
  </si>
  <si>
    <t>成都新都益来口腔门诊部有限公司</t>
  </si>
  <si>
    <t>2133.1250000000</t>
  </si>
  <si>
    <t>1830839272094199809</t>
  </si>
  <si>
    <t>新都艾尔口腔诊所</t>
  </si>
  <si>
    <t>1830941718531444737</t>
  </si>
  <si>
    <t>成都新都心和堂诊所有限公司</t>
  </si>
  <si>
    <t>1830943571440734209</t>
  </si>
  <si>
    <t>成都新都问心堂诊所有限公司</t>
  </si>
  <si>
    <t>1830964611093008386</t>
  </si>
  <si>
    <t>非凡牙科</t>
  </si>
  <si>
    <t>1830965269535821826</t>
  </si>
  <si>
    <t>成都温江贝亚口腔门诊部有限公司</t>
  </si>
  <si>
    <t>1655.0000000000</t>
  </si>
  <si>
    <t>1830967478734458882</t>
  </si>
  <si>
    <t>成都青白江静合祥中医诊所有限公司</t>
  </si>
  <si>
    <t>凤凰西二路62号</t>
  </si>
  <si>
    <t>1831236206940147714</t>
  </si>
  <si>
    <t>成都双流藏琉璃诊所有限公司</t>
  </si>
  <si>
    <t>1831586122761932802</t>
  </si>
  <si>
    <t>邛崃淑琼中医诊室</t>
  </si>
  <si>
    <t>邛崃市文君街道文庙街37号</t>
  </si>
  <si>
    <t>1831599935049601026</t>
  </si>
  <si>
    <t>崇州吕奥贝口腔诊所有限公司</t>
  </si>
  <si>
    <t>1831655298738327553</t>
  </si>
  <si>
    <t>成都金牛鸿奕口腔诊所有限公司</t>
  </si>
  <si>
    <t>成都市金牛区天龙南二路269号</t>
  </si>
  <si>
    <t>1832040134921588737</t>
  </si>
  <si>
    <t>成都锦江凯悦口腔门诊部有限公司</t>
  </si>
  <si>
    <t>静康路208号1层</t>
  </si>
  <si>
    <t>1284.3310447761</t>
  </si>
  <si>
    <t>1832040755833769985</t>
  </si>
  <si>
    <t>成都锦江御元堂中医诊所有限公司</t>
  </si>
  <si>
    <t>成都市锦江区栀子街45号</t>
  </si>
  <si>
    <t>1832041384891289601</t>
  </si>
  <si>
    <t>成都锦江康德慈铭诊所有限公司</t>
  </si>
  <si>
    <t>1832041733173710849</t>
  </si>
  <si>
    <t>成都锦江杰恩口腔诊所有限公司</t>
  </si>
  <si>
    <t>1832042217733263361</t>
  </si>
  <si>
    <t>成都青羊拓美口腔诊所有限公司</t>
  </si>
  <si>
    <t>1832042564254076930</t>
  </si>
  <si>
    <t>成都青羊金福康中医诊所有限公司</t>
  </si>
  <si>
    <t>1832043258734350338</t>
  </si>
  <si>
    <t>成都青羊兰心口腔门诊部有限公司</t>
  </si>
  <si>
    <t>1688.6925000000</t>
  </si>
  <si>
    <t>1832961657349885954</t>
  </si>
  <si>
    <t>成都青白江铭睿口腔诊所有限公司</t>
  </si>
  <si>
    <t>1387.1923076923</t>
  </si>
  <si>
    <t>1833373964232052738</t>
  </si>
  <si>
    <t>锦江华珍诊所</t>
  </si>
  <si>
    <t>四川省成都市锦江区牛沙路3号附36号</t>
  </si>
  <si>
    <t>1833522835071455233</t>
  </si>
  <si>
    <t>成都市武侯区寿而康老年颐养中心</t>
  </si>
  <si>
    <t>1833699381014974465</t>
  </si>
  <si>
    <t>成都武侯德鑫汇中医诊所有限公司</t>
  </si>
  <si>
    <t>1833723351655272450</t>
  </si>
  <si>
    <t>成都金牛永立康诊所有限公司侯家桥诊所</t>
  </si>
  <si>
    <t>1833785435059556354</t>
  </si>
  <si>
    <t>成都成华杜氏怡铭堂诊所有限公司</t>
  </si>
  <si>
    <t>1833874976504188929</t>
  </si>
  <si>
    <t>成都金牛珊瑚贝壳口腔门诊部有限公司</t>
  </si>
  <si>
    <t>1079.7175384615</t>
  </si>
  <si>
    <t>1834148611714355201</t>
  </si>
  <si>
    <t>新都红芸诊所</t>
  </si>
  <si>
    <t>1834579967279796226</t>
  </si>
  <si>
    <t>成华城北横桥诊所</t>
  </si>
  <si>
    <t>1834871650793984001</t>
  </si>
  <si>
    <t>成都龙泉驿葆卫雅口腔诊所有限公司</t>
  </si>
  <si>
    <t>1835233640083116034</t>
  </si>
  <si>
    <t>广西壮族自治区南宁市</t>
  </si>
  <si>
    <t>西乡塘区</t>
  </si>
  <si>
    <t>南宁和通中医诊所</t>
  </si>
  <si>
    <t>广西壮族自治区南宁市西乡塘区鑫利华花城</t>
  </si>
  <si>
    <t>1838082151938019330</t>
  </si>
  <si>
    <t>大邑景惠中西医结合诊所有限公司</t>
  </si>
  <si>
    <t>1838200587565568002</t>
  </si>
  <si>
    <t>成都新都繁城口腔诊所有限公司</t>
  </si>
  <si>
    <t>1838201792509415425</t>
  </si>
  <si>
    <t>成都新都民治诊所有限公司</t>
  </si>
  <si>
    <t>1838203150964789250</t>
  </si>
  <si>
    <t>成都武侯鹤都诊所有限公司</t>
  </si>
  <si>
    <t>1838203772455784450</t>
  </si>
  <si>
    <t>成都高新龙医堂诊所有限公司中医诊所</t>
  </si>
  <si>
    <t>1838419016599752706</t>
  </si>
  <si>
    <t>成都高新优恩卓尔口腔门诊部有限公司</t>
  </si>
  <si>
    <t>2714.5251785714</t>
  </si>
  <si>
    <t>1838769073832497154</t>
  </si>
  <si>
    <t>成都龙泉驿苏秦微儿科诊所有限责任公司</t>
  </si>
  <si>
    <t>1839249488938700802</t>
  </si>
  <si>
    <t>成都成华锦悦一口腔门诊部（成都成华锦悦一口腔门诊部有限公司）</t>
  </si>
  <si>
    <t>1466.5072463768</t>
  </si>
  <si>
    <t>1839527983497367554</t>
  </si>
  <si>
    <t>邛崃荣和堂中医诊所有限公司</t>
  </si>
  <si>
    <t>四川省成都市邛崃市</t>
  </si>
  <si>
    <t>1839573094004592641</t>
  </si>
  <si>
    <t>都江堰轩成中医诊所</t>
  </si>
  <si>
    <t>1840003997650407425</t>
  </si>
  <si>
    <t>成都龙泉驿健芽口腔诊所有限公司</t>
  </si>
  <si>
    <t>1840004425146601473</t>
  </si>
  <si>
    <t>成都成华欧禾口腔门诊部有限公司</t>
  </si>
  <si>
    <t>成华区槐树店路鲁能城二期10栋303</t>
  </si>
  <si>
    <t>1078.7500000000</t>
  </si>
  <si>
    <t>1840005135229685762</t>
  </si>
  <si>
    <t>成都成华牙牙乐口腔门诊部有限公司</t>
  </si>
  <si>
    <t>1595.3818181818</t>
  </si>
  <si>
    <t>1840663373138792449</t>
  </si>
  <si>
    <t>成都龙泉驿笑笑口腔诊所有限公司</t>
  </si>
  <si>
    <t>1843833664421662722</t>
  </si>
  <si>
    <t>成都高新美佑美口腔诊所有限公司</t>
  </si>
  <si>
    <t>高新区神仙树北路7号</t>
  </si>
  <si>
    <t>1843889135287291906</t>
  </si>
  <si>
    <t>成都针为康中医诊所有限公司</t>
  </si>
  <si>
    <t>1843903240207503362</t>
  </si>
  <si>
    <t>成都成华济民宏康诊所有限公司</t>
  </si>
  <si>
    <t>1844189824161058817</t>
  </si>
  <si>
    <t>龙泉驿区大面街道益康中西医结合诊所</t>
  </si>
  <si>
    <t>1844190311715344385</t>
  </si>
  <si>
    <t>成都龙泉驿忠信口腔诊所有限公司</t>
  </si>
  <si>
    <t>成都市龙泉驿西河镇西江西路23号2楼</t>
  </si>
  <si>
    <t>1844190717178712065</t>
  </si>
  <si>
    <t>成都龙泉驿良德口腔诊所有限公司</t>
  </si>
  <si>
    <t>1844190865015345154</t>
  </si>
  <si>
    <t>成都龙泉驿喜悦吴氏口腔诊所有限公司</t>
  </si>
  <si>
    <t>1844192509958459393</t>
  </si>
  <si>
    <t>成都温江金诚仁堂中医诊所有限公司</t>
  </si>
  <si>
    <t>1844193156632055809</t>
  </si>
  <si>
    <t>邛崃博雅口腔门诊部有限责任公司</t>
  </si>
  <si>
    <t>1844193985980174337</t>
  </si>
  <si>
    <t>邛崃孟医生中医诊所（个体工商户）</t>
  </si>
  <si>
    <t>1844263934622863362</t>
  </si>
  <si>
    <t>成都温江君乐口腔诊所有限公司</t>
  </si>
  <si>
    <t>1844564079683997697</t>
  </si>
  <si>
    <t>成都锦江悦皓口腔诊所有限责任公司</t>
  </si>
  <si>
    <t>锦江区樱花街955号</t>
  </si>
  <si>
    <t>1844567570854875138</t>
  </si>
  <si>
    <t>成都锦江银木口腔门诊部有限公司</t>
  </si>
  <si>
    <t>1844568847416463361</t>
  </si>
  <si>
    <t>成都康菲特健康咨询有限公司锦江牙科诊所</t>
  </si>
  <si>
    <t>1844665073499541506</t>
  </si>
  <si>
    <t>青白江宋恒健口腔诊所</t>
  </si>
  <si>
    <t>1844921614714703874</t>
  </si>
  <si>
    <t>成都高新皓齿心怡口腔诊所</t>
  </si>
  <si>
    <t>1035.4395604396</t>
  </si>
  <si>
    <t>1844922171353370625</t>
  </si>
  <si>
    <t>成都高新凯瑞口腔门诊部</t>
  </si>
  <si>
    <t>1570.0248447205</t>
  </si>
  <si>
    <t>1844922935148564482</t>
  </si>
  <si>
    <t>成都锦江众萃瑞亚口腔诊所有限公司</t>
  </si>
  <si>
    <t>1844986668965335042</t>
  </si>
  <si>
    <t>成都双流众越口腔门诊部</t>
  </si>
  <si>
    <t>1844988890440699906</t>
  </si>
  <si>
    <t>素珍诊所</t>
  </si>
  <si>
    <t>1845673875552243713</t>
  </si>
  <si>
    <t>成都金牛庆华善道牙科诊所</t>
  </si>
  <si>
    <t>金科北路43号，45号</t>
  </si>
  <si>
    <t>1204.3796296296</t>
  </si>
  <si>
    <t>1845674189365874689</t>
  </si>
  <si>
    <t>成都金牛美冠牙科诊所有限公司</t>
  </si>
  <si>
    <t>1872.4171428571</t>
  </si>
  <si>
    <t>1845674458862489601</t>
  </si>
  <si>
    <t>金牛任克咳诊所</t>
  </si>
  <si>
    <t>1845709771676749826</t>
  </si>
  <si>
    <t>成都双流臻贝口腔诊所有限公司</t>
  </si>
  <si>
    <t>1073.9103448276</t>
  </si>
  <si>
    <t>1845712273801383938</t>
  </si>
  <si>
    <t>武侯宝康俊隆中医诊所</t>
  </si>
  <si>
    <t>1845776801570394114</t>
  </si>
  <si>
    <t>青羊区建国口腔诊所</t>
  </si>
  <si>
    <t>1845777261974949890</t>
  </si>
  <si>
    <t>成都青羊心禾心口腔诊所有限公司</t>
  </si>
  <si>
    <t>1668.3220338983</t>
  </si>
  <si>
    <t>1845778196700762113</t>
  </si>
  <si>
    <t>成都成华福元诊所有限公司</t>
  </si>
  <si>
    <t>荆翠中路286号</t>
  </si>
  <si>
    <t>1846068270986334210</t>
  </si>
  <si>
    <t>都江堰玉堂镇三台村卫生站</t>
  </si>
  <si>
    <t>1846119675847675905</t>
  </si>
  <si>
    <t>邛崃永义诊所</t>
  </si>
  <si>
    <t>1846147964796571650</t>
  </si>
  <si>
    <t>双流华瑞仁康诊所</t>
  </si>
  <si>
    <t>1846508925407629314</t>
  </si>
  <si>
    <t>成都高新松琴牙科诊所</t>
  </si>
  <si>
    <t>新乐路127号一层</t>
  </si>
  <si>
    <t>1846509280631623681</t>
  </si>
  <si>
    <t>金牛留意口腔诊所</t>
  </si>
  <si>
    <t>1846509630415605762</t>
  </si>
  <si>
    <t>成都高新浩瑞口腔诊所</t>
  </si>
  <si>
    <t>1566.7710843373</t>
  </si>
  <si>
    <t>1846511452341571586</t>
  </si>
  <si>
    <t>温江华协口腔门诊部</t>
  </si>
  <si>
    <t>1249.5714285714</t>
  </si>
  <si>
    <t>1846512059144114178</t>
  </si>
  <si>
    <t>成都温江嘉艺口腔诊所有限责任公司</t>
  </si>
  <si>
    <t>温江区柳台大道东段175.177号</t>
  </si>
  <si>
    <t>1288.8064516129</t>
  </si>
  <si>
    <t>1846780563139235841</t>
  </si>
  <si>
    <t>温江众安诊所</t>
  </si>
  <si>
    <t>1846813930840821762</t>
  </si>
  <si>
    <t>金牛济华口腔诊所</t>
  </si>
  <si>
    <t>1769.2579081633</t>
  </si>
  <si>
    <t>1846834696743309313</t>
  </si>
  <si>
    <t>成都温江汉棠珠光中医诊所有限公司</t>
  </si>
  <si>
    <t>1848184599696543745</t>
  </si>
  <si>
    <t>龙泉驿区西河镇新郑氏口腔诊所</t>
  </si>
  <si>
    <t>龙泉驿西河镇北街94号96号</t>
  </si>
  <si>
    <t>1848185042791206914</t>
  </si>
  <si>
    <t>成都龙泉驿区博琳郑氏口腔诊所有限公司</t>
  </si>
  <si>
    <t>1449.3750785340</t>
  </si>
  <si>
    <t>1848245503469309954</t>
  </si>
  <si>
    <t>成都高新广都忠科华品口腔诊所有限公司</t>
  </si>
  <si>
    <t>1848312978940792834</t>
  </si>
  <si>
    <t>双流东升周牙科诊所</t>
  </si>
  <si>
    <t>四川省成都市双流区东升街道藏卫路东段109号</t>
  </si>
  <si>
    <t>1848314050719682562</t>
  </si>
  <si>
    <t>武侯区现代牙科诊所</t>
  </si>
  <si>
    <t>武侯区临江路8号附4-5号</t>
  </si>
  <si>
    <t>1849049509179592705</t>
  </si>
  <si>
    <t>武侯区艺翰艾尔口腔诊所</t>
  </si>
  <si>
    <t>1678.6923076923</t>
  </si>
  <si>
    <t>1849050050634878977</t>
  </si>
  <si>
    <t>龙泉驿区同安街办东山宏诊所</t>
  </si>
  <si>
    <t>1613.0000000000</t>
  </si>
  <si>
    <t>1849362806332362754</t>
  </si>
  <si>
    <t>成都双流金瑞诊所有限责任公司</t>
  </si>
  <si>
    <t>四川省成都市双流区西航港街道新街538.540号</t>
  </si>
  <si>
    <t>1849433654103805954</t>
  </si>
  <si>
    <t>四川好康健医疗科技有限公司华冠路诊所</t>
  </si>
  <si>
    <t>1850777494320336897</t>
  </si>
  <si>
    <t>简阳健腾中医诊所有限公司</t>
  </si>
  <si>
    <t>1850785331629166593</t>
  </si>
  <si>
    <t>成都天府新区桐欣康诊所有限责任公司</t>
  </si>
  <si>
    <t>1850827896436985857</t>
  </si>
  <si>
    <t>成都锦江戴新加口腔门诊部</t>
  </si>
  <si>
    <t>净居寺路237号</t>
  </si>
  <si>
    <t>1274.9491153846</t>
  </si>
  <si>
    <t>1850835538043637761</t>
  </si>
  <si>
    <t>天府新区成都片区煎茶邓氏口腔诊所</t>
  </si>
  <si>
    <t>1851219747413331970</t>
  </si>
  <si>
    <t>成都温江睿辰口腔门诊部有限公司</t>
  </si>
  <si>
    <t>温江政通西路85.87号</t>
  </si>
  <si>
    <t>1851220669019361281</t>
  </si>
  <si>
    <t>成都双流华颐口腔诊所有限公司</t>
  </si>
  <si>
    <t>成都市双流区东升街道正通566号7栋附102号</t>
  </si>
  <si>
    <t>1070.0000000000</t>
  </si>
  <si>
    <t>1851599504751628289</t>
  </si>
  <si>
    <t>都江堰何氏牙科诊所</t>
  </si>
  <si>
    <t>1701.2222222222</t>
  </si>
  <si>
    <t>1851599828199575553</t>
  </si>
  <si>
    <t>成都高新佳伟口腔诊所有限公司</t>
  </si>
  <si>
    <t>1851600660458393602</t>
  </si>
  <si>
    <t>成都市高新区川禾口腔诊所有限公司</t>
  </si>
  <si>
    <t>1851885783397601282</t>
  </si>
  <si>
    <t>成都龙泉驿贝美口腔门诊部有限公司</t>
  </si>
  <si>
    <t>1272.3756451613</t>
  </si>
  <si>
    <t>1853409925309566977</t>
  </si>
  <si>
    <t>武侯区瑞康口腔诊所</t>
  </si>
  <si>
    <t>4530.0000000000</t>
  </si>
  <si>
    <t>1853410582141767681</t>
  </si>
  <si>
    <t>武侯区兴康诊所</t>
  </si>
  <si>
    <t>1853747142984896513</t>
  </si>
  <si>
    <t>成都市龙泉驿北泉口腔门诊部有限公司</t>
  </si>
  <si>
    <t>1853749818518835201</t>
  </si>
  <si>
    <t>成都成华弘扬新风口腔门诊部(成都成华弘扬新风口腔门诊部有限公司)</t>
  </si>
  <si>
    <t>1853750259201773570</t>
  </si>
  <si>
    <t>成都成华信云诊所有限公司</t>
  </si>
  <si>
    <t>1853750611833688065</t>
  </si>
  <si>
    <t>成都成华惠兴口腔诊所有限公司</t>
  </si>
  <si>
    <t>1853750906412240898</t>
  </si>
  <si>
    <t>成都成华佳齿乐口腔门诊部有限公司</t>
  </si>
  <si>
    <t>1854103111652773889</t>
  </si>
  <si>
    <t>成都锦江东汇现代口腔门诊部有限公司</t>
  </si>
  <si>
    <t>1854104255535796225</t>
  </si>
  <si>
    <t>成都天府新区慕和南道慕合口腔门诊部有限公司</t>
  </si>
  <si>
    <t>1147.8206896552</t>
  </si>
  <si>
    <t>1854794395346292738</t>
  </si>
  <si>
    <t>成都郫都百康堂诊所有限公司</t>
  </si>
  <si>
    <t>1854806359636348930</t>
  </si>
  <si>
    <t>双流贝亚口腔门诊部</t>
  </si>
  <si>
    <t>1749.8648648649</t>
  </si>
  <si>
    <t>1855577581470896130</t>
  </si>
  <si>
    <t>成都双流好芽易口腔诊所有限公司</t>
  </si>
  <si>
    <t>1855924698744000513</t>
  </si>
  <si>
    <t>龙泉驿区洪安镇速康中西医结合诊所</t>
  </si>
  <si>
    <t>1855924754977034242</t>
  </si>
  <si>
    <t>成都双流一牙桔子口腔门诊部有限公司</t>
  </si>
  <si>
    <t>1856267743221944322</t>
  </si>
  <si>
    <t>成都市龙泉驿博瑞诊所有限公司</t>
  </si>
  <si>
    <t>1856268940939005954</t>
  </si>
  <si>
    <t>成都固德企业管理有限责任公司华阳固德口腔诊所</t>
  </si>
  <si>
    <t>成都市天府新区华阳丽景路413-415号</t>
  </si>
  <si>
    <t>1856269162305982466</t>
  </si>
  <si>
    <t>成都双流瑞臻美口腔诊所有限公司</t>
  </si>
  <si>
    <t>1916.0836363636</t>
  </si>
  <si>
    <t>1856284179390697473</t>
  </si>
  <si>
    <t>青羊区锦宏口腔诊所</t>
  </si>
  <si>
    <t>青羊锦宏口腔诊所</t>
  </si>
  <si>
    <t>1856287398040866818</t>
  </si>
  <si>
    <t>成都青羊小岳口腔诊所有限公司</t>
  </si>
  <si>
    <t>1856288221449850881</t>
  </si>
  <si>
    <t>成都成华硬壳口腔门诊部有限公司</t>
  </si>
  <si>
    <t>1856288407957966850</t>
  </si>
  <si>
    <t>成都成华爱无界华医口腔门诊部有限公司建设南一路口腔门诊部</t>
  </si>
  <si>
    <t>1856526685038612482</t>
  </si>
  <si>
    <t>成都卫仕医院管理有限公司建设路口腔门诊部</t>
  </si>
  <si>
    <t>1856593793676120066</t>
  </si>
  <si>
    <t>成都青羊雅洁尔口腔门诊部有限公司</t>
  </si>
  <si>
    <t>1233.6078431373</t>
  </si>
  <si>
    <t>1856642615001387009</t>
  </si>
  <si>
    <t>成都青羊品合口腔门诊部有限公司</t>
  </si>
  <si>
    <t>1216.0000000000</t>
  </si>
  <si>
    <t>1856643037984362498</t>
  </si>
  <si>
    <t>蒲江寿安国医堂中医诊所</t>
  </si>
  <si>
    <t>1856644386163691521</t>
  </si>
  <si>
    <t>成都双流李云飞口腔门诊部有限公司</t>
  </si>
  <si>
    <t>1858109031638388737</t>
  </si>
  <si>
    <t>双流老全诊所（个体工商户）</t>
  </si>
  <si>
    <t>东升街道三里坝街25-27号</t>
  </si>
  <si>
    <t>1858109690223955969</t>
  </si>
  <si>
    <t>成都双流云飞扬口腔门诊部有限公司</t>
  </si>
  <si>
    <t>成都市双流区东升街道三强南路二段108、110号</t>
  </si>
  <si>
    <t>1859187015183142913</t>
  </si>
  <si>
    <t>青羊区一心牙科诊所</t>
  </si>
  <si>
    <t>1859187626205155330</t>
  </si>
  <si>
    <t>青羊区弘心堂中医诊所</t>
  </si>
  <si>
    <t>1859188999952961537</t>
  </si>
  <si>
    <t>四川美昂医疗管理有限公司口腔门诊部</t>
  </si>
  <si>
    <t>1877.7047337278</t>
  </si>
  <si>
    <t>1859189140017549313</t>
  </si>
  <si>
    <t>成华丽坚口腔诊所</t>
  </si>
  <si>
    <t>1859189286683971586</t>
  </si>
  <si>
    <t>成华石氏中医诊所</t>
  </si>
  <si>
    <t>成都市成华区万科北街19号3栋1层20号</t>
  </si>
  <si>
    <t>1859189426907942914</t>
  </si>
  <si>
    <t>成都成华星华美牙科门诊部有限公司</t>
  </si>
  <si>
    <t>1859192586330345474</t>
  </si>
  <si>
    <t>成都源升堂生物科技有限公司高新大源中医诊所</t>
  </si>
  <si>
    <t>1859193483198369793</t>
  </si>
  <si>
    <t>成都高新中德英伦口腔诊所有限公司</t>
  </si>
  <si>
    <t>1859194438266556417</t>
  </si>
  <si>
    <t>高新乐思口腔门诊部</t>
  </si>
  <si>
    <t>1859549590026620929</t>
  </si>
  <si>
    <t>锦江乐美牙科诊所</t>
  </si>
  <si>
    <t>1725.3629007634</t>
  </si>
  <si>
    <t>1859549734612668418</t>
  </si>
  <si>
    <t>成都锦江思诺口腔门诊部有限公司</t>
  </si>
  <si>
    <t>1859551590235672578</t>
  </si>
  <si>
    <t>成都成华爱牙兔口腔门诊部（成都成华爱牙兔口腔门诊部有限公司）</t>
  </si>
  <si>
    <t>1226.4227272727</t>
  </si>
  <si>
    <t>1859552101840097282</t>
  </si>
  <si>
    <t>成都成华德齿口腔诊所</t>
  </si>
  <si>
    <t>1859552566124384258</t>
  </si>
  <si>
    <t>成都成华勇灵口腔诊所有限公司</t>
  </si>
  <si>
    <t>成都成华区新怡路11号1层</t>
  </si>
  <si>
    <t>1086.0727272727</t>
  </si>
  <si>
    <t>1859552996078292993</t>
  </si>
  <si>
    <t>成华恒久口腔诊所</t>
  </si>
  <si>
    <t>1860652992135598081</t>
  </si>
  <si>
    <t>武侯区中楠口腔诊所</t>
  </si>
  <si>
    <t>1308.7903225806</t>
  </si>
  <si>
    <t>1860653894833704961</t>
  </si>
  <si>
    <t>成都高新云锦口腔诊所有限公司</t>
  </si>
  <si>
    <t>1083.2306024096</t>
  </si>
  <si>
    <t>1860654419683741697</t>
  </si>
  <si>
    <t>成都高新百合花口腔诊所有限公司</t>
  </si>
  <si>
    <t>1860655261447000065</t>
  </si>
  <si>
    <t>成都高新橙驰口腔门诊部有限公司</t>
  </si>
  <si>
    <t>高新区锦韵路533号5栋3层304号</t>
  </si>
  <si>
    <t>1860656075464937473</t>
  </si>
  <si>
    <t>成都高新牙开心口腔门诊部有限公司</t>
  </si>
  <si>
    <t>高新区梓州大道200号4栋242号</t>
  </si>
  <si>
    <t>1164.5000000000</t>
  </si>
  <si>
    <t>1860919643988840449</t>
  </si>
  <si>
    <t>成都新都承顺堂诊所</t>
  </si>
  <si>
    <t>1860931487071899650</t>
  </si>
  <si>
    <t>武侯区九九骨伤中医诊所</t>
  </si>
  <si>
    <t>置信北街1号附9号</t>
  </si>
  <si>
    <t>1861013797318332418</t>
  </si>
  <si>
    <t>锦江微通口腔诊所</t>
  </si>
  <si>
    <t>1861015077575102465</t>
  </si>
  <si>
    <t>成都龙泉驿品极口腔门诊部有限公司</t>
  </si>
  <si>
    <t>1861386915664793602</t>
  </si>
  <si>
    <t>成都锦江诚果口腔诊所有限责任公司</t>
  </si>
  <si>
    <t>成都市锦江区牡丹街33号201号1层</t>
  </si>
  <si>
    <t>1861387759453900801</t>
  </si>
  <si>
    <t>成都锦江考拉口腔门诊部有限责任公司</t>
  </si>
  <si>
    <t>锦江区静沙北路333.335号</t>
  </si>
  <si>
    <t>1861388730661769217</t>
  </si>
  <si>
    <t>成都成华诚诺口腔诊所有限公司</t>
  </si>
  <si>
    <t>1861389740184604673</t>
  </si>
  <si>
    <t>成都成华合善高德口腔门诊部有限公司</t>
  </si>
  <si>
    <t>1861391671183446018</t>
  </si>
  <si>
    <t>成都成华悦牙口腔诊所有限公司</t>
  </si>
  <si>
    <t>1861392795462438914</t>
  </si>
  <si>
    <t>成都高新区新街里大树口腔诊所有限公司</t>
  </si>
  <si>
    <t>1861393412859793409</t>
  </si>
  <si>
    <t>成都高新品致口腔门诊部有限公司</t>
  </si>
  <si>
    <t>2080.3409090909</t>
  </si>
  <si>
    <t>1861393912661446657</t>
  </si>
  <si>
    <t>成都高新瑞航口腔门诊部</t>
  </si>
  <si>
    <t>1793.2467870036</t>
  </si>
  <si>
    <t>1861730104900751361</t>
  </si>
  <si>
    <t>双流邹家场口腔诊所</t>
  </si>
  <si>
    <t>双流九江邹家场社区龙池西锦174号</t>
  </si>
  <si>
    <t>1861734558370795522</t>
  </si>
  <si>
    <t>武侯康宁诊所</t>
  </si>
  <si>
    <t>成都市武侯区置信北街17号</t>
  </si>
  <si>
    <t>1862017201364701186</t>
  </si>
  <si>
    <t>成都武侯贝壳口腔门诊部有限公司</t>
  </si>
  <si>
    <t>1862118705073393665</t>
  </si>
  <si>
    <t>武侯区季平诊所</t>
  </si>
  <si>
    <t>1862119330632863745</t>
  </si>
  <si>
    <t>武侯上品口腔诊所</t>
  </si>
  <si>
    <t>1932.4190909091</t>
  </si>
  <si>
    <t>1862381081270063105</t>
  </si>
  <si>
    <t>成都郫都新诺沫希口腔诊所有限公司</t>
  </si>
  <si>
    <t>1862381602345226242</t>
  </si>
  <si>
    <t>成都武侯肖龙口腔诊所有限公司</t>
  </si>
  <si>
    <t>成都市武侯区晋吉北路171号2栋3单元1层1号</t>
  </si>
  <si>
    <t>2037.5000000000</t>
  </si>
  <si>
    <t>1863202970024448001</t>
  </si>
  <si>
    <t>金牛井然牙科诊所</t>
  </si>
  <si>
    <t>一品天下大街966号</t>
  </si>
  <si>
    <t>1062.0317460317</t>
  </si>
  <si>
    <t>1863203366788829186</t>
  </si>
  <si>
    <t>成都青羊鲸鱼口腔诊所有限责任公司</t>
  </si>
  <si>
    <t>1863203898299420674</t>
  </si>
  <si>
    <t>成都九针堂健康管理有限公司金沙遗址路中医诊所</t>
  </si>
  <si>
    <t>成都市青羊区金沙遗址路3号附16号</t>
  </si>
  <si>
    <t>2375.0000000000</t>
  </si>
  <si>
    <t>1863204460180967425</t>
  </si>
  <si>
    <t>成都高新菁致口腔门诊部有限公司</t>
  </si>
  <si>
    <t>成都高新区盛治街600号1幢2层206号</t>
  </si>
  <si>
    <t>1863533266179624962</t>
  </si>
  <si>
    <t>成都龙泉驿贝城口腔门诊部有限公司</t>
  </si>
  <si>
    <t>1863534323588829185</t>
  </si>
  <si>
    <t>成都市天府新区麓山云锦口腔门诊部有限公司</t>
  </si>
  <si>
    <t>1863822420784353282</t>
  </si>
  <si>
    <t>龙泉驿区龙泉街办华仁诊所</t>
  </si>
  <si>
    <t>1864132504282370050</t>
  </si>
  <si>
    <t>成都成华欣愈堂诊所有限公司</t>
  </si>
  <si>
    <t>1864183506029154306</t>
  </si>
  <si>
    <t>成都天府新区海伦慕合口腔门诊部有限公司</t>
  </si>
  <si>
    <t>1952.5127551020</t>
  </si>
  <si>
    <t>1864208316314587138</t>
  </si>
  <si>
    <t>成都高新沁园固真口腔门诊部</t>
  </si>
  <si>
    <t>1410.2500000000</t>
  </si>
  <si>
    <t>1864263282530095105</t>
  </si>
  <si>
    <t>龙泉驿区龙泉街办怡和诊所</t>
  </si>
  <si>
    <t>龙泉驿区怡和新城E4区30栋113号</t>
  </si>
  <si>
    <t>1864263594984771585</t>
  </si>
  <si>
    <t>成都龙泉驿尚雅口腔门诊部有限公司</t>
  </si>
  <si>
    <t>成都龙泉驿区大连北路131号</t>
  </si>
  <si>
    <t>1864263753495908353</t>
  </si>
  <si>
    <t>成都亮眼口腔诊所有限责任公司</t>
  </si>
  <si>
    <t>龙泉驿区公园路一段65号</t>
  </si>
  <si>
    <t>1319.0243902439</t>
  </si>
  <si>
    <t>1864263979065577473</t>
  </si>
  <si>
    <t>成都龙泉驿妙艺口腔门诊部有限公司</t>
  </si>
  <si>
    <t>龙泉驿驿生路262号</t>
  </si>
  <si>
    <t>1864264354833272834</t>
  </si>
  <si>
    <t>成都龙泉驿艾唯口腔门诊部有限公司</t>
  </si>
  <si>
    <t>1864268738883391490</t>
  </si>
  <si>
    <t>龙泉驿区大面街办博睿口腔门诊部</t>
  </si>
  <si>
    <t>1864639372301864961</t>
  </si>
  <si>
    <t>成都成华橙心口腔门诊部有限公司</t>
  </si>
  <si>
    <t>1120.4517391304</t>
  </si>
  <si>
    <t>1864639918102450178</t>
  </si>
  <si>
    <t>成都成华锦欣程口腔门诊部有限公司</t>
  </si>
  <si>
    <t>成都市荆泰一路294号附208-212号</t>
  </si>
  <si>
    <t>1864641824979849218</t>
  </si>
  <si>
    <t>成都武侯欧韩口腔诊所</t>
  </si>
  <si>
    <t>2417.4625000000</t>
  </si>
  <si>
    <t>1864642278988091393</t>
  </si>
  <si>
    <t>成都武侯晶睿口腔诊所</t>
  </si>
  <si>
    <t>1049.0851063830</t>
  </si>
  <si>
    <t>1864646296720134146</t>
  </si>
  <si>
    <t>成都成华少阳中西医结合诊所</t>
  </si>
  <si>
    <t>1864916541154430978</t>
  </si>
  <si>
    <t>成都成华雅洁尔口腔门诊部（成都成华雅洁尔口腔门诊部有限公司）</t>
  </si>
  <si>
    <t>1864937615833337858</t>
  </si>
  <si>
    <t>都江堰先林诊所</t>
  </si>
  <si>
    <t>1865699451981697026</t>
  </si>
  <si>
    <t>金牛丽安诊所</t>
  </si>
  <si>
    <t>1865700701536161793</t>
  </si>
  <si>
    <t>金牛万合口腔诊所</t>
  </si>
  <si>
    <t>1865700811271737346</t>
  </si>
  <si>
    <t>成都金牛爱美爱莱口腔诊所</t>
  </si>
  <si>
    <t>1036.5714285714</t>
  </si>
  <si>
    <t>1865701333751992322</t>
  </si>
  <si>
    <t>成都金牛莱莱口腔诊所有限公司</t>
  </si>
  <si>
    <t>1865701787999309825</t>
  </si>
  <si>
    <t>成都金牛釉芽口腔门诊部有限公司</t>
  </si>
  <si>
    <t>1514.7200000000</t>
  </si>
  <si>
    <t>1865702480390819842</t>
  </si>
  <si>
    <t>成都金牛瑞乐家口腔诊所门诊部</t>
  </si>
  <si>
    <t xml:space="preserve">泉水路488号附21号 </t>
  </si>
  <si>
    <t>1865704911661076481</t>
  </si>
  <si>
    <t>武侯区雷艳诊所</t>
  </si>
  <si>
    <t>1866003818391556097</t>
  </si>
  <si>
    <t>成都双流济恩诊所有限公司</t>
  </si>
  <si>
    <t>四川省成都市双流区黄龙溪镇嘉瑞路1号，嘉联69号。</t>
  </si>
  <si>
    <t>1866069819560841217</t>
  </si>
  <si>
    <t>成都郫都蜀信英华诊所有限公司</t>
  </si>
  <si>
    <t>1866076187323961346</t>
  </si>
  <si>
    <t>武侯美德口腔</t>
  </si>
  <si>
    <t>1400.8260317460</t>
  </si>
  <si>
    <t>1866076336683126785</t>
  </si>
  <si>
    <t>成都武侯三益匠心口腔门诊部有限公司</t>
  </si>
  <si>
    <t>1866076546771619842</t>
  </si>
  <si>
    <t>成都双流嘉木口腔门诊部有限公司</t>
  </si>
  <si>
    <t>1866077143084208129</t>
  </si>
  <si>
    <t>金牛解西诊所</t>
  </si>
  <si>
    <t>1866078685707276290</t>
  </si>
  <si>
    <t>成都成华奥园大树口腔门诊部有限公司</t>
  </si>
  <si>
    <t>1866080004610363394</t>
  </si>
  <si>
    <t>成都成华好牙易口腔门诊部(成都成华好牙易口腔门诊部有限公司)</t>
  </si>
  <si>
    <t>1532.4296875000</t>
  </si>
  <si>
    <t>1866448346005278722</t>
  </si>
  <si>
    <t>成都新都锡德堂诊所有限公司龙泉驿西河镇金壁苑诊所</t>
  </si>
  <si>
    <t>1866448790043660289</t>
  </si>
  <si>
    <t>成都龙泉驿康美雅口腔诊所有限公司</t>
  </si>
  <si>
    <t>1866449146655969281</t>
  </si>
  <si>
    <t>龙泉驿区大面街办馨缘口腔诊所</t>
  </si>
  <si>
    <t>1866449458833821697</t>
  </si>
  <si>
    <t>龙泉驿区大面街办李兴国口腔诊所</t>
  </si>
  <si>
    <t>1866451079470944258</t>
  </si>
  <si>
    <t>成都优牙口腔诊所有限公司</t>
  </si>
  <si>
    <t>1866451448884269057</t>
  </si>
  <si>
    <t>成都龙泉驿明瑞口腔诊所有限公司</t>
  </si>
  <si>
    <t>1866451832558227457</t>
  </si>
  <si>
    <t>龙泉驿区龙泉街办驿泉口腔诊所</t>
  </si>
  <si>
    <t>1866452183508226050</t>
  </si>
  <si>
    <t>四川美巨力医院管理有限公司龙泉驿美巨力口腔诊所</t>
  </si>
  <si>
    <t>1866800258315620353</t>
  </si>
  <si>
    <t>成都武侯悦美阳光口腔诊所有限公司</t>
  </si>
  <si>
    <t>2340.9047619048</t>
  </si>
  <si>
    <t>1866802699509600258</t>
  </si>
  <si>
    <t>武侯区恒康口腔诊所</t>
  </si>
  <si>
    <t>1867052863071621121</t>
  </si>
  <si>
    <t>成都锦江福临堂诊所有限公司</t>
  </si>
  <si>
    <t>四川省成都市锦江区锦水街29、31号</t>
  </si>
  <si>
    <t>1867189367064399873</t>
  </si>
  <si>
    <t>成都金牛杨祥全中医诊所</t>
  </si>
  <si>
    <t>1867189790345170946</t>
  </si>
  <si>
    <t>金牛区冯小儿中医诊所</t>
  </si>
  <si>
    <t>1867405067330539521</t>
  </si>
  <si>
    <t>成都郫都郑祥口腔诊所有限公司</t>
  </si>
  <si>
    <t>1867468287345070081</t>
  </si>
  <si>
    <t>成都锦江瑞成口腔门诊部有限公司</t>
  </si>
  <si>
    <t>2028.6746987952</t>
  </si>
  <si>
    <t>1868265981462351873</t>
  </si>
  <si>
    <t>成都温江春鸣德真诊所有限公司</t>
  </si>
  <si>
    <t>1868532550461313026</t>
  </si>
  <si>
    <t>安徽省宿州市</t>
  </si>
  <si>
    <t>砀山县</t>
  </si>
  <si>
    <t>安徽省宿州市砀山县</t>
  </si>
  <si>
    <t>1868603945971257346</t>
  </si>
  <si>
    <t>青白江秦杨牙科诊所</t>
  </si>
  <si>
    <t>四川省成都市青白江区凤祥大道170、172、174号一层</t>
  </si>
  <si>
    <t>1868605777279733762</t>
  </si>
  <si>
    <t>成都青白江黄氏一心中医诊所有限公司</t>
  </si>
  <si>
    <t>1868608271548583937</t>
  </si>
  <si>
    <t>成都龙泉驿乐艾口腔门诊部有限公司</t>
  </si>
  <si>
    <t>1007.0113636364</t>
  </si>
  <si>
    <t>1868609984644943873</t>
  </si>
  <si>
    <t>龙泉驿区龙泉街办当代口腔门诊部</t>
  </si>
  <si>
    <t>1868828784841625601</t>
  </si>
  <si>
    <t>成都青羊众齿乐口腔诊所有限公司</t>
  </si>
  <si>
    <t>1868829800764968962</t>
  </si>
  <si>
    <t>金牛康翔口腔诊所</t>
  </si>
  <si>
    <t>1868831196855832577</t>
  </si>
  <si>
    <t>成都金牛誉之美口腔门诊部</t>
  </si>
  <si>
    <t>1868831610548424706</t>
  </si>
  <si>
    <t>成都金牛玥美口腔诊所有限公司</t>
  </si>
  <si>
    <t>1868969852459454466</t>
  </si>
  <si>
    <t>成都金牛友宜口腔诊所</t>
  </si>
  <si>
    <t>1868970089341161474</t>
  </si>
  <si>
    <t>成都成华菲尔德口腔门诊部有限公司</t>
  </si>
  <si>
    <t>1852.3714285714</t>
  </si>
  <si>
    <t>1868970377208827906</t>
  </si>
  <si>
    <t>成都青羊蜀仁口腔诊所有限公司</t>
  </si>
  <si>
    <t>1390.3365853659</t>
  </si>
  <si>
    <t>1868970990051168257</t>
  </si>
  <si>
    <t>成都椿萱茂养老服务有限公司</t>
  </si>
  <si>
    <t>武侯区金履一路187号5栋</t>
  </si>
  <si>
    <t>1868971155906531329</t>
  </si>
  <si>
    <t>成都武侯东琳金唯口腔门诊部</t>
  </si>
  <si>
    <t>四川省成都市武侯区智达二路1165号2楼</t>
  </si>
  <si>
    <t>2204.8482608696</t>
  </si>
  <si>
    <t>1868971424883052546</t>
  </si>
  <si>
    <t>成都武侯大裴口腔诊所</t>
  </si>
  <si>
    <t>1868971979424567298</t>
  </si>
  <si>
    <t>成都武侯奇美口腔诊所有限公司</t>
  </si>
  <si>
    <t>1069.9098181818</t>
  </si>
  <si>
    <t>1868972651058466818</t>
  </si>
  <si>
    <t>成都武侯华品口腔诊所有限公司</t>
  </si>
  <si>
    <t>1249.2711229947</t>
  </si>
  <si>
    <t>1869206791737479170</t>
  </si>
  <si>
    <t>成都高新区德驰口腔门诊部有限公司</t>
  </si>
  <si>
    <t>2062.5153846154</t>
  </si>
  <si>
    <t>1869350995243470849</t>
  </si>
  <si>
    <t>大邑天家诊所有限公司</t>
  </si>
  <si>
    <t>1869605227305390082</t>
  </si>
  <si>
    <t>成都青羊思玛德藏医诊所有限责任公司</t>
  </si>
  <si>
    <t>1869673513103822850</t>
  </si>
  <si>
    <t>成都龙泉驿雅皓鑫城口腔门诊部有限公司</t>
  </si>
  <si>
    <t>1184.0983838384</t>
  </si>
  <si>
    <t>1869724990585196546</t>
  </si>
  <si>
    <t>成都温江铭涵寿康诊所有限公司慧芝堂中医诊所</t>
  </si>
  <si>
    <t>1870810224605171713</t>
  </si>
  <si>
    <t>邛崃仁益中医诊室</t>
  </si>
  <si>
    <t>1870812540729200641</t>
  </si>
  <si>
    <t>成都武侯双木口腔门诊部有限公司</t>
  </si>
  <si>
    <t>1870813003918774274</t>
  </si>
  <si>
    <t>武侯区圣贤求本中医诊所</t>
  </si>
  <si>
    <t>1871150307782856705</t>
  </si>
  <si>
    <t>成都新都迅优美口腔门诊部有限公司</t>
  </si>
  <si>
    <t>1871150504743178242</t>
  </si>
  <si>
    <t>成都武侯瑞泰融诚口腔医院有限公司第四口腔诊所</t>
  </si>
  <si>
    <t>1566.3615384615</t>
  </si>
  <si>
    <t>1871151116662771714</t>
  </si>
  <si>
    <t>成都高新橙奕思迈口腔门诊部</t>
  </si>
  <si>
    <t>1613.6071428571</t>
  </si>
  <si>
    <t>1871152880384380930</t>
  </si>
  <si>
    <t>成都温江百舸劲游口腔诊所</t>
  </si>
  <si>
    <t>1871153250720452610</t>
  </si>
  <si>
    <t>成都温江锦德口腔诊所有限公司</t>
  </si>
  <si>
    <t>1871153787239043073</t>
  </si>
  <si>
    <t>成都温江品悦口腔诊所有限公司</t>
  </si>
  <si>
    <t>成都市温江区南熏大道二段841号</t>
  </si>
  <si>
    <t>1871154203959922690</t>
  </si>
  <si>
    <t>温江锦辉口腔门诊部</t>
  </si>
  <si>
    <t>1287.9888268156</t>
  </si>
  <si>
    <t>1871507457138921474</t>
  </si>
  <si>
    <t>成都新都海特口腔门诊部有限公司</t>
  </si>
  <si>
    <t>1871745265166209025</t>
  </si>
  <si>
    <t>成都新都华承乐月中医综合诊所有限公司</t>
  </si>
  <si>
    <t>1871760030005481473</t>
  </si>
  <si>
    <t>乐山山启辰口腔门诊部有限公司</t>
  </si>
  <si>
    <t>1467.2727272727</t>
  </si>
  <si>
    <t>1871760348340572161</t>
  </si>
  <si>
    <t>乐山乐启辰口腔门诊部有限公司</t>
  </si>
  <si>
    <t>1526.6923076923</t>
  </si>
  <si>
    <t>1871864181221920770</t>
  </si>
  <si>
    <t>高新皓齿口腔诊所</t>
  </si>
  <si>
    <t>1871864443755991042</t>
  </si>
  <si>
    <t>成都天府新区南湖治康诊所有限公司</t>
  </si>
  <si>
    <t>1871864763999490050</t>
  </si>
  <si>
    <t>成都高新天康齿科一口腔诊所有限公司</t>
  </si>
  <si>
    <t>1871864972448010242</t>
  </si>
  <si>
    <t>武侯晴菡诊所</t>
  </si>
  <si>
    <t>1871865265088794625</t>
  </si>
  <si>
    <t>高新兴天康牙科诊所</t>
  </si>
  <si>
    <t>1188.0290229885</t>
  </si>
  <si>
    <t>1871894138446843906</t>
  </si>
  <si>
    <t>成都温江鑫瑞旭口腔门诊部有限公司</t>
  </si>
  <si>
    <t>1871894339144290306</t>
  </si>
  <si>
    <t>龙泉驿区龙泉街办李晓敏荣光诊所</t>
  </si>
  <si>
    <t>1871894476969119745</t>
  </si>
  <si>
    <t>成都温江名禾口腔诊所有限公司</t>
  </si>
  <si>
    <t>柳城街道南浦路东段16号</t>
  </si>
  <si>
    <t>1871895283844157441</t>
  </si>
  <si>
    <t>成都温江众森仁和口腔门诊部有限责任公司</t>
  </si>
  <si>
    <t>四川省成都市温江区海科东路</t>
  </si>
  <si>
    <t>1871895308976427009</t>
  </si>
  <si>
    <t>成都市龙泉驿北极微笑口腔门诊部有限责任公司</t>
  </si>
  <si>
    <t>龙泉街道建材路112-114号</t>
  </si>
  <si>
    <t>1871896553229291522</t>
  </si>
  <si>
    <t>成都龙泉驿齿贝健口腔诊所有限公司</t>
  </si>
  <si>
    <t>1872485746263363585</t>
  </si>
  <si>
    <t>成都温江贺菊中西医结合诊所有限公司</t>
  </si>
  <si>
    <t>1872485968666333186</t>
  </si>
  <si>
    <t>成都温江元雅口腔门诊部有限公司</t>
  </si>
  <si>
    <t>1872486211373928449</t>
  </si>
  <si>
    <t>成都温江悦彩华冠口腔门诊部有限公司</t>
  </si>
  <si>
    <t>1872486426235539458</t>
  </si>
  <si>
    <t>成都温江学府芳邻华冠口腔门诊部有限公司</t>
  </si>
  <si>
    <t>1873320223030022146</t>
  </si>
  <si>
    <t>成都双流金和智明口腔诊所</t>
  </si>
  <si>
    <t>成都市双流区九江街道五显庙路24、26号</t>
  </si>
  <si>
    <t>1873324964560670721</t>
  </si>
  <si>
    <t>成都天府新区宛康诊所有限公司</t>
  </si>
  <si>
    <t>四川省成都市天府新区万安街道佳苑路横一街72、74号</t>
  </si>
  <si>
    <t>1873635009324290049</t>
  </si>
  <si>
    <t>成都高新思诺口腔诊所有限公司</t>
  </si>
  <si>
    <t>1873705436209909761</t>
  </si>
  <si>
    <t>成都锦江安格口腔门诊有限公司</t>
  </si>
  <si>
    <t>1873706696573095937</t>
  </si>
  <si>
    <t>成都高新瑞祥口腔门诊部有限公司</t>
  </si>
  <si>
    <t>1706.3921194030</t>
  </si>
  <si>
    <t>1873707180981653506</t>
  </si>
  <si>
    <t>成都高新朗宸口腔门诊部有限公司</t>
  </si>
  <si>
    <t>1873708128797888514</t>
  </si>
  <si>
    <t>成都天府新区泓源诊所有限公司</t>
  </si>
  <si>
    <t>1873938400302764034</t>
  </si>
  <si>
    <t>成都青羊怡盛康诊所有限公司</t>
  </si>
  <si>
    <t>四川省成都市青羊区鼓楼洞街8号</t>
  </si>
  <si>
    <t>1874049677377310722</t>
  </si>
  <si>
    <t>成都龙泉驿青橙口腔门诊部有限公司</t>
  </si>
  <si>
    <t>龙泉驿大面金茶路855号30幢4层1号</t>
  </si>
  <si>
    <t>1096.8716981132</t>
  </si>
  <si>
    <t>1874050166542209026</t>
  </si>
  <si>
    <t>高新尚锦口腔诊所</t>
  </si>
  <si>
    <t>1874758795062693890</t>
  </si>
  <si>
    <t>黄源诊所</t>
  </si>
  <si>
    <t>广西壮族自治区南宁市西乡塘区鲁班路</t>
  </si>
  <si>
    <t>1874775713471696897</t>
  </si>
  <si>
    <t>成都成华续洋诊所有限公司</t>
  </si>
  <si>
    <t>1874776290905722882</t>
  </si>
  <si>
    <t>成都龙泉驿敏敏口腔门诊部有限公司</t>
  </si>
  <si>
    <t>1001.0514285714</t>
  </si>
  <si>
    <t>1874777484583669762</t>
  </si>
  <si>
    <t>成都双流智明口腔诊所有限公司</t>
  </si>
  <si>
    <t>1874777638023892994</t>
  </si>
  <si>
    <t>成都双流余兴诊所</t>
  </si>
  <si>
    <t>1874780507334676482</t>
  </si>
  <si>
    <t>成都天府新区朗玉口腔门诊部有限公司</t>
  </si>
  <si>
    <t>1138.5880952381</t>
  </si>
  <si>
    <t>1874784808954138626</t>
  </si>
  <si>
    <t>双流治英骨科诊所</t>
  </si>
  <si>
    <t>1875080793244585985</t>
  </si>
  <si>
    <t>上林县</t>
  </si>
  <si>
    <t>上林杏林中医诊所</t>
  </si>
  <si>
    <t>广西壮族自治区南宁市上林县</t>
  </si>
  <si>
    <t>1876092661774061569</t>
  </si>
  <si>
    <t>成都天府新区益美佳口腔诊所</t>
  </si>
  <si>
    <t>1830.0000000000</t>
  </si>
  <si>
    <t>1876095383348875265</t>
  </si>
  <si>
    <t>成都青羊锡纯福中西医结合诊所有限公司</t>
  </si>
  <si>
    <t>1876095855300349953</t>
  </si>
  <si>
    <t>金牛蓉北诊所</t>
  </si>
  <si>
    <t>1876096774276550657</t>
  </si>
  <si>
    <t>双流新郁美口腔诊所</t>
  </si>
  <si>
    <t>1876132249267769345</t>
  </si>
  <si>
    <t>成都天府新区天佑美岸诊所有限公司</t>
  </si>
  <si>
    <t>1876221194752135170</t>
  </si>
  <si>
    <t>成都龙泉驿朗诗口腔门诊部有限公司</t>
  </si>
  <si>
    <t>1089.2631578947</t>
  </si>
  <si>
    <t>1876224822049148930</t>
  </si>
  <si>
    <t>成都双流蒲氏金贝口腔门诊部</t>
  </si>
  <si>
    <t>1876227858100293633</t>
  </si>
  <si>
    <t>成都温江千禧劲游口腔门诊部有限公司</t>
  </si>
  <si>
    <t>成都温江公平江平路235号</t>
  </si>
  <si>
    <t>1876601630074507265</t>
  </si>
  <si>
    <t>成都青白江兴柯口腔门诊部有限公司</t>
  </si>
  <si>
    <t>1876601815995420674</t>
  </si>
  <si>
    <t>成都双流圣康口腔门诊部有限公司</t>
  </si>
  <si>
    <t>1876602061441896449</t>
  </si>
  <si>
    <t>双流精诚口腔诊所</t>
  </si>
  <si>
    <t>1876602457476468738</t>
  </si>
  <si>
    <t>成都天府新区优正口腔门诊部有限公司</t>
  </si>
  <si>
    <t>1876602607938736130</t>
  </si>
  <si>
    <t>成都双流铂灵美芽口腔门诊部有限公司</t>
  </si>
  <si>
    <t>成都市双流区西航港街道临港路一段32号东航中心4307号</t>
  </si>
  <si>
    <t>1847.8316326531</t>
  </si>
  <si>
    <t>1876602817008013313</t>
  </si>
  <si>
    <t>成都双流空港翰林口腔诊所有限公司</t>
  </si>
  <si>
    <t>双流福通路169号附201号2层</t>
  </si>
  <si>
    <t>1876603188870811650</t>
  </si>
  <si>
    <t>成都双流丽景口腔诊所有限公司</t>
  </si>
  <si>
    <t>1046.6666666667</t>
  </si>
  <si>
    <t>1876603438478036993</t>
  </si>
  <si>
    <t>成都高新新楠口腔诊所有限公司双流新楠口腔诊所分公司</t>
  </si>
  <si>
    <t>1876603543977365505</t>
  </si>
  <si>
    <t>成都天府新区佳好诊所有限公司</t>
  </si>
  <si>
    <t>天府新区华阳街道绿野路三段54号</t>
  </si>
  <si>
    <t>1876604309232324609</t>
  </si>
  <si>
    <t>成都天府新区高德口腔诊所有限公司</t>
  </si>
  <si>
    <t>1876606290109829121</t>
  </si>
  <si>
    <t>成都双流月明华美口腔门诊部有限公司</t>
  </si>
  <si>
    <t>1876606938511478785</t>
  </si>
  <si>
    <t>成都双流兆华口腔门诊部有限公司</t>
  </si>
  <si>
    <t>1876939611209633793</t>
  </si>
  <si>
    <t>成都双流泊菲特口腔诊所有限公司</t>
  </si>
  <si>
    <t>成都市双流区东升街道航都大道二段748号10栋1层7号</t>
  </si>
  <si>
    <t>1306.9687500000</t>
  </si>
  <si>
    <t>1876940207278952449</t>
  </si>
  <si>
    <t>成都双流优齿口腔诊所有限公司</t>
  </si>
  <si>
    <t>成都市双流区东升街道昌明西街23-25号</t>
  </si>
  <si>
    <t>1876941663277060097</t>
  </si>
  <si>
    <t>成都天府新区言午玉洁口腔诊所有限公司</t>
  </si>
  <si>
    <t>1876942827863314433</t>
  </si>
  <si>
    <t>天府新区成都片区华阳微笑口腔诊所</t>
  </si>
  <si>
    <t>1235.9183673469</t>
  </si>
  <si>
    <t>1876943457784860674</t>
  </si>
  <si>
    <t>成都天府新区兴康馨口腔诊所有限公司</t>
  </si>
  <si>
    <t>1877314071855009794</t>
  </si>
  <si>
    <t>金堂许仁堂诊所有限公司</t>
  </si>
  <si>
    <t>金堂县淮口镇巴德小区环湖路29-31号</t>
  </si>
  <si>
    <t>1878756244613926914</t>
  </si>
  <si>
    <t>成都金牛博宁口腔诊所有限公司</t>
  </si>
  <si>
    <t>1879118302350053378</t>
  </si>
  <si>
    <t>双流月兴口腔诊所</t>
  </si>
  <si>
    <t>双流区泰山路63号附29号</t>
  </si>
  <si>
    <t>1879119386258870273</t>
  </si>
  <si>
    <t>成都双流铂灵时锦口腔诊所有限公司</t>
  </si>
  <si>
    <t>1879119915265462274</t>
  </si>
  <si>
    <t>成都天府新区锦城翰林口腔诊所</t>
  </si>
  <si>
    <t>海昌路278号</t>
  </si>
  <si>
    <t>1169.3841025641</t>
  </si>
  <si>
    <t>1879726203942899713</t>
  </si>
  <si>
    <t>成都青白江百年新风口腔诊所有限公司</t>
  </si>
  <si>
    <t>1879771171982053378</t>
  </si>
  <si>
    <t>成都龙泉驿希望伊柔口腔诊所有限公司</t>
  </si>
  <si>
    <t>1879780929094979585</t>
  </si>
  <si>
    <t>都江堰精心口腔诊所</t>
  </si>
  <si>
    <t>1242.7241379310</t>
  </si>
  <si>
    <t>1879826743561457665</t>
  </si>
  <si>
    <t>青白江首府牙科诊所</t>
  </si>
  <si>
    <t>1879855441819897858</t>
  </si>
  <si>
    <t>成都龙泉驿生诚斑马口腔诊所有限公司</t>
  </si>
  <si>
    <t>成都市龙泉驿区至善南路10号附218号</t>
  </si>
  <si>
    <t>1879861703655723009</t>
  </si>
  <si>
    <t>青白江博什美口腔诊所</t>
  </si>
  <si>
    <t>1880969985124372481</t>
  </si>
  <si>
    <t>成都天府新区麓溪维美口腔门诊部有限公司</t>
  </si>
  <si>
    <t>1881261742995181569</t>
  </si>
  <si>
    <t>成都武侯立美口腔诊所有限公司</t>
  </si>
  <si>
    <t>1881265046991048705</t>
  </si>
  <si>
    <t>成都武侯青桐口腔诊所有限公司</t>
  </si>
  <si>
    <t>1881285014314979329</t>
  </si>
  <si>
    <t>青羊区青羊万和口腔门诊部</t>
  </si>
  <si>
    <t>1881285615883030529</t>
  </si>
  <si>
    <t>成都青羊语妍口腔诊所有限公司</t>
  </si>
  <si>
    <t>1881300525572591618</t>
  </si>
  <si>
    <t>武侯春乐口腔诊所</t>
  </si>
  <si>
    <t>成都市成华区湖山路33号2栋附104，105号</t>
  </si>
  <si>
    <t>1881301204504580098</t>
  </si>
  <si>
    <t>武侯区世海口腔诊所</t>
  </si>
  <si>
    <t>3227.2692307692</t>
  </si>
  <si>
    <t>1881659513501814785</t>
  </si>
  <si>
    <t>成都金牛瑞泰口腔门诊部有限公司</t>
  </si>
  <si>
    <t>1785.4146863469</t>
  </si>
  <si>
    <t>1881660759096856577</t>
  </si>
  <si>
    <t>武侯区公民口腔诊所</t>
  </si>
  <si>
    <t>1794.4680851064</t>
  </si>
  <si>
    <t>1881898609469984769</t>
  </si>
  <si>
    <t>天府新区成都片区华阳瑞成尚品口腔诊所</t>
  </si>
  <si>
    <t>1881926028125966338</t>
  </si>
  <si>
    <t>金堂夏牙牙口腔诊所</t>
  </si>
  <si>
    <t>金堂赵镇金泉路186号4栋1楼3号、4号</t>
  </si>
  <si>
    <t>1882004738187366401</t>
  </si>
  <si>
    <t>成都新都合德口腔诊所有限公司</t>
  </si>
  <si>
    <t>1882013476982001666</t>
  </si>
  <si>
    <t>崇州秦莉诊所</t>
  </si>
  <si>
    <t>崇州市早觉东街77号</t>
  </si>
  <si>
    <t>1882015449026301953</t>
  </si>
  <si>
    <t>崇州昌林口腔诊所</t>
  </si>
  <si>
    <t>1882015766199570434</t>
  </si>
  <si>
    <t>崇州三江马静红诊所</t>
  </si>
  <si>
    <t>1882969860825321474</t>
  </si>
  <si>
    <t>成都新都名康中医门诊部</t>
  </si>
  <si>
    <t>1887337704811827202</t>
  </si>
  <si>
    <t>都江堰百牙中牙口腔门诊部</t>
  </si>
  <si>
    <t>1773.7309859155</t>
  </si>
  <si>
    <t>1887377777364209665</t>
  </si>
  <si>
    <t>成都青羊慈卫口腔门诊部有限公司</t>
  </si>
  <si>
    <t>1303.0495221843</t>
  </si>
  <si>
    <t>1887452409874255874</t>
  </si>
  <si>
    <t>都江堰唐忠甫牙科诊所有限公司</t>
  </si>
  <si>
    <t>1887467942262771714</t>
  </si>
  <si>
    <t>成都青羊瑞泰贝森口腔门诊部有限责任公司</t>
  </si>
  <si>
    <t>1423.9034965035</t>
  </si>
  <si>
    <t>1887468474377342977</t>
  </si>
  <si>
    <t>青羊区杜氏骨伤中医诊所</t>
  </si>
  <si>
    <t>1887469007641153538</t>
  </si>
  <si>
    <t>成都武侯美呀奥仕口腔门诊部</t>
  </si>
  <si>
    <t>3786.3116763006</t>
  </si>
  <si>
    <t>1887469796375826433</t>
  </si>
  <si>
    <t>成都双流万顺华美口腔门诊部有限公司</t>
  </si>
  <si>
    <t>1887805354876768258</t>
  </si>
  <si>
    <t>成都迪宇口腔有限公司</t>
  </si>
  <si>
    <t>1888559675230818306</t>
  </si>
  <si>
    <t>邛崃杨孟勇中医诊所</t>
  </si>
  <si>
    <t>1888833855738253313</t>
  </si>
  <si>
    <t>邛崃仁信口腔诊所有限公司</t>
  </si>
  <si>
    <t>邛崃市文君街道办长松路109、111号</t>
  </si>
  <si>
    <t>1888900502167654402</t>
  </si>
  <si>
    <t>武侯区华伟口腔诊所</t>
  </si>
  <si>
    <t>成都市武侯区聚贤街785号1楼</t>
  </si>
  <si>
    <t>1889151248880537601</t>
  </si>
  <si>
    <t>太保家园（成都）养老服务有限公司医务室</t>
  </si>
  <si>
    <t>成都市温江区金马镇清泰路1000号</t>
  </si>
  <si>
    <t>1889186622566731777</t>
  </si>
  <si>
    <t>成都高新贝森都汇口腔门诊部有限公司</t>
  </si>
  <si>
    <t>1363.5714285714</t>
  </si>
  <si>
    <t>1889515089640460289</t>
  </si>
  <si>
    <t>武侯澄品口腔门诊部</t>
  </si>
  <si>
    <t>1405.2422222222</t>
  </si>
  <si>
    <t>1889623803328368642</t>
  </si>
  <si>
    <t>成都新津津川口腔门诊部有限公司</t>
  </si>
  <si>
    <t>1889623988842434561</t>
  </si>
  <si>
    <t>龙泉驿区龙泉街办肖氏中医诊所</t>
  </si>
  <si>
    <t>北泉路179号附3、4号</t>
  </si>
  <si>
    <t>1891394859261136898</t>
  </si>
  <si>
    <t>成都康樱诊所</t>
  </si>
  <si>
    <t>1891395108897722370</t>
  </si>
  <si>
    <t>成都武侯康樱泰钰诊所有限公司</t>
  </si>
  <si>
    <t>1891809970559815681</t>
  </si>
  <si>
    <t>邛崃平安诊所</t>
  </si>
  <si>
    <t>1892120985050714113</t>
  </si>
  <si>
    <t>四川省凉山州</t>
  </si>
  <si>
    <t>西昌市</t>
  </si>
  <si>
    <t>西昌市缘合诊所有限公司</t>
  </si>
  <si>
    <t>四川省凉山州西昌市</t>
  </si>
  <si>
    <t>1892520007745835009</t>
  </si>
  <si>
    <t>成都锦江中矢大中医诊所有限公司</t>
  </si>
  <si>
    <t>1892770020241608705</t>
  </si>
  <si>
    <t>成都高新丰荣口腔诊所有限公司</t>
  </si>
  <si>
    <t>1145.2222222222</t>
  </si>
  <si>
    <t>1893896875334078465</t>
  </si>
  <si>
    <t>成都高新应龙长益禾贝口腔诊所有限公司</t>
  </si>
  <si>
    <t>1894594476421320706</t>
  </si>
  <si>
    <t>成都高新长益禾贝口腔门诊部有限公司</t>
  </si>
  <si>
    <t>1894725043922046978</t>
  </si>
  <si>
    <t>双流姜锦诊所</t>
  </si>
  <si>
    <t>双流区东升街道志翔路34号</t>
  </si>
  <si>
    <t>1894992401379004417</t>
  </si>
  <si>
    <t>河北省唐山市</t>
  </si>
  <si>
    <t>迁西县</t>
  </si>
  <si>
    <t>重庆市于氏中医诊所</t>
  </si>
  <si>
    <t>重庆市涪陵区</t>
  </si>
  <si>
    <t>1896158038050639874</t>
  </si>
  <si>
    <t>崇州市崇阳铭康诊所</t>
  </si>
  <si>
    <t>1896159067727106049</t>
  </si>
  <si>
    <t>成都武侯瑞泰融诚口腔医院</t>
  </si>
  <si>
    <t>1765.5108014797</t>
  </si>
  <si>
    <t>1896400006412406786</t>
  </si>
  <si>
    <t>海南省三亚市</t>
  </si>
  <si>
    <t>海棠区</t>
  </si>
  <si>
    <t>三亚海棠国九康元中医诊所</t>
  </si>
  <si>
    <t>海南省三亚市海棠区</t>
  </si>
  <si>
    <t>1896511293834301442</t>
  </si>
  <si>
    <t>成都瑞宏口腔诊所有限公司</t>
  </si>
  <si>
    <t>双流区黄甲街道黄瓦街160号2栋58-59号</t>
  </si>
  <si>
    <t>1896863066986024961</t>
  </si>
  <si>
    <t>成都高新牙管家慈卫口腔门诊部有限公司</t>
  </si>
  <si>
    <t>1081.1428571429</t>
  </si>
  <si>
    <t>1896863522445496321</t>
  </si>
  <si>
    <t>大邑鑫众邦口腔诊所有限公司</t>
  </si>
  <si>
    <t>大邑县晋原街道围城北路中段3栋-1层85号</t>
  </si>
  <si>
    <t>1897166157144821762</t>
  </si>
  <si>
    <t>成都双流愉康口腔诊所有限公司</t>
  </si>
  <si>
    <t>1897248224260034562</t>
  </si>
  <si>
    <t>崇州市丽齿口腔诊所</t>
  </si>
  <si>
    <t>1897248640167219201</t>
  </si>
  <si>
    <t>崇州周氏口腔诊所</t>
  </si>
  <si>
    <t>祟州市辰居路68号</t>
  </si>
  <si>
    <t>1897475001968398338</t>
  </si>
  <si>
    <t>新津蕊朋中医诊所有限公司</t>
  </si>
  <si>
    <t>1897487529054212097</t>
  </si>
  <si>
    <t>成都青羊铂雅口腔门诊部有限公司</t>
  </si>
  <si>
    <t>成都市青羊区培华路312号7栋2楼1号</t>
  </si>
  <si>
    <t>1897599477242564610</t>
  </si>
  <si>
    <t>成都天府新区华新锦华口腔诊所有限公司</t>
  </si>
  <si>
    <t>成都市天府新区华阳街道华新下街</t>
  </si>
  <si>
    <t>1564.2057142857</t>
  </si>
  <si>
    <t>1897600701215969281</t>
  </si>
  <si>
    <t>都江堰阿拉丁牙科诊所</t>
  </si>
  <si>
    <t>都江堰市文荟路374号</t>
  </si>
  <si>
    <t>1897601472452005890</t>
  </si>
  <si>
    <t>都江堰吖吖牙科门诊部</t>
  </si>
  <si>
    <t>1898925654775336962</t>
  </si>
  <si>
    <t>成都青羊亚之泰口腔门诊部有限公司</t>
  </si>
  <si>
    <t>1352.6280898876</t>
  </si>
  <si>
    <t>1899415673747181569</t>
  </si>
  <si>
    <t>邛崃文南诊所</t>
  </si>
  <si>
    <t>1899416084558286850</t>
  </si>
  <si>
    <t>邛崃济民中医诊所</t>
  </si>
  <si>
    <t>1899759352299032577</t>
  </si>
  <si>
    <t>成都龙泉驿春雨口腔门诊部有限公司</t>
  </si>
  <si>
    <t>1899762241868304385</t>
  </si>
  <si>
    <t>成都市天府新区翰墨林氏口腔门诊部有限公司</t>
  </si>
  <si>
    <t>1593.0793650794</t>
  </si>
  <si>
    <t>1899763696964636673</t>
  </si>
  <si>
    <t>成都天府新区知诚口腔门诊部有限公司</t>
  </si>
  <si>
    <t>1900122154708668417</t>
  </si>
  <si>
    <t>都江堰祥和牙科诊所</t>
  </si>
  <si>
    <t>1473.5294117647</t>
  </si>
  <si>
    <t>1900123230803496961</t>
  </si>
  <si>
    <t>都江堰吴金明口腔诊所</t>
  </si>
  <si>
    <t>1900372533312655362</t>
  </si>
  <si>
    <t>成都龙泉驿善道金针中医诊所有限公司</t>
  </si>
  <si>
    <t>成都市龙泉驿区大连北路217号</t>
  </si>
  <si>
    <t>1901212242599383041</t>
  </si>
  <si>
    <t>成都青羊西汕诊所有限公司</t>
  </si>
  <si>
    <t>1901510351225262082</t>
  </si>
  <si>
    <t>崇州永旭诊所</t>
  </si>
  <si>
    <t>怀远镇文井北路18号</t>
  </si>
  <si>
    <t>1901828723913691137</t>
  </si>
  <si>
    <t>成都双流五馨诊所有限公司</t>
  </si>
  <si>
    <t>1901920998085791746</t>
  </si>
  <si>
    <t>温江符灵泽中医综合诊所</t>
  </si>
  <si>
    <t>凤溪大道南段555号4栋附3号</t>
  </si>
  <si>
    <t>1902545919128276994</t>
  </si>
  <si>
    <t>新都区军屯镇黄氏骨科诊所</t>
  </si>
  <si>
    <t>成都市新都区军屯镇屯军街336号</t>
  </si>
  <si>
    <t>1904119400366247938</t>
  </si>
  <si>
    <t>新都张广忠口腔诊所</t>
  </si>
  <si>
    <t>1905097207175090177</t>
  </si>
  <si>
    <t>成都青羊一方云中医诊所有限公司</t>
  </si>
  <si>
    <t>1906285652115361794</t>
  </si>
  <si>
    <t>邛崃乐美康口腔诊所</t>
  </si>
  <si>
    <t>1906543787992322049</t>
  </si>
  <si>
    <t>成都彭州宜信中医诊所有限公司</t>
  </si>
  <si>
    <t>四川省成都市彭州市</t>
  </si>
  <si>
    <t>1907015939384315905</t>
  </si>
  <si>
    <t>蒲江鹤山特典口腔门诊部</t>
  </si>
  <si>
    <t>1907016492046782466</t>
  </si>
  <si>
    <t>蒲江榜样口腔门诊部</t>
  </si>
  <si>
    <t>蒲江县鹤山镇石象街46号</t>
  </si>
  <si>
    <t>1907029846689746946</t>
  </si>
  <si>
    <t>邛崃杜天政中医诊所</t>
  </si>
  <si>
    <t>1907030592281808898</t>
  </si>
  <si>
    <t>成都金牛若兰千悦口腔门诊部</t>
  </si>
  <si>
    <t>1311.7379874214</t>
  </si>
  <si>
    <t>1907031250917560322</t>
  </si>
  <si>
    <t>成都锦江牙艺好口腔诊所有限公司</t>
  </si>
  <si>
    <t>1907031656557088769</t>
  </si>
  <si>
    <t>成都高新美邻口腔诊所有限公司</t>
  </si>
  <si>
    <t>1315.9493506494</t>
  </si>
  <si>
    <t>1907383724094427137</t>
  </si>
  <si>
    <t>龙泉驿区张氏砭术诊所</t>
  </si>
  <si>
    <t>1281.2596685083</t>
  </si>
  <si>
    <t>1907384658086236161</t>
  </si>
  <si>
    <t>成都龙泉驿万鸿城市口腔门诊部有限公司</t>
  </si>
  <si>
    <t>1907621200503410690</t>
  </si>
  <si>
    <t>成都新都华承方月中医综合诊所有限公司</t>
  </si>
  <si>
    <t>1909574439075483649</t>
  </si>
  <si>
    <t>成都双流美嘉尔口腔门诊部有限公司</t>
  </si>
  <si>
    <t>1909932405922369537</t>
  </si>
  <si>
    <t>都江堰薛氏诊所</t>
  </si>
  <si>
    <t>1910522888163708929</t>
  </si>
  <si>
    <t>邛崃仁佑诊所</t>
  </si>
  <si>
    <t>1910658638230343682</t>
  </si>
  <si>
    <t>成都高新松婉堂中医诊所有限公司</t>
  </si>
  <si>
    <t>1911375039215865858</t>
  </si>
  <si>
    <t>成都青羊臻品口腔门诊部有限公司</t>
  </si>
  <si>
    <t>1234.6223684211</t>
  </si>
  <si>
    <t>1911379090447962114</t>
  </si>
  <si>
    <t>成都武侯尚美佳口腔门诊部有限公司</t>
  </si>
  <si>
    <t>4351.0735294118</t>
  </si>
  <si>
    <t>1911734583448211458</t>
  </si>
  <si>
    <t>成都武侯宇滔禾贝口腔门诊部有限公司</t>
  </si>
  <si>
    <t>1912119206099456002</t>
  </si>
  <si>
    <t>成都武侯优客口腔诊所</t>
  </si>
  <si>
    <t>1912119866379374594</t>
  </si>
  <si>
    <t>成都中科生殖医院管理有限公司武侯门诊部</t>
  </si>
  <si>
    <t>1522.1951219512</t>
  </si>
  <si>
    <t>1912317337344692226</t>
  </si>
  <si>
    <t>西昌杏园堂中医诊所有限公司</t>
  </si>
  <si>
    <t>1915587468162404353</t>
  </si>
  <si>
    <t>成都温江新美联合口腔门诊部有限公司</t>
  </si>
  <si>
    <t>1916327675685933058</t>
  </si>
  <si>
    <t>成都青羊美呀植联口腔门诊部有限公司</t>
  </si>
  <si>
    <t>4149.7426902174</t>
  </si>
  <si>
    <t>1916666041224826882</t>
  </si>
  <si>
    <t>成都温江怡安堂诊所有限公司</t>
  </si>
  <si>
    <t>1916718346712141826</t>
  </si>
  <si>
    <t>大邑德尚堂中医诊所</t>
  </si>
  <si>
    <t>1916757828492759042</t>
  </si>
  <si>
    <t>高新九九诊所</t>
  </si>
  <si>
    <t>1917161333468450817</t>
  </si>
  <si>
    <t>邛崃何氏口腔诊所有限责任公司</t>
  </si>
  <si>
    <t>四川省成都市邛崃市高埂街道义渡社区同德街148号、150号</t>
  </si>
  <si>
    <t>1917406151037849601</t>
  </si>
  <si>
    <t>成都龙泉驿乐丰口腔诊所有限公司</t>
  </si>
  <si>
    <t>1919587682099564545</t>
  </si>
  <si>
    <t>金堂钟右平诊所</t>
  </si>
  <si>
    <t>1921799985129607170</t>
  </si>
  <si>
    <t>成都天府新区华承半岛诊所有限公司</t>
  </si>
  <si>
    <t>1922166288587853826</t>
  </si>
  <si>
    <t>简阳余氏口腔诊所有限责任公司</t>
  </si>
  <si>
    <t>1922475720953729025</t>
  </si>
  <si>
    <t>青羊区瑞琪艺牙科诊所</t>
  </si>
  <si>
    <t>1922492687190233089</t>
  </si>
  <si>
    <t>成华老站东钟医生诊所</t>
  </si>
  <si>
    <t>1922888795175424002</t>
  </si>
  <si>
    <t>成都天府新区康沅口腔诊所</t>
  </si>
  <si>
    <t>1922961686638268417</t>
  </si>
  <si>
    <t>成都东部新区核桃口腔雷雷门诊部有限公司</t>
  </si>
  <si>
    <t>1924360738130907137</t>
  </si>
  <si>
    <t>成都双流御衍堂吴家坝中医诊所有限公司</t>
  </si>
  <si>
    <t>1925005148539604993</t>
  </si>
  <si>
    <t>新津区康源中医诊所</t>
  </si>
  <si>
    <t>1925022508793221122</t>
  </si>
  <si>
    <t>天府新区成都片区万安甘守国诊所（个体工商户)</t>
  </si>
  <si>
    <t>1926850258109894657</t>
  </si>
  <si>
    <t>成都天府新区煊悦口腔诊所有限责任公司</t>
  </si>
  <si>
    <t>成都天府新区华府大道南段2917号73栋111号</t>
  </si>
  <si>
    <t>1640.5294117647</t>
  </si>
  <si>
    <t>1927625825012846594</t>
  </si>
  <si>
    <t>成都亚非牙科有限公司青羊口腔门诊部</t>
  </si>
  <si>
    <t xml:space="preserve">青龙街18号1栋1单元 2层1号、3层1号	</t>
  </si>
  <si>
    <t>2007.2748638132</t>
  </si>
  <si>
    <t>1927706907133513730</t>
  </si>
  <si>
    <t>成都龙泉驿焕雅口腔门诊部有限公司</t>
  </si>
  <si>
    <t>1927921370579243010</t>
  </si>
  <si>
    <t>成都亚非牙科有限公司武侯大世界口腔诊所</t>
  </si>
  <si>
    <t>1627.1367418900</t>
  </si>
  <si>
    <t>1928057651506204673</t>
  </si>
  <si>
    <t>乐山市市中区龚俊诊所</t>
  </si>
  <si>
    <t>1928327141041278977</t>
  </si>
  <si>
    <t>成都力阳诊所有限公司</t>
  </si>
  <si>
    <t>1929353415746555906</t>
  </si>
  <si>
    <t>成都温江德真诊所</t>
  </si>
  <si>
    <t>1929796336513880066</t>
  </si>
  <si>
    <t>成都高新道骨正中医诊所有限公司</t>
  </si>
  <si>
    <t>1930075127911976962</t>
  </si>
  <si>
    <t>成都锡德堂诊所有限公司新都新繁金地路徐氏诊所</t>
  </si>
  <si>
    <t>1930077267963318274</t>
  </si>
  <si>
    <t>成都天府新区梓泓诊所</t>
  </si>
  <si>
    <t>四川省成都市天府新区正兴街道隆和街988号7栋1单元1层111号-112号</t>
  </si>
  <si>
    <t>1930078137799053313</t>
  </si>
  <si>
    <t>成都成华济民德康诊所有限公司</t>
  </si>
  <si>
    <t>1930457486591168514</t>
  </si>
  <si>
    <t>崇州崇阳曹斌诊所</t>
  </si>
  <si>
    <t>崇州市崇阳街道早兴街53号</t>
  </si>
  <si>
    <t>1930471019676602370</t>
  </si>
  <si>
    <t>龙泉驿铂尔口腔诊所</t>
  </si>
  <si>
    <t>1930504611098169346</t>
  </si>
  <si>
    <t>成都锦江成业中医诊所有限公司</t>
  </si>
  <si>
    <t>1931191002849103873</t>
  </si>
  <si>
    <t>金牛好医者诊所</t>
  </si>
  <si>
    <t>1932054047288889346</t>
  </si>
  <si>
    <t>新都目木口腔诊所</t>
  </si>
  <si>
    <t>1932297108346540034</t>
  </si>
  <si>
    <t>成都双流心诚仁堂中医诊所有限公司</t>
  </si>
  <si>
    <t>1932334894193741826</t>
  </si>
  <si>
    <t>成都双流普诚仁堂中医诊所有限公司</t>
  </si>
  <si>
    <t>1932753498865307650</t>
  </si>
  <si>
    <t>成都双流添瑞盲人医疗按摩所有限公司</t>
  </si>
  <si>
    <t>1933122136457777154</t>
  </si>
  <si>
    <t>成都市青白江优博口腔诊所有限公司</t>
  </si>
  <si>
    <t>成都市青白江区清泉镇太康路172.174号</t>
  </si>
  <si>
    <t>1933122551714844674</t>
  </si>
  <si>
    <t>锦江自强盲人医疗按摩所</t>
  </si>
  <si>
    <t>1934603114300739586</t>
  </si>
  <si>
    <t>成都阿波罗联盟诊所有限公司第六诊所</t>
  </si>
  <si>
    <t>1935170208302010369</t>
  </si>
  <si>
    <t>成都青羊博木皓齿口腔门诊部有限公司</t>
  </si>
  <si>
    <t>1935294745689477122</t>
  </si>
  <si>
    <t>成都海一森惠民口腔诊所有限责任公司</t>
  </si>
  <si>
    <t>1937340780028907521</t>
  </si>
  <si>
    <t>成都双流清合口腔诊所有限公司</t>
  </si>
  <si>
    <t>1937719591941869569</t>
  </si>
  <si>
    <t>成都金牛天街高德口腔门诊部有限公司</t>
  </si>
  <si>
    <t>1238.8797761194</t>
  </si>
  <si>
    <t>1939586338173128705</t>
  </si>
  <si>
    <t>成都温江爱牙惠尔口腔门诊部有限公司</t>
  </si>
  <si>
    <t>1080.5116279070</t>
  </si>
  <si>
    <t>1940238153193525250</t>
  </si>
  <si>
    <t>成都成华睿康堂诊所有限公司</t>
  </si>
  <si>
    <t>成华区和美东路151号</t>
  </si>
  <si>
    <t>1941799523638595586</t>
  </si>
  <si>
    <t>柯坪县</t>
  </si>
  <si>
    <t>古尼沙汗.坎吉内科门诊</t>
  </si>
  <si>
    <t>新疆维吾尔自治区阿克苏地区柯坪县</t>
  </si>
  <si>
    <t>1945003001794023426</t>
  </si>
  <si>
    <t>成都双流朗言口腔诊所有限公司</t>
  </si>
  <si>
    <t>1946081083359514625</t>
  </si>
  <si>
    <t>成都高新微笑博仕口腔诊所有限公司</t>
  </si>
  <si>
    <t>1947548679510446082</t>
  </si>
  <si>
    <t>成都天轶堂诊所</t>
  </si>
  <si>
    <t>1948265127400722433</t>
  </si>
  <si>
    <t>成都高新贝兔口腔诊所有限公司</t>
  </si>
  <si>
    <t>1021.6000000000</t>
  </si>
  <si>
    <t>1950752452009545729</t>
  </si>
  <si>
    <t>成都高新贝佳口腔门诊部有限公司</t>
  </si>
  <si>
    <t>1505.6283582090</t>
  </si>
  <si>
    <t>1950757729492553729</t>
  </si>
  <si>
    <t>成都温江引源堂中医诊所有限责任公司</t>
  </si>
  <si>
    <t>四川省成都市温江区凤溪大道北段216号1栋1层10号</t>
  </si>
  <si>
    <t>1950770471125405698</t>
  </si>
  <si>
    <t>成都温江固百堂中医诊所有限公司</t>
  </si>
  <si>
    <t>1950773626584190978</t>
  </si>
  <si>
    <t>成都金牛雅韵口腔诊所有限公司</t>
  </si>
  <si>
    <t>1951109940336824322</t>
  </si>
  <si>
    <t>成都双流得圣口腔诊所有限公司</t>
  </si>
  <si>
    <t>1952186581561397249</t>
  </si>
  <si>
    <t>成都双流源康扶元中医诊所</t>
  </si>
  <si>
    <t>1952976569375035394</t>
  </si>
  <si>
    <t>​成华文睿中西医诊所</t>
  </si>
  <si>
    <t>1955516663097102338</t>
  </si>
  <si>
    <t>锦江仲康诊所</t>
  </si>
  <si>
    <t>1955823155213783041</t>
  </si>
  <si>
    <t>成都锦江新东汀诊所有限公司</t>
  </si>
  <si>
    <t>成都市锦江区新半边街6号附26-27</t>
  </si>
  <si>
    <t>1955885643443900417</t>
  </si>
  <si>
    <t>成都高新天轶锦城中医门诊部</t>
  </si>
  <si>
    <t>天府四街2000号5栋1层2028号、2030号、2032号、2034号、2036号、2038号、2040号、2042号</t>
  </si>
  <si>
    <t>1957628272615526401</t>
  </si>
  <si>
    <t>双流名亮口腔门诊部</t>
  </si>
  <si>
    <t>1962433983006543873</t>
  </si>
  <si>
    <t>成都博仁济世医疗科技有限公司</t>
  </si>
  <si>
    <t>1963088527562543106</t>
  </si>
  <si>
    <t>锦江鸿运诊所</t>
  </si>
  <si>
    <t>1963794685973663745</t>
  </si>
  <si>
    <t>成都青白江星齿口腔诊所有限公司</t>
  </si>
  <si>
    <t>1965012087113682945</t>
  </si>
  <si>
    <t>成都状元堂中医药连锁有限公司九里堤中医门诊部</t>
  </si>
  <si>
    <t>四川省成都市金牛区九里提南号路93号</t>
  </si>
  <si>
    <t>1965236784392589314</t>
  </si>
  <si>
    <t>南充市顺庆区世纪城社区卫生服务站</t>
  </si>
  <si>
    <t>四川省南充市顺庆区南充市顺庆区石油南路195号6幢1层1号</t>
  </si>
  <si>
    <t>1965590363536265218</t>
  </si>
  <si>
    <t>锦江逸景口腔</t>
  </si>
  <si>
    <t>1965732721619652610</t>
  </si>
  <si>
    <t>四川省达州市</t>
  </si>
  <si>
    <t>达川区</t>
  </si>
  <si>
    <t>状元堂中医药股份有限公司西环路中医诊所</t>
  </si>
  <si>
    <t>四川省达州市达川区</t>
  </si>
  <si>
    <t>1966015840616878081</t>
  </si>
  <si>
    <t>成都青羊月兴臻品口腔门诊部有限公司</t>
  </si>
  <si>
    <t>1281.9600000000</t>
  </si>
  <si>
    <t>1967503478293172225</t>
  </si>
  <si>
    <t>彭州美加高德口腔门诊部有限公司</t>
  </si>
  <si>
    <t>1969280656131248130</t>
  </si>
  <si>
    <t>周胜内科个体诊所</t>
  </si>
  <si>
    <t>新疆维吾尔自治区阿克苏地区库车县城南街道新华公寓社区金桥名苑小区1-110号门面</t>
  </si>
  <si>
    <t>1969712460768382978</t>
  </si>
  <si>
    <t>双流微美微笑口腔门诊部</t>
  </si>
  <si>
    <t>1981192636450639874</t>
  </si>
  <si>
    <t>成都武侯亚泰天使口腔门诊部有限公司</t>
  </si>
  <si>
    <t>1295.6428571429</t>
  </si>
  <si>
    <t>1981212848881307649</t>
  </si>
  <si>
    <t>成都武侯亚泰口腔门诊部有限公司</t>
  </si>
  <si>
    <t>1169.2069672131</t>
  </si>
  <si>
    <t>1981298992532705281</t>
  </si>
  <si>
    <t>温江钧泽口腔</t>
  </si>
  <si>
    <t>1981615606985822210</t>
  </si>
  <si>
    <t>成都天府新区亚泰富甲口腔门诊部</t>
  </si>
  <si>
    <t>1244.0928030303</t>
  </si>
  <si>
    <t>1983424573701525505</t>
  </si>
  <si>
    <t>蒲江早康上善中医诊所</t>
  </si>
  <si>
    <t>四川省成都市蒲江县鹤山镇145号</t>
  </si>
  <si>
    <t>1985176430899793922</t>
  </si>
  <si>
    <t>成都温江壹诺口腔诊所有限责任公司</t>
  </si>
  <si>
    <t>1985647032265773057</t>
  </si>
  <si>
    <t>成都青羊天轶堂中医诊所有限公司</t>
  </si>
  <si>
    <t>1985662714227363841</t>
  </si>
  <si>
    <t>成都郫都红光金仪社区卫生服务站</t>
  </si>
  <si>
    <t>郫都区红光镇广场路北一段75号</t>
  </si>
  <si>
    <t>1988852765492793346</t>
  </si>
  <si>
    <t>四川吉利学院</t>
  </si>
  <si>
    <t>1990236118066417666</t>
  </si>
  <si>
    <t>萱春诊所</t>
  </si>
  <si>
    <t>四川省南充市顺庆区南充是顺庆区镇江东路2段17号附5号</t>
  </si>
  <si>
    <t>1990963085065605121</t>
  </si>
  <si>
    <t>成都郫都呈丹堂中医诊所有限公司</t>
  </si>
  <si>
    <t>1990968660767821825</t>
  </si>
  <si>
    <t>呈丹堂中医诊所楼上</t>
  </si>
  <si>
    <t>1993570144894341121</t>
  </si>
  <si>
    <t>亨特医疗</t>
  </si>
  <si>
    <t>1995428345818402818</t>
  </si>
  <si>
    <t>刘氏名医馆</t>
  </si>
  <si>
    <t>1995669120330403842</t>
  </si>
  <si>
    <t>成都双流杏元邻安中医诊所有限公司</t>
  </si>
  <si>
    <t>1996877762190659586</t>
  </si>
  <si>
    <t>青秀区</t>
  </si>
  <si>
    <t>南宁源针健康管理有限公司源针中医诊所</t>
  </si>
  <si>
    <t>广西壮族自治区南宁市青秀区民主路3号5栋1楼20号铺面</t>
  </si>
  <si>
    <t>1996889839789838338</t>
  </si>
  <si>
    <t>北京同仁堂诊所连锁总部</t>
  </si>
  <si>
    <t>1996889999961919490</t>
  </si>
  <si>
    <t>1996890218640347138</t>
  </si>
  <si>
    <t>北京同仁堂成都华阳药店有限公司万安中医诊所</t>
  </si>
  <si>
    <t>1997513043516346370</t>
  </si>
  <si>
    <t>江南区</t>
  </si>
  <si>
    <t>南宁陆向毅中医诊所</t>
  </si>
  <si>
    <t>广西壮族自治区南宁市江南区五一路180号保利城商业3号楼120号</t>
  </si>
  <si>
    <t>1998261548908449794</t>
  </si>
  <si>
    <t>成都金牛泓韵堂诊所有限公司</t>
  </si>
  <si>
    <t>1998570237024440321</t>
  </si>
  <si>
    <t>成都温江岐林柳台口腔门诊部有限公司（旧）</t>
  </si>
  <si>
    <t>1998616717596725249</t>
  </si>
  <si>
    <t>成都成华瑞祥康惠诊所有限公司</t>
  </si>
  <si>
    <t>2002915908301000706</t>
  </si>
  <si>
    <t>成都温江岐林柳台口腔门诊部有限公司</t>
  </si>
  <si>
    <t>2003390565877714946</t>
  </si>
  <si>
    <t>2004389878107901954</t>
  </si>
  <si>
    <t>都江堰喜牙牙口腔诊所</t>
  </si>
  <si>
    <t>2369.5438125000</t>
  </si>
  <si>
    <t>2005873505769525249</t>
  </si>
  <si>
    <t>成都东部新区福正同承中医诊所有限公司</t>
  </si>
  <si>
    <t>2009194643606114305</t>
  </si>
  <si>
    <t xml:space="preserve">青白江汤氏中医诊所（个体工商户） </t>
  </si>
  <si>
    <t>2010704971955343362</t>
  </si>
  <si>
    <t>大邑鹿芝中医诊所有限公司</t>
  </si>
  <si>
    <t>2015971090303717378</t>
  </si>
  <si>
    <t>成都市郫都区寿尔康犀池健康管理有限责任公司郫都犀池六街诊所</t>
  </si>
  <si>
    <t>2016322364530397186</t>
  </si>
  <si>
    <t xml:space="preserve">成都龙泉驿永沣贝城口腔诊所有限公司	</t>
  </si>
  <si>
    <t>2016400019032281089</t>
  </si>
  <si>
    <t>锦江永安诊所</t>
  </si>
  <si>
    <t>经天一街92、94号</t>
  </si>
  <si>
    <t>2017206157290000385</t>
  </si>
  <si>
    <t>巴州区</t>
  </si>
  <si>
    <t>巴州寿元堂中医综合诊所</t>
  </si>
  <si>
    <t>四川省巴中市巴州区清江镇幺店子街30号</t>
  </si>
  <si>
    <t>2018228750801604610</t>
  </si>
  <si>
    <t>成都郫都天轶堂中医诊所有限公司</t>
  </si>
  <si>
    <t>2018629579140403202</t>
  </si>
  <si>
    <t>成都崇州澄辰中医综合诊所有限责任公司</t>
  </si>
  <si>
    <t>2018630133073743874</t>
  </si>
  <si>
    <t>成都温江美诚康中西医结合诊所有限公司</t>
  </si>
  <si>
    <t>2018870191752122370</t>
  </si>
  <si>
    <t>成都龙泉驿米牙社口腔诊所有限公司</t>
  </si>
  <si>
    <t>四川省成都市龙泉驿区大面街道金桉路332号附202号</t>
  </si>
  <si>
    <t>2021413121008242690</t>
  </si>
  <si>
    <t>成都金牛海润康诊所有限责任公司</t>
  </si>
  <si>
    <t>2026862950521933826</t>
  </si>
  <si>
    <t>双流军莲中医诊所</t>
  </si>
  <si>
    <t>2028715456243863553</t>
  </si>
  <si>
    <t>成都双流凤平诊所</t>
  </si>
  <si>
    <t>2029026497066602498</t>
  </si>
  <si>
    <t>蒲江早康朝善中医诊所</t>
  </si>
  <si>
    <t>2029027308337270786</t>
  </si>
  <si>
    <t>蒲江芥芷中医诊所</t>
  </si>
  <si>
    <t>四川省成都市蒲江县鹤山街道朝阳大道80号附5号、80号附6号</t>
  </si>
  <si>
    <t>2029539839421992962</t>
  </si>
  <si>
    <t>巴州彭氏同善诊所</t>
  </si>
  <si>
    <t>巴中市巴州区江北街道龙盘街219</t>
  </si>
  <si>
    <t>2029811198874112001</t>
  </si>
  <si>
    <t>新疆维吾尔自治区喀什地区</t>
  </si>
  <si>
    <t>伽师县</t>
  </si>
  <si>
    <t>喀什必康医疗有限公司</t>
  </si>
  <si>
    <t>新疆维吾尔自治区喀什地区伽师县</t>
  </si>
  <si>
    <t>2031549180035485697</t>
  </si>
  <si>
    <t>大邑宋梅中医诊所有限公司</t>
  </si>
  <si>
    <t>2031677636597534722</t>
  </si>
  <si>
    <t>湖北省武汉市</t>
  </si>
  <si>
    <t>汉阳区</t>
  </si>
  <si>
    <t>武汉市汉阳区杨震诊所有限公司</t>
  </si>
  <si>
    <t>湖北省武汉市汉阳区汉欣苑28栋商铺04号</t>
  </si>
  <si>
    <t>2031677679765311489</t>
  </si>
  <si>
    <t>2032707427140538369</t>
  </si>
  <si>
    <t>成都双流新新楠口腔诊所</t>
  </si>
  <si>
    <t>2033453015142404098</t>
  </si>
  <si>
    <t>成都高新舒德诊所</t>
  </si>
  <si>
    <t>合计</t>
  </si>
  <si>
    <t>租户数量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</si>
</sst>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h:mm;@"/>
    <numFmt numFmtId="178" formatCode="0.00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4" borderId="13" applyNumberFormat="0" applyAlignment="0" applyProtection="0">
      <alignment vertical="center"/>
    </xf>
    <xf numFmtId="0" fontId="11" fillId="5" borderId="14" applyNumberFormat="0" applyAlignment="0" applyProtection="0">
      <alignment vertical="center"/>
    </xf>
    <xf numFmtId="0" fontId="12" fillId="5" borderId="13" applyNumberFormat="0" applyAlignment="0" applyProtection="0">
      <alignment vertical="center"/>
    </xf>
    <xf numFmtId="0" fontId="13" fillId="6"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4">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lignment vertical="center"/>
    </xf>
    <xf numFmtId="0" fontId="0" fillId="0" borderId="1" xfId="0" applyBorder="1" applyAlignment="1">
      <alignment horizontal="left" vertical="center"/>
    </xf>
    <xf numFmtId="176" fontId="0" fillId="0" borderId="2" xfId="0" applyNumberFormat="1" applyFill="1" applyBorder="1" applyAlignment="1">
      <alignment vertical="center"/>
    </xf>
    <xf numFmtId="0" fontId="0" fillId="0" borderId="3" xfId="0" applyBorder="1" applyAlignment="1">
      <alignment horizontal="left" vertical="center"/>
    </xf>
    <xf numFmtId="0" fontId="0" fillId="0" borderId="4" xfId="0" applyBorder="1" applyAlignment="1">
      <alignment horizontal="left" vertical="center"/>
    </xf>
    <xf numFmtId="176" fontId="0" fillId="0" borderId="0" xfId="0" applyNumberFormat="1" applyFill="1" applyBorder="1" applyAlignment="1">
      <alignment vertical="center"/>
    </xf>
    <xf numFmtId="0" fontId="1" fillId="0" borderId="0" xfId="0" applyFont="1">
      <alignment vertical="center"/>
    </xf>
    <xf numFmtId="0" fontId="0" fillId="2" borderId="0" xfId="0" applyFill="1">
      <alignment vertical="center"/>
    </xf>
    <xf numFmtId="0" fontId="0" fillId="0" borderId="0" xfId="0" applyBorder="1">
      <alignment vertical="center"/>
    </xf>
    <xf numFmtId="0" fontId="0" fillId="0" borderId="0" xfId="0" applyAlignment="1">
      <alignment horizontal="center" vertical="center"/>
    </xf>
    <xf numFmtId="0" fontId="0" fillId="0" borderId="0" xfId="0" applyAlignment="1">
      <alignment horizontal="left" vertical="center"/>
    </xf>
    <xf numFmtId="177" fontId="0" fillId="0" borderId="0" xfId="0" applyNumberFormat="1">
      <alignment vertical="center"/>
    </xf>
    <xf numFmtId="22" fontId="0" fillId="0" borderId="0" xfId="0" applyNumberFormat="1">
      <alignment vertical="center"/>
    </xf>
    <xf numFmtId="178" fontId="0" fillId="0" borderId="0" xfId="0" applyNumberFormat="1">
      <alignment vertical="center"/>
    </xf>
    <xf numFmtId="10" fontId="0" fillId="0" borderId="0" xfId="0" applyNumberFormat="1">
      <alignment vertical="center"/>
    </xf>
    <xf numFmtId="177"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177" fontId="1" fillId="0" borderId="0" xfId="0" applyNumberFormat="1" applyFont="1">
      <alignment vertical="center"/>
    </xf>
    <xf numFmtId="22" fontId="1" fillId="0" borderId="0" xfId="0" applyNumberFormat="1" applyFont="1">
      <alignment vertical="center"/>
    </xf>
    <xf numFmtId="178" fontId="1" fillId="0" borderId="0" xfId="0" applyNumberFormat="1" applyFont="1">
      <alignment vertical="center"/>
    </xf>
    <xf numFmtId="10" fontId="1" fillId="0" borderId="0" xfId="0" applyNumberFormat="1" applyFont="1">
      <alignment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left" vertical="center"/>
    </xf>
    <xf numFmtId="177" fontId="0" fillId="2" borderId="2" xfId="0" applyNumberFormat="1" applyFill="1" applyBorder="1" applyAlignment="1">
      <alignment horizontal="center" vertical="center"/>
    </xf>
    <xf numFmtId="22" fontId="0" fillId="2" borderId="2" xfId="0" applyNumberFormat="1" applyFill="1" applyBorder="1" applyAlignment="1">
      <alignment horizontal="center" vertical="center"/>
    </xf>
    <xf numFmtId="178" fontId="0" fillId="2" borderId="5" xfId="0" applyNumberFormat="1" applyFill="1" applyBorder="1" applyAlignment="1">
      <alignment horizontal="center" vertical="center"/>
    </xf>
    <xf numFmtId="178" fontId="0" fillId="2" borderId="6" xfId="0" applyNumberFormat="1" applyFill="1" applyBorder="1" applyAlignment="1">
      <alignment horizontal="center" vertical="center"/>
    </xf>
    <xf numFmtId="178" fontId="0" fillId="2" borderId="7" xfId="0" applyNumberFormat="1" applyFill="1" applyBorder="1" applyAlignment="1">
      <alignment horizontal="center" vertical="center"/>
    </xf>
    <xf numFmtId="178" fontId="0" fillId="2" borderId="2" xfId="0" applyNumberFormat="1" applyFill="1" applyBorder="1" applyAlignment="1">
      <alignment horizontal="center" vertical="center"/>
    </xf>
    <xf numFmtId="10" fontId="0" fillId="2" borderId="2" xfId="0" applyNumberFormat="1" applyFill="1" applyBorder="1" applyAlignment="1">
      <alignment horizontal="center" vertical="center"/>
    </xf>
    <xf numFmtId="10" fontId="0" fillId="2" borderId="6" xfId="0" applyNumberFormat="1" applyFill="1" applyBorder="1" applyAlignment="1">
      <alignment horizontal="center" vertical="center"/>
    </xf>
    <xf numFmtId="10" fontId="0" fillId="2" borderId="7" xfId="0" applyNumberFormat="1" applyFill="1" applyBorder="1" applyAlignment="1">
      <alignment horizontal="center" vertical="center"/>
    </xf>
    <xf numFmtId="10" fontId="0" fillId="2" borderId="5" xfId="0" applyNumberFormat="1" applyFill="1" applyBorder="1" applyAlignment="1">
      <alignment horizontal="center" vertical="center"/>
    </xf>
    <xf numFmtId="0" fontId="0" fillId="2" borderId="8" xfId="0" applyFill="1" applyBorder="1" applyAlignment="1">
      <alignment vertical="center" wrapText="1"/>
    </xf>
    <xf numFmtId="0" fontId="0" fillId="2" borderId="2" xfId="0" applyFill="1" applyBorder="1" applyAlignment="1">
      <alignment vertical="center" wrapText="1"/>
    </xf>
    <xf numFmtId="22" fontId="0" fillId="2" borderId="1" xfId="0" applyNumberFormat="1"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lignment vertical="center"/>
    </xf>
    <xf numFmtId="177" fontId="0" fillId="2" borderId="2" xfId="0" applyNumberFormat="1" applyFill="1" applyBorder="1">
      <alignment vertical="center"/>
    </xf>
    <xf numFmtId="22" fontId="0" fillId="2" borderId="2" xfId="0" applyNumberFormat="1" applyFill="1" applyBorder="1">
      <alignment vertical="center"/>
    </xf>
    <xf numFmtId="178" fontId="0" fillId="2" borderId="2" xfId="0" applyNumberFormat="1" applyFill="1" applyBorder="1">
      <alignment vertical="center"/>
    </xf>
    <xf numFmtId="178" fontId="0" fillId="2" borderId="5" xfId="0" applyNumberFormat="1" applyFill="1" applyBorder="1">
      <alignment vertical="center"/>
    </xf>
    <xf numFmtId="10" fontId="0" fillId="2" borderId="2" xfId="0" applyNumberFormat="1" applyFill="1" applyBorder="1" applyAlignment="1">
      <alignment vertical="center"/>
    </xf>
    <xf numFmtId="10" fontId="0" fillId="2" borderId="2" xfId="0" applyNumberFormat="1" applyFill="1" applyBorder="1">
      <alignment vertical="center"/>
    </xf>
    <xf numFmtId="10" fontId="0" fillId="2" borderId="7" xfId="0" applyNumberFormat="1" applyFill="1" applyBorder="1">
      <alignment vertical="center"/>
    </xf>
    <xf numFmtId="0" fontId="0" fillId="2" borderId="9" xfId="0" applyFill="1" applyBorder="1" applyAlignment="1">
      <alignment vertical="center"/>
    </xf>
    <xf numFmtId="0" fontId="0" fillId="2" borderId="2" xfId="0" applyFill="1" applyBorder="1" applyAlignment="1">
      <alignment vertical="center"/>
    </xf>
    <xf numFmtId="22" fontId="0" fillId="2" borderId="4" xfId="0" applyNumberFormat="1" applyFill="1"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vertical="center" wrapText="1"/>
    </xf>
    <xf numFmtId="0" fontId="0" fillId="0" borderId="0" xfId="0" applyFill="1" applyAlignment="1">
      <alignment vertical="center"/>
    </xf>
    <xf numFmtId="22" fontId="0" fillId="0" borderId="0" xfId="0" applyNumberFormat="1" applyFill="1" applyAlignment="1">
      <alignment vertical="center"/>
    </xf>
    <xf numFmtId="0" fontId="0" fillId="0" borderId="2" xfId="0" applyFill="1" applyBorder="1" applyAlignment="1">
      <alignment vertical="center"/>
    </xf>
    <xf numFmtId="22" fontId="0" fillId="0" borderId="2" xfId="0" applyNumberFormat="1" applyFill="1" applyBorder="1" applyAlignment="1">
      <alignment vertical="center"/>
    </xf>
    <xf numFmtId="10" fontId="0" fillId="0" borderId="2" xfId="0" applyNumberFormat="1" applyBorder="1" applyAlignment="1">
      <alignment vertical="center" wrapText="1"/>
    </xf>
    <xf numFmtId="0" fontId="0" fillId="0" borderId="2" xfId="0" applyBorder="1" applyAlignment="1">
      <alignment vertical="center" wrapText="1"/>
    </xf>
    <xf numFmtId="22" fontId="0" fillId="0" borderId="2" xfId="0" applyNumberFormat="1" applyBorder="1">
      <alignment vertical="center"/>
    </xf>
    <xf numFmtId="10"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center" vertical="center" wrapText="1"/>
    </xf>
    <xf numFmtId="0" fontId="0" fillId="0" borderId="8" xfId="0" applyBorder="1" applyAlignment="1">
      <alignment vertical="center" wrapText="1"/>
    </xf>
    <xf numFmtId="22" fontId="0" fillId="0" borderId="1" xfId="0" applyNumberFormat="1" applyBorder="1">
      <alignment vertical="center"/>
    </xf>
    <xf numFmtId="0" fontId="0" fillId="0" borderId="4" xfId="0" applyBorder="1">
      <alignment vertical="center"/>
    </xf>
    <xf numFmtId="0" fontId="0" fillId="0" borderId="4" xfId="0" applyBorder="1" applyAlignment="1">
      <alignment horizontal="center" vertical="center" wrapText="1"/>
    </xf>
    <xf numFmtId="0" fontId="0" fillId="0" borderId="9" xfId="0" applyBorder="1" applyAlignment="1">
      <alignment vertical="center" wrapText="1"/>
    </xf>
    <xf numFmtId="10" fontId="0" fillId="0" borderId="3" xfId="0" applyNumberFormat="1" applyBorder="1" applyAlignment="1">
      <alignment vertical="center" wrapText="1"/>
    </xf>
    <xf numFmtId="0" fontId="0" fillId="0" borderId="3" xfId="0" applyBorder="1" applyAlignment="1">
      <alignment vertical="center" wrapText="1"/>
    </xf>
    <xf numFmtId="0" fontId="0" fillId="0" borderId="3" xfId="0" applyBorder="1">
      <alignment vertical="center"/>
    </xf>
    <xf numFmtId="22" fontId="0" fillId="0" borderId="4" xfId="0" applyNumberFormat="1" applyBorder="1">
      <alignment vertical="center"/>
    </xf>
    <xf numFmtId="177" fontId="0" fillId="0" borderId="2" xfId="0" applyNumberFormat="1" applyBorder="1" applyAlignment="1">
      <alignment horizontal="center" vertical="center"/>
    </xf>
    <xf numFmtId="22" fontId="0" fillId="0" borderId="2" xfId="0" applyNumberFormat="1" applyBorder="1" applyAlignment="1">
      <alignment horizontal="center" vertical="center"/>
    </xf>
    <xf numFmtId="178" fontId="0" fillId="0" borderId="2" xfId="0" applyNumberFormat="1" applyBorder="1">
      <alignment vertical="center"/>
    </xf>
    <xf numFmtId="178" fontId="0" fillId="0" borderId="2" xfId="0" applyNumberFormat="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0" fillId="0" borderId="0" xfId="0" applyFill="1" applyAlignment="1" quotePrefix="1">
      <alignment vertical="center"/>
    </xf>
    <xf numFmtId="0" fontId="0" fillId="0" borderId="2" xfId="0"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242"/>
  <sheetViews>
    <sheetView tabSelected="1" workbookViewId="0">
      <pane ySplit="3" topLeftCell="A1184" activePane="bottomLeft" state="frozen"/>
      <selection/>
      <selection pane="bottomLeft" activeCell="W1236" sqref="W1236"/>
    </sheetView>
  </sheetViews>
  <sheetFormatPr defaultColWidth="8.72115384615385" defaultRowHeight="16.8"/>
  <cols>
    <col min="1" max="1" width="16.5" customWidth="1"/>
    <col min="2" max="3" width="18.5384615384615" style="14" customWidth="1"/>
    <col min="4" max="6" width="18.5384615384615" customWidth="1"/>
    <col min="7" max="7" width="20.375" style="14" customWidth="1"/>
    <col min="8" max="8" width="15.5384615384615" style="14" customWidth="1"/>
    <col min="9" max="9" width="15.5384615384615" style="15" customWidth="1"/>
    <col min="10" max="10" width="17.5384615384615" customWidth="1"/>
    <col min="11" max="11" width="53.625" customWidth="1"/>
    <col min="12" max="12" width="47" customWidth="1"/>
    <col min="13" max="13" width="18.7211538461538" style="16" customWidth="1"/>
    <col min="14" max="15" width="18.5384615384615" style="17" customWidth="1"/>
    <col min="16" max="16" width="22.2788461538462" style="17" customWidth="1"/>
    <col min="17" max="17" width="23" style="17" customWidth="1"/>
    <col min="18" max="26" width="16.1826923076923" style="18" customWidth="1"/>
    <col min="27" max="37" width="16.1826923076923" style="19" customWidth="1"/>
    <col min="38" max="38" width="16.2788461538462" customWidth="1"/>
    <col min="39" max="39" width="21.9038461538462" customWidth="1"/>
    <col min="40" max="40" width="21.5" customWidth="1"/>
    <col min="41" max="41" width="18.25" style="17" customWidth="1"/>
    <col min="42" max="42" width="27.625" customWidth="1"/>
    <col min="43" max="43" width="21.875" customWidth="1"/>
  </cols>
  <sheetData>
    <row r="1" s="11" customFormat="1" spans="1:43">
      <c r="A1" s="11" t="s">
        <v>0</v>
      </c>
      <c r="B1" s="20">
        <v>46104</v>
      </c>
      <c r="C1" s="21"/>
      <c r="G1" s="20"/>
      <c r="H1" s="21"/>
      <c r="I1" s="22"/>
      <c r="M1" s="23"/>
      <c r="N1" s="24"/>
      <c r="O1" s="24"/>
      <c r="P1" s="24"/>
      <c r="Q1" s="24"/>
      <c r="R1" s="25"/>
      <c r="S1" s="25"/>
      <c r="T1" s="25"/>
      <c r="U1" s="25"/>
      <c r="V1" s="25"/>
      <c r="W1" s="25"/>
      <c r="X1" s="25"/>
      <c r="Y1" s="25"/>
      <c r="Z1" s="25"/>
      <c r="AA1" s="26"/>
      <c r="AB1" s="26"/>
      <c r="AC1" s="26"/>
      <c r="AD1" s="26"/>
      <c r="AE1" s="26"/>
      <c r="AF1" s="26"/>
      <c r="AG1" s="26"/>
      <c r="AH1" s="26"/>
      <c r="AI1" s="26"/>
      <c r="AJ1" s="26"/>
      <c r="AK1" s="26"/>
      <c r="AO1" s="24"/>
    </row>
    <row r="2" s="12" customFormat="1" spans="1:43">
      <c r="A2" s="27" t="s">
        <v>1</v>
      </c>
      <c r="B2" s="28" t="s">
        <v>2</v>
      </c>
      <c r="C2" s="28" t="s">
        <v>3</v>
      </c>
      <c r="D2" s="28" t="s">
        <v>4</v>
      </c>
      <c r="E2" s="28"/>
      <c r="F2" s="28"/>
      <c r="G2" s="27" t="s">
        <v>5</v>
      </c>
      <c r="H2" s="27"/>
      <c r="I2" s="29"/>
      <c r="J2" s="27"/>
      <c r="K2" s="27"/>
      <c r="L2" s="27"/>
      <c r="M2" s="30" t="s">
        <v>6</v>
      </c>
      <c r="N2" s="31"/>
      <c r="O2" s="31"/>
      <c r="P2" s="31"/>
      <c r="Q2" s="31"/>
      <c r="R2" s="32" t="s">
        <v>7</v>
      </c>
      <c r="S2" s="33"/>
      <c r="T2" s="33"/>
      <c r="U2" s="34"/>
      <c r="V2" s="32" t="s">
        <v>8</v>
      </c>
      <c r="W2" s="33"/>
      <c r="X2" s="33"/>
      <c r="Y2" s="33"/>
      <c r="Z2" s="35" t="s">
        <v>9</v>
      </c>
      <c r="AA2" s="36" t="s">
        <v>10</v>
      </c>
      <c r="AB2" s="36"/>
      <c r="AC2" s="36"/>
      <c r="AD2" s="37" t="s">
        <v>11</v>
      </c>
      <c r="AE2" s="37"/>
      <c r="AF2" s="37"/>
      <c r="AG2" s="38"/>
      <c r="AH2" s="39" t="s">
        <v>12</v>
      </c>
      <c r="AI2" s="37"/>
      <c r="AJ2" s="37"/>
      <c r="AK2" s="38"/>
      <c r="AL2" s="40" t="s">
        <v>13</v>
      </c>
      <c r="AM2" s="41" t="s">
        <v>14</v>
      </c>
      <c r="AN2" s="41" t="s">
        <v>15</v>
      </c>
      <c r="AO2" s="42" t="s">
        <v>16</v>
      </c>
      <c r="AP2" s="27" t="s">
        <v>17</v>
      </c>
      <c r="AQ2" s="27" t="s">
        <v>18</v>
      </c>
    </row>
    <row r="3" s="12" customFormat="1" spans="1:43">
      <c r="A3" s="27"/>
      <c r="B3" s="43"/>
      <c r="C3" s="43"/>
      <c r="D3" s="43"/>
      <c r="E3" s="43"/>
      <c r="F3" s="43"/>
      <c r="G3" s="27" t="s">
        <v>19</v>
      </c>
      <c r="H3" s="27" t="s">
        <v>20</v>
      </c>
      <c r="I3" s="27" t="s">
        <v>21</v>
      </c>
      <c r="J3" s="27" t="s">
        <v>22</v>
      </c>
      <c r="K3" s="44" t="s">
        <v>23</v>
      </c>
      <c r="L3" s="44" t="s">
        <v>24</v>
      </c>
      <c r="M3" s="45" t="s">
        <v>25</v>
      </c>
      <c r="N3" s="46" t="s">
        <v>26</v>
      </c>
      <c r="O3" s="46" t="s">
        <v>27</v>
      </c>
      <c r="P3" s="46" t="s">
        <v>28</v>
      </c>
      <c r="Q3" s="46" t="s">
        <v>29</v>
      </c>
      <c r="R3" s="47" t="s">
        <v>30</v>
      </c>
      <c r="S3" s="47" t="s">
        <v>31</v>
      </c>
      <c r="T3" s="47" t="s">
        <v>32</v>
      </c>
      <c r="U3" s="47" t="s">
        <v>33</v>
      </c>
      <c r="V3" s="47" t="s">
        <v>30</v>
      </c>
      <c r="W3" s="47" t="s">
        <v>31</v>
      </c>
      <c r="X3" s="47" t="s">
        <v>32</v>
      </c>
      <c r="Y3" s="48" t="s">
        <v>33</v>
      </c>
      <c r="Z3" s="35"/>
      <c r="AA3" s="49" t="s">
        <v>34</v>
      </c>
      <c r="AB3" s="50" t="s">
        <v>35</v>
      </c>
      <c r="AC3" s="51" t="s">
        <v>36</v>
      </c>
      <c r="AD3" s="51" t="s">
        <v>30</v>
      </c>
      <c r="AE3" s="50" t="s">
        <v>31</v>
      </c>
      <c r="AF3" s="50" t="s">
        <v>32</v>
      </c>
      <c r="AG3" s="50" t="s">
        <v>33</v>
      </c>
      <c r="AH3" s="50" t="s">
        <v>30</v>
      </c>
      <c r="AI3" s="50" t="s">
        <v>31</v>
      </c>
      <c r="AJ3" s="50" t="s">
        <v>32</v>
      </c>
      <c r="AK3" s="50" t="s">
        <v>33</v>
      </c>
      <c r="AL3" s="52"/>
      <c r="AM3" s="53"/>
      <c r="AN3" s="53"/>
      <c r="AO3" s="54"/>
      <c r="AP3" s="27"/>
      <c r="AQ3" s="27"/>
    </row>
    <row r="4" ht="17" spans="1:43">
      <c r="A4" s="5">
        <f>ROW()-3</f>
        <v>1</v>
      </c>
      <c r="B4" s="55" t="str">
        <f t="shared" ref="B4:B13" si="0">IF(V4=0,"无交易",IF(AND(Y4&lt;=-0.2,Z4&lt;=-0.2,AA4&lt;=-0.2),"连续三月交易下滑",IF(AND(Y4&gt;=0.2,Z4&gt;=0.2,AA4&gt;=0.2),"连续三月交易上升",IF(AND(Y4&lt;0.2,Y4&gt;-0.2,Z4&lt;0.2,Z4&gt;-0.2,AA4&lt;0.2,AA4&gt;-0.2),"交易平稳",IF(OR(ABS(Y4-Z4)&gt;=0.2,ABS(Z4-AA4)&gt;=0.2),"交易波动较大","-")))))</f>
        <v>交易波动较大</v>
      </c>
      <c r="C4" s="2" t="str">
        <f t="shared" ref="C4:C13" si="1">IF(AA4&lt;=-0.5,"本月交易额降超50%",IF(AA4&lt;=-0.2,"本月交易额降超20%",""))</f>
        <v/>
      </c>
      <c r="D4" s="56" t="str">
        <f t="shared" ref="D4:D13" si="2">IF(DATEDIF(AO4,$B$1,"d")&gt;30,"流失",IF(AND(DATEDIF(AO4,$B$1,"d")&gt;7,DATEDIF(AO4,$B$1,"d")&lt;=30),"可能流失",IF(AND(DATEDIF(AO4,$B$1,"d")&lt;=7,DATEDIF(AO4,$B$1,"d")&gt;3),"即将流失","-")))</f>
        <v>-</v>
      </c>
      <c r="E4" s="84" t="s">
        <v>37</v>
      </c>
      <c r="F4" s="58">
        <v>45043.9743619444</v>
      </c>
      <c r="G4" s="59" t="s">
        <v>38</v>
      </c>
      <c r="H4" s="59" t="s">
        <v>39</v>
      </c>
      <c r="I4" s="59" t="s">
        <v>40</v>
      </c>
      <c r="J4" s="59" t="s">
        <v>41</v>
      </c>
      <c r="K4" s="59" t="s">
        <v>42</v>
      </c>
      <c r="L4" s="59" t="s">
        <v>43</v>
      </c>
      <c r="M4" s="60">
        <v>46104.3409375</v>
      </c>
      <c r="N4" s="60">
        <v>46104.3984785417</v>
      </c>
      <c r="O4" s="60">
        <v>46104.3975912847</v>
      </c>
      <c r="P4" s="60">
        <v>46101.6047247801</v>
      </c>
      <c r="Q4" s="60">
        <v>46104.398523287</v>
      </c>
      <c r="R4" s="59">
        <v>23899.61</v>
      </c>
      <c r="S4" s="59">
        <v>120989.01</v>
      </c>
      <c r="T4" s="59">
        <v>370561.1</v>
      </c>
      <c r="U4" s="59">
        <v>319500.71</v>
      </c>
      <c r="V4" s="59">
        <v>102</v>
      </c>
      <c r="W4" s="59">
        <v>477</v>
      </c>
      <c r="X4" s="59">
        <v>1503</v>
      </c>
      <c r="Y4" s="59">
        <v>1322</v>
      </c>
      <c r="Z4" s="59">
        <v>636.4555976096</v>
      </c>
      <c r="AA4" s="59">
        <v>-0.0202758959</v>
      </c>
      <c r="AB4" s="59">
        <v>-0.0205125907</v>
      </c>
      <c r="AC4" s="59">
        <v>-0.2998670916</v>
      </c>
      <c r="AD4" s="61">
        <f>IF(AND($G4="正式版",$H4="中西医诊所"),IFERROR(R4/同类汇总数据!C$3,0),IF(AND($G4="正式版",$H4="中医诊所"),IFERROR(R4/同类汇总数据!C$4,0),IF(AND($G4="正式版",$H4="口腔诊所"),IFERROR(R4/同类汇总数据!C$5,0),IF(AND($G4="检查版",$H4="中西医诊所"),IFERROR(R4/同类汇总数据!C$6,0),IF(AND($G4="检查版",$H4="中医诊所"),IFERROR(R4/同类汇总数据!C$7,0),IF(AND($G4="检查版",$H4="口腔诊所"),IFERROR(R4/同类汇总数据!C$8,0),IF(AND($G4="互联网版",$H4="中西医诊所"),IFERROR(R4/同类汇总数据!C$9,0),IF(AND($G4="互联网版",$H4="中医诊所"),IFERROR(R4/同类汇总数据!C$10,0),IF(AND($G4="互联网版",$H4="口腔诊所"),IFERROR(R4/同类汇总数据!C$11,0))))))))))</f>
        <v>2.61147919878091</v>
      </c>
      <c r="AE4" s="61">
        <f>IF(AND($G4="正式版",$H4="中西医诊所"),IFERROR(S4/同类汇总数据!D$3,0),IF(AND($G4="正式版",$H4="中医诊所"),IFERROR(S4/同类汇总数据!D$4,0),IF(AND($G4="正式版",$H4="口腔诊所"),IFERROR(S4/同类汇总数据!D$5,0),IF(AND($G4="检查版",$H4="中西医诊所"),IFERROR(S4/同类汇总数据!D$6,0),IF(AND($G4="检查版",$H4="中医诊所"),IFERROR(S4/同类汇总数据!D$7,0),IF(AND($G4="检查版",$H4="口腔诊所"),IFERROR(S4/同类汇总数据!D$8,0),IF(AND($G4="互联网版",$H4="中西医诊所"),IFERROR(S4/同类汇总数据!D$9,0),IF(AND($G4="互联网版",$H4="中医诊所"),IFERROR(S4/同类汇总数据!D$10,0),IF(AND($G4="互联网版",$H4="口腔诊所"),IFERROR(S4/同类汇总数据!D$11,0))))))))))</f>
        <v>3.31624793248054</v>
      </c>
      <c r="AF4" s="61">
        <f>IF(AND($G4="正式版",$H4="中西医诊所"),IFERROR(T4/同类汇总数据!E$3,0),IF(AND($G4="正式版",$H4="中医诊所"),IFERROR(T4/同类汇总数据!E$4,0),IF(AND($G4="正式版",$H4="口腔诊所"),IFERROR(T4/同类汇总数据!E$5,0),IF(AND($G4="检查版",$H4="中西医诊所"),IFERROR(T4/同类汇总数据!E$6,0),IF(AND($G4="检查版",$H4="中医诊所"),IFERROR(T4/同类汇总数据!E$7,0),IF(AND($G4="检查版",$H4="口腔诊所"),IFERROR(T4/同类汇总数据!E$8,0),IF(AND($G4="互联网版",$H4="中西医诊所"),IFERROR(T4/同类汇总数据!E$9,0),IF(AND($G4="互联网版",$H4="中医诊所"),IFERROR(T4/同类汇总数据!E$10,0),IF(AND($G4="互联网版",$H4="口腔诊所"),IFERROR(T4/同类汇总数据!E$11,0))))))))))</f>
        <v>3.39602261030789</v>
      </c>
      <c r="AG4" s="61">
        <f>IF(AND($G4="正式版",$H4="中西医诊所"),IFERROR(U4/同类汇总数据!F$3,0),IF(AND($G4="正式版",$H4="中医诊所"),IFERROR(U4/同类汇总数据!F$4,0),IF(AND($G4="正式版",$H4="口腔诊所"),IFERROR(U4/同类汇总数据!F$5,0),IF(AND($G4="检查版",$H4="中西医诊所"),IFERROR(U4/同类汇总数据!F$6,0),IF(AND($G4="检查版",$H4="中医诊所"),IFERROR(U4/同类汇总数据!F$7,0),IF(AND($G4="检查版",$H4="口腔诊所"),IFERROR(U4/同类汇总数据!F$8,0),IF(AND($G4="互联网版",$H4="中西医诊所"),IFERROR(U4/同类汇总数据!F$9,0),IF(AND($G4="互联网版",$H4="中医诊所"),IFERROR(U4/同类汇总数据!F$10,0),IF(AND($G4="互联网版",$H4="口腔诊所"),IFERROR(U4/同类汇总数据!F$11,0))))))))))</f>
        <v>3.33079773053777</v>
      </c>
      <c r="AH4" s="61">
        <f>IF(AND($G4="正式版",$H4="中西医诊所"),IFERROR(V4/同类汇总数据!G$3,0),IF(AND($G4="正式版",$H4="中医诊所"),IFERROR(V4/同类汇总数据!G$4,0),IF(AND($G4="正式版",$H4="口腔诊所"),IFERROR(V4/同类汇总数据!G$5,0),IF(AND($G4="检查版",$H4="中西医诊所"),IFERROR(V4/同类汇总数据!G$6,0),IF(AND($G4="检查版",$H4="中医诊所"),IFERROR(V4/同类汇总数据!G$7,0),IF(AND($G4="检查版",$H4="口腔诊所"),IFERROR(V4/同类汇总数据!G$8,0),IF(AND($G4="互联网版",$H4="中西医诊所"),IFERROR(V4/同类汇总数据!G$9,0),IF(AND($G4="互联网版",$H4="中医诊所"),IFERROR(V4/同类汇总数据!G$10,0),IF(AND($G4="互联网版",$H4="口腔诊所"),IFERROR(V4/同类汇总数据!G$11,0))))))))))</f>
        <v>1.07593688258892</v>
      </c>
      <c r="AI4" s="61">
        <f>IF(AND($G4="正式版",$H4="中西医诊所"),IFERROR(W4/同类汇总数据!H$3,0),IF(AND($G4="正式版",$H4="中医诊所"),IFERROR(W4/同类汇总数据!H$4,0),IF(AND($G4="正式版",$H4="口腔诊所"),IFERROR(W4/同类汇总数据!H$5,0),IF(AND($G4="检查版",$H4="中西医诊所"),IFERROR(W4/同类汇总数据!H$6,0),IF(AND($G4="检查版",$H4="中医诊所"),IFERROR(W4/同类汇总数据!H$7,0),IF(AND($G4="检查版",$H4="口腔诊所"),IFERROR(W4/同类汇总数据!H$8,0),IF(AND($G4="互联网版",$H4="中西医诊所"),IFERROR(W4/同类汇总数据!H$9,0),IF(AND($G4="互联网版",$H4="中医诊所"),IFERROR(W4/同类汇总数据!H$10,0),IF(AND($G4="互联网版",$H4="口腔诊所"),IFERROR(W4/同类汇总数据!H$11,0))))))))))</f>
        <v>1.30459611673428</v>
      </c>
      <c r="AJ4" s="61">
        <f>IF(AND($G4="正式版",$H4="中西医诊所"),IFERROR(X4/同类汇总数据!I$3,0),IF(AND($G4="正式版",$H4="中医诊所"),IFERROR(X4/同类汇总数据!I$4,0),IF(AND($G4="正式版",$H4="口腔诊所"),IFERROR(X4/同类汇总数据!I$5,0),IF(AND($G4="检查版",$H4="中西医诊所"),IFERROR(X4/同类汇总数据!I$6,0),IF(AND($G4="检查版",$H4="中医诊所"),IFERROR(X4/同类汇总数据!I$7,0),IF(AND($G4="检查版",$H4="口腔诊所"),IFERROR(X4/同类汇总数据!I$8,0),IF(AND($G4="互联网版",$H4="中西医诊所"),IFERROR(X4/同类汇总数据!I$9,0),IF(AND($G4="互联网版",$H4="中医诊所"),IFERROR(X4/同类汇总数据!I$10,0),IF(AND($G4="互联网版",$H4="口腔诊所"),IFERROR(X4/同类汇总数据!I$11,0))))))))))</f>
        <v>1.32901834177948</v>
      </c>
      <c r="AK4" s="61">
        <f>IF(AND($G4="正式版",$H4="中西医诊所"),IFERROR(Y4/同类汇总数据!J$3,0),IF(AND($G4="正式版",$H4="中医诊所"),IFERROR(Y4/同类汇总数据!J$4,0),IF(AND($G4="正式版",$H4="口腔诊所"),IFERROR(Y4/同类汇总数据!J$5,0),IF(AND($G4="检查版",$H4="中西医诊所"),IFERROR(Y4/同类汇总数据!J$6,0),IF(AND($G4="检查版",$H4="中医诊所"),IFERROR(Y4/同类汇总数据!J$7,0),IF(AND($G4="检查版",$H4="口腔诊所"),IFERROR(Y4/同类汇总数据!J$8,0),IF(AND($G4="互联网版",$H4="中西医诊所"),IFERROR(Y4/同类汇总数据!J$9,0),IF(AND($G4="互联网版",$H4="中医诊所"),IFERROR(Y4/同类汇总数据!J$10,0),IF(AND($G4="互联网版",$H4="口腔诊所"),IFERROR(Y4/同类汇总数据!J$11,0))))))))))</f>
        <v>1.32096647582931</v>
      </c>
      <c r="AL4" s="62" t="str">
        <f ca="1" t="shared" ref="AL4:AL13" si="3">IF(YEAR(AO4)&lt;YEAR(TODAY()),"今年内未操作",IF(DATEDIF(AO4,$B$1,"d")&gt;90,"最近三月未操作",IF(DATEDIF(AO4,$B$1,"d")&gt;30,"最近一月未操作",IF(DATEDIF(AO4,$B$1,"d")&gt;7,"最近一周未操作","-"))))</f>
        <v>-</v>
      </c>
      <c r="AM4" s="62" t="str">
        <f t="shared" ref="AM4:AM13" si="4">IF(AE4&lt;0.2,"低于同行20%",IF(AE4&lt;0.5,"低于同行50%",IF(AE4&gt;=2,"高于同行100%",IF(AE4&gt;=1.5,"高于同行150%",IF(AE4&gt;=1.2,"高于同行20%","")))))</f>
        <v>高于同行100%</v>
      </c>
      <c r="AN4" s="5" t="str">
        <f t="shared" ref="AN4:AN13" si="5">IF(AI4&lt;0.2,"低于同行20%",IF(AI4&lt;0.5,"低于同行50%",IF(AI4&gt;=2,"高于同行100%",IF(AI4&gt;=1.5,"高于同行150%",IF(AI4&gt;=1.2,"高于同行20%","")))))</f>
        <v>高于同行20%</v>
      </c>
      <c r="AO4" s="63">
        <f t="shared" ref="AO4:AO13" si="6">MAX(IF(M4&lt;&gt;"",M4,0),IF(N4&lt;&gt;"",N4,0),IF(O4&lt;&gt;"",O4,0),IF(P4&lt;&gt;"",P4,0),IF(Q4&lt;&gt;"",Q4,0))</f>
        <v>46104.398523287</v>
      </c>
      <c r="AP4" s="5" t="str">
        <f t="shared" ref="AP4:AP13" si="7">IF(AND(DATEDIF(AQ4,$B$1,"d")&lt;=14,DATEDIF(N4,$B$1,"d")&gt;14),"未支付","")</f>
        <v/>
      </c>
      <c r="AQ4" s="60">
        <v>45043.9743619444</v>
      </c>
    </row>
    <row r="5" ht="17" spans="1:43">
      <c r="A5" s="5">
        <f t="shared" ref="A5:A14" si="8">ROW()-3</f>
        <v>2</v>
      </c>
      <c r="B5" s="55" t="str">
        <f t="shared" si="0"/>
        <v>连续三月交易上升</v>
      </c>
      <c r="C5" s="2" t="str">
        <f t="shared" si="1"/>
        <v/>
      </c>
      <c r="D5" s="56" t="str">
        <f t="shared" si="2"/>
        <v>-</v>
      </c>
      <c r="E5" s="84" t="s">
        <v>44</v>
      </c>
      <c r="F5" s="58">
        <v>45043.9743619444</v>
      </c>
      <c r="G5" s="59" t="s">
        <v>38</v>
      </c>
      <c r="H5" s="59" t="s">
        <v>39</v>
      </c>
      <c r="I5" s="59" t="s">
        <v>40</v>
      </c>
      <c r="J5" s="59" t="s">
        <v>45</v>
      </c>
      <c r="K5" s="59" t="s">
        <v>46</v>
      </c>
      <c r="L5" s="59" t="s">
        <v>47</v>
      </c>
      <c r="M5" s="60">
        <v>46104.336087963</v>
      </c>
      <c r="N5" s="60">
        <v>46103.8468691319</v>
      </c>
      <c r="O5" s="60">
        <v>46103.8455686458</v>
      </c>
      <c r="P5" s="60">
        <v>46104.3540817708</v>
      </c>
      <c r="Q5" s="60">
        <v>46104.3577067245</v>
      </c>
      <c r="R5" s="59">
        <v>17519.74</v>
      </c>
      <c r="S5" s="59">
        <v>65989.45</v>
      </c>
      <c r="T5" s="59">
        <v>173107.47</v>
      </c>
      <c r="U5" s="59">
        <v>154773.22</v>
      </c>
      <c r="V5" s="59">
        <v>120</v>
      </c>
      <c r="W5" s="59">
        <v>543</v>
      </c>
      <c r="X5" s="59">
        <v>1468</v>
      </c>
      <c r="Y5" s="59">
        <v>1316</v>
      </c>
      <c r="Z5" s="59">
        <v>227.0179441997</v>
      </c>
      <c r="AA5" s="59">
        <v>0.5219895769</v>
      </c>
      <c r="AB5" s="59">
        <v>-0.319998256</v>
      </c>
      <c r="AC5" s="59">
        <v>-0.2861173201</v>
      </c>
      <c r="AD5" s="61">
        <f>IF(AND($G5="正式版",$H5="中西医诊所"),IFERROR(R5/同类汇总数据!C$3,0),IF(AND($G5="正式版",$H5="中医诊所"),IFERROR(R5/同类汇总数据!C$4,0),IF(AND($G5="正式版",$H5="口腔诊所"),IFERROR(R5/同类汇总数据!C$5,0),IF(AND($G5="检查版",$H5="中西医诊所"),IFERROR(R5/同类汇总数据!C$6,0),IF(AND($G5="检查版",$H5="中医诊所"),IFERROR(R5/同类汇总数据!C$7,0),IF(AND($G5="检查版",$H5="口腔诊所"),IFERROR(R5/同类汇总数据!C$8,0),IF(AND($G5="互联网版",$H5="中西医诊所"),IFERROR(R5/同类汇总数据!C$9,0),IF(AND($G5="互联网版",$H5="中医诊所"),IFERROR(R5/同类汇总数据!C$10,0),IF(AND($G5="互联网版",$H5="口腔诊所"),IFERROR(R5/同类汇总数据!C$11,0))))))))))</f>
        <v>1.91435912879122</v>
      </c>
      <c r="AE5" s="61">
        <f>IF(AND($G5="正式版",$H5="中西医诊所"),IFERROR(S5/同类汇总数据!D$3,0),IF(AND($G5="正式版",$H5="中医诊所"),IFERROR(S5/同类汇总数据!D$4,0),IF(AND($G5="正式版",$H5="口腔诊所"),IFERROR(S5/同类汇总数据!D$5,0),IF(AND($G5="检查版",$H5="中西医诊所"),IFERROR(S5/同类汇总数据!D$6,0),IF(AND($G5="检查版",$H5="中医诊所"),IFERROR(S5/同类汇总数据!D$7,0),IF(AND($G5="检查版",$H5="口腔诊所"),IFERROR(S5/同类汇总数据!D$8,0),IF(AND($G5="互联网版",$H5="中西医诊所"),IFERROR(S5/同类汇总数据!D$9,0),IF(AND($G5="互联网版",$H5="中医诊所"),IFERROR(S5/同类汇总数据!D$10,0),IF(AND($G5="互联网版",$H5="口腔诊所"),IFERROR(S5/同类汇总数据!D$11,0))))))))))</f>
        <v>1.80873764590708</v>
      </c>
      <c r="AF5" s="61">
        <f>IF(AND($G5="正式版",$H5="中西医诊所"),IFERROR(T5/同类汇总数据!E$3,0),IF(AND($G5="正式版",$H5="中医诊所"),IFERROR(T5/同类汇总数据!E$4,0),IF(AND($G5="正式版",$H5="口腔诊所"),IFERROR(T5/同类汇总数据!E$5,0),IF(AND($G5="检查版",$H5="中西医诊所"),IFERROR(T5/同类汇总数据!E$6,0),IF(AND($G5="检查版",$H5="中医诊所"),IFERROR(T5/同类汇总数据!E$7,0),IF(AND($G5="检查版",$H5="口腔诊所"),IFERROR(T5/同类汇总数据!E$8,0),IF(AND($G5="互联网版",$H5="中西医诊所"),IFERROR(T5/同类汇总数据!E$9,0),IF(AND($G5="互联网版",$H5="中医诊所"),IFERROR(T5/同类汇总数据!E$10,0),IF(AND($G5="互联网版",$H5="口腔诊所"),IFERROR(T5/同类汇总数据!E$11,0))))))))))</f>
        <v>1.58645060729039</v>
      </c>
      <c r="AG5" s="61">
        <f>IF(AND($G5="正式版",$H5="中西医诊所"),IFERROR(U5/同类汇总数据!F$3,0),IF(AND($G5="正式版",$H5="中医诊所"),IFERROR(U5/同类汇总数据!F$4,0),IF(AND($G5="正式版",$H5="口腔诊所"),IFERROR(U5/同类汇总数据!F$5,0),IF(AND($G5="检查版",$H5="中西医诊所"),IFERROR(U5/同类汇总数据!F$6,0),IF(AND($G5="检查版",$H5="中医诊所"),IFERROR(U5/同类汇总数据!F$7,0),IF(AND($G5="检查版",$H5="口腔诊所"),IFERROR(U5/同类汇总数据!F$8,0),IF(AND($G5="互联网版",$H5="中西医诊所"),IFERROR(U5/同类汇总数据!F$9,0),IF(AND($G5="互联网版",$H5="中医诊所"),IFERROR(U5/同类汇总数据!F$10,0),IF(AND($G5="互联网版",$H5="口腔诊所"),IFERROR(U5/同类汇总数据!F$11,0))))))))))</f>
        <v>1.61351218882745</v>
      </c>
      <c r="AH5" s="61">
        <f>IF(AND($G5="正式版",$H5="中西医诊所"),IFERROR(V5/同类汇总数据!G$3,0),IF(AND($G5="正式版",$H5="中医诊所"),IFERROR(V5/同类汇总数据!G$4,0),IF(AND($G5="正式版",$H5="口腔诊所"),IFERROR(V5/同类汇总数据!G$5,0),IF(AND($G5="检查版",$H5="中西医诊所"),IFERROR(V5/同类汇总数据!G$6,0),IF(AND($G5="检查版",$H5="中医诊所"),IFERROR(V5/同类汇总数据!G$7,0),IF(AND($G5="检查版",$H5="口腔诊所"),IFERROR(V5/同类汇总数据!G$8,0),IF(AND($G5="互联网版",$H5="中西医诊所"),IFERROR(V5/同类汇总数据!G$9,0),IF(AND($G5="互联网版",$H5="中医诊所"),IFERROR(V5/同类汇总数据!G$10,0),IF(AND($G5="互联网版",$H5="口腔诊所"),IFERROR(V5/同类汇总数据!G$11,0))))))))))</f>
        <v>1.26580809716343</v>
      </c>
      <c r="AI5" s="61">
        <f>IF(AND($G5="正式版",$H5="中西医诊所"),IFERROR(W5/同类汇总数据!H$3,0),IF(AND($G5="正式版",$H5="中医诊所"),IFERROR(W5/同类汇总数据!H$4,0),IF(AND($G5="正式版",$H5="口腔诊所"),IFERROR(W5/同类汇总数据!H$5,0),IF(AND($G5="检查版",$H5="中西医诊所"),IFERROR(W5/同类汇总数据!H$6,0),IF(AND($G5="检查版",$H5="中医诊所"),IFERROR(W5/同类汇总数据!H$7,0),IF(AND($G5="检查版",$H5="口腔诊所"),IFERROR(W5/同类汇总数据!H$8,0),IF(AND($G5="互联网版",$H5="中西医诊所"),IFERROR(W5/同类汇总数据!H$9,0),IF(AND($G5="互联网版",$H5="中医诊所"),IFERROR(W5/同类汇总数据!H$10,0),IF(AND($G5="互联网版",$H5="口腔诊所"),IFERROR(W5/同类汇总数据!H$11,0))))))))))</f>
        <v>1.48510627125097</v>
      </c>
      <c r="AJ5" s="61">
        <f>IF(AND($G5="正式版",$H5="中西医诊所"),IFERROR(X5/同类汇总数据!I$3,0),IF(AND($G5="正式版",$H5="中医诊所"),IFERROR(X5/同类汇总数据!I$4,0),IF(AND($G5="正式版",$H5="口腔诊所"),IFERROR(X5/同类汇总数据!I$5,0),IF(AND($G5="检查版",$H5="中西医诊所"),IFERROR(X5/同类汇总数据!I$6,0),IF(AND($G5="检查版",$H5="中医诊所"),IFERROR(X5/同类汇总数据!I$7,0),IF(AND($G5="检查版",$H5="口腔诊所"),IFERROR(X5/同类汇总数据!I$8,0),IF(AND($G5="互联网版",$H5="中西医诊所"),IFERROR(X5/同类汇总数据!I$9,0),IF(AND($G5="互联网版",$H5="中医诊所"),IFERROR(X5/同类汇总数据!I$10,0),IF(AND($G5="互联网版",$H5="口腔诊所"),IFERROR(X5/同类汇总数据!I$11,0))))))))))</f>
        <v>1.29806981086645</v>
      </c>
      <c r="AK5" s="61">
        <f>IF(AND($G5="正式版",$H5="中西医诊所"),IFERROR(Y5/同类汇总数据!J$3,0),IF(AND($G5="正式版",$H5="中医诊所"),IFERROR(Y5/同类汇总数据!J$4,0),IF(AND($G5="正式版",$H5="口腔诊所"),IFERROR(Y5/同类汇总数据!J$5,0),IF(AND($G5="检查版",$H5="中西医诊所"),IFERROR(Y5/同类汇总数据!J$6,0),IF(AND($G5="检查版",$H5="中医诊所"),IFERROR(Y5/同类汇总数据!J$7,0),IF(AND($G5="检查版",$H5="口腔诊所"),IFERROR(Y5/同类汇总数据!J$8,0),IF(AND($G5="互联网版",$H5="中西医诊所"),IFERROR(Y5/同类汇总数据!J$9,0),IF(AND($G5="互联网版",$H5="中医诊所"),IFERROR(Y5/同类汇总数据!J$10,0),IF(AND($G5="互联网版",$H5="口腔诊所"),IFERROR(Y5/同类汇总数据!J$11,0))))))))))</f>
        <v>1.31497116655928</v>
      </c>
      <c r="AL5" s="62" t="str">
        <f ca="1" t="shared" si="3"/>
        <v>-</v>
      </c>
      <c r="AM5" s="62" t="str">
        <f t="shared" si="4"/>
        <v>高于同行150%</v>
      </c>
      <c r="AN5" s="5" t="str">
        <f t="shared" si="5"/>
        <v>高于同行20%</v>
      </c>
      <c r="AO5" s="63">
        <f t="shared" si="6"/>
        <v>46104.3577067245</v>
      </c>
      <c r="AP5" s="5" t="str">
        <f t="shared" si="7"/>
        <v/>
      </c>
      <c r="AQ5" s="60">
        <v>45043.9743619444</v>
      </c>
    </row>
    <row r="6" ht="17" spans="1:43">
      <c r="A6" s="5">
        <f t="shared" si="8"/>
        <v>3</v>
      </c>
      <c r="B6" s="55" t="str">
        <f t="shared" si="0"/>
        <v>交易波动较大</v>
      </c>
      <c r="C6" s="2" t="str">
        <f t="shared" si="1"/>
        <v/>
      </c>
      <c r="D6" s="56" t="str">
        <f t="shared" si="2"/>
        <v>-</v>
      </c>
      <c r="E6" s="84" t="s">
        <v>48</v>
      </c>
      <c r="F6" s="58">
        <v>45043.9743619444</v>
      </c>
      <c r="G6" s="59" t="s">
        <v>38</v>
      </c>
      <c r="H6" s="59" t="s">
        <v>39</v>
      </c>
      <c r="I6" s="59" t="s">
        <v>40</v>
      </c>
      <c r="J6" s="59" t="s">
        <v>41</v>
      </c>
      <c r="K6" s="59" t="s">
        <v>49</v>
      </c>
      <c r="L6" s="59" t="s">
        <v>43</v>
      </c>
      <c r="M6" s="60">
        <v>46104.3204976852</v>
      </c>
      <c r="N6" s="60">
        <v>46103.6357421644</v>
      </c>
      <c r="O6" s="60">
        <v>46103.6350578472</v>
      </c>
      <c r="P6" s="60">
        <v>46098.8090005787</v>
      </c>
      <c r="Q6" s="60">
        <v>46103.6357708449</v>
      </c>
      <c r="R6" s="59">
        <v>7061.42</v>
      </c>
      <c r="S6" s="59">
        <v>27090.78</v>
      </c>
      <c r="T6" s="59">
        <v>87166.14</v>
      </c>
      <c r="U6" s="59">
        <v>76981.99</v>
      </c>
      <c r="V6" s="59">
        <v>51</v>
      </c>
      <c r="W6" s="59">
        <v>184</v>
      </c>
      <c r="X6" s="59">
        <v>593</v>
      </c>
      <c r="Y6" s="59">
        <v>535</v>
      </c>
      <c r="Z6" s="59">
        <v>260.0742905405</v>
      </c>
      <c r="AA6" s="59">
        <v>-0.1009806297</v>
      </c>
      <c r="AB6" s="59">
        <v>0.006413806</v>
      </c>
      <c r="AC6" s="59">
        <v>-0.2368006848</v>
      </c>
      <c r="AD6" s="61">
        <f>IF(AND($G6="正式版",$H6="中西医诊所"),IFERROR(R6/同类汇总数据!C$3,0),IF(AND($G6="正式版",$H6="中医诊所"),IFERROR(R6/同类汇总数据!C$4,0),IF(AND($G6="正式版",$H6="口腔诊所"),IFERROR(R6/同类汇总数据!C$5,0),IF(AND($G6="检查版",$H6="中西医诊所"),IFERROR(R6/同类汇总数据!C$6,0),IF(AND($G6="检查版",$H6="中医诊所"),IFERROR(R6/同类汇总数据!C$7,0),IF(AND($G6="检查版",$H6="口腔诊所"),IFERROR(R6/同类汇总数据!C$8,0),IF(AND($G6="互联网版",$H6="中西医诊所"),IFERROR(R6/同类汇总数据!C$9,0),IF(AND($G6="互联网版",$H6="中医诊所"),IFERROR(R6/同类汇总数据!C$10,0),IF(AND($G6="互联网版",$H6="口腔诊所"),IFERROR(R6/同类汇总数据!C$11,0))))))))))</f>
        <v>0.771592149154548</v>
      </c>
      <c r="AE6" s="61">
        <f>IF(AND($G6="正式版",$H6="中西医诊所"),IFERROR(S6/同类汇总数据!D$3,0),IF(AND($G6="正式版",$H6="中医诊所"),IFERROR(S6/同类汇总数据!D$4,0),IF(AND($G6="正式版",$H6="口腔诊所"),IFERROR(S6/同类汇总数据!D$5,0),IF(AND($G6="检查版",$H6="中西医诊所"),IFERROR(S6/同类汇总数据!D$6,0),IF(AND($G6="检查版",$H6="中医诊所"),IFERROR(S6/同类汇总数据!D$7,0),IF(AND($G6="检查版",$H6="口腔诊所"),IFERROR(S6/同类汇总数据!D$8,0),IF(AND($G6="互联网版",$H6="中西医诊所"),IFERROR(S6/同类汇总数据!D$9,0),IF(AND($G6="互联网版",$H6="中医诊所"),IFERROR(S6/同类汇总数据!D$10,0),IF(AND($G6="互联网版",$H6="口腔诊所"),IFERROR(S6/同类汇总数据!D$11,0))))))))))</f>
        <v>0.742544658926337</v>
      </c>
      <c r="AF6" s="61">
        <f>IF(AND($G6="正式版",$H6="中西医诊所"),IFERROR(T6/同类汇总数据!E$3,0),IF(AND($G6="正式版",$H6="中医诊所"),IFERROR(T6/同类汇总数据!E$4,0),IF(AND($G6="正式版",$H6="口腔诊所"),IFERROR(T6/同类汇总数据!E$5,0),IF(AND($G6="检查版",$H6="中西医诊所"),IFERROR(T6/同类汇总数据!E$6,0),IF(AND($G6="检查版",$H6="中医诊所"),IFERROR(T6/同类汇总数据!E$7,0),IF(AND($G6="检查版",$H6="口腔诊所"),IFERROR(T6/同类汇总数据!E$8,0),IF(AND($G6="互联网版",$H6="中西医诊所"),IFERROR(T6/同类汇总数据!E$9,0),IF(AND($G6="互联网版",$H6="中医诊所"),IFERROR(T6/同类汇总数据!E$10,0),IF(AND($G6="互联网版",$H6="口腔诊所"),IFERROR(T6/同类汇总数据!E$11,0))))))))))</f>
        <v>0.798837714733853</v>
      </c>
      <c r="AG6" s="61">
        <f>IF(AND($G6="正式版",$H6="中西医诊所"),IFERROR(U6/同类汇总数据!F$3,0),IF(AND($G6="正式版",$H6="中医诊所"),IFERROR(U6/同类汇总数据!F$4,0),IF(AND($G6="正式版",$H6="口腔诊所"),IFERROR(U6/同类汇总数据!F$5,0),IF(AND($G6="检查版",$H6="中西医诊所"),IFERROR(U6/同类汇总数据!F$6,0),IF(AND($G6="检查版",$H6="中医诊所"),IFERROR(U6/同类汇总数据!F$7,0),IF(AND($G6="检查版",$H6="口腔诊所"),IFERROR(U6/同类汇总数据!F$8,0),IF(AND($G6="互联网版",$H6="中西医诊所"),IFERROR(U6/同类汇总数据!F$9,0),IF(AND($G6="互联网版",$H6="中医诊所"),IFERROR(U6/同类汇总数据!F$10,0),IF(AND($G6="互联网版",$H6="口腔诊所"),IFERROR(U6/同类汇总数据!F$11,0))))))))))</f>
        <v>0.802537927331308</v>
      </c>
      <c r="AH6" s="61">
        <f>IF(AND($G6="正式版",$H6="中西医诊所"),IFERROR(V6/同类汇总数据!G$3,0),IF(AND($G6="正式版",$H6="中医诊所"),IFERROR(V6/同类汇总数据!G$4,0),IF(AND($G6="正式版",$H6="口腔诊所"),IFERROR(V6/同类汇总数据!G$5,0),IF(AND($G6="检查版",$H6="中西医诊所"),IFERROR(V6/同类汇总数据!G$6,0),IF(AND($G6="检查版",$H6="中医诊所"),IFERROR(V6/同类汇总数据!G$7,0),IF(AND($G6="检查版",$H6="口腔诊所"),IFERROR(V6/同类汇总数据!G$8,0),IF(AND($G6="互联网版",$H6="中西医诊所"),IFERROR(V6/同类汇总数据!G$9,0),IF(AND($G6="互联网版",$H6="中医诊所"),IFERROR(V6/同类汇总数据!G$10,0),IF(AND($G6="互联网版",$H6="口腔诊所"),IFERROR(V6/同类汇总数据!G$11,0))))))))))</f>
        <v>0.537968441294458</v>
      </c>
      <c r="AI6" s="61">
        <f>IF(AND($G6="正式版",$H6="中西医诊所"),IFERROR(W6/同类汇总数据!H$3,0),IF(AND($G6="正式版",$H6="中医诊所"),IFERROR(W6/同类汇总数据!H$4,0),IF(AND($G6="正式版",$H6="口腔诊所"),IFERROR(W6/同类汇总数据!H$5,0),IF(AND($G6="检查版",$H6="中西医诊所"),IFERROR(W6/同类汇总数据!H$6,0),IF(AND($G6="检查版",$H6="中医诊所"),IFERROR(W6/同类汇总数据!H$7,0),IF(AND($G6="检查版",$H6="口腔诊所"),IFERROR(W6/同类汇总数据!H$8,0),IF(AND($G6="互联网版",$H6="中西医诊所"),IFERROR(W6/同类汇总数据!H$9,0),IF(AND($G6="互联网版",$H6="中医诊所"),IFERROR(W6/同类汇总数据!H$10,0),IF(AND($G6="互联网版",$H6="口腔诊所"),IFERROR(W6/同类汇总数据!H$11,0))))))))))</f>
        <v>0.503240430773809</v>
      </c>
      <c r="AJ6" s="61">
        <f>IF(AND($G6="正式版",$H6="中西医诊所"),IFERROR(X6/同类汇总数据!I$3,0),IF(AND($G6="正式版",$H6="中医诊所"),IFERROR(X6/同类汇总数据!I$4,0),IF(AND($G6="正式版",$H6="口腔诊所"),IFERROR(X6/同类汇总数据!I$5,0),IF(AND($G6="检查版",$H6="中西医诊所"),IFERROR(X6/同类汇总数据!I$6,0),IF(AND($G6="检查版",$H6="中医诊所"),IFERROR(X6/同类汇总数据!I$7,0),IF(AND($G6="检查版",$H6="口腔诊所"),IFERROR(X6/同类汇总数据!I$8,0),IF(AND($G6="互联网版",$H6="中西医诊所"),IFERROR(X6/同类汇总数据!I$9,0),IF(AND($G6="互联网版",$H6="中医诊所"),IFERROR(X6/同类汇总数据!I$10,0),IF(AND($G6="互联网版",$H6="口腔诊所"),IFERROR(X6/同类汇总数据!I$11,0))))))))))</f>
        <v>0.52435653804074</v>
      </c>
      <c r="AK6" s="61">
        <f>IF(AND($G6="正式版",$H6="中西医诊所"),IFERROR(Y6/同类汇总数据!J$3,0),IF(AND($G6="正式版",$H6="中医诊所"),IFERROR(Y6/同类汇总数据!J$4,0),IF(AND($G6="正式版",$H6="口腔诊所"),IFERROR(Y6/同类汇总数据!J$5,0),IF(AND($G6="检查版",$H6="中西医诊所"),IFERROR(Y6/同类汇总数据!J$6,0),IF(AND($G6="检查版",$H6="中医诊所"),IFERROR(Y6/同类汇总数据!J$7,0),IF(AND($G6="检查版",$H6="口腔诊所"),IFERROR(Y6/同类汇总数据!J$8,0),IF(AND($G6="互联网版",$H6="中西医诊所"),IFERROR(Y6/同类汇总数据!J$9,0),IF(AND($G6="互联网版",$H6="中医诊所"),IFERROR(Y6/同类汇总数据!J$10,0),IF(AND($G6="互联网版",$H6="口腔诊所"),IFERROR(Y6/同类汇总数据!J$11,0))))))))))</f>
        <v>0.534581743244086</v>
      </c>
      <c r="AL6" s="62" t="str">
        <f ca="1" t="shared" si="3"/>
        <v>-</v>
      </c>
      <c r="AM6" s="62" t="str">
        <f t="shared" si="4"/>
        <v/>
      </c>
      <c r="AN6" s="5" t="str">
        <f t="shared" si="5"/>
        <v/>
      </c>
      <c r="AO6" s="63">
        <f t="shared" si="6"/>
        <v>46104.3204976852</v>
      </c>
      <c r="AP6" s="5" t="str">
        <f t="shared" si="7"/>
        <v/>
      </c>
      <c r="AQ6" s="60">
        <v>45043.9743619444</v>
      </c>
    </row>
    <row r="7" ht="17" spans="1:43">
      <c r="A7" s="5">
        <f t="shared" si="8"/>
        <v>4</v>
      </c>
      <c r="B7" s="55" t="str">
        <f t="shared" si="0"/>
        <v>交易波动较大</v>
      </c>
      <c r="C7" s="2" t="str">
        <f t="shared" si="1"/>
        <v/>
      </c>
      <c r="D7" s="56" t="str">
        <f t="shared" si="2"/>
        <v>-</v>
      </c>
      <c r="E7" s="84" t="s">
        <v>50</v>
      </c>
      <c r="F7" s="58">
        <v>45043.9743619444</v>
      </c>
      <c r="G7" s="59" t="s">
        <v>38</v>
      </c>
      <c r="H7" s="59" t="s">
        <v>39</v>
      </c>
      <c r="I7" s="59" t="s">
        <v>40</v>
      </c>
      <c r="J7" s="59" t="s">
        <v>41</v>
      </c>
      <c r="K7" s="59" t="s">
        <v>51</v>
      </c>
      <c r="L7" s="59" t="s">
        <v>43</v>
      </c>
      <c r="M7" s="60">
        <v>46103.3309143518</v>
      </c>
      <c r="N7" s="60">
        <v>46103.9043638194</v>
      </c>
      <c r="O7" s="60">
        <v>46102.5811652431</v>
      </c>
      <c r="P7" s="60">
        <v>45925.3888749769</v>
      </c>
      <c r="Q7" s="60">
        <v>46103.9044331713</v>
      </c>
      <c r="R7" s="59">
        <v>2214.2</v>
      </c>
      <c r="S7" s="59">
        <v>9614.2</v>
      </c>
      <c r="T7" s="59">
        <v>30303.95</v>
      </c>
      <c r="U7" s="59">
        <v>25732.1</v>
      </c>
      <c r="V7" s="59">
        <v>23</v>
      </c>
      <c r="W7" s="59">
        <v>98</v>
      </c>
      <c r="X7" s="59">
        <v>303</v>
      </c>
      <c r="Y7" s="59">
        <v>258</v>
      </c>
      <c r="Z7" s="59">
        <v>166.9551948052</v>
      </c>
      <c r="AA7" s="59">
        <v>-0.0584790454</v>
      </c>
      <c r="AB7" s="59">
        <v>-0.0254857612</v>
      </c>
      <c r="AC7" s="59">
        <v>-0.4082490703</v>
      </c>
      <c r="AD7" s="61">
        <f>IF(AND($G7="正式版",$H7="中西医诊所"),IFERROR(R7/同类汇总数据!C$3,0),IF(AND($G7="正式版",$H7="中医诊所"),IFERROR(R7/同类汇总数据!C$4,0),IF(AND($G7="正式版",$H7="口腔诊所"),IFERROR(R7/同类汇总数据!C$5,0),IF(AND($G7="检查版",$H7="中西医诊所"),IFERROR(R7/同类汇总数据!C$6,0),IF(AND($G7="检查版",$H7="中医诊所"),IFERROR(R7/同类汇总数据!C$7,0),IF(AND($G7="检查版",$H7="口腔诊所"),IFERROR(R7/同类汇总数据!C$8,0),IF(AND($G7="互联网版",$H7="中西医诊所"),IFERROR(R7/同类汇总数据!C$9,0),IF(AND($G7="互联网版",$H7="中医诊所"),IFERROR(R7/同类汇总数据!C$10,0),IF(AND($G7="互联网版",$H7="口腔诊所"),IFERROR(R7/同类汇总数据!C$11,0))))))))))</f>
        <v>0.241942744753605</v>
      </c>
      <c r="AE7" s="61">
        <f>IF(AND($G7="正式版",$H7="中西医诊所"),IFERROR(S7/同类汇总数据!D$3,0),IF(AND($G7="正式版",$H7="中医诊所"),IFERROR(S7/同类汇总数据!D$4,0),IF(AND($G7="正式版",$H7="口腔诊所"),IFERROR(S7/同类汇总数据!D$5,0),IF(AND($G7="检查版",$H7="中西医诊所"),IFERROR(S7/同类汇总数据!D$6,0),IF(AND($G7="检查版",$H7="中医诊所"),IFERROR(S7/同类汇总数据!D$7,0),IF(AND($G7="检查版",$H7="口腔诊所"),IFERROR(S7/同类汇总数据!D$8,0),IF(AND($G7="互联网版",$H7="中西医诊所"),IFERROR(S7/同类汇总数据!D$9,0),IF(AND($G7="互联网版",$H7="中医诊所"),IFERROR(S7/同类汇总数据!D$10,0),IF(AND($G7="互联网版",$H7="口腔诊所"),IFERROR(S7/同类汇总数据!D$11,0))))))))))</f>
        <v>0.263520388111734</v>
      </c>
      <c r="AF7" s="61">
        <f>IF(AND($G7="正式版",$H7="中西医诊所"),IFERROR(T7/同类汇总数据!E$3,0),IF(AND($G7="正式版",$H7="中医诊所"),IFERROR(T7/同类汇总数据!E$4,0),IF(AND($G7="正式版",$H7="口腔诊所"),IFERROR(T7/同类汇总数据!E$5,0),IF(AND($G7="检查版",$H7="中西医诊所"),IFERROR(T7/同类汇总数据!E$6,0),IF(AND($G7="检查版",$H7="中医诊所"),IFERROR(T7/同类汇总数据!E$7,0),IF(AND($G7="检查版",$H7="口腔诊所"),IFERROR(T7/同类汇总数据!E$8,0),IF(AND($G7="互联网版",$H7="中西医诊所"),IFERROR(T7/同类汇总数据!E$9,0),IF(AND($G7="互联网版",$H7="中医诊所"),IFERROR(T7/同类汇总数据!E$10,0),IF(AND($G7="互联网版",$H7="口腔诊所"),IFERROR(T7/同类汇总数据!E$11,0))))))))))</f>
        <v>0.277721809929967</v>
      </c>
      <c r="AG7" s="61">
        <f>IF(AND($G7="正式版",$H7="中西医诊所"),IFERROR(U7/同类汇总数据!F$3,0),IF(AND($G7="正式版",$H7="中医诊所"),IFERROR(U7/同类汇总数据!F$4,0),IF(AND($G7="正式版",$H7="口腔诊所"),IFERROR(U7/同类汇总数据!F$5,0),IF(AND($G7="检查版",$H7="中西医诊所"),IFERROR(U7/同类汇总数据!F$6,0),IF(AND($G7="检查版",$H7="中医诊所"),IFERROR(U7/同类汇总数据!F$7,0),IF(AND($G7="检查版",$H7="口腔诊所"),IFERROR(U7/同类汇总数据!F$8,0),IF(AND($G7="互联网版",$H7="中西医诊所"),IFERROR(U7/同类汇总数据!F$9,0),IF(AND($G7="互联网版",$H7="中医诊所"),IFERROR(U7/同类汇总数据!F$10,0),IF(AND($G7="互联网版",$H7="口腔诊所"),IFERROR(U7/同类汇总数据!F$11,0))))))))))</f>
        <v>0.268257370326254</v>
      </c>
      <c r="AH7" s="61">
        <f>IF(AND($G7="正式版",$H7="中西医诊所"),IFERROR(V7/同类汇总数据!G$3,0),IF(AND($G7="正式版",$H7="中医诊所"),IFERROR(V7/同类汇总数据!G$4,0),IF(AND($G7="正式版",$H7="口腔诊所"),IFERROR(V7/同类汇总数据!G$5,0),IF(AND($G7="检查版",$H7="中西医诊所"),IFERROR(V7/同类汇总数据!G$6,0),IF(AND($G7="检查版",$H7="中医诊所"),IFERROR(V7/同类汇总数据!G$7,0),IF(AND($G7="检查版",$H7="口腔诊所"),IFERROR(V7/同类汇总数据!G$8,0),IF(AND($G7="互联网版",$H7="中西医诊所"),IFERROR(V7/同类汇总数据!G$9,0),IF(AND($G7="互联网版",$H7="中医诊所"),IFERROR(V7/同类汇总数据!G$10,0),IF(AND($G7="互联网版",$H7="口腔诊所"),IFERROR(V7/同类汇总数据!G$11,0))))))))))</f>
        <v>0.242613218622991</v>
      </c>
      <c r="AI7" s="61">
        <f>IF(AND($G7="正式版",$H7="中西医诊所"),IFERROR(W7/同类汇总数据!H$3,0),IF(AND($G7="正式版",$H7="中医诊所"),IFERROR(W7/同类汇总数据!H$4,0),IF(AND($G7="正式版",$H7="口腔诊所"),IFERROR(W7/同类汇总数据!H$5,0),IF(AND($G7="检查版",$H7="中西医诊所"),IFERROR(W7/同类汇总数据!H$6,0),IF(AND($G7="检查版",$H7="中医诊所"),IFERROR(W7/同类汇总数据!H$7,0),IF(AND($G7="检查版",$H7="口腔诊所"),IFERROR(W7/同类汇总数据!H$8,0),IF(AND($G7="互联网版",$H7="中西医诊所"),IFERROR(W7/同类汇总数据!H$9,0),IF(AND($G7="互联网版",$H7="中医诊所"),IFERROR(W7/同类汇总数据!H$10,0),IF(AND($G7="互联网版",$H7="口腔诊所"),IFERROR(W7/同类汇总数据!H$11,0))))))))))</f>
        <v>0.268030229433876</v>
      </c>
      <c r="AJ7" s="61">
        <f>IF(AND($G7="正式版",$H7="中西医诊所"),IFERROR(X7/同类汇总数据!I$3,0),IF(AND($G7="正式版",$H7="中医诊所"),IFERROR(X7/同类汇总数据!I$4,0),IF(AND($G7="正式版",$H7="口腔诊所"),IFERROR(X7/同类汇总数据!I$5,0),IF(AND($G7="检查版",$H7="中西医诊所"),IFERROR(X7/同类汇总数据!I$6,0),IF(AND($G7="检查版",$H7="中医诊所"),IFERROR(X7/同类汇总数据!I$7,0),IF(AND($G7="检查版",$H7="口腔诊所"),IFERROR(X7/同类汇总数据!I$8,0),IF(AND($G7="互联网版",$H7="中西医诊所"),IFERROR(X7/同类汇总数据!I$9,0),IF(AND($G7="互联网版",$H7="中医诊所"),IFERROR(X7/同类汇总数据!I$10,0),IF(AND($G7="互联网版",$H7="口腔诊所"),IFERROR(X7/同类汇总数据!I$11,0))))))))))</f>
        <v>0.26792585333279</v>
      </c>
      <c r="AK7" s="61">
        <f>IF(AND($G7="正式版",$H7="中西医诊所"),IFERROR(Y7/同类汇总数据!J$3,0),IF(AND($G7="正式版",$H7="中医诊所"),IFERROR(Y7/同类汇总数据!J$4,0),IF(AND($G7="正式版",$H7="口腔诊所"),IFERROR(Y7/同类汇总数据!J$5,0),IF(AND($G7="检查版",$H7="中西医诊所"),IFERROR(Y7/同类汇总数据!J$6,0),IF(AND($G7="检查版",$H7="中医诊所"),IFERROR(Y7/同类汇总数据!J$7,0),IF(AND($G7="检查版",$H7="口腔诊所"),IFERROR(Y7/同类汇总数据!J$8,0),IF(AND($G7="互联网版",$H7="中西医诊所"),IFERROR(Y7/同类汇总数据!J$9,0),IF(AND($G7="互联网版",$H7="中医诊所"),IFERROR(Y7/同类汇总数据!J$10,0),IF(AND($G7="互联网版",$H7="口腔诊所"),IFERROR(Y7/同类汇总数据!J$11,0))))))))))</f>
        <v>0.257798298611167</v>
      </c>
      <c r="AL7" s="62" t="str">
        <f ca="1" t="shared" si="3"/>
        <v>-</v>
      </c>
      <c r="AM7" s="62" t="str">
        <f t="shared" si="4"/>
        <v>低于同行50%</v>
      </c>
      <c r="AN7" s="5" t="str">
        <f t="shared" si="5"/>
        <v>低于同行50%</v>
      </c>
      <c r="AO7" s="63">
        <f t="shared" si="6"/>
        <v>46103.9044331713</v>
      </c>
      <c r="AP7" s="5" t="str">
        <f t="shared" si="7"/>
        <v/>
      </c>
      <c r="AQ7" s="60">
        <v>45043.9743619444</v>
      </c>
    </row>
    <row r="8" ht="17" spans="1:43">
      <c r="A8" s="5">
        <f t="shared" si="8"/>
        <v>5</v>
      </c>
      <c r="B8" s="55" t="str">
        <f t="shared" si="0"/>
        <v>连续三月交易上升</v>
      </c>
      <c r="C8" s="2" t="str">
        <f t="shared" si="1"/>
        <v/>
      </c>
      <c r="D8" s="56" t="str">
        <f t="shared" si="2"/>
        <v>-</v>
      </c>
      <c r="E8" s="84" t="s">
        <v>52</v>
      </c>
      <c r="F8" s="58">
        <v>45043.9743619444</v>
      </c>
      <c r="G8" s="59" t="s">
        <v>38</v>
      </c>
      <c r="H8" s="59" t="s">
        <v>39</v>
      </c>
      <c r="I8" s="59" t="s">
        <v>40</v>
      </c>
      <c r="J8" s="59" t="s">
        <v>53</v>
      </c>
      <c r="K8" s="59" t="s">
        <v>54</v>
      </c>
      <c r="L8" s="59" t="s">
        <v>55</v>
      </c>
      <c r="M8" s="60">
        <v>46103.4595138889</v>
      </c>
      <c r="N8" s="60">
        <v>46103.6042000463</v>
      </c>
      <c r="O8" s="60">
        <v>46103.602417662</v>
      </c>
      <c r="P8" s="60">
        <v>46094.6556428356</v>
      </c>
      <c r="Q8" s="60">
        <v>46103.6042178009</v>
      </c>
      <c r="R8" s="59">
        <v>4760.81</v>
      </c>
      <c r="S8" s="59">
        <v>20496.89</v>
      </c>
      <c r="T8" s="59">
        <v>55998.08</v>
      </c>
      <c r="U8" s="59">
        <v>50133.57</v>
      </c>
      <c r="V8" s="59">
        <v>20</v>
      </c>
      <c r="W8" s="59">
        <v>71</v>
      </c>
      <c r="X8" s="59">
        <v>194</v>
      </c>
      <c r="Y8" s="59">
        <v>173</v>
      </c>
      <c r="Z8" s="59">
        <v>534.2319354839</v>
      </c>
      <c r="AA8" s="59">
        <v>0.7865249432</v>
      </c>
      <c r="AB8" s="59">
        <v>-0.5225160999</v>
      </c>
      <c r="AC8" s="59">
        <v>0.0360426746</v>
      </c>
      <c r="AD8" s="61">
        <f>IF(AND($G8="正式版",$H8="中西医诊所"),IFERROR(R8/同类汇总数据!C$3,0),IF(AND($G8="正式版",$H8="中医诊所"),IFERROR(R8/同类汇总数据!C$4,0),IF(AND($G8="正式版",$H8="口腔诊所"),IFERROR(R8/同类汇总数据!C$5,0),IF(AND($G8="检查版",$H8="中西医诊所"),IFERROR(R8/同类汇总数据!C$6,0),IF(AND($G8="检查版",$H8="中医诊所"),IFERROR(R8/同类汇总数据!C$7,0),IF(AND($G8="检查版",$H8="口腔诊所"),IFERROR(R8/同类汇总数据!C$8,0),IF(AND($G8="互联网版",$H8="中西医诊所"),IFERROR(R8/同类汇总数据!C$9,0),IF(AND($G8="互联网版",$H8="中医诊所"),IFERROR(R8/同类汇总数据!C$10,0),IF(AND($G8="互联网版",$H8="口腔诊所"),IFERROR(R8/同类汇总数据!C$11,0))))))))))</f>
        <v>0.520207496454886</v>
      </c>
      <c r="AE8" s="61">
        <f>IF(AND($G8="正式版",$H8="中西医诊所"),IFERROR(S8/同类汇总数据!D$3,0),IF(AND($G8="正式版",$H8="中医诊所"),IFERROR(S8/同类汇总数据!D$4,0),IF(AND($G8="正式版",$H8="口腔诊所"),IFERROR(S8/同类汇总数据!D$5,0),IF(AND($G8="检查版",$H8="中西医诊所"),IFERROR(S8/同类汇总数据!D$6,0),IF(AND($G8="检查版",$H8="中医诊所"),IFERROR(S8/同类汇总数据!D$7,0),IF(AND($G8="检查版",$H8="口腔诊所"),IFERROR(S8/同类汇总数据!D$8,0),IF(AND($G8="互联网版",$H8="中西医诊所"),IFERROR(S8/同类汇总数据!D$9,0),IF(AND($G8="互联网版",$H8="中医诊所"),IFERROR(S8/同类汇总数据!D$10,0),IF(AND($G8="互联网版",$H8="口腔诊所"),IFERROR(S8/同类汇总数据!D$11,0))))))))))</f>
        <v>0.561809449344045</v>
      </c>
      <c r="AF8" s="61">
        <f>IF(AND($G8="正式版",$H8="中西医诊所"),IFERROR(T8/同类汇总数据!E$3,0),IF(AND($G8="正式版",$H8="中医诊所"),IFERROR(T8/同类汇总数据!E$4,0),IF(AND($G8="正式版",$H8="口腔诊所"),IFERROR(T8/同类汇总数据!E$5,0),IF(AND($G8="检查版",$H8="中西医诊所"),IFERROR(T8/同类汇总数据!E$6,0),IF(AND($G8="检查版",$H8="中医诊所"),IFERROR(T8/同类汇总数据!E$7,0),IF(AND($G8="检查版",$H8="口腔诊所"),IFERROR(T8/同类汇总数据!E$8,0),IF(AND($G8="互联网版",$H8="中西医诊所"),IFERROR(T8/同类汇总数据!E$9,0),IF(AND($G8="互联网版",$H8="中医诊所"),IFERROR(T8/同类汇总数据!E$10,0),IF(AND($G8="互联网版",$H8="口腔诊所"),IFERROR(T8/同类汇总数据!E$11,0))))))))))</f>
        <v>0.513196732775863</v>
      </c>
      <c r="AG8" s="61">
        <f>IF(AND($G8="正式版",$H8="中西医诊所"),IFERROR(U8/同类汇总数据!F$3,0),IF(AND($G8="正式版",$H8="中医诊所"),IFERROR(U8/同类汇总数据!F$4,0),IF(AND($G8="正式版",$H8="口腔诊所"),IFERROR(U8/同类汇总数据!F$5,0),IF(AND($G8="检查版",$H8="中西医诊所"),IFERROR(U8/同类汇总数据!F$6,0),IF(AND($G8="检查版",$H8="中医诊所"),IFERROR(U8/同类汇总数据!F$7,0),IF(AND($G8="检查版",$H8="口腔诊所"),IFERROR(U8/同类汇总数据!F$8,0),IF(AND($G8="互联网版",$H8="中西医诊所"),IFERROR(U8/同类汇总数据!F$9,0),IF(AND($G8="互联网版",$H8="中医诊所"),IFERROR(U8/同类汇总数据!F$10,0),IF(AND($G8="互联网版",$H8="口腔诊所"),IFERROR(U8/同类汇总数据!F$11,0))))))))))</f>
        <v>0.522642911121407</v>
      </c>
      <c r="AH8" s="61">
        <f>IF(AND($G8="正式版",$H8="中西医诊所"),IFERROR(V8/同类汇总数据!G$3,0),IF(AND($G8="正式版",$H8="中医诊所"),IFERROR(V8/同类汇总数据!G$4,0),IF(AND($G8="正式版",$H8="口腔诊所"),IFERROR(V8/同类汇总数据!G$5,0),IF(AND($G8="检查版",$H8="中西医诊所"),IFERROR(V8/同类汇总数据!G$6,0),IF(AND($G8="检查版",$H8="中医诊所"),IFERROR(V8/同类汇总数据!G$7,0),IF(AND($G8="检查版",$H8="口腔诊所"),IFERROR(V8/同类汇总数据!G$8,0),IF(AND($G8="互联网版",$H8="中西医诊所"),IFERROR(V8/同类汇总数据!G$9,0),IF(AND($G8="互联网版",$H8="中医诊所"),IFERROR(V8/同类汇总数据!G$10,0),IF(AND($G8="互联网版",$H8="口腔诊所"),IFERROR(V8/同类汇总数据!G$11,0))))))))))</f>
        <v>0.210968016193905</v>
      </c>
      <c r="AI8" s="61">
        <f>IF(AND($G8="正式版",$H8="中西医诊所"),IFERROR(W8/同类汇总数据!H$3,0),IF(AND($G8="正式版",$H8="中医诊所"),IFERROR(W8/同类汇总数据!H$4,0),IF(AND($G8="正式版",$H8="口腔诊所"),IFERROR(W8/同类汇总数据!H$5,0),IF(AND($G8="检查版",$H8="中西医诊所"),IFERROR(W8/同类汇总数据!H$6,0),IF(AND($G8="检查版",$H8="中医诊所"),IFERROR(W8/同类汇总数据!H$7,0),IF(AND($G8="检查版",$H8="口腔诊所"),IFERROR(W8/同类汇总数据!H$8,0),IF(AND($G8="互联网版",$H8="中西医诊所"),IFERROR(W8/同类汇总数据!H$9,0),IF(AND($G8="互联网版",$H8="中医诊所"),IFERROR(W8/同类汇总数据!H$10,0),IF(AND($G8="互联网版",$H8="口腔诊所"),IFERROR(W8/同类汇总数据!H$11,0))))))))))</f>
        <v>0.194185166222502</v>
      </c>
      <c r="AJ8" s="61">
        <f>IF(AND($G8="正式版",$H8="中西医诊所"),IFERROR(X8/同类汇总数据!I$3,0),IF(AND($G8="正式版",$H8="中医诊所"),IFERROR(X8/同类汇总数据!I$4,0),IF(AND($G8="正式版",$H8="口腔诊所"),IFERROR(X8/同类汇总数据!I$5,0),IF(AND($G8="检查版",$H8="中西医诊所"),IFERROR(X8/同类汇总数据!I$6,0),IF(AND($G8="检查版",$H8="中医诊所"),IFERROR(X8/同类汇总数据!I$7,0),IF(AND($G8="检查版",$H8="口腔诊所"),IFERROR(X8/同类汇总数据!I$8,0),IF(AND($G8="互联网版",$H8="中西医诊所"),IFERROR(X8/同类汇总数据!I$9,0),IF(AND($G8="互联网版",$H8="中医诊所"),IFERROR(X8/同类汇总数据!I$10,0),IF(AND($G8="互联网版",$H8="口腔诊所"),IFERROR(X8/同类汇总数据!I$11,0))))))))))</f>
        <v>0.171543285632215</v>
      </c>
      <c r="AK8" s="61">
        <f>IF(AND($G8="正式版",$H8="中西医诊所"),IFERROR(Y8/同类汇总数据!J$3,0),IF(AND($G8="正式版",$H8="中医诊所"),IFERROR(Y8/同类汇总数据!J$4,0),IF(AND($G8="正式版",$H8="口腔诊所"),IFERROR(Y8/同类汇总数据!J$5,0),IF(AND($G8="检查版",$H8="中西医诊所"),IFERROR(Y8/同类汇总数据!J$6,0),IF(AND($G8="检查版",$H8="中医诊所"),IFERROR(Y8/同类汇总数据!J$7,0),IF(AND($G8="检查版",$H8="口腔诊所"),IFERROR(Y8/同类汇总数据!J$8,0),IF(AND($G8="互联网版",$H8="中西医诊所"),IFERROR(Y8/同类汇总数据!J$9,0),IF(AND($G8="互联网版",$H8="中医诊所"),IFERROR(Y8/同类汇总数据!J$10,0),IF(AND($G8="互联网版",$H8="口腔诊所"),IFERROR(Y8/同类汇总数据!J$11,0))))))))))</f>
        <v>0.172864750619116</v>
      </c>
      <c r="AL8" s="62" t="str">
        <f ca="1" t="shared" si="3"/>
        <v>-</v>
      </c>
      <c r="AM8" s="62" t="str">
        <f t="shared" si="4"/>
        <v/>
      </c>
      <c r="AN8" s="5" t="str">
        <f t="shared" si="5"/>
        <v>低于同行20%</v>
      </c>
      <c r="AO8" s="63">
        <f t="shared" si="6"/>
        <v>46103.6042178009</v>
      </c>
      <c r="AP8" s="5" t="str">
        <f t="shared" si="7"/>
        <v/>
      </c>
      <c r="AQ8" s="60">
        <v>45043.9743619444</v>
      </c>
    </row>
    <row r="9" ht="17" spans="1:43">
      <c r="A9" s="5">
        <f t="shared" si="8"/>
        <v>6</v>
      </c>
      <c r="B9" s="55" t="str">
        <f t="shared" si="0"/>
        <v>连续三月交易上升</v>
      </c>
      <c r="C9" s="2" t="str">
        <f t="shared" si="1"/>
        <v/>
      </c>
      <c r="D9" s="56" t="str">
        <f t="shared" si="2"/>
        <v>-</v>
      </c>
      <c r="E9" s="84" t="s">
        <v>56</v>
      </c>
      <c r="F9" s="58">
        <v>45043.9743619444</v>
      </c>
      <c r="G9" s="59" t="s">
        <v>38</v>
      </c>
      <c r="H9" s="59" t="s">
        <v>39</v>
      </c>
      <c r="I9" s="59" t="s">
        <v>40</v>
      </c>
      <c r="J9" s="59" t="s">
        <v>41</v>
      </c>
      <c r="K9" s="59" t="s">
        <v>57</v>
      </c>
      <c r="L9" s="59" t="s">
        <v>58</v>
      </c>
      <c r="M9" s="60">
        <v>46104.3646412037</v>
      </c>
      <c r="N9" s="60">
        <v>46104.3972406481</v>
      </c>
      <c r="O9" s="60">
        <v>46104.3755847454</v>
      </c>
      <c r="P9" s="60">
        <v>46102.6578136574</v>
      </c>
      <c r="Q9" s="60">
        <v>46104.3972533102</v>
      </c>
      <c r="R9" s="59">
        <v>16364.16</v>
      </c>
      <c r="S9" s="59">
        <v>60655.65</v>
      </c>
      <c r="T9" s="59">
        <v>180609.89</v>
      </c>
      <c r="U9" s="59">
        <v>152920.19</v>
      </c>
      <c r="V9" s="59">
        <v>305</v>
      </c>
      <c r="W9" s="59">
        <v>1089</v>
      </c>
      <c r="X9" s="59">
        <v>3219</v>
      </c>
      <c r="Y9" s="59">
        <v>2761</v>
      </c>
      <c r="Z9" s="59">
        <v>116.010625</v>
      </c>
      <c r="AA9" s="59">
        <v>0.5227609591</v>
      </c>
      <c r="AB9" s="59">
        <v>-0.5028469241</v>
      </c>
      <c r="AC9" s="59">
        <v>-0.1106501895</v>
      </c>
      <c r="AD9" s="61">
        <f>IF(AND($G9="正式版",$H9="中西医诊所"),IFERROR(R9/同类汇总数据!C$3,0),IF(AND($G9="正式版",$H9="中医诊所"),IFERROR(R9/同类汇总数据!C$4,0),IF(AND($G9="正式版",$H9="口腔诊所"),IFERROR(R9/同类汇总数据!C$5,0),IF(AND($G9="检查版",$H9="中西医诊所"),IFERROR(R9/同类汇总数据!C$6,0),IF(AND($G9="检查版",$H9="中医诊所"),IFERROR(R9/同类汇总数据!C$7,0),IF(AND($G9="检查版",$H9="口腔诊所"),IFERROR(R9/同类汇总数据!C$8,0),IF(AND($G9="互联网版",$H9="中西医诊所"),IFERROR(R9/同类汇总数据!C$9,0),IF(AND($G9="互联网版",$H9="中医诊所"),IFERROR(R9/同类汇总数据!C$10,0),IF(AND($G9="互联网版",$H9="口腔诊所"),IFERROR(R9/同类汇总数据!C$11,0))))))))))</f>
        <v>1.78809041007459</v>
      </c>
      <c r="AE9" s="61">
        <f>IF(AND($G9="正式版",$H9="中西医诊所"),IFERROR(S9/同类汇总数据!D$3,0),IF(AND($G9="正式版",$H9="中医诊所"),IFERROR(S9/同类汇总数据!D$4,0),IF(AND($G9="正式版",$H9="口腔诊所"),IFERROR(S9/同类汇总数据!D$5,0),IF(AND($G9="检查版",$H9="中西医诊所"),IFERROR(S9/同类汇总数据!D$6,0),IF(AND($G9="检查版",$H9="中医诊所"),IFERROR(S9/同类汇总数据!D$7,0),IF(AND($G9="检查版",$H9="口腔诊所"),IFERROR(S9/同类汇总数据!D$8,0),IF(AND($G9="互联网版",$H9="中西医诊所"),IFERROR(S9/同类汇总数据!D$9,0),IF(AND($G9="互联网版",$H9="中医诊所"),IFERROR(S9/同类汇总数据!D$10,0),IF(AND($G9="互联网版",$H9="口腔诊所"),IFERROR(S9/同类汇总数据!D$11,0))))))))))</f>
        <v>1.66254086966877</v>
      </c>
      <c r="AF9" s="61">
        <f>IF(AND($G9="正式版",$H9="中西医诊所"),IFERROR(T9/同类汇总数据!E$3,0),IF(AND($G9="正式版",$H9="中医诊所"),IFERROR(T9/同类汇总数据!E$4,0),IF(AND($G9="正式版",$H9="口腔诊所"),IFERROR(T9/同类汇总数据!E$5,0),IF(AND($G9="检查版",$H9="中西医诊所"),IFERROR(T9/同类汇总数据!E$6,0),IF(AND($G9="检查版",$H9="中医诊所"),IFERROR(T9/同类汇总数据!E$7,0),IF(AND($G9="检查版",$H9="口腔诊所"),IFERROR(T9/同类汇总数据!E$8,0),IF(AND($G9="互联网版",$H9="中西医诊所"),IFERROR(T9/同类汇总数据!E$9,0),IF(AND($G9="互联网版",$H9="中医诊所"),IFERROR(T9/同类汇总数据!E$10,0),IF(AND($G9="互联网版",$H9="口腔诊所"),IFERROR(T9/同类汇总数据!E$11,0))))))))))</f>
        <v>1.65520684735991</v>
      </c>
      <c r="AG9" s="61">
        <f>IF(AND($G9="正式版",$H9="中西医诊所"),IFERROR(U9/同类汇总数据!F$3,0),IF(AND($G9="正式版",$H9="中医诊所"),IFERROR(U9/同类汇总数据!F$4,0),IF(AND($G9="正式版",$H9="口腔诊所"),IFERROR(U9/同类汇总数据!F$5,0),IF(AND($G9="检查版",$H9="中西医诊所"),IFERROR(U9/同类汇总数据!F$6,0),IF(AND($G9="检查版",$H9="中医诊所"),IFERROR(U9/同类汇总数据!F$7,0),IF(AND($G9="检查版",$H9="口腔诊所"),IFERROR(U9/同类汇总数据!F$8,0),IF(AND($G9="互联网版",$H9="中西医诊所"),IFERROR(U9/同类汇总数据!F$9,0),IF(AND($G9="互联网版",$H9="中医诊所"),IFERROR(U9/同类汇总数据!F$10,0),IF(AND($G9="互联网版",$H9="口腔诊所"),IFERROR(U9/同类汇总数据!F$11,0))))))))))</f>
        <v>1.59419433467113</v>
      </c>
      <c r="AH9" s="61">
        <f>IF(AND($G9="正式版",$H9="中西医诊所"),IFERROR(V9/同类汇总数据!G$3,0),IF(AND($G9="正式版",$H9="中医诊所"),IFERROR(V9/同类汇总数据!G$4,0),IF(AND($G9="正式版",$H9="口腔诊所"),IFERROR(V9/同类汇总数据!G$5,0),IF(AND($G9="检查版",$H9="中西医诊所"),IFERROR(V9/同类汇总数据!G$6,0),IF(AND($G9="检查版",$H9="中医诊所"),IFERROR(V9/同类汇总数据!G$7,0),IF(AND($G9="检查版",$H9="口腔诊所"),IFERROR(V9/同类汇总数据!G$8,0),IF(AND($G9="互联网版",$H9="中西医诊所"),IFERROR(V9/同类汇总数据!G$9,0),IF(AND($G9="互联网版",$H9="中医诊所"),IFERROR(V9/同类汇总数据!G$10,0),IF(AND($G9="互联网版",$H9="口腔诊所"),IFERROR(V9/同类汇总数据!G$11,0))))))))))</f>
        <v>3.21726224695705</v>
      </c>
      <c r="AI9" s="61">
        <f>IF(AND($G9="正式版",$H9="中西医诊所"),IFERROR(W9/同类汇总数据!H$3,0),IF(AND($G9="正式版",$H9="中医诊所"),IFERROR(W9/同类汇总数据!H$4,0),IF(AND($G9="正式版",$H9="口腔诊所"),IFERROR(W9/同类汇总数据!H$5,0),IF(AND($G9="检查版",$H9="中西医诊所"),IFERROR(W9/同类汇总数据!H$6,0),IF(AND($G9="检查版",$H9="中医诊所"),IFERROR(W9/同类汇总数据!H$7,0),IF(AND($G9="检查版",$H9="口腔诊所"),IFERROR(W9/同类汇总数据!H$8,0),IF(AND($G9="互联网版",$H9="中西医诊所"),IFERROR(W9/同类汇总数据!H$9,0),IF(AND($G9="互联网版",$H9="中医诊所"),IFERROR(W9/同类汇总数据!H$10,0),IF(AND($G9="互联网版",$H9="口腔诊所"),IFERROR(W9/同类汇总数据!H$11,0))))))))))</f>
        <v>2.97841754952542</v>
      </c>
      <c r="AJ9" s="61">
        <f>IF(AND($G9="正式版",$H9="中西医诊所"),IFERROR(X9/同类汇总数据!I$3,0),IF(AND($G9="正式版",$H9="中医诊所"),IFERROR(X9/同类汇总数据!I$4,0),IF(AND($G9="正式版",$H9="口腔诊所"),IFERROR(X9/同类汇总数据!I$5,0),IF(AND($G9="检查版",$H9="中西医诊所"),IFERROR(X9/同类汇总数据!I$6,0),IF(AND($G9="检查版",$H9="中医诊所"),IFERROR(X9/同类汇总数据!I$7,0),IF(AND($G9="检查版",$H9="口腔诊所"),IFERROR(X9/同类汇总数据!I$8,0),IF(AND($G9="互联网版",$H9="中西医诊所"),IFERROR(X9/同类汇总数据!I$9,0),IF(AND($G9="互联网版",$H9="中医诊所"),IFERROR(X9/同类汇总数据!I$10,0),IF(AND($G9="互联网版",$H9="口腔诊所"),IFERROR(X9/同类汇总数据!I$11,0))))))))))</f>
        <v>2.84638060025825</v>
      </c>
      <c r="AK9" s="61">
        <f>IF(AND($G9="正式版",$H9="中西医诊所"),IFERROR(Y9/同类汇总数据!J$3,0),IF(AND($G9="正式版",$H9="中医诊所"),IFERROR(Y9/同类汇总数据!J$4,0),IF(AND($G9="正式版",$H9="口腔诊所"),IFERROR(Y9/同类汇总数据!J$5,0),IF(AND($G9="检查版",$H9="中西医诊所"),IFERROR(Y9/同类汇总数据!J$6,0),IF(AND($G9="检查版",$H9="中医诊所"),IFERROR(Y9/同类汇总数据!J$7,0),IF(AND($G9="检查版",$H9="口腔诊所"),IFERROR(Y9/同类汇总数据!J$8,0),IF(AND($G9="互联网版",$H9="中西医诊所"),IFERROR(Y9/同类汇总数据!J$9,0),IF(AND($G9="互联网版",$H9="中医诊所"),IFERROR(Y9/同类汇总数据!J$10,0),IF(AND($G9="互联网版",$H9="口腔诊所"),IFERROR(Y9/同类汇总数据!J$11,0))))))))))</f>
        <v>2.75884148242415</v>
      </c>
      <c r="AL9" s="62" t="str">
        <f ca="1" t="shared" si="3"/>
        <v>-</v>
      </c>
      <c r="AM9" s="62" t="str">
        <f t="shared" si="4"/>
        <v>高于同行150%</v>
      </c>
      <c r="AN9" s="5" t="str">
        <f t="shared" si="5"/>
        <v>高于同行100%</v>
      </c>
      <c r="AO9" s="63">
        <f t="shared" si="6"/>
        <v>46104.3972533102</v>
      </c>
      <c r="AP9" s="5" t="str">
        <f t="shared" si="7"/>
        <v/>
      </c>
      <c r="AQ9" s="60">
        <v>45043.9743619444</v>
      </c>
    </row>
    <row r="10" ht="17" spans="1:43">
      <c r="A10" s="5">
        <f t="shared" si="8"/>
        <v>7</v>
      </c>
      <c r="B10" s="55" t="str">
        <f t="shared" si="0"/>
        <v>无交易</v>
      </c>
      <c r="C10" s="2" t="str">
        <f t="shared" si="1"/>
        <v/>
      </c>
      <c r="D10" s="56" t="str">
        <f t="shared" si="2"/>
        <v>流失</v>
      </c>
      <c r="E10" s="84" t="s">
        <v>59</v>
      </c>
      <c r="F10" s="58">
        <v>45043.9743619444</v>
      </c>
      <c r="G10" s="59" t="s">
        <v>60</v>
      </c>
      <c r="H10" s="59" t="s">
        <v>39</v>
      </c>
      <c r="I10" s="59" t="s">
        <v>40</v>
      </c>
      <c r="J10" s="59" t="s">
        <v>45</v>
      </c>
      <c r="K10" s="59" t="s">
        <v>61</v>
      </c>
      <c r="L10" s="59" t="s">
        <v>47</v>
      </c>
      <c r="M10" s="60">
        <v>45456.3925578704</v>
      </c>
      <c r="N10" s="60"/>
      <c r="O10" s="60"/>
      <c r="P10" s="60">
        <v>45456.529569919</v>
      </c>
      <c r="Q10" s="60"/>
      <c r="R10" s="59"/>
      <c r="S10" s="59"/>
      <c r="T10" s="59"/>
      <c r="U10" s="59"/>
      <c r="V10" s="59"/>
      <c r="W10" s="59"/>
      <c r="X10" s="59"/>
      <c r="Y10" s="59"/>
      <c r="Z10" s="59"/>
      <c r="AA10" s="59"/>
      <c r="AB10" s="59"/>
      <c r="AC10" s="59"/>
      <c r="AD10" s="61">
        <f>IF(AND($G10="正式版",$H10="中西医诊所"),IFERROR(R10/同类汇总数据!C$3,0),IF(AND($G10="正式版",$H10="中医诊所"),IFERROR(R10/同类汇总数据!C$4,0),IF(AND($G10="正式版",$H10="口腔诊所"),IFERROR(R10/同类汇总数据!C$5,0),IF(AND($G10="检查版",$H10="中西医诊所"),IFERROR(R10/同类汇总数据!C$6,0),IF(AND($G10="检查版",$H10="中医诊所"),IFERROR(R10/同类汇总数据!C$7,0),IF(AND($G10="检查版",$H10="口腔诊所"),IFERROR(R10/同类汇总数据!C$8,0),IF(AND($G10="互联网版",$H10="中西医诊所"),IFERROR(R10/同类汇总数据!C$9,0),IF(AND($G10="互联网版",$H10="中医诊所"),IFERROR(R10/同类汇总数据!C$10,0),IF(AND($G10="互联网版",$H10="口腔诊所"),IFERROR(R10/同类汇总数据!C$11,0))))))))))</f>
        <v>0</v>
      </c>
      <c r="AE10" s="61">
        <f>IF(AND($G10="正式版",$H10="中西医诊所"),IFERROR(S10/同类汇总数据!D$3,0),IF(AND($G10="正式版",$H10="中医诊所"),IFERROR(S10/同类汇总数据!D$4,0),IF(AND($G10="正式版",$H10="口腔诊所"),IFERROR(S10/同类汇总数据!D$5,0),IF(AND($G10="检查版",$H10="中西医诊所"),IFERROR(S10/同类汇总数据!D$6,0),IF(AND($G10="检查版",$H10="中医诊所"),IFERROR(S10/同类汇总数据!D$7,0),IF(AND($G10="检查版",$H10="口腔诊所"),IFERROR(S10/同类汇总数据!D$8,0),IF(AND($G10="互联网版",$H10="中西医诊所"),IFERROR(S10/同类汇总数据!D$9,0),IF(AND($G10="互联网版",$H10="中医诊所"),IFERROR(S10/同类汇总数据!D$10,0),IF(AND($G10="互联网版",$H10="口腔诊所"),IFERROR(S10/同类汇总数据!D$11,0))))))))))</f>
        <v>0</v>
      </c>
      <c r="AF10" s="61">
        <f>IF(AND($G10="正式版",$H10="中西医诊所"),IFERROR(T10/同类汇总数据!E$3,0),IF(AND($G10="正式版",$H10="中医诊所"),IFERROR(T10/同类汇总数据!E$4,0),IF(AND($G10="正式版",$H10="口腔诊所"),IFERROR(T10/同类汇总数据!E$5,0),IF(AND($G10="检查版",$H10="中西医诊所"),IFERROR(T10/同类汇总数据!E$6,0),IF(AND($G10="检查版",$H10="中医诊所"),IFERROR(T10/同类汇总数据!E$7,0),IF(AND($G10="检查版",$H10="口腔诊所"),IFERROR(T10/同类汇总数据!E$8,0),IF(AND($G10="互联网版",$H10="中西医诊所"),IFERROR(T10/同类汇总数据!E$9,0),IF(AND($G10="互联网版",$H10="中医诊所"),IFERROR(T10/同类汇总数据!E$10,0),IF(AND($G10="互联网版",$H10="口腔诊所"),IFERROR(T10/同类汇总数据!E$11,0))))))))))</f>
        <v>0</v>
      </c>
      <c r="AG10" s="61">
        <f>IF(AND($G10="正式版",$H10="中西医诊所"),IFERROR(U10/同类汇总数据!F$3,0),IF(AND($G10="正式版",$H10="中医诊所"),IFERROR(U10/同类汇总数据!F$4,0),IF(AND($G10="正式版",$H10="口腔诊所"),IFERROR(U10/同类汇总数据!F$5,0),IF(AND($G10="检查版",$H10="中西医诊所"),IFERROR(U10/同类汇总数据!F$6,0),IF(AND($G10="检查版",$H10="中医诊所"),IFERROR(U10/同类汇总数据!F$7,0),IF(AND($G10="检查版",$H10="口腔诊所"),IFERROR(U10/同类汇总数据!F$8,0),IF(AND($G10="互联网版",$H10="中西医诊所"),IFERROR(U10/同类汇总数据!F$9,0),IF(AND($G10="互联网版",$H10="中医诊所"),IFERROR(U10/同类汇总数据!F$10,0),IF(AND($G10="互联网版",$H10="口腔诊所"),IFERROR(U10/同类汇总数据!F$11,0))))))))))</f>
        <v>0</v>
      </c>
      <c r="AH10" s="61">
        <f>IF(AND($G10="正式版",$H10="中西医诊所"),IFERROR(V10/同类汇总数据!G$3,0),IF(AND($G10="正式版",$H10="中医诊所"),IFERROR(V10/同类汇总数据!G$4,0),IF(AND($G10="正式版",$H10="口腔诊所"),IFERROR(V10/同类汇总数据!G$5,0),IF(AND($G10="检查版",$H10="中西医诊所"),IFERROR(V10/同类汇总数据!G$6,0),IF(AND($G10="检查版",$H10="中医诊所"),IFERROR(V10/同类汇总数据!G$7,0),IF(AND($G10="检查版",$H10="口腔诊所"),IFERROR(V10/同类汇总数据!G$8,0),IF(AND($G10="互联网版",$H10="中西医诊所"),IFERROR(V10/同类汇总数据!G$9,0),IF(AND($G10="互联网版",$H10="中医诊所"),IFERROR(V10/同类汇总数据!G$10,0),IF(AND($G10="互联网版",$H10="口腔诊所"),IFERROR(V10/同类汇总数据!G$11,0))))))))))</f>
        <v>0</v>
      </c>
      <c r="AI10" s="61">
        <f>IF(AND($G10="正式版",$H10="中西医诊所"),IFERROR(W10/同类汇总数据!H$3,0),IF(AND($G10="正式版",$H10="中医诊所"),IFERROR(W10/同类汇总数据!H$4,0),IF(AND($G10="正式版",$H10="口腔诊所"),IFERROR(W10/同类汇总数据!H$5,0),IF(AND($G10="检查版",$H10="中西医诊所"),IFERROR(W10/同类汇总数据!H$6,0),IF(AND($G10="检查版",$H10="中医诊所"),IFERROR(W10/同类汇总数据!H$7,0),IF(AND($G10="检查版",$H10="口腔诊所"),IFERROR(W10/同类汇总数据!H$8,0),IF(AND($G10="互联网版",$H10="中西医诊所"),IFERROR(W10/同类汇总数据!H$9,0),IF(AND($G10="互联网版",$H10="中医诊所"),IFERROR(W10/同类汇总数据!H$10,0),IF(AND($G10="互联网版",$H10="口腔诊所"),IFERROR(W10/同类汇总数据!H$11,0))))))))))</f>
        <v>0</v>
      </c>
      <c r="AJ10" s="61">
        <f>IF(AND($G10="正式版",$H10="中西医诊所"),IFERROR(X10/同类汇总数据!I$3,0),IF(AND($G10="正式版",$H10="中医诊所"),IFERROR(X10/同类汇总数据!I$4,0),IF(AND($G10="正式版",$H10="口腔诊所"),IFERROR(X10/同类汇总数据!I$5,0),IF(AND($G10="检查版",$H10="中西医诊所"),IFERROR(X10/同类汇总数据!I$6,0),IF(AND($G10="检查版",$H10="中医诊所"),IFERROR(X10/同类汇总数据!I$7,0),IF(AND($G10="检查版",$H10="口腔诊所"),IFERROR(X10/同类汇总数据!I$8,0),IF(AND($G10="互联网版",$H10="中西医诊所"),IFERROR(X10/同类汇总数据!I$9,0),IF(AND($G10="互联网版",$H10="中医诊所"),IFERROR(X10/同类汇总数据!I$10,0),IF(AND($G10="互联网版",$H10="口腔诊所"),IFERROR(X10/同类汇总数据!I$11,0))))))))))</f>
        <v>0</v>
      </c>
      <c r="AK10" s="61">
        <f>IF(AND($G10="正式版",$H10="中西医诊所"),IFERROR(Y10/同类汇总数据!J$3,0),IF(AND($G10="正式版",$H10="中医诊所"),IFERROR(Y10/同类汇总数据!J$4,0),IF(AND($G10="正式版",$H10="口腔诊所"),IFERROR(Y10/同类汇总数据!J$5,0),IF(AND($G10="检查版",$H10="中西医诊所"),IFERROR(Y10/同类汇总数据!J$6,0),IF(AND($G10="检查版",$H10="中医诊所"),IFERROR(Y10/同类汇总数据!J$7,0),IF(AND($G10="检查版",$H10="口腔诊所"),IFERROR(Y10/同类汇总数据!J$8,0),IF(AND($G10="互联网版",$H10="中西医诊所"),IFERROR(Y10/同类汇总数据!J$9,0),IF(AND($G10="互联网版",$H10="中医诊所"),IFERROR(Y10/同类汇总数据!J$10,0),IF(AND($G10="互联网版",$H10="口腔诊所"),IFERROR(Y10/同类汇总数据!J$11,0))))))))))</f>
        <v>0</v>
      </c>
      <c r="AL10" s="62" t="str">
        <f ca="1" t="shared" si="3"/>
        <v>今年内未操作</v>
      </c>
      <c r="AM10" s="62" t="str">
        <f t="shared" si="4"/>
        <v>低于同行20%</v>
      </c>
      <c r="AN10" s="5" t="str">
        <f t="shared" si="5"/>
        <v>低于同行20%</v>
      </c>
      <c r="AO10" s="63">
        <f t="shared" si="6"/>
        <v>45456.529569919</v>
      </c>
      <c r="AP10" s="5" t="str">
        <f t="shared" si="7"/>
        <v/>
      </c>
      <c r="AQ10" s="60">
        <v>45043.9743619444</v>
      </c>
    </row>
    <row r="11" ht="17" spans="1:43">
      <c r="A11" s="5">
        <f t="shared" si="8"/>
        <v>8</v>
      </c>
      <c r="B11" s="55" t="str">
        <f t="shared" si="0"/>
        <v>无交易</v>
      </c>
      <c r="C11" s="2" t="str">
        <f t="shared" si="1"/>
        <v/>
      </c>
      <c r="D11" s="56" t="str">
        <f t="shared" si="2"/>
        <v>流失</v>
      </c>
      <c r="E11" s="84" t="s">
        <v>62</v>
      </c>
      <c r="F11" s="58">
        <v>45043.9743619444</v>
      </c>
      <c r="G11" s="59" t="s">
        <v>60</v>
      </c>
      <c r="H11" s="59" t="s">
        <v>63</v>
      </c>
      <c r="I11" s="59" t="s">
        <v>40</v>
      </c>
      <c r="J11" s="59" t="s">
        <v>45</v>
      </c>
      <c r="K11" s="59" t="s">
        <v>64</v>
      </c>
      <c r="L11" s="59" t="s">
        <v>47</v>
      </c>
      <c r="M11" s="60">
        <v>45268.7347569444</v>
      </c>
      <c r="N11" s="60"/>
      <c r="O11" s="60"/>
      <c r="P11" s="60">
        <v>45172.3834731597</v>
      </c>
      <c r="Q11" s="60"/>
      <c r="R11" s="59"/>
      <c r="S11" s="59"/>
      <c r="T11" s="59"/>
      <c r="U11" s="59"/>
      <c r="V11" s="59"/>
      <c r="W11" s="59"/>
      <c r="X11" s="59"/>
      <c r="Y11" s="59"/>
      <c r="Z11" s="59"/>
      <c r="AA11" s="59"/>
      <c r="AB11" s="59"/>
      <c r="AC11" s="59"/>
      <c r="AD11" s="61">
        <f>IF(AND($G11="正式版",$H11="中西医诊所"),IFERROR(R11/同类汇总数据!C$3,0),IF(AND($G11="正式版",$H11="中医诊所"),IFERROR(R11/同类汇总数据!C$4,0),IF(AND($G11="正式版",$H11="口腔诊所"),IFERROR(R11/同类汇总数据!C$5,0),IF(AND($G11="检查版",$H11="中西医诊所"),IFERROR(R11/同类汇总数据!C$6,0),IF(AND($G11="检查版",$H11="中医诊所"),IFERROR(R11/同类汇总数据!C$7,0),IF(AND($G11="检查版",$H11="口腔诊所"),IFERROR(R11/同类汇总数据!C$8,0),IF(AND($G11="互联网版",$H11="中西医诊所"),IFERROR(R11/同类汇总数据!C$9,0),IF(AND($G11="互联网版",$H11="中医诊所"),IFERROR(R11/同类汇总数据!C$10,0),IF(AND($G11="互联网版",$H11="口腔诊所"),IFERROR(R11/同类汇总数据!C$11,0))))))))))</f>
        <v>0</v>
      </c>
      <c r="AE11" s="61">
        <f>IF(AND($G11="正式版",$H11="中西医诊所"),IFERROR(S11/同类汇总数据!D$3,0),IF(AND($G11="正式版",$H11="中医诊所"),IFERROR(S11/同类汇总数据!D$4,0),IF(AND($G11="正式版",$H11="口腔诊所"),IFERROR(S11/同类汇总数据!D$5,0),IF(AND($G11="检查版",$H11="中西医诊所"),IFERROR(S11/同类汇总数据!D$6,0),IF(AND($G11="检查版",$H11="中医诊所"),IFERROR(S11/同类汇总数据!D$7,0),IF(AND($G11="检查版",$H11="口腔诊所"),IFERROR(S11/同类汇总数据!D$8,0),IF(AND($G11="互联网版",$H11="中西医诊所"),IFERROR(S11/同类汇总数据!D$9,0),IF(AND($G11="互联网版",$H11="中医诊所"),IFERROR(S11/同类汇总数据!D$10,0),IF(AND($G11="互联网版",$H11="口腔诊所"),IFERROR(S11/同类汇总数据!D$11,0))))))))))</f>
        <v>0</v>
      </c>
      <c r="AF11" s="61">
        <f>IF(AND($G11="正式版",$H11="中西医诊所"),IFERROR(T11/同类汇总数据!E$3,0),IF(AND($G11="正式版",$H11="中医诊所"),IFERROR(T11/同类汇总数据!E$4,0),IF(AND($G11="正式版",$H11="口腔诊所"),IFERROR(T11/同类汇总数据!E$5,0),IF(AND($G11="检查版",$H11="中西医诊所"),IFERROR(T11/同类汇总数据!E$6,0),IF(AND($G11="检查版",$H11="中医诊所"),IFERROR(T11/同类汇总数据!E$7,0),IF(AND($G11="检查版",$H11="口腔诊所"),IFERROR(T11/同类汇总数据!E$8,0),IF(AND($G11="互联网版",$H11="中西医诊所"),IFERROR(T11/同类汇总数据!E$9,0),IF(AND($G11="互联网版",$H11="中医诊所"),IFERROR(T11/同类汇总数据!E$10,0),IF(AND($G11="互联网版",$H11="口腔诊所"),IFERROR(T11/同类汇总数据!E$11,0))))))))))</f>
        <v>0</v>
      </c>
      <c r="AG11" s="61">
        <f>IF(AND($G11="正式版",$H11="中西医诊所"),IFERROR(U11/同类汇总数据!F$3,0),IF(AND($G11="正式版",$H11="中医诊所"),IFERROR(U11/同类汇总数据!F$4,0),IF(AND($G11="正式版",$H11="口腔诊所"),IFERROR(U11/同类汇总数据!F$5,0),IF(AND($G11="检查版",$H11="中西医诊所"),IFERROR(U11/同类汇总数据!F$6,0),IF(AND($G11="检查版",$H11="中医诊所"),IFERROR(U11/同类汇总数据!F$7,0),IF(AND($G11="检查版",$H11="口腔诊所"),IFERROR(U11/同类汇总数据!F$8,0),IF(AND($G11="互联网版",$H11="中西医诊所"),IFERROR(U11/同类汇总数据!F$9,0),IF(AND($G11="互联网版",$H11="中医诊所"),IFERROR(U11/同类汇总数据!F$10,0),IF(AND($G11="互联网版",$H11="口腔诊所"),IFERROR(U11/同类汇总数据!F$11,0))))))))))</f>
        <v>0</v>
      </c>
      <c r="AH11" s="61">
        <f>IF(AND($G11="正式版",$H11="中西医诊所"),IFERROR(V11/同类汇总数据!G$3,0),IF(AND($G11="正式版",$H11="中医诊所"),IFERROR(V11/同类汇总数据!G$4,0),IF(AND($G11="正式版",$H11="口腔诊所"),IFERROR(V11/同类汇总数据!G$5,0),IF(AND($G11="检查版",$H11="中西医诊所"),IFERROR(V11/同类汇总数据!G$6,0),IF(AND($G11="检查版",$H11="中医诊所"),IFERROR(V11/同类汇总数据!G$7,0),IF(AND($G11="检查版",$H11="口腔诊所"),IFERROR(V11/同类汇总数据!G$8,0),IF(AND($G11="互联网版",$H11="中西医诊所"),IFERROR(V11/同类汇总数据!G$9,0),IF(AND($G11="互联网版",$H11="中医诊所"),IFERROR(V11/同类汇总数据!G$10,0),IF(AND($G11="互联网版",$H11="口腔诊所"),IFERROR(V11/同类汇总数据!G$11,0))))))))))</f>
        <v>0</v>
      </c>
      <c r="AI11" s="61">
        <f>IF(AND($G11="正式版",$H11="中西医诊所"),IFERROR(W11/同类汇总数据!H$3,0),IF(AND($G11="正式版",$H11="中医诊所"),IFERROR(W11/同类汇总数据!H$4,0),IF(AND($G11="正式版",$H11="口腔诊所"),IFERROR(W11/同类汇总数据!H$5,0),IF(AND($G11="检查版",$H11="中西医诊所"),IFERROR(W11/同类汇总数据!H$6,0),IF(AND($G11="检查版",$H11="中医诊所"),IFERROR(W11/同类汇总数据!H$7,0),IF(AND($G11="检查版",$H11="口腔诊所"),IFERROR(W11/同类汇总数据!H$8,0),IF(AND($G11="互联网版",$H11="中西医诊所"),IFERROR(W11/同类汇总数据!H$9,0),IF(AND($G11="互联网版",$H11="中医诊所"),IFERROR(W11/同类汇总数据!H$10,0),IF(AND($G11="互联网版",$H11="口腔诊所"),IFERROR(W11/同类汇总数据!H$11,0))))))))))</f>
        <v>0</v>
      </c>
      <c r="AJ11" s="61">
        <f>IF(AND($G11="正式版",$H11="中西医诊所"),IFERROR(X11/同类汇总数据!I$3,0),IF(AND($G11="正式版",$H11="中医诊所"),IFERROR(X11/同类汇总数据!I$4,0),IF(AND($G11="正式版",$H11="口腔诊所"),IFERROR(X11/同类汇总数据!I$5,0),IF(AND($G11="检查版",$H11="中西医诊所"),IFERROR(X11/同类汇总数据!I$6,0),IF(AND($G11="检查版",$H11="中医诊所"),IFERROR(X11/同类汇总数据!I$7,0),IF(AND($G11="检查版",$H11="口腔诊所"),IFERROR(X11/同类汇总数据!I$8,0),IF(AND($G11="互联网版",$H11="中西医诊所"),IFERROR(X11/同类汇总数据!I$9,0),IF(AND($G11="互联网版",$H11="中医诊所"),IFERROR(X11/同类汇总数据!I$10,0),IF(AND($G11="互联网版",$H11="口腔诊所"),IFERROR(X11/同类汇总数据!I$11,0))))))))))</f>
        <v>0</v>
      </c>
      <c r="AK11" s="61">
        <f>IF(AND($G11="正式版",$H11="中西医诊所"),IFERROR(Y11/同类汇总数据!J$3,0),IF(AND($G11="正式版",$H11="中医诊所"),IFERROR(Y11/同类汇总数据!J$4,0),IF(AND($G11="正式版",$H11="口腔诊所"),IFERROR(Y11/同类汇总数据!J$5,0),IF(AND($G11="检查版",$H11="中西医诊所"),IFERROR(Y11/同类汇总数据!J$6,0),IF(AND($G11="检查版",$H11="中医诊所"),IFERROR(Y11/同类汇总数据!J$7,0),IF(AND($G11="检查版",$H11="口腔诊所"),IFERROR(Y11/同类汇总数据!J$8,0),IF(AND($G11="互联网版",$H11="中西医诊所"),IFERROR(Y11/同类汇总数据!J$9,0),IF(AND($G11="互联网版",$H11="中医诊所"),IFERROR(Y11/同类汇总数据!J$10,0),IF(AND($G11="互联网版",$H11="口腔诊所"),IFERROR(Y11/同类汇总数据!J$11,0))))))))))</f>
        <v>0</v>
      </c>
      <c r="AL11" s="62" t="str">
        <f ca="1" t="shared" si="3"/>
        <v>今年内未操作</v>
      </c>
      <c r="AM11" s="62" t="str">
        <f t="shared" si="4"/>
        <v>低于同行20%</v>
      </c>
      <c r="AN11" s="5" t="str">
        <f t="shared" si="5"/>
        <v>低于同行20%</v>
      </c>
      <c r="AO11" s="63">
        <f t="shared" si="6"/>
        <v>45268.7347569444</v>
      </c>
      <c r="AP11" s="5" t="str">
        <f t="shared" si="7"/>
        <v/>
      </c>
      <c r="AQ11" s="60">
        <v>45043.9743619444</v>
      </c>
    </row>
    <row r="12" ht="17" spans="1:43">
      <c r="A12" s="5">
        <f t="shared" si="8"/>
        <v>9</v>
      </c>
      <c r="B12" s="55" t="str">
        <f t="shared" si="0"/>
        <v>连续三月交易上升</v>
      </c>
      <c r="C12" s="2" t="str">
        <f t="shared" si="1"/>
        <v/>
      </c>
      <c r="D12" s="56" t="str">
        <f t="shared" si="2"/>
        <v>-</v>
      </c>
      <c r="E12" s="84" t="s">
        <v>65</v>
      </c>
      <c r="F12" s="58">
        <v>45043.9743619444</v>
      </c>
      <c r="G12" s="59" t="s">
        <v>38</v>
      </c>
      <c r="H12" s="59" t="s">
        <v>66</v>
      </c>
      <c r="I12" s="59" t="s">
        <v>40</v>
      </c>
      <c r="J12" s="59" t="s">
        <v>67</v>
      </c>
      <c r="K12" s="59" t="s">
        <v>68</v>
      </c>
      <c r="L12" s="59"/>
      <c r="M12" s="60">
        <v>46104.3563194444</v>
      </c>
      <c r="N12" s="60">
        <v>46104.3915837037</v>
      </c>
      <c r="O12" s="60">
        <v>46104.3998617477</v>
      </c>
      <c r="P12" s="60">
        <v>46099.4665553356</v>
      </c>
      <c r="Q12" s="60">
        <v>46104.3916358912</v>
      </c>
      <c r="R12" s="59">
        <v>46493.82</v>
      </c>
      <c r="S12" s="59">
        <v>181495.73</v>
      </c>
      <c r="T12" s="59">
        <v>504568.96</v>
      </c>
      <c r="U12" s="59">
        <v>450884.83</v>
      </c>
      <c r="V12" s="59">
        <v>294</v>
      </c>
      <c r="W12" s="59">
        <v>1246</v>
      </c>
      <c r="X12" s="59">
        <v>3468</v>
      </c>
      <c r="Y12" s="59">
        <v>3132</v>
      </c>
      <c r="Z12" s="59">
        <v>322.0605928571</v>
      </c>
      <c r="AA12" s="59">
        <v>0.3602272195</v>
      </c>
      <c r="AB12" s="59">
        <v>-0.2964116535</v>
      </c>
      <c r="AC12" s="59">
        <v>0.0478019769</v>
      </c>
      <c r="AD12" s="61">
        <f>IF(AND($G12="正式版",$H12="中西医诊所"),IFERROR(R12/同类汇总数据!C$3,0),IF(AND($G12="正式版",$H12="中医诊所"),IFERROR(R12/同类汇总数据!C$4,0),IF(AND($G12="正式版",$H12="口腔诊所"),IFERROR(R12/同类汇总数据!C$5,0),IF(AND($G12="检查版",$H12="中西医诊所"),IFERROR(R12/同类汇总数据!C$6,0),IF(AND($G12="检查版",$H12="中医诊所"),IFERROR(R12/同类汇总数据!C$7,0),IF(AND($G12="检查版",$H12="口腔诊所"),IFERROR(R12/同类汇总数据!C$8,0),IF(AND($G12="互联网版",$H12="中西医诊所"),IFERROR(R12/同类汇总数据!C$9,0),IF(AND($G12="互联网版",$H12="中医诊所"),IFERROR(R12/同类汇总数据!C$10,0),IF(AND($G12="互联网版",$H12="口腔诊所"),IFERROR(R12/同类汇总数据!C$11,0))))))))))</f>
        <v>6.69263805524312</v>
      </c>
      <c r="AE12" s="61">
        <f>IF(AND($G12="正式版",$H12="中西医诊所"),IFERROR(S12/同类汇总数据!D$3,0),IF(AND($G12="正式版",$H12="中医诊所"),IFERROR(S12/同类汇总数据!D$4,0),IF(AND($G12="正式版",$H12="口腔诊所"),IFERROR(S12/同类汇总数据!D$5,0),IF(AND($G12="检查版",$H12="中西医诊所"),IFERROR(S12/同类汇总数据!D$6,0),IF(AND($G12="检查版",$H12="中医诊所"),IFERROR(S12/同类汇总数据!D$7,0),IF(AND($G12="检查版",$H12="口腔诊所"),IFERROR(S12/同类汇总数据!D$8,0),IF(AND($G12="互联网版",$H12="中西医诊所"),IFERROR(S12/同类汇总数据!D$9,0),IF(AND($G12="互联网版",$H12="中医诊所"),IFERROR(S12/同类汇总数据!D$10,0),IF(AND($G12="互联网版",$H12="口腔诊所"),IFERROR(S12/同类汇总数据!D$11,0))))))))))</f>
        <v>6.73347075592271</v>
      </c>
      <c r="AF12" s="61">
        <f>IF(AND($G12="正式版",$H12="中西医诊所"),IFERROR(T12/同类汇总数据!E$3,0),IF(AND($G12="正式版",$H12="中医诊所"),IFERROR(T12/同类汇总数据!E$4,0),IF(AND($G12="正式版",$H12="口腔诊所"),IFERROR(T12/同类汇总数据!E$5,0),IF(AND($G12="检查版",$H12="中西医诊所"),IFERROR(T12/同类汇总数据!E$6,0),IF(AND($G12="检查版",$H12="中医诊所"),IFERROR(T12/同类汇总数据!E$7,0),IF(AND($G12="检查版",$H12="口腔诊所"),IFERROR(T12/同类汇总数据!E$8,0),IF(AND($G12="互联网版",$H12="中西医诊所"),IFERROR(T12/同类汇总数据!E$9,0),IF(AND($G12="互联网版",$H12="中医诊所"),IFERROR(T12/同类汇总数据!E$10,0),IF(AND($G12="互联网版",$H12="口腔诊所"),IFERROR(T12/同类汇总数据!E$11,0))))))))))</f>
        <v>6.48340480627532</v>
      </c>
      <c r="AG12" s="61">
        <f>IF(AND($G12="正式版",$H12="中西医诊所"),IFERROR(U12/同类汇总数据!F$3,0),IF(AND($G12="正式版",$H12="中医诊所"),IFERROR(U12/同类汇总数据!F$4,0),IF(AND($G12="正式版",$H12="口腔诊所"),IFERROR(U12/同类汇总数据!F$5,0),IF(AND($G12="检查版",$H12="中西医诊所"),IFERROR(U12/同类汇总数据!F$6,0),IF(AND($G12="检查版",$H12="中医诊所"),IFERROR(U12/同类汇总数据!F$7,0),IF(AND($G12="检查版",$H12="口腔诊所"),IFERROR(U12/同类汇总数据!F$8,0),IF(AND($G12="互联网版",$H12="中西医诊所"),IFERROR(U12/同类汇总数据!F$9,0),IF(AND($G12="互联网版",$H12="中医诊所"),IFERROR(U12/同类汇总数据!F$10,0),IF(AND($G12="互联网版",$H12="口腔诊所"),IFERROR(U12/同类汇总数据!F$11,0))))))))))</f>
        <v>6.75108468658656</v>
      </c>
      <c r="AH12" s="61">
        <f>IF(AND($G12="正式版",$H12="中西医诊所"),IFERROR(V12/同类汇总数据!G$3,0),IF(AND($G12="正式版",$H12="中医诊所"),IFERROR(V12/同类汇总数据!G$4,0),IF(AND($G12="正式版",$H12="口腔诊所"),IFERROR(V12/同类汇总数据!G$5,0),IF(AND($G12="检查版",$H12="中西医诊所"),IFERROR(V12/同类汇总数据!G$6,0),IF(AND($G12="检查版",$H12="中医诊所"),IFERROR(V12/同类汇总数据!G$7,0),IF(AND($G12="检查版",$H12="口腔诊所"),IFERROR(V12/同类汇总数据!G$8,0),IF(AND($G12="互联网版",$H12="中西医诊所"),IFERROR(V12/同类汇总数据!G$9,0),IF(AND($G12="互联网版",$H12="中医诊所"),IFERROR(V12/同类汇总数据!G$10,0),IF(AND($G12="互联网版",$H12="口腔诊所"),IFERROR(V12/同类汇总数据!G$11,0))))))))))</f>
        <v>6.64126120712829</v>
      </c>
      <c r="AI12" s="61">
        <f>IF(AND($G12="正式版",$H12="中西医诊所"),IFERROR(W12/同类汇总数据!H$3,0),IF(AND($G12="正式版",$H12="中医诊所"),IFERROR(W12/同类汇总数据!H$4,0),IF(AND($G12="正式版",$H12="口腔诊所"),IFERROR(W12/同类汇总数据!H$5,0),IF(AND($G12="检查版",$H12="中西医诊所"),IFERROR(W12/同类汇总数据!H$6,0),IF(AND($G12="检查版",$H12="中医诊所"),IFERROR(W12/同类汇总数据!H$7,0),IF(AND($G12="检查版",$H12="口腔诊所"),IFERROR(W12/同类汇总数据!H$8,0),IF(AND($G12="互联网版",$H12="中西医诊所"),IFERROR(W12/同类汇总数据!H$9,0),IF(AND($G12="互联网版",$H12="中医诊所"),IFERROR(W12/同类汇总数据!H$10,0),IF(AND($G12="互联网版",$H12="口腔诊所"),IFERROR(W12/同类汇总数据!H$11,0))))))))))</f>
        <v>7.0810461535314</v>
      </c>
      <c r="AJ12" s="61">
        <f>IF(AND($G12="正式版",$H12="中西医诊所"),IFERROR(X12/同类汇总数据!I$3,0),IF(AND($G12="正式版",$H12="中医诊所"),IFERROR(X12/同类汇总数据!I$4,0),IF(AND($G12="正式版",$H12="口腔诊所"),IFERROR(X12/同类汇总数据!I$5,0),IF(AND($G12="检查版",$H12="中西医诊所"),IFERROR(X12/同类汇总数据!I$6,0),IF(AND($G12="检查版",$H12="中医诊所"),IFERROR(X12/同类汇总数据!I$7,0),IF(AND($G12="检查版",$H12="口腔诊所"),IFERROR(X12/同类汇总数据!I$8,0),IF(AND($G12="互联网版",$H12="中西医诊所"),IFERROR(X12/同类汇总数据!I$9,0),IF(AND($G12="互联网版",$H12="中医诊所"),IFERROR(X12/同类汇总数据!I$10,0),IF(AND($G12="互联网版",$H12="口腔诊所"),IFERROR(X12/同类汇总数据!I$11,0))))))))))</f>
        <v>6.71714207685201</v>
      </c>
      <c r="AK12" s="61">
        <f>IF(AND($G12="正式版",$H12="中西医诊所"),IFERROR(Y12/同类汇总数据!J$3,0),IF(AND($G12="正式版",$H12="中医诊所"),IFERROR(Y12/同类汇总数据!J$4,0),IF(AND($G12="正式版",$H12="口腔诊所"),IFERROR(Y12/同类汇总数据!J$5,0),IF(AND($G12="检查版",$H12="中西医诊所"),IFERROR(Y12/同类汇总数据!J$6,0),IF(AND($G12="检查版",$H12="中医诊所"),IFERROR(Y12/同类汇总数据!J$7,0),IF(AND($G12="检查版",$H12="口腔诊所"),IFERROR(Y12/同类汇总数据!J$8,0),IF(AND($G12="互联网版",$H12="中西医诊所"),IFERROR(Y12/同类汇总数据!J$9,0),IF(AND($G12="互联网版",$H12="中医诊所"),IFERROR(Y12/同类汇总数据!J$10,0),IF(AND($G12="互联网版",$H12="口腔诊所"),IFERROR(Y12/同类汇总数据!J$11,0))))))))))</f>
        <v>6.87201982090621</v>
      </c>
      <c r="AL12" s="62" t="str">
        <f ca="1" t="shared" si="3"/>
        <v>-</v>
      </c>
      <c r="AM12" s="62" t="str">
        <f t="shared" si="4"/>
        <v>高于同行100%</v>
      </c>
      <c r="AN12" s="5" t="str">
        <f t="shared" si="5"/>
        <v>高于同行100%</v>
      </c>
      <c r="AO12" s="63">
        <f t="shared" si="6"/>
        <v>46104.3998617477</v>
      </c>
      <c r="AP12" s="5" t="str">
        <f t="shared" si="7"/>
        <v/>
      </c>
      <c r="AQ12" s="60">
        <v>45043.9743619444</v>
      </c>
    </row>
    <row r="13" ht="17" spans="1:43">
      <c r="A13" s="5">
        <f t="shared" si="8"/>
        <v>10</v>
      </c>
      <c r="B13" s="55" t="str">
        <f t="shared" si="0"/>
        <v>连续三月交易上升</v>
      </c>
      <c r="C13" s="2" t="str">
        <f t="shared" si="1"/>
        <v/>
      </c>
      <c r="D13" s="56" t="str">
        <f t="shared" si="2"/>
        <v>-</v>
      </c>
      <c r="E13" s="84" t="s">
        <v>69</v>
      </c>
      <c r="F13" s="58">
        <v>45043.9743619444</v>
      </c>
      <c r="G13" s="59" t="s">
        <v>38</v>
      </c>
      <c r="H13" s="59" t="s">
        <v>63</v>
      </c>
      <c r="I13" s="59" t="s">
        <v>70</v>
      </c>
      <c r="J13" s="59" t="s">
        <v>71</v>
      </c>
      <c r="K13" s="59" t="s">
        <v>72</v>
      </c>
      <c r="L13" s="59" t="s">
        <v>73</v>
      </c>
      <c r="M13" s="60">
        <v>46103.3898148148</v>
      </c>
      <c r="N13" s="60">
        <v>46103.6129341898</v>
      </c>
      <c r="O13" s="60">
        <v>46103.6126359375</v>
      </c>
      <c r="P13" s="60">
        <v>44896.569747037</v>
      </c>
      <c r="Q13" s="60"/>
      <c r="R13" s="59">
        <v>14800</v>
      </c>
      <c r="S13" s="59">
        <v>49510</v>
      </c>
      <c r="T13" s="59">
        <v>140070</v>
      </c>
      <c r="U13" s="59">
        <v>125460</v>
      </c>
      <c r="V13" s="59">
        <v>19</v>
      </c>
      <c r="W13" s="59">
        <v>69</v>
      </c>
      <c r="X13" s="59">
        <v>198</v>
      </c>
      <c r="Y13" s="59">
        <v>175</v>
      </c>
      <c r="Z13" s="59">
        <v>864.5454545455</v>
      </c>
      <c r="AA13" s="59">
        <v>0.2562801319</v>
      </c>
      <c r="AB13" s="59">
        <v>-0.2295210166</v>
      </c>
      <c r="AC13" s="59">
        <v>0.0581299131</v>
      </c>
      <c r="AD13" s="61">
        <f>IF(AND($G13="正式版",$H13="中西医诊所"),IFERROR(R13/同类汇总数据!C$3,0),IF(AND($G13="正式版",$H13="中医诊所"),IFERROR(R13/同类汇总数据!C$4,0),IF(AND($G13="正式版",$H13="口腔诊所"),IFERROR(R13/同类汇总数据!C$5,0),IF(AND($G13="检查版",$H13="中西医诊所"),IFERROR(R13/同类汇总数据!C$6,0),IF(AND($G13="检查版",$H13="中医诊所"),IFERROR(R13/同类汇总数据!C$7,0),IF(AND($G13="检查版",$H13="口腔诊所"),IFERROR(R13/同类汇总数据!C$8,0),IF(AND($G13="互联网版",$H13="中西医诊所"),IFERROR(R13/同类汇总数据!C$9,0),IF(AND($G13="互联网版",$H13="中医诊所"),IFERROR(R13/同类汇总数据!C$10,0),IF(AND($G13="互联网版",$H13="口腔诊所"),IFERROR(R13/同类汇总数据!C$11,0))))))))))</f>
        <v>1.48036357668017</v>
      </c>
      <c r="AE13" s="61">
        <f>IF(AND($G13="正式版",$H13="中西医诊所"),IFERROR(S13/同类汇总数据!D$3,0),IF(AND($G13="正式版",$H13="中医诊所"),IFERROR(S13/同类汇总数据!D$4,0),IF(AND($G13="正式版",$H13="口腔诊所"),IFERROR(S13/同类汇总数据!D$5,0),IF(AND($G13="检查版",$H13="中西医诊所"),IFERROR(S13/同类汇总数据!D$6,0),IF(AND($G13="检查版",$H13="中医诊所"),IFERROR(S13/同类汇总数据!D$7,0),IF(AND($G13="检查版",$H13="口腔诊所"),IFERROR(S13/同类汇总数据!D$8,0),IF(AND($G13="互联网版",$H13="中西医诊所"),IFERROR(S13/同类汇总数据!D$9,0),IF(AND($G13="互联网版",$H13="中医诊所"),IFERROR(S13/同类汇总数据!D$10,0),IF(AND($G13="互联网版",$H13="口腔诊所"),IFERROR(S13/同类汇总数据!D$11,0))))))))))</f>
        <v>1.13997383133645</v>
      </c>
      <c r="AF13" s="61">
        <f>IF(AND($G13="正式版",$H13="中西医诊所"),IFERROR(T13/同类汇总数据!E$3,0),IF(AND($G13="正式版",$H13="中医诊所"),IFERROR(T13/同类汇总数据!E$4,0),IF(AND($G13="正式版",$H13="口腔诊所"),IFERROR(T13/同类汇总数据!E$5,0),IF(AND($G13="检查版",$H13="中西医诊所"),IFERROR(T13/同类汇总数据!E$6,0),IF(AND($G13="检查版",$H13="中医诊所"),IFERROR(T13/同类汇总数据!E$7,0),IF(AND($G13="检查版",$H13="口腔诊所"),IFERROR(T13/同类汇总数据!E$8,0),IF(AND($G13="互联网版",$H13="中西医诊所"),IFERROR(T13/同类汇总数据!E$9,0),IF(AND($G13="互联网版",$H13="中医诊所"),IFERROR(T13/同类汇总数据!E$10,0),IF(AND($G13="互联网版",$H13="口腔诊所"),IFERROR(T13/同类汇总数据!E$11,0))))))))))</f>
        <v>1.26340614397017</v>
      </c>
      <c r="AG13" s="61">
        <f>IF(AND($G13="正式版",$H13="中西医诊所"),IFERROR(U13/同类汇总数据!F$3,0),IF(AND($G13="正式版",$H13="中医诊所"),IFERROR(U13/同类汇总数据!F$4,0),IF(AND($G13="正式版",$H13="口腔诊所"),IFERROR(U13/同类汇总数据!F$5,0),IF(AND($G13="检查版",$H13="中西医诊所"),IFERROR(U13/同类汇总数据!F$6,0),IF(AND($G13="检查版",$H13="中医诊所"),IFERROR(U13/同类汇总数据!F$7,0),IF(AND($G13="检查版",$H13="口腔诊所"),IFERROR(U13/同类汇总数据!F$8,0),IF(AND($G13="互联网版",$H13="中西医诊所"),IFERROR(U13/同类汇总数据!F$9,0),IF(AND($G13="互联网版",$H13="中医诊所"),IFERROR(U13/同类汇总数据!F$10,0),IF(AND($G13="互联网版",$H13="口腔诊所"),IFERROR(U13/同类汇总数据!F$11,0))))))))))</f>
        <v>1.25588104504496</v>
      </c>
      <c r="AH13" s="61">
        <f>IF(AND($G13="正式版",$H13="中西医诊所"),IFERROR(V13/同类汇总数据!G$3,0),IF(AND($G13="正式版",$H13="中医诊所"),IFERROR(V13/同类汇总数据!G$4,0),IF(AND($G13="正式版",$H13="口腔诊所"),IFERROR(V13/同类汇总数据!G$5,0),IF(AND($G13="检查版",$H13="中西医诊所"),IFERROR(V13/同类汇总数据!G$6,0),IF(AND($G13="检查版",$H13="中医诊所"),IFERROR(V13/同类汇总数据!G$7,0),IF(AND($G13="检查版",$H13="口腔诊所"),IFERROR(V13/同类汇总数据!G$8,0),IF(AND($G13="互联网版",$H13="中西医诊所"),IFERROR(V13/同类汇总数据!G$9,0),IF(AND($G13="互联网版",$H13="中医诊所"),IFERROR(V13/同类汇总数据!G$10,0),IF(AND($G13="互联网版",$H13="口腔诊所"),IFERROR(V13/同类汇总数据!G$11,0))))))))))</f>
        <v>1.41196753960941</v>
      </c>
      <c r="AI13" s="61">
        <f>IF(AND($G13="正式版",$H13="中西医诊所"),IFERROR(W13/同类汇总数据!H$3,0),IF(AND($G13="正式版",$H13="中医诊所"),IFERROR(W13/同类汇总数据!H$4,0),IF(AND($G13="正式版",$H13="口腔诊所"),IFERROR(W13/同类汇总数据!H$5,0),IF(AND($G13="检查版",$H13="中西医诊所"),IFERROR(W13/同类汇总数据!H$6,0),IF(AND($G13="检查版",$H13="中医诊所"),IFERROR(W13/同类汇总数据!H$7,0),IF(AND($G13="检查版",$H13="口腔诊所"),IFERROR(W13/同类汇总数据!H$8,0),IF(AND($G13="互联网版",$H13="中西医诊所"),IFERROR(W13/同类汇总数据!H$9,0),IF(AND($G13="互联网版",$H13="中医诊所"),IFERROR(W13/同类汇总数据!H$10,0),IF(AND($G13="互联网版",$H13="口腔诊所"),IFERROR(W13/同类汇总数据!H$11,0))))))))))</f>
        <v>1.21508180670338</v>
      </c>
      <c r="AJ13" s="61">
        <f>IF(AND($G13="正式版",$H13="中西医诊所"),IFERROR(X13/同类汇总数据!I$3,0),IF(AND($G13="正式版",$H13="中医诊所"),IFERROR(X13/同类汇总数据!I$4,0),IF(AND($G13="正式版",$H13="口腔诊所"),IFERROR(X13/同类汇总数据!I$5,0),IF(AND($G13="检查版",$H13="中西医诊所"),IFERROR(X13/同类汇总数据!I$6,0),IF(AND($G13="检查版",$H13="中医诊所"),IFERROR(X13/同类汇总数据!I$7,0),IF(AND($G13="检查版",$H13="口腔诊所"),IFERROR(X13/同类汇总数据!I$8,0),IF(AND($G13="互联网版",$H13="中西医诊所"),IFERROR(X13/同类汇总数据!I$9,0),IF(AND($G13="互联网版",$H13="中医诊所"),IFERROR(X13/同类汇总数据!I$10,0),IF(AND($G13="互联网版",$H13="口腔诊所"),IFERROR(X13/同类汇总数据!I$11,0))))))))))</f>
        <v>1.34199530301644</v>
      </c>
      <c r="AK13" s="61">
        <f>IF(AND($G13="正式版",$H13="中西医诊所"),IFERROR(Y13/同类汇总数据!J$3,0),IF(AND($G13="正式版",$H13="中医诊所"),IFERROR(Y13/同类汇总数据!J$4,0),IF(AND($G13="正式版",$H13="口腔诊所"),IFERROR(Y13/同类汇总数据!J$5,0),IF(AND($G13="检查版",$H13="中西医诊所"),IFERROR(Y13/同类汇总数据!J$6,0),IF(AND($G13="检查版",$H13="中医诊所"),IFERROR(Y13/同类汇总数据!J$7,0),IF(AND($G13="检查版",$H13="口腔诊所"),IFERROR(Y13/同类汇总数据!J$8,0),IF(AND($G13="互联网版",$H13="中西医诊所"),IFERROR(Y13/同类汇总数据!J$9,0),IF(AND($G13="互联网版",$H13="中医诊所"),IFERROR(Y13/同类汇总数据!J$10,0),IF(AND($G13="互联网版",$H13="口腔诊所"),IFERROR(Y13/同类汇总数据!J$11,0))))))))))</f>
        <v>1.31770063498111</v>
      </c>
      <c r="AL13" s="62" t="str">
        <f ca="1" t="shared" si="3"/>
        <v>-</v>
      </c>
      <c r="AM13" s="62" t="str">
        <f t="shared" si="4"/>
        <v/>
      </c>
      <c r="AN13" s="5" t="str">
        <f t="shared" si="5"/>
        <v>高于同行20%</v>
      </c>
      <c r="AO13" s="63">
        <f t="shared" si="6"/>
        <v>46103.6129341898</v>
      </c>
      <c r="AP13" s="5" t="str">
        <f t="shared" si="7"/>
        <v/>
      </c>
      <c r="AQ13" s="60">
        <v>45043.9743619444</v>
      </c>
    </row>
    <row r="14" ht="17" spans="1:43">
      <c r="A14" s="5">
        <f t="shared" ref="A14:A23" si="9">ROW()-3</f>
        <v>11</v>
      </c>
      <c r="B14" s="55" t="str">
        <f t="shared" ref="B14:B66" si="10">IF(V14=0,"无交易",IF(AND(Y14&lt;=-0.2,Z14&lt;=-0.2,AA14&lt;=-0.2),"连续三月交易下滑",IF(AND(Y14&gt;=0.2,Z14&gt;=0.2,AA14&gt;=0.2),"连续三月交易上升",IF(AND(Y14&lt;0.2,Y14&gt;-0.2,Z14&lt;0.2,Z14&gt;-0.2,AA14&lt;0.2,AA14&gt;-0.2),"交易平稳",IF(OR(ABS(Y14-Z14)&gt;=0.2,ABS(Z14-AA14)&gt;=0.2),"交易波动较大","-")))))</f>
        <v>连续三月交易上升</v>
      </c>
      <c r="C14" s="2" t="str">
        <f t="shared" ref="C14:C67" si="11">IF(AA14&lt;=-0.5,"本月交易额降超50%",IF(AA14&lt;=-0.2,"本月交易额降超20%",""))</f>
        <v/>
      </c>
      <c r="D14" s="56" t="str">
        <f t="shared" ref="D14:D67" si="12">IF(DATEDIF(AO14,$B$1,"d")&gt;30,"流失",IF(AND(DATEDIF(AO14,$B$1,"d")&gt;7,DATEDIF(AO14,$B$1,"d")&lt;=30),"可能流失",IF(AND(DATEDIF(AO14,$B$1,"d")&lt;=7,DATEDIF(AO14,$B$1,"d")&gt;3),"即将流失","-")))</f>
        <v>-</v>
      </c>
      <c r="E14" s="84" t="s">
        <v>74</v>
      </c>
      <c r="F14" s="58">
        <v>45043.9743619444</v>
      </c>
      <c r="G14" s="59" t="s">
        <v>38</v>
      </c>
      <c r="H14" s="59" t="s">
        <v>39</v>
      </c>
      <c r="I14" s="59" t="s">
        <v>40</v>
      </c>
      <c r="J14" s="59" t="s">
        <v>75</v>
      </c>
      <c r="K14" s="59" t="s">
        <v>76</v>
      </c>
      <c r="L14" s="59"/>
      <c r="M14" s="60">
        <v>46104.0928587963</v>
      </c>
      <c r="N14" s="60">
        <v>46103.9496776736</v>
      </c>
      <c r="O14" s="60">
        <v>46103.9493767824</v>
      </c>
      <c r="P14" s="60">
        <v>45965.517298588</v>
      </c>
      <c r="Q14" s="60"/>
      <c r="R14" s="59">
        <v>6653</v>
      </c>
      <c r="S14" s="59">
        <v>32440</v>
      </c>
      <c r="T14" s="59">
        <v>87292</v>
      </c>
      <c r="U14" s="59">
        <v>76733</v>
      </c>
      <c r="V14" s="59">
        <v>73</v>
      </c>
      <c r="W14" s="59">
        <v>366</v>
      </c>
      <c r="X14" s="59">
        <v>979</v>
      </c>
      <c r="Y14" s="59">
        <v>873</v>
      </c>
      <c r="Z14" s="59">
        <v>149.2859922179</v>
      </c>
      <c r="AA14" s="59">
        <v>0.356300694</v>
      </c>
      <c r="AB14" s="59">
        <v>-0.2268054568</v>
      </c>
      <c r="AC14" s="59">
        <v>0.0065402011</v>
      </c>
      <c r="AD14" s="61">
        <f>IF(AND($G14="正式版",$H14="中西医诊所"),IFERROR(R14/同类汇总数据!C$3,0),IF(AND($G14="正式版",$H14="中医诊所"),IFERROR(R14/同类汇总数据!C$4,0),IF(AND($G14="正式版",$H14="口腔诊所"),IFERROR(R14/同类汇总数据!C$5,0),IF(AND($G14="检查版",$H14="中西医诊所"),IFERROR(R14/同类汇总数据!C$6,0),IF(AND($G14="检查版",$H14="中医诊所"),IFERROR(R14/同类汇总数据!C$7,0),IF(AND($G14="检查版",$H14="口腔诊所"),IFERROR(R14/同类汇总数据!C$8,0),IF(AND($G14="互联网版",$H14="中西医诊所"),IFERROR(R14/同类汇总数据!C$9,0),IF(AND($G14="互联网版",$H14="中医诊所"),IFERROR(R14/同类汇总数据!C$10,0),IF(AND($G14="互联网版",$H14="口腔诊所"),IFERROR(R14/同类汇总数据!C$11,0))))))))))</f>
        <v>0.726964628690151</v>
      </c>
      <c r="AE14" s="61">
        <f>IF(AND($G14="正式版",$H14="中西医诊所"),IFERROR(S14/同类汇总数据!D$3,0),IF(AND($G14="正式版",$H14="中医诊所"),IFERROR(S14/同类汇总数据!D$4,0),IF(AND($G14="正式版",$H14="口腔诊所"),IFERROR(S14/同类汇总数据!D$5,0),IF(AND($G14="检查版",$H14="中西医诊所"),IFERROR(S14/同类汇总数据!D$6,0),IF(AND($G14="检查版",$H14="中医诊所"),IFERROR(S14/同类汇总数据!D$7,0),IF(AND($G14="检查版",$H14="口腔诊所"),IFERROR(S14/同类汇总数据!D$8,0),IF(AND($G14="互联网版",$H14="中西医诊所"),IFERROR(S14/同类汇总数据!D$9,0),IF(AND($G14="互联网版",$H14="中医诊所"),IFERROR(S14/同类汇总数据!D$10,0),IF(AND($G14="互联网版",$H14="口腔诊所"),IFERROR(S14/同类汇总数据!D$11,0))))))))))</f>
        <v>0.889164089611683</v>
      </c>
      <c r="AF14" s="61">
        <f>IF(AND($G14="正式版",$H14="中西医诊所"),IFERROR(T14/同类汇总数据!E$3,0),IF(AND($G14="正式版",$H14="中医诊所"),IFERROR(T14/同类汇总数据!E$4,0),IF(AND($G14="正式版",$H14="口腔诊所"),IFERROR(T14/同类汇总数据!E$5,0),IF(AND($G14="检查版",$H14="中西医诊所"),IFERROR(T14/同类汇总数据!E$6,0),IF(AND($G14="检查版",$H14="中医诊所"),IFERROR(T14/同类汇总数据!E$7,0),IF(AND($G14="检查版",$H14="口腔诊所"),IFERROR(T14/同类汇总数据!E$8,0),IF(AND($G14="互联网版",$H14="中西医诊所"),IFERROR(T14/同类汇总数据!E$9,0),IF(AND($G14="互联网版",$H14="中医诊所"),IFERROR(T14/同类汇总数据!E$10,0),IF(AND($G14="互联网版",$H14="口腔诊所"),IFERROR(T14/同类汇总数据!E$11,0))))))))))</f>
        <v>0.799991163937596</v>
      </c>
      <c r="AG14" s="61">
        <f>IF(AND($G14="正式版",$H14="中西医诊所"),IFERROR(U14/同类汇总数据!F$3,0),IF(AND($G14="正式版",$H14="中医诊所"),IFERROR(U14/同类汇总数据!F$4,0),IF(AND($G14="正式版",$H14="口腔诊所"),IFERROR(U14/同类汇总数据!F$5,0),IF(AND($G14="检查版",$H14="中西医诊所"),IFERROR(U14/同类汇总数据!F$6,0),IF(AND($G14="检查版",$H14="中医诊所"),IFERROR(U14/同类汇总数据!F$7,0),IF(AND($G14="检查版",$H14="口腔诊所"),IFERROR(U14/同类汇总数据!F$8,0),IF(AND($G14="互联网版",$H14="中西医诊所"),IFERROR(U14/同类汇总数据!F$9,0),IF(AND($G14="互联网版",$H14="中医诊所"),IFERROR(U14/同类汇总数据!F$10,0),IF(AND($G14="互联网版",$H14="口腔诊所"),IFERROR(U14/同类汇总数据!F$11,0))))))))))</f>
        <v>0.799942204376806</v>
      </c>
      <c r="AH14" s="61">
        <f>IF(AND($G14="正式版",$H14="中西医诊所"),IFERROR(V14/同类汇总数据!G$3,0),IF(AND($G14="正式版",$H14="中医诊所"),IFERROR(V14/同类汇总数据!G$4,0),IF(AND($G14="正式版",$H14="口腔诊所"),IFERROR(V14/同类汇总数据!G$5,0),IF(AND($G14="检查版",$H14="中西医诊所"),IFERROR(V14/同类汇总数据!G$6,0),IF(AND($G14="检查版",$H14="中医诊所"),IFERROR(V14/同类汇总数据!G$7,0),IF(AND($G14="检查版",$H14="口腔诊所"),IFERROR(V14/同类汇总数据!G$8,0),IF(AND($G14="互联网版",$H14="中西医诊所"),IFERROR(V14/同类汇总数据!G$9,0),IF(AND($G14="互联网版",$H14="中医诊所"),IFERROR(V14/同类汇总数据!G$10,0),IF(AND($G14="互联网版",$H14="口腔诊所"),IFERROR(V14/同类汇总数据!G$11,0))))))))))</f>
        <v>0.770033259107753</v>
      </c>
      <c r="AI14" s="61">
        <f>IF(AND($G14="正式版",$H14="中西医诊所"),IFERROR(W14/同类汇总数据!H$3,0),IF(AND($G14="正式版",$H14="中医诊所"),IFERROR(W14/同类汇总数据!H$4,0),IF(AND($G14="正式版",$H14="口腔诊所"),IFERROR(W14/同类汇总数据!H$5,0),IF(AND($G14="检查版",$H14="中西医诊所"),IFERROR(W14/同类汇总数据!H$6,0),IF(AND($G14="检查版",$H14="中医诊所"),IFERROR(W14/同类汇总数据!H$7,0),IF(AND($G14="检查版",$H14="口腔诊所"),IFERROR(W14/同类汇总数据!H$8,0),IF(AND($G14="互联网版",$H14="中西医诊所"),IFERROR(W14/同类汇总数据!H$9,0),IF(AND($G14="互联网版",$H14="中医诊所"),IFERROR(W14/同类汇总数据!H$10,0),IF(AND($G14="互联网版",$H14="口腔诊所"),IFERROR(W14/同类汇总数据!H$11,0))))))))))</f>
        <v>1.00101085686529</v>
      </c>
      <c r="AJ14" s="61">
        <f>IF(AND($G14="正式版",$H14="中西医诊所"),IFERROR(X14/同类汇总数据!I$3,0),IF(AND($G14="正式版",$H14="中医诊所"),IFERROR(X14/同类汇总数据!I$4,0),IF(AND($G14="正式版",$H14="口腔诊所"),IFERROR(X14/同类汇总数据!I$5,0),IF(AND($G14="检查版",$H14="中西医诊所"),IFERROR(X14/同类汇总数据!I$6,0),IF(AND($G14="检查版",$H14="中医诊所"),IFERROR(X14/同类汇总数据!I$7,0),IF(AND($G14="检查版",$H14="口腔诊所"),IFERROR(X14/同类汇总数据!I$8,0),IF(AND($G14="互联网版",$H14="中西医诊所"),IFERROR(X14/同类汇总数据!I$9,0),IF(AND($G14="互联网版",$H14="中医诊所"),IFERROR(X14/同类汇总数据!I$10,0),IF(AND($G14="互联网版",$H14="口腔诊所"),IFERROR(X14/同类汇总数据!I$11,0))))))))))</f>
        <v>0.865674621824426</v>
      </c>
      <c r="AK14" s="61">
        <f>IF(AND($G14="正式版",$H14="中西医诊所"),IFERROR(Y14/同类汇总数据!J$3,0),IF(AND($G14="正式版",$H14="中医诊所"),IFERROR(Y14/同类汇总数据!J$4,0),IF(AND($G14="正式版",$H14="口腔诊所"),IFERROR(Y14/同类汇总数据!J$5,0),IF(AND($G14="检查版",$H14="中西医诊所"),IFERROR(Y14/同类汇总数据!J$6,0),IF(AND($G14="检查版",$H14="中医诊所"),IFERROR(Y14/同类汇总数据!J$7,0),IF(AND($G14="检查版",$H14="口腔诊所"),IFERROR(Y14/同类汇总数据!J$8,0),IF(AND($G14="互联网版",$H14="中西医诊所"),IFERROR(Y14/同类汇总数据!J$9,0),IF(AND($G14="互联网版",$H14="中医诊所"),IFERROR(Y14/同类汇总数据!J$10,0),IF(AND($G14="互联网版",$H14="口腔诊所"),IFERROR(Y14/同类汇总数据!J$11,0))))))))))</f>
        <v>0.872317498788947</v>
      </c>
      <c r="AL14" s="62" t="str">
        <f ca="1" t="shared" ref="AL14:AL67" si="13">IF(YEAR(AO14)&lt;YEAR(TODAY()),"今年内未操作",IF(DATEDIF(AO14,$B$1,"d")&gt;90,"最近三月未操作",IF(DATEDIF(AO14,$B$1,"d")&gt;30,"最近一月未操作",IF(DATEDIF(AO14,$B$1,"d")&gt;7,"最近一周未操作","-"))))</f>
        <v>-</v>
      </c>
      <c r="AM14" s="62" t="str">
        <f t="shared" ref="AM14:AM67" si="14">IF(AE14&lt;0.2,"低于同行20%",IF(AE14&lt;0.5,"低于同行50%",IF(AE14&gt;=2,"高于同行100%",IF(AE14&gt;=1.5,"高于同行150%",IF(AE14&gt;=1.2,"高于同行20%","")))))</f>
        <v/>
      </c>
      <c r="AN14" s="5" t="str">
        <f t="shared" ref="AN14:AN67" si="15">IF(AI14&lt;0.2,"低于同行20%",IF(AI14&lt;0.5,"低于同行50%",IF(AI14&gt;=2,"高于同行100%",IF(AI14&gt;=1.5,"高于同行150%",IF(AI14&gt;=1.2,"高于同行20%","")))))</f>
        <v/>
      </c>
      <c r="AO14" s="63">
        <f t="shared" ref="AO14:AO67" si="16">MAX(IF(M14&lt;&gt;"",M14,0),IF(N14&lt;&gt;"",N14,0),IF(O14&lt;&gt;"",O14,0),IF(P14&lt;&gt;"",P14,0),IF(Q14&lt;&gt;"",Q14,0))</f>
        <v>46104.0928587963</v>
      </c>
      <c r="AP14" s="5" t="str">
        <f t="shared" ref="AP14:AP67" si="17">IF(AND(DATEDIF(AQ14,$B$1,"d")&lt;=14,DATEDIF(N14,$B$1,"d")&gt;14),"未支付","")</f>
        <v/>
      </c>
      <c r="AQ14" s="60">
        <v>45043.9743619444</v>
      </c>
    </row>
    <row r="15" ht="17" spans="1:43">
      <c r="A15" s="5">
        <f t="shared" si="9"/>
        <v>12</v>
      </c>
      <c r="B15" s="55" t="str">
        <f t="shared" si="10"/>
        <v>交易波动较大</v>
      </c>
      <c r="C15" s="2" t="str">
        <f t="shared" si="11"/>
        <v/>
      </c>
      <c r="D15" s="56" t="str">
        <f t="shared" si="12"/>
        <v>-</v>
      </c>
      <c r="E15" s="84" t="s">
        <v>77</v>
      </c>
      <c r="F15" s="58">
        <v>45043.9743619444</v>
      </c>
      <c r="G15" s="59" t="s">
        <v>38</v>
      </c>
      <c r="H15" s="59" t="s">
        <v>39</v>
      </c>
      <c r="I15" s="59" t="s">
        <v>40</v>
      </c>
      <c r="J15" s="59" t="s">
        <v>78</v>
      </c>
      <c r="K15" s="59" t="s">
        <v>79</v>
      </c>
      <c r="L15" s="59" t="s">
        <v>80</v>
      </c>
      <c r="M15" s="60">
        <v>46103.3326041667</v>
      </c>
      <c r="N15" s="60">
        <v>46103.7301245718</v>
      </c>
      <c r="O15" s="60">
        <v>45702.6977539583</v>
      </c>
      <c r="P15" s="60">
        <v>46102.4665739352</v>
      </c>
      <c r="Q15" s="60">
        <v>46103.7301327894</v>
      </c>
      <c r="R15" s="59">
        <v>5331.94</v>
      </c>
      <c r="S15" s="59">
        <v>35264.54</v>
      </c>
      <c r="T15" s="59">
        <v>107944.04</v>
      </c>
      <c r="U15" s="59">
        <v>95269.54</v>
      </c>
      <c r="V15" s="59">
        <v>72</v>
      </c>
      <c r="W15" s="59">
        <v>304</v>
      </c>
      <c r="X15" s="59">
        <v>877</v>
      </c>
      <c r="Y15" s="59">
        <v>779</v>
      </c>
      <c r="Z15" s="59">
        <v>206.9064770241</v>
      </c>
      <c r="AA15" s="59">
        <v>0.1939915355</v>
      </c>
      <c r="AB15" s="59">
        <v>-0.315439975</v>
      </c>
      <c r="AC15" s="59">
        <v>-0.3015866284</v>
      </c>
      <c r="AD15" s="61">
        <f>IF(AND($G15="正式版",$H15="中西医诊所"),IFERROR(R15/同类汇总数据!C$3,0),IF(AND($G15="正式版",$H15="中医诊所"),IFERROR(R15/同类汇总数据!C$4,0),IF(AND($G15="正式版",$H15="口腔诊所"),IFERROR(R15/同类汇总数据!C$5,0),IF(AND($G15="检查版",$H15="中西医诊所"),IFERROR(R15/同类汇总数据!C$6,0),IF(AND($G15="检查版",$H15="中医诊所"),IFERROR(R15/同类汇总数据!C$7,0),IF(AND($G15="检查版",$H15="口腔诊所"),IFERROR(R15/同类汇总数据!C$8,0),IF(AND($G15="互联网版",$H15="中西医诊所"),IFERROR(R15/同类汇总数据!C$9,0),IF(AND($G15="互联网版",$H15="中医诊所"),IFERROR(R15/同类汇总数据!C$10,0),IF(AND($G15="互联网版",$H15="口腔诊所"),IFERROR(R15/同类汇总数据!C$11,0))))))))))</f>
        <v>0.582614126303647</v>
      </c>
      <c r="AE15" s="61">
        <f>IF(AND($G15="正式版",$H15="中西医诊所"),IFERROR(S15/同类汇总数据!D$3,0),IF(AND($G15="正式版",$H15="中医诊所"),IFERROR(S15/同类汇总数据!D$4,0),IF(AND($G15="正式版",$H15="口腔诊所"),IFERROR(S15/同类汇总数据!D$5,0),IF(AND($G15="检查版",$H15="中西医诊所"),IFERROR(S15/同类汇总数据!D$6,0),IF(AND($G15="检查版",$H15="中医诊所"),IFERROR(S15/同类汇总数据!D$7,0),IF(AND($G15="检查版",$H15="口腔诊所"),IFERROR(S15/同类汇总数据!D$8,0),IF(AND($G15="互联网版",$H15="中西医诊所"),IFERROR(S15/同类汇总数据!D$9,0),IF(AND($G15="互联网版",$H15="中医诊所"),IFERROR(S15/同类汇总数据!D$10,0),IF(AND($G15="互联网版",$H15="口腔诊所"),IFERROR(S15/同类汇总数据!D$11,0))))))))))</f>
        <v>0.966583310871602</v>
      </c>
      <c r="AF15" s="61">
        <f>IF(AND($G15="正式版",$H15="中西医诊所"),IFERROR(T15/同类汇总数据!E$3,0),IF(AND($G15="正式版",$H15="中医诊所"),IFERROR(T15/同类汇总数据!E$4,0),IF(AND($G15="正式版",$H15="口腔诊所"),IFERROR(T15/同类汇总数据!E$5,0),IF(AND($G15="检查版",$H15="中西医诊所"),IFERROR(T15/同类汇总数据!E$6,0),IF(AND($G15="检查版",$H15="中医诊所"),IFERROR(T15/同类汇总数据!E$7,0),IF(AND($G15="检查版",$H15="口腔诊所"),IFERROR(T15/同类汇总数据!E$8,0),IF(AND($G15="互联网版",$H15="中西医诊所"),IFERROR(T15/同类汇总数据!E$9,0),IF(AND($G15="互联网版",$H15="中医诊所"),IFERROR(T15/同类汇总数据!E$10,0),IF(AND($G15="互联网版",$H15="口腔诊所"),IFERROR(T15/同类汇总数据!E$11,0))))))))))</f>
        <v>0.989257643308968</v>
      </c>
      <c r="AG15" s="61">
        <f>IF(AND($G15="正式版",$H15="中西医诊所"),IFERROR(U15/同类汇总数据!F$3,0),IF(AND($G15="正式版",$H15="中医诊所"),IFERROR(U15/同类汇总数据!F$4,0),IF(AND($G15="正式版",$H15="口腔诊所"),IFERROR(U15/同类汇总数据!F$5,0),IF(AND($G15="检查版",$H15="中西医诊所"),IFERROR(U15/同类汇总数据!F$6,0),IF(AND($G15="检查版",$H15="中医诊所"),IFERROR(U15/同类汇总数据!F$7,0),IF(AND($G15="检查版",$H15="口腔诊所"),IFERROR(U15/同类汇总数据!F$8,0),IF(AND($G15="互联网版",$H15="中西医诊所"),IFERROR(U15/同类汇总数据!F$9,0),IF(AND($G15="互联网版",$H15="中医诊所"),IFERROR(U15/同类汇总数据!F$10,0),IF(AND($G15="互联网版",$H15="口腔诊所"),IFERROR(U15/同类汇总数据!F$11,0))))))))))</f>
        <v>0.993185797995182</v>
      </c>
      <c r="AH15" s="61">
        <f>IF(AND($G15="正式版",$H15="中西医诊所"),IFERROR(V15/同类汇总数据!G$3,0),IF(AND($G15="正式版",$H15="中医诊所"),IFERROR(V15/同类汇总数据!G$4,0),IF(AND($G15="正式版",$H15="口腔诊所"),IFERROR(V15/同类汇总数据!G$5,0),IF(AND($G15="检查版",$H15="中西医诊所"),IFERROR(V15/同类汇总数据!G$6,0),IF(AND($G15="检查版",$H15="中医诊所"),IFERROR(V15/同类汇总数据!G$7,0),IF(AND($G15="检查版",$H15="口腔诊所"),IFERROR(V15/同类汇总数据!G$8,0),IF(AND($G15="互联网版",$H15="中西医诊所"),IFERROR(V15/同类汇总数据!G$9,0),IF(AND($G15="互联网版",$H15="中医诊所"),IFERROR(V15/同类汇总数据!G$10,0),IF(AND($G15="互联网版",$H15="口腔诊所"),IFERROR(V15/同类汇总数据!G$11,0))))))))))</f>
        <v>0.759484858298058</v>
      </c>
      <c r="AI15" s="61">
        <f>IF(AND($G15="正式版",$H15="中西医诊所"),IFERROR(W15/同类汇总数据!H$3,0),IF(AND($G15="正式版",$H15="中医诊所"),IFERROR(W15/同类汇总数据!H$4,0),IF(AND($G15="正式版",$H15="口腔诊所"),IFERROR(W15/同类汇总数据!H$5,0),IF(AND($G15="检查版",$H15="中西医诊所"),IFERROR(W15/同类汇总数据!H$6,0),IF(AND($G15="检查版",$H15="中医诊所"),IFERROR(W15/同类汇总数据!H$7,0),IF(AND($G15="检查版",$H15="口腔诊所"),IFERROR(W15/同类汇总数据!H$8,0),IF(AND($G15="互联网版",$H15="中西医诊所"),IFERROR(W15/同类汇总数据!H$9,0),IF(AND($G15="互联网版",$H15="中医诊所"),IFERROR(W15/同类汇总数据!H$10,0),IF(AND($G15="互联网版",$H15="口腔诊所"),IFERROR(W15/同类汇总数据!H$11,0))))))))))</f>
        <v>0.831440711713249</v>
      </c>
      <c r="AJ15" s="61">
        <f>IF(AND($G15="正式版",$H15="中西医诊所"),IFERROR(X15/同类汇总数据!I$3,0),IF(AND($G15="正式版",$H15="中医诊所"),IFERROR(X15/同类汇总数据!I$4,0),IF(AND($G15="正式版",$H15="口腔诊所"),IFERROR(X15/同类汇总数据!I$5,0),IF(AND($G15="检查版",$H15="中西医诊所"),IFERROR(X15/同类汇总数据!I$6,0),IF(AND($G15="检查版",$H15="中医诊所"),IFERROR(X15/同类汇总数据!I$7,0),IF(AND($G15="检查版",$H15="口腔诊所"),IFERROR(X15/同类汇总数据!I$8,0),IF(AND($G15="互联网版",$H15="中西医诊所"),IFERROR(X15/同类汇总数据!I$9,0),IF(AND($G15="互联网版",$H15="中医诊所"),IFERROR(X15/同类汇总数据!I$10,0),IF(AND($G15="互联网版",$H15="口腔诊所"),IFERROR(X15/同类汇总数据!I$11,0))))))))))</f>
        <v>0.775481760306458</v>
      </c>
      <c r="AK15" s="61">
        <f>IF(AND($G15="正式版",$H15="中西医诊所"),IFERROR(Y15/同类汇总数据!J$3,0),IF(AND($G15="正式版",$H15="中医诊所"),IFERROR(Y15/同类汇总数据!J$4,0),IF(AND($G15="正式版",$H15="口腔诊所"),IFERROR(Y15/同类汇总数据!J$5,0),IF(AND($G15="检查版",$H15="中西医诊所"),IFERROR(Y15/同类汇总数据!J$6,0),IF(AND($G15="检查版",$H15="中医诊所"),IFERROR(Y15/同类汇总数据!J$7,0),IF(AND($G15="检查版",$H15="口腔诊所"),IFERROR(Y15/同类汇总数据!J$8,0),IF(AND($G15="互联网版",$H15="中西医诊所"),IFERROR(Y15/同类汇总数据!J$9,0),IF(AND($G15="互联网版",$H15="中医诊所"),IFERROR(Y15/同类汇总数据!J$10,0),IF(AND($G15="互联网版",$H15="口腔诊所"),IFERROR(Y15/同类汇总数据!J$11,0))))))))))</f>
        <v>0.778390986891856</v>
      </c>
      <c r="AL15" s="62" t="str">
        <f ca="1" t="shared" si="13"/>
        <v>-</v>
      </c>
      <c r="AM15" s="62" t="str">
        <f t="shared" si="14"/>
        <v/>
      </c>
      <c r="AN15" s="5" t="str">
        <f t="shared" si="15"/>
        <v/>
      </c>
      <c r="AO15" s="63">
        <f t="shared" si="16"/>
        <v>46103.7301327894</v>
      </c>
      <c r="AP15" s="5" t="str">
        <f t="shared" si="17"/>
        <v/>
      </c>
      <c r="AQ15" s="60">
        <v>45043.9743619444</v>
      </c>
    </row>
    <row r="16" ht="17" spans="1:43">
      <c r="A16" s="5">
        <f t="shared" si="9"/>
        <v>13</v>
      </c>
      <c r="B16" s="55" t="str">
        <f t="shared" si="10"/>
        <v>无交易</v>
      </c>
      <c r="C16" s="2" t="str">
        <f t="shared" si="11"/>
        <v/>
      </c>
      <c r="D16" s="56" t="str">
        <f t="shared" si="12"/>
        <v>流失</v>
      </c>
      <c r="E16" s="84" t="s">
        <v>81</v>
      </c>
      <c r="F16" s="58">
        <v>45043.9743619444</v>
      </c>
      <c r="G16" s="59" t="s">
        <v>60</v>
      </c>
      <c r="H16" s="59" t="s">
        <v>66</v>
      </c>
      <c r="I16" s="59" t="s">
        <v>40</v>
      </c>
      <c r="J16" s="59" t="s">
        <v>53</v>
      </c>
      <c r="K16" s="59" t="s">
        <v>82</v>
      </c>
      <c r="L16" s="59" t="s">
        <v>83</v>
      </c>
      <c r="M16" s="60">
        <v>46061.3730555556</v>
      </c>
      <c r="N16" s="60"/>
      <c r="O16" s="60">
        <v>45838.735655162</v>
      </c>
      <c r="P16" s="60">
        <v>45411.6658001042</v>
      </c>
      <c r="Q16" s="60"/>
      <c r="R16" s="59"/>
      <c r="S16" s="59"/>
      <c r="T16" s="59"/>
      <c r="U16" s="59"/>
      <c r="V16" s="59"/>
      <c r="W16" s="59"/>
      <c r="X16" s="59"/>
      <c r="Y16" s="59"/>
      <c r="Z16" s="59"/>
      <c r="AA16" s="59"/>
      <c r="AB16" s="59"/>
      <c r="AC16" s="59"/>
      <c r="AD16" s="61">
        <f>IF(AND($G16="正式版",$H16="中西医诊所"),IFERROR(R16/同类汇总数据!C$3,0),IF(AND($G16="正式版",$H16="中医诊所"),IFERROR(R16/同类汇总数据!C$4,0),IF(AND($G16="正式版",$H16="口腔诊所"),IFERROR(R16/同类汇总数据!C$5,0),IF(AND($G16="检查版",$H16="中西医诊所"),IFERROR(R16/同类汇总数据!C$6,0),IF(AND($G16="检查版",$H16="中医诊所"),IFERROR(R16/同类汇总数据!C$7,0),IF(AND($G16="检查版",$H16="口腔诊所"),IFERROR(R16/同类汇总数据!C$8,0),IF(AND($G16="互联网版",$H16="中西医诊所"),IFERROR(R16/同类汇总数据!C$9,0),IF(AND($G16="互联网版",$H16="中医诊所"),IFERROR(R16/同类汇总数据!C$10,0),IF(AND($G16="互联网版",$H16="口腔诊所"),IFERROR(R16/同类汇总数据!C$11,0))))))))))</f>
        <v>0</v>
      </c>
      <c r="AE16" s="61">
        <f>IF(AND($G16="正式版",$H16="中西医诊所"),IFERROR(S16/同类汇总数据!D$3,0),IF(AND($G16="正式版",$H16="中医诊所"),IFERROR(S16/同类汇总数据!D$4,0),IF(AND($G16="正式版",$H16="口腔诊所"),IFERROR(S16/同类汇总数据!D$5,0),IF(AND($G16="检查版",$H16="中西医诊所"),IFERROR(S16/同类汇总数据!D$6,0),IF(AND($G16="检查版",$H16="中医诊所"),IFERROR(S16/同类汇总数据!D$7,0),IF(AND($G16="检查版",$H16="口腔诊所"),IFERROR(S16/同类汇总数据!D$8,0),IF(AND($G16="互联网版",$H16="中西医诊所"),IFERROR(S16/同类汇总数据!D$9,0),IF(AND($G16="互联网版",$H16="中医诊所"),IFERROR(S16/同类汇总数据!D$10,0),IF(AND($G16="互联网版",$H16="口腔诊所"),IFERROR(S16/同类汇总数据!D$11,0))))))))))</f>
        <v>0</v>
      </c>
      <c r="AF16" s="61">
        <f>IF(AND($G16="正式版",$H16="中西医诊所"),IFERROR(T16/同类汇总数据!E$3,0),IF(AND($G16="正式版",$H16="中医诊所"),IFERROR(T16/同类汇总数据!E$4,0),IF(AND($G16="正式版",$H16="口腔诊所"),IFERROR(T16/同类汇总数据!E$5,0),IF(AND($G16="检查版",$H16="中西医诊所"),IFERROR(T16/同类汇总数据!E$6,0),IF(AND($G16="检查版",$H16="中医诊所"),IFERROR(T16/同类汇总数据!E$7,0),IF(AND($G16="检查版",$H16="口腔诊所"),IFERROR(T16/同类汇总数据!E$8,0),IF(AND($G16="互联网版",$H16="中西医诊所"),IFERROR(T16/同类汇总数据!E$9,0),IF(AND($G16="互联网版",$H16="中医诊所"),IFERROR(T16/同类汇总数据!E$10,0),IF(AND($G16="互联网版",$H16="口腔诊所"),IFERROR(T16/同类汇总数据!E$11,0))))))))))</f>
        <v>0</v>
      </c>
      <c r="AG16" s="61">
        <f>IF(AND($G16="正式版",$H16="中西医诊所"),IFERROR(U16/同类汇总数据!F$3,0),IF(AND($G16="正式版",$H16="中医诊所"),IFERROR(U16/同类汇总数据!F$4,0),IF(AND($G16="正式版",$H16="口腔诊所"),IFERROR(U16/同类汇总数据!F$5,0),IF(AND($G16="检查版",$H16="中西医诊所"),IFERROR(U16/同类汇总数据!F$6,0),IF(AND($G16="检查版",$H16="中医诊所"),IFERROR(U16/同类汇总数据!F$7,0),IF(AND($G16="检查版",$H16="口腔诊所"),IFERROR(U16/同类汇总数据!F$8,0),IF(AND($G16="互联网版",$H16="中西医诊所"),IFERROR(U16/同类汇总数据!F$9,0),IF(AND($G16="互联网版",$H16="中医诊所"),IFERROR(U16/同类汇总数据!F$10,0),IF(AND($G16="互联网版",$H16="口腔诊所"),IFERROR(U16/同类汇总数据!F$11,0))))))))))</f>
        <v>0</v>
      </c>
      <c r="AH16" s="61">
        <f>IF(AND($G16="正式版",$H16="中西医诊所"),IFERROR(V16/同类汇总数据!G$3,0),IF(AND($G16="正式版",$H16="中医诊所"),IFERROR(V16/同类汇总数据!G$4,0),IF(AND($G16="正式版",$H16="口腔诊所"),IFERROR(V16/同类汇总数据!G$5,0),IF(AND($G16="检查版",$H16="中西医诊所"),IFERROR(V16/同类汇总数据!G$6,0),IF(AND($G16="检查版",$H16="中医诊所"),IFERROR(V16/同类汇总数据!G$7,0),IF(AND($G16="检查版",$H16="口腔诊所"),IFERROR(V16/同类汇总数据!G$8,0),IF(AND($G16="互联网版",$H16="中西医诊所"),IFERROR(V16/同类汇总数据!G$9,0),IF(AND($G16="互联网版",$H16="中医诊所"),IFERROR(V16/同类汇总数据!G$10,0),IF(AND($G16="互联网版",$H16="口腔诊所"),IFERROR(V16/同类汇总数据!G$11,0))))))))))</f>
        <v>0</v>
      </c>
      <c r="AI16" s="61">
        <f>IF(AND($G16="正式版",$H16="中西医诊所"),IFERROR(W16/同类汇总数据!H$3,0),IF(AND($G16="正式版",$H16="中医诊所"),IFERROR(W16/同类汇总数据!H$4,0),IF(AND($G16="正式版",$H16="口腔诊所"),IFERROR(W16/同类汇总数据!H$5,0),IF(AND($G16="检查版",$H16="中西医诊所"),IFERROR(W16/同类汇总数据!H$6,0),IF(AND($G16="检查版",$H16="中医诊所"),IFERROR(W16/同类汇总数据!H$7,0),IF(AND($G16="检查版",$H16="口腔诊所"),IFERROR(W16/同类汇总数据!H$8,0),IF(AND($G16="互联网版",$H16="中西医诊所"),IFERROR(W16/同类汇总数据!H$9,0),IF(AND($G16="互联网版",$H16="中医诊所"),IFERROR(W16/同类汇总数据!H$10,0),IF(AND($G16="互联网版",$H16="口腔诊所"),IFERROR(W16/同类汇总数据!H$11,0))))))))))</f>
        <v>0</v>
      </c>
      <c r="AJ16" s="61">
        <f>IF(AND($G16="正式版",$H16="中西医诊所"),IFERROR(X16/同类汇总数据!I$3,0),IF(AND($G16="正式版",$H16="中医诊所"),IFERROR(X16/同类汇总数据!I$4,0),IF(AND($G16="正式版",$H16="口腔诊所"),IFERROR(X16/同类汇总数据!I$5,0),IF(AND($G16="检查版",$H16="中西医诊所"),IFERROR(X16/同类汇总数据!I$6,0),IF(AND($G16="检查版",$H16="中医诊所"),IFERROR(X16/同类汇总数据!I$7,0),IF(AND($G16="检查版",$H16="口腔诊所"),IFERROR(X16/同类汇总数据!I$8,0),IF(AND($G16="互联网版",$H16="中西医诊所"),IFERROR(X16/同类汇总数据!I$9,0),IF(AND($G16="互联网版",$H16="中医诊所"),IFERROR(X16/同类汇总数据!I$10,0),IF(AND($G16="互联网版",$H16="口腔诊所"),IFERROR(X16/同类汇总数据!I$11,0))))))))))</f>
        <v>0</v>
      </c>
      <c r="AK16" s="61">
        <f>IF(AND($G16="正式版",$H16="中西医诊所"),IFERROR(Y16/同类汇总数据!J$3,0),IF(AND($G16="正式版",$H16="中医诊所"),IFERROR(Y16/同类汇总数据!J$4,0),IF(AND($G16="正式版",$H16="口腔诊所"),IFERROR(Y16/同类汇总数据!J$5,0),IF(AND($G16="检查版",$H16="中西医诊所"),IFERROR(Y16/同类汇总数据!J$6,0),IF(AND($G16="检查版",$H16="中医诊所"),IFERROR(Y16/同类汇总数据!J$7,0),IF(AND($G16="检查版",$H16="口腔诊所"),IFERROR(Y16/同类汇总数据!J$8,0),IF(AND($G16="互联网版",$H16="中西医诊所"),IFERROR(Y16/同类汇总数据!J$9,0),IF(AND($G16="互联网版",$H16="中医诊所"),IFERROR(Y16/同类汇总数据!J$10,0),IF(AND($G16="互联网版",$H16="口腔诊所"),IFERROR(Y16/同类汇总数据!J$11,0))))))))))</f>
        <v>0</v>
      </c>
      <c r="AL16" s="62" t="str">
        <f ca="1" t="shared" si="13"/>
        <v>最近一月未操作</v>
      </c>
      <c r="AM16" s="62" t="str">
        <f t="shared" si="14"/>
        <v>低于同行20%</v>
      </c>
      <c r="AN16" s="5" t="str">
        <f t="shared" si="15"/>
        <v>低于同行20%</v>
      </c>
      <c r="AO16" s="63">
        <f t="shared" si="16"/>
        <v>46061.3730555556</v>
      </c>
      <c r="AP16" s="5" t="str">
        <f t="shared" si="17"/>
        <v/>
      </c>
      <c r="AQ16" s="60">
        <v>45043.9743619444</v>
      </c>
    </row>
    <row r="17" ht="17" spans="1:43">
      <c r="A17" s="5">
        <f t="shared" si="9"/>
        <v>14</v>
      </c>
      <c r="B17" s="55" t="str">
        <f t="shared" si="10"/>
        <v>无交易</v>
      </c>
      <c r="C17" s="2" t="str">
        <f t="shared" si="11"/>
        <v/>
      </c>
      <c r="D17" s="56" t="str">
        <f t="shared" si="12"/>
        <v>流失</v>
      </c>
      <c r="E17" s="84" t="s">
        <v>84</v>
      </c>
      <c r="F17" s="58">
        <v>45043.9743619444</v>
      </c>
      <c r="G17" s="59" t="s">
        <v>60</v>
      </c>
      <c r="H17" s="59" t="s">
        <v>39</v>
      </c>
      <c r="I17" s="59" t="s">
        <v>40</v>
      </c>
      <c r="J17" s="59" t="s">
        <v>85</v>
      </c>
      <c r="K17" s="59" t="s">
        <v>86</v>
      </c>
      <c r="L17" s="59" t="s">
        <v>87</v>
      </c>
      <c r="M17" s="60">
        <v>1</v>
      </c>
      <c r="N17" s="60"/>
      <c r="O17" s="60"/>
      <c r="P17" s="60"/>
      <c r="Q17" s="60"/>
      <c r="R17" s="59"/>
      <c r="S17" s="59"/>
      <c r="T17" s="59"/>
      <c r="U17" s="59"/>
      <c r="V17" s="59"/>
      <c r="W17" s="59"/>
      <c r="X17" s="59"/>
      <c r="Y17" s="59"/>
      <c r="Z17" s="59"/>
      <c r="AA17" s="59"/>
      <c r="AB17" s="59"/>
      <c r="AC17" s="59"/>
      <c r="AD17" s="61">
        <f>IF(AND($G17="正式版",$H17="中西医诊所"),IFERROR(R17/同类汇总数据!C$3,0),IF(AND($G17="正式版",$H17="中医诊所"),IFERROR(R17/同类汇总数据!C$4,0),IF(AND($G17="正式版",$H17="口腔诊所"),IFERROR(R17/同类汇总数据!C$5,0),IF(AND($G17="检查版",$H17="中西医诊所"),IFERROR(R17/同类汇总数据!C$6,0),IF(AND($G17="检查版",$H17="中医诊所"),IFERROR(R17/同类汇总数据!C$7,0),IF(AND($G17="检查版",$H17="口腔诊所"),IFERROR(R17/同类汇总数据!C$8,0),IF(AND($G17="互联网版",$H17="中西医诊所"),IFERROR(R17/同类汇总数据!C$9,0),IF(AND($G17="互联网版",$H17="中医诊所"),IFERROR(R17/同类汇总数据!C$10,0),IF(AND($G17="互联网版",$H17="口腔诊所"),IFERROR(R17/同类汇总数据!C$11,0))))))))))</f>
        <v>0</v>
      </c>
      <c r="AE17" s="61">
        <f>IF(AND($G17="正式版",$H17="中西医诊所"),IFERROR(S17/同类汇总数据!D$3,0),IF(AND($G17="正式版",$H17="中医诊所"),IFERROR(S17/同类汇总数据!D$4,0),IF(AND($G17="正式版",$H17="口腔诊所"),IFERROR(S17/同类汇总数据!D$5,0),IF(AND($G17="检查版",$H17="中西医诊所"),IFERROR(S17/同类汇总数据!D$6,0),IF(AND($G17="检查版",$H17="中医诊所"),IFERROR(S17/同类汇总数据!D$7,0),IF(AND($G17="检查版",$H17="口腔诊所"),IFERROR(S17/同类汇总数据!D$8,0),IF(AND($G17="互联网版",$H17="中西医诊所"),IFERROR(S17/同类汇总数据!D$9,0),IF(AND($G17="互联网版",$H17="中医诊所"),IFERROR(S17/同类汇总数据!D$10,0),IF(AND($G17="互联网版",$H17="口腔诊所"),IFERROR(S17/同类汇总数据!D$11,0))))))))))</f>
        <v>0</v>
      </c>
      <c r="AF17" s="61">
        <f>IF(AND($G17="正式版",$H17="中西医诊所"),IFERROR(T17/同类汇总数据!E$3,0),IF(AND($G17="正式版",$H17="中医诊所"),IFERROR(T17/同类汇总数据!E$4,0),IF(AND($G17="正式版",$H17="口腔诊所"),IFERROR(T17/同类汇总数据!E$5,0),IF(AND($G17="检查版",$H17="中西医诊所"),IFERROR(T17/同类汇总数据!E$6,0),IF(AND($G17="检查版",$H17="中医诊所"),IFERROR(T17/同类汇总数据!E$7,0),IF(AND($G17="检查版",$H17="口腔诊所"),IFERROR(T17/同类汇总数据!E$8,0),IF(AND($G17="互联网版",$H17="中西医诊所"),IFERROR(T17/同类汇总数据!E$9,0),IF(AND($G17="互联网版",$H17="中医诊所"),IFERROR(T17/同类汇总数据!E$10,0),IF(AND($G17="互联网版",$H17="口腔诊所"),IFERROR(T17/同类汇总数据!E$11,0))))))))))</f>
        <v>0</v>
      </c>
      <c r="AG17" s="61">
        <f>IF(AND($G17="正式版",$H17="中西医诊所"),IFERROR(U17/同类汇总数据!F$3,0),IF(AND($G17="正式版",$H17="中医诊所"),IFERROR(U17/同类汇总数据!F$4,0),IF(AND($G17="正式版",$H17="口腔诊所"),IFERROR(U17/同类汇总数据!F$5,0),IF(AND($G17="检查版",$H17="中西医诊所"),IFERROR(U17/同类汇总数据!F$6,0),IF(AND($G17="检查版",$H17="中医诊所"),IFERROR(U17/同类汇总数据!F$7,0),IF(AND($G17="检查版",$H17="口腔诊所"),IFERROR(U17/同类汇总数据!F$8,0),IF(AND($G17="互联网版",$H17="中西医诊所"),IFERROR(U17/同类汇总数据!F$9,0),IF(AND($G17="互联网版",$H17="中医诊所"),IFERROR(U17/同类汇总数据!F$10,0),IF(AND($G17="互联网版",$H17="口腔诊所"),IFERROR(U17/同类汇总数据!F$11,0))))))))))</f>
        <v>0</v>
      </c>
      <c r="AH17" s="61">
        <f>IF(AND($G17="正式版",$H17="中西医诊所"),IFERROR(V17/同类汇总数据!G$3,0),IF(AND($G17="正式版",$H17="中医诊所"),IFERROR(V17/同类汇总数据!G$4,0),IF(AND($G17="正式版",$H17="口腔诊所"),IFERROR(V17/同类汇总数据!G$5,0),IF(AND($G17="检查版",$H17="中西医诊所"),IFERROR(V17/同类汇总数据!G$6,0),IF(AND($G17="检查版",$H17="中医诊所"),IFERROR(V17/同类汇总数据!G$7,0),IF(AND($G17="检查版",$H17="口腔诊所"),IFERROR(V17/同类汇总数据!G$8,0),IF(AND($G17="互联网版",$H17="中西医诊所"),IFERROR(V17/同类汇总数据!G$9,0),IF(AND($G17="互联网版",$H17="中医诊所"),IFERROR(V17/同类汇总数据!G$10,0),IF(AND($G17="互联网版",$H17="口腔诊所"),IFERROR(V17/同类汇总数据!G$11,0))))))))))</f>
        <v>0</v>
      </c>
      <c r="AI17" s="61">
        <f>IF(AND($G17="正式版",$H17="中西医诊所"),IFERROR(W17/同类汇总数据!H$3,0),IF(AND($G17="正式版",$H17="中医诊所"),IFERROR(W17/同类汇总数据!H$4,0),IF(AND($G17="正式版",$H17="口腔诊所"),IFERROR(W17/同类汇总数据!H$5,0),IF(AND($G17="检查版",$H17="中西医诊所"),IFERROR(W17/同类汇总数据!H$6,0),IF(AND($G17="检查版",$H17="中医诊所"),IFERROR(W17/同类汇总数据!H$7,0),IF(AND($G17="检查版",$H17="口腔诊所"),IFERROR(W17/同类汇总数据!H$8,0),IF(AND($G17="互联网版",$H17="中西医诊所"),IFERROR(W17/同类汇总数据!H$9,0),IF(AND($G17="互联网版",$H17="中医诊所"),IFERROR(W17/同类汇总数据!H$10,0),IF(AND($G17="互联网版",$H17="口腔诊所"),IFERROR(W17/同类汇总数据!H$11,0))))))))))</f>
        <v>0</v>
      </c>
      <c r="AJ17" s="61">
        <f>IF(AND($G17="正式版",$H17="中西医诊所"),IFERROR(X17/同类汇总数据!I$3,0),IF(AND($G17="正式版",$H17="中医诊所"),IFERROR(X17/同类汇总数据!I$4,0),IF(AND($G17="正式版",$H17="口腔诊所"),IFERROR(X17/同类汇总数据!I$5,0),IF(AND($G17="检查版",$H17="中西医诊所"),IFERROR(X17/同类汇总数据!I$6,0),IF(AND($G17="检查版",$H17="中医诊所"),IFERROR(X17/同类汇总数据!I$7,0),IF(AND($G17="检查版",$H17="口腔诊所"),IFERROR(X17/同类汇总数据!I$8,0),IF(AND($G17="互联网版",$H17="中西医诊所"),IFERROR(X17/同类汇总数据!I$9,0),IF(AND($G17="互联网版",$H17="中医诊所"),IFERROR(X17/同类汇总数据!I$10,0),IF(AND($G17="互联网版",$H17="口腔诊所"),IFERROR(X17/同类汇总数据!I$11,0))))))))))</f>
        <v>0</v>
      </c>
      <c r="AK17" s="61">
        <f>IF(AND($G17="正式版",$H17="中西医诊所"),IFERROR(Y17/同类汇总数据!J$3,0),IF(AND($G17="正式版",$H17="中医诊所"),IFERROR(Y17/同类汇总数据!J$4,0),IF(AND($G17="正式版",$H17="口腔诊所"),IFERROR(Y17/同类汇总数据!J$5,0),IF(AND($G17="检查版",$H17="中西医诊所"),IFERROR(Y17/同类汇总数据!J$6,0),IF(AND($G17="检查版",$H17="中医诊所"),IFERROR(Y17/同类汇总数据!J$7,0),IF(AND($G17="检查版",$H17="口腔诊所"),IFERROR(Y17/同类汇总数据!J$8,0),IF(AND($G17="互联网版",$H17="中西医诊所"),IFERROR(Y17/同类汇总数据!J$9,0),IF(AND($G17="互联网版",$H17="中医诊所"),IFERROR(Y17/同类汇总数据!J$10,0),IF(AND($G17="互联网版",$H17="口腔诊所"),IFERROR(Y17/同类汇总数据!J$11,0))))))))))</f>
        <v>0</v>
      </c>
      <c r="AL17" s="62" t="str">
        <f ca="1" t="shared" si="13"/>
        <v>今年内未操作</v>
      </c>
      <c r="AM17" s="62" t="str">
        <f t="shared" si="14"/>
        <v>低于同行20%</v>
      </c>
      <c r="AN17" s="5" t="str">
        <f t="shared" si="15"/>
        <v>低于同行20%</v>
      </c>
      <c r="AO17" s="63">
        <f t="shared" si="16"/>
        <v>1</v>
      </c>
      <c r="AP17" s="5" t="str">
        <f t="shared" si="17"/>
        <v/>
      </c>
      <c r="AQ17" s="60">
        <v>45043.9743619444</v>
      </c>
    </row>
    <row r="18" ht="17" spans="1:43">
      <c r="A18" s="5">
        <f t="shared" si="9"/>
        <v>15</v>
      </c>
      <c r="B18" s="55" t="str">
        <f t="shared" si="10"/>
        <v>连续三月交易上升</v>
      </c>
      <c r="C18" s="2" t="str">
        <f t="shared" si="11"/>
        <v/>
      </c>
      <c r="D18" s="56" t="str">
        <f t="shared" si="12"/>
        <v>-</v>
      </c>
      <c r="E18" s="84" t="s">
        <v>88</v>
      </c>
      <c r="F18" s="58">
        <v>45043.9743619444</v>
      </c>
      <c r="G18" s="59" t="s">
        <v>38</v>
      </c>
      <c r="H18" s="59" t="s">
        <v>63</v>
      </c>
      <c r="I18" s="59" t="s">
        <v>89</v>
      </c>
      <c r="J18" s="59" t="s">
        <v>90</v>
      </c>
      <c r="K18" s="59" t="s">
        <v>91</v>
      </c>
      <c r="L18" s="59" t="s">
        <v>92</v>
      </c>
      <c r="M18" s="60">
        <v>46103.3510648148</v>
      </c>
      <c r="N18" s="60">
        <v>46103.6106676968</v>
      </c>
      <c r="O18" s="60">
        <v>46103.6103367824</v>
      </c>
      <c r="P18" s="60">
        <v>46086.6644114236</v>
      </c>
      <c r="Q18" s="60">
        <v>46103.6473673032</v>
      </c>
      <c r="R18" s="59">
        <v>2548</v>
      </c>
      <c r="S18" s="59">
        <v>16360</v>
      </c>
      <c r="T18" s="59">
        <v>34788</v>
      </c>
      <c r="U18" s="59">
        <v>29178</v>
      </c>
      <c r="V18" s="59">
        <v>5</v>
      </c>
      <c r="W18" s="59">
        <v>27</v>
      </c>
      <c r="X18" s="59">
        <v>63</v>
      </c>
      <c r="Y18" s="59">
        <v>52</v>
      </c>
      <c r="Z18" s="59">
        <v>663.1363636364</v>
      </c>
      <c r="AA18" s="59">
        <v>1.5514660012</v>
      </c>
      <c r="AB18" s="59">
        <v>-0.4663781625</v>
      </c>
      <c r="AC18" s="59">
        <v>0.1003663004</v>
      </c>
      <c r="AD18" s="61">
        <f>IF(AND($G18="正式版",$H18="中西医诊所"),IFERROR(R18/同类汇总数据!C$3,0),IF(AND($G18="正式版",$H18="中医诊所"),IFERROR(R18/同类汇总数据!C$4,0),IF(AND($G18="正式版",$H18="口腔诊所"),IFERROR(R18/同类汇总数据!C$5,0),IF(AND($G18="检查版",$H18="中西医诊所"),IFERROR(R18/同类汇总数据!C$6,0),IF(AND($G18="检查版",$H18="中医诊所"),IFERROR(R18/同类汇总数据!C$7,0),IF(AND($G18="检查版",$H18="口腔诊所"),IFERROR(R18/同类汇总数据!C$8,0),IF(AND($G18="互联网版",$H18="中西医诊所"),IFERROR(R18/同类汇总数据!C$9,0),IF(AND($G18="互联网版",$H18="中医诊所"),IFERROR(R18/同类汇总数据!C$10,0),IF(AND($G18="互联网版",$H18="口腔诊所"),IFERROR(R18/同类汇总数据!C$11,0))))))))))</f>
        <v>0.25486259414737</v>
      </c>
      <c r="AE18" s="61">
        <f>IF(AND($G18="正式版",$H18="中西医诊所"),IFERROR(S18/同类汇总数据!D$3,0),IF(AND($G18="正式版",$H18="中医诊所"),IFERROR(S18/同类汇总数据!D$4,0),IF(AND($G18="正式版",$H18="口腔诊所"),IFERROR(S18/同类汇总数据!D$5,0),IF(AND($G18="检查版",$H18="中西医诊所"),IFERROR(S18/同类汇总数据!D$6,0),IF(AND($G18="检查版",$H18="中医诊所"),IFERROR(S18/同类汇总数据!D$7,0),IF(AND($G18="检查版",$H18="口腔诊所"),IFERROR(S18/同类汇总数据!D$8,0),IF(AND($G18="互联网版",$H18="中西医诊所"),IFERROR(S18/同类汇总数据!D$9,0),IF(AND($G18="互联网版",$H18="中医诊所"),IFERROR(S18/同类汇总数据!D$10,0),IF(AND($G18="互联网版",$H18="口腔诊所"),IFERROR(S18/同类汇总数据!D$11,0))))))))))</f>
        <v>0.376691009506449</v>
      </c>
      <c r="AF18" s="61">
        <f>IF(AND($G18="正式版",$H18="中西医诊所"),IFERROR(T18/同类汇总数据!E$3,0),IF(AND($G18="正式版",$H18="中医诊所"),IFERROR(T18/同类汇总数据!E$4,0),IF(AND($G18="正式版",$H18="口腔诊所"),IFERROR(T18/同类汇总数据!E$5,0),IF(AND($G18="检查版",$H18="中西医诊所"),IFERROR(T18/同类汇总数据!E$6,0),IF(AND($G18="检查版",$H18="中医诊所"),IFERROR(T18/同类汇总数据!E$7,0),IF(AND($G18="检查版",$H18="口腔诊所"),IFERROR(T18/同类汇总数据!E$8,0),IF(AND($G18="互联网版",$H18="中西医诊所"),IFERROR(T18/同类汇总数据!E$9,0),IF(AND($G18="互联网版",$H18="中医诊所"),IFERROR(T18/同类汇总数据!E$10,0),IF(AND($G18="互联网版",$H18="口腔诊所"),IFERROR(T18/同类汇总数据!E$11,0))))))))))</f>
        <v>0.313781487373702</v>
      </c>
      <c r="AG18" s="61">
        <f>IF(AND($G18="正式版",$H18="中西医诊所"),IFERROR(U18/同类汇总数据!F$3,0),IF(AND($G18="正式版",$H18="中医诊所"),IFERROR(U18/同类汇总数据!F$4,0),IF(AND($G18="正式版",$H18="口腔诊所"),IFERROR(U18/同类汇总数据!F$5,0),IF(AND($G18="检查版",$H18="中西医诊所"),IFERROR(U18/同类汇总数据!F$6,0),IF(AND($G18="检查版",$H18="中医诊所"),IFERROR(U18/同类汇总数据!F$7,0),IF(AND($G18="检查版",$H18="口腔诊所"),IFERROR(U18/同类汇总数据!F$8,0),IF(AND($G18="互联网版",$H18="中西医诊所"),IFERROR(U18/同类汇总数据!F$9,0),IF(AND($G18="互联网版",$H18="中医诊所"),IFERROR(U18/同类汇总数据!F$10,0),IF(AND($G18="互联网版",$H18="口腔诊所"),IFERROR(U18/同类汇总数据!F$11,0))))))))))</f>
        <v>0.292077930275161</v>
      </c>
      <c r="AH18" s="61">
        <f>IF(AND($G18="正式版",$H18="中西医诊所"),IFERROR(V18/同类汇总数据!G$3,0),IF(AND($G18="正式版",$H18="中医诊所"),IFERROR(V18/同类汇总数据!G$4,0),IF(AND($G18="正式版",$H18="口腔诊所"),IFERROR(V18/同类汇总数据!G$5,0),IF(AND($G18="检查版",$H18="中西医诊所"),IFERROR(V18/同类汇总数据!G$6,0),IF(AND($G18="检查版",$H18="中医诊所"),IFERROR(V18/同类汇总数据!G$7,0),IF(AND($G18="检查版",$H18="口腔诊所"),IFERROR(V18/同类汇总数据!G$8,0),IF(AND($G18="互联网版",$H18="中西医诊所"),IFERROR(V18/同类汇总数据!G$9,0),IF(AND($G18="互联网版",$H18="中医诊所"),IFERROR(V18/同类汇总数据!G$10,0),IF(AND($G18="互联网版",$H18="口腔诊所"),IFERROR(V18/同类汇总数据!G$11,0))))))))))</f>
        <v>0.37157040516037</v>
      </c>
      <c r="AI18" s="61">
        <f>IF(AND($G18="正式版",$H18="中西医诊所"),IFERROR(W18/同类汇总数据!H$3,0),IF(AND($G18="正式版",$H18="中医诊所"),IFERROR(W18/同类汇总数据!H$4,0),IF(AND($G18="正式版",$H18="口腔诊所"),IFERROR(W18/同类汇总数据!H$5,0),IF(AND($G18="检查版",$H18="中西医诊所"),IFERROR(W18/同类汇总数据!H$6,0),IF(AND($G18="检查版",$H18="中医诊所"),IFERROR(W18/同类汇总数据!H$7,0),IF(AND($G18="检查版",$H18="口腔诊所"),IFERROR(W18/同类汇总数据!H$8,0),IF(AND($G18="互联网版",$H18="中西医诊所"),IFERROR(W18/同类汇总数据!H$9,0),IF(AND($G18="互联网版",$H18="中医诊所"),IFERROR(W18/同类汇总数据!H$10,0),IF(AND($G18="互联网版",$H18="口腔诊所"),IFERROR(W18/同类汇总数据!H$11,0))))))))))</f>
        <v>0.475466793927409</v>
      </c>
      <c r="AJ18" s="61">
        <f>IF(AND($G18="正式版",$H18="中西医诊所"),IFERROR(X18/同类汇总数据!I$3,0),IF(AND($G18="正式版",$H18="中医诊所"),IFERROR(X18/同类汇总数据!I$4,0),IF(AND($G18="正式版",$H18="口腔诊所"),IFERROR(X18/同类汇总数据!I$5,0),IF(AND($G18="检查版",$H18="中西医诊所"),IFERROR(X18/同类汇总数据!I$6,0),IF(AND($G18="检查版",$H18="中医诊所"),IFERROR(X18/同类汇总数据!I$7,0),IF(AND($G18="检查版",$H18="口腔诊所"),IFERROR(X18/同类汇总数据!I$8,0),IF(AND($G18="互联网版",$H18="中西医诊所"),IFERROR(X18/同类汇总数据!I$9,0),IF(AND($G18="互联网版",$H18="中医诊所"),IFERROR(X18/同类汇总数据!I$10,0),IF(AND($G18="互联网版",$H18="口腔诊所"),IFERROR(X18/同类汇总数据!I$11,0))))))))))</f>
        <v>0.426998505505231</v>
      </c>
      <c r="AK18" s="61">
        <f>IF(AND($G18="正式版",$H18="中西医诊所"),IFERROR(Y18/同类汇总数据!J$3,0),IF(AND($G18="正式版",$H18="中医诊所"),IFERROR(Y18/同类汇总数据!J$4,0),IF(AND($G18="正式版",$H18="口腔诊所"),IFERROR(Y18/同类汇总数据!J$5,0),IF(AND($G18="检查版",$H18="中西医诊所"),IFERROR(Y18/同类汇总数据!J$6,0),IF(AND($G18="检查版",$H18="中医诊所"),IFERROR(Y18/同类汇总数据!J$7,0),IF(AND($G18="检查版",$H18="口腔诊所"),IFERROR(Y18/同类汇总数据!J$8,0),IF(AND($G18="互联网版",$H18="中西医诊所"),IFERROR(Y18/同类汇总数据!J$9,0),IF(AND($G18="互联网版",$H18="中医诊所"),IFERROR(Y18/同类汇总数据!J$10,0),IF(AND($G18="互联网版",$H18="口腔诊所"),IFERROR(Y18/同类汇总数据!J$11,0))))))))))</f>
        <v>0.391545331537245</v>
      </c>
      <c r="AL18" s="62" t="str">
        <f ca="1" t="shared" si="13"/>
        <v>-</v>
      </c>
      <c r="AM18" s="62" t="str">
        <f t="shared" si="14"/>
        <v>低于同行50%</v>
      </c>
      <c r="AN18" s="5" t="str">
        <f t="shared" si="15"/>
        <v>低于同行50%</v>
      </c>
      <c r="AO18" s="63">
        <f t="shared" si="16"/>
        <v>46103.6473673032</v>
      </c>
      <c r="AP18" s="5" t="str">
        <f t="shared" si="17"/>
        <v/>
      </c>
      <c r="AQ18" s="60">
        <v>45043.9743619444</v>
      </c>
    </row>
    <row r="19" ht="17" spans="1:43">
      <c r="A19" s="5">
        <f t="shared" si="9"/>
        <v>16</v>
      </c>
      <c r="B19" s="55" t="str">
        <f t="shared" si="10"/>
        <v>交易波动较大</v>
      </c>
      <c r="C19" s="2" t="str">
        <f t="shared" si="11"/>
        <v/>
      </c>
      <c r="D19" s="56" t="str">
        <f t="shared" si="12"/>
        <v>-</v>
      </c>
      <c r="E19" s="84" t="s">
        <v>93</v>
      </c>
      <c r="F19" s="58">
        <v>45043.9743619444</v>
      </c>
      <c r="G19" s="59" t="s">
        <v>38</v>
      </c>
      <c r="H19" s="59" t="s">
        <v>66</v>
      </c>
      <c r="I19" s="59" t="s">
        <v>40</v>
      </c>
      <c r="J19" s="59" t="s">
        <v>78</v>
      </c>
      <c r="K19" s="59" t="s">
        <v>94</v>
      </c>
      <c r="L19" s="59" t="s">
        <v>80</v>
      </c>
      <c r="M19" s="60">
        <v>46104.3849189815</v>
      </c>
      <c r="N19" s="60">
        <v>46103.7017787963</v>
      </c>
      <c r="O19" s="60">
        <v>46103.7007631944</v>
      </c>
      <c r="P19" s="60">
        <v>46098.4900399306</v>
      </c>
      <c r="Q19" s="60">
        <v>46103.7018106713</v>
      </c>
      <c r="R19" s="59">
        <v>5521.42</v>
      </c>
      <c r="S19" s="59">
        <v>13763.3</v>
      </c>
      <c r="T19" s="59">
        <v>48906.82</v>
      </c>
      <c r="U19" s="59">
        <v>41989.81</v>
      </c>
      <c r="V19" s="59">
        <v>20</v>
      </c>
      <c r="W19" s="59">
        <v>62</v>
      </c>
      <c r="X19" s="59">
        <v>199</v>
      </c>
      <c r="Y19" s="59">
        <v>177</v>
      </c>
      <c r="Z19" s="59">
        <v>626.7135820896</v>
      </c>
      <c r="AA19" s="59">
        <v>-0.0834872142</v>
      </c>
      <c r="AB19" s="59">
        <v>-0.2538674155</v>
      </c>
      <c r="AC19" s="59">
        <v>-0.2191141278</v>
      </c>
      <c r="AD19" s="61">
        <f>IF(AND($G19="正式版",$H19="中西医诊所"),IFERROR(R19/同类汇总数据!C$3,0),IF(AND($G19="正式版",$H19="中医诊所"),IFERROR(R19/同类汇总数据!C$4,0),IF(AND($G19="正式版",$H19="口腔诊所"),IFERROR(R19/同类汇总数据!C$5,0),IF(AND($G19="检查版",$H19="中西医诊所"),IFERROR(R19/同类汇总数据!C$6,0),IF(AND($G19="检查版",$H19="中医诊所"),IFERROR(R19/同类汇总数据!C$7,0),IF(AND($G19="检查版",$H19="口腔诊所"),IFERROR(R19/同类汇总数据!C$8,0),IF(AND($G19="互联网版",$H19="中西医诊所"),IFERROR(R19/同类汇总数据!C$9,0),IF(AND($G19="互联网版",$H19="中医诊所"),IFERROR(R19/同类汇总数据!C$10,0),IF(AND($G19="互联网版",$H19="口腔诊所"),IFERROR(R19/同类汇总数据!C$11,0))))))))))</f>
        <v>0.794790912232646</v>
      </c>
      <c r="AE19" s="61">
        <f>IF(AND($G19="正式版",$H19="中西医诊所"),IFERROR(S19/同类汇总数据!D$3,0),IF(AND($G19="正式版",$H19="中医诊所"),IFERROR(S19/同类汇总数据!D$4,0),IF(AND($G19="正式版",$H19="口腔诊所"),IFERROR(S19/同类汇总数据!D$5,0),IF(AND($G19="检查版",$H19="中西医诊所"),IFERROR(S19/同类汇总数据!D$6,0),IF(AND($G19="检查版",$H19="中医诊所"),IFERROR(S19/同类汇总数据!D$7,0),IF(AND($G19="检查版",$H19="口腔诊所"),IFERROR(S19/同类汇总数据!D$8,0),IF(AND($G19="互联网版",$H19="中西医诊所"),IFERROR(S19/同类汇总数据!D$9,0),IF(AND($G19="互联网版",$H19="中医诊所"),IFERROR(S19/同类汇总数据!D$10,0),IF(AND($G19="互联网版",$H19="口腔诊所"),IFERROR(S19/同类汇总数据!D$11,0))))))))))</f>
        <v>0.510616850627786</v>
      </c>
      <c r="AF19" s="61">
        <f>IF(AND($G19="正式版",$H19="中西医诊所"),IFERROR(T19/同类汇总数据!E$3,0),IF(AND($G19="正式版",$H19="中医诊所"),IFERROR(T19/同类汇总数据!E$4,0),IF(AND($G19="正式版",$H19="口腔诊所"),IFERROR(T19/同类汇总数据!E$5,0),IF(AND($G19="检查版",$H19="中西医诊所"),IFERROR(T19/同类汇总数据!E$6,0),IF(AND($G19="检查版",$H19="中医诊所"),IFERROR(T19/同类汇总数据!E$7,0),IF(AND($G19="检查版",$H19="口腔诊所"),IFERROR(T19/同类汇总数据!E$8,0),IF(AND($G19="互联网版",$H19="中西医诊所"),IFERROR(T19/同类汇总数据!E$9,0),IF(AND($G19="互联网版",$H19="中医诊所"),IFERROR(T19/同类汇总数据!E$10,0),IF(AND($G19="互联网版",$H19="口腔诊所"),IFERROR(T19/同类汇总数据!E$11,0))))))))))</f>
        <v>0.628422945096825</v>
      </c>
      <c r="AG19" s="61">
        <f>IF(AND($G19="正式版",$H19="中西医诊所"),IFERROR(U19/同类汇总数据!F$3,0),IF(AND($G19="正式版",$H19="中医诊所"),IFERROR(U19/同类汇总数据!F$4,0),IF(AND($G19="正式版",$H19="口腔诊所"),IFERROR(U19/同类汇总数据!F$5,0),IF(AND($G19="检查版",$H19="中西医诊所"),IFERROR(U19/同类汇总数据!F$6,0),IF(AND($G19="检查版",$H19="中医诊所"),IFERROR(U19/同类汇总数据!F$7,0),IF(AND($G19="检查版",$H19="口腔诊所"),IFERROR(U19/同类汇总数据!F$8,0),IF(AND($G19="互联网版",$H19="中西医诊所"),IFERROR(U19/同类汇总数据!F$9,0),IF(AND($G19="互联网版",$H19="中医诊所"),IFERROR(U19/同类汇总数据!F$10,0),IF(AND($G19="互联网版",$H19="口腔诊所"),IFERROR(U19/同类汇总数据!F$11,0))))))))))</f>
        <v>0.628712133170857</v>
      </c>
      <c r="AH19" s="61">
        <f>IF(AND($G19="正式版",$H19="中西医诊所"),IFERROR(V19/同类汇总数据!G$3,0),IF(AND($G19="正式版",$H19="中医诊所"),IFERROR(V19/同类汇总数据!G$4,0),IF(AND($G19="正式版",$H19="口腔诊所"),IFERROR(V19/同类汇总数据!G$5,0),IF(AND($G19="检查版",$H19="中西医诊所"),IFERROR(V19/同类汇总数据!G$6,0),IF(AND($G19="检查版",$H19="中医诊所"),IFERROR(V19/同类汇总数据!G$7,0),IF(AND($G19="检查版",$H19="口腔诊所"),IFERROR(V19/同类汇总数据!G$8,0),IF(AND($G19="互联网版",$H19="中西医诊所"),IFERROR(V19/同类汇总数据!G$9,0),IF(AND($G19="互联网版",$H19="中医诊所"),IFERROR(V19/同类汇总数据!G$10,0),IF(AND($G19="互联网版",$H19="口腔诊所"),IFERROR(V19/同类汇总数据!G$11,0))))))))))</f>
        <v>0.451786476675394</v>
      </c>
      <c r="AI19" s="61">
        <f>IF(AND($G19="正式版",$H19="中西医诊所"),IFERROR(W19/同类汇总数据!H$3,0),IF(AND($G19="正式版",$H19="中医诊所"),IFERROR(W19/同类汇总数据!H$4,0),IF(AND($G19="正式版",$H19="口腔诊所"),IFERROR(W19/同类汇总数据!H$5,0),IF(AND($G19="检查版",$H19="中西医诊所"),IFERROR(W19/同类汇总数据!H$6,0),IF(AND($G19="检查版",$H19="中医诊所"),IFERROR(W19/同类汇总数据!H$7,0),IF(AND($G19="检查版",$H19="口腔诊所"),IFERROR(W19/同类汇总数据!H$8,0),IF(AND($G19="互联网版",$H19="中西医诊所"),IFERROR(W19/同类汇总数据!H$9,0),IF(AND($G19="互联网版",$H19="中医诊所"),IFERROR(W19/同类汇总数据!H$10,0),IF(AND($G19="互联网版",$H19="口腔诊所"),IFERROR(W19/同类汇总数据!H$11,0))))))))))</f>
        <v>0.352347400898031</v>
      </c>
      <c r="AJ19" s="61">
        <f>IF(AND($G19="正式版",$H19="中西医诊所"),IFERROR(X19/同类汇总数据!I$3,0),IF(AND($G19="正式版",$H19="中医诊所"),IFERROR(X19/同类汇总数据!I$4,0),IF(AND($G19="正式版",$H19="口腔诊所"),IFERROR(X19/同类汇总数据!I$5,0),IF(AND($G19="检查版",$H19="中西医诊所"),IFERROR(X19/同类汇总数据!I$6,0),IF(AND($G19="检查版",$H19="中医诊所"),IFERROR(X19/同类汇总数据!I$7,0),IF(AND($G19="检查版",$H19="口腔诊所"),IFERROR(X19/同类汇总数据!I$8,0),IF(AND($G19="互联网版",$H19="中西医诊所"),IFERROR(X19/同类汇总数据!I$9,0),IF(AND($G19="互联网版",$H19="中医诊所"),IFERROR(X19/同类汇总数据!I$10,0),IF(AND($G19="互联网版",$H19="口腔诊所"),IFERROR(X19/同类汇总数据!I$11,0))))))))))</f>
        <v>0.385441543625591</v>
      </c>
      <c r="AK19" s="61">
        <f>IF(AND($G19="正式版",$H19="中西医诊所"),IFERROR(Y19/同类汇总数据!J$3,0),IF(AND($G19="正式版",$H19="中医诊所"),IFERROR(Y19/同类汇总数据!J$4,0),IF(AND($G19="正式版",$H19="口腔诊所"),IFERROR(Y19/同类汇总数据!J$5,0),IF(AND($G19="检查版",$H19="中西医诊所"),IFERROR(Y19/同类汇总数据!J$6,0),IF(AND($G19="检查版",$H19="中医诊所"),IFERROR(Y19/同类汇总数据!J$7,0),IF(AND($G19="检查版",$H19="口腔诊所"),IFERROR(Y19/同类汇总数据!J$8,0),IF(AND($G19="互联网版",$H19="中西医诊所"),IFERROR(Y19/同类汇总数据!J$9,0),IF(AND($G19="互联网版",$H19="中医诊所"),IFERROR(Y19/同类汇总数据!J$10,0),IF(AND($G19="互联网版",$H19="口腔诊所"),IFERROR(Y19/同类汇总数据!J$11,0))))))))))</f>
        <v>0.388361273403704</v>
      </c>
      <c r="AL19" s="62" t="str">
        <f ca="1" t="shared" si="13"/>
        <v>-</v>
      </c>
      <c r="AM19" s="62" t="str">
        <f t="shared" si="14"/>
        <v/>
      </c>
      <c r="AN19" s="5" t="str">
        <f t="shared" si="15"/>
        <v>低于同行50%</v>
      </c>
      <c r="AO19" s="63">
        <f t="shared" si="16"/>
        <v>46104.3849189815</v>
      </c>
      <c r="AP19" s="5" t="str">
        <f t="shared" si="17"/>
        <v/>
      </c>
      <c r="AQ19" s="60">
        <v>45043.9743619444</v>
      </c>
    </row>
    <row r="20" ht="17" spans="1:43">
      <c r="A20" s="5">
        <f t="shared" si="9"/>
        <v>17</v>
      </c>
      <c r="B20" s="55" t="str">
        <f t="shared" si="10"/>
        <v>连续三月交易上升</v>
      </c>
      <c r="C20" s="2" t="str">
        <f t="shared" si="11"/>
        <v/>
      </c>
      <c r="D20" s="56" t="str">
        <f t="shared" si="12"/>
        <v>-</v>
      </c>
      <c r="E20" s="84" t="s">
        <v>95</v>
      </c>
      <c r="F20" s="58">
        <v>45043.9743619444</v>
      </c>
      <c r="G20" s="59" t="s">
        <v>38</v>
      </c>
      <c r="H20" s="59" t="s">
        <v>66</v>
      </c>
      <c r="I20" s="59" t="s">
        <v>40</v>
      </c>
      <c r="J20" s="59" t="s">
        <v>45</v>
      </c>
      <c r="K20" s="59" t="s">
        <v>96</v>
      </c>
      <c r="L20" s="59" t="s">
        <v>47</v>
      </c>
      <c r="M20" s="60">
        <v>46104.3624189815</v>
      </c>
      <c r="N20" s="60">
        <v>46103.4621759028</v>
      </c>
      <c r="O20" s="60">
        <v>46104.3697719213</v>
      </c>
      <c r="P20" s="60">
        <v>45902.4605340625</v>
      </c>
      <c r="Q20" s="60">
        <v>46101.4740873495</v>
      </c>
      <c r="R20" s="59">
        <v>10427</v>
      </c>
      <c r="S20" s="59">
        <v>40950</v>
      </c>
      <c r="T20" s="59">
        <v>86504</v>
      </c>
      <c r="U20" s="59">
        <v>81950</v>
      </c>
      <c r="V20" s="59">
        <v>27</v>
      </c>
      <c r="W20" s="59">
        <v>102</v>
      </c>
      <c r="X20" s="59">
        <v>253</v>
      </c>
      <c r="Y20" s="59">
        <v>233</v>
      </c>
      <c r="Z20" s="59">
        <v>871.8085106383</v>
      </c>
      <c r="AA20" s="59">
        <v>1.1442035815</v>
      </c>
      <c r="AB20" s="59">
        <v>-0.2781221651</v>
      </c>
      <c r="AC20" s="59">
        <v>1.1169880771</v>
      </c>
      <c r="AD20" s="61">
        <f>IF(AND($G20="正式版",$H20="中西医诊所"),IFERROR(R20/同类汇总数据!C$3,0),IF(AND($G20="正式版",$H20="中医诊所"),IFERROR(R20/同类汇总数据!C$4,0),IF(AND($G20="正式版",$H20="口腔诊所"),IFERROR(R20/同类汇总数据!C$5,0),IF(AND($G20="检查版",$H20="中西医诊所"),IFERROR(R20/同类汇总数据!C$6,0),IF(AND($G20="检查版",$H20="中医诊所"),IFERROR(R20/同类汇总数据!C$7,0),IF(AND($G20="检查版",$H20="口腔诊所"),IFERROR(R20/同类汇总数据!C$8,0),IF(AND($G20="互联网版",$H20="中西医诊所"),IFERROR(R20/同类汇总数据!C$9,0),IF(AND($G20="互联网版",$H20="中医诊所"),IFERROR(R20/同类汇总数据!C$10,0),IF(AND($G20="互联网版",$H20="口腔诊所"),IFERROR(R20/同类汇总数据!C$11,0))))))))))</f>
        <v>1.50093360799392</v>
      </c>
      <c r="AE20" s="61">
        <f>IF(AND($G20="正式版",$H20="中西医诊所"),IFERROR(S20/同类汇总数据!D$3,0),IF(AND($G20="正式版",$H20="中医诊所"),IFERROR(S20/同类汇总数据!D$4,0),IF(AND($G20="正式版",$H20="口腔诊所"),IFERROR(S20/同类汇总数据!D$5,0),IF(AND($G20="检查版",$H20="中西医诊所"),IFERROR(S20/同类汇总数据!D$6,0),IF(AND($G20="检查版",$H20="中医诊所"),IFERROR(S20/同类汇总数据!D$7,0),IF(AND($G20="检查版",$H20="口腔诊所"),IFERROR(S20/同类汇总数据!D$8,0),IF(AND($G20="互联网版",$H20="中西医诊所"),IFERROR(S20/同类汇总数据!D$9,0),IF(AND($G20="互联网版",$H20="中医诊所"),IFERROR(S20/同类汇总数据!D$10,0),IF(AND($G20="互联网版",$H20="口腔诊所"),IFERROR(S20/同类汇总数据!D$11,0))))))))))</f>
        <v>1.51924030088771</v>
      </c>
      <c r="AF20" s="61">
        <f>IF(AND($G20="正式版",$H20="中西医诊所"),IFERROR(T20/同类汇总数据!E$3,0),IF(AND($G20="正式版",$H20="中医诊所"),IFERROR(T20/同类汇总数据!E$4,0),IF(AND($G20="正式版",$H20="口腔诊所"),IFERROR(T20/同类汇总数据!E$5,0),IF(AND($G20="检查版",$H20="中西医诊所"),IFERROR(T20/同类汇总数据!E$6,0),IF(AND($G20="检查版",$H20="中医诊所"),IFERROR(T20/同类汇总数据!E$7,0),IF(AND($G20="检查版",$H20="口腔诊所"),IFERROR(T20/同类汇总数据!E$8,0),IF(AND($G20="互联网版",$H20="中西医诊所"),IFERROR(T20/同类汇总数据!E$9,0),IF(AND($G20="互联网版",$H20="中医诊所"),IFERROR(T20/同类汇总数据!E$10,0),IF(AND($G20="互联网版",$H20="口腔诊所"),IFERROR(T20/同类汇总数据!E$11,0))))))))))</f>
        <v>1.11152388240854</v>
      </c>
      <c r="AG20" s="61">
        <f>IF(AND($G20="正式版",$H20="中西医诊所"),IFERROR(U20/同类汇总数据!F$3,0),IF(AND($G20="正式版",$H20="中医诊所"),IFERROR(U20/同类汇总数据!F$4,0),IF(AND($G20="正式版",$H20="口腔诊所"),IFERROR(U20/同类汇总数据!F$5,0),IF(AND($G20="检查版",$H20="中西医诊所"),IFERROR(U20/同类汇总数据!F$6,0),IF(AND($G20="检查版",$H20="中医诊所"),IFERROR(U20/同类汇总数据!F$7,0),IF(AND($G20="检查版",$H20="口腔诊所"),IFERROR(U20/同类汇总数据!F$8,0),IF(AND($G20="互联网版",$H20="中西医诊所"),IFERROR(U20/同类汇总数据!F$9,0),IF(AND($G20="互联网版",$H20="中医诊所"),IFERROR(U20/同类汇总数据!F$10,0),IF(AND($G20="互联网版",$H20="口腔诊所"),IFERROR(U20/同类汇总数据!F$11,0))))))))))</f>
        <v>1.22703482852987</v>
      </c>
      <c r="AH20" s="61">
        <f>IF(AND($G20="正式版",$H20="中西医诊所"),IFERROR(V20/同类汇总数据!G$3,0),IF(AND($G20="正式版",$H20="中医诊所"),IFERROR(V20/同类汇总数据!G$4,0),IF(AND($G20="正式版",$H20="口腔诊所"),IFERROR(V20/同类汇总数据!G$5,0),IF(AND($G20="检查版",$H20="中西医诊所"),IFERROR(V20/同类汇总数据!G$6,0),IF(AND($G20="检查版",$H20="中医诊所"),IFERROR(V20/同类汇总数据!G$7,0),IF(AND($G20="检查版",$H20="口腔诊所"),IFERROR(V20/同类汇总数据!G$8,0),IF(AND($G20="互联网版",$H20="中西医诊所"),IFERROR(V20/同类汇总数据!G$9,0),IF(AND($G20="互联网版",$H20="中医诊所"),IFERROR(V20/同类汇总数据!G$10,0),IF(AND($G20="互联网版",$H20="口腔诊所"),IFERROR(V20/同类汇总数据!G$11,0))))))))))</f>
        <v>0.609911743511781</v>
      </c>
      <c r="AI20" s="61">
        <f>IF(AND($G20="正式版",$H20="中西医诊所"),IFERROR(W20/同类汇总数据!H$3,0),IF(AND($G20="正式版",$H20="中医诊所"),IFERROR(W20/同类汇总数据!H$4,0),IF(AND($G20="正式版",$H20="口腔诊所"),IFERROR(W20/同类汇总数据!H$5,0),IF(AND($G20="检查版",$H20="中西医诊所"),IFERROR(W20/同类汇总数据!H$6,0),IF(AND($G20="检查版",$H20="中医诊所"),IFERROR(W20/同类汇总数据!H$7,0),IF(AND($G20="检查版",$H20="口腔诊所"),IFERROR(W20/同类汇总数据!H$8,0),IF(AND($G20="互联网版",$H20="中西医诊所"),IFERROR(W20/同类汇总数据!H$9,0),IF(AND($G20="互联网版",$H20="中医诊所"),IFERROR(W20/同类汇总数据!H$10,0),IF(AND($G20="互联网版",$H20="口腔诊所"),IFERROR(W20/同类汇总数据!H$11,0))))))))))</f>
        <v>0.579668304703213</v>
      </c>
      <c r="AJ20" s="61">
        <f>IF(AND($G20="正式版",$H20="中西医诊所"),IFERROR(X20/同类汇总数据!I$3,0),IF(AND($G20="正式版",$H20="中医诊所"),IFERROR(X20/同类汇总数据!I$4,0),IF(AND($G20="正式版",$H20="口腔诊所"),IFERROR(X20/同类汇总数据!I$5,0),IF(AND($G20="检查版",$H20="中西医诊所"),IFERROR(X20/同类汇总数据!I$6,0),IF(AND($G20="检查版",$H20="中医诊所"),IFERROR(X20/同类汇总数据!I$7,0),IF(AND($G20="检查版",$H20="口腔诊所"),IFERROR(X20/同类汇总数据!I$8,0),IF(AND($G20="互联网版",$H20="中西医诊所"),IFERROR(X20/同类汇总数据!I$9,0),IF(AND($G20="互联网版",$H20="中医诊所"),IFERROR(X20/同类汇总数据!I$10,0),IF(AND($G20="互联网版",$H20="口腔诊所"),IFERROR(X20/同类汇总数据!I$11,0))))))))))</f>
        <v>0.490033721292837</v>
      </c>
      <c r="AK20" s="61">
        <f>IF(AND($G20="正式版",$H20="中西医诊所"),IFERROR(Y20/同类汇总数据!J$3,0),IF(AND($G20="正式版",$H20="中医诊所"),IFERROR(Y20/同类汇总数据!J$4,0),IF(AND($G20="正式版",$H20="口腔诊所"),IFERROR(Y20/同类汇总数据!J$5,0),IF(AND($G20="检查版",$H20="中西医诊所"),IFERROR(Y20/同类汇总数据!J$6,0),IF(AND($G20="检查版",$H20="中医诊所"),IFERROR(Y20/同类汇总数据!J$7,0),IF(AND($G20="检查版",$H20="口腔诊所"),IFERROR(Y20/同类汇总数据!J$8,0),IF(AND($G20="互联网版",$H20="中西医诊所"),IFERROR(Y20/同类汇总数据!J$9,0),IF(AND($G20="互联网版",$H20="中医诊所"),IFERROR(Y20/同类汇总数据!J$10,0),IF(AND($G20="互联网版",$H20="口腔诊所"),IFERROR(Y20/同类汇总数据!J$11,0))))))))))</f>
        <v>0.511232636740468</v>
      </c>
      <c r="AL20" s="62" t="str">
        <f ca="1" t="shared" si="13"/>
        <v>-</v>
      </c>
      <c r="AM20" s="62" t="str">
        <f t="shared" si="14"/>
        <v>高于同行150%</v>
      </c>
      <c r="AN20" s="5" t="str">
        <f t="shared" si="15"/>
        <v/>
      </c>
      <c r="AO20" s="63">
        <f t="shared" si="16"/>
        <v>46104.3697719213</v>
      </c>
      <c r="AP20" s="5" t="str">
        <f t="shared" si="17"/>
        <v/>
      </c>
      <c r="AQ20" s="60">
        <v>45043.9743619444</v>
      </c>
    </row>
    <row r="21" ht="17" spans="1:43">
      <c r="A21" s="5">
        <f t="shared" si="9"/>
        <v>18</v>
      </c>
      <c r="B21" s="55" t="str">
        <f t="shared" si="10"/>
        <v>交易波动较大</v>
      </c>
      <c r="C21" s="2" t="str">
        <f t="shared" si="11"/>
        <v/>
      </c>
      <c r="D21" s="56" t="str">
        <f t="shared" si="12"/>
        <v>-</v>
      </c>
      <c r="E21" s="84" t="s">
        <v>97</v>
      </c>
      <c r="F21" s="58">
        <v>45043.9743619444</v>
      </c>
      <c r="G21" s="59" t="s">
        <v>38</v>
      </c>
      <c r="H21" s="59" t="s">
        <v>39</v>
      </c>
      <c r="I21" s="59" t="s">
        <v>40</v>
      </c>
      <c r="J21" s="59" t="s">
        <v>78</v>
      </c>
      <c r="K21" s="59" t="s">
        <v>98</v>
      </c>
      <c r="L21" s="59" t="s">
        <v>80</v>
      </c>
      <c r="M21" s="60">
        <v>46104.3485763889</v>
      </c>
      <c r="N21" s="60">
        <v>46103.9262589699</v>
      </c>
      <c r="O21" s="60">
        <v>46103.9174664815</v>
      </c>
      <c r="P21" s="60">
        <v>46100.5297954282</v>
      </c>
      <c r="Q21" s="60">
        <v>46103.926264456</v>
      </c>
      <c r="R21" s="59">
        <v>5555.04</v>
      </c>
      <c r="S21" s="59">
        <v>21155.62</v>
      </c>
      <c r="T21" s="59">
        <v>73448.14</v>
      </c>
      <c r="U21" s="59">
        <v>66881.9</v>
      </c>
      <c r="V21" s="59">
        <v>161</v>
      </c>
      <c r="W21" s="59">
        <v>629</v>
      </c>
      <c r="X21" s="59">
        <v>2122</v>
      </c>
      <c r="Y21" s="59">
        <v>1893</v>
      </c>
      <c r="Z21" s="59">
        <v>135.8272336066</v>
      </c>
      <c r="AA21" s="59">
        <v>-0.1899662135</v>
      </c>
      <c r="AB21" s="59">
        <v>-0.0022387296</v>
      </c>
      <c r="AC21" s="59">
        <v>-0.0406573015</v>
      </c>
      <c r="AD21" s="61">
        <f>IF(AND($G21="正式版",$H21="中西医诊所"),IFERROR(R21/同类汇总数据!C$3,0),IF(AND($G21="正式版",$H21="中医诊所"),IFERROR(R21/同类汇总数据!C$4,0),IF(AND($G21="正式版",$H21="口腔诊所"),IFERROR(R21/同类汇总数据!C$5,0),IF(AND($G21="检查版",$H21="中西医诊所"),IFERROR(R21/同类汇总数据!C$6,0),IF(AND($G21="检查版",$H21="中医诊所"),IFERROR(R21/同类汇总数据!C$7,0),IF(AND($G21="检查版",$H21="口腔诊所"),IFERROR(R21/同类汇总数据!C$8,0),IF(AND($G21="互联网版",$H21="中西医诊所"),IFERROR(R21/同类汇总数据!C$9,0),IF(AND($G21="互联网版",$H21="中医诊所"),IFERROR(R21/同类汇总数据!C$10,0),IF(AND($G21="互联网版",$H21="口腔诊所"),IFERROR(R21/同类汇总数据!C$11,0))))))))))</f>
        <v>0.606991972186824</v>
      </c>
      <c r="AE21" s="61">
        <f>IF(AND($G21="正式版",$H21="中西医诊所"),IFERROR(S21/同类汇总数据!D$3,0),IF(AND($G21="正式版",$H21="中医诊所"),IFERROR(S21/同类汇总数据!D$4,0),IF(AND($G21="正式版",$H21="口腔诊所"),IFERROR(S21/同类汇总数据!D$5,0),IF(AND($G21="检查版",$H21="中西医诊所"),IFERROR(S21/同类汇总数据!D$6,0),IF(AND($G21="检查版",$H21="中医诊所"),IFERROR(S21/同类汇总数据!D$7,0),IF(AND($G21="检查版",$H21="口腔诊所"),IFERROR(S21/同类汇总数据!D$8,0),IF(AND($G21="互联网版",$H21="中西医诊所"),IFERROR(S21/同类汇总数据!D$9,0),IF(AND($G21="互联网版",$H21="中医诊所"),IFERROR(S21/同类汇总数据!D$10,0),IF(AND($G21="互联网版",$H21="口腔诊所"),IFERROR(S21/同类汇总数据!D$11,0))))))))))</f>
        <v>0.57986490744361</v>
      </c>
      <c r="AF21" s="61">
        <f>IF(AND($G21="正式版",$H21="中西医诊所"),IFERROR(T21/同类汇总数据!E$3,0),IF(AND($G21="正式版",$H21="中医诊所"),IFERROR(T21/同类汇总数据!E$4,0),IF(AND($G21="正式版",$H21="口腔诊所"),IFERROR(T21/同类汇总数据!E$5,0),IF(AND($G21="检查版",$H21="中西医诊所"),IFERROR(T21/同类汇总数据!E$6,0),IF(AND($G21="检查版",$H21="中医诊所"),IFERROR(T21/同类汇总数据!E$7,0),IF(AND($G21="检查版",$H21="口腔诊所"),IFERROR(T21/同类汇总数据!E$8,0),IF(AND($G21="互联网版",$H21="中西医诊所"),IFERROR(T21/同类汇总数据!E$9,0),IF(AND($G21="互联网版",$H21="中医诊所"),IFERROR(T21/同类汇总数据!E$10,0),IF(AND($G21="互联网版",$H21="口腔诊所"),IFERROR(T21/同类汇总数据!E$11,0))))))))))</f>
        <v>0.673118533286573</v>
      </c>
      <c r="AG21" s="61">
        <f>IF(AND($G21="正式版",$H21="中西医诊所"),IFERROR(U21/同类汇总数据!F$3,0),IF(AND($G21="正式版",$H21="中医诊所"),IFERROR(U21/同类汇总数据!F$4,0),IF(AND($G21="正式版",$H21="口腔诊所"),IFERROR(U21/同类汇总数据!F$5,0),IF(AND($G21="检查版",$H21="中西医诊所"),IFERROR(U21/同类汇总数据!F$6,0),IF(AND($G21="检查版",$H21="中医诊所"),IFERROR(U21/同类汇总数据!F$7,0),IF(AND($G21="检查版",$H21="口腔诊所"),IFERROR(U21/同类汇总数据!F$8,0),IF(AND($G21="互联网版",$H21="中西医诊所"),IFERROR(U21/同类汇总数据!F$9,0),IF(AND($G21="互联网版",$H21="中医诊所"),IFERROR(U21/同类汇总数据!F$10,0),IF(AND($G21="互联网版",$H21="口腔诊所"),IFERROR(U21/同类汇总数据!F$11,0))))))))))</f>
        <v>0.697244399657372</v>
      </c>
      <c r="AH21" s="61">
        <f>IF(AND($G21="正式版",$H21="中西医诊所"),IFERROR(V21/同类汇总数据!G$3,0),IF(AND($G21="正式版",$H21="中医诊所"),IFERROR(V21/同类汇总数据!G$4,0),IF(AND($G21="正式版",$H21="口腔诊所"),IFERROR(V21/同类汇总数据!G$5,0),IF(AND($G21="检查版",$H21="中西医诊所"),IFERROR(V21/同类汇总数据!G$6,0),IF(AND($G21="检查版",$H21="中医诊所"),IFERROR(V21/同类汇总数据!G$7,0),IF(AND($G21="检查版",$H21="口腔诊所"),IFERROR(V21/同类汇总数据!G$8,0),IF(AND($G21="互联网版",$H21="中西医诊所"),IFERROR(V21/同类汇总数据!G$9,0),IF(AND($G21="互联网版",$H21="中医诊所"),IFERROR(V21/同类汇总数据!G$10,0),IF(AND($G21="互联网版",$H21="口腔诊所"),IFERROR(V21/同类汇总数据!G$11,0))))))))))</f>
        <v>1.69829253036093</v>
      </c>
      <c r="AI21" s="61">
        <f>IF(AND($G21="正式版",$H21="中西医诊所"),IFERROR(W21/同类汇总数据!H$3,0),IF(AND($G21="正式版",$H21="中医诊所"),IFERROR(W21/同类汇总数据!H$4,0),IF(AND($G21="正式版",$H21="口腔诊所"),IFERROR(W21/同类汇总数据!H$5,0),IF(AND($G21="检查版",$H21="中西医诊所"),IFERROR(W21/同类汇总数据!H$6,0),IF(AND($G21="检查版",$H21="中医诊所"),IFERROR(W21/同类汇总数据!H$7,0),IF(AND($G21="检查版",$H21="口腔诊所"),IFERROR(W21/同类汇总数据!H$8,0),IF(AND($G21="互联网版",$H21="中西医诊所"),IFERROR(W21/同类汇总数据!H$9,0),IF(AND($G21="互联网版",$H21="中医诊所"),IFERROR(W21/同类汇总数据!H$10,0),IF(AND($G21="互联网版",$H21="口腔诊所"),IFERROR(W21/同类汇总数据!H$11,0))))))))))</f>
        <v>1.7203164725909</v>
      </c>
      <c r="AJ21" s="61">
        <f>IF(AND($G21="正式版",$H21="中西医诊所"),IFERROR(X21/同类汇总数据!I$3,0),IF(AND($G21="正式版",$H21="中医诊所"),IFERROR(X21/同类汇总数据!I$4,0),IF(AND($G21="正式版",$H21="口腔诊所"),IFERROR(X21/同类汇总数据!I$5,0),IF(AND($G21="检查版",$H21="中西医诊所"),IFERROR(X21/同类汇总数据!I$6,0),IF(AND($G21="检查版",$H21="中医诊所"),IFERROR(X21/同类汇总数据!I$7,0),IF(AND($G21="检查版",$H21="口腔诊所"),IFERROR(X21/同类汇总数据!I$8,0),IF(AND($G21="互联网版",$H21="中西医诊所"),IFERROR(X21/同类汇总数据!I$9,0),IF(AND($G21="互联网版",$H21="中医诊所"),IFERROR(X21/同类汇总数据!I$10,0),IF(AND($G21="互联网版",$H21="口腔诊所"),IFERROR(X21/同类汇总数据!I$11,0))))))))))</f>
        <v>1.8763652170699</v>
      </c>
      <c r="AK21" s="61">
        <f>IF(AND($G21="正式版",$H21="中西医诊所"),IFERROR(Y21/同类汇总数据!J$3,0),IF(AND($G21="正式版",$H21="中医诊所"),IFERROR(Y21/同类汇总数据!J$4,0),IF(AND($G21="正式版",$H21="口腔诊所"),IFERROR(Y21/同类汇总数据!J$5,0),IF(AND($G21="检查版",$H21="中西医诊所"),IFERROR(Y21/同类汇总数据!J$6,0),IF(AND($G21="检查版",$H21="中医诊所"),IFERROR(Y21/同类汇总数据!J$7,0),IF(AND($G21="检查版",$H21="口腔诊所"),IFERROR(Y21/同类汇总数据!J$8,0),IF(AND($G21="互联网版",$H21="中西医诊所"),IFERROR(Y21/同类汇总数据!J$9,0),IF(AND($G21="互联网版",$H21="中医诊所"),IFERROR(Y21/同类汇总数据!J$10,0),IF(AND($G21="互联网版",$H21="口腔诊所"),IFERROR(Y21/同类汇总数据!J$11,0))))))))))</f>
        <v>1.89152007469356</v>
      </c>
      <c r="AL21" s="62" t="str">
        <f ca="1" t="shared" si="13"/>
        <v>-</v>
      </c>
      <c r="AM21" s="62" t="str">
        <f t="shared" si="14"/>
        <v/>
      </c>
      <c r="AN21" s="5" t="str">
        <f t="shared" si="15"/>
        <v>高于同行150%</v>
      </c>
      <c r="AO21" s="63">
        <f t="shared" si="16"/>
        <v>46104.3485763889</v>
      </c>
      <c r="AP21" s="5" t="str">
        <f t="shared" si="17"/>
        <v/>
      </c>
      <c r="AQ21" s="60">
        <v>45043.9743619444</v>
      </c>
    </row>
    <row r="22" ht="17" spans="1:43">
      <c r="A22" s="5">
        <f t="shared" si="9"/>
        <v>19</v>
      </c>
      <c r="B22" s="55" t="str">
        <f t="shared" si="10"/>
        <v>无交易</v>
      </c>
      <c r="C22" s="2" t="str">
        <f t="shared" si="11"/>
        <v/>
      </c>
      <c r="D22" s="56" t="str">
        <f t="shared" si="12"/>
        <v>流失</v>
      </c>
      <c r="E22" s="84" t="s">
        <v>99</v>
      </c>
      <c r="F22" s="58">
        <v>45043.9743619444</v>
      </c>
      <c r="G22" s="59" t="s">
        <v>60</v>
      </c>
      <c r="H22" s="59" t="s">
        <v>66</v>
      </c>
      <c r="I22" s="59" t="s">
        <v>40</v>
      </c>
      <c r="J22" s="59" t="s">
        <v>78</v>
      </c>
      <c r="K22" s="59" t="s">
        <v>100</v>
      </c>
      <c r="L22" s="59" t="s">
        <v>80</v>
      </c>
      <c r="M22" s="60">
        <v>45801.8061342593</v>
      </c>
      <c r="N22" s="60">
        <v>45786.6371758449</v>
      </c>
      <c r="O22" s="60">
        <v>45786.6367775579</v>
      </c>
      <c r="P22" s="60">
        <v>45662.5171778472</v>
      </c>
      <c r="Q22" s="60">
        <v>45669.7904971875</v>
      </c>
      <c r="R22" s="59"/>
      <c r="S22" s="59"/>
      <c r="T22" s="59"/>
      <c r="U22" s="59"/>
      <c r="V22" s="59"/>
      <c r="W22" s="59"/>
      <c r="X22" s="59"/>
      <c r="Y22" s="59"/>
      <c r="Z22" s="59"/>
      <c r="AA22" s="59"/>
      <c r="AB22" s="59"/>
      <c r="AC22" s="59"/>
      <c r="AD22" s="61">
        <f>IF(AND($G22="正式版",$H22="中西医诊所"),IFERROR(R22/同类汇总数据!C$3,0),IF(AND($G22="正式版",$H22="中医诊所"),IFERROR(R22/同类汇总数据!C$4,0),IF(AND($G22="正式版",$H22="口腔诊所"),IFERROR(R22/同类汇总数据!C$5,0),IF(AND($G22="检查版",$H22="中西医诊所"),IFERROR(R22/同类汇总数据!C$6,0),IF(AND($G22="检查版",$H22="中医诊所"),IFERROR(R22/同类汇总数据!C$7,0),IF(AND($G22="检查版",$H22="口腔诊所"),IFERROR(R22/同类汇总数据!C$8,0),IF(AND($G22="互联网版",$H22="中西医诊所"),IFERROR(R22/同类汇总数据!C$9,0),IF(AND($G22="互联网版",$H22="中医诊所"),IFERROR(R22/同类汇总数据!C$10,0),IF(AND($G22="互联网版",$H22="口腔诊所"),IFERROR(R22/同类汇总数据!C$11,0))))))))))</f>
        <v>0</v>
      </c>
      <c r="AE22" s="61">
        <f>IF(AND($G22="正式版",$H22="中西医诊所"),IFERROR(S22/同类汇总数据!D$3,0),IF(AND($G22="正式版",$H22="中医诊所"),IFERROR(S22/同类汇总数据!D$4,0),IF(AND($G22="正式版",$H22="口腔诊所"),IFERROR(S22/同类汇总数据!D$5,0),IF(AND($G22="检查版",$H22="中西医诊所"),IFERROR(S22/同类汇总数据!D$6,0),IF(AND($G22="检查版",$H22="中医诊所"),IFERROR(S22/同类汇总数据!D$7,0),IF(AND($G22="检查版",$H22="口腔诊所"),IFERROR(S22/同类汇总数据!D$8,0),IF(AND($G22="互联网版",$H22="中西医诊所"),IFERROR(S22/同类汇总数据!D$9,0),IF(AND($G22="互联网版",$H22="中医诊所"),IFERROR(S22/同类汇总数据!D$10,0),IF(AND($G22="互联网版",$H22="口腔诊所"),IFERROR(S22/同类汇总数据!D$11,0))))))))))</f>
        <v>0</v>
      </c>
      <c r="AF22" s="61">
        <f>IF(AND($G22="正式版",$H22="中西医诊所"),IFERROR(T22/同类汇总数据!E$3,0),IF(AND($G22="正式版",$H22="中医诊所"),IFERROR(T22/同类汇总数据!E$4,0),IF(AND($G22="正式版",$H22="口腔诊所"),IFERROR(T22/同类汇总数据!E$5,0),IF(AND($G22="检查版",$H22="中西医诊所"),IFERROR(T22/同类汇总数据!E$6,0),IF(AND($G22="检查版",$H22="中医诊所"),IFERROR(T22/同类汇总数据!E$7,0),IF(AND($G22="检查版",$H22="口腔诊所"),IFERROR(T22/同类汇总数据!E$8,0),IF(AND($G22="互联网版",$H22="中西医诊所"),IFERROR(T22/同类汇总数据!E$9,0),IF(AND($G22="互联网版",$H22="中医诊所"),IFERROR(T22/同类汇总数据!E$10,0),IF(AND($G22="互联网版",$H22="口腔诊所"),IFERROR(T22/同类汇总数据!E$11,0))))))))))</f>
        <v>0</v>
      </c>
      <c r="AG22" s="61">
        <f>IF(AND($G22="正式版",$H22="中西医诊所"),IFERROR(U22/同类汇总数据!F$3,0),IF(AND($G22="正式版",$H22="中医诊所"),IFERROR(U22/同类汇总数据!F$4,0),IF(AND($G22="正式版",$H22="口腔诊所"),IFERROR(U22/同类汇总数据!F$5,0),IF(AND($G22="检查版",$H22="中西医诊所"),IFERROR(U22/同类汇总数据!F$6,0),IF(AND($G22="检查版",$H22="中医诊所"),IFERROR(U22/同类汇总数据!F$7,0),IF(AND($G22="检查版",$H22="口腔诊所"),IFERROR(U22/同类汇总数据!F$8,0),IF(AND($G22="互联网版",$H22="中西医诊所"),IFERROR(U22/同类汇总数据!F$9,0),IF(AND($G22="互联网版",$H22="中医诊所"),IFERROR(U22/同类汇总数据!F$10,0),IF(AND($G22="互联网版",$H22="口腔诊所"),IFERROR(U22/同类汇总数据!F$11,0))))))))))</f>
        <v>0</v>
      </c>
      <c r="AH22" s="61">
        <f>IF(AND($G22="正式版",$H22="中西医诊所"),IFERROR(V22/同类汇总数据!G$3,0),IF(AND($G22="正式版",$H22="中医诊所"),IFERROR(V22/同类汇总数据!G$4,0),IF(AND($G22="正式版",$H22="口腔诊所"),IFERROR(V22/同类汇总数据!G$5,0),IF(AND($G22="检查版",$H22="中西医诊所"),IFERROR(V22/同类汇总数据!G$6,0),IF(AND($G22="检查版",$H22="中医诊所"),IFERROR(V22/同类汇总数据!G$7,0),IF(AND($G22="检查版",$H22="口腔诊所"),IFERROR(V22/同类汇总数据!G$8,0),IF(AND($G22="互联网版",$H22="中西医诊所"),IFERROR(V22/同类汇总数据!G$9,0),IF(AND($G22="互联网版",$H22="中医诊所"),IFERROR(V22/同类汇总数据!G$10,0),IF(AND($G22="互联网版",$H22="口腔诊所"),IFERROR(V22/同类汇总数据!G$11,0))))))))))</f>
        <v>0</v>
      </c>
      <c r="AI22" s="61">
        <f>IF(AND($G22="正式版",$H22="中西医诊所"),IFERROR(W22/同类汇总数据!H$3,0),IF(AND($G22="正式版",$H22="中医诊所"),IFERROR(W22/同类汇总数据!H$4,0),IF(AND($G22="正式版",$H22="口腔诊所"),IFERROR(W22/同类汇总数据!H$5,0),IF(AND($G22="检查版",$H22="中西医诊所"),IFERROR(W22/同类汇总数据!H$6,0),IF(AND($G22="检查版",$H22="中医诊所"),IFERROR(W22/同类汇总数据!H$7,0),IF(AND($G22="检查版",$H22="口腔诊所"),IFERROR(W22/同类汇总数据!H$8,0),IF(AND($G22="互联网版",$H22="中西医诊所"),IFERROR(W22/同类汇总数据!H$9,0),IF(AND($G22="互联网版",$H22="中医诊所"),IFERROR(W22/同类汇总数据!H$10,0),IF(AND($G22="互联网版",$H22="口腔诊所"),IFERROR(W22/同类汇总数据!H$11,0))))))))))</f>
        <v>0</v>
      </c>
      <c r="AJ22" s="61">
        <f>IF(AND($G22="正式版",$H22="中西医诊所"),IFERROR(X22/同类汇总数据!I$3,0),IF(AND($G22="正式版",$H22="中医诊所"),IFERROR(X22/同类汇总数据!I$4,0),IF(AND($G22="正式版",$H22="口腔诊所"),IFERROR(X22/同类汇总数据!I$5,0),IF(AND($G22="检查版",$H22="中西医诊所"),IFERROR(X22/同类汇总数据!I$6,0),IF(AND($G22="检查版",$H22="中医诊所"),IFERROR(X22/同类汇总数据!I$7,0),IF(AND($G22="检查版",$H22="口腔诊所"),IFERROR(X22/同类汇总数据!I$8,0),IF(AND($G22="互联网版",$H22="中西医诊所"),IFERROR(X22/同类汇总数据!I$9,0),IF(AND($G22="互联网版",$H22="中医诊所"),IFERROR(X22/同类汇总数据!I$10,0),IF(AND($G22="互联网版",$H22="口腔诊所"),IFERROR(X22/同类汇总数据!I$11,0))))))))))</f>
        <v>0</v>
      </c>
      <c r="AK22" s="61">
        <f>IF(AND($G22="正式版",$H22="中西医诊所"),IFERROR(Y22/同类汇总数据!J$3,0),IF(AND($G22="正式版",$H22="中医诊所"),IFERROR(Y22/同类汇总数据!J$4,0),IF(AND($G22="正式版",$H22="口腔诊所"),IFERROR(Y22/同类汇总数据!J$5,0),IF(AND($G22="检查版",$H22="中西医诊所"),IFERROR(Y22/同类汇总数据!J$6,0),IF(AND($G22="检查版",$H22="中医诊所"),IFERROR(Y22/同类汇总数据!J$7,0),IF(AND($G22="检查版",$H22="口腔诊所"),IFERROR(Y22/同类汇总数据!J$8,0),IF(AND($G22="互联网版",$H22="中西医诊所"),IFERROR(Y22/同类汇总数据!J$9,0),IF(AND($G22="互联网版",$H22="中医诊所"),IFERROR(Y22/同类汇总数据!J$10,0),IF(AND($G22="互联网版",$H22="口腔诊所"),IFERROR(Y22/同类汇总数据!J$11,0))))))))))</f>
        <v>0</v>
      </c>
      <c r="AL22" s="62" t="str">
        <f ca="1" t="shared" si="13"/>
        <v>今年内未操作</v>
      </c>
      <c r="AM22" s="62" t="str">
        <f t="shared" si="14"/>
        <v>低于同行20%</v>
      </c>
      <c r="AN22" s="5" t="str">
        <f t="shared" si="15"/>
        <v>低于同行20%</v>
      </c>
      <c r="AO22" s="63">
        <f t="shared" si="16"/>
        <v>45801.8061342593</v>
      </c>
      <c r="AP22" s="5" t="str">
        <f t="shared" si="17"/>
        <v/>
      </c>
      <c r="AQ22" s="60">
        <v>45043.9743619444</v>
      </c>
    </row>
    <row r="23" ht="17" spans="1:43">
      <c r="A23" s="5">
        <f t="shared" si="9"/>
        <v>20</v>
      </c>
      <c r="B23" s="55" t="str">
        <f t="shared" si="10"/>
        <v>交易波动较大</v>
      </c>
      <c r="C23" s="2" t="str">
        <f t="shared" si="11"/>
        <v/>
      </c>
      <c r="D23" s="56" t="str">
        <f t="shared" si="12"/>
        <v>-</v>
      </c>
      <c r="E23" s="84" t="s">
        <v>101</v>
      </c>
      <c r="F23" s="58">
        <v>45043.9743619444</v>
      </c>
      <c r="G23" s="59" t="s">
        <v>38</v>
      </c>
      <c r="H23" s="59" t="s">
        <v>66</v>
      </c>
      <c r="I23" s="59" t="s">
        <v>40</v>
      </c>
      <c r="J23" s="59" t="s">
        <v>102</v>
      </c>
      <c r="K23" s="59" t="s">
        <v>103</v>
      </c>
      <c r="L23" s="59" t="s">
        <v>104</v>
      </c>
      <c r="M23" s="60">
        <v>46103.6506481481</v>
      </c>
      <c r="N23" s="60">
        <v>46103.4930742824</v>
      </c>
      <c r="O23" s="60">
        <v>46103.4917132755</v>
      </c>
      <c r="P23" s="60">
        <v>46093.7290499653</v>
      </c>
      <c r="Q23" s="60">
        <v>46103.7183584028</v>
      </c>
      <c r="R23" s="59">
        <v>3773.45</v>
      </c>
      <c r="S23" s="59">
        <v>17689.19</v>
      </c>
      <c r="T23" s="59">
        <v>53838.24</v>
      </c>
      <c r="U23" s="59">
        <v>47878.28</v>
      </c>
      <c r="V23" s="59">
        <v>16</v>
      </c>
      <c r="W23" s="59">
        <v>86</v>
      </c>
      <c r="X23" s="59">
        <v>284</v>
      </c>
      <c r="Y23" s="59">
        <v>253</v>
      </c>
      <c r="Z23" s="59">
        <v>306.9120512821</v>
      </c>
      <c r="AA23" s="59">
        <v>0.108844079</v>
      </c>
      <c r="AB23" s="59">
        <v>-0.2101090154</v>
      </c>
      <c r="AC23" s="59">
        <v>-0.0023316207</v>
      </c>
      <c r="AD23" s="61">
        <f>IF(AND($G23="正式版",$H23="中西医诊所"),IFERROR(R23/同类汇总数据!C$3,0),IF(AND($G23="正式版",$H23="中医诊所"),IFERROR(R23/同类汇总数据!C$4,0),IF(AND($G23="正式版",$H23="口腔诊所"),IFERROR(R23/同类汇总数据!C$5,0),IF(AND($G23="检查版",$H23="中西医诊所"),IFERROR(R23/同类汇总数据!C$6,0),IF(AND($G23="检查版",$H23="中医诊所"),IFERROR(R23/同类汇总数据!C$7,0),IF(AND($G23="检查版",$H23="口腔诊所"),IFERROR(R23/同类汇总数据!C$8,0),IF(AND($G23="互联网版",$H23="中西医诊所"),IFERROR(R23/同类汇总数据!C$9,0),IF(AND($G23="互联网版",$H23="中医诊所"),IFERROR(R23/同类汇总数据!C$10,0),IF(AND($G23="互联网版",$H23="口腔诊所"),IFERROR(R23/同类汇总数据!C$11,0))))))))))</f>
        <v>0.543176169855631</v>
      </c>
      <c r="AE23" s="61">
        <f>IF(AND($G23="正式版",$H23="中西医诊所"),IFERROR(S23/同类汇总数据!D$3,0),IF(AND($G23="正式版",$H23="中医诊所"),IFERROR(S23/同类汇总数据!D$4,0),IF(AND($G23="正式版",$H23="口腔诊所"),IFERROR(S23/同类汇总数据!D$5,0),IF(AND($G23="检查版",$H23="中西医诊所"),IFERROR(S23/同类汇总数据!D$6,0),IF(AND($G23="检查版",$H23="中医诊所"),IFERROR(S23/同类汇总数据!D$7,0),IF(AND($G23="检查版",$H23="口腔诊所"),IFERROR(S23/同类汇总数据!D$8,0),IF(AND($G23="互联网版",$H23="中西医诊所"),IFERROR(S23/同类汇总数据!D$9,0),IF(AND($G23="互联网版",$H23="中医诊所"),IFERROR(S23/同类汇总数据!D$10,0),IF(AND($G23="互联网版",$H23="口腔诊所"),IFERROR(S23/同类汇总数据!D$11,0))))))))))</f>
        <v>0.656266919122342</v>
      </c>
      <c r="AF23" s="61">
        <f>IF(AND($G23="正式版",$H23="中西医诊所"),IFERROR(T23/同类汇总数据!E$3,0),IF(AND($G23="正式版",$H23="中医诊所"),IFERROR(T23/同类汇总数据!E$4,0),IF(AND($G23="正式版",$H23="口腔诊所"),IFERROR(T23/同类汇总数据!E$5,0),IF(AND($G23="检查版",$H23="中西医诊所"),IFERROR(T23/同类汇总数据!E$6,0),IF(AND($G23="检查版",$H23="中医诊所"),IFERROR(T23/同类汇总数据!E$7,0),IF(AND($G23="检查版",$H23="口腔诊所"),IFERROR(T23/同类汇总数据!E$8,0),IF(AND($G23="互联网版",$H23="中西医诊所"),IFERROR(T23/同类汇总数据!E$9,0),IF(AND($G23="互联网版",$H23="中医诊所"),IFERROR(T23/同类汇总数据!E$10,0),IF(AND($G23="互联网版",$H23="口腔诊所"),IFERROR(T23/同类汇总数据!E$11,0))))))))))</f>
        <v>0.691788698173991</v>
      </c>
      <c r="AG23" s="61">
        <f>IF(AND($G23="正式版",$H23="中西医诊所"),IFERROR(U23/同类汇总数据!F$3,0),IF(AND($G23="正式版",$H23="中医诊所"),IFERROR(U23/同类汇总数据!F$4,0),IF(AND($G23="正式版",$H23="口腔诊所"),IFERROR(U23/同类汇总数据!F$5,0),IF(AND($G23="检查版",$H23="中西医诊所"),IFERROR(U23/同类汇总数据!F$6,0),IF(AND($G23="检查版",$H23="中医诊所"),IFERROR(U23/同类汇总数据!F$7,0),IF(AND($G23="检查版",$H23="口腔诊所"),IFERROR(U23/同类汇总数据!F$8,0),IF(AND($G23="互联网版",$H23="中西医诊所"),IFERROR(U23/同类汇总数据!F$9,0),IF(AND($G23="互联网版",$H23="中医诊所"),IFERROR(U23/同类汇总数据!F$10,0),IF(AND($G23="互联网版",$H23="口腔诊所"),IFERROR(U23/同类汇总数据!F$11,0))))))))))</f>
        <v>0.716880013302075</v>
      </c>
      <c r="AH23" s="61">
        <f>IF(AND($G23="正式版",$H23="中西医诊所"),IFERROR(V23/同类汇总数据!G$3,0),IF(AND($G23="正式版",$H23="中医诊所"),IFERROR(V23/同类汇总数据!G$4,0),IF(AND($G23="正式版",$H23="口腔诊所"),IFERROR(V23/同类汇总数据!G$5,0),IF(AND($G23="检查版",$H23="中西医诊所"),IFERROR(V23/同类汇总数据!G$6,0),IF(AND($G23="检查版",$H23="中医诊所"),IFERROR(V23/同类汇总数据!G$7,0),IF(AND($G23="检查版",$H23="口腔诊所"),IFERROR(V23/同类汇总数据!G$8,0),IF(AND($G23="互联网版",$H23="中西医诊所"),IFERROR(V23/同类汇总数据!G$9,0),IF(AND($G23="互联网版",$H23="中医诊所"),IFERROR(V23/同类汇总数据!G$10,0),IF(AND($G23="互联网版",$H23="口腔诊所"),IFERROR(V23/同类汇总数据!G$11,0))))))))))</f>
        <v>0.361429181340315</v>
      </c>
      <c r="AI23" s="61">
        <f>IF(AND($G23="正式版",$H23="中西医诊所"),IFERROR(W23/同类汇总数据!H$3,0),IF(AND($G23="正式版",$H23="中医诊所"),IFERROR(W23/同类汇总数据!H$4,0),IF(AND($G23="正式版",$H23="口腔诊所"),IFERROR(W23/同类汇总数据!H$5,0),IF(AND($G23="检查版",$H23="中西医诊所"),IFERROR(W23/同类汇总数据!H$6,0),IF(AND($G23="检查版",$H23="中医诊所"),IFERROR(W23/同类汇总数据!H$7,0),IF(AND($G23="检查版",$H23="口腔诊所"),IFERROR(W23/同类汇总数据!H$8,0),IF(AND($G23="互联网版",$H23="中西医诊所"),IFERROR(W23/同类汇总数据!H$9,0),IF(AND($G23="互联网版",$H23="中医诊所"),IFERROR(W23/同类汇总数据!H$10,0),IF(AND($G23="互联网版",$H23="口腔诊所"),IFERROR(W23/同类汇总数据!H$11,0))))))))))</f>
        <v>0.48873994318114</v>
      </c>
      <c r="AJ23" s="61">
        <f>IF(AND($G23="正式版",$H23="中西医诊所"),IFERROR(X23/同类汇总数据!I$3,0),IF(AND($G23="正式版",$H23="中医诊所"),IFERROR(X23/同类汇总数据!I$4,0),IF(AND($G23="正式版",$H23="口腔诊所"),IFERROR(X23/同类汇总数据!I$5,0),IF(AND($G23="检查版",$H23="中西医诊所"),IFERROR(X23/同类汇总数据!I$6,0),IF(AND($G23="检查版",$H23="中医诊所"),IFERROR(X23/同类汇总数据!I$7,0),IF(AND($G23="检查版",$H23="口腔诊所"),IFERROR(X23/同类汇总数据!I$8,0),IF(AND($G23="互联网版",$H23="中西医诊所"),IFERROR(X23/同类汇总数据!I$9,0),IF(AND($G23="互联网版",$H23="中医诊所"),IFERROR(X23/同类汇总数据!I$10,0),IF(AND($G23="互联网版",$H23="口腔诊所"),IFERROR(X23/同类汇总数据!I$11,0))))))))))</f>
        <v>0.550077378842552</v>
      </c>
      <c r="AK23" s="61">
        <f>IF(AND($G23="正式版",$H23="中西医诊所"),IFERROR(Y23/同类汇总数据!J$3,0),IF(AND($G23="正式版",$H23="中医诊所"),IFERROR(Y23/同类汇总数据!J$4,0),IF(AND($G23="正式版",$H23="口腔诊所"),IFERROR(Y23/同类汇总数据!J$5,0),IF(AND($G23="检查版",$H23="中西医诊所"),IFERROR(Y23/同类汇总数据!J$6,0),IF(AND($G23="检查版",$H23="中医诊所"),IFERROR(Y23/同类汇总数据!J$7,0),IF(AND($G23="检查版",$H23="口腔诊所"),IFERROR(Y23/同类汇总数据!J$8,0),IF(AND($G23="互联网版",$H23="中西医诊所"),IFERROR(Y23/同类汇总数据!J$9,0),IF(AND($G23="互联网版",$H23="中医诊所"),IFERROR(Y23/同类汇总数据!J$10,0),IF(AND($G23="互联网版",$H23="口腔诊所"),IFERROR(Y23/同类汇总数据!J$11,0))))))))))</f>
        <v>0.555115266503599</v>
      </c>
      <c r="AL23" s="62" t="str">
        <f ca="1" t="shared" si="13"/>
        <v>-</v>
      </c>
      <c r="AM23" s="62" t="str">
        <f t="shared" si="14"/>
        <v/>
      </c>
      <c r="AN23" s="5" t="str">
        <f t="shared" si="15"/>
        <v>低于同行50%</v>
      </c>
      <c r="AO23" s="63">
        <f t="shared" si="16"/>
        <v>46103.7183584028</v>
      </c>
      <c r="AP23" s="5" t="str">
        <f t="shared" si="17"/>
        <v/>
      </c>
      <c r="AQ23" s="60">
        <v>45043.9743619444</v>
      </c>
    </row>
    <row r="24" ht="17" spans="1:43">
      <c r="A24" s="5">
        <f t="shared" ref="A24:A33" si="18">ROW()-3</f>
        <v>21</v>
      </c>
      <c r="B24" s="55" t="str">
        <f t="shared" si="10"/>
        <v>交易波动较大</v>
      </c>
      <c r="C24" s="2" t="str">
        <f t="shared" si="11"/>
        <v/>
      </c>
      <c r="D24" s="56" t="str">
        <f t="shared" si="12"/>
        <v>-</v>
      </c>
      <c r="E24" s="84" t="s">
        <v>105</v>
      </c>
      <c r="F24" s="58">
        <v>45043.9743619444</v>
      </c>
      <c r="G24" s="59" t="s">
        <v>38</v>
      </c>
      <c r="H24" s="59" t="s">
        <v>66</v>
      </c>
      <c r="I24" s="59" t="s">
        <v>40</v>
      </c>
      <c r="J24" s="59" t="s">
        <v>102</v>
      </c>
      <c r="K24" s="59" t="s">
        <v>106</v>
      </c>
      <c r="L24" s="59" t="s">
        <v>107</v>
      </c>
      <c r="M24" s="60">
        <v>46104.3808449074</v>
      </c>
      <c r="N24" s="60">
        <v>46103.8346325463</v>
      </c>
      <c r="O24" s="60">
        <v>46103.891283125</v>
      </c>
      <c r="P24" s="60">
        <v>46103.7065265162</v>
      </c>
      <c r="Q24" s="60">
        <v>46104.3862098727</v>
      </c>
      <c r="R24" s="59">
        <v>4620</v>
      </c>
      <c r="S24" s="59">
        <v>19586.8</v>
      </c>
      <c r="T24" s="59">
        <v>59262.59</v>
      </c>
      <c r="U24" s="59">
        <v>52259.5</v>
      </c>
      <c r="V24" s="59">
        <v>32</v>
      </c>
      <c r="W24" s="59">
        <v>183</v>
      </c>
      <c r="X24" s="59">
        <v>397</v>
      </c>
      <c r="Y24" s="59">
        <v>369</v>
      </c>
      <c r="Z24" s="59">
        <v>251.2475961538</v>
      </c>
      <c r="AA24" s="59">
        <v>0.0789960777</v>
      </c>
      <c r="AB24" s="59">
        <v>-0.1565855859</v>
      </c>
      <c r="AC24" s="59">
        <v>-0.0221267606</v>
      </c>
      <c r="AD24" s="61">
        <f>IF(AND($G24="正式版",$H24="中西医诊所"),IFERROR(R24/同类汇总数据!C$3,0),IF(AND($G24="正式版",$H24="中医诊所"),IFERROR(R24/同类汇总数据!C$4,0),IF(AND($G24="正式版",$H24="口腔诊所"),IFERROR(R24/同类汇总数据!C$5,0),IF(AND($G24="检查版",$H24="中西医诊所"),IFERROR(R24/同类汇总数据!C$6,0),IF(AND($G24="检查版",$H24="中医诊所"),IFERROR(R24/同类汇总数据!C$7,0),IF(AND($G24="检查版",$H24="口腔诊所"),IFERROR(R24/同类汇总数据!C$8,0),IF(AND($G24="互联网版",$H24="中西医诊所"),IFERROR(R24/同类汇总数据!C$9,0),IF(AND($G24="互联网版",$H24="中医诊所"),IFERROR(R24/同类汇总数据!C$10,0),IF(AND($G24="互联网版",$H24="口腔诊所"),IFERROR(R24/同类汇总数据!C$11,0))))))))))</f>
        <v>0.665034359732609</v>
      </c>
      <c r="AE24" s="61">
        <f>IF(AND($G24="正式版",$H24="中西医诊所"),IFERROR(S24/同类汇总数据!D$3,0),IF(AND($G24="正式版",$H24="中医诊所"),IFERROR(S24/同类汇总数据!D$4,0),IF(AND($G24="正式版",$H24="口腔诊所"),IFERROR(S24/同类汇总数据!D$5,0),IF(AND($G24="检查版",$H24="中西医诊所"),IFERROR(S24/同类汇总数据!D$6,0),IF(AND($G24="检查版",$H24="中医诊所"),IFERROR(S24/同类汇总数据!D$7,0),IF(AND($G24="检查版",$H24="口腔诊所"),IFERROR(S24/同类汇总数据!D$8,0),IF(AND($G24="互联网版",$H24="中西医诊所"),IFERROR(S24/同类汇总数据!D$9,0),IF(AND($G24="互联网版",$H24="中医诊所"),IFERROR(S24/同类汇总数据!D$10,0),IF(AND($G24="互联网版",$H24="口腔诊所"),IFERROR(S24/同类汇总数据!D$11,0))))))))))</f>
        <v>0.72666803236697</v>
      </c>
      <c r="AF24" s="61">
        <f>IF(AND($G24="正式版",$H24="中西医诊所"),IFERROR(T24/同类汇总数据!E$3,0),IF(AND($G24="正式版",$H24="中医诊所"),IFERROR(T24/同类汇总数据!E$4,0),IF(AND($G24="正式版",$H24="口腔诊所"),IFERROR(T24/同类汇总数据!E$5,0),IF(AND($G24="检查版",$H24="中西医诊所"),IFERROR(T24/同类汇总数据!E$6,0),IF(AND($G24="检查版",$H24="中医诊所"),IFERROR(T24/同类汇总数据!E$7,0),IF(AND($G24="检查版",$H24="口腔诊所"),IFERROR(T24/同类汇总数据!E$8,0),IF(AND($G24="互联网版",$H24="中西医诊所"),IFERROR(T24/同类汇总数据!E$9,0),IF(AND($G24="互联网版",$H24="中医诊所"),IFERROR(T24/同类汇总数据!E$10,0),IF(AND($G24="互联网版",$H24="口腔诊所"),IFERROR(T24/同类汇总数据!E$11,0))))))))))</f>
        <v>0.76148830248758</v>
      </c>
      <c r="AG24" s="61">
        <f>IF(AND($G24="正式版",$H24="中西医诊所"),IFERROR(U24/同类汇总数据!F$3,0),IF(AND($G24="正式版",$H24="中医诊所"),IFERROR(U24/同类汇总数据!F$4,0),IF(AND($G24="正式版",$H24="口腔诊所"),IFERROR(U24/同类汇总数据!F$5,0),IF(AND($G24="检查版",$H24="中西医诊所"),IFERROR(U24/同类汇总数据!F$6,0),IF(AND($G24="检查版",$H24="中医诊所"),IFERROR(U24/同类汇总数据!F$7,0),IF(AND($G24="检查版",$H24="口腔诊所"),IFERROR(U24/同类汇总数据!F$8,0),IF(AND($G24="互联网版",$H24="中西医诊所"),IFERROR(U24/同类汇总数据!F$9,0),IF(AND($G24="互联网版",$H24="中医诊所"),IFERROR(U24/同类汇总数据!F$10,0),IF(AND($G24="互联网版",$H24="口腔诊所"),IFERROR(U24/同类汇总数据!F$11,0))))))))))</f>
        <v>0.782479885558959</v>
      </c>
      <c r="AH24" s="61">
        <f>IF(AND($G24="正式版",$H24="中西医诊所"),IFERROR(V24/同类汇总数据!G$3,0),IF(AND($G24="正式版",$H24="中医诊所"),IFERROR(V24/同类汇总数据!G$4,0),IF(AND($G24="正式版",$H24="口腔诊所"),IFERROR(V24/同类汇总数据!G$5,0),IF(AND($G24="检查版",$H24="中西医诊所"),IFERROR(V24/同类汇总数据!G$6,0),IF(AND($G24="检查版",$H24="中医诊所"),IFERROR(V24/同类汇总数据!G$7,0),IF(AND($G24="检查版",$H24="口腔诊所"),IFERROR(V24/同类汇总数据!G$8,0),IF(AND($G24="互联网版",$H24="中西医诊所"),IFERROR(V24/同类汇总数据!G$9,0),IF(AND($G24="互联网版",$H24="中医诊所"),IFERROR(V24/同类汇总数据!G$10,0),IF(AND($G24="互联网版",$H24="口腔诊所"),IFERROR(V24/同类汇总数据!G$11,0))))))))))</f>
        <v>0.72285836268063</v>
      </c>
      <c r="AI24" s="61">
        <f>IF(AND($G24="正式版",$H24="中西医诊所"),IFERROR(W24/同类汇总数据!H$3,0),IF(AND($G24="正式版",$H24="中医诊所"),IFERROR(W24/同类汇总数据!H$4,0),IF(AND($G24="正式版",$H24="口腔诊所"),IFERROR(W24/同类汇总数据!H$5,0),IF(AND($G24="检查版",$H24="中西医诊所"),IFERROR(W24/同类汇总数据!H$6,0),IF(AND($G24="检查版",$H24="中医诊所"),IFERROR(W24/同类汇总数据!H$7,0),IF(AND($G24="检查版",$H24="口腔诊所"),IFERROR(W24/同类汇总数据!H$8,0),IF(AND($G24="互联网版",$H24="中西医诊所"),IFERROR(W24/同类汇总数据!H$9,0),IF(AND($G24="互联网版",$H24="中医诊所"),IFERROR(W24/同类汇总数据!H$10,0),IF(AND($G24="互联网版",$H24="口腔诊所"),IFERROR(W24/同类汇总数据!H$11,0))))))))))</f>
        <v>1.03999313490871</v>
      </c>
      <c r="AJ24" s="61">
        <f>IF(AND($G24="正式版",$H24="中西医诊所"),IFERROR(X24/同类汇总数据!I$3,0),IF(AND($G24="正式版",$H24="中医诊所"),IFERROR(X24/同类汇总数据!I$4,0),IF(AND($G24="正式版",$H24="口腔诊所"),IFERROR(X24/同类汇总数据!I$5,0),IF(AND($G24="检查版",$H24="中西医诊所"),IFERROR(X24/同类汇总数据!I$6,0),IF(AND($G24="检查版",$H24="中医诊所"),IFERROR(X24/同类汇总数据!I$7,0),IF(AND($G24="检查版",$H24="口腔诊所"),IFERROR(X24/同类汇总数据!I$8,0),IF(AND($G24="互联网版",$H24="中西医诊所"),IFERROR(X24/同类汇总数据!I$9,0),IF(AND($G24="互联网版",$H24="中医诊所"),IFERROR(X24/同类汇总数据!I$10,0),IF(AND($G24="互联网版",$H24="口腔诊所"),IFERROR(X24/同类汇总数据!I$11,0))))))))))</f>
        <v>0.768946195072159</v>
      </c>
      <c r="AK24" s="61">
        <f>IF(AND($G24="正式版",$H24="中西医诊所"),IFERROR(Y24/同类汇总数据!J$3,0),IF(AND($G24="正式版",$H24="中医诊所"),IFERROR(Y24/同类汇总数据!J$4,0),IF(AND($G24="正式版",$H24="口腔诊所"),IFERROR(Y24/同类汇总数据!J$5,0),IF(AND($G24="检查版",$H24="中西医诊所"),IFERROR(Y24/同类汇总数据!J$6,0),IF(AND($G24="检查版",$H24="中医诊所"),IFERROR(Y24/同类汇总数据!J$7,0),IF(AND($G24="检查版",$H24="口腔诊所"),IFERROR(Y24/同类汇总数据!J$8,0),IF(AND($G24="互联网版",$H24="中西医诊所"),IFERROR(Y24/同类汇总数据!J$9,0),IF(AND($G24="互联网版",$H24="中医诊所"),IFERROR(Y24/同类汇总数据!J$10,0),IF(AND($G24="互联网版",$H24="口腔诊所"),IFERROR(Y24/同类汇总数据!J$11,0))))))))))</f>
        <v>0.809634519129755</v>
      </c>
      <c r="AL24" s="62" t="str">
        <f ca="1" t="shared" si="13"/>
        <v>-</v>
      </c>
      <c r="AM24" s="62" t="str">
        <f t="shared" si="14"/>
        <v/>
      </c>
      <c r="AN24" s="5" t="str">
        <f t="shared" si="15"/>
        <v/>
      </c>
      <c r="AO24" s="63">
        <f t="shared" si="16"/>
        <v>46104.3862098727</v>
      </c>
      <c r="AP24" s="5" t="str">
        <f t="shared" si="17"/>
        <v/>
      </c>
      <c r="AQ24" s="60">
        <v>45043.9743619444</v>
      </c>
    </row>
    <row r="25" ht="17" spans="1:43">
      <c r="A25" s="5">
        <f t="shared" si="18"/>
        <v>22</v>
      </c>
      <c r="B25" s="55" t="str">
        <f t="shared" si="10"/>
        <v>连续三月交易上升</v>
      </c>
      <c r="C25" s="2" t="str">
        <f t="shared" si="11"/>
        <v/>
      </c>
      <c r="D25" s="56" t="str">
        <f t="shared" si="12"/>
        <v>-</v>
      </c>
      <c r="E25" s="84" t="s">
        <v>108</v>
      </c>
      <c r="F25" s="58">
        <v>45043.9743619444</v>
      </c>
      <c r="G25" s="59" t="s">
        <v>38</v>
      </c>
      <c r="H25" s="59" t="s">
        <v>39</v>
      </c>
      <c r="I25" s="59" t="s">
        <v>40</v>
      </c>
      <c r="J25" s="59" t="s">
        <v>78</v>
      </c>
      <c r="K25" s="59" t="s">
        <v>109</v>
      </c>
      <c r="L25" s="59" t="s">
        <v>80</v>
      </c>
      <c r="M25" s="60">
        <v>46104.380474537</v>
      </c>
      <c r="N25" s="60">
        <v>46104.3870226852</v>
      </c>
      <c r="O25" s="60">
        <v>46104.3896075</v>
      </c>
      <c r="P25" s="60">
        <v>46102.6426098264</v>
      </c>
      <c r="Q25" s="60">
        <v>46104.387108912</v>
      </c>
      <c r="R25" s="59">
        <v>11294</v>
      </c>
      <c r="S25" s="59">
        <v>45737</v>
      </c>
      <c r="T25" s="59">
        <v>139208.56</v>
      </c>
      <c r="U25" s="59">
        <v>123058.56</v>
      </c>
      <c r="V25" s="59">
        <v>287</v>
      </c>
      <c r="W25" s="59">
        <v>1114</v>
      </c>
      <c r="X25" s="59">
        <v>3442</v>
      </c>
      <c r="Y25" s="59">
        <v>3050</v>
      </c>
      <c r="Z25" s="59">
        <v>60.636057171</v>
      </c>
      <c r="AA25" s="59">
        <v>0.2950215134</v>
      </c>
      <c r="AB25" s="59">
        <v>-0.392689067</v>
      </c>
      <c r="AC25" s="59">
        <v>-0.1798441995</v>
      </c>
      <c r="AD25" s="61">
        <f>IF(AND($G25="正式版",$H25="中西医诊所"),IFERROR(R25/同类汇总数据!C$3,0),IF(AND($G25="正式版",$H25="中医诊所"),IFERROR(R25/同类汇总数据!C$4,0),IF(AND($G25="正式版",$H25="口腔诊所"),IFERROR(R25/同类汇总数据!C$5,0),IF(AND($G25="检查版",$H25="中西医诊所"),IFERROR(R25/同类汇总数据!C$6,0),IF(AND($G25="检查版",$H25="中医诊所"),IFERROR(R25/同类汇总数据!C$7,0),IF(AND($G25="检查版",$H25="口腔诊所"),IFERROR(R25/同类汇总数据!C$8,0),IF(AND($G25="互联网版",$H25="中西医诊所"),IFERROR(R25/同类汇总数据!C$9,0),IF(AND($G25="互联网版",$H25="中医诊所"),IFERROR(R25/同类汇总数据!C$10,0),IF(AND($G25="互联网版",$H25="口腔诊所"),IFERROR(R25/同类汇总数据!C$11,0))))))))))</f>
        <v>1.23408064278169</v>
      </c>
      <c r="AE25" s="61">
        <f>IF(AND($G25="正式版",$H25="中西医诊所"),IFERROR(S25/同类汇总数据!D$3,0),IF(AND($G25="正式版",$H25="中医诊所"),IFERROR(S25/同类汇总数据!D$4,0),IF(AND($G25="正式版",$H25="口腔诊所"),IFERROR(S25/同类汇总数据!D$5,0),IF(AND($G25="检查版",$H25="中西医诊所"),IFERROR(S25/同类汇总数据!D$6,0),IF(AND($G25="检查版",$H25="中医诊所"),IFERROR(S25/同类汇总数据!D$7,0),IF(AND($G25="检查版",$H25="口腔诊所"),IFERROR(S25/同类汇总数据!D$8,0),IF(AND($G25="互联网版",$H25="中西医诊所"),IFERROR(S25/同类汇总数据!D$9,0),IF(AND($G25="互联网版",$H25="中医诊所"),IFERROR(S25/同类汇总数据!D$10,0),IF(AND($G25="互联网版",$H25="口腔诊所"),IFERROR(S25/同类汇总数据!D$11,0))))))))))</f>
        <v>1.25362817406195</v>
      </c>
      <c r="AF25" s="61">
        <f>IF(AND($G25="正式版",$H25="中西医诊所"),IFERROR(T25/同类汇总数据!E$3,0),IF(AND($G25="正式版",$H25="中医诊所"),IFERROR(T25/同类汇总数据!E$4,0),IF(AND($G25="正式版",$H25="口腔诊所"),IFERROR(T25/同类汇总数据!E$5,0),IF(AND($G25="检查版",$H25="中西医诊所"),IFERROR(T25/同类汇总数据!E$6,0),IF(AND($G25="检查版",$H25="中医诊所"),IFERROR(T25/同类汇总数据!E$7,0),IF(AND($G25="检查版",$H25="口腔诊所"),IFERROR(T25/同类汇总数据!E$8,0),IF(AND($G25="互联网版",$H25="中西医诊所"),IFERROR(T25/同类汇总数据!E$9,0),IF(AND($G25="互联网版",$H25="中医诊所"),IFERROR(T25/同类汇总数据!E$10,0),IF(AND($G25="互联网版",$H25="口腔诊所"),IFERROR(T25/同类汇总数据!E$11,0))))))))))</f>
        <v>1.27578263694814</v>
      </c>
      <c r="AG25" s="61">
        <f>IF(AND($G25="正式版",$H25="中西医诊所"),IFERROR(U25/同类汇总数据!F$3,0),IF(AND($G25="正式版",$H25="中医诊所"),IFERROR(U25/同类汇总数据!F$4,0),IF(AND($G25="正式版",$H25="口腔诊所"),IFERROR(U25/同类汇总数据!F$5,0),IF(AND($G25="检查版",$H25="中西医诊所"),IFERROR(U25/同类汇总数据!F$6,0),IF(AND($G25="检查版",$H25="中医诊所"),IFERROR(U25/同类汇总数据!F$7,0),IF(AND($G25="检查版",$H25="口腔诊所"),IFERROR(U25/同类汇总数据!F$8,0),IF(AND($G25="互联网版",$H25="中西医诊所"),IFERROR(U25/同类汇总数据!F$9,0),IF(AND($G25="互联网版",$H25="中医诊所"),IFERROR(U25/同类汇总数据!F$10,0),IF(AND($G25="互联网版",$H25="口腔诊所"),IFERROR(U25/同类汇总数据!F$11,0))))))))))</f>
        <v>1.28288657753295</v>
      </c>
      <c r="AH25" s="61">
        <f>IF(AND($G25="正式版",$H25="中西医诊所"),IFERROR(V25/同类汇总数据!G$3,0),IF(AND($G25="正式版",$H25="中医诊所"),IFERROR(V25/同类汇总数据!G$4,0),IF(AND($G25="正式版",$H25="口腔诊所"),IFERROR(V25/同类汇总数据!G$5,0),IF(AND($G25="检查版",$H25="中西医诊所"),IFERROR(V25/同类汇总数据!G$6,0),IF(AND($G25="检查版",$H25="中医诊所"),IFERROR(V25/同类汇总数据!G$7,0),IF(AND($G25="检查版",$H25="口腔诊所"),IFERROR(V25/同类汇总数据!G$8,0),IF(AND($G25="互联网版",$H25="中西医诊所"),IFERROR(V25/同类汇总数据!G$9,0),IF(AND($G25="互联网版",$H25="中医诊所"),IFERROR(V25/同类汇总数据!G$10,0),IF(AND($G25="互联网版",$H25="口腔诊所"),IFERROR(V25/同类汇总数据!G$11,0))))))))))</f>
        <v>3.02739103238254</v>
      </c>
      <c r="AI25" s="61">
        <f>IF(AND($G25="正式版",$H25="中西医诊所"),IFERROR(W25/同类汇总数据!H$3,0),IF(AND($G25="正式版",$H25="中医诊所"),IFERROR(W25/同类汇总数据!H$4,0),IF(AND($G25="正式版",$H25="口腔诊所"),IFERROR(W25/同类汇总数据!H$5,0),IF(AND($G25="检查版",$H25="中西医诊所"),IFERROR(W25/同类汇总数据!H$6,0),IF(AND($G25="检查版",$H25="中医诊所"),IFERROR(W25/同类汇总数据!H$7,0),IF(AND($G25="检查版",$H25="口腔诊所"),IFERROR(W25/同类汇总数据!H$8,0),IF(AND($G25="互联网版",$H25="中西医诊所"),IFERROR(W25/同类汇总数据!H$9,0),IF(AND($G25="互联网版",$H25="中医诊所"),IFERROR(W25/同类汇总数据!H$10,0),IF(AND($G25="互联网版",$H25="口腔诊所"),IFERROR(W25/同类汇总数据!H$11,0))))))))))</f>
        <v>3.04679260805447</v>
      </c>
      <c r="AJ25" s="61">
        <f>IF(AND($G25="正式版",$H25="中西医诊所"),IFERROR(X25/同类汇总数据!I$3,0),IF(AND($G25="正式版",$H25="中医诊所"),IFERROR(X25/同类汇总数据!I$4,0),IF(AND($G25="正式版",$H25="口腔诊所"),IFERROR(X25/同类汇总数据!I$5,0),IF(AND($G25="检查版",$H25="中西医诊所"),IFERROR(X25/同类汇总数据!I$6,0),IF(AND($G25="检查版",$H25="中医诊所"),IFERROR(X25/同类汇总数据!I$7,0),IF(AND($G25="检查版",$H25="口腔诊所"),IFERROR(X25/同类汇总数据!I$8,0),IF(AND($G25="互联网版",$H25="中西医诊所"),IFERROR(X25/同类汇总数据!I$9,0),IF(AND($G25="互联网版",$H25="中医诊所"),IFERROR(X25/同类汇总数据!I$10,0),IF(AND($G25="互联网版",$H25="口腔诊所"),IFERROR(X25/同类汇总数据!I$11,0))))))))))</f>
        <v>3.04356695436126</v>
      </c>
      <c r="AK25" s="61">
        <f>IF(AND($G25="正式版",$H25="中西医诊所"),IFERROR(Y25/同类汇总数据!J$3,0),IF(AND($G25="正式版",$H25="中医诊所"),IFERROR(Y25/同类汇总数据!J$4,0),IF(AND($G25="正式版",$H25="口腔诊所"),IFERROR(Y25/同类汇总数据!J$5,0),IF(AND($G25="检查版",$H25="中西医诊所"),IFERROR(Y25/同类汇总数据!J$6,0),IF(AND($G25="检查版",$H25="中医诊所"),IFERROR(Y25/同类汇总数据!J$7,0),IF(AND($G25="检查版",$H25="口腔诊所"),IFERROR(Y25/同类汇总数据!J$8,0),IF(AND($G25="互联网版",$H25="中西医诊所"),IFERROR(Y25/同类汇总数据!J$9,0),IF(AND($G25="互联网版",$H25="中医诊所"),IFERROR(Y25/同类汇总数据!J$10,0),IF(AND($G25="互联网版",$H25="口腔诊所"),IFERROR(Y25/同类汇总数据!J$11,0))))))))))</f>
        <v>3.04761554559712</v>
      </c>
      <c r="AL25" s="62" t="str">
        <f ca="1" t="shared" si="13"/>
        <v>-</v>
      </c>
      <c r="AM25" s="62" t="str">
        <f t="shared" si="14"/>
        <v>高于同行20%</v>
      </c>
      <c r="AN25" s="5" t="str">
        <f t="shared" si="15"/>
        <v>高于同行100%</v>
      </c>
      <c r="AO25" s="63">
        <f t="shared" si="16"/>
        <v>46104.3896075</v>
      </c>
      <c r="AP25" s="5" t="str">
        <f t="shared" si="17"/>
        <v/>
      </c>
      <c r="AQ25" s="60">
        <v>45043.9743619444</v>
      </c>
    </row>
    <row r="26" ht="17" spans="1:43">
      <c r="A26" s="5">
        <f t="shared" si="18"/>
        <v>23</v>
      </c>
      <c r="B26" s="55" t="str">
        <f t="shared" si="10"/>
        <v>连续三月交易上升</v>
      </c>
      <c r="C26" s="2" t="str">
        <f t="shared" si="11"/>
        <v/>
      </c>
      <c r="D26" s="56" t="str">
        <f t="shared" si="12"/>
        <v>-</v>
      </c>
      <c r="E26" s="84" t="s">
        <v>110</v>
      </c>
      <c r="F26" s="58">
        <v>45043.9743619444</v>
      </c>
      <c r="G26" s="59" t="s">
        <v>38</v>
      </c>
      <c r="H26" s="59" t="s">
        <v>39</v>
      </c>
      <c r="I26" s="59" t="s">
        <v>40</v>
      </c>
      <c r="J26" s="59" t="s">
        <v>78</v>
      </c>
      <c r="K26" s="59" t="s">
        <v>111</v>
      </c>
      <c r="L26" s="59" t="s">
        <v>80</v>
      </c>
      <c r="M26" s="60">
        <v>46104.3638194444</v>
      </c>
      <c r="N26" s="60">
        <v>46103.8754359028</v>
      </c>
      <c r="O26" s="60">
        <v>46104.3856670486</v>
      </c>
      <c r="P26" s="60">
        <v>46103.3909300116</v>
      </c>
      <c r="Q26" s="60">
        <v>46103.8754618519</v>
      </c>
      <c r="R26" s="59">
        <v>2936.3</v>
      </c>
      <c r="S26" s="59">
        <v>16774</v>
      </c>
      <c r="T26" s="59">
        <v>49290.2</v>
      </c>
      <c r="U26" s="59">
        <v>42977.5</v>
      </c>
      <c r="V26" s="59">
        <v>82</v>
      </c>
      <c r="W26" s="59">
        <v>441</v>
      </c>
      <c r="X26" s="59">
        <v>1227</v>
      </c>
      <c r="Y26" s="59">
        <v>1063</v>
      </c>
      <c r="Z26" s="59">
        <v>60.0244413408</v>
      </c>
      <c r="AA26" s="59">
        <v>0.4852791429</v>
      </c>
      <c r="AB26" s="59">
        <v>-0.4678575299</v>
      </c>
      <c r="AC26" s="59">
        <v>-0.088160484</v>
      </c>
      <c r="AD26" s="61">
        <f>IF(AND($G26="正式版",$H26="中西医诊所"),IFERROR(R26/同类汇总数据!C$3,0),IF(AND($G26="正式版",$H26="中医诊所"),IFERROR(R26/同类汇总数据!C$4,0),IF(AND($G26="正式版",$H26="口腔诊所"),IFERROR(R26/同类汇总数据!C$5,0),IF(AND($G26="检查版",$H26="中西医诊所"),IFERROR(R26/同类汇总数据!C$6,0),IF(AND($G26="检查版",$H26="中医诊所"),IFERROR(R26/同类汇总数据!C$7,0),IF(AND($G26="检查版",$H26="口腔诊所"),IFERROR(R26/同类汇总数据!C$8,0),IF(AND($G26="互联网版",$H26="中西医诊所"),IFERROR(R26/同类汇总数据!C$9,0),IF(AND($G26="互联网版",$H26="中医诊所"),IFERROR(R26/同类汇总数据!C$10,0),IF(AND($G26="互联网版",$H26="口腔诊所"),IFERROR(R26/同类汇总数据!C$11,0))))))))))</f>
        <v>0.320845669505921</v>
      </c>
      <c r="AE26" s="61">
        <f>IF(AND($G26="正式版",$H26="中西医诊所"),IFERROR(S26/同类汇总数据!D$3,0),IF(AND($G26="正式版",$H26="中医诊所"),IFERROR(S26/同类汇总数据!D$4,0),IF(AND($G26="正式版",$H26="口腔诊所"),IFERROR(S26/同类汇总数据!D$5,0),IF(AND($G26="检查版",$H26="中西医诊所"),IFERROR(S26/同类汇总数据!D$6,0),IF(AND($G26="检查版",$H26="中医诊所"),IFERROR(S26/同类汇总数据!D$7,0),IF(AND($G26="检查版",$H26="口腔诊所"),IFERROR(S26/同类汇总数据!D$8,0),IF(AND($G26="互联网版",$H26="中西医诊所"),IFERROR(S26/同类汇总数据!D$9,0),IF(AND($G26="互联网版",$H26="中医诊所"),IFERROR(S26/同类汇总数据!D$10,0),IF(AND($G26="互联网版",$H26="口腔诊所"),IFERROR(S26/同类汇总数据!D$11,0))))))))))</f>
        <v>0.459766906262218</v>
      </c>
      <c r="AF26" s="61">
        <f>IF(AND($G26="正式版",$H26="中西医诊所"),IFERROR(T26/同类汇总数据!E$3,0),IF(AND($G26="正式版",$H26="中医诊所"),IFERROR(T26/同类汇总数据!E$4,0),IF(AND($G26="正式版",$H26="口腔诊所"),IFERROR(T26/同类汇总数据!E$5,0),IF(AND($G26="检查版",$H26="中西医诊所"),IFERROR(T26/同类汇总数据!E$6,0),IF(AND($G26="检查版",$H26="中医诊所"),IFERROR(T26/同类汇总数据!E$7,0),IF(AND($G26="检查版",$H26="口腔诊所"),IFERROR(T26/同类汇总数据!E$8,0),IF(AND($G26="互联网版",$H26="中西医诊所"),IFERROR(T26/同类汇总数据!E$9,0),IF(AND($G26="互联网版",$H26="中医诊所"),IFERROR(T26/同类汇总数据!E$10,0),IF(AND($G26="互联网版",$H26="口腔诊所"),IFERROR(T26/同类汇总数据!E$11,0))))))))))</f>
        <v>0.451722087576375</v>
      </c>
      <c r="AG26" s="61">
        <f>IF(AND($G26="正式版",$H26="中西医诊所"),IFERROR(U26/同类汇总数据!F$3,0),IF(AND($G26="正式版",$H26="中医诊所"),IFERROR(U26/同类汇总数据!F$4,0),IF(AND($G26="正式版",$H26="口腔诊所"),IFERROR(U26/同类汇总数据!F$5,0),IF(AND($G26="检查版",$H26="中西医诊所"),IFERROR(U26/同类汇总数据!F$6,0),IF(AND($G26="检查版",$H26="中医诊所"),IFERROR(U26/同类汇总数据!F$7,0),IF(AND($G26="检查版",$H26="口腔诊所"),IFERROR(U26/同类汇总数据!F$8,0),IF(AND($G26="互联网版",$H26="中西医诊所"),IFERROR(U26/同类汇总数据!F$9,0),IF(AND($G26="互联网版",$H26="中医诊所"),IFERROR(U26/同类汇总数据!F$10,0),IF(AND($G26="互联网版",$H26="口腔诊所"),IFERROR(U26/同类汇总数据!F$11,0))))))))))</f>
        <v>0.448040818013165</v>
      </c>
      <c r="AH26" s="61">
        <f>IF(AND($G26="正式版",$H26="中西医诊所"),IFERROR(V26/同类汇总数据!G$3,0),IF(AND($G26="正式版",$H26="中医诊所"),IFERROR(V26/同类汇总数据!G$4,0),IF(AND($G26="正式版",$H26="口腔诊所"),IFERROR(V26/同类汇总数据!G$5,0),IF(AND($G26="检查版",$H26="中西医诊所"),IFERROR(V26/同类汇总数据!G$6,0),IF(AND($G26="检查版",$H26="中医诊所"),IFERROR(V26/同类汇总数据!G$7,0),IF(AND($G26="检查版",$H26="口腔诊所"),IFERROR(V26/同类汇总数据!G$8,0),IF(AND($G26="互联网版",$H26="中西医诊所"),IFERROR(V26/同类汇总数据!G$9,0),IF(AND($G26="互联网版",$H26="中医诊所"),IFERROR(V26/同类汇总数据!G$10,0),IF(AND($G26="互联网版",$H26="口腔诊所"),IFERROR(V26/同类汇总数据!G$11,0))))))))))</f>
        <v>0.86496886639501</v>
      </c>
      <c r="AI26" s="61">
        <f>IF(AND($G26="正式版",$H26="中西医诊所"),IFERROR(W26/同类汇总数据!H$3,0),IF(AND($G26="正式版",$H26="中医诊所"),IFERROR(W26/同类汇总数据!H$4,0),IF(AND($G26="正式版",$H26="口腔诊所"),IFERROR(W26/同类汇总数据!H$5,0),IF(AND($G26="检查版",$H26="中西医诊所"),IFERROR(W26/同类汇总数据!H$6,0),IF(AND($G26="检查版",$H26="中医诊所"),IFERROR(W26/同类汇总数据!H$7,0),IF(AND($G26="检查版",$H26="口腔诊所"),IFERROR(W26/同类汇总数据!H$8,0),IF(AND($G26="互联网版",$H26="中西医诊所"),IFERROR(W26/同类汇总数据!H$9,0),IF(AND($G26="互联网版",$H26="中医诊所"),IFERROR(W26/同类汇总数据!H$10,0),IF(AND($G26="互联网版",$H26="口腔诊所"),IFERROR(W26/同类汇总数据!H$11,0))))))))))</f>
        <v>1.20613603245244</v>
      </c>
      <c r="AJ26" s="61">
        <f>IF(AND($G26="正式版",$H26="中西医诊所"),IFERROR(X26/同类汇总数据!I$3,0),IF(AND($G26="正式版",$H26="中医诊所"),IFERROR(X26/同类汇总数据!I$4,0),IF(AND($G26="正式版",$H26="口腔诊所"),IFERROR(X26/同类汇总数据!I$5,0),IF(AND($G26="检查版",$H26="中西医诊所"),IFERROR(X26/同类汇总数据!I$6,0),IF(AND($G26="检查版",$H26="中医诊所"),IFERROR(X26/同类汇总数据!I$7,0),IF(AND($G26="检查版",$H26="口腔诊所"),IFERROR(X26/同类汇总数据!I$8,0),IF(AND($G26="互联网版",$H26="中西医诊所"),IFERROR(X26/同类汇总数据!I$9,0),IF(AND($G26="互联网版",$H26="中医诊所"),IFERROR(X26/同类汇总数据!I$10,0),IF(AND($G26="互联网版",$H26="口腔诊所"),IFERROR(X26/同类汇总数据!I$11,0))))))))))</f>
        <v>1.08496706943674</v>
      </c>
      <c r="AK26" s="61">
        <f>IF(AND($G26="正式版",$H26="中西医诊所"),IFERROR(Y26/同类汇总数据!J$3,0),IF(AND($G26="正式版",$H26="中医诊所"),IFERROR(Y26/同类汇总数据!J$4,0),IF(AND($G26="正式版",$H26="口腔诊所"),IFERROR(Y26/同类汇总数据!J$5,0),IF(AND($G26="检查版",$H26="中西医诊所"),IFERROR(Y26/同类汇总数据!J$6,0),IF(AND($G26="检查版",$H26="中医诊所"),IFERROR(Y26/同类汇总数据!J$7,0),IF(AND($G26="检查版",$H26="口腔诊所"),IFERROR(Y26/同类汇总数据!J$8,0),IF(AND($G26="互联网版",$H26="中西医诊所"),IFERROR(Y26/同类汇总数据!J$9,0),IF(AND($G26="互联网版",$H26="中医诊所"),IFERROR(Y26/同类汇总数据!J$10,0),IF(AND($G26="互联网版",$H26="口腔诊所"),IFERROR(Y26/同类汇总数据!J$11,0))))))))))</f>
        <v>1.06216895900647</v>
      </c>
      <c r="AL26" s="62" t="str">
        <f ca="1" t="shared" si="13"/>
        <v>-</v>
      </c>
      <c r="AM26" s="62" t="str">
        <f t="shared" si="14"/>
        <v>低于同行50%</v>
      </c>
      <c r="AN26" s="5" t="str">
        <f t="shared" si="15"/>
        <v>高于同行20%</v>
      </c>
      <c r="AO26" s="63">
        <f t="shared" si="16"/>
        <v>46104.3856670486</v>
      </c>
      <c r="AP26" s="5" t="str">
        <f t="shared" si="17"/>
        <v/>
      </c>
      <c r="AQ26" s="60">
        <v>45043.9743619444</v>
      </c>
    </row>
    <row r="27" ht="17" spans="1:43">
      <c r="A27" s="5">
        <f t="shared" si="18"/>
        <v>24</v>
      </c>
      <c r="B27" s="55" t="str">
        <f t="shared" si="10"/>
        <v>交易波动较大</v>
      </c>
      <c r="C27" s="2" t="str">
        <f t="shared" si="11"/>
        <v/>
      </c>
      <c r="D27" s="56" t="str">
        <f t="shared" si="12"/>
        <v>-</v>
      </c>
      <c r="E27" s="84" t="s">
        <v>112</v>
      </c>
      <c r="F27" s="58">
        <v>45043.9743619444</v>
      </c>
      <c r="G27" s="59" t="s">
        <v>38</v>
      </c>
      <c r="H27" s="59" t="s">
        <v>39</v>
      </c>
      <c r="I27" s="59" t="s">
        <v>40</v>
      </c>
      <c r="J27" s="59" t="s">
        <v>41</v>
      </c>
      <c r="K27" s="59" t="s">
        <v>113</v>
      </c>
      <c r="L27" s="59" t="s">
        <v>43</v>
      </c>
      <c r="M27" s="60">
        <v>46104.3294791667</v>
      </c>
      <c r="N27" s="60">
        <v>46104.3976695139</v>
      </c>
      <c r="O27" s="60">
        <v>46104.3939750926</v>
      </c>
      <c r="P27" s="60">
        <v>46102.8371886111</v>
      </c>
      <c r="Q27" s="60">
        <v>46104.3977170139</v>
      </c>
      <c r="R27" s="59">
        <v>20636.3</v>
      </c>
      <c r="S27" s="59">
        <v>73767.98</v>
      </c>
      <c r="T27" s="59">
        <v>240796.58</v>
      </c>
      <c r="U27" s="59">
        <v>211522.68</v>
      </c>
      <c r="V27" s="59">
        <v>275</v>
      </c>
      <c r="W27" s="59">
        <v>968</v>
      </c>
      <c r="X27" s="59">
        <v>3182</v>
      </c>
      <c r="Y27" s="59">
        <v>2812</v>
      </c>
      <c r="Z27" s="59">
        <v>157.3717971663</v>
      </c>
      <c r="AA27" s="59">
        <v>0.0757834899</v>
      </c>
      <c r="AB27" s="59">
        <v>-0.303541031</v>
      </c>
      <c r="AC27" s="59">
        <v>-0.0207034704</v>
      </c>
      <c r="AD27" s="61">
        <f>IF(AND($G27="正式版",$H27="中西医诊所"),IFERROR(R27/同类汇总数据!C$3,0),IF(AND($G27="正式版",$H27="中医诊所"),IFERROR(R27/同类汇总数据!C$4,0),IF(AND($G27="正式版",$H27="口腔诊所"),IFERROR(R27/同类汇总数据!C$5,0),IF(AND($G27="检查版",$H27="中西医诊所"),IFERROR(R27/同类汇总数据!C$6,0),IF(AND($G27="检查版",$H27="中医诊所"),IFERROR(R27/同类汇总数据!C$7,0),IF(AND($G27="检查版",$H27="口腔诊所"),IFERROR(R27/同类汇总数据!C$8,0),IF(AND($G27="互联网版",$H27="中西医诊所"),IFERROR(R27/同类汇总数据!C$9,0),IF(AND($G27="互联网版",$H27="中医诊所"),IFERROR(R27/同类汇总数据!C$10,0),IF(AND($G27="互联网版",$H27="口腔诊所"),IFERROR(R27/同类汇总数据!C$11,0))))))))))</f>
        <v>2.25490157328101</v>
      </c>
      <c r="AE27" s="61">
        <f>IF(AND($G27="正式版",$H27="中西医诊所"),IFERROR(S27/同类汇总数据!D$3,0),IF(AND($G27="正式版",$H27="中医诊所"),IFERROR(S27/同类汇总数据!D$4,0),IF(AND($G27="正式版",$H27="口腔诊所"),IFERROR(S27/同类汇总数据!D$5,0),IF(AND($G27="检查版",$H27="中西医诊所"),IFERROR(S27/同类汇总数据!D$6,0),IF(AND($G27="检查版",$H27="中医诊所"),IFERROR(S27/同类汇总数据!D$7,0),IF(AND($G27="检查版",$H27="口腔诊所"),IFERROR(S27/同类汇总数据!D$8,0),IF(AND($G27="互联网版",$H27="中西医诊所"),IFERROR(S27/同类汇总数据!D$9,0),IF(AND($G27="互联网版",$H27="中医诊所"),IFERROR(S27/同类汇总数据!D$10,0),IF(AND($G27="互联网版",$H27="口腔诊所"),IFERROR(S27/同类汇总数据!D$11,0))))))))))</f>
        <v>2.02194324226858</v>
      </c>
      <c r="AF27" s="61">
        <f>IF(AND($G27="正式版",$H27="中西医诊所"),IFERROR(T27/同类汇总数据!E$3,0),IF(AND($G27="正式版",$H27="中医诊所"),IFERROR(T27/同类汇总数据!E$4,0),IF(AND($G27="正式版",$H27="口腔诊所"),IFERROR(T27/同类汇总数据!E$5,0),IF(AND($G27="检查版",$H27="中西医诊所"),IFERROR(T27/同类汇总数据!E$6,0),IF(AND($G27="检查版",$H27="中医诊所"),IFERROR(T27/同类汇总数据!E$7,0),IF(AND($G27="检查版",$H27="口腔诊所"),IFERROR(T27/同类汇总数据!E$8,0),IF(AND($G27="互联网版",$H27="中西医诊所"),IFERROR(T27/同类汇总数据!E$9,0),IF(AND($G27="互联网版",$H27="中医诊所"),IFERROR(T27/同类汇总数据!E$10,0),IF(AND($G27="互联网版",$H27="口腔诊所"),IFERROR(T27/同类汇总数据!E$11,0))))))))))</f>
        <v>2.20679027065931</v>
      </c>
      <c r="AG27" s="61">
        <f>IF(AND($G27="正式版",$H27="中西医诊所"),IFERROR(U27/同类汇总数据!F$3,0),IF(AND($G27="正式版",$H27="中医诊所"),IFERROR(U27/同类汇总数据!F$4,0),IF(AND($G27="正式版",$H27="口腔诊所"),IFERROR(U27/同类汇总数据!F$5,0),IF(AND($G27="检查版",$H27="中西医诊所"),IFERROR(U27/同类汇总数据!F$6,0),IF(AND($G27="检查版",$H27="中医诊所"),IFERROR(U27/同类汇总数据!F$7,0),IF(AND($G27="检查版",$H27="口腔诊所"),IFERROR(U27/同类汇总数据!F$8,0),IF(AND($G27="互联网版",$H27="中西医诊所"),IFERROR(U27/同类汇总数据!F$9,0),IF(AND($G27="互联网版",$H27="中医诊所"),IFERROR(U27/同类汇总数据!F$10,0),IF(AND($G27="互联网版",$H27="口腔诊所"),IFERROR(U27/同类汇总数据!F$11,0))))))))))</f>
        <v>2.20512581177446</v>
      </c>
      <c r="AH27" s="61">
        <f>IF(AND($G27="正式版",$H27="中西医诊所"),IFERROR(V27/同类汇总数据!G$3,0),IF(AND($G27="正式版",$H27="中医诊所"),IFERROR(V27/同类汇总数据!G$4,0),IF(AND($G27="正式版",$H27="口腔诊所"),IFERROR(V27/同类汇总数据!G$5,0),IF(AND($G27="检查版",$H27="中西医诊所"),IFERROR(V27/同类汇总数据!G$6,0),IF(AND($G27="检查版",$H27="中医诊所"),IFERROR(V27/同类汇总数据!G$7,0),IF(AND($G27="检查版",$H27="口腔诊所"),IFERROR(V27/同类汇总数据!G$8,0),IF(AND($G27="互联网版",$H27="中西医诊所"),IFERROR(V27/同类汇总数据!G$9,0),IF(AND($G27="互联网版",$H27="中医诊所"),IFERROR(V27/同类汇总数据!G$10,0),IF(AND($G27="互联网版",$H27="口腔诊所"),IFERROR(V27/同类汇总数据!G$11,0))))))))))</f>
        <v>2.90081022266619</v>
      </c>
      <c r="AI27" s="61">
        <f>IF(AND($G27="正式版",$H27="中西医诊所"),IFERROR(W27/同类汇总数据!H$3,0),IF(AND($G27="正式版",$H27="中医诊所"),IFERROR(W27/同类汇总数据!H$4,0),IF(AND($G27="正式版",$H27="口腔诊所"),IFERROR(W27/同类汇总数据!H$5,0),IF(AND($G27="检查版",$H27="中西医诊所"),IFERROR(W27/同类汇总数据!H$6,0),IF(AND($G27="检查版",$H27="中医诊所"),IFERROR(W27/同类汇总数据!H$7,0),IF(AND($G27="检查版",$H27="口腔诊所"),IFERROR(W27/同类汇总数据!H$8,0),IF(AND($G27="互联网版",$H27="中西医诊所"),IFERROR(W27/同类汇总数据!H$9,0),IF(AND($G27="互联网版",$H27="中医诊所"),IFERROR(W27/同类汇总数据!H$10,0),IF(AND($G27="互联网版",$H27="口腔诊所"),IFERROR(W27/同类汇总数据!H$11,0))))))))))</f>
        <v>2.64748226624482</v>
      </c>
      <c r="AJ27" s="61">
        <f>IF(AND($G27="正式版",$H27="中西医诊所"),IFERROR(X27/同类汇总数据!I$3,0),IF(AND($G27="正式版",$H27="中医诊所"),IFERROR(X27/同类汇总数据!I$4,0),IF(AND($G27="正式版",$H27="口腔诊所"),IFERROR(X27/同类汇总数据!I$5,0),IF(AND($G27="检查版",$H27="中西医诊所"),IFERROR(X27/同类汇总数据!I$6,0),IF(AND($G27="检查版",$H27="中医诊所"),IFERROR(X27/同类汇总数据!I$7,0),IF(AND($G27="检查版",$H27="口腔诊所"),IFERROR(X27/同类汇总数据!I$8,0),IF(AND($G27="互联网版",$H27="中西医诊所"),IFERROR(X27/同类汇总数据!I$9,0),IF(AND($G27="互联网版",$H27="中医诊所"),IFERROR(X27/同类汇总数据!I$10,0),IF(AND($G27="互联网版",$H27="口腔诊所"),IFERROR(X27/同类汇总数据!I$11,0))))))))))</f>
        <v>2.81366358186448</v>
      </c>
      <c r="AK27" s="61">
        <f>IF(AND($G27="正式版",$H27="中西医诊所"),IFERROR(Y27/同类汇总数据!J$3,0),IF(AND($G27="正式版",$H27="中医诊所"),IFERROR(Y27/同类汇总数据!J$4,0),IF(AND($G27="正式版",$H27="口腔诊所"),IFERROR(Y27/同类汇总数据!J$5,0),IF(AND($G27="检查版",$H27="中西医诊所"),IFERROR(Y27/同类汇总数据!J$6,0),IF(AND($G27="检查版",$H27="中医诊所"),IFERROR(Y27/同类汇总数据!J$7,0),IF(AND($G27="检查版",$H27="口腔诊所"),IFERROR(Y27/同类汇总数据!J$8,0),IF(AND($G27="互联网版",$H27="中西医诊所"),IFERROR(Y27/同类汇总数据!J$9,0),IF(AND($G27="互联网版",$H27="中医诊所"),IFERROR(Y27/同类汇总数据!J$10,0),IF(AND($G27="互联网版",$H27="口腔诊所"),IFERROR(Y27/同类汇总数据!J$11,0))))))))))</f>
        <v>2.80980161121938</v>
      </c>
      <c r="AL27" s="62" t="str">
        <f ca="1" t="shared" si="13"/>
        <v>-</v>
      </c>
      <c r="AM27" s="62" t="str">
        <f t="shared" si="14"/>
        <v>高于同行100%</v>
      </c>
      <c r="AN27" s="5" t="str">
        <f t="shared" si="15"/>
        <v>高于同行100%</v>
      </c>
      <c r="AO27" s="63">
        <f t="shared" si="16"/>
        <v>46104.3977170139</v>
      </c>
      <c r="AP27" s="5" t="str">
        <f t="shared" si="17"/>
        <v/>
      </c>
      <c r="AQ27" s="60">
        <v>45043.9743619444</v>
      </c>
    </row>
    <row r="28" ht="17" spans="1:43">
      <c r="A28" s="5">
        <f t="shared" si="18"/>
        <v>25</v>
      </c>
      <c r="B28" s="55" t="str">
        <f t="shared" si="10"/>
        <v>交易波动较大</v>
      </c>
      <c r="C28" s="2" t="str">
        <f t="shared" si="11"/>
        <v/>
      </c>
      <c r="D28" s="56" t="str">
        <f t="shared" si="12"/>
        <v>-</v>
      </c>
      <c r="E28" s="84" t="s">
        <v>114</v>
      </c>
      <c r="F28" s="58">
        <v>45043.9743619444</v>
      </c>
      <c r="G28" s="59" t="s">
        <v>38</v>
      </c>
      <c r="H28" s="59" t="s">
        <v>39</v>
      </c>
      <c r="I28" s="59" t="s">
        <v>40</v>
      </c>
      <c r="J28" s="59" t="s">
        <v>78</v>
      </c>
      <c r="K28" s="59" t="s">
        <v>115</v>
      </c>
      <c r="L28" s="59" t="s">
        <v>80</v>
      </c>
      <c r="M28" s="60">
        <v>46104.343125</v>
      </c>
      <c r="N28" s="60">
        <v>46103.6680611574</v>
      </c>
      <c r="O28" s="60">
        <v>46103.6658360648</v>
      </c>
      <c r="P28" s="60">
        <v>46100.6270515856</v>
      </c>
      <c r="Q28" s="60">
        <v>46103.6680749768</v>
      </c>
      <c r="R28" s="59">
        <v>6577</v>
      </c>
      <c r="S28" s="59">
        <v>25701.35</v>
      </c>
      <c r="T28" s="59">
        <v>66971.65</v>
      </c>
      <c r="U28" s="59">
        <v>62809.65</v>
      </c>
      <c r="V28" s="59">
        <v>35</v>
      </c>
      <c r="W28" s="59">
        <v>142</v>
      </c>
      <c r="X28" s="59">
        <v>486</v>
      </c>
      <c r="Y28" s="59">
        <v>439</v>
      </c>
      <c r="Z28" s="59">
        <v>200.0307324841</v>
      </c>
      <c r="AA28" s="59">
        <v>0.0203868135</v>
      </c>
      <c r="AB28" s="59">
        <v>0.5661699554</v>
      </c>
      <c r="AC28" s="59">
        <v>-0.3448329945</v>
      </c>
      <c r="AD28" s="61">
        <f>IF(AND($G28="正式版",$H28="中西医诊所"),IFERROR(R28/同类汇总数据!C$3,0),IF(AND($G28="正式版",$H28="中医诊所"),IFERROR(R28/同类汇总数据!C$4,0),IF(AND($G28="正式版",$H28="口腔诊所"),IFERROR(R28/同类汇总数据!C$5,0),IF(AND($G28="检查版",$H28="中西医诊所"),IFERROR(R28/同类汇总数据!C$6,0),IF(AND($G28="检查版",$H28="中医诊所"),IFERROR(R28/同类汇总数据!C$7,0),IF(AND($G28="检查版",$H28="口腔诊所"),IFERROR(R28/同类汇总数据!C$8,0),IF(AND($G28="互联网版",$H28="中西医诊所"),IFERROR(R28/同类汇总数据!C$9,0),IF(AND($G28="互联网版",$H28="中医诊所"),IFERROR(R28/同类汇总数据!C$10,0),IF(AND($G28="互联网版",$H28="口腔诊所"),IFERROR(R28/同类汇总数据!C$11,0))))))))))</f>
        <v>0.718660207860382</v>
      </c>
      <c r="AE28" s="61">
        <f>IF(AND($G28="正式版",$H28="中西医诊所"),IFERROR(S28/同类汇总数据!D$3,0),IF(AND($G28="正式版",$H28="中医诊所"),IFERROR(S28/同类汇总数据!D$4,0),IF(AND($G28="正式版",$H28="口腔诊所"),IFERROR(S28/同类汇总数据!D$5,0),IF(AND($G28="检查版",$H28="中西医诊所"),IFERROR(S28/同类汇总数据!D$6,0),IF(AND($G28="检查版",$H28="中医诊所"),IFERROR(S28/同类汇总数据!D$7,0),IF(AND($G28="检查版",$H28="口腔诊所"),IFERROR(S28/同类汇总数据!D$8,0),IF(AND($G28="互联网版",$H28="中西医诊所"),IFERROR(S28/同类汇总数据!D$9,0),IF(AND($G28="互联网版",$H28="中医诊所"),IFERROR(S28/同类汇总数据!D$10,0),IF(AND($G28="互联网版",$H28="口腔诊所"),IFERROR(S28/同类汇总数据!D$11,0))))))))))</f>
        <v>0.704461081212738</v>
      </c>
      <c r="AF28" s="61">
        <f>IF(AND($G28="正式版",$H28="中西医诊所"),IFERROR(T28/同类汇总数据!E$3,0),IF(AND($G28="正式版",$H28="中医诊所"),IFERROR(T28/同类汇总数据!E$4,0),IF(AND($G28="正式版",$H28="口腔诊所"),IFERROR(T28/同类汇总数据!E$5,0),IF(AND($G28="检查版",$H28="中西医诊所"),IFERROR(T28/同类汇总数据!E$6,0),IF(AND($G28="检查版",$H28="中医诊所"),IFERROR(T28/同类汇总数据!E$7,0),IF(AND($G28="检查版",$H28="口腔诊所"),IFERROR(T28/同类汇总数据!E$8,0),IF(AND($G28="互联网版",$H28="中西医诊所"),IFERROR(T28/同类汇总数据!E$9,0),IF(AND($G28="互联网版",$H28="中医诊所"),IFERROR(T28/同类汇总数据!E$10,0),IF(AND($G28="互联网版",$H28="口腔诊所"),IFERROR(T28/同类汇总数据!E$11,0))))))))))</f>
        <v>0.613764471364172</v>
      </c>
      <c r="AG28" s="61">
        <f>IF(AND($G28="正式版",$H28="中西医诊所"),IFERROR(U28/同类汇总数据!F$3,0),IF(AND($G28="正式版",$H28="中医诊所"),IFERROR(U28/同类汇总数据!F$4,0),IF(AND($G28="正式版",$H28="口腔诊所"),IFERROR(U28/同类汇总数据!F$5,0),IF(AND($G28="检查版",$H28="中西医诊所"),IFERROR(U28/同类汇总数据!F$6,0),IF(AND($G28="检查版",$H28="中医诊所"),IFERROR(U28/同类汇总数据!F$7,0),IF(AND($G28="检查版",$H28="口腔诊所"),IFERROR(U28/同类汇总数据!F$8,0),IF(AND($G28="互联网版",$H28="中西医诊所"),IFERROR(U28/同类汇总数据!F$9,0),IF(AND($G28="互联网版",$H28="中医诊所"),IFERROR(U28/同类汇总数据!F$10,0),IF(AND($G28="互联网版",$H28="口腔诊所"),IFERROR(U28/同类汇总数据!F$11,0))))))))))</f>
        <v>0.654791157352582</v>
      </c>
      <c r="AH28" s="61">
        <f>IF(AND($G28="正式版",$H28="中西医诊所"),IFERROR(V28/同类汇总数据!G$3,0),IF(AND($G28="正式版",$H28="中医诊所"),IFERROR(V28/同类汇总数据!G$4,0),IF(AND($G28="正式版",$H28="口腔诊所"),IFERROR(V28/同类汇总数据!G$5,0),IF(AND($G28="检查版",$H28="中西医诊所"),IFERROR(V28/同类汇总数据!G$6,0),IF(AND($G28="检查版",$H28="中医诊所"),IFERROR(V28/同类汇总数据!G$7,0),IF(AND($G28="检查版",$H28="口腔诊所"),IFERROR(V28/同类汇总数据!G$8,0),IF(AND($G28="互联网版",$H28="中西医诊所"),IFERROR(V28/同类汇总数据!G$9,0),IF(AND($G28="互联网版",$H28="中医诊所"),IFERROR(V28/同类汇总数据!G$10,0),IF(AND($G28="互联网版",$H28="口腔诊所"),IFERROR(V28/同类汇总数据!G$11,0))))))))))</f>
        <v>0.369194028339334</v>
      </c>
      <c r="AI28" s="61">
        <f>IF(AND($G28="正式版",$H28="中西医诊所"),IFERROR(W28/同类汇总数据!H$3,0),IF(AND($G28="正式版",$H28="中医诊所"),IFERROR(W28/同类汇总数据!H$4,0),IF(AND($G28="正式版",$H28="口腔诊所"),IFERROR(W28/同类汇总数据!H$5,0),IF(AND($G28="检查版",$H28="中西医诊所"),IFERROR(W28/同类汇总数据!H$6,0),IF(AND($G28="检查版",$H28="中医诊所"),IFERROR(W28/同类汇总数据!H$7,0),IF(AND($G28="检查版",$H28="口腔诊所"),IFERROR(W28/同类汇总数据!H$8,0),IF(AND($G28="互联网版",$H28="中西医诊所"),IFERROR(W28/同类汇总数据!H$9,0),IF(AND($G28="互联网版",$H28="中医诊所"),IFERROR(W28/同类汇总数据!H$10,0),IF(AND($G28="互联网版",$H28="口腔诊所"),IFERROR(W28/同类汇总数据!H$11,0))))))))))</f>
        <v>0.388370332445005</v>
      </c>
      <c r="AJ28" s="61">
        <f>IF(AND($G28="正式版",$H28="中西医诊所"),IFERROR(X28/同类汇总数据!I$3,0),IF(AND($G28="正式版",$H28="中医诊所"),IFERROR(X28/同类汇总数据!I$4,0),IF(AND($G28="正式版",$H28="口腔诊所"),IFERROR(X28/同类汇总数据!I$5,0),IF(AND($G28="检查版",$H28="中西医诊所"),IFERROR(X28/同类汇总数据!I$6,0),IF(AND($G28="检查版",$H28="中医诊所"),IFERROR(X28/同类汇总数据!I$7,0),IF(AND($G28="检查版",$H28="口腔诊所"),IFERROR(X28/同类汇总数据!I$8,0),IF(AND($G28="互联网版",$H28="中西医诊所"),IFERROR(X28/同类汇总数据!I$9,0),IF(AND($G28="互联网版",$H28="中医诊所"),IFERROR(X28/同类汇总数据!I$10,0),IF(AND($G28="互联网版",$H28="口腔诊所"),IFERROR(X28/同类汇总数据!I$11,0))))))))))</f>
        <v>0.42974245782091</v>
      </c>
      <c r="AK28" s="61">
        <f>IF(AND($G28="正式版",$H28="中西医诊所"),IFERROR(Y28/同类汇总数据!J$3,0),IF(AND($G28="正式版",$H28="中医诊所"),IFERROR(Y28/同类汇总数据!J$4,0),IF(AND($G28="正式版",$H28="口腔诊所"),IFERROR(Y28/同类汇总数据!J$5,0),IF(AND($G28="检查版",$H28="中西医诊所"),IFERROR(Y28/同类汇总数据!J$6,0),IF(AND($G28="检查版",$H28="中医诊所"),IFERROR(Y28/同类汇总数据!J$7,0),IF(AND($G28="检查版",$H28="口腔诊所"),IFERROR(Y28/同类汇总数据!J$8,0),IF(AND($G28="互联网版",$H28="中西医诊所"),IFERROR(Y28/同类汇总数据!J$9,0),IF(AND($G28="互联网版",$H28="中医诊所"),IFERROR(Y28/同类汇总数据!J$10,0),IF(AND($G28="互联网版",$H28="口腔诊所"),IFERROR(Y28/同类汇总数据!J$11,0))))))))))</f>
        <v>0.438656794923652</v>
      </c>
      <c r="AL28" s="62" t="str">
        <f ca="1" t="shared" si="13"/>
        <v>-</v>
      </c>
      <c r="AM28" s="62" t="str">
        <f t="shared" si="14"/>
        <v/>
      </c>
      <c r="AN28" s="5" t="str">
        <f t="shared" si="15"/>
        <v>低于同行50%</v>
      </c>
      <c r="AO28" s="63">
        <f t="shared" si="16"/>
        <v>46104.343125</v>
      </c>
      <c r="AP28" s="5" t="str">
        <f t="shared" si="17"/>
        <v/>
      </c>
      <c r="AQ28" s="60">
        <v>45043.9743619444</v>
      </c>
    </row>
    <row r="29" ht="17" spans="1:43">
      <c r="A29" s="5">
        <f t="shared" si="18"/>
        <v>26</v>
      </c>
      <c r="B29" s="55" t="str">
        <f t="shared" si="10"/>
        <v>连续三月交易上升</v>
      </c>
      <c r="C29" s="2" t="str">
        <f t="shared" si="11"/>
        <v/>
      </c>
      <c r="D29" s="56" t="str">
        <f t="shared" si="12"/>
        <v>-</v>
      </c>
      <c r="E29" s="84" t="s">
        <v>116</v>
      </c>
      <c r="F29" s="58">
        <v>45043.9743619444</v>
      </c>
      <c r="G29" s="59" t="s">
        <v>38</v>
      </c>
      <c r="H29" s="59" t="s">
        <v>66</v>
      </c>
      <c r="I29" s="59" t="s">
        <v>40</v>
      </c>
      <c r="J29" s="59" t="s">
        <v>117</v>
      </c>
      <c r="K29" s="59" t="s">
        <v>118</v>
      </c>
      <c r="L29" s="59" t="s">
        <v>119</v>
      </c>
      <c r="M29" s="60">
        <v>46104.3628009259</v>
      </c>
      <c r="N29" s="60">
        <v>46103.887988206</v>
      </c>
      <c r="O29" s="60">
        <v>46104.3727408102</v>
      </c>
      <c r="P29" s="60">
        <v>46086.6962035532</v>
      </c>
      <c r="Q29" s="60">
        <v>46103.8880156481</v>
      </c>
      <c r="R29" s="59">
        <v>37480.83</v>
      </c>
      <c r="S29" s="59">
        <v>168403.26</v>
      </c>
      <c r="T29" s="59">
        <v>500460.35</v>
      </c>
      <c r="U29" s="59">
        <v>399724.43</v>
      </c>
      <c r="V29" s="59">
        <v>122</v>
      </c>
      <c r="W29" s="59">
        <v>544</v>
      </c>
      <c r="X29" s="59">
        <v>1564</v>
      </c>
      <c r="Y29" s="59">
        <v>1331</v>
      </c>
      <c r="Z29" s="59">
        <v>730.3194688645</v>
      </c>
      <c r="AA29" s="59">
        <v>0.4136461897</v>
      </c>
      <c r="AB29" s="59">
        <v>-0.4405355633</v>
      </c>
      <c r="AC29" s="59">
        <v>-0.0512587974</v>
      </c>
      <c r="AD29" s="61">
        <f>IF(AND($G29="正式版",$H29="中西医诊所"),IFERROR(R29/同类汇总数据!C$3,0),IF(AND($G29="正式版",$H29="中医诊所"),IFERROR(R29/同类汇总数据!C$4,0),IF(AND($G29="正式版",$H29="口腔诊所"),IFERROR(R29/同类汇总数据!C$5,0),IF(AND($G29="检查版",$H29="中西医诊所"),IFERROR(R29/同类汇总数据!C$6,0),IF(AND($G29="检查版",$H29="中医诊所"),IFERROR(R29/同类汇总数据!C$7,0),IF(AND($G29="检查版",$H29="口腔诊所"),IFERROR(R29/同类汇总数据!C$8,0),IF(AND($G29="互联网版",$H29="中西医诊所"),IFERROR(R29/同类汇总数据!C$9,0),IF(AND($G29="互联网版",$H29="中医诊所"),IFERROR(R29/同类汇总数据!C$10,0),IF(AND($G29="互联网版",$H29="口腔诊所"),IFERROR(R29/同类汇总数据!C$11,0))))))))))</f>
        <v>5.39524670590839</v>
      </c>
      <c r="AE29" s="61">
        <f>IF(AND($G29="正式版",$H29="中西医诊所"),IFERROR(S29/同类汇总数据!D$3,0),IF(AND($G29="正式版",$H29="中医诊所"),IFERROR(S29/同类汇总数据!D$4,0),IF(AND($G29="正式版",$H29="口腔诊所"),IFERROR(S29/同类汇总数据!D$5,0),IF(AND($G29="检查版",$H29="中西医诊所"),IFERROR(S29/同类汇总数据!D$6,0),IF(AND($G29="检查版",$H29="中医诊所"),IFERROR(S29/同类汇总数据!D$7,0),IF(AND($G29="检查版",$H29="口腔诊所"),IFERROR(S29/同类汇总数据!D$8,0),IF(AND($G29="互联网版",$H29="中西医诊所"),IFERROR(S29/同类汇总数据!D$9,0),IF(AND($G29="互联网版",$H29="中医诊所"),IFERROR(S29/同类汇总数据!D$10,0),IF(AND($G29="互联网版",$H29="口腔诊所"),IFERROR(S29/同类汇总数据!D$11,0))))))))))</f>
        <v>6.24774162131555</v>
      </c>
      <c r="AF29" s="61">
        <f>IF(AND($G29="正式版",$H29="中西医诊所"),IFERROR(T29/同类汇总数据!E$3,0),IF(AND($G29="正式版",$H29="中医诊所"),IFERROR(T29/同类汇总数据!E$4,0),IF(AND($G29="正式版",$H29="口腔诊所"),IFERROR(T29/同类汇总数据!E$5,0),IF(AND($G29="检查版",$H29="中西医诊所"),IFERROR(T29/同类汇总数据!E$6,0),IF(AND($G29="检查版",$H29="中医诊所"),IFERROR(T29/同类汇总数据!E$7,0),IF(AND($G29="检查版",$H29="口腔诊所"),IFERROR(T29/同类汇总数据!E$8,0),IF(AND($G29="互联网版",$H29="中西医诊所"),IFERROR(T29/同类汇总数据!E$9,0),IF(AND($G29="互联网版",$H29="中医诊所"),IFERROR(T29/同类汇总数据!E$10,0),IF(AND($G29="互联网版",$H29="口腔诊所"),IFERROR(T29/同类汇总数据!E$11,0))))))))))</f>
        <v>6.43061166216057</v>
      </c>
      <c r="AG29" s="61">
        <f>IF(AND($G29="正式版",$H29="中西医诊所"),IFERROR(U29/同类汇总数据!F$3,0),IF(AND($G29="正式版",$H29="中医诊所"),IFERROR(U29/同类汇总数据!F$4,0),IF(AND($G29="正式版",$H29="口腔诊所"),IFERROR(U29/同类汇总数据!F$5,0),IF(AND($G29="检查版",$H29="中西医诊所"),IFERROR(U29/同类汇总数据!F$6,0),IF(AND($G29="检查版",$H29="中医诊所"),IFERROR(U29/同类汇总数据!F$7,0),IF(AND($G29="检查版",$H29="口腔诊所"),IFERROR(U29/同类汇总数据!F$8,0),IF(AND($G29="互联网版",$H29="中西医诊所"),IFERROR(U29/同类汇总数据!F$9,0),IF(AND($G29="互联网版",$H29="中医诊所"),IFERROR(U29/同类汇总数据!F$10,0),IF(AND($G29="互联网版",$H29="口腔诊所"),IFERROR(U29/同类汇总数据!F$11,0))))))))))</f>
        <v>5.98506159151006</v>
      </c>
      <c r="AH29" s="61">
        <f>IF(AND($G29="正式版",$H29="中西医诊所"),IFERROR(V29/同类汇总数据!G$3,0),IF(AND($G29="正式版",$H29="中医诊所"),IFERROR(V29/同类汇总数据!G$4,0),IF(AND($G29="正式版",$H29="口腔诊所"),IFERROR(V29/同类汇总数据!G$5,0),IF(AND($G29="检查版",$H29="中西医诊所"),IFERROR(V29/同类汇总数据!G$6,0),IF(AND($G29="检查版",$H29="中医诊所"),IFERROR(V29/同类汇总数据!G$7,0),IF(AND($G29="检查版",$H29="口腔诊所"),IFERROR(V29/同类汇总数据!G$8,0),IF(AND($G29="互联网版",$H29="中西医诊所"),IFERROR(V29/同类汇总数据!G$9,0),IF(AND($G29="互联网版",$H29="中医诊所"),IFERROR(V29/同类汇总数据!G$10,0),IF(AND($G29="互联网版",$H29="口腔诊所"),IFERROR(V29/同类汇总数据!G$11,0))))))))))</f>
        <v>2.7558975077199</v>
      </c>
      <c r="AI29" s="61">
        <f>IF(AND($G29="正式版",$H29="中西医诊所"),IFERROR(W29/同类汇总数据!H$3,0),IF(AND($G29="正式版",$H29="中医诊所"),IFERROR(W29/同类汇总数据!H$4,0),IF(AND($G29="正式版",$H29="口腔诊所"),IFERROR(W29/同类汇总数据!H$5,0),IF(AND($G29="检查版",$H29="中西医诊所"),IFERROR(W29/同类汇总数据!H$6,0),IF(AND($G29="检查版",$H29="中医诊所"),IFERROR(W29/同类汇总数据!H$7,0),IF(AND($G29="检查版",$H29="口腔诊所"),IFERROR(W29/同类汇总数据!H$8,0),IF(AND($G29="互联网版",$H29="中西医诊所"),IFERROR(W29/同类汇总数据!H$9,0),IF(AND($G29="互联网版",$H29="中医诊所"),IFERROR(W29/同类汇总数据!H$10,0),IF(AND($G29="互联网版",$H29="口腔诊所"),IFERROR(W29/同类汇总数据!H$11,0))))))))))</f>
        <v>3.09156429175047</v>
      </c>
      <c r="AJ29" s="61">
        <f>IF(AND($G29="正式版",$H29="中西医诊所"),IFERROR(X29/同类汇总数据!I$3,0),IF(AND($G29="正式版",$H29="中医诊所"),IFERROR(X29/同类汇总数据!I$4,0),IF(AND($G29="正式版",$H29="口腔诊所"),IFERROR(X29/同类汇总数据!I$5,0),IF(AND($G29="检查版",$H29="中西医诊所"),IFERROR(X29/同类汇总数据!I$6,0),IF(AND($G29="检查版",$H29="中医诊所"),IFERROR(X29/同类汇总数据!I$7,0),IF(AND($G29="检查版",$H29="口腔诊所"),IFERROR(X29/同类汇总数据!I$8,0),IF(AND($G29="互联网版",$H29="中西医诊所"),IFERROR(X29/同类汇总数据!I$9,0),IF(AND($G29="互联网版",$H29="中医诊所"),IFERROR(X29/同类汇总数据!I$10,0),IF(AND($G29="互联网版",$H29="口腔诊所"),IFERROR(X29/同类汇总数据!I$11,0))))))))))</f>
        <v>3.02929936799208</v>
      </c>
      <c r="AK29" s="61">
        <f>IF(AND($G29="正式版",$H29="中西医诊所"),IFERROR(Y29/同类汇总数据!J$3,0),IF(AND($G29="正式版",$H29="中医诊所"),IFERROR(Y29/同类汇总数据!J$4,0),IF(AND($G29="正式版",$H29="口腔诊所"),IFERROR(Y29/同类汇总数据!J$5,0),IF(AND($G29="检查版",$H29="中西医诊所"),IFERROR(Y29/同类汇总数据!J$6,0),IF(AND($G29="检查版",$H29="中医诊所"),IFERROR(Y29/同类汇总数据!J$7,0),IF(AND($G29="检查版",$H29="口腔诊所"),IFERROR(Y29/同类汇总数据!J$8,0),IF(AND($G29="互联网版",$H29="中西医诊所"),IFERROR(Y29/同类汇总数据!J$9,0),IF(AND($G29="互联网版",$H29="中医诊所"),IFERROR(Y29/同类汇总数据!J$10,0),IF(AND($G29="互联网版",$H29="口腔诊所"),IFERROR(Y29/同类汇总数据!J$11,0))))))))))</f>
        <v>2.92038901073632</v>
      </c>
      <c r="AL29" s="62" t="str">
        <f ca="1" t="shared" si="13"/>
        <v>-</v>
      </c>
      <c r="AM29" s="62" t="str">
        <f t="shared" si="14"/>
        <v>高于同行100%</v>
      </c>
      <c r="AN29" s="5" t="str">
        <f t="shared" si="15"/>
        <v>高于同行100%</v>
      </c>
      <c r="AO29" s="63">
        <f t="shared" si="16"/>
        <v>46104.3727408102</v>
      </c>
      <c r="AP29" s="5" t="str">
        <f t="shared" si="17"/>
        <v/>
      </c>
      <c r="AQ29" s="60">
        <v>45043.9743619444</v>
      </c>
    </row>
    <row r="30" ht="17" spans="1:43">
      <c r="A30" s="5">
        <f t="shared" si="18"/>
        <v>27</v>
      </c>
      <c r="B30" s="55" t="str">
        <f t="shared" si="10"/>
        <v>连续三月交易上升</v>
      </c>
      <c r="C30" s="2" t="str">
        <f t="shared" si="11"/>
        <v/>
      </c>
      <c r="D30" s="56" t="str">
        <f t="shared" si="12"/>
        <v>-</v>
      </c>
      <c r="E30" s="84" t="s">
        <v>120</v>
      </c>
      <c r="F30" s="58">
        <v>45043.9743619444</v>
      </c>
      <c r="G30" s="59" t="s">
        <v>38</v>
      </c>
      <c r="H30" s="59" t="s">
        <v>39</v>
      </c>
      <c r="I30" s="59" t="s">
        <v>40</v>
      </c>
      <c r="J30" s="59" t="s">
        <v>121</v>
      </c>
      <c r="K30" s="59" t="s">
        <v>122</v>
      </c>
      <c r="L30" s="59" t="s">
        <v>123</v>
      </c>
      <c r="M30" s="60">
        <v>46103.5534490741</v>
      </c>
      <c r="N30" s="60">
        <v>46103.6921918866</v>
      </c>
      <c r="O30" s="60">
        <v>46103.691968287</v>
      </c>
      <c r="P30" s="60">
        <v>46099.6330146759</v>
      </c>
      <c r="Q30" s="60">
        <v>46103.816858912</v>
      </c>
      <c r="R30" s="59">
        <v>11735</v>
      </c>
      <c r="S30" s="59">
        <v>46433</v>
      </c>
      <c r="T30" s="59">
        <v>134957.02</v>
      </c>
      <c r="U30" s="59">
        <v>110098.02</v>
      </c>
      <c r="V30" s="59">
        <v>50</v>
      </c>
      <c r="W30" s="59">
        <v>153</v>
      </c>
      <c r="X30" s="59">
        <v>567</v>
      </c>
      <c r="Y30" s="59">
        <v>473</v>
      </c>
      <c r="Z30" s="59">
        <v>325.3274926254</v>
      </c>
      <c r="AA30" s="59">
        <v>0.5842919904</v>
      </c>
      <c r="AB30" s="59">
        <v>-0.5050572771</v>
      </c>
      <c r="AC30" s="59">
        <v>0.0657198906</v>
      </c>
      <c r="AD30" s="61">
        <f>IF(AND($G30="正式版",$H30="中西医诊所"),IFERROR(R30/同类汇总数据!C$3,0),IF(AND($G30="正式版",$H30="中医诊所"),IFERROR(R30/同类汇总数据!C$4,0),IF(AND($G30="正式版",$H30="口腔诊所"),IFERROR(R30/同类汇总数据!C$5,0),IF(AND($G30="检查版",$H30="中西医诊所"),IFERROR(R30/同类汇总数据!C$6,0),IF(AND($G30="检查版",$H30="中医诊所"),IFERROR(R30/同类汇总数据!C$7,0),IF(AND($G30="检查版",$H30="口腔诊所"),IFERROR(R30/同类汇总数据!C$8,0),IF(AND($G30="互联网版",$H30="中西医诊所"),IFERROR(R30/同类汇总数据!C$9,0),IF(AND($G30="互联网版",$H30="中医诊所"),IFERROR(R30/同类汇总数据!C$10,0),IF(AND($G30="互联网版",$H30="口腔诊所"),IFERROR(R30/同类汇总数据!C$11,0))))))))))</f>
        <v>1.28226813733337</v>
      </c>
      <c r="AE30" s="61">
        <f>IF(AND($G30="正式版",$H30="中西医诊所"),IFERROR(S30/同类汇总数据!D$3,0),IF(AND($G30="正式版",$H30="中医诊所"),IFERROR(S30/同类汇总数据!D$4,0),IF(AND($G30="正式版",$H30="口腔诊所"),IFERROR(S30/同类汇总数据!D$5,0),IF(AND($G30="检查版",$H30="中西医诊所"),IFERROR(S30/同类汇总数据!D$6,0),IF(AND($G30="检查版",$H30="中医诊所"),IFERROR(S30/同类汇总数据!D$7,0),IF(AND($G30="检查版",$H30="口腔诊所"),IFERROR(S30/同类汇总数据!D$8,0),IF(AND($G30="互联网版",$H30="中西医诊所"),IFERROR(S30/同类汇总数据!D$9,0),IF(AND($G30="互联网版",$H30="中医诊所"),IFERROR(S30/同类汇总数据!D$10,0),IF(AND($G30="互联网版",$H30="口腔诊所"),IFERROR(S30/同类汇总数据!D$11,0))))))))))</f>
        <v>1.27270518412267</v>
      </c>
      <c r="AF30" s="61">
        <f>IF(AND($G30="正式版",$H30="中西医诊所"),IFERROR(T30/同类汇总数据!E$3,0),IF(AND($G30="正式版",$H30="中医诊所"),IFERROR(T30/同类汇总数据!E$4,0),IF(AND($G30="正式版",$H30="口腔诊所"),IFERROR(T30/同类汇总数据!E$5,0),IF(AND($G30="检查版",$H30="中西医诊所"),IFERROR(T30/同类汇总数据!E$6,0),IF(AND($G30="检查版",$H30="中医诊所"),IFERROR(T30/同类汇总数据!E$7,0),IF(AND($G30="检查版",$H30="口腔诊所"),IFERROR(T30/同类汇总数据!E$8,0),IF(AND($G30="互联网版",$H30="中西医诊所"),IFERROR(T30/同类汇总数据!E$9,0),IF(AND($G30="互联网版",$H30="中医诊所"),IFERROR(T30/同类汇总数据!E$10,0),IF(AND($G30="互联网版",$H30="口腔诊所"),IFERROR(T30/同类汇总数据!E$11,0))))))))))</f>
        <v>1.23681922182273</v>
      </c>
      <c r="AG30" s="61">
        <f>IF(AND($G30="正式版",$H30="中西医诊所"),IFERROR(U30/同类汇总数据!F$3,0),IF(AND($G30="正式版",$H30="中医诊所"),IFERROR(U30/同类汇总数据!F$4,0),IF(AND($G30="正式版",$H30="口腔诊所"),IFERROR(U30/同类汇总数据!F$5,0),IF(AND($G30="检查版",$H30="中西医诊所"),IFERROR(U30/同类汇总数据!F$6,0),IF(AND($G30="检查版",$H30="中医诊所"),IFERROR(U30/同类汇总数据!F$7,0),IF(AND($G30="检查版",$H30="口腔诊所"),IFERROR(U30/同类汇总数据!F$8,0),IF(AND($G30="互联网版",$H30="中西医诊所"),IFERROR(U30/同类汇总数据!F$9,0),IF(AND($G30="互联网版",$H30="中医诊所"),IFERROR(U30/同类汇总数据!F$10,0),IF(AND($G30="互联网版",$H30="口腔诊所"),IFERROR(U30/同类汇总数据!F$11,0))))))))))</f>
        <v>1.14777283328323</v>
      </c>
      <c r="AH30" s="61">
        <f>IF(AND($G30="正式版",$H30="中西医诊所"),IFERROR(V30/同类汇总数据!G$3,0),IF(AND($G30="正式版",$H30="中医诊所"),IFERROR(V30/同类汇总数据!G$4,0),IF(AND($G30="正式版",$H30="口腔诊所"),IFERROR(V30/同类汇总数据!G$5,0),IF(AND($G30="检查版",$H30="中西医诊所"),IFERROR(V30/同类汇总数据!G$6,0),IF(AND($G30="检查版",$H30="中医诊所"),IFERROR(V30/同类汇总数据!G$7,0),IF(AND($G30="检查版",$H30="口腔诊所"),IFERROR(V30/同类汇总数据!G$8,0),IF(AND($G30="互联网版",$H30="中西医诊所"),IFERROR(V30/同类汇总数据!G$9,0),IF(AND($G30="互联网版",$H30="中医诊所"),IFERROR(V30/同类汇总数据!G$10,0),IF(AND($G30="互联网版",$H30="口腔诊所"),IFERROR(V30/同类汇总数据!G$11,0))))))))))</f>
        <v>0.527420040484762</v>
      </c>
      <c r="AI30" s="61">
        <f>IF(AND($G30="正式版",$H30="中西医诊所"),IFERROR(W30/同类汇总数据!H$3,0),IF(AND($G30="正式版",$H30="中医诊所"),IFERROR(W30/同类汇总数据!H$4,0),IF(AND($G30="正式版",$H30="口腔诊所"),IFERROR(W30/同类汇总数据!H$5,0),IF(AND($G30="检查版",$H30="中西医诊所"),IFERROR(W30/同类汇总数据!H$6,0),IF(AND($G30="检查版",$H30="中医诊所"),IFERROR(W30/同类汇总数据!H$7,0),IF(AND($G30="检查版",$H30="口腔诊所"),IFERROR(W30/同类汇总数据!H$8,0),IF(AND($G30="互联网版",$H30="中西医诊所"),IFERROR(W30/同类汇总数据!H$9,0),IF(AND($G30="互联网版",$H30="中医诊所"),IFERROR(W30/同类汇总数据!H$10,0),IF(AND($G30="互联网版",$H30="口腔诊所"),IFERROR(W30/同类汇总数据!H$11,0))))))))))</f>
        <v>0.418455358197787</v>
      </c>
      <c r="AJ30" s="61">
        <f>IF(AND($G30="正式版",$H30="中西医诊所"),IFERROR(X30/同类汇总数据!I$3,0),IF(AND($G30="正式版",$H30="中医诊所"),IFERROR(X30/同类汇总数据!I$4,0),IF(AND($G30="正式版",$H30="口腔诊所"),IFERROR(X30/同类汇总数据!I$5,0),IF(AND($G30="检查版",$H30="中西医诊所"),IFERROR(X30/同类汇总数据!I$6,0),IF(AND($G30="检查版",$H30="中医诊所"),IFERROR(X30/同类汇总数据!I$7,0),IF(AND($G30="检查版",$H30="口腔诊所"),IFERROR(X30/同类汇总数据!I$8,0),IF(AND($G30="互联网版",$H30="中西医诊所"),IFERROR(X30/同类汇总数据!I$9,0),IF(AND($G30="互联网版",$H30="中医诊所"),IFERROR(X30/同类汇总数据!I$10,0),IF(AND($G30="互联网版",$H30="口腔诊所"),IFERROR(X30/同类汇总数据!I$11,0))))))))))</f>
        <v>0.501366200791062</v>
      </c>
      <c r="AK30" s="61">
        <f>IF(AND($G30="正式版",$H30="中西医诊所"),IFERROR(Y30/同类汇总数据!J$3,0),IF(AND($G30="正式版",$H30="中医诊所"),IFERROR(Y30/同类汇总数据!J$4,0),IF(AND($G30="正式版",$H30="口腔诊所"),IFERROR(Y30/同类汇总数据!J$5,0),IF(AND($G30="检查版",$H30="中西医诊所"),IFERROR(Y30/同类汇总数据!J$6,0),IF(AND($G30="检查版",$H30="中医诊所"),IFERROR(Y30/同类汇总数据!J$7,0),IF(AND($G30="检查版",$H30="口腔诊所"),IFERROR(Y30/同类汇总数据!J$8,0),IF(AND($G30="互联网版",$H30="中西医诊所"),IFERROR(Y30/同类汇总数据!J$9,0),IF(AND($G30="互联网版",$H30="中医诊所"),IFERROR(Y30/同类汇总数据!J$10,0),IF(AND($G30="互联网版",$H30="口腔诊所"),IFERROR(Y30/同类汇总数据!J$11,0))))))))))</f>
        <v>0.472630214120472</v>
      </c>
      <c r="AL30" s="62" t="str">
        <f ca="1" t="shared" si="13"/>
        <v>-</v>
      </c>
      <c r="AM30" s="62" t="str">
        <f t="shared" si="14"/>
        <v>高于同行20%</v>
      </c>
      <c r="AN30" s="5" t="str">
        <f t="shared" si="15"/>
        <v>低于同行50%</v>
      </c>
      <c r="AO30" s="63">
        <f t="shared" si="16"/>
        <v>46103.816858912</v>
      </c>
      <c r="AP30" s="5" t="str">
        <f t="shared" si="17"/>
        <v/>
      </c>
      <c r="AQ30" s="60">
        <v>45043.9743619444</v>
      </c>
    </row>
    <row r="31" ht="17" spans="1:43">
      <c r="A31" s="5">
        <f t="shared" si="18"/>
        <v>28</v>
      </c>
      <c r="B31" s="55" t="str">
        <f t="shared" si="10"/>
        <v>交易波动较大</v>
      </c>
      <c r="C31" s="2" t="str">
        <f t="shared" si="11"/>
        <v>本月交易额降超20%</v>
      </c>
      <c r="D31" s="56" t="str">
        <f t="shared" si="12"/>
        <v>-</v>
      </c>
      <c r="E31" s="84" t="s">
        <v>124</v>
      </c>
      <c r="F31" s="58">
        <v>45043.9743619444</v>
      </c>
      <c r="G31" s="59" t="s">
        <v>38</v>
      </c>
      <c r="H31" s="59" t="s">
        <v>39</v>
      </c>
      <c r="I31" s="59" t="s">
        <v>125</v>
      </c>
      <c r="J31" s="59" t="s">
        <v>126</v>
      </c>
      <c r="K31" s="59" t="s">
        <v>127</v>
      </c>
      <c r="L31" s="59" t="s">
        <v>128</v>
      </c>
      <c r="M31" s="60">
        <v>46102.3953240741</v>
      </c>
      <c r="N31" s="60">
        <v>46102.6410708796</v>
      </c>
      <c r="O31" s="60">
        <v>46102.4157743403</v>
      </c>
      <c r="P31" s="60">
        <v>45587.6984458565</v>
      </c>
      <c r="Q31" s="60">
        <v>46102.6411377546</v>
      </c>
      <c r="R31" s="59">
        <v>614.3</v>
      </c>
      <c r="S31" s="59">
        <v>5210.58</v>
      </c>
      <c r="T31" s="59">
        <v>40153.36</v>
      </c>
      <c r="U31" s="59">
        <v>34462.19</v>
      </c>
      <c r="V31" s="59">
        <v>4</v>
      </c>
      <c r="W31" s="59">
        <v>23</v>
      </c>
      <c r="X31" s="59">
        <v>127</v>
      </c>
      <c r="Y31" s="59">
        <v>107</v>
      </c>
      <c r="Z31" s="59">
        <v>638.1887037037</v>
      </c>
      <c r="AA31" s="59">
        <v>-0.3980981557</v>
      </c>
      <c r="AB31" s="59">
        <v>-0.6706655122</v>
      </c>
      <c r="AC31" s="59">
        <v>0.153126911</v>
      </c>
      <c r="AD31" s="61">
        <f>IF(AND($G31="正式版",$H31="中西医诊所"),IFERROR(R31/同类汇总数据!C$3,0),IF(AND($G31="正式版",$H31="中医诊所"),IFERROR(R31/同类汇总数据!C$4,0),IF(AND($G31="正式版",$H31="口腔诊所"),IFERROR(R31/同类汇总数据!C$5,0),IF(AND($G31="检查版",$H31="中西医诊所"),IFERROR(R31/同类汇总数据!C$6,0),IF(AND($G31="检查版",$H31="中医诊所"),IFERROR(R31/同类汇总数据!C$7,0),IF(AND($G31="检查版",$H31="口腔诊所"),IFERROR(R31/同类汇总数据!C$8,0),IF(AND($G31="互联网版",$H31="中西医诊所"),IFERROR(R31/同类汇总数据!C$9,0),IF(AND($G31="互联网版",$H31="中医诊所"),IFERROR(R31/同类汇总数据!C$10,0),IF(AND($G31="互联网版",$H31="口腔诊所"),IFERROR(R31/同类汇总数据!C$11,0))))))))))</f>
        <v>0.0671237594174598</v>
      </c>
      <c r="AE31" s="61">
        <f>IF(AND($G31="正式版",$H31="中西医诊所"),IFERROR(S31/同类汇总数据!D$3,0),IF(AND($G31="正式版",$H31="中医诊所"),IFERROR(S31/同类汇总数据!D$4,0),IF(AND($G31="正式版",$H31="口腔诊所"),IFERROR(S31/同类汇总数据!D$5,0),IF(AND($G31="检查版",$H31="中西医诊所"),IFERROR(S31/同类汇总数据!D$6,0),IF(AND($G31="检查版",$H31="中医诊所"),IFERROR(S31/同类汇总数据!D$7,0),IF(AND($G31="检查版",$H31="口腔诊所"),IFERROR(S31/同类汇总数据!D$8,0),IF(AND($G31="互联网版",$H31="中西医诊所"),IFERROR(S31/同类汇总数据!D$9,0),IF(AND($G31="互联网版",$H31="中医诊所"),IFERROR(S31/同类汇总数据!D$10,0),IF(AND($G31="互联网版",$H31="口腔诊所"),IFERROR(S31/同类汇总数据!D$11,0))))))))))</f>
        <v>0.142819377991641</v>
      </c>
      <c r="AF31" s="61">
        <f>IF(AND($G31="正式版",$H31="中西医诊所"),IFERROR(T31/同类汇总数据!E$3,0),IF(AND($G31="正式版",$H31="中医诊所"),IFERROR(T31/同类汇总数据!E$4,0),IF(AND($G31="正式版",$H31="口腔诊所"),IFERROR(T31/同类汇总数据!E$5,0),IF(AND($G31="检查版",$H31="中西医诊所"),IFERROR(T31/同类汇总数据!E$6,0),IF(AND($G31="检查版",$H31="中医诊所"),IFERROR(T31/同类汇总数据!E$7,0),IF(AND($G31="检查版",$H31="口腔诊所"),IFERROR(T31/同类汇总数据!E$8,0),IF(AND($G31="互联网版",$H31="中西医诊所"),IFERROR(T31/同类汇总数据!E$9,0),IF(AND($G31="互联网版",$H31="中医诊所"),IFERROR(T31/同类汇总数据!E$10,0),IF(AND($G31="互联网版",$H31="口腔诊所"),IFERROR(T31/同类汇总数据!E$11,0))))))))))</f>
        <v>0.367987137451374</v>
      </c>
      <c r="AG31" s="61">
        <f>IF(AND($G31="正式版",$H31="中西医诊所"),IFERROR(U31/同类汇总数据!F$3,0),IF(AND($G31="正式版",$H31="中医诊所"),IFERROR(U31/同类汇总数据!F$4,0),IF(AND($G31="正式版",$H31="口腔诊所"),IFERROR(U31/同类汇总数据!F$5,0),IF(AND($G31="检查版",$H31="中西医诊所"),IFERROR(U31/同类汇总数据!F$6,0),IF(AND($G31="检查版",$H31="中医诊所"),IFERROR(U31/同类汇总数据!F$7,0),IF(AND($G31="检查版",$H31="口腔诊所"),IFERROR(U31/同类汇总数据!F$8,0),IF(AND($G31="互联网版",$H31="中西医诊所"),IFERROR(U31/同类汇总数据!F$9,0),IF(AND($G31="互联网版",$H31="中医诊所"),IFERROR(U31/同类汇总数据!F$10,0),IF(AND($G31="互联网版",$H31="口腔诊所"),IFERROR(U31/同类汇总数据!F$11,0))))))))))</f>
        <v>0.359268635870516</v>
      </c>
      <c r="AH31" s="61">
        <f>IF(AND($G31="正式版",$H31="中西医诊所"),IFERROR(V31/同类汇总数据!G$3,0),IF(AND($G31="正式版",$H31="中医诊所"),IFERROR(V31/同类汇总数据!G$4,0),IF(AND($G31="正式版",$H31="口腔诊所"),IFERROR(V31/同类汇总数据!G$5,0),IF(AND($G31="检查版",$H31="中西医诊所"),IFERROR(V31/同类汇总数据!G$6,0),IF(AND($G31="检查版",$H31="中医诊所"),IFERROR(V31/同类汇总数据!G$7,0),IF(AND($G31="检查版",$H31="口腔诊所"),IFERROR(V31/同类汇总数据!G$8,0),IF(AND($G31="互联网版",$H31="中西医诊所"),IFERROR(V31/同类汇总数据!G$9,0),IF(AND($G31="互联网版",$H31="中医诊所"),IFERROR(V31/同类汇总数据!G$10,0),IF(AND($G31="互联网版",$H31="口腔诊所"),IFERROR(V31/同类汇总数据!G$11,0))))))))))</f>
        <v>0.042193603238781</v>
      </c>
      <c r="AI31" s="61">
        <f>IF(AND($G31="正式版",$H31="中西医诊所"),IFERROR(W31/同类汇总数据!H$3,0),IF(AND($G31="正式版",$H31="中医诊所"),IFERROR(W31/同类汇总数据!H$4,0),IF(AND($G31="正式版",$H31="口腔诊所"),IFERROR(W31/同类汇总数据!H$5,0),IF(AND($G31="检查版",$H31="中西医诊所"),IFERROR(W31/同类汇总数据!H$6,0),IF(AND($G31="检查版",$H31="中医诊所"),IFERROR(W31/同类汇总数据!H$7,0),IF(AND($G31="检查版",$H31="口腔诊所"),IFERROR(W31/同类汇总数据!H$8,0),IF(AND($G31="互联网版",$H31="中西医诊所"),IFERROR(W31/同类汇总数据!H$9,0),IF(AND($G31="互联网版",$H31="中医诊所"),IFERROR(W31/同类汇总数据!H$10,0),IF(AND($G31="互联网版",$H31="口腔诊所"),IFERROR(W31/同类汇总数据!H$11,0))))))))))</f>
        <v>0.0629050538467261</v>
      </c>
      <c r="AJ31" s="61">
        <f>IF(AND($G31="正式版",$H31="中西医诊所"),IFERROR(X31/同类汇总数据!I$3,0),IF(AND($G31="正式版",$H31="中医诊所"),IFERROR(X31/同类汇总数据!I$4,0),IF(AND($G31="正式版",$H31="口腔诊所"),IFERROR(X31/同类汇总数据!I$5,0),IF(AND($G31="检查版",$H31="中西医诊所"),IFERROR(X31/同类汇总数据!I$6,0),IF(AND($G31="检查版",$H31="中医诊所"),IFERROR(X31/同类汇总数据!I$7,0),IF(AND($G31="检查版",$H31="口腔诊所"),IFERROR(X31/同类汇总数据!I$8,0),IF(AND($G31="互联网版",$H31="中西医诊所"),IFERROR(X31/同类汇总数据!I$9,0),IF(AND($G31="互联网版",$H31="中医诊所"),IFERROR(X31/同类汇总数据!I$10,0),IF(AND($G31="互联网版",$H31="口腔诊所"),IFERROR(X31/同类汇总数据!I$11,0))))))))))</f>
        <v>0.112298955027275</v>
      </c>
      <c r="AK31" s="61">
        <f>IF(AND($G31="正式版",$H31="中西医诊所"),IFERROR(Y31/同类汇总数据!J$3,0),IF(AND($G31="正式版",$H31="中医诊所"),IFERROR(Y31/同类汇总数据!J$4,0),IF(AND($G31="正式版",$H31="口腔诊所"),IFERROR(Y31/同类汇总数据!J$5,0),IF(AND($G31="检查版",$H31="中西医诊所"),IFERROR(Y31/同类汇总数据!J$6,0),IF(AND($G31="检查版",$H31="中医诊所"),IFERROR(Y31/同类汇总数据!J$7,0),IF(AND($G31="检查版",$H31="口腔诊所"),IFERROR(Y31/同类汇总数据!J$8,0),IF(AND($G31="互联网版",$H31="中西医诊所"),IFERROR(Y31/同类汇总数据!J$9,0),IF(AND($G31="互联网版",$H31="中医诊所"),IFERROR(Y31/同类汇总数据!J$10,0),IF(AND($G31="互联网版",$H31="口腔诊所"),IFERROR(Y31/同类汇总数据!J$11,0))))))))))</f>
        <v>0.106916348648817</v>
      </c>
      <c r="AL31" s="62" t="str">
        <f ca="1" t="shared" si="13"/>
        <v>-</v>
      </c>
      <c r="AM31" s="62" t="str">
        <f t="shared" si="14"/>
        <v>低于同行20%</v>
      </c>
      <c r="AN31" s="5" t="str">
        <f t="shared" si="15"/>
        <v>低于同行20%</v>
      </c>
      <c r="AO31" s="63">
        <f t="shared" si="16"/>
        <v>46102.6411377546</v>
      </c>
      <c r="AP31" s="5" t="str">
        <f t="shared" si="17"/>
        <v/>
      </c>
      <c r="AQ31" s="60">
        <v>45043.9743619444</v>
      </c>
    </row>
    <row r="32" ht="17" spans="1:43">
      <c r="A32" s="5">
        <f t="shared" si="18"/>
        <v>29</v>
      </c>
      <c r="B32" s="55" t="str">
        <f t="shared" si="10"/>
        <v>连续三月交易上升</v>
      </c>
      <c r="C32" s="2" t="str">
        <f t="shared" si="11"/>
        <v/>
      </c>
      <c r="D32" s="56" t="str">
        <f t="shared" si="12"/>
        <v>-</v>
      </c>
      <c r="E32" s="84" t="s">
        <v>129</v>
      </c>
      <c r="F32" s="58">
        <v>45043.9743619444</v>
      </c>
      <c r="G32" s="59" t="s">
        <v>38</v>
      </c>
      <c r="H32" s="59" t="s">
        <v>39</v>
      </c>
      <c r="I32" s="59" t="s">
        <v>40</v>
      </c>
      <c r="J32" s="59" t="s">
        <v>53</v>
      </c>
      <c r="K32" s="59" t="s">
        <v>130</v>
      </c>
      <c r="L32" s="59" t="s">
        <v>83</v>
      </c>
      <c r="M32" s="60">
        <v>46104.3731712963</v>
      </c>
      <c r="N32" s="60">
        <v>46104.3746072107</v>
      </c>
      <c r="O32" s="60">
        <v>46104.3743012847</v>
      </c>
      <c r="P32" s="60">
        <v>46101.6212215972</v>
      </c>
      <c r="Q32" s="60">
        <v>46104.3746193519</v>
      </c>
      <c r="R32" s="59">
        <v>6331.36</v>
      </c>
      <c r="S32" s="59">
        <v>26222.57</v>
      </c>
      <c r="T32" s="59">
        <v>70884.64</v>
      </c>
      <c r="U32" s="59">
        <v>62547.4</v>
      </c>
      <c r="V32" s="59">
        <v>142</v>
      </c>
      <c r="W32" s="59">
        <v>529</v>
      </c>
      <c r="X32" s="59">
        <v>1439</v>
      </c>
      <c r="Y32" s="59">
        <v>1279</v>
      </c>
      <c r="Z32" s="59">
        <v>73.8301182033</v>
      </c>
      <c r="AA32" s="59">
        <v>0.4669961024</v>
      </c>
      <c r="AB32" s="59">
        <v>-0.3326998185</v>
      </c>
      <c r="AC32" s="59">
        <v>-0.1316311566</v>
      </c>
      <c r="AD32" s="61">
        <f>IF(AND($G32="正式版",$H32="中西医诊所"),IFERROR(R32/同类汇总数据!C$3,0),IF(AND($G32="正式版",$H32="中医诊所"),IFERROR(R32/同类汇总数据!C$4,0),IF(AND($G32="正式版",$H32="口腔诊所"),IFERROR(R32/同类汇总数据!C$5,0),IF(AND($G32="检查版",$H32="中西医诊所"),IFERROR(R32/同类汇总数据!C$6,0),IF(AND($G32="检查版",$H32="中医诊所"),IFERROR(R32/同类汇总数据!C$7,0),IF(AND($G32="检查版",$H32="口腔诊所"),IFERROR(R32/同类汇总数据!C$8,0),IF(AND($G32="互联网版",$H32="中西医诊所"),IFERROR(R32/同类汇总数据!C$9,0),IF(AND($G32="互联网版",$H32="中医诊所"),IFERROR(R32/同类汇总数据!C$10,0),IF(AND($G32="互联网版",$H32="口腔诊所"),IFERROR(R32/同类汇总数据!C$11,0))))))))))</f>
        <v>0.691819445589009</v>
      </c>
      <c r="AE32" s="61">
        <f>IF(AND($G32="正式版",$H32="中西医诊所"),IFERROR(S32/同类汇总数据!D$3,0),IF(AND($G32="正式版",$H32="中医诊所"),IFERROR(S32/同类汇总数据!D$4,0),IF(AND($G32="正式版",$H32="口腔诊所"),IFERROR(S32/同类汇总数据!D$5,0),IF(AND($G32="检查版",$H32="中西医诊所"),IFERROR(S32/同类汇总数据!D$6,0),IF(AND($G32="检查版",$H32="中医诊所"),IFERROR(S32/同类汇总数据!D$7,0),IF(AND($G32="检查版",$H32="口腔诊所"),IFERROR(S32/同类汇总数据!D$8,0),IF(AND($G32="互联网版",$H32="中西医诊所"),IFERROR(S32/同类汇总数据!D$9,0),IF(AND($G32="互联网版",$H32="中医诊所"),IFERROR(S32/同类汇总数据!D$10,0),IF(AND($G32="互联网版",$H32="口腔诊所"),IFERROR(S32/同类汇总数据!D$11,0))))))))))</f>
        <v>0.718747459350451</v>
      </c>
      <c r="AF32" s="61">
        <f>IF(AND($G32="正式版",$H32="中西医诊所"),IFERROR(T32/同类汇总数据!E$3,0),IF(AND($G32="正式版",$H32="中医诊所"),IFERROR(T32/同类汇总数据!E$4,0),IF(AND($G32="正式版",$H32="口腔诊所"),IFERROR(T32/同类汇总数据!E$5,0),IF(AND($G32="检查版",$H32="中西医诊所"),IFERROR(T32/同类汇总数据!E$6,0),IF(AND($G32="检查版",$H32="中医诊所"),IFERROR(T32/同类汇总数据!E$7,0),IF(AND($G32="检查版",$H32="口腔诊所"),IFERROR(T32/同类汇总数据!E$8,0),IF(AND($G32="互联网版",$H32="中西医诊所"),IFERROR(T32/同类汇总数据!E$9,0),IF(AND($G32="互联网版",$H32="中医诊所"),IFERROR(T32/同类汇总数据!E$10,0),IF(AND($G32="互联网版",$H32="口腔诊所"),IFERROR(T32/同类汇总数据!E$11,0))))))))))</f>
        <v>0.649625230936369</v>
      </c>
      <c r="AG32" s="61">
        <f>IF(AND($G32="正式版",$H32="中西医诊所"),IFERROR(U32/同类汇总数据!F$3,0),IF(AND($G32="正式版",$H32="中医诊所"),IFERROR(U32/同类汇总数据!F$4,0),IF(AND($G32="正式版",$H32="口腔诊所"),IFERROR(U32/同类汇总数据!F$5,0),IF(AND($G32="检查版",$H32="中西医诊所"),IFERROR(U32/同类汇总数据!F$6,0),IF(AND($G32="检查版",$H32="中医诊所"),IFERROR(U32/同类汇总数据!F$7,0),IF(AND($G32="检查版",$H32="口腔诊所"),IFERROR(U32/同类汇总数据!F$8,0),IF(AND($G32="互联网版",$H32="中西医诊所"),IFERROR(U32/同类汇总数据!F$9,0),IF(AND($G32="互联网版",$H32="中医诊所"),IFERROR(U32/同类汇总数据!F$10,0),IF(AND($G32="互联网版",$H32="口腔诊所"),IFERROR(U32/同类汇总数据!F$11,0))))))))))</f>
        <v>0.652057198780679</v>
      </c>
      <c r="AH32" s="61">
        <f>IF(AND($G32="正式版",$H32="中西医诊所"),IFERROR(V32/同类汇总数据!G$3,0),IF(AND($G32="正式版",$H32="中医诊所"),IFERROR(V32/同类汇总数据!G$4,0),IF(AND($G32="正式版",$H32="口腔诊所"),IFERROR(V32/同类汇总数据!G$5,0),IF(AND($G32="检查版",$H32="中西医诊所"),IFERROR(V32/同类汇总数据!G$6,0),IF(AND($G32="检查版",$H32="中医诊所"),IFERROR(V32/同类汇总数据!G$7,0),IF(AND($G32="检查版",$H32="口腔诊所"),IFERROR(V32/同类汇总数据!G$8,0),IF(AND($G32="互联网版",$H32="中西医诊所"),IFERROR(V32/同类汇总数据!G$9,0),IF(AND($G32="互联网版",$H32="中医诊所"),IFERROR(V32/同类汇总数据!G$10,0),IF(AND($G32="互联网版",$H32="口腔诊所"),IFERROR(V32/同类汇总数据!G$11,0))))))))))</f>
        <v>1.49787291497672</v>
      </c>
      <c r="AI32" s="61">
        <f>IF(AND($G32="正式版",$H32="中西医诊所"),IFERROR(W32/同类汇总数据!H$3,0),IF(AND($G32="正式版",$H32="中医诊所"),IFERROR(W32/同类汇总数据!H$4,0),IF(AND($G32="正式版",$H32="口腔诊所"),IFERROR(W32/同类汇总数据!H$5,0),IF(AND($G32="检查版",$H32="中西医诊所"),IFERROR(W32/同类汇总数据!H$6,0),IF(AND($G32="检查版",$H32="中医诊所"),IFERROR(W32/同类汇总数据!H$7,0),IF(AND($G32="检查版",$H32="口腔诊所"),IFERROR(W32/同类汇总数据!H$8,0),IF(AND($G32="互联网版",$H32="中西医诊所"),IFERROR(W32/同类汇总数据!H$9,0),IF(AND($G32="互联网版",$H32="中医诊所"),IFERROR(W32/同类汇总数据!H$10,0),IF(AND($G32="互联网版",$H32="口腔诊所"),IFERROR(W32/同类汇总数据!H$11,0))))))))))</f>
        <v>1.4468162384747</v>
      </c>
      <c r="AJ32" s="61">
        <f>IF(AND($G32="正式版",$H32="中西医诊所"),IFERROR(X32/同类汇总数据!I$3,0),IF(AND($G32="正式版",$H32="中医诊所"),IFERROR(X32/同类汇总数据!I$4,0),IF(AND($G32="正式版",$H32="口腔诊所"),IFERROR(X32/同类汇总数据!I$5,0),IF(AND($G32="检查版",$H32="中西医诊所"),IFERROR(X32/同类汇总数据!I$6,0),IF(AND($G32="检查版",$H32="中医诊所"),IFERROR(X32/同类汇总数据!I$7,0),IF(AND($G32="检查版",$H32="口腔诊所"),IFERROR(X32/同类汇总数据!I$8,0),IF(AND($G32="互联网版",$H32="中西医诊所"),IFERROR(X32/同类汇总数据!I$9,0),IF(AND($G32="互联网版",$H32="中医诊所"),IFERROR(X32/同类汇总数据!I$10,0),IF(AND($G32="互联网版",$H32="口腔诊所"),IFERROR(X32/同类汇总数据!I$11,0))))))))))</f>
        <v>1.27242674239566</v>
      </c>
      <c r="AK32" s="61">
        <f>IF(AND($G32="正式版",$H32="中西医诊所"),IFERROR(Y32/同类汇总数据!J$3,0),IF(AND($G32="正式版",$H32="中医诊所"),IFERROR(Y32/同类汇总数据!J$4,0),IF(AND($G32="正式版",$H32="口腔诊所"),IFERROR(Y32/同类汇总数据!J$5,0),IF(AND($G32="检查版",$H32="中西医诊所"),IFERROR(Y32/同类汇总数据!J$6,0),IF(AND($G32="检查版",$H32="中医诊所"),IFERROR(Y32/同类汇总数据!J$7,0),IF(AND($G32="检查版",$H32="口腔诊所"),IFERROR(Y32/同类汇总数据!J$8,0),IF(AND($G32="互联网版",$H32="中西医诊所"),IFERROR(Y32/同类汇总数据!J$9,0),IF(AND($G32="互联网版",$H32="中医诊所"),IFERROR(Y32/同类汇总数据!J$10,0),IF(AND($G32="互联网版",$H32="口腔诊所"),IFERROR(Y32/同类汇总数据!J$11,0))))))))))</f>
        <v>1.27800009272745</v>
      </c>
      <c r="AL32" s="62" t="str">
        <f ca="1" t="shared" si="13"/>
        <v>-</v>
      </c>
      <c r="AM32" s="62" t="str">
        <f t="shared" si="14"/>
        <v/>
      </c>
      <c r="AN32" s="5" t="str">
        <f t="shared" si="15"/>
        <v>高于同行20%</v>
      </c>
      <c r="AO32" s="63">
        <f t="shared" si="16"/>
        <v>46104.3746193519</v>
      </c>
      <c r="AP32" s="5" t="str">
        <f t="shared" si="17"/>
        <v/>
      </c>
      <c r="AQ32" s="60">
        <v>45043.9743619444</v>
      </c>
    </row>
    <row r="33" ht="17" spans="1:43">
      <c r="A33" s="5">
        <f t="shared" si="18"/>
        <v>30</v>
      </c>
      <c r="B33" s="55" t="str">
        <f t="shared" si="10"/>
        <v>连续三月交易上升</v>
      </c>
      <c r="C33" s="2" t="str">
        <f t="shared" si="11"/>
        <v/>
      </c>
      <c r="D33" s="56" t="str">
        <f t="shared" si="12"/>
        <v>-</v>
      </c>
      <c r="E33" s="84" t="s">
        <v>131</v>
      </c>
      <c r="F33" s="58">
        <v>45043.9743619444</v>
      </c>
      <c r="G33" s="59" t="s">
        <v>38</v>
      </c>
      <c r="H33" s="59" t="s">
        <v>39</v>
      </c>
      <c r="I33" s="59" t="s">
        <v>40</v>
      </c>
      <c r="J33" s="59" t="s">
        <v>53</v>
      </c>
      <c r="K33" s="59" t="s">
        <v>132</v>
      </c>
      <c r="L33" s="59" t="s">
        <v>133</v>
      </c>
      <c r="M33" s="60">
        <v>46104.3894907407</v>
      </c>
      <c r="N33" s="60">
        <v>46103.8716959375</v>
      </c>
      <c r="O33" s="60">
        <v>46103.8713536458</v>
      </c>
      <c r="P33" s="60">
        <v>46101.6029796759</v>
      </c>
      <c r="Q33" s="60">
        <v>46103.8717152315</v>
      </c>
      <c r="R33" s="59">
        <v>5342</v>
      </c>
      <c r="S33" s="59">
        <v>20060</v>
      </c>
      <c r="T33" s="59">
        <v>55924.4</v>
      </c>
      <c r="U33" s="59">
        <v>50395</v>
      </c>
      <c r="V33" s="59">
        <v>63</v>
      </c>
      <c r="W33" s="59">
        <v>230</v>
      </c>
      <c r="X33" s="59">
        <v>659</v>
      </c>
      <c r="Y33" s="59">
        <v>583</v>
      </c>
      <c r="Z33" s="59">
        <v>119.4194312796</v>
      </c>
      <c r="AA33" s="59">
        <v>0.6165686196</v>
      </c>
      <c r="AB33" s="59">
        <v>-0.4709533839</v>
      </c>
      <c r="AC33" s="59">
        <v>-0.1970628509</v>
      </c>
      <c r="AD33" s="61">
        <f>IF(AND($G33="正式版",$H33="中西医诊所"),IFERROR(R33/同类汇总数据!C$3,0),IF(AND($G33="正式版",$H33="中医诊所"),IFERROR(R33/同类汇总数据!C$4,0),IF(AND($G33="正式版",$H33="口腔诊所"),IFERROR(R33/同类汇总数据!C$5,0),IF(AND($G33="检查版",$H33="中西医诊所"),IFERROR(R33/同类汇总数据!C$6,0),IF(AND($G33="检查版",$H33="中医诊所"),IFERROR(R33/同类汇总数据!C$7,0),IF(AND($G33="检查版",$H33="口腔诊所"),IFERROR(R33/同类汇总数据!C$8,0),IF(AND($G33="互联网版",$H33="中西医诊所"),IFERROR(R33/同类汇总数据!C$9,0),IF(AND($G33="互联网版",$H33="中医诊所"),IFERROR(R33/同类汇总数据!C$10,0),IF(AND($G33="互联网版",$H33="口腔诊所"),IFERROR(R33/同类汇总数据!C$11,0))))))))))</f>
        <v>0.58371336937664</v>
      </c>
      <c r="AE33" s="61">
        <f>IF(AND($G33="正式版",$H33="中西医诊所"),IFERROR(S33/同类汇总数据!D$3,0),IF(AND($G33="正式版",$H33="中医诊所"),IFERROR(S33/同类汇总数据!D$4,0),IF(AND($G33="正式版",$H33="口腔诊所"),IFERROR(S33/同类汇总数据!D$5,0),IF(AND($G33="检查版",$H33="中西医诊所"),IFERROR(S33/同类汇总数据!D$6,0),IF(AND($G33="检查版",$H33="中医诊所"),IFERROR(S33/同类汇总数据!D$7,0),IF(AND($G33="检查版",$H33="口腔诊所"),IFERROR(S33/同类汇总数据!D$8,0),IF(AND($G33="互联网版",$H33="中西医诊所"),IFERROR(S33/同类汇总数据!D$9,0),IF(AND($G33="互联网版",$H33="中医诊所"),IFERROR(S33/同类汇总数据!D$10,0),IF(AND($G33="互联网版",$H33="口腔诊所"),IFERROR(S33/同类汇总数据!D$11,0))))))))))</f>
        <v>0.549834514106361</v>
      </c>
      <c r="AF33" s="61">
        <f>IF(AND($G33="正式版",$H33="中西医诊所"),IFERROR(T33/同类汇总数据!E$3,0),IF(AND($G33="正式版",$H33="中医诊所"),IFERROR(T33/同类汇总数据!E$4,0),IF(AND($G33="正式版",$H33="口腔诊所"),IFERROR(T33/同类汇总数据!E$5,0),IF(AND($G33="检查版",$H33="中西医诊所"),IFERROR(T33/同类汇总数据!E$6,0),IF(AND($G33="检查版",$H33="中医诊所"),IFERROR(T33/同类汇总数据!E$7,0),IF(AND($G33="检查版",$H33="口腔诊所"),IFERROR(T33/同类汇总数据!E$8,0),IF(AND($G33="互联网版",$H33="中西医诊所"),IFERROR(T33/同类汇总数据!E$9,0),IF(AND($G33="互联网版",$H33="中医诊所"),IFERROR(T33/同类汇总数据!E$10,0),IF(AND($G33="互联网版",$H33="口腔诊所"),IFERROR(T33/同类汇总数据!E$11,0))))))))))</f>
        <v>0.512521489351965</v>
      </c>
      <c r="AG33" s="61">
        <f>IF(AND($G33="正式版",$H33="中西医诊所"),IFERROR(U33/同类汇总数据!F$3,0),IF(AND($G33="正式版",$H33="中医诊所"),IFERROR(U33/同类汇总数据!F$4,0),IF(AND($G33="正式版",$H33="口腔诊所"),IFERROR(U33/同类汇总数据!F$5,0),IF(AND($G33="检查版",$H33="中西医诊所"),IFERROR(U33/同类汇总数据!F$6,0),IF(AND($G33="检查版",$H33="中医诊所"),IFERROR(U33/同类汇总数据!F$7,0),IF(AND($G33="检查版",$H33="口腔诊所"),IFERROR(U33/同类汇总数据!F$8,0),IF(AND($G33="互联网版",$H33="中西医诊所"),IFERROR(U33/同类汇总数据!F$9,0),IF(AND($G33="互联网版",$H33="中医诊所"),IFERROR(U33/同类汇总数据!F$10,0),IF(AND($G33="互联网版",$H33="口腔诊所"),IFERROR(U33/同类汇总数据!F$11,0))))))))))</f>
        <v>0.52536832118605</v>
      </c>
      <c r="AH33" s="61">
        <f>IF(AND($G33="正式版",$H33="中西医诊所"),IFERROR(V33/同类汇总数据!G$3,0),IF(AND($G33="正式版",$H33="中医诊所"),IFERROR(V33/同类汇总数据!G$4,0),IF(AND($G33="正式版",$H33="口腔诊所"),IFERROR(V33/同类汇总数据!G$5,0),IF(AND($G33="检查版",$H33="中西医诊所"),IFERROR(V33/同类汇总数据!G$6,0),IF(AND($G33="检查版",$H33="中医诊所"),IFERROR(V33/同类汇总数据!G$7,0),IF(AND($G33="检查版",$H33="口腔诊所"),IFERROR(V33/同类汇总数据!G$8,0),IF(AND($G33="互联网版",$H33="中西医诊所"),IFERROR(V33/同类汇总数据!G$9,0),IF(AND($G33="互联网版",$H33="中医诊所"),IFERROR(V33/同类汇总数据!G$10,0),IF(AND($G33="互联网版",$H33="口腔诊所"),IFERROR(V33/同类汇总数据!G$11,0))))))))))</f>
        <v>0.6645492510108</v>
      </c>
      <c r="AI33" s="61">
        <f>IF(AND($G33="正式版",$H33="中西医诊所"),IFERROR(W33/同类汇总数据!H$3,0),IF(AND($G33="正式版",$H33="中医诊所"),IFERROR(W33/同类汇总数据!H$4,0),IF(AND($G33="正式版",$H33="口腔诊所"),IFERROR(W33/同类汇总数据!H$5,0),IF(AND($G33="检查版",$H33="中西医诊所"),IFERROR(W33/同类汇总数据!H$6,0),IF(AND($G33="检查版",$H33="中医诊所"),IFERROR(W33/同类汇总数据!H$7,0),IF(AND($G33="检查版",$H33="口腔诊所"),IFERROR(W33/同类汇总数据!H$8,0),IF(AND($G33="互联网版",$H33="中西医诊所"),IFERROR(W33/同类汇总数据!H$9,0),IF(AND($G33="互联网版",$H33="中医诊所"),IFERROR(W33/同类汇总数据!H$10,0),IF(AND($G33="互联网版",$H33="口腔诊所"),IFERROR(W33/同类汇总数据!H$11,0))))))))))</f>
        <v>0.629050538467261</v>
      </c>
      <c r="AJ33" s="61">
        <f>IF(AND($G33="正式版",$H33="中西医诊所"),IFERROR(X33/同类汇总数据!I$3,0),IF(AND($G33="正式版",$H33="中医诊所"),IFERROR(X33/同类汇总数据!I$4,0),IF(AND($G33="正式版",$H33="口腔诊所"),IFERROR(X33/同类汇总数据!I$5,0),IF(AND($G33="检查版",$H33="中西医诊所"),IFERROR(X33/同类汇总数据!I$6,0),IF(AND($G33="检查版",$H33="中医诊所"),IFERROR(X33/同类汇总数据!I$7,0),IF(AND($G33="检查版",$H33="口腔诊所"),IFERROR(X33/同类汇总数据!I$8,0),IF(AND($G33="互联网版",$H33="中西医诊所"),IFERROR(X33/同类汇总数据!I$9,0),IF(AND($G33="互联网版",$H33="中医诊所"),IFERROR(X33/同类汇总数据!I$10,0),IF(AND($G33="互联网版",$H33="口腔诊所"),IFERROR(X33/同类汇总数据!I$11,0))))))))))</f>
        <v>0.582716624905309</v>
      </c>
      <c r="AK33" s="61">
        <f>IF(AND($G33="正式版",$H33="中西医诊所"),IFERROR(Y33/同类汇总数据!J$3,0),IF(AND($G33="正式版",$H33="中医诊所"),IFERROR(Y33/同类汇总数据!J$4,0),IF(AND($G33="正式版",$H33="口腔诊所"),IFERROR(Y33/同类汇总数据!J$5,0),IF(AND($G33="检查版",$H33="中西医诊所"),IFERROR(Y33/同类汇总数据!J$6,0),IF(AND($G33="检查版",$H33="中医诊所"),IFERROR(Y33/同类汇总数据!J$7,0),IF(AND($G33="检查版",$H33="口腔诊所"),IFERROR(Y33/同类汇总数据!J$8,0),IF(AND($G33="互联网版",$H33="中西医诊所"),IFERROR(Y33/同类汇总数据!J$9,0),IF(AND($G33="互联网版",$H33="中医诊所"),IFERROR(Y33/同类汇总数据!J$10,0),IF(AND($G33="互联网版",$H33="口腔诊所"),IFERROR(Y33/同类汇总数据!J$11,0))))))))))</f>
        <v>0.582544217404303</v>
      </c>
      <c r="AL33" s="62" t="str">
        <f ca="1" t="shared" si="13"/>
        <v>-</v>
      </c>
      <c r="AM33" s="62" t="str">
        <f t="shared" si="14"/>
        <v/>
      </c>
      <c r="AN33" s="5" t="str">
        <f t="shared" si="15"/>
        <v/>
      </c>
      <c r="AO33" s="63">
        <f t="shared" si="16"/>
        <v>46104.3894907407</v>
      </c>
      <c r="AP33" s="5" t="str">
        <f t="shared" si="17"/>
        <v/>
      </c>
      <c r="AQ33" s="60">
        <v>45043.9743619444</v>
      </c>
    </row>
    <row r="34" ht="17" spans="1:43">
      <c r="A34" s="5">
        <f t="shared" ref="A34:A43" si="19">ROW()-3</f>
        <v>31</v>
      </c>
      <c r="B34" s="55" t="str">
        <f t="shared" si="10"/>
        <v>无交易</v>
      </c>
      <c r="C34" s="2" t="str">
        <f t="shared" si="11"/>
        <v/>
      </c>
      <c r="D34" s="56" t="str">
        <f t="shared" si="12"/>
        <v>流失</v>
      </c>
      <c r="E34" s="84" t="s">
        <v>134</v>
      </c>
      <c r="F34" s="58">
        <v>45043.9743619444</v>
      </c>
      <c r="G34" s="59" t="s">
        <v>38</v>
      </c>
      <c r="H34" s="59" t="s">
        <v>39</v>
      </c>
      <c r="I34" s="59" t="s">
        <v>40</v>
      </c>
      <c r="J34" s="59" t="s">
        <v>41</v>
      </c>
      <c r="K34" s="59" t="s">
        <v>135</v>
      </c>
      <c r="L34" s="59" t="s">
        <v>43</v>
      </c>
      <c r="M34" s="60">
        <v>45954.8945138889</v>
      </c>
      <c r="N34" s="60">
        <v>45946.459986794</v>
      </c>
      <c r="O34" s="60">
        <v>45946.450350544</v>
      </c>
      <c r="P34" s="60">
        <v>45930.5395114815</v>
      </c>
      <c r="Q34" s="60">
        <v>45946.4600121065</v>
      </c>
      <c r="R34" s="59"/>
      <c r="S34" s="59"/>
      <c r="T34" s="59"/>
      <c r="U34" s="59"/>
      <c r="V34" s="59"/>
      <c r="W34" s="59"/>
      <c r="X34" s="59"/>
      <c r="Y34" s="59"/>
      <c r="Z34" s="59"/>
      <c r="AA34" s="59"/>
      <c r="AB34" s="59"/>
      <c r="AC34" s="59"/>
      <c r="AD34" s="61">
        <f>IF(AND($G34="正式版",$H34="中西医诊所"),IFERROR(R34/同类汇总数据!C$3,0),IF(AND($G34="正式版",$H34="中医诊所"),IFERROR(R34/同类汇总数据!C$4,0),IF(AND($G34="正式版",$H34="口腔诊所"),IFERROR(R34/同类汇总数据!C$5,0),IF(AND($G34="检查版",$H34="中西医诊所"),IFERROR(R34/同类汇总数据!C$6,0),IF(AND($G34="检查版",$H34="中医诊所"),IFERROR(R34/同类汇总数据!C$7,0),IF(AND($G34="检查版",$H34="口腔诊所"),IFERROR(R34/同类汇总数据!C$8,0),IF(AND($G34="互联网版",$H34="中西医诊所"),IFERROR(R34/同类汇总数据!C$9,0),IF(AND($G34="互联网版",$H34="中医诊所"),IFERROR(R34/同类汇总数据!C$10,0),IF(AND($G34="互联网版",$H34="口腔诊所"),IFERROR(R34/同类汇总数据!C$11,0))))))))))</f>
        <v>0</v>
      </c>
      <c r="AE34" s="61">
        <f>IF(AND($G34="正式版",$H34="中西医诊所"),IFERROR(S34/同类汇总数据!D$3,0),IF(AND($G34="正式版",$H34="中医诊所"),IFERROR(S34/同类汇总数据!D$4,0),IF(AND($G34="正式版",$H34="口腔诊所"),IFERROR(S34/同类汇总数据!D$5,0),IF(AND($G34="检查版",$H34="中西医诊所"),IFERROR(S34/同类汇总数据!D$6,0),IF(AND($G34="检查版",$H34="中医诊所"),IFERROR(S34/同类汇总数据!D$7,0),IF(AND($G34="检查版",$H34="口腔诊所"),IFERROR(S34/同类汇总数据!D$8,0),IF(AND($G34="互联网版",$H34="中西医诊所"),IFERROR(S34/同类汇总数据!D$9,0),IF(AND($G34="互联网版",$H34="中医诊所"),IFERROR(S34/同类汇总数据!D$10,0),IF(AND($G34="互联网版",$H34="口腔诊所"),IFERROR(S34/同类汇总数据!D$11,0))))))))))</f>
        <v>0</v>
      </c>
      <c r="AF34" s="61">
        <f>IF(AND($G34="正式版",$H34="中西医诊所"),IFERROR(T34/同类汇总数据!E$3,0),IF(AND($G34="正式版",$H34="中医诊所"),IFERROR(T34/同类汇总数据!E$4,0),IF(AND($G34="正式版",$H34="口腔诊所"),IFERROR(T34/同类汇总数据!E$5,0),IF(AND($G34="检查版",$H34="中西医诊所"),IFERROR(T34/同类汇总数据!E$6,0),IF(AND($G34="检查版",$H34="中医诊所"),IFERROR(T34/同类汇总数据!E$7,0),IF(AND($G34="检查版",$H34="口腔诊所"),IFERROR(T34/同类汇总数据!E$8,0),IF(AND($G34="互联网版",$H34="中西医诊所"),IFERROR(T34/同类汇总数据!E$9,0),IF(AND($G34="互联网版",$H34="中医诊所"),IFERROR(T34/同类汇总数据!E$10,0),IF(AND($G34="互联网版",$H34="口腔诊所"),IFERROR(T34/同类汇总数据!E$11,0))))))))))</f>
        <v>0</v>
      </c>
      <c r="AG34" s="61">
        <f>IF(AND($G34="正式版",$H34="中西医诊所"),IFERROR(U34/同类汇总数据!F$3,0),IF(AND($G34="正式版",$H34="中医诊所"),IFERROR(U34/同类汇总数据!F$4,0),IF(AND($G34="正式版",$H34="口腔诊所"),IFERROR(U34/同类汇总数据!F$5,0),IF(AND($G34="检查版",$H34="中西医诊所"),IFERROR(U34/同类汇总数据!F$6,0),IF(AND($G34="检查版",$H34="中医诊所"),IFERROR(U34/同类汇总数据!F$7,0),IF(AND($G34="检查版",$H34="口腔诊所"),IFERROR(U34/同类汇总数据!F$8,0),IF(AND($G34="互联网版",$H34="中西医诊所"),IFERROR(U34/同类汇总数据!F$9,0),IF(AND($G34="互联网版",$H34="中医诊所"),IFERROR(U34/同类汇总数据!F$10,0),IF(AND($G34="互联网版",$H34="口腔诊所"),IFERROR(U34/同类汇总数据!F$11,0))))))))))</f>
        <v>0</v>
      </c>
      <c r="AH34" s="61">
        <f>IF(AND($G34="正式版",$H34="中西医诊所"),IFERROR(V34/同类汇总数据!G$3,0),IF(AND($G34="正式版",$H34="中医诊所"),IFERROR(V34/同类汇总数据!G$4,0),IF(AND($G34="正式版",$H34="口腔诊所"),IFERROR(V34/同类汇总数据!G$5,0),IF(AND($G34="检查版",$H34="中西医诊所"),IFERROR(V34/同类汇总数据!G$6,0),IF(AND($G34="检查版",$H34="中医诊所"),IFERROR(V34/同类汇总数据!G$7,0),IF(AND($G34="检查版",$H34="口腔诊所"),IFERROR(V34/同类汇总数据!G$8,0),IF(AND($G34="互联网版",$H34="中西医诊所"),IFERROR(V34/同类汇总数据!G$9,0),IF(AND($G34="互联网版",$H34="中医诊所"),IFERROR(V34/同类汇总数据!G$10,0),IF(AND($G34="互联网版",$H34="口腔诊所"),IFERROR(V34/同类汇总数据!G$11,0))))))))))</f>
        <v>0</v>
      </c>
      <c r="AI34" s="61">
        <f>IF(AND($G34="正式版",$H34="中西医诊所"),IFERROR(W34/同类汇总数据!H$3,0),IF(AND($G34="正式版",$H34="中医诊所"),IFERROR(W34/同类汇总数据!H$4,0),IF(AND($G34="正式版",$H34="口腔诊所"),IFERROR(W34/同类汇总数据!H$5,0),IF(AND($G34="检查版",$H34="中西医诊所"),IFERROR(W34/同类汇总数据!H$6,0),IF(AND($G34="检查版",$H34="中医诊所"),IFERROR(W34/同类汇总数据!H$7,0),IF(AND($G34="检查版",$H34="口腔诊所"),IFERROR(W34/同类汇总数据!H$8,0),IF(AND($G34="互联网版",$H34="中西医诊所"),IFERROR(W34/同类汇总数据!H$9,0),IF(AND($G34="互联网版",$H34="中医诊所"),IFERROR(W34/同类汇总数据!H$10,0),IF(AND($G34="互联网版",$H34="口腔诊所"),IFERROR(W34/同类汇总数据!H$11,0))))))))))</f>
        <v>0</v>
      </c>
      <c r="AJ34" s="61">
        <f>IF(AND($G34="正式版",$H34="中西医诊所"),IFERROR(X34/同类汇总数据!I$3,0),IF(AND($G34="正式版",$H34="中医诊所"),IFERROR(X34/同类汇总数据!I$4,0),IF(AND($G34="正式版",$H34="口腔诊所"),IFERROR(X34/同类汇总数据!I$5,0),IF(AND($G34="检查版",$H34="中西医诊所"),IFERROR(X34/同类汇总数据!I$6,0),IF(AND($G34="检查版",$H34="中医诊所"),IFERROR(X34/同类汇总数据!I$7,0),IF(AND($G34="检查版",$H34="口腔诊所"),IFERROR(X34/同类汇总数据!I$8,0),IF(AND($G34="互联网版",$H34="中西医诊所"),IFERROR(X34/同类汇总数据!I$9,0),IF(AND($G34="互联网版",$H34="中医诊所"),IFERROR(X34/同类汇总数据!I$10,0),IF(AND($G34="互联网版",$H34="口腔诊所"),IFERROR(X34/同类汇总数据!I$11,0))))))))))</f>
        <v>0</v>
      </c>
      <c r="AK34" s="61">
        <f>IF(AND($G34="正式版",$H34="中西医诊所"),IFERROR(Y34/同类汇总数据!J$3,0),IF(AND($G34="正式版",$H34="中医诊所"),IFERROR(Y34/同类汇总数据!J$4,0),IF(AND($G34="正式版",$H34="口腔诊所"),IFERROR(Y34/同类汇总数据!J$5,0),IF(AND($G34="检查版",$H34="中西医诊所"),IFERROR(Y34/同类汇总数据!J$6,0),IF(AND($G34="检查版",$H34="中医诊所"),IFERROR(Y34/同类汇总数据!J$7,0),IF(AND($G34="检查版",$H34="口腔诊所"),IFERROR(Y34/同类汇总数据!J$8,0),IF(AND($G34="互联网版",$H34="中西医诊所"),IFERROR(Y34/同类汇总数据!J$9,0),IF(AND($G34="互联网版",$H34="中医诊所"),IFERROR(Y34/同类汇总数据!J$10,0),IF(AND($G34="互联网版",$H34="口腔诊所"),IFERROR(Y34/同类汇总数据!J$11,0))))))))))</f>
        <v>0</v>
      </c>
      <c r="AL34" s="62" t="str">
        <f ca="1" t="shared" si="13"/>
        <v>今年内未操作</v>
      </c>
      <c r="AM34" s="62" t="str">
        <f t="shared" si="14"/>
        <v>低于同行20%</v>
      </c>
      <c r="AN34" s="5" t="str">
        <f t="shared" si="15"/>
        <v>低于同行20%</v>
      </c>
      <c r="AO34" s="63">
        <f t="shared" si="16"/>
        <v>45954.8945138889</v>
      </c>
      <c r="AP34" s="5" t="str">
        <f t="shared" si="17"/>
        <v/>
      </c>
      <c r="AQ34" s="60">
        <v>45043.9743619444</v>
      </c>
    </row>
    <row r="35" ht="17" spans="1:43">
      <c r="A35" s="5">
        <f t="shared" si="19"/>
        <v>32</v>
      </c>
      <c r="B35" s="55" t="str">
        <f t="shared" si="10"/>
        <v>交易波动较大</v>
      </c>
      <c r="C35" s="2" t="str">
        <f t="shared" si="11"/>
        <v/>
      </c>
      <c r="D35" s="56" t="str">
        <f t="shared" si="12"/>
        <v>-</v>
      </c>
      <c r="E35" s="84" t="s">
        <v>136</v>
      </c>
      <c r="F35" s="58">
        <v>45043.9743619444</v>
      </c>
      <c r="G35" s="59" t="s">
        <v>38</v>
      </c>
      <c r="H35" s="59" t="s">
        <v>39</v>
      </c>
      <c r="I35" s="59" t="s">
        <v>40</v>
      </c>
      <c r="J35" s="59" t="s">
        <v>121</v>
      </c>
      <c r="K35" s="59" t="s">
        <v>137</v>
      </c>
      <c r="L35" s="59" t="s">
        <v>123</v>
      </c>
      <c r="M35" s="60">
        <v>46104.3558101852</v>
      </c>
      <c r="N35" s="60">
        <v>46103.8422182755</v>
      </c>
      <c r="O35" s="60">
        <v>46103.8418635417</v>
      </c>
      <c r="P35" s="60">
        <v>46102.4565855787</v>
      </c>
      <c r="Q35" s="60">
        <v>46103.8422590394</v>
      </c>
      <c r="R35" s="59">
        <v>4909.6</v>
      </c>
      <c r="S35" s="59">
        <v>15843.45</v>
      </c>
      <c r="T35" s="59">
        <v>54794.24</v>
      </c>
      <c r="U35" s="59">
        <v>48731.87</v>
      </c>
      <c r="V35" s="59">
        <v>51</v>
      </c>
      <c r="W35" s="59">
        <v>158</v>
      </c>
      <c r="X35" s="59">
        <v>521</v>
      </c>
      <c r="Y35" s="59">
        <v>449</v>
      </c>
      <c r="Z35" s="59">
        <v>145.035327381</v>
      </c>
      <c r="AA35" s="59">
        <v>-0.0500475173</v>
      </c>
      <c r="AB35" s="59">
        <v>-0.2511821679</v>
      </c>
      <c r="AC35" s="59">
        <v>-0.3415380522</v>
      </c>
      <c r="AD35" s="61">
        <f>IF(AND($G35="正式版",$H35="中西医诊所"),IFERROR(R35/同类汇总数据!C$3,0),IF(AND($G35="正式版",$H35="中医诊所"),IFERROR(R35/同类汇总数据!C$4,0),IF(AND($G35="正式版",$H35="口腔诊所"),IFERROR(R35/同类汇总数据!C$5,0),IF(AND($G35="检查版",$H35="中西医诊所"),IFERROR(R35/同类汇总数据!C$6,0),IF(AND($G35="检查版",$H35="中医诊所"),IFERROR(R35/同类汇总数据!C$7,0),IF(AND($G35="检查版",$H35="口腔诊所"),IFERROR(R35/同类汇总数据!C$8,0),IF(AND($G35="互联网版",$H35="中西医诊所"),IFERROR(R35/同类汇总数据!C$9,0),IF(AND($G35="互联网版",$H35="中医诊所"),IFERROR(R35/同类汇总数据!C$10,0),IF(AND($G35="互联网版",$H35="口腔诊所"),IFERROR(R35/同类汇总数据!C$11,0))))))))))</f>
        <v>0.536465585603061</v>
      </c>
      <c r="AE35" s="61">
        <f>IF(AND($G35="正式版",$H35="中西医诊所"),IFERROR(S35/同类汇总数据!D$3,0),IF(AND($G35="正式版",$H35="中医诊所"),IFERROR(S35/同类汇总数据!D$4,0),IF(AND($G35="正式版",$H35="口腔诊所"),IFERROR(S35/同类汇总数据!D$5,0),IF(AND($G35="检查版",$H35="中西医诊所"),IFERROR(S35/同类汇总数据!D$6,0),IF(AND($G35="检查版",$H35="中医诊所"),IFERROR(S35/同类汇总数据!D$7,0),IF(AND($G35="检查版",$H35="口腔诊所"),IFERROR(S35/同类汇总数据!D$8,0),IF(AND($G35="互联网版",$H35="中西医诊所"),IFERROR(S35/同类汇总数据!D$9,0),IF(AND($G35="互联网版",$H35="中医诊所"),IFERROR(S35/同类汇总数据!D$10,0),IF(AND($G35="互联网版",$H35="口腔诊所"),IFERROR(S35/同类汇总数据!D$11,0))))))))))</f>
        <v>0.434260998630031</v>
      </c>
      <c r="AF35" s="61">
        <f>IF(AND($G35="正式版",$H35="中西医诊所"),IFERROR(T35/同类汇总数据!E$3,0),IF(AND($G35="正式版",$H35="中医诊所"),IFERROR(T35/同类汇总数据!E$4,0),IF(AND($G35="正式版",$H35="口腔诊所"),IFERROR(T35/同类汇总数据!E$5,0),IF(AND($G35="检查版",$H35="中西医诊所"),IFERROR(T35/同类汇总数据!E$6,0),IF(AND($G35="检查版",$H35="中医诊所"),IFERROR(T35/同类汇总数据!E$7,0),IF(AND($G35="检查版",$H35="口腔诊所"),IFERROR(T35/同类汇总数据!E$8,0),IF(AND($G35="互联网版",$H35="中西医诊所"),IFERROR(T35/同类汇总数据!E$9,0),IF(AND($G35="互联网版",$H35="中医诊所"),IFERROR(T35/同类汇总数据!E$10,0),IF(AND($G35="互联网版",$H35="口腔诊所"),IFERROR(T35/同类汇总数据!E$11,0))))))))))</f>
        <v>0.502164091035559</v>
      </c>
      <c r="AG35" s="61">
        <f>IF(AND($G35="正式版",$H35="中西医诊所"),IFERROR(U35/同类汇总数据!F$3,0),IF(AND($G35="正式版",$H35="中医诊所"),IFERROR(U35/同类汇总数据!F$4,0),IF(AND($G35="正式版",$H35="口腔诊所"),IFERROR(U35/同类汇总数据!F$5,0),IF(AND($G35="检查版",$H35="中西医诊所"),IFERROR(U35/同类汇总数据!F$6,0),IF(AND($G35="检查版",$H35="中医诊所"),IFERROR(U35/同类汇总数据!F$7,0),IF(AND($G35="检查版",$H35="口腔诊所"),IFERROR(U35/同类汇总数据!F$8,0),IF(AND($G35="互联网版",$H35="中西医诊所"),IFERROR(U35/同类汇总数据!F$9,0),IF(AND($G35="互联网版",$H35="中医诊所"),IFERROR(U35/同类汇总数据!F$10,0),IF(AND($G35="互联网版",$H35="口腔诊所"),IFERROR(U35/同类汇总数据!F$11,0))))))))))</f>
        <v>0.508030176211069</v>
      </c>
      <c r="AH35" s="61">
        <f>IF(AND($G35="正式版",$H35="中西医诊所"),IFERROR(V35/同类汇总数据!G$3,0),IF(AND($G35="正式版",$H35="中医诊所"),IFERROR(V35/同类汇总数据!G$4,0),IF(AND($G35="正式版",$H35="口腔诊所"),IFERROR(V35/同类汇总数据!G$5,0),IF(AND($G35="检查版",$H35="中西医诊所"),IFERROR(V35/同类汇总数据!G$6,0),IF(AND($G35="检查版",$H35="中医诊所"),IFERROR(V35/同类汇总数据!G$7,0),IF(AND($G35="检查版",$H35="口腔诊所"),IFERROR(V35/同类汇总数据!G$8,0),IF(AND($G35="互联网版",$H35="中西医诊所"),IFERROR(V35/同类汇总数据!G$9,0),IF(AND($G35="互联网版",$H35="中医诊所"),IFERROR(V35/同类汇总数据!G$10,0),IF(AND($G35="互联网版",$H35="口腔诊所"),IFERROR(V35/同类汇总数据!G$11,0))))))))))</f>
        <v>0.537968441294458</v>
      </c>
      <c r="AI35" s="61">
        <f>IF(AND($G35="正式版",$H35="中西医诊所"),IFERROR(W35/同类汇总数据!H$3,0),IF(AND($G35="正式版",$H35="中医诊所"),IFERROR(W35/同类汇总数据!H$4,0),IF(AND($G35="正式版",$H35="口腔诊所"),IFERROR(W35/同类汇总数据!H$5,0),IF(AND($G35="检查版",$H35="中西医诊所"),IFERROR(W35/同类汇总数据!H$6,0),IF(AND($G35="检查版",$H35="中医诊所"),IFERROR(W35/同类汇总数据!H$7,0),IF(AND($G35="检查版",$H35="口腔诊所"),IFERROR(W35/同类汇总数据!H$8,0),IF(AND($G35="互联网版",$H35="中西医诊所"),IFERROR(W35/同类汇总数据!H$9,0),IF(AND($G35="互联网版",$H35="中医诊所"),IFERROR(W35/同类汇总数据!H$10,0),IF(AND($G35="互联网版",$H35="口腔诊所"),IFERROR(W35/同类汇总数据!H$11,0))))))))))</f>
        <v>0.432130369903597</v>
      </c>
      <c r="AJ35" s="61">
        <f>IF(AND($G35="正式版",$H35="中西医诊所"),IFERROR(X35/同类汇总数据!I$3,0),IF(AND($G35="正式版",$H35="中医诊所"),IFERROR(X35/同类汇总数据!I$4,0),IF(AND($G35="正式版",$H35="口腔诊所"),IFERROR(X35/同类汇总数据!I$5,0),IF(AND($G35="检查版",$H35="中西医诊所"),IFERROR(X35/同类汇总数据!I$6,0),IF(AND($G35="检查版",$H35="中医诊所"),IFERROR(X35/同类汇总数据!I$7,0),IF(AND($G35="检查版",$H35="口腔诊所"),IFERROR(X35/同类汇总数据!I$8,0),IF(AND($G35="互联网版",$H35="中西医诊所"),IFERROR(X35/同类汇总数据!I$9,0),IF(AND($G35="互联网版",$H35="中医诊所"),IFERROR(X35/同类汇总数据!I$10,0),IF(AND($G35="互联网版",$H35="口腔诊所"),IFERROR(X35/同类汇总数据!I$11,0))))))))))</f>
        <v>0.460690988733939</v>
      </c>
      <c r="AK35" s="61">
        <f>IF(AND($G35="正式版",$H35="中西医诊所"),IFERROR(Y35/同类汇总数据!J$3,0),IF(AND($G35="正式版",$H35="中医诊所"),IFERROR(Y35/同类汇总数据!J$4,0),IF(AND($G35="正式版",$H35="口腔诊所"),IFERROR(Y35/同类汇总数据!J$5,0),IF(AND($G35="检查版",$H35="中西医诊所"),IFERROR(Y35/同类汇总数据!J$6,0),IF(AND($G35="检查版",$H35="中医诊所"),IFERROR(Y35/同类汇总数据!J$7,0),IF(AND($G35="检查版",$H35="口腔诊所"),IFERROR(Y35/同类汇总数据!J$8,0),IF(AND($G35="互联网版",$H35="中西医诊所"),IFERROR(Y35/同类汇总数据!J$9,0),IF(AND($G35="互联网版",$H35="中医诊所"),IFERROR(Y35/同类汇总数据!J$10,0),IF(AND($G35="互联网版",$H35="口腔诊所"),IFERROR(Y35/同类汇总数据!J$11,0))))))))))</f>
        <v>0.448648977040364</v>
      </c>
      <c r="AL35" s="62" t="str">
        <f ca="1" t="shared" si="13"/>
        <v>-</v>
      </c>
      <c r="AM35" s="62" t="str">
        <f t="shared" si="14"/>
        <v>低于同行50%</v>
      </c>
      <c r="AN35" s="5" t="str">
        <f t="shared" si="15"/>
        <v>低于同行50%</v>
      </c>
      <c r="AO35" s="63">
        <f t="shared" si="16"/>
        <v>46104.3558101852</v>
      </c>
      <c r="AP35" s="5" t="str">
        <f t="shared" si="17"/>
        <v/>
      </c>
      <c r="AQ35" s="60">
        <v>45043.9743619444</v>
      </c>
    </row>
    <row r="36" ht="17" spans="1:43">
      <c r="A36" s="5">
        <f t="shared" si="19"/>
        <v>33</v>
      </c>
      <c r="B36" s="55" t="str">
        <f t="shared" si="10"/>
        <v>连续三月交易上升</v>
      </c>
      <c r="C36" s="2" t="str">
        <f t="shared" si="11"/>
        <v/>
      </c>
      <c r="D36" s="56" t="str">
        <f t="shared" si="12"/>
        <v>-</v>
      </c>
      <c r="E36" s="84" t="s">
        <v>138</v>
      </c>
      <c r="F36" s="58">
        <v>45043.9743619444</v>
      </c>
      <c r="G36" s="59" t="s">
        <v>38</v>
      </c>
      <c r="H36" s="59" t="s">
        <v>63</v>
      </c>
      <c r="I36" s="59" t="s">
        <v>40</v>
      </c>
      <c r="J36" s="59" t="s">
        <v>75</v>
      </c>
      <c r="K36" s="59" t="s">
        <v>139</v>
      </c>
      <c r="L36" s="59" t="s">
        <v>140</v>
      </c>
      <c r="M36" s="60">
        <v>46103.4095138889</v>
      </c>
      <c r="N36" s="60">
        <v>46099.7738427546</v>
      </c>
      <c r="O36" s="60">
        <v>46099.7733620833</v>
      </c>
      <c r="P36" s="60">
        <v>46082.7862883449</v>
      </c>
      <c r="Q36" s="60">
        <v>46099.3902318287</v>
      </c>
      <c r="R36" s="59">
        <v>1800</v>
      </c>
      <c r="S36" s="59">
        <v>11740</v>
      </c>
      <c r="T36" s="59">
        <v>28728</v>
      </c>
      <c r="U36" s="59">
        <v>27428</v>
      </c>
      <c r="V36" s="59">
        <v>2</v>
      </c>
      <c r="W36" s="59">
        <v>13</v>
      </c>
      <c r="X36" s="59">
        <v>25</v>
      </c>
      <c r="Y36" s="59">
        <v>21</v>
      </c>
      <c r="Z36" s="85" t="s">
        <v>141</v>
      </c>
      <c r="AA36" s="59">
        <v>1.5577342048</v>
      </c>
      <c r="AB36" s="59">
        <v>-0.6297789966</v>
      </c>
      <c r="AC36" s="59">
        <v>1.9519047619</v>
      </c>
      <c r="AD36" s="61">
        <f>IF(AND($G36="正式版",$H36="中西医诊所"),IFERROR(R36/同类汇总数据!C$3,0),IF(AND($G36="正式版",$H36="中医诊所"),IFERROR(R36/同类汇总数据!C$4,0),IF(AND($G36="正式版",$H36="口腔诊所"),IFERROR(R36/同类汇总数据!C$5,0),IF(AND($G36="检查版",$H36="中西医诊所"),IFERROR(R36/同类汇总数据!C$6,0),IF(AND($G36="检查版",$H36="中医诊所"),IFERROR(R36/同类汇总数据!C$7,0),IF(AND($G36="检查版",$H36="口腔诊所"),IFERROR(R36/同类汇总数据!C$8,0),IF(AND($G36="互联网版",$H36="中西医诊所"),IFERROR(R36/同类汇总数据!C$9,0),IF(AND($G36="互联网版",$H36="中医诊所"),IFERROR(R36/同类汇总数据!C$10,0),IF(AND($G36="互联网版",$H36="口腔诊所"),IFERROR(R36/同类汇总数据!C$11,0))))))))))</f>
        <v>0.180044218785426</v>
      </c>
      <c r="AE36" s="61">
        <f>IF(AND($G36="正式版",$H36="中西医诊所"),IFERROR(S36/同类汇总数据!D$3,0),IF(AND($G36="正式版",$H36="中医诊所"),IFERROR(S36/同类汇总数据!D$4,0),IF(AND($G36="正式版",$H36="口腔诊所"),IFERROR(S36/同类汇总数据!D$5,0),IF(AND($G36="检查版",$H36="中西医诊所"),IFERROR(S36/同类汇总数据!D$6,0),IF(AND($G36="检查版",$H36="中医诊所"),IFERROR(S36/同类汇总数据!D$7,0),IF(AND($G36="检查版",$H36="口腔诊所"),IFERROR(S36/同类汇总数据!D$8,0),IF(AND($G36="互联网版",$H36="中西医诊所"),IFERROR(S36/同类汇总数据!D$9,0),IF(AND($G36="互联网版",$H36="中医诊所"),IFERROR(S36/同类汇总数据!D$10,0),IF(AND($G36="互联网版",$H36="口腔诊所"),IFERROR(S36/同类汇总数据!D$11,0))))))))))</f>
        <v>0.270314942029689</v>
      </c>
      <c r="AF36" s="61">
        <f>IF(AND($G36="正式版",$H36="中西医诊所"),IFERROR(T36/同类汇总数据!E$3,0),IF(AND($G36="正式版",$H36="中医诊所"),IFERROR(T36/同类汇总数据!E$4,0),IF(AND($G36="正式版",$H36="口腔诊所"),IFERROR(T36/同类汇总数据!E$5,0),IF(AND($G36="检查版",$H36="中西医诊所"),IFERROR(T36/同类汇总数据!E$6,0),IF(AND($G36="检查版",$H36="中医诊所"),IFERROR(T36/同类汇总数据!E$7,0),IF(AND($G36="检查版",$H36="口腔诊所"),IFERROR(T36/同类汇总数据!E$8,0),IF(AND($G36="互联网版",$H36="中西医诊所"),IFERROR(T36/同类汇总数据!E$9,0),IF(AND($G36="互联网版",$H36="中医诊所"),IFERROR(T36/同类汇总数据!E$10,0),IF(AND($G36="互联网版",$H36="口腔诊所"),IFERROR(T36/同类汇总数据!E$11,0))))))))))</f>
        <v>0.259121380052654</v>
      </c>
      <c r="AG36" s="61">
        <f>IF(AND($G36="正式版",$H36="中西医诊所"),IFERROR(U36/同类汇总数据!F$3,0),IF(AND($G36="正式版",$H36="中医诊所"),IFERROR(U36/同类汇总数据!F$4,0),IF(AND($G36="正式版",$H36="口腔诊所"),IFERROR(U36/同类汇总数据!F$5,0),IF(AND($G36="检查版",$H36="中西医诊所"),IFERROR(U36/同类汇总数据!F$6,0),IF(AND($G36="检查版",$H36="中医诊所"),IFERROR(U36/同类汇总数据!F$7,0),IF(AND($G36="检查版",$H36="口腔诊所"),IFERROR(U36/同类汇总数据!F$8,0),IF(AND($G36="互联网版",$H36="中西医诊所"),IFERROR(U36/同类汇总数据!F$9,0),IF(AND($G36="互联网版",$H36="中医诊所"),IFERROR(U36/同类汇总数据!F$10,0),IF(AND($G36="互联网版",$H36="口腔诊所"),IFERROR(U36/同类汇总数据!F$11,0))))))))))</f>
        <v>0.274560061401985</v>
      </c>
      <c r="AH36" s="61">
        <f>IF(AND($G36="正式版",$H36="中西医诊所"),IFERROR(V36/同类汇总数据!G$3,0),IF(AND($G36="正式版",$H36="中医诊所"),IFERROR(V36/同类汇总数据!G$4,0),IF(AND($G36="正式版",$H36="口腔诊所"),IFERROR(V36/同类汇总数据!G$5,0),IF(AND($G36="检查版",$H36="中西医诊所"),IFERROR(V36/同类汇总数据!G$6,0),IF(AND($G36="检查版",$H36="中医诊所"),IFERROR(V36/同类汇总数据!G$7,0),IF(AND($G36="检查版",$H36="口腔诊所"),IFERROR(V36/同类汇总数据!G$8,0),IF(AND($G36="互联网版",$H36="中西医诊所"),IFERROR(V36/同类汇总数据!G$9,0),IF(AND($G36="互联网版",$H36="中医诊所"),IFERROR(V36/同类汇总数据!G$10,0),IF(AND($G36="互联网版",$H36="口腔诊所"),IFERROR(V36/同类汇总数据!G$11,0))))))))))</f>
        <v>0.148628162064148</v>
      </c>
      <c r="AI36" s="61">
        <f>IF(AND($G36="正式版",$H36="中西医诊所"),IFERROR(W36/同类汇总数据!H$3,0),IF(AND($G36="正式版",$H36="中医诊所"),IFERROR(W36/同类汇总数据!H$4,0),IF(AND($G36="正式版",$H36="口腔诊所"),IFERROR(W36/同类汇总数据!H$5,0),IF(AND($G36="检查版",$H36="中西医诊所"),IFERROR(W36/同类汇总数据!H$6,0),IF(AND($G36="检查版",$H36="中医诊所"),IFERROR(W36/同类汇总数据!H$7,0),IF(AND($G36="检查版",$H36="口腔诊所"),IFERROR(W36/同类汇总数据!H$8,0),IF(AND($G36="互联网版",$H36="中西医诊所"),IFERROR(W36/同类汇总数据!H$9,0),IF(AND($G36="互联网版",$H36="中医诊所"),IFERROR(W36/同类汇总数据!H$10,0),IF(AND($G36="互联网版",$H36="口腔诊所"),IFERROR(W36/同类汇总数据!H$11,0))))))))))</f>
        <v>0.228928456335419</v>
      </c>
      <c r="AJ36" s="61">
        <f>IF(AND($G36="正式版",$H36="中西医诊所"),IFERROR(X36/同类汇总数据!I$3,0),IF(AND($G36="正式版",$H36="中医诊所"),IFERROR(X36/同类汇总数据!I$4,0),IF(AND($G36="正式版",$H36="口腔诊所"),IFERROR(X36/同类汇总数据!I$5,0),IF(AND($G36="检查版",$H36="中西医诊所"),IFERROR(X36/同类汇总数据!I$6,0),IF(AND($G36="检查版",$H36="中医诊所"),IFERROR(X36/同类汇总数据!I$7,0),IF(AND($G36="检查版",$H36="口腔诊所"),IFERROR(X36/同类汇总数据!I$8,0),IF(AND($G36="互联网版",$H36="中西医诊所"),IFERROR(X36/同类汇总数据!I$9,0),IF(AND($G36="互联网版",$H36="中医诊所"),IFERROR(X36/同类汇总数据!I$10,0),IF(AND($G36="互联网版",$H36="口腔诊所"),IFERROR(X36/同类汇总数据!I$11,0))))))))))</f>
        <v>0.169443851390965</v>
      </c>
      <c r="AK36" s="61">
        <f>IF(AND($G36="正式版",$H36="中西医诊所"),IFERROR(Y36/同类汇总数据!J$3,0),IF(AND($G36="正式版",$H36="中医诊所"),IFERROR(Y36/同类汇总数据!J$4,0),IF(AND($G36="正式版",$H36="口腔诊所"),IFERROR(Y36/同类汇总数据!J$5,0),IF(AND($G36="检查版",$H36="中西医诊所"),IFERROR(Y36/同类汇总数据!J$6,0),IF(AND($G36="检查版",$H36="中医诊所"),IFERROR(Y36/同类汇总数据!J$7,0),IF(AND($G36="检查版",$H36="口腔诊所"),IFERROR(Y36/同类汇总数据!J$8,0),IF(AND($G36="互联网版",$H36="中西医诊所"),IFERROR(Y36/同类汇总数据!J$9,0),IF(AND($G36="互联网版",$H36="中医诊所"),IFERROR(Y36/同类汇总数据!J$10,0),IF(AND($G36="互联网版",$H36="口腔诊所"),IFERROR(Y36/同类汇总数据!J$11,0))))))))))</f>
        <v>0.158124076197733</v>
      </c>
      <c r="AL36" s="62" t="str">
        <f ca="1" t="shared" si="13"/>
        <v>-</v>
      </c>
      <c r="AM36" s="62" t="str">
        <f t="shared" si="14"/>
        <v>低于同行50%</v>
      </c>
      <c r="AN36" s="5" t="str">
        <f t="shared" si="15"/>
        <v>低于同行50%</v>
      </c>
      <c r="AO36" s="63">
        <f t="shared" si="16"/>
        <v>46103.4095138889</v>
      </c>
      <c r="AP36" s="5" t="str">
        <f t="shared" si="17"/>
        <v/>
      </c>
      <c r="AQ36" s="60">
        <v>45043.9743619444</v>
      </c>
    </row>
    <row r="37" ht="17" spans="1:43">
      <c r="A37" s="5">
        <f t="shared" si="19"/>
        <v>34</v>
      </c>
      <c r="B37" s="55" t="str">
        <f t="shared" si="10"/>
        <v>交易波动较大</v>
      </c>
      <c r="C37" s="2" t="str">
        <f t="shared" si="11"/>
        <v/>
      </c>
      <c r="D37" s="56" t="str">
        <f t="shared" si="12"/>
        <v>-</v>
      </c>
      <c r="E37" s="84" t="s">
        <v>142</v>
      </c>
      <c r="F37" s="58">
        <v>45043.9743619444</v>
      </c>
      <c r="G37" s="59" t="s">
        <v>38</v>
      </c>
      <c r="H37" s="59" t="s">
        <v>66</v>
      </c>
      <c r="I37" s="59" t="s">
        <v>40</v>
      </c>
      <c r="J37" s="59" t="s">
        <v>75</v>
      </c>
      <c r="K37" s="59" t="s">
        <v>143</v>
      </c>
      <c r="L37" s="59" t="s">
        <v>140</v>
      </c>
      <c r="M37" s="60">
        <v>46104.3540625</v>
      </c>
      <c r="N37" s="60">
        <v>46104.3701556713</v>
      </c>
      <c r="O37" s="60">
        <v>46104.3988872917</v>
      </c>
      <c r="P37" s="60">
        <v>46087.4759432986</v>
      </c>
      <c r="Q37" s="60">
        <v>46104.3702379745</v>
      </c>
      <c r="R37" s="59">
        <v>18916</v>
      </c>
      <c r="S37" s="59">
        <v>81112</v>
      </c>
      <c r="T37" s="59">
        <v>286402.57</v>
      </c>
      <c r="U37" s="59">
        <v>248455.87</v>
      </c>
      <c r="V37" s="59">
        <v>202</v>
      </c>
      <c r="W37" s="59">
        <v>789</v>
      </c>
      <c r="X37" s="59">
        <v>2706</v>
      </c>
      <c r="Y37" s="59">
        <v>2393</v>
      </c>
      <c r="Z37" s="59">
        <v>217.7259613696</v>
      </c>
      <c r="AA37" s="59">
        <v>-0.0497776094</v>
      </c>
      <c r="AB37" s="59">
        <v>-0.2882395908</v>
      </c>
      <c r="AC37" s="59">
        <v>-0.1344673665</v>
      </c>
      <c r="AD37" s="61">
        <f>IF(AND($G37="正式版",$H37="中西医诊所"),IFERROR(R37/同类汇总数据!C$3,0),IF(AND($G37="正式版",$H37="中医诊所"),IFERROR(R37/同类汇总数据!C$4,0),IF(AND($G37="正式版",$H37="口腔诊所"),IFERROR(R37/同类汇总数据!C$5,0),IF(AND($G37="检查版",$H37="中西医诊所"),IFERROR(R37/同类汇总数据!C$6,0),IF(AND($G37="检查版",$H37="中医诊所"),IFERROR(R37/同类汇总数据!C$7,0),IF(AND($G37="检查版",$H37="口腔诊所"),IFERROR(R37/同类汇总数据!C$8,0),IF(AND($G37="互联网版",$H37="中西医诊所"),IFERROR(R37/同类汇总数据!C$9,0),IF(AND($G37="互联网版",$H37="中医诊所"),IFERROR(R37/同类汇总数据!C$10,0),IF(AND($G37="互联网版",$H37="口腔诊所"),IFERROR(R37/同类汇总数据!C$11,0))))))))))</f>
        <v>2.72289825729481</v>
      </c>
      <c r="AE37" s="61">
        <f>IF(AND($G37="正式版",$H37="中西医诊所"),IFERROR(S37/同类汇总数据!D$3,0),IF(AND($G37="正式版",$H37="中医诊所"),IFERROR(S37/同类汇总数据!D$4,0),IF(AND($G37="正式版",$H37="口腔诊所"),IFERROR(S37/同类汇总数据!D$5,0),IF(AND($G37="检查版",$H37="中西医诊所"),IFERROR(S37/同类汇总数据!D$6,0),IF(AND($G37="检查版",$H37="中医诊所"),IFERROR(S37/同类汇总数据!D$7,0),IF(AND($G37="检查版",$H37="口腔诊所"),IFERROR(S37/同类汇总数据!D$8,0),IF(AND($G37="互联网版",$H37="中西医诊所"),IFERROR(S37/同类汇总数据!D$9,0),IF(AND($G37="互联网版",$H37="中医诊所"),IFERROR(S37/同类汇总数据!D$10,0),IF(AND($G37="互联网版",$H37="口腔诊所"),IFERROR(S37/同类汇总数据!D$11,0))))))))))</f>
        <v>3.00924589220034</v>
      </c>
      <c r="AF37" s="61">
        <f>IF(AND($G37="正式版",$H37="中西医诊所"),IFERROR(T37/同类汇总数据!E$3,0),IF(AND($G37="正式版",$H37="中医诊所"),IFERROR(T37/同类汇总数据!E$4,0),IF(AND($G37="正式版",$H37="口腔诊所"),IFERROR(T37/同类汇总数据!E$5,0),IF(AND($G37="检查版",$H37="中西医诊所"),IFERROR(T37/同类汇总数据!E$6,0),IF(AND($G37="检查版",$H37="中医诊所"),IFERROR(T37/同类汇总数据!E$7,0),IF(AND($G37="检查版",$H37="口腔诊所"),IFERROR(T37/同类汇总数据!E$8,0),IF(AND($G37="互联网版",$H37="中西医诊所"),IFERROR(T37/同类汇总数据!E$9,0),IF(AND($G37="互联网版",$H37="中医诊所"),IFERROR(T37/同类汇总数据!E$10,0),IF(AND($G37="互联网版",$H37="口腔诊所"),IFERROR(T37/同类汇总数据!E$11,0))))))))))</f>
        <v>3.68009914614566</v>
      </c>
      <c r="AG37" s="61">
        <f>IF(AND($G37="正式版",$H37="中西医诊所"),IFERROR(U37/同类汇总数据!F$3,0),IF(AND($G37="正式版",$H37="中医诊所"),IFERROR(U37/同类汇总数据!F$4,0),IF(AND($G37="正式版",$H37="口腔诊所"),IFERROR(U37/同类汇总数据!F$5,0),IF(AND($G37="检查版",$H37="中西医诊所"),IFERROR(U37/同类汇总数据!F$6,0),IF(AND($G37="检查版",$H37="中医诊所"),IFERROR(U37/同类汇总数据!F$7,0),IF(AND($G37="检查版",$H37="口腔诊所"),IFERROR(U37/同类汇总数据!F$8,0),IF(AND($G37="互联网版",$H37="中西医诊所"),IFERROR(U37/同类汇总数据!F$9,0),IF(AND($G37="互联网版",$H37="中医诊所"),IFERROR(U37/同类汇总数据!F$10,0),IF(AND($G37="互联网版",$H37="口腔诊所"),IFERROR(U37/同类汇总数据!F$11,0))))))))))</f>
        <v>3.72012209692116</v>
      </c>
      <c r="AH37" s="61">
        <f>IF(AND($G37="正式版",$H37="中西医诊所"),IFERROR(V37/同类汇总数据!G$3,0),IF(AND($G37="正式版",$H37="中医诊所"),IFERROR(V37/同类汇总数据!G$4,0),IF(AND($G37="正式版",$H37="口腔诊所"),IFERROR(V37/同类汇总数据!G$5,0),IF(AND($G37="检查版",$H37="中西医诊所"),IFERROR(V37/同类汇总数据!G$6,0),IF(AND($G37="检查版",$H37="中医诊所"),IFERROR(V37/同类汇总数据!G$7,0),IF(AND($G37="检查版",$H37="口腔诊所"),IFERROR(V37/同类汇总数据!G$8,0),IF(AND($G37="互联网版",$H37="中西医诊所"),IFERROR(V37/同类汇总数据!G$9,0),IF(AND($G37="互联网版",$H37="中医诊所"),IFERROR(V37/同类汇总数据!G$10,0),IF(AND($G37="互联网版",$H37="口腔诊所"),IFERROR(V37/同类汇总数据!G$11,0))))))))))</f>
        <v>4.56304341442148</v>
      </c>
      <c r="AI37" s="61">
        <f>IF(AND($G37="正式版",$H37="中西医诊所"),IFERROR(W37/同类汇总数据!H$3,0),IF(AND($G37="正式版",$H37="中医诊所"),IFERROR(W37/同类汇总数据!H$4,0),IF(AND($G37="正式版",$H37="口腔诊所"),IFERROR(W37/同类汇总数据!H$5,0),IF(AND($G37="检查版",$H37="中西医诊所"),IFERROR(W37/同类汇总数据!H$6,0),IF(AND($G37="检查版",$H37="中医诊所"),IFERROR(W37/同类汇总数据!H$7,0),IF(AND($G37="检查版",$H37="口腔诊所"),IFERROR(W37/同类汇总数据!H$8,0),IF(AND($G37="互联网版",$H37="中西医诊所"),IFERROR(W37/同类汇总数据!H$9,0),IF(AND($G37="互联网版",$H37="中医诊所"),IFERROR(W37/同类汇总数据!H$10,0),IF(AND($G37="互联网版",$H37="口腔诊所"),IFERROR(W37/同类汇总数据!H$11,0))))))))))</f>
        <v>4.4839048275572</v>
      </c>
      <c r="AJ37" s="61">
        <f>IF(AND($G37="正式版",$H37="中西医诊所"),IFERROR(X37/同类汇总数据!I$3,0),IF(AND($G37="正式版",$H37="中医诊所"),IFERROR(X37/同类汇总数据!I$4,0),IF(AND($G37="正式版",$H37="口腔诊所"),IFERROR(X37/同类汇总数据!I$5,0),IF(AND($G37="检查版",$H37="中西医诊所"),IFERROR(X37/同类汇总数据!I$6,0),IF(AND($G37="检查版",$H37="中医诊所"),IFERROR(X37/同类汇总数据!I$7,0),IF(AND($G37="检查版",$H37="口腔诊所"),IFERROR(X37/同类汇总数据!I$8,0),IF(AND($G37="互联网版",$H37="中西医诊所"),IFERROR(X37/同类汇总数据!I$9,0),IF(AND($G37="互联网版",$H37="中医诊所"),IFERROR(X37/同类汇总数据!I$10,0),IF(AND($G37="互联网版",$H37="口腔诊所"),IFERROR(X37/同类汇总数据!I$11,0))))))))))</f>
        <v>5.24123023643643</v>
      </c>
      <c r="AK37" s="61">
        <f>IF(AND($G37="正式版",$H37="中西医诊所"),IFERROR(Y37/同类汇总数据!J$3,0),IF(AND($G37="正式版",$H37="中医诊所"),IFERROR(Y37/同类汇总数据!J$4,0),IF(AND($G37="正式版",$H37="口腔诊所"),IFERROR(Y37/同类汇总数据!J$5,0),IF(AND($G37="检查版",$H37="中西医诊所"),IFERROR(Y37/同类汇总数据!J$6,0),IF(AND($G37="检查版",$H37="中医诊所"),IFERROR(Y37/同类汇总数据!J$7,0),IF(AND($G37="检查版",$H37="口腔诊所"),IFERROR(Y37/同类汇总数据!J$8,0),IF(AND($G37="互联网版",$H37="中西医诊所"),IFERROR(Y37/同类汇总数据!J$9,0),IF(AND($G37="互联网版",$H37="中医诊所"),IFERROR(Y37/同类汇总数据!J$10,0),IF(AND($G37="互联网版",$H37="口腔诊所"),IFERROR(Y37/同类汇总数据!J$11,0))))))))))</f>
        <v>5.25055665115855</v>
      </c>
      <c r="AL37" s="62" t="str">
        <f ca="1" t="shared" si="13"/>
        <v>-</v>
      </c>
      <c r="AM37" s="62" t="str">
        <f t="shared" si="14"/>
        <v>高于同行100%</v>
      </c>
      <c r="AN37" s="5" t="str">
        <f t="shared" si="15"/>
        <v>高于同行100%</v>
      </c>
      <c r="AO37" s="63">
        <f t="shared" si="16"/>
        <v>46104.3988872917</v>
      </c>
      <c r="AP37" s="5" t="str">
        <f t="shared" si="17"/>
        <v/>
      </c>
      <c r="AQ37" s="60">
        <v>45043.9743619444</v>
      </c>
    </row>
    <row r="38" ht="17" spans="1:43">
      <c r="A38" s="5">
        <f t="shared" si="19"/>
        <v>35</v>
      </c>
      <c r="B38" s="55" t="str">
        <f t="shared" si="10"/>
        <v>无交易</v>
      </c>
      <c r="C38" s="2" t="str">
        <f t="shared" si="11"/>
        <v/>
      </c>
      <c r="D38" s="56" t="str">
        <f t="shared" si="12"/>
        <v>流失</v>
      </c>
      <c r="E38" s="84" t="s">
        <v>144</v>
      </c>
      <c r="F38" s="58">
        <v>45043.9743619444</v>
      </c>
      <c r="G38" s="59" t="s">
        <v>38</v>
      </c>
      <c r="H38" s="59" t="s">
        <v>63</v>
      </c>
      <c r="I38" s="59" t="s">
        <v>40</v>
      </c>
      <c r="J38" s="59" t="s">
        <v>53</v>
      </c>
      <c r="K38" s="59" t="s">
        <v>145</v>
      </c>
      <c r="L38" s="59" t="s">
        <v>83</v>
      </c>
      <c r="M38" s="60">
        <v>45987.4485648148</v>
      </c>
      <c r="N38" s="60">
        <v>45987.4518551968</v>
      </c>
      <c r="O38" s="60">
        <v>45987.4516826736</v>
      </c>
      <c r="P38" s="60">
        <v>45942.3823903125</v>
      </c>
      <c r="Q38" s="60">
        <v>45945.4044496412</v>
      </c>
      <c r="R38" s="59"/>
      <c r="S38" s="59"/>
      <c r="T38" s="59"/>
      <c r="U38" s="59"/>
      <c r="V38" s="59"/>
      <c r="W38" s="59"/>
      <c r="X38" s="59"/>
      <c r="Y38" s="59"/>
      <c r="Z38" s="59"/>
      <c r="AA38" s="59"/>
      <c r="AB38" s="59"/>
      <c r="AC38" s="59"/>
      <c r="AD38" s="61">
        <f>IF(AND($G38="正式版",$H38="中西医诊所"),IFERROR(R38/同类汇总数据!C$3,0),IF(AND($G38="正式版",$H38="中医诊所"),IFERROR(R38/同类汇总数据!C$4,0),IF(AND($G38="正式版",$H38="口腔诊所"),IFERROR(R38/同类汇总数据!C$5,0),IF(AND($G38="检查版",$H38="中西医诊所"),IFERROR(R38/同类汇总数据!C$6,0),IF(AND($G38="检查版",$H38="中医诊所"),IFERROR(R38/同类汇总数据!C$7,0),IF(AND($G38="检查版",$H38="口腔诊所"),IFERROR(R38/同类汇总数据!C$8,0),IF(AND($G38="互联网版",$H38="中西医诊所"),IFERROR(R38/同类汇总数据!C$9,0),IF(AND($G38="互联网版",$H38="中医诊所"),IFERROR(R38/同类汇总数据!C$10,0),IF(AND($G38="互联网版",$H38="口腔诊所"),IFERROR(R38/同类汇总数据!C$11,0))))))))))</f>
        <v>0</v>
      </c>
      <c r="AE38" s="61">
        <f>IF(AND($G38="正式版",$H38="中西医诊所"),IFERROR(S38/同类汇总数据!D$3,0),IF(AND($G38="正式版",$H38="中医诊所"),IFERROR(S38/同类汇总数据!D$4,0),IF(AND($G38="正式版",$H38="口腔诊所"),IFERROR(S38/同类汇总数据!D$5,0),IF(AND($G38="检查版",$H38="中西医诊所"),IFERROR(S38/同类汇总数据!D$6,0),IF(AND($G38="检查版",$H38="中医诊所"),IFERROR(S38/同类汇总数据!D$7,0),IF(AND($G38="检查版",$H38="口腔诊所"),IFERROR(S38/同类汇总数据!D$8,0),IF(AND($G38="互联网版",$H38="中西医诊所"),IFERROR(S38/同类汇总数据!D$9,0),IF(AND($G38="互联网版",$H38="中医诊所"),IFERROR(S38/同类汇总数据!D$10,0),IF(AND($G38="互联网版",$H38="口腔诊所"),IFERROR(S38/同类汇总数据!D$11,0))))))))))</f>
        <v>0</v>
      </c>
      <c r="AF38" s="61">
        <f>IF(AND($G38="正式版",$H38="中西医诊所"),IFERROR(T38/同类汇总数据!E$3,0),IF(AND($G38="正式版",$H38="中医诊所"),IFERROR(T38/同类汇总数据!E$4,0),IF(AND($G38="正式版",$H38="口腔诊所"),IFERROR(T38/同类汇总数据!E$5,0),IF(AND($G38="检查版",$H38="中西医诊所"),IFERROR(T38/同类汇总数据!E$6,0),IF(AND($G38="检查版",$H38="中医诊所"),IFERROR(T38/同类汇总数据!E$7,0),IF(AND($G38="检查版",$H38="口腔诊所"),IFERROR(T38/同类汇总数据!E$8,0),IF(AND($G38="互联网版",$H38="中西医诊所"),IFERROR(T38/同类汇总数据!E$9,0),IF(AND($G38="互联网版",$H38="中医诊所"),IFERROR(T38/同类汇总数据!E$10,0),IF(AND($G38="互联网版",$H38="口腔诊所"),IFERROR(T38/同类汇总数据!E$11,0))))))))))</f>
        <v>0</v>
      </c>
      <c r="AG38" s="61">
        <f>IF(AND($G38="正式版",$H38="中西医诊所"),IFERROR(U38/同类汇总数据!F$3,0),IF(AND($G38="正式版",$H38="中医诊所"),IFERROR(U38/同类汇总数据!F$4,0),IF(AND($G38="正式版",$H38="口腔诊所"),IFERROR(U38/同类汇总数据!F$5,0),IF(AND($G38="检查版",$H38="中西医诊所"),IFERROR(U38/同类汇总数据!F$6,0),IF(AND($G38="检查版",$H38="中医诊所"),IFERROR(U38/同类汇总数据!F$7,0),IF(AND($G38="检查版",$H38="口腔诊所"),IFERROR(U38/同类汇总数据!F$8,0),IF(AND($G38="互联网版",$H38="中西医诊所"),IFERROR(U38/同类汇总数据!F$9,0),IF(AND($G38="互联网版",$H38="中医诊所"),IFERROR(U38/同类汇总数据!F$10,0),IF(AND($G38="互联网版",$H38="口腔诊所"),IFERROR(U38/同类汇总数据!F$11,0))))))))))</f>
        <v>0</v>
      </c>
      <c r="AH38" s="61">
        <f>IF(AND($G38="正式版",$H38="中西医诊所"),IFERROR(V38/同类汇总数据!G$3,0),IF(AND($G38="正式版",$H38="中医诊所"),IFERROR(V38/同类汇总数据!G$4,0),IF(AND($G38="正式版",$H38="口腔诊所"),IFERROR(V38/同类汇总数据!G$5,0),IF(AND($G38="检查版",$H38="中西医诊所"),IFERROR(V38/同类汇总数据!G$6,0),IF(AND($G38="检查版",$H38="中医诊所"),IFERROR(V38/同类汇总数据!G$7,0),IF(AND($G38="检查版",$H38="口腔诊所"),IFERROR(V38/同类汇总数据!G$8,0),IF(AND($G38="互联网版",$H38="中西医诊所"),IFERROR(V38/同类汇总数据!G$9,0),IF(AND($G38="互联网版",$H38="中医诊所"),IFERROR(V38/同类汇总数据!G$10,0),IF(AND($G38="互联网版",$H38="口腔诊所"),IFERROR(V38/同类汇总数据!G$11,0))))))))))</f>
        <v>0</v>
      </c>
      <c r="AI38" s="61">
        <f>IF(AND($G38="正式版",$H38="中西医诊所"),IFERROR(W38/同类汇总数据!H$3,0),IF(AND($G38="正式版",$H38="中医诊所"),IFERROR(W38/同类汇总数据!H$4,0),IF(AND($G38="正式版",$H38="口腔诊所"),IFERROR(W38/同类汇总数据!H$5,0),IF(AND($G38="检查版",$H38="中西医诊所"),IFERROR(W38/同类汇总数据!H$6,0),IF(AND($G38="检查版",$H38="中医诊所"),IFERROR(W38/同类汇总数据!H$7,0),IF(AND($G38="检查版",$H38="口腔诊所"),IFERROR(W38/同类汇总数据!H$8,0),IF(AND($G38="互联网版",$H38="中西医诊所"),IFERROR(W38/同类汇总数据!H$9,0),IF(AND($G38="互联网版",$H38="中医诊所"),IFERROR(W38/同类汇总数据!H$10,0),IF(AND($G38="互联网版",$H38="口腔诊所"),IFERROR(W38/同类汇总数据!H$11,0))))))))))</f>
        <v>0</v>
      </c>
      <c r="AJ38" s="61">
        <f>IF(AND($G38="正式版",$H38="中西医诊所"),IFERROR(X38/同类汇总数据!I$3,0),IF(AND($G38="正式版",$H38="中医诊所"),IFERROR(X38/同类汇总数据!I$4,0),IF(AND($G38="正式版",$H38="口腔诊所"),IFERROR(X38/同类汇总数据!I$5,0),IF(AND($G38="检查版",$H38="中西医诊所"),IFERROR(X38/同类汇总数据!I$6,0),IF(AND($G38="检查版",$H38="中医诊所"),IFERROR(X38/同类汇总数据!I$7,0),IF(AND($G38="检查版",$H38="口腔诊所"),IFERROR(X38/同类汇总数据!I$8,0),IF(AND($G38="互联网版",$H38="中西医诊所"),IFERROR(X38/同类汇总数据!I$9,0),IF(AND($G38="互联网版",$H38="中医诊所"),IFERROR(X38/同类汇总数据!I$10,0),IF(AND($G38="互联网版",$H38="口腔诊所"),IFERROR(X38/同类汇总数据!I$11,0))))))))))</f>
        <v>0</v>
      </c>
      <c r="AK38" s="61">
        <f>IF(AND($G38="正式版",$H38="中西医诊所"),IFERROR(Y38/同类汇总数据!J$3,0),IF(AND($G38="正式版",$H38="中医诊所"),IFERROR(Y38/同类汇总数据!J$4,0),IF(AND($G38="正式版",$H38="口腔诊所"),IFERROR(Y38/同类汇总数据!J$5,0),IF(AND($G38="检查版",$H38="中西医诊所"),IFERROR(Y38/同类汇总数据!J$6,0),IF(AND($G38="检查版",$H38="中医诊所"),IFERROR(Y38/同类汇总数据!J$7,0),IF(AND($G38="检查版",$H38="口腔诊所"),IFERROR(Y38/同类汇总数据!J$8,0),IF(AND($G38="互联网版",$H38="中西医诊所"),IFERROR(Y38/同类汇总数据!J$9,0),IF(AND($G38="互联网版",$H38="中医诊所"),IFERROR(Y38/同类汇总数据!J$10,0),IF(AND($G38="互联网版",$H38="口腔诊所"),IFERROR(Y38/同类汇总数据!J$11,0))))))))))</f>
        <v>0</v>
      </c>
      <c r="AL38" s="62" t="str">
        <f ca="1" t="shared" si="13"/>
        <v>今年内未操作</v>
      </c>
      <c r="AM38" s="62" t="str">
        <f t="shared" si="14"/>
        <v>低于同行20%</v>
      </c>
      <c r="AN38" s="5" t="str">
        <f t="shared" si="15"/>
        <v>低于同行20%</v>
      </c>
      <c r="AO38" s="63">
        <f t="shared" si="16"/>
        <v>45987.4518551968</v>
      </c>
      <c r="AP38" s="5" t="str">
        <f t="shared" si="17"/>
        <v/>
      </c>
      <c r="AQ38" s="60">
        <v>45043.9743619444</v>
      </c>
    </row>
    <row r="39" ht="17" spans="1:43">
      <c r="A39" s="5">
        <f t="shared" si="19"/>
        <v>36</v>
      </c>
      <c r="B39" s="55" t="str">
        <f t="shared" si="10"/>
        <v>连续三月交易上升</v>
      </c>
      <c r="C39" s="2" t="str">
        <f t="shared" si="11"/>
        <v/>
      </c>
      <c r="D39" s="56" t="str">
        <f t="shared" si="12"/>
        <v>-</v>
      </c>
      <c r="E39" s="84" t="s">
        <v>146</v>
      </c>
      <c r="F39" s="58">
        <v>45043.9743619444</v>
      </c>
      <c r="G39" s="59" t="s">
        <v>38</v>
      </c>
      <c r="H39" s="59" t="s">
        <v>39</v>
      </c>
      <c r="I39" s="59" t="s">
        <v>40</v>
      </c>
      <c r="J39" s="59" t="s">
        <v>53</v>
      </c>
      <c r="K39" s="59" t="s">
        <v>147</v>
      </c>
      <c r="L39" s="59" t="s">
        <v>83</v>
      </c>
      <c r="M39" s="60">
        <v>46104.3614930556</v>
      </c>
      <c r="N39" s="60">
        <v>46104.3972437384</v>
      </c>
      <c r="O39" s="60">
        <v>46104.3922744792</v>
      </c>
      <c r="P39" s="60">
        <v>46096.3643777315</v>
      </c>
      <c r="Q39" s="60">
        <v>46104.3972566204</v>
      </c>
      <c r="R39" s="59">
        <v>14569</v>
      </c>
      <c r="S39" s="59">
        <v>58538.2</v>
      </c>
      <c r="T39" s="59">
        <v>185298.6</v>
      </c>
      <c r="U39" s="59">
        <v>161023.1</v>
      </c>
      <c r="V39" s="59">
        <v>130</v>
      </c>
      <c r="W39" s="59">
        <v>510</v>
      </c>
      <c r="X39" s="59">
        <v>1472</v>
      </c>
      <c r="Y39" s="59">
        <v>1314</v>
      </c>
      <c r="Z39" s="59">
        <v>200.7769326683</v>
      </c>
      <c r="AA39" s="59">
        <v>0.2195356705</v>
      </c>
      <c r="AB39" s="59">
        <v>-0.3905485018</v>
      </c>
      <c r="AC39" s="59">
        <v>-0.1856030839</v>
      </c>
      <c r="AD39" s="61">
        <f>IF(AND($G39="正式版",$H39="中西医诊所"),IFERROR(R39/同类汇总数据!C$3,0),IF(AND($G39="正式版",$H39="中医诊所"),IFERROR(R39/同类汇总数据!C$4,0),IF(AND($G39="正式版",$H39="口腔诊所"),IFERROR(R39/同类汇总数据!C$5,0),IF(AND($G39="检查版",$H39="中西医诊所"),IFERROR(R39/同类汇总数据!C$6,0),IF(AND($G39="检查版",$H39="中医诊所"),IFERROR(R39/同类汇总数据!C$7,0),IF(AND($G39="检查版",$H39="口腔诊所"),IFERROR(R39/同类汇总数据!C$8,0),IF(AND($G39="互联网版",$H39="中西医诊所"),IFERROR(R39/同类汇总数据!C$9,0),IF(AND($G39="互联网版",$H39="中医诊所"),IFERROR(R39/同类汇总数据!C$10,0),IF(AND($G39="互联网版",$H39="口腔诊所"),IFERROR(R39/同类汇总数据!C$11,0))))))))))</f>
        <v>1.59193561932764</v>
      </c>
      <c r="AE39" s="61">
        <f>IF(AND($G39="正式版",$H39="中西医诊所"),IFERROR(S39/同类汇总数据!D$3,0),IF(AND($G39="正式版",$H39="中医诊所"),IFERROR(S39/同类汇总数据!D$4,0),IF(AND($G39="正式版",$H39="口腔诊所"),IFERROR(S39/同类汇总数据!D$5,0),IF(AND($G39="检查版",$H39="中西医诊所"),IFERROR(S39/同类汇总数据!D$6,0),IF(AND($G39="检查版",$H39="中医诊所"),IFERROR(S39/同类汇总数据!D$7,0),IF(AND($G39="检查版",$H39="口腔诊所"),IFERROR(S39/同类汇总数据!D$8,0),IF(AND($G39="互联网版",$H39="中西医诊所"),IFERROR(S39/同类汇总数据!D$9,0),IF(AND($G39="互联网版",$H39="中医诊所"),IFERROR(S39/同类汇总数据!D$10,0),IF(AND($G39="互联网版",$H39="口腔诊所"),IFERROR(S39/同类汇总数据!D$11,0))))))))))</f>
        <v>1.60450262979367</v>
      </c>
      <c r="AF39" s="61">
        <f>IF(AND($G39="正式版",$H39="中西医诊所"),IFERROR(T39/同类汇总数据!E$3,0),IF(AND($G39="正式版",$H39="中医诊所"),IFERROR(T39/同类汇总数据!E$4,0),IF(AND($G39="正式版",$H39="口腔诊所"),IFERROR(T39/同类汇总数据!E$5,0),IF(AND($G39="检查版",$H39="中西医诊所"),IFERROR(T39/同类汇总数据!E$6,0),IF(AND($G39="检查版",$H39="中医诊所"),IFERROR(T39/同类汇总数据!E$7,0),IF(AND($G39="检查版",$H39="口腔诊所"),IFERROR(T39/同类汇总数据!E$8,0),IF(AND($G39="互联网版",$H39="中西医诊所"),IFERROR(T39/同类汇总数据!E$9,0),IF(AND($G39="互联网版",$H39="中医诊所"),IFERROR(T39/同类汇总数据!E$10,0),IF(AND($G39="互联网版",$H39="口腔诊所"),IFERROR(T39/同类汇总数据!E$11,0))))))))))</f>
        <v>1.69817672512953</v>
      </c>
      <c r="AG39" s="61">
        <f>IF(AND($G39="正式版",$H39="中西医诊所"),IFERROR(U39/同类汇总数据!F$3,0),IF(AND($G39="正式版",$H39="中医诊所"),IFERROR(U39/同类汇总数据!F$4,0),IF(AND($G39="正式版",$H39="口腔诊所"),IFERROR(U39/同类汇总数据!F$5,0),IF(AND($G39="检查版",$H39="中西医诊所"),IFERROR(U39/同类汇总数据!F$6,0),IF(AND($G39="检查版",$H39="中医诊所"),IFERROR(U39/同类汇总数据!F$7,0),IF(AND($G39="检查版",$H39="口腔诊所"),IFERROR(U39/同类汇总数据!F$8,0),IF(AND($G39="互联网版",$H39="中西医诊所"),IFERROR(U39/同类汇总数据!F$9,0),IF(AND($G39="互联网版",$H39="中医诊所"),IFERROR(U39/同类汇总数据!F$10,0),IF(AND($G39="互联网版",$H39="口腔诊所"),IFERROR(U39/同类汇总数据!F$11,0))))))))))</f>
        <v>1.67866724316248</v>
      </c>
      <c r="AH39" s="61">
        <f>IF(AND($G39="正式版",$H39="中西医诊所"),IFERROR(V39/同类汇总数据!G$3,0),IF(AND($G39="正式版",$H39="中医诊所"),IFERROR(V39/同类汇总数据!G$4,0),IF(AND($G39="正式版",$H39="口腔诊所"),IFERROR(V39/同类汇总数据!G$5,0),IF(AND($G39="检查版",$H39="中西医诊所"),IFERROR(V39/同类汇总数据!G$6,0),IF(AND($G39="检查版",$H39="中医诊所"),IFERROR(V39/同类汇总数据!G$7,0),IF(AND($G39="检查版",$H39="口腔诊所"),IFERROR(V39/同类汇总数据!G$8,0),IF(AND($G39="互联网版",$H39="中西医诊所"),IFERROR(V39/同类汇总数据!G$9,0),IF(AND($G39="互联网版",$H39="中医诊所"),IFERROR(V39/同类汇总数据!G$10,0),IF(AND($G39="互联网版",$H39="口腔诊所"),IFERROR(V39/同类汇总数据!G$11,0))))))))))</f>
        <v>1.37129210526038</v>
      </c>
      <c r="AI39" s="61">
        <f>IF(AND($G39="正式版",$H39="中西医诊所"),IFERROR(W39/同类汇总数据!H$3,0),IF(AND($G39="正式版",$H39="中医诊所"),IFERROR(W39/同类汇总数据!H$4,0),IF(AND($G39="正式版",$H39="口腔诊所"),IFERROR(W39/同类汇总数据!H$5,0),IF(AND($G39="检查版",$H39="中西医诊所"),IFERROR(W39/同类汇总数据!H$6,0),IF(AND($G39="检查版",$H39="中医诊所"),IFERROR(W39/同类汇总数据!H$7,0),IF(AND($G39="检查版",$H39="口腔诊所"),IFERROR(W39/同类汇总数据!H$8,0),IF(AND($G39="互联网版",$H39="中西医诊所"),IFERROR(W39/同类汇总数据!H$9,0),IF(AND($G39="互联网版",$H39="中医诊所"),IFERROR(W39/同类汇总数据!H$10,0),IF(AND($G39="互联网版",$H39="口腔诊所"),IFERROR(W39/同类汇总数据!H$11,0))))))))))</f>
        <v>1.39485119399262</v>
      </c>
      <c r="AJ39" s="61">
        <f>IF(AND($G39="正式版",$H39="中西医诊所"),IFERROR(X39/同类汇总数据!I$3,0),IF(AND($G39="正式版",$H39="中医诊所"),IFERROR(X39/同类汇总数据!I$4,0),IF(AND($G39="正式版",$H39="口腔诊所"),IFERROR(X39/同类汇总数据!I$5,0),IF(AND($G39="检查版",$H39="中西医诊所"),IFERROR(X39/同类汇总数据!I$6,0),IF(AND($G39="检查版",$H39="中医诊所"),IFERROR(X39/同类汇总数据!I$7,0),IF(AND($G39="检查版",$H39="口腔诊所"),IFERROR(X39/同类汇总数据!I$8,0),IF(AND($G39="互联网版",$H39="中西医诊所"),IFERROR(X39/同类汇总数据!I$9,0),IF(AND($G39="互联网版",$H39="中医诊所"),IFERROR(X39/同类汇总数据!I$10,0),IF(AND($G39="互联网版",$H39="口腔诊所"),IFERROR(X39/同类汇总数据!I$11,0))))))))))</f>
        <v>1.30160678582794</v>
      </c>
      <c r="AK39" s="61">
        <f>IF(AND($G39="正式版",$H39="中西医诊所"),IFERROR(Y39/同类汇总数据!J$3,0),IF(AND($G39="正式版",$H39="中医诊所"),IFERROR(Y39/同类汇总数据!J$4,0),IF(AND($G39="正式版",$H39="口腔诊所"),IFERROR(Y39/同类汇总数据!J$5,0),IF(AND($G39="检查版",$H39="中西医诊所"),IFERROR(Y39/同类汇总数据!J$6,0),IF(AND($G39="检查版",$H39="中医诊所"),IFERROR(Y39/同类汇总数据!J$7,0),IF(AND($G39="检查版",$H39="口腔诊所"),IFERROR(Y39/同类汇总数据!J$8,0),IF(AND($G39="互联网版",$H39="中西医诊所"),IFERROR(Y39/同类汇总数据!J$9,0),IF(AND($G39="互联网版",$H39="中医诊所"),IFERROR(Y39/同类汇总数据!J$10,0),IF(AND($G39="互联网版",$H39="口腔诊所"),IFERROR(Y39/同类汇总数据!J$11,0))))))))))</f>
        <v>1.31297273013594</v>
      </c>
      <c r="AL39" s="62" t="str">
        <f ca="1" t="shared" si="13"/>
        <v>-</v>
      </c>
      <c r="AM39" s="62" t="str">
        <f t="shared" si="14"/>
        <v>高于同行150%</v>
      </c>
      <c r="AN39" s="5" t="str">
        <f t="shared" si="15"/>
        <v>高于同行20%</v>
      </c>
      <c r="AO39" s="63">
        <f t="shared" si="16"/>
        <v>46104.3972566204</v>
      </c>
      <c r="AP39" s="5" t="str">
        <f t="shared" si="17"/>
        <v/>
      </c>
      <c r="AQ39" s="60">
        <v>45043.9743619444</v>
      </c>
    </row>
    <row r="40" ht="17" spans="1:43">
      <c r="A40" s="5">
        <f t="shared" si="19"/>
        <v>37</v>
      </c>
      <c r="B40" s="55" t="str">
        <f t="shared" si="10"/>
        <v>无交易</v>
      </c>
      <c r="C40" s="2" t="str">
        <f t="shared" si="11"/>
        <v/>
      </c>
      <c r="D40" s="56" t="str">
        <f t="shared" si="12"/>
        <v>流失</v>
      </c>
      <c r="E40" s="84" t="s">
        <v>148</v>
      </c>
      <c r="F40" s="58">
        <v>45043.9743619444</v>
      </c>
      <c r="G40" s="59" t="s">
        <v>60</v>
      </c>
      <c r="H40" s="59" t="s">
        <v>63</v>
      </c>
      <c r="I40" s="59" t="s">
        <v>40</v>
      </c>
      <c r="J40" s="59" t="s">
        <v>149</v>
      </c>
      <c r="K40" s="59" t="s">
        <v>150</v>
      </c>
      <c r="L40" s="59" t="s">
        <v>151</v>
      </c>
      <c r="M40" s="60">
        <v>45512.6428703704</v>
      </c>
      <c r="N40" s="60"/>
      <c r="O40" s="60"/>
      <c r="P40" s="60">
        <v>45507.6658587269</v>
      </c>
      <c r="Q40" s="60"/>
      <c r="R40" s="59"/>
      <c r="S40" s="59"/>
      <c r="T40" s="59"/>
      <c r="U40" s="59"/>
      <c r="V40" s="59"/>
      <c r="W40" s="59"/>
      <c r="X40" s="59"/>
      <c r="Y40" s="59"/>
      <c r="Z40" s="59"/>
      <c r="AA40" s="59"/>
      <c r="AB40" s="59"/>
      <c r="AC40" s="59"/>
      <c r="AD40" s="61">
        <f>IF(AND($G40="正式版",$H40="中西医诊所"),IFERROR(R40/同类汇总数据!C$3,0),IF(AND($G40="正式版",$H40="中医诊所"),IFERROR(R40/同类汇总数据!C$4,0),IF(AND($G40="正式版",$H40="口腔诊所"),IFERROR(R40/同类汇总数据!C$5,0),IF(AND($G40="检查版",$H40="中西医诊所"),IFERROR(R40/同类汇总数据!C$6,0),IF(AND($G40="检查版",$H40="中医诊所"),IFERROR(R40/同类汇总数据!C$7,0),IF(AND($G40="检查版",$H40="口腔诊所"),IFERROR(R40/同类汇总数据!C$8,0),IF(AND($G40="互联网版",$H40="中西医诊所"),IFERROR(R40/同类汇总数据!C$9,0),IF(AND($G40="互联网版",$H40="中医诊所"),IFERROR(R40/同类汇总数据!C$10,0),IF(AND($G40="互联网版",$H40="口腔诊所"),IFERROR(R40/同类汇总数据!C$11,0))))))))))</f>
        <v>0</v>
      </c>
      <c r="AE40" s="61">
        <f>IF(AND($G40="正式版",$H40="中西医诊所"),IFERROR(S40/同类汇总数据!D$3,0),IF(AND($G40="正式版",$H40="中医诊所"),IFERROR(S40/同类汇总数据!D$4,0),IF(AND($G40="正式版",$H40="口腔诊所"),IFERROR(S40/同类汇总数据!D$5,0),IF(AND($G40="检查版",$H40="中西医诊所"),IFERROR(S40/同类汇总数据!D$6,0),IF(AND($G40="检查版",$H40="中医诊所"),IFERROR(S40/同类汇总数据!D$7,0),IF(AND($G40="检查版",$H40="口腔诊所"),IFERROR(S40/同类汇总数据!D$8,0),IF(AND($G40="互联网版",$H40="中西医诊所"),IFERROR(S40/同类汇总数据!D$9,0),IF(AND($G40="互联网版",$H40="中医诊所"),IFERROR(S40/同类汇总数据!D$10,0),IF(AND($G40="互联网版",$H40="口腔诊所"),IFERROR(S40/同类汇总数据!D$11,0))))))))))</f>
        <v>0</v>
      </c>
      <c r="AF40" s="61">
        <f>IF(AND($G40="正式版",$H40="中西医诊所"),IFERROR(T40/同类汇总数据!E$3,0),IF(AND($G40="正式版",$H40="中医诊所"),IFERROR(T40/同类汇总数据!E$4,0),IF(AND($G40="正式版",$H40="口腔诊所"),IFERROR(T40/同类汇总数据!E$5,0),IF(AND($G40="检查版",$H40="中西医诊所"),IFERROR(T40/同类汇总数据!E$6,0),IF(AND($G40="检查版",$H40="中医诊所"),IFERROR(T40/同类汇总数据!E$7,0),IF(AND($G40="检查版",$H40="口腔诊所"),IFERROR(T40/同类汇总数据!E$8,0),IF(AND($G40="互联网版",$H40="中西医诊所"),IFERROR(T40/同类汇总数据!E$9,0),IF(AND($G40="互联网版",$H40="中医诊所"),IFERROR(T40/同类汇总数据!E$10,0),IF(AND($G40="互联网版",$H40="口腔诊所"),IFERROR(T40/同类汇总数据!E$11,0))))))))))</f>
        <v>0</v>
      </c>
      <c r="AG40" s="61">
        <f>IF(AND($G40="正式版",$H40="中西医诊所"),IFERROR(U40/同类汇总数据!F$3,0),IF(AND($G40="正式版",$H40="中医诊所"),IFERROR(U40/同类汇总数据!F$4,0),IF(AND($G40="正式版",$H40="口腔诊所"),IFERROR(U40/同类汇总数据!F$5,0),IF(AND($G40="检查版",$H40="中西医诊所"),IFERROR(U40/同类汇总数据!F$6,0),IF(AND($G40="检查版",$H40="中医诊所"),IFERROR(U40/同类汇总数据!F$7,0),IF(AND($G40="检查版",$H40="口腔诊所"),IFERROR(U40/同类汇总数据!F$8,0),IF(AND($G40="互联网版",$H40="中西医诊所"),IFERROR(U40/同类汇总数据!F$9,0),IF(AND($G40="互联网版",$H40="中医诊所"),IFERROR(U40/同类汇总数据!F$10,0),IF(AND($G40="互联网版",$H40="口腔诊所"),IFERROR(U40/同类汇总数据!F$11,0))))))))))</f>
        <v>0</v>
      </c>
      <c r="AH40" s="61">
        <f>IF(AND($G40="正式版",$H40="中西医诊所"),IFERROR(V40/同类汇总数据!G$3,0),IF(AND($G40="正式版",$H40="中医诊所"),IFERROR(V40/同类汇总数据!G$4,0),IF(AND($G40="正式版",$H40="口腔诊所"),IFERROR(V40/同类汇总数据!G$5,0),IF(AND($G40="检查版",$H40="中西医诊所"),IFERROR(V40/同类汇总数据!G$6,0),IF(AND($G40="检查版",$H40="中医诊所"),IFERROR(V40/同类汇总数据!G$7,0),IF(AND($G40="检查版",$H40="口腔诊所"),IFERROR(V40/同类汇总数据!G$8,0),IF(AND($G40="互联网版",$H40="中西医诊所"),IFERROR(V40/同类汇总数据!G$9,0),IF(AND($G40="互联网版",$H40="中医诊所"),IFERROR(V40/同类汇总数据!G$10,0),IF(AND($G40="互联网版",$H40="口腔诊所"),IFERROR(V40/同类汇总数据!G$11,0))))))))))</f>
        <v>0</v>
      </c>
      <c r="AI40" s="61">
        <f>IF(AND($G40="正式版",$H40="中西医诊所"),IFERROR(W40/同类汇总数据!H$3,0),IF(AND($G40="正式版",$H40="中医诊所"),IFERROR(W40/同类汇总数据!H$4,0),IF(AND($G40="正式版",$H40="口腔诊所"),IFERROR(W40/同类汇总数据!H$5,0),IF(AND($G40="检查版",$H40="中西医诊所"),IFERROR(W40/同类汇总数据!H$6,0),IF(AND($G40="检查版",$H40="中医诊所"),IFERROR(W40/同类汇总数据!H$7,0),IF(AND($G40="检查版",$H40="口腔诊所"),IFERROR(W40/同类汇总数据!H$8,0),IF(AND($G40="互联网版",$H40="中西医诊所"),IFERROR(W40/同类汇总数据!H$9,0),IF(AND($G40="互联网版",$H40="中医诊所"),IFERROR(W40/同类汇总数据!H$10,0),IF(AND($G40="互联网版",$H40="口腔诊所"),IFERROR(W40/同类汇总数据!H$11,0))))))))))</f>
        <v>0</v>
      </c>
      <c r="AJ40" s="61">
        <f>IF(AND($G40="正式版",$H40="中西医诊所"),IFERROR(X40/同类汇总数据!I$3,0),IF(AND($G40="正式版",$H40="中医诊所"),IFERROR(X40/同类汇总数据!I$4,0),IF(AND($G40="正式版",$H40="口腔诊所"),IFERROR(X40/同类汇总数据!I$5,0),IF(AND($G40="检查版",$H40="中西医诊所"),IFERROR(X40/同类汇总数据!I$6,0),IF(AND($G40="检查版",$H40="中医诊所"),IFERROR(X40/同类汇总数据!I$7,0),IF(AND($G40="检查版",$H40="口腔诊所"),IFERROR(X40/同类汇总数据!I$8,0),IF(AND($G40="互联网版",$H40="中西医诊所"),IFERROR(X40/同类汇总数据!I$9,0),IF(AND($G40="互联网版",$H40="中医诊所"),IFERROR(X40/同类汇总数据!I$10,0),IF(AND($G40="互联网版",$H40="口腔诊所"),IFERROR(X40/同类汇总数据!I$11,0))))))))))</f>
        <v>0</v>
      </c>
      <c r="AK40" s="61">
        <f>IF(AND($G40="正式版",$H40="中西医诊所"),IFERROR(Y40/同类汇总数据!J$3,0),IF(AND($G40="正式版",$H40="中医诊所"),IFERROR(Y40/同类汇总数据!J$4,0),IF(AND($G40="正式版",$H40="口腔诊所"),IFERROR(Y40/同类汇总数据!J$5,0),IF(AND($G40="检查版",$H40="中西医诊所"),IFERROR(Y40/同类汇总数据!J$6,0),IF(AND($G40="检查版",$H40="中医诊所"),IFERROR(Y40/同类汇总数据!J$7,0),IF(AND($G40="检查版",$H40="口腔诊所"),IFERROR(Y40/同类汇总数据!J$8,0),IF(AND($G40="互联网版",$H40="中西医诊所"),IFERROR(Y40/同类汇总数据!J$9,0),IF(AND($G40="互联网版",$H40="中医诊所"),IFERROR(Y40/同类汇总数据!J$10,0),IF(AND($G40="互联网版",$H40="口腔诊所"),IFERROR(Y40/同类汇总数据!J$11,0))))))))))</f>
        <v>0</v>
      </c>
      <c r="AL40" s="62" t="str">
        <f ca="1" t="shared" si="13"/>
        <v>今年内未操作</v>
      </c>
      <c r="AM40" s="62" t="str">
        <f t="shared" si="14"/>
        <v>低于同行20%</v>
      </c>
      <c r="AN40" s="5" t="str">
        <f t="shared" si="15"/>
        <v>低于同行20%</v>
      </c>
      <c r="AO40" s="63">
        <f t="shared" si="16"/>
        <v>45512.6428703704</v>
      </c>
      <c r="AP40" s="5" t="str">
        <f t="shared" si="17"/>
        <v/>
      </c>
      <c r="AQ40" s="60">
        <v>45043.9743619444</v>
      </c>
    </row>
    <row r="41" ht="17" spans="1:43">
      <c r="A41" s="5">
        <f t="shared" si="19"/>
        <v>38</v>
      </c>
      <c r="B41" s="55" t="str">
        <f t="shared" si="10"/>
        <v>交易波动较大</v>
      </c>
      <c r="C41" s="2" t="str">
        <f t="shared" si="11"/>
        <v/>
      </c>
      <c r="D41" s="56" t="str">
        <f t="shared" si="12"/>
        <v>-</v>
      </c>
      <c r="E41" s="84" t="s">
        <v>152</v>
      </c>
      <c r="F41" s="58">
        <v>45043.9743619444</v>
      </c>
      <c r="G41" s="59" t="s">
        <v>38</v>
      </c>
      <c r="H41" s="59" t="s">
        <v>66</v>
      </c>
      <c r="I41" s="59" t="s">
        <v>40</v>
      </c>
      <c r="J41" s="59" t="s">
        <v>53</v>
      </c>
      <c r="K41" s="59" t="s">
        <v>153</v>
      </c>
      <c r="L41" s="59" t="s">
        <v>83</v>
      </c>
      <c r="M41" s="60">
        <v>46104.3921527778</v>
      </c>
      <c r="N41" s="60">
        <v>46104.3930875116</v>
      </c>
      <c r="O41" s="60">
        <v>46104.3893016898</v>
      </c>
      <c r="P41" s="60">
        <v>46102.6840341088</v>
      </c>
      <c r="Q41" s="60">
        <v>46104.3930939931</v>
      </c>
      <c r="R41" s="59">
        <v>15131.86</v>
      </c>
      <c r="S41" s="59">
        <v>65336.68</v>
      </c>
      <c r="T41" s="59">
        <v>198871.98</v>
      </c>
      <c r="U41" s="59">
        <v>170952.25</v>
      </c>
      <c r="V41" s="59">
        <v>110</v>
      </c>
      <c r="W41" s="59">
        <v>543</v>
      </c>
      <c r="X41" s="59">
        <v>1557</v>
      </c>
      <c r="Y41" s="59">
        <v>1360</v>
      </c>
      <c r="Z41" s="59">
        <v>182.3841970021</v>
      </c>
      <c r="AA41" s="59">
        <v>0.0261262441</v>
      </c>
      <c r="AB41" s="59">
        <v>-0.0885890159</v>
      </c>
      <c r="AC41" s="59">
        <v>0.518205626</v>
      </c>
      <c r="AD41" s="61">
        <f>IF(AND($G41="正式版",$H41="中西医诊所"),IFERROR(R41/同类汇总数据!C$3,0),IF(AND($G41="正式版",$H41="中医诊所"),IFERROR(R41/同类汇总数据!C$4,0),IF(AND($G41="正式版",$H41="口腔诊所"),IFERROR(R41/同类汇总数据!C$5,0),IF(AND($G41="检查版",$H41="中西医诊所"),IFERROR(R41/同类汇总数据!C$6,0),IF(AND($G41="检查版",$H41="中医诊所"),IFERROR(R41/同类汇总数据!C$7,0),IF(AND($G41="检查版",$H41="口腔诊所"),IFERROR(R41/同类汇总数据!C$8,0),IF(AND($G41="互联网版",$H41="中西医诊所"),IFERROR(R41/同类汇总数据!C$9,0),IF(AND($G41="互联网版",$H41="中医诊所"),IFERROR(R41/同类汇总数据!C$10,0),IF(AND($G41="互联网版",$H41="口腔诊所"),IFERROR(R41/同类汇总数据!C$11,0))))))))))</f>
        <v>2.17818329581461</v>
      </c>
      <c r="AE41" s="61">
        <f>IF(AND($G41="正式版",$H41="中西医诊所"),IFERROR(S41/同类汇总数据!D$3,0),IF(AND($G41="正式版",$H41="中医诊所"),IFERROR(S41/同类汇总数据!D$4,0),IF(AND($G41="正式版",$H41="口腔诊所"),IFERROR(S41/同类汇总数据!D$5,0),IF(AND($G41="检查版",$H41="中西医诊所"),IFERROR(S41/同类汇总数据!D$6,0),IF(AND($G41="检查版",$H41="中医诊所"),IFERROR(S41/同类汇总数据!D$7,0),IF(AND($G41="检查版",$H41="口腔诊所"),IFERROR(S41/同类汇总数据!D$8,0),IF(AND($G41="互联网版",$H41="中西医诊所"),IFERROR(S41/同类汇总数据!D$9,0),IF(AND($G41="互联网版",$H41="中医诊所"),IFERROR(S41/同类汇总数据!D$10,0),IF(AND($G41="互联网版",$H41="口腔诊所"),IFERROR(S41/同类汇总数据!D$11,0))))))))))</f>
        <v>2.42398333045676</v>
      </c>
      <c r="AF41" s="61">
        <f>IF(AND($G41="正式版",$H41="中西医诊所"),IFERROR(T41/同类汇总数据!E$3,0),IF(AND($G41="正式版",$H41="中医诊所"),IFERROR(T41/同类汇总数据!E$4,0),IF(AND($G41="正式版",$H41="口腔诊所"),IFERROR(T41/同类汇总数据!E$5,0),IF(AND($G41="检查版",$H41="中西医诊所"),IFERROR(T41/同类汇总数据!E$6,0),IF(AND($G41="检查版",$H41="中医诊所"),IFERROR(T41/同类汇总数据!E$7,0),IF(AND($G41="检查版",$H41="口腔诊所"),IFERROR(T41/同类汇总数据!E$8,0),IF(AND($G41="互联网版",$H41="中西医诊所"),IFERROR(T41/同类汇总数据!E$9,0),IF(AND($G41="互联网版",$H41="中医诊所"),IFERROR(T41/同类汇总数据!E$10,0),IF(AND($G41="互联网版",$H41="口腔诊所"),IFERROR(T41/同类汇总数据!E$11,0))))))))))</f>
        <v>2.55538420549193</v>
      </c>
      <c r="AG41" s="61">
        <f>IF(AND($G41="正式版",$H41="中西医诊所"),IFERROR(U41/同类汇总数据!F$3,0),IF(AND($G41="正式版",$H41="中医诊所"),IFERROR(U41/同类汇总数据!F$4,0),IF(AND($G41="正式版",$H41="口腔诊所"),IFERROR(U41/同类汇总数据!F$5,0),IF(AND($G41="检查版",$H41="中西医诊所"),IFERROR(U41/同类汇总数据!F$6,0),IF(AND($G41="检查版",$H41="中医诊所"),IFERROR(U41/同类汇总数据!F$7,0),IF(AND($G41="检查版",$H41="口腔诊所"),IFERROR(U41/同类汇总数据!F$8,0),IF(AND($G41="互联网版",$H41="中西医诊所"),IFERROR(U41/同类汇总数据!F$9,0),IF(AND($G41="互联网版",$H41="中医诊所"),IFERROR(U41/同类汇总数据!F$10,0),IF(AND($G41="互联网版",$H41="口腔诊所"),IFERROR(U41/同类汇总数据!F$11,0))))))))))</f>
        <v>2.55966277932331</v>
      </c>
      <c r="AH41" s="61">
        <f>IF(AND($G41="正式版",$H41="中西医诊所"),IFERROR(V41/同类汇总数据!G$3,0),IF(AND($G41="正式版",$H41="中医诊所"),IFERROR(V41/同类汇总数据!G$4,0),IF(AND($G41="正式版",$H41="口腔诊所"),IFERROR(V41/同类汇总数据!G$5,0),IF(AND($G41="检查版",$H41="中西医诊所"),IFERROR(V41/同类汇总数据!G$6,0),IF(AND($G41="检查版",$H41="中医诊所"),IFERROR(V41/同类汇总数据!G$7,0),IF(AND($G41="检查版",$H41="口腔诊所"),IFERROR(V41/同类汇总数据!G$8,0),IF(AND($G41="互联网版",$H41="中西医诊所"),IFERROR(V41/同类汇总数据!G$9,0),IF(AND($G41="互联网版",$H41="中医诊所"),IFERROR(V41/同类汇总数据!G$10,0),IF(AND($G41="互联网版",$H41="口腔诊所"),IFERROR(V41/同类汇总数据!G$11,0))))))))))</f>
        <v>2.48482562171466</v>
      </c>
      <c r="AI41" s="61">
        <f>IF(AND($G41="正式版",$H41="中西医诊所"),IFERROR(W41/同类汇总数据!H$3,0),IF(AND($G41="正式版",$H41="中医诊所"),IFERROR(W41/同类汇总数据!H$4,0),IF(AND($G41="正式版",$H41="口腔诊所"),IFERROR(W41/同类汇总数据!H$5,0),IF(AND($G41="检查版",$H41="中西医诊所"),IFERROR(W41/同类汇总数据!H$6,0),IF(AND($G41="检查版",$H41="中医诊所"),IFERROR(W41/同类汇总数据!H$7,0),IF(AND($G41="检查版",$H41="口腔诊所"),IFERROR(W41/同类汇总数据!H$8,0),IF(AND($G41="互联网版",$H41="中西医诊所"),IFERROR(W41/同类汇总数据!H$9,0),IF(AND($G41="互联网版",$H41="中医诊所"),IFERROR(W41/同类汇总数据!H$10,0),IF(AND($G41="互联网版",$H41="口腔诊所"),IFERROR(W41/同类汇总数据!H$11,0))))))))))</f>
        <v>3.08588126915534</v>
      </c>
      <c r="AJ41" s="61">
        <f>IF(AND($G41="正式版",$H41="中西医诊所"),IFERROR(X41/同类汇总数据!I$3,0),IF(AND($G41="正式版",$H41="中医诊所"),IFERROR(X41/同类汇总数据!I$4,0),IF(AND($G41="正式版",$H41="口腔诊所"),IFERROR(X41/同类汇总数据!I$5,0),IF(AND($G41="检查版",$H41="中西医诊所"),IFERROR(X41/同类汇总数据!I$6,0),IF(AND($G41="检查版",$H41="中医诊所"),IFERROR(X41/同类汇总数据!I$7,0),IF(AND($G41="检查版",$H41="口腔诊所"),IFERROR(X41/同类汇总数据!I$8,0),IF(AND($G41="互联网版",$H41="中西医诊所"),IFERROR(X41/同类汇总数据!I$9,0),IF(AND($G41="互联网版",$H41="中医诊所"),IFERROR(X41/同类汇总数据!I$10,0),IF(AND($G41="互联网版",$H41="口腔诊所"),IFERROR(X41/同类汇总数据!I$11,0))))))))))</f>
        <v>3.01574112273892</v>
      </c>
      <c r="AK41" s="61">
        <f>IF(AND($G41="正式版",$H41="中西医诊所"),IFERROR(Y41/同类汇总数据!J$3,0),IF(AND($G41="正式版",$H41="中医诊所"),IFERROR(Y41/同类汇总数据!J$4,0),IF(AND($G41="正式版",$H41="口腔诊所"),IFERROR(Y41/同类汇总数据!J$5,0),IF(AND($G41="检查版",$H41="中西医诊所"),IFERROR(Y41/同类汇总数据!J$6,0),IF(AND($G41="检查版",$H41="中医诊所"),IFERROR(Y41/同类汇总数据!J$7,0),IF(AND($G41="检查版",$H41="口腔诊所"),IFERROR(Y41/同类汇总数据!J$8,0),IF(AND($G41="互联网版",$H41="中西医诊所"),IFERROR(Y41/同类汇总数据!J$9,0),IF(AND($G41="互联网版",$H41="中医诊所"),IFERROR(Y41/同类汇总数据!J$10,0),IF(AND($G41="互联网版",$H41="口腔诊所"),IFERROR(Y41/同类汇总数据!J$11,0))))))))))</f>
        <v>2.98401882389286</v>
      </c>
      <c r="AL41" s="62" t="str">
        <f ca="1" t="shared" si="13"/>
        <v>-</v>
      </c>
      <c r="AM41" s="62" t="str">
        <f t="shared" si="14"/>
        <v>高于同行100%</v>
      </c>
      <c r="AN41" s="5" t="str">
        <f t="shared" si="15"/>
        <v>高于同行100%</v>
      </c>
      <c r="AO41" s="63">
        <f t="shared" si="16"/>
        <v>46104.3930939931</v>
      </c>
      <c r="AP41" s="5" t="str">
        <f t="shared" si="17"/>
        <v/>
      </c>
      <c r="AQ41" s="60">
        <v>45043.9743619444</v>
      </c>
    </row>
    <row r="42" ht="17" spans="1:43">
      <c r="A42" s="5">
        <f t="shared" si="19"/>
        <v>39</v>
      </c>
      <c r="B42" s="55" t="str">
        <f t="shared" si="10"/>
        <v>连续三月交易上升</v>
      </c>
      <c r="C42" s="2" t="str">
        <f t="shared" si="11"/>
        <v/>
      </c>
      <c r="D42" s="56" t="str">
        <f t="shared" si="12"/>
        <v>-</v>
      </c>
      <c r="E42" s="84" t="s">
        <v>154</v>
      </c>
      <c r="F42" s="58">
        <v>45043.9743619444</v>
      </c>
      <c r="G42" s="59" t="s">
        <v>38</v>
      </c>
      <c r="H42" s="59" t="s">
        <v>63</v>
      </c>
      <c r="I42" s="59" t="s">
        <v>40</v>
      </c>
      <c r="J42" s="59" t="s">
        <v>155</v>
      </c>
      <c r="K42" s="59" t="s">
        <v>156</v>
      </c>
      <c r="L42" s="59"/>
      <c r="M42" s="60">
        <v>46104.3678703704</v>
      </c>
      <c r="N42" s="60">
        <v>46103.7130637153</v>
      </c>
      <c r="O42" s="60">
        <v>46103.7124022685</v>
      </c>
      <c r="P42" s="60">
        <v>46056.4756071759</v>
      </c>
      <c r="Q42" s="60">
        <v>46101.4050506829</v>
      </c>
      <c r="R42" s="59">
        <v>10020</v>
      </c>
      <c r="S42" s="59">
        <v>70356.2</v>
      </c>
      <c r="T42" s="59">
        <v>139813.2</v>
      </c>
      <c r="U42" s="59">
        <v>130482.2</v>
      </c>
      <c r="V42" s="59">
        <v>12</v>
      </c>
      <c r="W42" s="59">
        <v>65</v>
      </c>
      <c r="X42" s="59">
        <v>152</v>
      </c>
      <c r="Y42" s="59">
        <v>138</v>
      </c>
      <c r="Z42" s="85" t="s">
        <v>157</v>
      </c>
      <c r="AA42" s="59">
        <v>0.8050233465</v>
      </c>
      <c r="AB42" s="59">
        <v>0.2788477312</v>
      </c>
      <c r="AC42" s="59">
        <v>-0.0605948528</v>
      </c>
      <c r="AD42" s="61">
        <f>IF(AND($G42="正式版",$H42="中西医诊所"),IFERROR(R42/同类汇总数据!C$3,0),IF(AND($G42="正式版",$H42="中医诊所"),IFERROR(R42/同类汇总数据!C$4,0),IF(AND($G42="正式版",$H42="口腔诊所"),IFERROR(R42/同类汇总数据!C$5,0),IF(AND($G42="检查版",$H42="中西医诊所"),IFERROR(R42/同类汇总数据!C$6,0),IF(AND($G42="检查版",$H42="中医诊所"),IFERROR(R42/同类汇总数据!C$7,0),IF(AND($G42="检查版",$H42="口腔诊所"),IFERROR(R42/同类汇总数据!C$8,0),IF(AND($G42="互联网版",$H42="中西医诊所"),IFERROR(R42/同类汇总数据!C$9,0),IF(AND($G42="互联网版",$H42="中医诊所"),IFERROR(R42/同类汇总数据!C$10,0),IF(AND($G42="互联网版",$H42="口腔诊所"),IFERROR(R42/同类汇总数据!C$11,0))))))))))</f>
        <v>1.00224615123887</v>
      </c>
      <c r="AE42" s="61">
        <f>IF(AND($G42="正式版",$H42="中西医诊所"),IFERROR(S42/同类汇总数据!D$3,0),IF(AND($G42="正式版",$H42="中医诊所"),IFERROR(S42/同类汇总数据!D$4,0),IF(AND($G42="正式版",$H42="口腔诊所"),IFERROR(S42/同类汇总数据!D$5,0),IF(AND($G42="检查版",$H42="中西医诊所"),IFERROR(S42/同类汇总数据!D$6,0),IF(AND($G42="检查版",$H42="中医诊所"),IFERROR(S42/同类汇总数据!D$7,0),IF(AND($G42="检查版",$H42="口腔诊所"),IFERROR(S42/同类汇总数据!D$8,0),IF(AND($G42="互联网版",$H42="中西医诊所"),IFERROR(S42/同类汇总数据!D$9,0),IF(AND($G42="互联网版",$H42="中医诊所"),IFERROR(S42/同类汇总数据!D$10,0),IF(AND($G42="互联网版",$H42="口腔诊所"),IFERROR(S42/同类汇总数据!D$11,0))))))))))</f>
        <v>1.61996014688494</v>
      </c>
      <c r="AF42" s="61">
        <f>IF(AND($G42="正式版",$H42="中西医诊所"),IFERROR(T42/同类汇总数据!E$3,0),IF(AND($G42="正式版",$H42="中医诊所"),IFERROR(T42/同类汇总数据!E$4,0),IF(AND($G42="正式版",$H42="口腔诊所"),IFERROR(T42/同类汇总数据!E$5,0),IF(AND($G42="检查版",$H42="中西医诊所"),IFERROR(T42/同类汇总数据!E$6,0),IF(AND($G42="检查版",$H42="中医诊所"),IFERROR(T42/同类汇总数据!E$7,0),IF(AND($G42="检查版",$H42="口腔诊所"),IFERROR(T42/同类汇总数据!E$8,0),IF(AND($G42="互联网版",$H42="中西医诊所"),IFERROR(T42/同类汇总数据!E$9,0),IF(AND($G42="互联网版",$H42="中医诊所"),IFERROR(T42/同类汇总数据!E$10,0),IF(AND($G42="互联网版",$H42="口腔诊所"),IFERROR(T42/同类汇总数据!E$11,0))))))))))</f>
        <v>1.2610898542738</v>
      </c>
      <c r="AG42" s="61">
        <f>IF(AND($G42="正式版",$H42="中西医诊所"),IFERROR(U42/同类汇总数据!F$3,0),IF(AND($G42="正式版",$H42="中医诊所"),IFERROR(U42/同类汇总数据!F$4,0),IF(AND($G42="正式版",$H42="口腔诊所"),IFERROR(U42/同类汇总数据!F$5,0),IF(AND($G42="检查版",$H42="中西医诊所"),IFERROR(U42/同类汇总数据!F$6,0),IF(AND($G42="检查版",$H42="中医诊所"),IFERROR(U42/同类汇总数据!F$7,0),IF(AND($G42="检查版",$H42="口腔诊所"),IFERROR(U42/同类汇总数据!F$8,0),IF(AND($G42="互联网版",$H42="中西医诊所"),IFERROR(U42/同类汇总数据!F$9,0),IF(AND($G42="互联网版",$H42="中医诊所"),IFERROR(U42/同类汇总数据!F$10,0),IF(AND($G42="互联网版",$H42="口腔诊所"),IFERROR(U42/同类汇总数据!F$11,0))))))))))</f>
        <v>1.30615432564774</v>
      </c>
      <c r="AH42" s="61">
        <f>IF(AND($G42="正式版",$H42="中西医诊所"),IFERROR(V42/同类汇总数据!G$3,0),IF(AND($G42="正式版",$H42="中医诊所"),IFERROR(V42/同类汇总数据!G$4,0),IF(AND($G42="正式版",$H42="口腔诊所"),IFERROR(V42/同类汇总数据!G$5,0),IF(AND($G42="检查版",$H42="中西医诊所"),IFERROR(V42/同类汇总数据!G$6,0),IF(AND($G42="检查版",$H42="中医诊所"),IFERROR(V42/同类汇总数据!G$7,0),IF(AND($G42="检查版",$H42="口腔诊所"),IFERROR(V42/同类汇总数据!G$8,0),IF(AND($G42="互联网版",$H42="中西医诊所"),IFERROR(V42/同类汇总数据!G$9,0),IF(AND($G42="互联网版",$H42="中医诊所"),IFERROR(V42/同类汇总数据!G$10,0),IF(AND($G42="互联网版",$H42="口腔诊所"),IFERROR(V42/同类汇总数据!G$11,0))))))))))</f>
        <v>0.891768972384888</v>
      </c>
      <c r="AI42" s="61">
        <f>IF(AND($G42="正式版",$H42="中西医诊所"),IFERROR(W42/同类汇总数据!H$3,0),IF(AND($G42="正式版",$H42="中医诊所"),IFERROR(W42/同类汇总数据!H$4,0),IF(AND($G42="正式版",$H42="口腔诊所"),IFERROR(W42/同类汇总数据!H$5,0),IF(AND($G42="检查版",$H42="中西医诊所"),IFERROR(W42/同类汇总数据!H$6,0),IF(AND($G42="检查版",$H42="中医诊所"),IFERROR(W42/同类汇总数据!H$7,0),IF(AND($G42="检查版",$H42="口腔诊所"),IFERROR(W42/同类汇总数据!H$8,0),IF(AND($G42="互联网版",$H42="中西医诊所"),IFERROR(W42/同类汇总数据!H$9,0),IF(AND($G42="互联网版",$H42="中医诊所"),IFERROR(W42/同类汇总数据!H$10,0),IF(AND($G42="互联网版",$H42="口腔诊所"),IFERROR(W42/同类汇总数据!H$11,0))))))))))</f>
        <v>1.14464228167709</v>
      </c>
      <c r="AJ42" s="61">
        <f>IF(AND($G42="正式版",$H42="中西医诊所"),IFERROR(X42/同类汇总数据!I$3,0),IF(AND($G42="正式版",$H42="中医诊所"),IFERROR(X42/同类汇总数据!I$4,0),IF(AND($G42="正式版",$H42="口腔诊所"),IFERROR(X42/同类汇总数据!I$5,0),IF(AND($G42="检查版",$H42="中西医诊所"),IFERROR(X42/同类汇总数据!I$6,0),IF(AND($G42="检查版",$H42="中医诊所"),IFERROR(X42/同类汇总数据!I$7,0),IF(AND($G42="检查版",$H42="口腔诊所"),IFERROR(X42/同类汇总数据!I$8,0),IF(AND($G42="互联网版",$H42="中西医诊所"),IFERROR(X42/同类汇总数据!I$9,0),IF(AND($G42="互联网版",$H42="中医诊所"),IFERROR(X42/同类汇总数据!I$10,0),IF(AND($G42="互联网版",$H42="口腔诊所"),IFERROR(X42/同类汇总数据!I$11,0))))))))))</f>
        <v>1.03021861645706</v>
      </c>
      <c r="AK42" s="61">
        <f>IF(AND($G42="正式版",$H42="中西医诊所"),IFERROR(Y42/同类汇总数据!J$3,0),IF(AND($G42="正式版",$H42="中医诊所"),IFERROR(Y42/同类汇总数据!J$4,0),IF(AND($G42="正式版",$H42="口腔诊所"),IFERROR(Y42/同类汇总数据!J$5,0),IF(AND($G42="检查版",$H42="中西医诊所"),IFERROR(Y42/同类汇总数据!J$6,0),IF(AND($G42="检查版",$H42="中医诊所"),IFERROR(Y42/同类汇总数据!J$7,0),IF(AND($G42="检查版",$H42="口腔诊所"),IFERROR(Y42/同类汇总数据!J$8,0),IF(AND($G42="互联网版",$H42="中西医诊所"),IFERROR(Y42/同类汇总数据!J$9,0),IF(AND($G42="互联网版",$H42="中医诊所"),IFERROR(Y42/同类汇总数据!J$10,0),IF(AND($G42="互联网版",$H42="口腔诊所"),IFERROR(Y42/同类汇总数据!J$11,0))))))))))</f>
        <v>1.03910107215653</v>
      </c>
      <c r="AL42" s="62" t="str">
        <f ca="1" t="shared" si="13"/>
        <v>-</v>
      </c>
      <c r="AM42" s="62" t="str">
        <f t="shared" si="14"/>
        <v>高于同行150%</v>
      </c>
      <c r="AN42" s="5" t="str">
        <f t="shared" si="15"/>
        <v/>
      </c>
      <c r="AO42" s="63">
        <f t="shared" si="16"/>
        <v>46104.3678703704</v>
      </c>
      <c r="AP42" s="5" t="str">
        <f t="shared" si="17"/>
        <v/>
      </c>
      <c r="AQ42" s="60">
        <v>45043.9743619444</v>
      </c>
    </row>
    <row r="43" ht="17" spans="1:43">
      <c r="A43" s="5">
        <f t="shared" si="19"/>
        <v>40</v>
      </c>
      <c r="B43" s="55" t="str">
        <f t="shared" si="10"/>
        <v>连续三月交易上升</v>
      </c>
      <c r="C43" s="2" t="str">
        <f t="shared" si="11"/>
        <v/>
      </c>
      <c r="D43" s="56" t="str">
        <f t="shared" si="12"/>
        <v>-</v>
      </c>
      <c r="E43" s="84" t="s">
        <v>158</v>
      </c>
      <c r="F43" s="58">
        <v>45043.9743619444</v>
      </c>
      <c r="G43" s="59" t="s">
        <v>38</v>
      </c>
      <c r="H43" s="59" t="s">
        <v>39</v>
      </c>
      <c r="I43" s="59" t="s">
        <v>40</v>
      </c>
      <c r="J43" s="59" t="s">
        <v>45</v>
      </c>
      <c r="K43" s="59" t="s">
        <v>159</v>
      </c>
      <c r="L43" s="59"/>
      <c r="M43" s="60">
        <v>46104.3578472222</v>
      </c>
      <c r="N43" s="60">
        <v>46104.3954010301</v>
      </c>
      <c r="O43" s="60">
        <v>45727.6845862963</v>
      </c>
      <c r="P43" s="60">
        <v>46102.5551642593</v>
      </c>
      <c r="Q43" s="60">
        <v>46104.3954107639</v>
      </c>
      <c r="R43" s="59">
        <v>24129.59</v>
      </c>
      <c r="S43" s="59">
        <v>101071.74</v>
      </c>
      <c r="T43" s="59">
        <v>286595.85</v>
      </c>
      <c r="U43" s="59">
        <v>256891.06</v>
      </c>
      <c r="V43" s="59">
        <v>320</v>
      </c>
      <c r="W43" s="59">
        <v>1167</v>
      </c>
      <c r="X43" s="59">
        <v>3345</v>
      </c>
      <c r="Y43" s="59">
        <v>3032</v>
      </c>
      <c r="Z43" s="59">
        <v>272.4380275716</v>
      </c>
      <c r="AA43" s="59">
        <v>0.3163598296</v>
      </c>
      <c r="AB43" s="59">
        <v>-0.2939193163</v>
      </c>
      <c r="AC43" s="59">
        <v>-0.1434408116</v>
      </c>
      <c r="AD43" s="61">
        <f>IF(AND($G43="正式版",$H43="中西医诊所"),IFERROR(R43/同类汇总数据!C$3,0),IF(AND($G43="正式版",$H43="中医诊所"),IFERROR(R43/同类汇总数据!C$4,0),IF(AND($G43="正式版",$H43="口腔诊所"),IFERROR(R43/同类汇总数据!C$5,0),IF(AND($G43="检查版",$H43="中西医诊所"),IFERROR(R43/同类汇总数据!C$6,0),IF(AND($G43="检查版",$H43="中医诊所"),IFERROR(R43/同类汇总数据!C$7,0),IF(AND($G43="检查版",$H43="口腔诊所"),IFERROR(R43/同类汇总数据!C$8,0),IF(AND($G43="互联网版",$H43="中西医诊所"),IFERROR(R43/同类汇总数据!C$9,0),IF(AND($G43="互联网版",$H43="中医诊所"),IFERROR(R43/同类汇总数据!C$10,0),IF(AND($G43="互联网版",$H43="口腔诊所"),IFERROR(R43/同类汇总数据!C$11,0))))))))))</f>
        <v>2.63660881328658</v>
      </c>
      <c r="AE43" s="61">
        <f>IF(AND($G43="正式版",$H43="中西医诊所"),IFERROR(S43/同类汇总数据!D$3,0),IF(AND($G43="正式版",$H43="中医诊所"),IFERROR(S43/同类汇总数据!D$4,0),IF(AND($G43="正式版",$H43="口腔诊所"),IFERROR(S43/同类汇总数据!D$5,0),IF(AND($G43="检查版",$H43="中西医诊所"),IFERROR(S43/同类汇总数据!D$6,0),IF(AND($G43="检查版",$H43="中医诊所"),IFERROR(S43/同类汇总数据!D$7,0),IF(AND($G43="检查版",$H43="口腔诊所"),IFERROR(S43/同类汇总数据!D$8,0),IF(AND($G43="互联网版",$H43="中西医诊所"),IFERROR(S43/同类汇总数据!D$9,0),IF(AND($G43="互联网版",$H43="中医诊所"),IFERROR(S43/同类汇总数据!D$10,0),IF(AND($G43="互联网版",$H43="口腔诊所"),IFERROR(S43/同类汇总数据!D$11,0))))))))))</f>
        <v>2.77032557591149</v>
      </c>
      <c r="AF43" s="61">
        <f>IF(AND($G43="正式版",$H43="中西医诊所"),IFERROR(T43/同类汇总数据!E$3,0),IF(AND($G43="正式版",$H43="中医诊所"),IFERROR(T43/同类汇总数据!E$4,0),IF(AND($G43="正式版",$H43="口腔诊所"),IFERROR(T43/同类汇总数据!E$5,0),IF(AND($G43="检查版",$H43="中西医诊所"),IFERROR(T43/同类汇总数据!E$6,0),IF(AND($G43="检查版",$H43="中医诊所"),IFERROR(T43/同类汇总数据!E$7,0),IF(AND($G43="检查版",$H43="口腔诊所"),IFERROR(T43/同类汇总数据!E$8,0),IF(AND($G43="互联网版",$H43="中西医诊所"),IFERROR(T43/同类汇总数据!E$9,0),IF(AND($G43="互联网版",$H43="中医诊所"),IFERROR(T43/同类汇总数据!E$10,0),IF(AND($G43="互联网版",$H43="口腔诊所"),IFERROR(T43/同类汇总数据!E$11,0))))))))))</f>
        <v>2.62651958508437</v>
      </c>
      <c r="AG43" s="61">
        <f>IF(AND($G43="正式版",$H43="中西医诊所"),IFERROR(U43/同类汇总数据!F$3,0),IF(AND($G43="正式版",$H43="中医诊所"),IFERROR(U43/同类汇总数据!F$4,0),IF(AND($G43="正式版",$H43="口腔诊所"),IFERROR(U43/同类汇总数据!F$5,0),IF(AND($G43="检查版",$H43="中西医诊所"),IFERROR(U43/同类汇总数据!F$6,0),IF(AND($G43="检查版",$H43="中医诊所"),IFERROR(U43/同类汇总数据!F$7,0),IF(AND($G43="检查版",$H43="口腔诊所"),IFERROR(U43/同类汇总数据!F$8,0),IF(AND($G43="互联网版",$H43="中西医诊所"),IFERROR(U43/同类汇总数据!F$9,0),IF(AND($G43="互联网版",$H43="中医诊所"),IFERROR(U43/同类汇总数据!F$10,0),IF(AND($G43="互联网版",$H43="口腔诊所"),IFERROR(U43/同类汇总数据!F$11,0))))))))))</f>
        <v>2.67809157495594</v>
      </c>
      <c r="AH43" s="61">
        <f>IF(AND($G43="正式版",$H43="中西医诊所"),IFERROR(V43/同类汇总数据!G$3,0),IF(AND($G43="正式版",$H43="中医诊所"),IFERROR(V43/同类汇总数据!G$4,0),IF(AND($G43="正式版",$H43="口腔诊所"),IFERROR(V43/同类汇总数据!G$5,0),IF(AND($G43="检查版",$H43="中西医诊所"),IFERROR(V43/同类汇总数据!G$6,0),IF(AND($G43="检查版",$H43="中医诊所"),IFERROR(V43/同类汇总数据!G$7,0),IF(AND($G43="检查版",$H43="口腔诊所"),IFERROR(V43/同类汇总数据!G$8,0),IF(AND($G43="互联网版",$H43="中西医诊所"),IFERROR(V43/同类汇总数据!G$9,0),IF(AND($G43="互联网版",$H43="中医诊所"),IFERROR(V43/同类汇总数据!G$10,0),IF(AND($G43="互联网版",$H43="口腔诊所"),IFERROR(V43/同类汇总数据!G$11,0))))))))))</f>
        <v>3.37548825910248</v>
      </c>
      <c r="AI43" s="61">
        <f>IF(AND($G43="正式版",$H43="中西医诊所"),IFERROR(W43/同类汇总数据!H$3,0),IF(AND($G43="正式版",$H43="中医诊所"),IFERROR(W43/同类汇总数据!H$4,0),IF(AND($G43="正式版",$H43="口腔诊所"),IFERROR(W43/同类汇总数据!H$5,0),IF(AND($G43="检查版",$H43="中西医诊所"),IFERROR(W43/同类汇总数据!H$6,0),IF(AND($G43="检查版",$H43="中医诊所"),IFERROR(W43/同类汇总数据!H$7,0),IF(AND($G43="检查版",$H43="口腔诊所"),IFERROR(W43/同类汇总数据!H$8,0),IF(AND($G43="互联网版",$H43="中西医诊所"),IFERROR(W43/同类汇总数据!H$9,0),IF(AND($G43="互联网版",$H43="中医诊所"),IFERROR(W43/同类汇总数据!H$10,0),IF(AND($G43="互联网版",$H43="口腔诊所"),IFERROR(W43/同类汇总数据!H$11,0))))))))))</f>
        <v>3.19174773213606</v>
      </c>
      <c r="AJ43" s="61">
        <f>IF(AND($G43="正式版",$H43="中西医诊所"),IFERROR(X43/同类汇总数据!I$3,0),IF(AND($G43="正式版",$H43="中医诊所"),IFERROR(X43/同类汇总数据!I$4,0),IF(AND($G43="正式版",$H43="口腔诊所"),IFERROR(X43/同类汇总数据!I$5,0),IF(AND($G43="检查版",$H43="中西医诊所"),IFERROR(X43/同类汇总数据!I$6,0),IF(AND($G43="检查版",$H43="中医诊所"),IFERROR(X43/同类汇总数据!I$7,0),IF(AND($G43="检查版",$H43="口腔诊所"),IFERROR(X43/同类汇总数据!I$8,0),IF(AND($G43="互联网版",$H43="中西医诊所"),IFERROR(X43/同类汇总数据!I$9,0),IF(AND($G43="互联网版",$H43="中医诊所"),IFERROR(X43/同类汇总数据!I$10,0),IF(AND($G43="互联网版",$H43="口腔诊所"),IFERROR(X43/同类汇总数据!I$11,0))))))))))</f>
        <v>2.95779531154515</v>
      </c>
      <c r="AK43" s="61">
        <f>IF(AND($G43="正式版",$H43="中西医诊所"),IFERROR(Y43/同类汇总数据!J$3,0),IF(AND($G43="正式版",$H43="中医诊所"),IFERROR(Y43/同类汇总数据!J$4,0),IF(AND($G43="正式版",$H43="口腔诊所"),IFERROR(Y43/同类汇总数据!J$5,0),IF(AND($G43="检查版",$H43="中西医诊所"),IFERROR(Y43/同类汇总数据!J$6,0),IF(AND($G43="检查版",$H43="中医诊所"),IFERROR(Y43/同类汇总数据!J$7,0),IF(AND($G43="检查版",$H43="口腔诊所"),IFERROR(Y43/同类汇总数据!J$8,0),IF(AND($G43="互联网版",$H43="中西医诊所"),IFERROR(Y43/同类汇总数据!J$9,0),IF(AND($G43="互联网版",$H43="中医诊所"),IFERROR(Y43/同类汇总数据!J$10,0),IF(AND($G43="互联网版",$H43="口腔诊所"),IFERROR(Y43/同类汇总数据!J$11,0))))))))))</f>
        <v>3.02962961778704</v>
      </c>
      <c r="AL43" s="62" t="str">
        <f ca="1" t="shared" si="13"/>
        <v>-</v>
      </c>
      <c r="AM43" s="62" t="str">
        <f t="shared" si="14"/>
        <v>高于同行100%</v>
      </c>
      <c r="AN43" s="5" t="str">
        <f t="shared" si="15"/>
        <v>高于同行100%</v>
      </c>
      <c r="AO43" s="63">
        <f t="shared" si="16"/>
        <v>46104.3954107639</v>
      </c>
      <c r="AP43" s="5" t="str">
        <f t="shared" si="17"/>
        <v/>
      </c>
      <c r="AQ43" s="60">
        <v>45043.9743619444</v>
      </c>
    </row>
    <row r="44" ht="17" spans="1:43">
      <c r="A44" s="5">
        <f t="shared" ref="A44:A53" si="20">ROW()-3</f>
        <v>41</v>
      </c>
      <c r="B44" s="55" t="str">
        <f t="shared" si="10"/>
        <v>交易波动较大</v>
      </c>
      <c r="C44" s="2" t="str">
        <f t="shared" si="11"/>
        <v>本月交易额降超20%</v>
      </c>
      <c r="D44" s="56" t="str">
        <f t="shared" si="12"/>
        <v>-</v>
      </c>
      <c r="E44" s="84" t="s">
        <v>160</v>
      </c>
      <c r="F44" s="58">
        <v>45043.9743619444</v>
      </c>
      <c r="G44" s="59" t="s">
        <v>38</v>
      </c>
      <c r="H44" s="59" t="s">
        <v>63</v>
      </c>
      <c r="I44" s="59" t="s">
        <v>40</v>
      </c>
      <c r="J44" s="59" t="s">
        <v>53</v>
      </c>
      <c r="K44" s="59" t="s">
        <v>161</v>
      </c>
      <c r="L44" s="59"/>
      <c r="M44" s="60">
        <v>46103.4931712963</v>
      </c>
      <c r="N44" s="60">
        <v>46103.6906791898</v>
      </c>
      <c r="O44" s="60">
        <v>45936.7861296875</v>
      </c>
      <c r="P44" s="60">
        <v>46037.4043897222</v>
      </c>
      <c r="Q44" s="60">
        <v>46100.6012200694</v>
      </c>
      <c r="R44" s="59">
        <v>2030</v>
      </c>
      <c r="S44" s="59">
        <v>13386</v>
      </c>
      <c r="T44" s="59">
        <v>50314</v>
      </c>
      <c r="U44" s="59">
        <v>44224</v>
      </c>
      <c r="V44" s="59">
        <v>6</v>
      </c>
      <c r="W44" s="59">
        <v>34</v>
      </c>
      <c r="X44" s="59">
        <v>101</v>
      </c>
      <c r="Y44" s="59">
        <v>88</v>
      </c>
      <c r="Z44" s="59">
        <v>574.3376623377</v>
      </c>
      <c r="AA44" s="59">
        <v>-0.2519280206</v>
      </c>
      <c r="AB44" s="59">
        <v>-0.0598928234</v>
      </c>
      <c r="AC44" s="59">
        <v>-0.3465618456</v>
      </c>
      <c r="AD44" s="61">
        <f>IF(AND($G44="正式版",$H44="中西医诊所"),IFERROR(R44/同类汇总数据!C$3,0),IF(AND($G44="正式版",$H44="中医诊所"),IFERROR(R44/同类汇总数据!C$4,0),IF(AND($G44="正式版",$H44="口腔诊所"),IFERROR(R44/同类汇总数据!C$5,0),IF(AND($G44="检查版",$H44="中西医诊所"),IFERROR(R44/同类汇总数据!C$6,0),IF(AND($G44="检查版",$H44="中医诊所"),IFERROR(R44/同类汇总数据!C$7,0),IF(AND($G44="检查版",$H44="口腔诊所"),IFERROR(R44/同类汇总数据!C$8,0),IF(AND($G44="互联网版",$H44="中西医诊所"),IFERROR(R44/同类汇总数据!C$9,0),IF(AND($G44="互联网版",$H44="中医诊所"),IFERROR(R44/同类汇总数据!C$10,0),IF(AND($G44="互联网版",$H44="口腔诊所"),IFERROR(R44/同类汇总数据!C$11,0))))))))))</f>
        <v>0.203049868963564</v>
      </c>
      <c r="AE44" s="61">
        <f>IF(AND($G44="正式版",$H44="中西医诊所"),IFERROR(S44/同类汇总数据!D$3,0),IF(AND($G44="正式版",$H44="中医诊所"),IFERROR(S44/同类汇总数据!D$4,0),IF(AND($G44="正式版",$H44="口腔诊所"),IFERROR(S44/同类汇总数据!D$5,0),IF(AND($G44="检查版",$H44="中西医诊所"),IFERROR(S44/同类汇总数据!D$6,0),IF(AND($G44="检查版",$H44="中医诊所"),IFERROR(S44/同类汇总数据!D$7,0),IF(AND($G44="检查版",$H44="口腔诊所"),IFERROR(S44/同类汇总数据!D$8,0),IF(AND($G44="互联网版",$H44="中西医诊所"),IFERROR(S44/同类汇总数据!D$9,0),IF(AND($G44="互联网版",$H44="中医诊所"),IFERROR(S44/同类汇总数据!D$10,0),IF(AND($G44="互联网版",$H44="口腔诊所"),IFERROR(S44/同类汇总数据!D$11,0))))))))))</f>
        <v>0.308214294208639</v>
      </c>
      <c r="AF44" s="61">
        <f>IF(AND($G44="正式版",$H44="中西医诊所"),IFERROR(T44/同类汇总数据!E$3,0),IF(AND($G44="正式版",$H44="中医诊所"),IFERROR(T44/同类汇总数据!E$4,0),IF(AND($G44="正式版",$H44="口腔诊所"),IFERROR(T44/同类汇总数据!E$5,0),IF(AND($G44="检查版",$H44="中西医诊所"),IFERROR(T44/同类汇总数据!E$6,0),IF(AND($G44="检查版",$H44="中医诊所"),IFERROR(T44/同类汇总数据!E$7,0),IF(AND($G44="检查版",$H44="口腔诊所"),IFERROR(T44/同类汇总数据!E$8,0),IF(AND($G44="互联网版",$H44="中西医诊所"),IFERROR(T44/同类汇总数据!E$9,0),IF(AND($G44="互联网版",$H44="中医诊所"),IFERROR(T44/同类汇总数据!E$10,0),IF(AND($G44="互联网版",$H44="口腔诊所"),IFERROR(T44/同类汇总数据!E$11,0))))))))))</f>
        <v>0.453823207879741</v>
      </c>
      <c r="AG44" s="61">
        <f>IF(AND($G44="正式版",$H44="中西医诊所"),IFERROR(U44/同类汇总数据!F$3,0),IF(AND($G44="正式版",$H44="中医诊所"),IFERROR(U44/同类汇总数据!F$4,0),IF(AND($G44="正式版",$H44="口腔诊所"),IFERROR(U44/同类汇总数据!F$5,0),IF(AND($G44="检查版",$H44="中西医诊所"),IFERROR(U44/同类汇总数据!F$6,0),IF(AND($G44="检查版",$H44="中医诊所"),IFERROR(U44/同类汇总数据!F$7,0),IF(AND($G44="检查版",$H44="口腔诊所"),IFERROR(U44/同类汇总数据!F$8,0),IF(AND($G44="互联网版",$H44="中西医诊所"),IFERROR(U44/同类汇总数据!F$9,0),IF(AND($G44="互联网版",$H44="中医诊所"),IFERROR(U44/同类汇总数据!F$10,0),IF(AND($G44="互联网版",$H44="口腔诊所"),IFERROR(U44/同类汇总数据!F$11,0))))))))))</f>
        <v>0.442691561741337</v>
      </c>
      <c r="AH44" s="61">
        <f>IF(AND($G44="正式版",$H44="中西医诊所"),IFERROR(V44/同类汇总数据!G$3,0),IF(AND($G44="正式版",$H44="中医诊所"),IFERROR(V44/同类汇总数据!G$4,0),IF(AND($G44="正式版",$H44="口腔诊所"),IFERROR(V44/同类汇总数据!G$5,0),IF(AND($G44="检查版",$H44="中西医诊所"),IFERROR(V44/同类汇总数据!G$6,0),IF(AND($G44="检查版",$H44="中医诊所"),IFERROR(V44/同类汇总数据!G$7,0),IF(AND($G44="检查版",$H44="口腔诊所"),IFERROR(V44/同类汇总数据!G$8,0),IF(AND($G44="互联网版",$H44="中西医诊所"),IFERROR(V44/同类汇总数据!G$9,0),IF(AND($G44="互联网版",$H44="中医诊所"),IFERROR(V44/同类汇总数据!G$10,0),IF(AND($G44="互联网版",$H44="口腔诊所"),IFERROR(V44/同类汇总数据!G$11,0))))))))))</f>
        <v>0.445884486192444</v>
      </c>
      <c r="AI44" s="61">
        <f>IF(AND($G44="正式版",$H44="中西医诊所"),IFERROR(W44/同类汇总数据!H$3,0),IF(AND($G44="正式版",$H44="中医诊所"),IFERROR(W44/同类汇总数据!H$4,0),IF(AND($G44="正式版",$H44="口腔诊所"),IFERROR(W44/同类汇总数据!H$5,0),IF(AND($G44="检查版",$H44="中西医诊所"),IFERROR(W44/同类汇总数据!H$6,0),IF(AND($G44="检查版",$H44="中医诊所"),IFERROR(W44/同类汇总数据!H$7,0),IF(AND($G44="检查版",$H44="口腔诊所"),IFERROR(W44/同类汇总数据!H$8,0),IF(AND($G44="互联网版",$H44="中西医诊所"),IFERROR(W44/同类汇总数据!H$9,0),IF(AND($G44="互联网版",$H44="中医诊所"),IFERROR(W44/同类汇总数据!H$10,0),IF(AND($G44="互联网版",$H44="口腔诊所"),IFERROR(W44/同类汇总数据!H$11,0))))))))))</f>
        <v>0.598735962723403</v>
      </c>
      <c r="AJ44" s="61">
        <f>IF(AND($G44="正式版",$H44="中西医诊所"),IFERROR(X44/同类汇总数据!I$3,0),IF(AND($G44="正式版",$H44="中医诊所"),IFERROR(X44/同类汇总数据!I$4,0),IF(AND($G44="正式版",$H44="口腔诊所"),IFERROR(X44/同类汇总数据!I$5,0),IF(AND($G44="检查版",$H44="中西医诊所"),IFERROR(X44/同类汇总数据!I$6,0),IF(AND($G44="检查版",$H44="中医诊所"),IFERROR(X44/同类汇总数据!I$7,0),IF(AND($G44="检查版",$H44="口腔诊所"),IFERROR(X44/同类汇总数据!I$8,0),IF(AND($G44="互联网版",$H44="中西医诊所"),IFERROR(X44/同类汇总数据!I$9,0),IF(AND($G44="互联网版",$H44="中医诊所"),IFERROR(X44/同类汇总数据!I$10,0),IF(AND($G44="互联网版",$H44="口腔诊所"),IFERROR(X44/同类汇总数据!I$11,0))))))))))</f>
        <v>0.684553159619497</v>
      </c>
      <c r="AK44" s="61">
        <f>IF(AND($G44="正式版",$H44="中西医诊所"),IFERROR(Y44/同类汇总数据!J$3,0),IF(AND($G44="正式版",$H44="中医诊所"),IFERROR(Y44/同类汇总数据!J$4,0),IF(AND($G44="正式版",$H44="口腔诊所"),IFERROR(Y44/同类汇总数据!J$5,0),IF(AND($G44="检查版",$H44="中西医诊所"),IFERROR(Y44/同类汇总数据!J$6,0),IF(AND($G44="检查版",$H44="中医诊所"),IFERROR(Y44/同类汇总数据!J$7,0),IF(AND($G44="检查版",$H44="口腔诊所"),IFERROR(Y44/同类汇总数据!J$8,0),IF(AND($G44="互联网版",$H44="中西医诊所"),IFERROR(Y44/同类汇总数据!J$9,0),IF(AND($G44="互联网版",$H44="中医诊所"),IFERROR(Y44/同类汇总数据!J$10,0),IF(AND($G44="互联网版",$H44="口腔诊所"),IFERROR(Y44/同类汇总数据!J$11,0))))))))))</f>
        <v>0.662615176447645</v>
      </c>
      <c r="AL44" s="62" t="str">
        <f ca="1" t="shared" si="13"/>
        <v>-</v>
      </c>
      <c r="AM44" s="62" t="str">
        <f t="shared" si="14"/>
        <v>低于同行50%</v>
      </c>
      <c r="AN44" s="5" t="str">
        <f t="shared" si="15"/>
        <v/>
      </c>
      <c r="AO44" s="63">
        <f t="shared" si="16"/>
        <v>46103.6906791898</v>
      </c>
      <c r="AP44" s="5" t="str">
        <f t="shared" si="17"/>
        <v/>
      </c>
      <c r="AQ44" s="60">
        <v>45043.9743619444</v>
      </c>
    </row>
    <row r="45" ht="17" spans="1:43">
      <c r="A45" s="5">
        <f t="shared" si="20"/>
        <v>42</v>
      </c>
      <c r="B45" s="55" t="str">
        <f t="shared" si="10"/>
        <v>无交易</v>
      </c>
      <c r="C45" s="2" t="str">
        <f t="shared" si="11"/>
        <v/>
      </c>
      <c r="D45" s="56" t="str">
        <f t="shared" si="12"/>
        <v>-</v>
      </c>
      <c r="E45" s="84" t="s">
        <v>162</v>
      </c>
      <c r="F45" s="58">
        <v>45043.9743619444</v>
      </c>
      <c r="G45" s="59" t="s">
        <v>38</v>
      </c>
      <c r="H45" s="59" t="s">
        <v>39</v>
      </c>
      <c r="I45" s="59" t="s">
        <v>40</v>
      </c>
      <c r="J45" s="59" t="s">
        <v>85</v>
      </c>
      <c r="K45" s="59" t="s">
        <v>163</v>
      </c>
      <c r="L45" s="59"/>
      <c r="M45" s="60">
        <v>46103.4465046296</v>
      </c>
      <c r="N45" s="60">
        <v>46085.6346932755</v>
      </c>
      <c r="O45" s="60">
        <v>46102.7752897454</v>
      </c>
      <c r="P45" s="60">
        <v>46093.4097515394</v>
      </c>
      <c r="Q45" s="60">
        <v>46093.4099620023</v>
      </c>
      <c r="R45" s="59"/>
      <c r="S45" s="59">
        <v>583.98</v>
      </c>
      <c r="T45" s="59">
        <v>3632.53</v>
      </c>
      <c r="U45" s="59">
        <v>3031.93</v>
      </c>
      <c r="V45" s="59"/>
      <c r="W45" s="59">
        <v>19</v>
      </c>
      <c r="X45" s="59">
        <v>134</v>
      </c>
      <c r="Y45" s="59">
        <v>107</v>
      </c>
      <c r="Z45" s="59">
        <v>84.804</v>
      </c>
      <c r="AA45" s="59">
        <v>-0.0920285461</v>
      </c>
      <c r="AB45" s="59">
        <v>-0.732611895</v>
      </c>
      <c r="AC45" s="59">
        <v>0.0346076424</v>
      </c>
      <c r="AD45" s="61">
        <f>IF(AND($G45="正式版",$H45="中西医诊所"),IFERROR(R45/同类汇总数据!C$3,0),IF(AND($G45="正式版",$H45="中医诊所"),IFERROR(R45/同类汇总数据!C$4,0),IF(AND($G45="正式版",$H45="口腔诊所"),IFERROR(R45/同类汇总数据!C$5,0),IF(AND($G45="检查版",$H45="中西医诊所"),IFERROR(R45/同类汇总数据!C$6,0),IF(AND($G45="检查版",$H45="中医诊所"),IFERROR(R45/同类汇总数据!C$7,0),IF(AND($G45="检查版",$H45="口腔诊所"),IFERROR(R45/同类汇总数据!C$8,0),IF(AND($G45="互联网版",$H45="中西医诊所"),IFERROR(R45/同类汇总数据!C$9,0),IF(AND($G45="互联网版",$H45="中医诊所"),IFERROR(R45/同类汇总数据!C$10,0),IF(AND($G45="互联网版",$H45="口腔诊所"),IFERROR(R45/同类汇总数据!C$11,0))))))))))</f>
        <v>0</v>
      </c>
      <c r="AE45" s="61">
        <f>IF(AND($G45="正式版",$H45="中西医诊所"),IFERROR(S45/同类汇总数据!D$3,0),IF(AND($G45="正式版",$H45="中医诊所"),IFERROR(S45/同类汇总数据!D$4,0),IF(AND($G45="正式版",$H45="口腔诊所"),IFERROR(S45/同类汇总数据!D$5,0),IF(AND($G45="检查版",$H45="中西医诊所"),IFERROR(S45/同类汇总数据!D$6,0),IF(AND($G45="检查版",$H45="中医诊所"),IFERROR(S45/同类汇总数据!D$7,0),IF(AND($G45="检查版",$H45="口腔诊所"),IFERROR(S45/同类汇总数据!D$8,0),IF(AND($G45="互联网版",$H45="中西医诊所"),IFERROR(S45/同类汇总数据!D$9,0),IF(AND($G45="互联网版",$H45="中医诊所"),IFERROR(S45/同类汇总数据!D$10,0),IF(AND($G45="互联网版",$H45="口腔诊所"),IFERROR(S45/同类汇总数据!D$11,0))))))))))</f>
        <v>0.0160065981828431</v>
      </c>
      <c r="AF45" s="61">
        <f>IF(AND($G45="正式版",$H45="中西医诊所"),IFERROR(T45/同类汇总数据!E$3,0),IF(AND($G45="正式版",$H45="中医诊所"),IFERROR(T45/同类汇总数据!E$4,0),IF(AND($G45="正式版",$H45="口腔诊所"),IFERROR(T45/同类汇总数据!E$5,0),IF(AND($G45="检查版",$H45="中西医诊所"),IFERROR(T45/同类汇总数据!E$6,0),IF(AND($G45="检查版",$H45="中医诊所"),IFERROR(T45/同类汇总数据!E$7,0),IF(AND($G45="检查版",$H45="口腔诊所"),IFERROR(T45/同类汇总数据!E$8,0),IF(AND($G45="互联网版",$H45="中西医诊所"),IFERROR(T45/同类汇总数据!E$9,0),IF(AND($G45="互联网版",$H45="中医诊所"),IFERROR(T45/同类汇总数据!E$10,0),IF(AND($G45="互联网版",$H45="口腔诊所"),IFERROR(T45/同类汇总数据!E$11,0))))))))))</f>
        <v>0.0332904722395894</v>
      </c>
      <c r="AG45" s="61">
        <f>IF(AND($G45="正式版",$H45="中西医诊所"),IFERROR(U45/同类汇总数据!F$3,0),IF(AND($G45="正式版",$H45="中医诊所"),IFERROR(U45/同类汇总数据!F$4,0),IF(AND($G45="正式版",$H45="口腔诊所"),IFERROR(U45/同类汇总数据!F$5,0),IF(AND($G45="检查版",$H45="中西医诊所"),IFERROR(U45/同类汇总数据!F$6,0),IF(AND($G45="检查版",$H45="中医诊所"),IFERROR(U45/同类汇总数据!F$7,0),IF(AND($G45="检查版",$H45="口腔诊所"),IFERROR(U45/同类汇总数据!F$8,0),IF(AND($G45="互联网版",$H45="中西医诊所"),IFERROR(U45/同类汇总数据!F$9,0),IF(AND($G45="互联网版",$H45="中医诊所"),IFERROR(U45/同类汇总数据!F$10,0),IF(AND($G45="互联网版",$H45="口腔诊所"),IFERROR(U45/同类汇总数据!F$11,0))))))))))</f>
        <v>0.0316078970940296</v>
      </c>
      <c r="AH45" s="61">
        <f>IF(AND($G45="正式版",$H45="中西医诊所"),IFERROR(V45/同类汇总数据!G$3,0),IF(AND($G45="正式版",$H45="中医诊所"),IFERROR(V45/同类汇总数据!G$4,0),IF(AND($G45="正式版",$H45="口腔诊所"),IFERROR(V45/同类汇总数据!G$5,0),IF(AND($G45="检查版",$H45="中西医诊所"),IFERROR(V45/同类汇总数据!G$6,0),IF(AND($G45="检查版",$H45="中医诊所"),IFERROR(V45/同类汇总数据!G$7,0),IF(AND($G45="检查版",$H45="口腔诊所"),IFERROR(V45/同类汇总数据!G$8,0),IF(AND($G45="互联网版",$H45="中西医诊所"),IFERROR(V45/同类汇总数据!G$9,0),IF(AND($G45="互联网版",$H45="中医诊所"),IFERROR(V45/同类汇总数据!G$10,0),IF(AND($G45="互联网版",$H45="口腔诊所"),IFERROR(V45/同类汇总数据!G$11,0))))))))))</f>
        <v>0</v>
      </c>
      <c r="AI45" s="61">
        <f>IF(AND($G45="正式版",$H45="中西医诊所"),IFERROR(W45/同类汇总数据!H$3,0),IF(AND($G45="正式版",$H45="中医诊所"),IFERROR(W45/同类汇总数据!H$4,0),IF(AND($G45="正式版",$H45="口腔诊所"),IFERROR(W45/同类汇总数据!H$5,0),IF(AND($G45="检查版",$H45="中西医诊所"),IFERROR(W45/同类汇总数据!H$6,0),IF(AND($G45="检查版",$H45="中医诊所"),IFERROR(W45/同类汇总数据!H$7,0),IF(AND($G45="检查版",$H45="口腔诊所"),IFERROR(W45/同类汇总数据!H$8,0),IF(AND($G45="互联网版",$H45="中西医诊所"),IFERROR(W45/同类汇总数据!H$9,0),IF(AND($G45="互联网版",$H45="中医诊所"),IFERROR(W45/同类汇总数据!H$10,0),IF(AND($G45="互联网版",$H45="口腔诊所"),IFERROR(W45/同类汇总数据!H$11,0))))))))))</f>
        <v>0.0519650444820781</v>
      </c>
      <c r="AJ45" s="61">
        <f>IF(AND($G45="正式版",$H45="中西医诊所"),IFERROR(X45/同类汇总数据!I$3,0),IF(AND($G45="正式版",$H45="中医诊所"),IFERROR(X45/同类汇总数据!I$4,0),IF(AND($G45="正式版",$H45="口腔诊所"),IFERROR(X45/同类汇总数据!I$5,0),IF(AND($G45="检查版",$H45="中西医诊所"),IFERROR(X45/同类汇总数据!I$6,0),IF(AND($G45="检查版",$H45="中医诊所"),IFERROR(X45/同类汇总数据!I$7,0),IF(AND($G45="检查版",$H45="口腔诊所"),IFERROR(X45/同类汇总数据!I$8,0),IF(AND($G45="互联网版",$H45="中西医诊所"),IFERROR(X45/同类汇总数据!I$9,0),IF(AND($G45="互联网版",$H45="中医诊所"),IFERROR(X45/同类汇总数据!I$10,0),IF(AND($G45="互联网版",$H45="口腔诊所"),IFERROR(X45/同类汇总数据!I$11,0))))))))))</f>
        <v>0.118488661209881</v>
      </c>
      <c r="AK45" s="61">
        <f>IF(AND($G45="正式版",$H45="中西医诊所"),IFERROR(Y45/同类汇总数据!J$3,0),IF(AND($G45="正式版",$H45="中医诊所"),IFERROR(Y45/同类汇总数据!J$4,0),IF(AND($G45="正式版",$H45="口腔诊所"),IFERROR(Y45/同类汇总数据!J$5,0),IF(AND($G45="检查版",$H45="中西医诊所"),IFERROR(Y45/同类汇总数据!J$6,0),IF(AND($G45="检查版",$H45="中医诊所"),IFERROR(Y45/同类汇总数据!J$7,0),IF(AND($G45="检查版",$H45="口腔诊所"),IFERROR(Y45/同类汇总数据!J$8,0),IF(AND($G45="互联网版",$H45="中西医诊所"),IFERROR(Y45/同类汇总数据!J$9,0),IF(AND($G45="互联网版",$H45="中医诊所"),IFERROR(Y45/同类汇总数据!J$10,0),IF(AND($G45="互联网版",$H45="口腔诊所"),IFERROR(Y45/同类汇总数据!J$11,0))))))))))</f>
        <v>0.106916348648817</v>
      </c>
      <c r="AL45" s="62" t="str">
        <f ca="1" t="shared" si="13"/>
        <v>-</v>
      </c>
      <c r="AM45" s="62" t="str">
        <f t="shared" si="14"/>
        <v>低于同行20%</v>
      </c>
      <c r="AN45" s="5" t="str">
        <f t="shared" si="15"/>
        <v>低于同行20%</v>
      </c>
      <c r="AO45" s="63">
        <f t="shared" si="16"/>
        <v>46103.4465046296</v>
      </c>
      <c r="AP45" s="5" t="str">
        <f t="shared" si="17"/>
        <v/>
      </c>
      <c r="AQ45" s="60">
        <v>45043.9743619444</v>
      </c>
    </row>
    <row r="46" ht="17" spans="1:43">
      <c r="A46" s="5">
        <f t="shared" si="20"/>
        <v>43</v>
      </c>
      <c r="B46" s="55" t="str">
        <f t="shared" si="10"/>
        <v>交易波动较大</v>
      </c>
      <c r="C46" s="2" t="str">
        <f t="shared" si="11"/>
        <v/>
      </c>
      <c r="D46" s="56" t="str">
        <f t="shared" si="12"/>
        <v>-</v>
      </c>
      <c r="E46" s="84" t="s">
        <v>164</v>
      </c>
      <c r="F46" s="58">
        <v>45043.9743619444</v>
      </c>
      <c r="G46" s="59" t="s">
        <v>38</v>
      </c>
      <c r="H46" s="59" t="s">
        <v>39</v>
      </c>
      <c r="I46" s="59" t="s">
        <v>40</v>
      </c>
      <c r="J46" s="59" t="s">
        <v>41</v>
      </c>
      <c r="K46" s="59" t="s">
        <v>165</v>
      </c>
      <c r="L46" s="59" t="s">
        <v>166</v>
      </c>
      <c r="M46" s="60">
        <v>46104.3475810185</v>
      </c>
      <c r="N46" s="60">
        <v>46104.372230787</v>
      </c>
      <c r="O46" s="60">
        <v>46104.3669205556</v>
      </c>
      <c r="P46" s="60">
        <v>46104.3998530787</v>
      </c>
      <c r="Q46" s="60">
        <v>46104.3722704167</v>
      </c>
      <c r="R46" s="59">
        <v>22033.15</v>
      </c>
      <c r="S46" s="59">
        <v>97911.65</v>
      </c>
      <c r="T46" s="59">
        <v>284635.37</v>
      </c>
      <c r="U46" s="59">
        <v>251005.01</v>
      </c>
      <c r="V46" s="59">
        <v>210</v>
      </c>
      <c r="W46" s="59">
        <v>870</v>
      </c>
      <c r="X46" s="59">
        <v>2467</v>
      </c>
      <c r="Y46" s="59">
        <v>2192</v>
      </c>
      <c r="Z46" s="59">
        <v>201.1258092949</v>
      </c>
      <c r="AA46" s="59">
        <v>0.1156575934</v>
      </c>
      <c r="AB46" s="59">
        <v>-0.1131840658</v>
      </c>
      <c r="AC46" s="59">
        <v>-0.0594941422</v>
      </c>
      <c r="AD46" s="61">
        <f>IF(AND($G46="正式版",$H46="中西医诊所"),IFERROR(R46/同类汇总数据!C$3,0),IF(AND($G46="正式版",$H46="中医诊所"),IFERROR(R46/同类汇总数据!C$4,0),IF(AND($G46="正式版",$H46="口腔诊所"),IFERROR(R46/同类汇总数据!C$5,0),IF(AND($G46="检查版",$H46="中西医诊所"),IFERROR(R46/同类汇总数据!C$6,0),IF(AND($G46="检查版",$H46="中医诊所"),IFERROR(R46/同类汇总数据!C$7,0),IF(AND($G46="检查版",$H46="口腔诊所"),IFERROR(R46/同类汇总数据!C$8,0),IF(AND($G46="互联网版",$H46="中西医诊所"),IFERROR(R46/同类汇总数据!C$9,0),IF(AND($G46="互联网版",$H46="中医诊所"),IFERROR(R46/同类汇总数据!C$10,0),IF(AND($G46="互联网版",$H46="口腔诊所"),IFERROR(R46/同类汇总数据!C$11,0))))))))))</f>
        <v>2.40753355007131</v>
      </c>
      <c r="AE46" s="61">
        <f>IF(AND($G46="正式版",$H46="中西医诊所"),IFERROR(S46/同类汇总数据!D$3,0),IF(AND($G46="正式版",$H46="中医诊所"),IFERROR(S46/同类汇总数据!D$4,0),IF(AND($G46="正式版",$H46="口腔诊所"),IFERROR(S46/同类汇总数据!D$5,0),IF(AND($G46="检查版",$H46="中西医诊所"),IFERROR(S46/同类汇总数据!D$6,0),IF(AND($G46="检查版",$H46="中医诊所"),IFERROR(S46/同类汇总数据!D$7,0),IF(AND($G46="检查版",$H46="口腔诊所"),IFERROR(S46/同类汇总数据!D$8,0),IF(AND($G46="互联网版",$H46="中西医诊所"),IFERROR(S46/同类汇总数据!D$9,0),IF(AND($G46="互联网版",$H46="中医诊所"),IFERROR(S46/同类汇总数据!D$10,0),IF(AND($G46="互联网版",$H46="口腔诊所"),IFERROR(S46/同类汇总数据!D$11,0))))))))))</f>
        <v>2.68370909786152</v>
      </c>
      <c r="AF46" s="61">
        <f>IF(AND($G46="正式版",$H46="中西医诊所"),IFERROR(T46/同类汇总数据!E$3,0),IF(AND($G46="正式版",$H46="中医诊所"),IFERROR(T46/同类汇总数据!E$4,0),IF(AND($G46="正式版",$H46="口腔诊所"),IFERROR(T46/同类汇总数据!E$5,0),IF(AND($G46="检查版",$H46="中西医诊所"),IFERROR(T46/同类汇总数据!E$6,0),IF(AND($G46="检查版",$H46="中医诊所"),IFERROR(T46/同类汇总数据!E$7,0),IF(AND($G46="检查版",$H46="口腔诊所"),IFERROR(T46/同类汇总数据!E$8,0),IF(AND($G46="互联网版",$H46="中西医诊所"),IFERROR(T46/同类汇总数据!E$9,0),IF(AND($G46="互联网版",$H46="中医诊所"),IFERROR(T46/同类汇总数据!E$10,0),IF(AND($G46="互联网版",$H46="口腔诊所"),IFERROR(T46/同类汇总数据!E$11,0))))))))))</f>
        <v>2.60855268460006</v>
      </c>
      <c r="AG46" s="61">
        <f>IF(AND($G46="正式版",$H46="中西医诊所"),IFERROR(U46/同类汇总数据!F$3,0),IF(AND($G46="正式版",$H46="中医诊所"),IFERROR(U46/同类汇总数据!F$4,0),IF(AND($G46="正式版",$H46="口腔诊所"),IFERROR(U46/同类汇总数据!F$5,0),IF(AND($G46="检查版",$H46="中西医诊所"),IFERROR(U46/同类汇总数据!F$6,0),IF(AND($G46="检查版",$H46="中医诊所"),IFERROR(U46/同类汇总数据!F$7,0),IF(AND($G46="检查版",$H46="口腔诊所"),IFERROR(U46/同类汇总数据!F$8,0),IF(AND($G46="互联网版",$H46="中西医诊所"),IFERROR(U46/同类汇总数据!F$9,0),IF(AND($G46="互联网版",$H46="中医诊所"),IFERROR(U46/同类汇总数据!F$10,0),IF(AND($G46="互联网版",$H46="口腔诊所"),IFERROR(U46/同类汇总数据!F$11,0))))))))))</f>
        <v>2.61672945159217</v>
      </c>
      <c r="AH46" s="61">
        <f>IF(AND($G46="正式版",$H46="中西医诊所"),IFERROR(V46/同类汇总数据!G$3,0),IF(AND($G46="正式版",$H46="中医诊所"),IFERROR(V46/同类汇总数据!G$4,0),IF(AND($G46="正式版",$H46="口腔诊所"),IFERROR(V46/同类汇总数据!G$5,0),IF(AND($G46="检查版",$H46="中西医诊所"),IFERROR(V46/同类汇总数据!G$6,0),IF(AND($G46="检查版",$H46="中医诊所"),IFERROR(V46/同类汇总数据!G$7,0),IF(AND($G46="检查版",$H46="口腔诊所"),IFERROR(V46/同类汇总数据!G$8,0),IF(AND($G46="互联网版",$H46="中西医诊所"),IFERROR(V46/同类汇总数据!G$9,0),IF(AND($G46="互联网版",$H46="中医诊所"),IFERROR(V46/同类汇总数据!G$10,0),IF(AND($G46="互联网版",$H46="口腔诊所"),IFERROR(V46/同类汇总数据!G$11,0))))))))))</f>
        <v>2.215164170036</v>
      </c>
      <c r="AI46" s="61">
        <f>IF(AND($G46="正式版",$H46="中西医诊所"),IFERROR(W46/同类汇总数据!H$3,0),IF(AND($G46="正式版",$H46="中医诊所"),IFERROR(W46/同类汇总数据!H$4,0),IF(AND($G46="正式版",$H46="口腔诊所"),IFERROR(W46/同类汇总数据!H$5,0),IF(AND($G46="检查版",$H46="中西医诊所"),IFERROR(W46/同类汇总数据!H$6,0),IF(AND($G46="检查版",$H46="中医诊所"),IFERROR(W46/同类汇总数据!H$7,0),IF(AND($G46="检查版",$H46="口腔诊所"),IFERROR(W46/同类汇总数据!H$8,0),IF(AND($G46="互联网版",$H46="中西医诊所"),IFERROR(W46/同类汇总数据!H$9,0),IF(AND($G46="互联网版",$H46="中医诊所"),IFERROR(W46/同类汇总数据!H$10,0),IF(AND($G46="互联网版",$H46="口腔诊所"),IFERROR(W46/同类汇总数据!H$11,0))))))))))</f>
        <v>2.37945203681094</v>
      </c>
      <c r="AJ46" s="61">
        <f>IF(AND($G46="正式版",$H46="中西医诊所"),IFERROR(X46/同类汇总数据!I$3,0),IF(AND($G46="正式版",$H46="中医诊所"),IFERROR(X46/同类汇总数据!I$4,0),IF(AND($G46="正式版",$H46="口腔诊所"),IFERROR(X46/同类汇总数据!I$5,0),IF(AND($G46="检查版",$H46="中西医诊所"),IFERROR(X46/同类汇总数据!I$6,0),IF(AND($G46="检查版",$H46="中医诊所"),IFERROR(X46/同类汇总数据!I$7,0),IF(AND($G46="检查版",$H46="口腔诊所"),IFERROR(X46/同类汇总数据!I$8,0),IF(AND($G46="互联网版",$H46="中西医诊所"),IFERROR(X46/同类汇总数据!I$9,0),IF(AND($G46="互联网版",$H46="中医诊所"),IFERROR(X46/同类汇总数据!I$10,0),IF(AND($G46="互联网版",$H46="口腔诊所"),IFERROR(X46/同类汇总数据!I$11,0))))))))))</f>
        <v>2.18142930749832</v>
      </c>
      <c r="AK46" s="61">
        <f>IF(AND($G46="正式版",$H46="中西医诊所"),IFERROR(Y46/同类汇总数据!J$3,0),IF(AND($G46="正式版",$H46="中医诊所"),IFERROR(Y46/同类汇总数据!J$4,0),IF(AND($G46="正式版",$H46="口腔诊所"),IFERROR(Y46/同类汇总数据!J$5,0),IF(AND($G46="检查版",$H46="中西医诊所"),IFERROR(Y46/同类汇总数据!J$6,0),IF(AND($G46="检查版",$H46="中医诊所"),IFERROR(Y46/同类汇总数据!J$7,0),IF(AND($G46="检查版",$H46="口腔诊所"),IFERROR(Y46/同类汇总数据!J$8,0),IF(AND($G46="互联网版",$H46="中西医诊所"),IFERROR(Y46/同类汇总数据!J$9,0),IF(AND($G46="互联网版",$H46="中医诊所"),IFERROR(Y46/同类汇总数据!J$10,0),IF(AND($G46="互联网版",$H46="口腔诊所"),IFERROR(Y46/同类汇总数据!J$11,0))))))))))</f>
        <v>2.19028631998325</v>
      </c>
      <c r="AL46" s="62" t="str">
        <f ca="1" t="shared" si="13"/>
        <v>-</v>
      </c>
      <c r="AM46" s="62" t="str">
        <f t="shared" si="14"/>
        <v>高于同行100%</v>
      </c>
      <c r="AN46" s="5" t="str">
        <f t="shared" si="15"/>
        <v>高于同行100%</v>
      </c>
      <c r="AO46" s="63">
        <f t="shared" si="16"/>
        <v>46104.3998530787</v>
      </c>
      <c r="AP46" s="5" t="str">
        <f t="shared" si="17"/>
        <v/>
      </c>
      <c r="AQ46" s="60">
        <v>45043.9743619444</v>
      </c>
    </row>
    <row r="47" ht="17" spans="1:43">
      <c r="A47" s="5">
        <f t="shared" si="20"/>
        <v>44</v>
      </c>
      <c r="B47" s="55" t="str">
        <f t="shared" si="10"/>
        <v>无交易</v>
      </c>
      <c r="C47" s="2" t="str">
        <f t="shared" si="11"/>
        <v/>
      </c>
      <c r="D47" s="56" t="str">
        <f t="shared" si="12"/>
        <v>流失</v>
      </c>
      <c r="E47" s="84" t="s">
        <v>167</v>
      </c>
      <c r="F47" s="58">
        <v>45043.9743619444</v>
      </c>
      <c r="G47" s="59" t="s">
        <v>38</v>
      </c>
      <c r="H47" s="59" t="s">
        <v>63</v>
      </c>
      <c r="I47" s="59" t="s">
        <v>40</v>
      </c>
      <c r="J47" s="59" t="s">
        <v>149</v>
      </c>
      <c r="K47" s="59" t="s">
        <v>168</v>
      </c>
      <c r="L47" s="59" t="s">
        <v>169</v>
      </c>
      <c r="M47" s="60">
        <v>46056.4585185185</v>
      </c>
      <c r="N47" s="60">
        <v>46040.6936770949</v>
      </c>
      <c r="O47" s="60">
        <v>46040.6171457176</v>
      </c>
      <c r="P47" s="60">
        <v>46040.4166661574</v>
      </c>
      <c r="Q47" s="60">
        <v>46051.5977889583</v>
      </c>
      <c r="R47" s="59"/>
      <c r="S47" s="59"/>
      <c r="T47" s="59">
        <v>11640</v>
      </c>
      <c r="U47" s="59">
        <v>8540</v>
      </c>
      <c r="V47" s="59"/>
      <c r="W47" s="59"/>
      <c r="X47" s="59">
        <v>17</v>
      </c>
      <c r="Y47" s="59">
        <v>16</v>
      </c>
      <c r="Z47" s="59">
        <v>854</v>
      </c>
      <c r="AA47" s="59"/>
      <c r="AB47" s="59"/>
      <c r="AC47" s="59">
        <v>-0.1732132456</v>
      </c>
      <c r="AD47" s="61">
        <f>IF(AND($G47="正式版",$H47="中西医诊所"),IFERROR(R47/同类汇总数据!C$3,0),IF(AND($G47="正式版",$H47="中医诊所"),IFERROR(R47/同类汇总数据!C$4,0),IF(AND($G47="正式版",$H47="口腔诊所"),IFERROR(R47/同类汇总数据!C$5,0),IF(AND($G47="检查版",$H47="中西医诊所"),IFERROR(R47/同类汇总数据!C$6,0),IF(AND($G47="检查版",$H47="中医诊所"),IFERROR(R47/同类汇总数据!C$7,0),IF(AND($G47="检查版",$H47="口腔诊所"),IFERROR(R47/同类汇总数据!C$8,0),IF(AND($G47="互联网版",$H47="中西医诊所"),IFERROR(R47/同类汇总数据!C$9,0),IF(AND($G47="互联网版",$H47="中医诊所"),IFERROR(R47/同类汇总数据!C$10,0),IF(AND($G47="互联网版",$H47="口腔诊所"),IFERROR(R47/同类汇总数据!C$11,0))))))))))</f>
        <v>0</v>
      </c>
      <c r="AE47" s="61">
        <f>IF(AND($G47="正式版",$H47="中西医诊所"),IFERROR(S47/同类汇总数据!D$3,0),IF(AND($G47="正式版",$H47="中医诊所"),IFERROR(S47/同类汇总数据!D$4,0),IF(AND($G47="正式版",$H47="口腔诊所"),IFERROR(S47/同类汇总数据!D$5,0),IF(AND($G47="检查版",$H47="中西医诊所"),IFERROR(S47/同类汇总数据!D$6,0),IF(AND($G47="检查版",$H47="中医诊所"),IFERROR(S47/同类汇总数据!D$7,0),IF(AND($G47="检查版",$H47="口腔诊所"),IFERROR(S47/同类汇总数据!D$8,0),IF(AND($G47="互联网版",$H47="中西医诊所"),IFERROR(S47/同类汇总数据!D$9,0),IF(AND($G47="互联网版",$H47="中医诊所"),IFERROR(S47/同类汇总数据!D$10,0),IF(AND($G47="互联网版",$H47="口腔诊所"),IFERROR(S47/同类汇总数据!D$11,0))))))))))</f>
        <v>0</v>
      </c>
      <c r="AF47" s="61">
        <f>IF(AND($G47="正式版",$H47="中西医诊所"),IFERROR(T47/同类汇总数据!E$3,0),IF(AND($G47="正式版",$H47="中医诊所"),IFERROR(T47/同类汇总数据!E$4,0),IF(AND($G47="正式版",$H47="口腔诊所"),IFERROR(T47/同类汇总数据!E$5,0),IF(AND($G47="检查版",$H47="中西医诊所"),IFERROR(T47/同类汇总数据!E$6,0),IF(AND($G47="检查版",$H47="中医诊所"),IFERROR(T47/同类汇总数据!E$7,0),IF(AND($G47="检查版",$H47="口腔诊所"),IFERROR(T47/同类汇总数据!E$8,0),IF(AND($G47="互联网版",$H47="中西医诊所"),IFERROR(T47/同类汇总数据!E$9,0),IF(AND($G47="互联网版",$H47="中医诊所"),IFERROR(T47/同类汇总数据!E$10,0),IF(AND($G47="互联网版",$H47="口腔诊所"),IFERROR(T47/同类汇总数据!E$11,0))))))))))</f>
        <v>0.104990701190925</v>
      </c>
      <c r="AG47" s="61">
        <f>IF(AND($G47="正式版",$H47="中西医诊所"),IFERROR(U47/同类汇总数据!F$3,0),IF(AND($G47="正式版",$H47="中医诊所"),IFERROR(U47/同类汇总数据!F$4,0),IF(AND($G47="正式版",$H47="口腔诊所"),IFERROR(U47/同类汇总数据!F$5,0),IF(AND($G47="检查版",$H47="中西医诊所"),IFERROR(U47/同类汇总数据!F$6,0),IF(AND($G47="检查版",$H47="中医诊所"),IFERROR(U47/同类汇总数据!F$7,0),IF(AND($G47="检查版",$H47="口腔诊所"),IFERROR(U47/同类汇总数据!F$8,0),IF(AND($G47="互联网版",$H47="中西医诊所"),IFERROR(U47/同类汇总数据!F$9,0),IF(AND($G47="互联网版",$H47="中医诊所"),IFERROR(U47/同类汇总数据!F$10,0),IF(AND($G47="互联网版",$H47="口腔诊所"),IFERROR(U47/同类汇总数据!F$11,0))))))))))</f>
        <v>0.0854872001010994</v>
      </c>
      <c r="AH47" s="61">
        <f>IF(AND($G47="正式版",$H47="中西医诊所"),IFERROR(V47/同类汇总数据!G$3,0),IF(AND($G47="正式版",$H47="中医诊所"),IFERROR(V47/同类汇总数据!G$4,0),IF(AND($G47="正式版",$H47="口腔诊所"),IFERROR(V47/同类汇总数据!G$5,0),IF(AND($G47="检查版",$H47="中西医诊所"),IFERROR(V47/同类汇总数据!G$6,0),IF(AND($G47="检查版",$H47="中医诊所"),IFERROR(V47/同类汇总数据!G$7,0),IF(AND($G47="检查版",$H47="口腔诊所"),IFERROR(V47/同类汇总数据!G$8,0),IF(AND($G47="互联网版",$H47="中西医诊所"),IFERROR(V47/同类汇总数据!G$9,0),IF(AND($G47="互联网版",$H47="中医诊所"),IFERROR(V47/同类汇总数据!G$10,0),IF(AND($G47="互联网版",$H47="口腔诊所"),IFERROR(V47/同类汇总数据!G$11,0))))))))))</f>
        <v>0</v>
      </c>
      <c r="AI47" s="61">
        <f>IF(AND($G47="正式版",$H47="中西医诊所"),IFERROR(W47/同类汇总数据!H$3,0),IF(AND($G47="正式版",$H47="中医诊所"),IFERROR(W47/同类汇总数据!H$4,0),IF(AND($G47="正式版",$H47="口腔诊所"),IFERROR(W47/同类汇总数据!H$5,0),IF(AND($G47="检查版",$H47="中西医诊所"),IFERROR(W47/同类汇总数据!H$6,0),IF(AND($G47="检查版",$H47="中医诊所"),IFERROR(W47/同类汇总数据!H$7,0),IF(AND($G47="检查版",$H47="口腔诊所"),IFERROR(W47/同类汇总数据!H$8,0),IF(AND($G47="互联网版",$H47="中西医诊所"),IFERROR(W47/同类汇总数据!H$9,0),IF(AND($G47="互联网版",$H47="中医诊所"),IFERROR(W47/同类汇总数据!H$10,0),IF(AND($G47="互联网版",$H47="口腔诊所"),IFERROR(W47/同类汇总数据!H$11,0))))))))))</f>
        <v>0</v>
      </c>
      <c r="AJ47" s="61">
        <f>IF(AND($G47="正式版",$H47="中西医诊所"),IFERROR(X47/同类汇总数据!I$3,0),IF(AND($G47="正式版",$H47="中医诊所"),IFERROR(X47/同类汇总数据!I$4,0),IF(AND($G47="正式版",$H47="口腔诊所"),IFERROR(X47/同类汇总数据!I$5,0),IF(AND($G47="检查版",$H47="中西医诊所"),IFERROR(X47/同类汇总数据!I$6,0),IF(AND($G47="检查版",$H47="中医诊所"),IFERROR(X47/同类汇总数据!I$7,0),IF(AND($G47="检查版",$H47="口腔诊所"),IFERROR(X47/同类汇总数据!I$8,0),IF(AND($G47="互联网版",$H47="中西医诊所"),IFERROR(X47/同类汇总数据!I$9,0),IF(AND($G47="互联网版",$H47="中医诊所"),IFERROR(X47/同类汇总数据!I$10,0),IF(AND($G47="互联网版",$H47="口腔诊所"),IFERROR(X47/同类汇总数据!I$11,0))))))))))</f>
        <v>0.115221818945856</v>
      </c>
      <c r="AK47" s="61">
        <f>IF(AND($G47="正式版",$H47="中西医诊所"),IFERROR(Y47/同类汇总数据!J$3,0),IF(AND($G47="正式版",$H47="中医诊所"),IFERROR(Y47/同类汇总数据!J$4,0),IF(AND($G47="正式版",$H47="口腔诊所"),IFERROR(Y47/同类汇总数据!J$5,0),IF(AND($G47="检查版",$H47="中西医诊所"),IFERROR(Y47/同类汇总数据!J$6,0),IF(AND($G47="检查版",$H47="中医诊所"),IFERROR(Y47/同类汇总数据!J$7,0),IF(AND($G47="检查版",$H47="口腔诊所"),IFERROR(Y47/同类汇总数据!J$8,0),IF(AND($G47="互联网版",$H47="中西医诊所"),IFERROR(Y47/同类汇总数据!J$9,0),IF(AND($G47="互联网版",$H47="中医诊所"),IFERROR(Y47/同类汇总数据!J$10,0),IF(AND($G47="互联网版",$H47="口腔诊所"),IFERROR(Y47/同类汇总数据!J$11,0))))))))))</f>
        <v>0.120475486626844</v>
      </c>
      <c r="AL47" s="62" t="str">
        <f ca="1" t="shared" si="13"/>
        <v>最近一月未操作</v>
      </c>
      <c r="AM47" s="62" t="str">
        <f t="shared" si="14"/>
        <v>低于同行20%</v>
      </c>
      <c r="AN47" s="5" t="str">
        <f t="shared" si="15"/>
        <v>低于同行20%</v>
      </c>
      <c r="AO47" s="63">
        <f t="shared" si="16"/>
        <v>46056.4585185185</v>
      </c>
      <c r="AP47" s="5" t="str">
        <f t="shared" si="17"/>
        <v/>
      </c>
      <c r="AQ47" s="60">
        <v>45043.9743619444</v>
      </c>
    </row>
    <row r="48" ht="17" spans="1:43">
      <c r="A48" s="5">
        <f t="shared" si="20"/>
        <v>45</v>
      </c>
      <c r="B48" s="55" t="str">
        <f t="shared" si="10"/>
        <v>无交易</v>
      </c>
      <c r="C48" s="2" t="str">
        <f t="shared" si="11"/>
        <v/>
      </c>
      <c r="D48" s="56" t="str">
        <f t="shared" si="12"/>
        <v>可能流失</v>
      </c>
      <c r="E48" s="84" t="s">
        <v>170</v>
      </c>
      <c r="F48" s="58">
        <v>45043.9743619444</v>
      </c>
      <c r="G48" s="59" t="s">
        <v>38</v>
      </c>
      <c r="H48" s="59" t="s">
        <v>63</v>
      </c>
      <c r="I48" s="59" t="s">
        <v>40</v>
      </c>
      <c r="J48" s="59" t="s">
        <v>53</v>
      </c>
      <c r="K48" s="59" t="s">
        <v>171</v>
      </c>
      <c r="L48" s="59" t="s">
        <v>172</v>
      </c>
      <c r="M48" s="60">
        <v>46091.3905787037</v>
      </c>
      <c r="N48" s="60">
        <v>45906.4436048032</v>
      </c>
      <c r="O48" s="60">
        <v>46031.6507523958</v>
      </c>
      <c r="P48" s="60">
        <v>46032.4133301042</v>
      </c>
      <c r="Q48" s="60">
        <v>45906.4436110301</v>
      </c>
      <c r="R48" s="59"/>
      <c r="S48" s="59"/>
      <c r="T48" s="59"/>
      <c r="U48" s="59"/>
      <c r="V48" s="59"/>
      <c r="W48" s="59"/>
      <c r="X48" s="59"/>
      <c r="Y48" s="59"/>
      <c r="Z48" s="59"/>
      <c r="AA48" s="59"/>
      <c r="AB48" s="59"/>
      <c r="AC48" s="59"/>
      <c r="AD48" s="61">
        <f>IF(AND($G48="正式版",$H48="中西医诊所"),IFERROR(R48/同类汇总数据!C$3,0),IF(AND($G48="正式版",$H48="中医诊所"),IFERROR(R48/同类汇总数据!C$4,0),IF(AND($G48="正式版",$H48="口腔诊所"),IFERROR(R48/同类汇总数据!C$5,0),IF(AND($G48="检查版",$H48="中西医诊所"),IFERROR(R48/同类汇总数据!C$6,0),IF(AND($G48="检查版",$H48="中医诊所"),IFERROR(R48/同类汇总数据!C$7,0),IF(AND($G48="检查版",$H48="口腔诊所"),IFERROR(R48/同类汇总数据!C$8,0),IF(AND($G48="互联网版",$H48="中西医诊所"),IFERROR(R48/同类汇总数据!C$9,0),IF(AND($G48="互联网版",$H48="中医诊所"),IFERROR(R48/同类汇总数据!C$10,0),IF(AND($G48="互联网版",$H48="口腔诊所"),IFERROR(R48/同类汇总数据!C$11,0))))))))))</f>
        <v>0</v>
      </c>
      <c r="AE48" s="61">
        <f>IF(AND($G48="正式版",$H48="中西医诊所"),IFERROR(S48/同类汇总数据!D$3,0),IF(AND($G48="正式版",$H48="中医诊所"),IFERROR(S48/同类汇总数据!D$4,0),IF(AND($G48="正式版",$H48="口腔诊所"),IFERROR(S48/同类汇总数据!D$5,0),IF(AND($G48="检查版",$H48="中西医诊所"),IFERROR(S48/同类汇总数据!D$6,0),IF(AND($G48="检查版",$H48="中医诊所"),IFERROR(S48/同类汇总数据!D$7,0),IF(AND($G48="检查版",$H48="口腔诊所"),IFERROR(S48/同类汇总数据!D$8,0),IF(AND($G48="互联网版",$H48="中西医诊所"),IFERROR(S48/同类汇总数据!D$9,0),IF(AND($G48="互联网版",$H48="中医诊所"),IFERROR(S48/同类汇总数据!D$10,0),IF(AND($G48="互联网版",$H48="口腔诊所"),IFERROR(S48/同类汇总数据!D$11,0))))))))))</f>
        <v>0</v>
      </c>
      <c r="AF48" s="61">
        <f>IF(AND($G48="正式版",$H48="中西医诊所"),IFERROR(T48/同类汇总数据!E$3,0),IF(AND($G48="正式版",$H48="中医诊所"),IFERROR(T48/同类汇总数据!E$4,0),IF(AND($G48="正式版",$H48="口腔诊所"),IFERROR(T48/同类汇总数据!E$5,0),IF(AND($G48="检查版",$H48="中西医诊所"),IFERROR(T48/同类汇总数据!E$6,0),IF(AND($G48="检查版",$H48="中医诊所"),IFERROR(T48/同类汇总数据!E$7,0),IF(AND($G48="检查版",$H48="口腔诊所"),IFERROR(T48/同类汇总数据!E$8,0),IF(AND($G48="互联网版",$H48="中西医诊所"),IFERROR(T48/同类汇总数据!E$9,0),IF(AND($G48="互联网版",$H48="中医诊所"),IFERROR(T48/同类汇总数据!E$10,0),IF(AND($G48="互联网版",$H48="口腔诊所"),IFERROR(T48/同类汇总数据!E$11,0))))))))))</f>
        <v>0</v>
      </c>
      <c r="AG48" s="61">
        <f>IF(AND($G48="正式版",$H48="中西医诊所"),IFERROR(U48/同类汇总数据!F$3,0),IF(AND($G48="正式版",$H48="中医诊所"),IFERROR(U48/同类汇总数据!F$4,0),IF(AND($G48="正式版",$H48="口腔诊所"),IFERROR(U48/同类汇总数据!F$5,0),IF(AND($G48="检查版",$H48="中西医诊所"),IFERROR(U48/同类汇总数据!F$6,0),IF(AND($G48="检查版",$H48="中医诊所"),IFERROR(U48/同类汇总数据!F$7,0),IF(AND($G48="检查版",$H48="口腔诊所"),IFERROR(U48/同类汇总数据!F$8,0),IF(AND($G48="互联网版",$H48="中西医诊所"),IFERROR(U48/同类汇总数据!F$9,0),IF(AND($G48="互联网版",$H48="中医诊所"),IFERROR(U48/同类汇总数据!F$10,0),IF(AND($G48="互联网版",$H48="口腔诊所"),IFERROR(U48/同类汇总数据!F$11,0))))))))))</f>
        <v>0</v>
      </c>
      <c r="AH48" s="61">
        <f>IF(AND($G48="正式版",$H48="中西医诊所"),IFERROR(V48/同类汇总数据!G$3,0),IF(AND($G48="正式版",$H48="中医诊所"),IFERROR(V48/同类汇总数据!G$4,0),IF(AND($G48="正式版",$H48="口腔诊所"),IFERROR(V48/同类汇总数据!G$5,0),IF(AND($G48="检查版",$H48="中西医诊所"),IFERROR(V48/同类汇总数据!G$6,0),IF(AND($G48="检查版",$H48="中医诊所"),IFERROR(V48/同类汇总数据!G$7,0),IF(AND($G48="检查版",$H48="口腔诊所"),IFERROR(V48/同类汇总数据!G$8,0),IF(AND($G48="互联网版",$H48="中西医诊所"),IFERROR(V48/同类汇总数据!G$9,0),IF(AND($G48="互联网版",$H48="中医诊所"),IFERROR(V48/同类汇总数据!G$10,0),IF(AND($G48="互联网版",$H48="口腔诊所"),IFERROR(V48/同类汇总数据!G$11,0))))))))))</f>
        <v>0</v>
      </c>
      <c r="AI48" s="61">
        <f>IF(AND($G48="正式版",$H48="中西医诊所"),IFERROR(W48/同类汇总数据!H$3,0),IF(AND($G48="正式版",$H48="中医诊所"),IFERROR(W48/同类汇总数据!H$4,0),IF(AND($G48="正式版",$H48="口腔诊所"),IFERROR(W48/同类汇总数据!H$5,0),IF(AND($G48="检查版",$H48="中西医诊所"),IFERROR(W48/同类汇总数据!H$6,0),IF(AND($G48="检查版",$H48="中医诊所"),IFERROR(W48/同类汇总数据!H$7,0),IF(AND($G48="检查版",$H48="口腔诊所"),IFERROR(W48/同类汇总数据!H$8,0),IF(AND($G48="互联网版",$H48="中西医诊所"),IFERROR(W48/同类汇总数据!H$9,0),IF(AND($G48="互联网版",$H48="中医诊所"),IFERROR(W48/同类汇总数据!H$10,0),IF(AND($G48="互联网版",$H48="口腔诊所"),IFERROR(W48/同类汇总数据!H$11,0))))))))))</f>
        <v>0</v>
      </c>
      <c r="AJ48" s="61">
        <f>IF(AND($G48="正式版",$H48="中西医诊所"),IFERROR(X48/同类汇总数据!I$3,0),IF(AND($G48="正式版",$H48="中医诊所"),IFERROR(X48/同类汇总数据!I$4,0),IF(AND($G48="正式版",$H48="口腔诊所"),IFERROR(X48/同类汇总数据!I$5,0),IF(AND($G48="检查版",$H48="中西医诊所"),IFERROR(X48/同类汇总数据!I$6,0),IF(AND($G48="检查版",$H48="中医诊所"),IFERROR(X48/同类汇总数据!I$7,0),IF(AND($G48="检查版",$H48="口腔诊所"),IFERROR(X48/同类汇总数据!I$8,0),IF(AND($G48="互联网版",$H48="中西医诊所"),IFERROR(X48/同类汇总数据!I$9,0),IF(AND($G48="互联网版",$H48="中医诊所"),IFERROR(X48/同类汇总数据!I$10,0),IF(AND($G48="互联网版",$H48="口腔诊所"),IFERROR(X48/同类汇总数据!I$11,0))))))))))</f>
        <v>0</v>
      </c>
      <c r="AK48" s="61">
        <f>IF(AND($G48="正式版",$H48="中西医诊所"),IFERROR(Y48/同类汇总数据!J$3,0),IF(AND($G48="正式版",$H48="中医诊所"),IFERROR(Y48/同类汇总数据!J$4,0),IF(AND($G48="正式版",$H48="口腔诊所"),IFERROR(Y48/同类汇总数据!J$5,0),IF(AND($G48="检查版",$H48="中西医诊所"),IFERROR(Y48/同类汇总数据!J$6,0),IF(AND($G48="检查版",$H48="中医诊所"),IFERROR(Y48/同类汇总数据!J$7,0),IF(AND($G48="检查版",$H48="口腔诊所"),IFERROR(Y48/同类汇总数据!J$8,0),IF(AND($G48="互联网版",$H48="中西医诊所"),IFERROR(Y48/同类汇总数据!J$9,0),IF(AND($G48="互联网版",$H48="中医诊所"),IFERROR(Y48/同类汇总数据!J$10,0),IF(AND($G48="互联网版",$H48="口腔诊所"),IFERROR(Y48/同类汇总数据!J$11,0))))))))))</f>
        <v>0</v>
      </c>
      <c r="AL48" s="62" t="str">
        <f ca="1" t="shared" si="13"/>
        <v>最近一周未操作</v>
      </c>
      <c r="AM48" s="62" t="str">
        <f t="shared" si="14"/>
        <v>低于同行20%</v>
      </c>
      <c r="AN48" s="5" t="str">
        <f t="shared" si="15"/>
        <v>低于同行20%</v>
      </c>
      <c r="AO48" s="63">
        <f t="shared" si="16"/>
        <v>46091.3905787037</v>
      </c>
      <c r="AP48" s="5" t="str">
        <f t="shared" si="17"/>
        <v/>
      </c>
      <c r="AQ48" s="60">
        <v>45043.9743619444</v>
      </c>
    </row>
    <row r="49" ht="17" spans="1:43">
      <c r="A49" s="5">
        <f t="shared" si="20"/>
        <v>46</v>
      </c>
      <c r="B49" s="55" t="str">
        <f t="shared" si="10"/>
        <v>无交易</v>
      </c>
      <c r="C49" s="2" t="str">
        <f t="shared" si="11"/>
        <v/>
      </c>
      <c r="D49" s="56" t="str">
        <f t="shared" si="12"/>
        <v>流失</v>
      </c>
      <c r="E49" s="84" t="s">
        <v>173</v>
      </c>
      <c r="F49" s="58">
        <v>45043.9743619444</v>
      </c>
      <c r="G49" s="59" t="s">
        <v>38</v>
      </c>
      <c r="H49" s="59" t="s">
        <v>39</v>
      </c>
      <c r="I49" s="59" t="s">
        <v>40</v>
      </c>
      <c r="J49" s="59" t="s">
        <v>45</v>
      </c>
      <c r="K49" s="59" t="s">
        <v>174</v>
      </c>
      <c r="L49" s="59" t="s">
        <v>175</v>
      </c>
      <c r="M49" s="60">
        <v>46034.410162037</v>
      </c>
      <c r="N49" s="60">
        <v>46034.4764095718</v>
      </c>
      <c r="O49" s="60">
        <v>46034.4757378472</v>
      </c>
      <c r="P49" s="60">
        <v>46034.4351900926</v>
      </c>
      <c r="Q49" s="60">
        <v>46034.4764687616</v>
      </c>
      <c r="R49" s="59"/>
      <c r="S49" s="59"/>
      <c r="T49" s="59">
        <v>259</v>
      </c>
      <c r="U49" s="59">
        <v>259</v>
      </c>
      <c r="V49" s="59"/>
      <c r="W49" s="59"/>
      <c r="X49" s="59">
        <v>2</v>
      </c>
      <c r="Y49" s="59">
        <v>2</v>
      </c>
      <c r="Z49" s="59">
        <v>129.5</v>
      </c>
      <c r="AA49" s="59"/>
      <c r="AB49" s="59"/>
      <c r="AC49" s="59">
        <v>-0.9142866598</v>
      </c>
      <c r="AD49" s="61">
        <f>IF(AND($G49="正式版",$H49="中西医诊所"),IFERROR(R49/同类汇总数据!C$3,0),IF(AND($G49="正式版",$H49="中医诊所"),IFERROR(R49/同类汇总数据!C$4,0),IF(AND($G49="正式版",$H49="口腔诊所"),IFERROR(R49/同类汇总数据!C$5,0),IF(AND($G49="检查版",$H49="中西医诊所"),IFERROR(R49/同类汇总数据!C$6,0),IF(AND($G49="检查版",$H49="中医诊所"),IFERROR(R49/同类汇总数据!C$7,0),IF(AND($G49="检查版",$H49="口腔诊所"),IFERROR(R49/同类汇总数据!C$8,0),IF(AND($G49="互联网版",$H49="中西医诊所"),IFERROR(R49/同类汇总数据!C$9,0),IF(AND($G49="互联网版",$H49="中医诊所"),IFERROR(R49/同类汇总数据!C$10,0),IF(AND($G49="互联网版",$H49="口腔诊所"),IFERROR(R49/同类汇总数据!C$11,0))))))))))</f>
        <v>0</v>
      </c>
      <c r="AE49" s="61">
        <f>IF(AND($G49="正式版",$H49="中西医诊所"),IFERROR(S49/同类汇总数据!D$3,0),IF(AND($G49="正式版",$H49="中医诊所"),IFERROR(S49/同类汇总数据!D$4,0),IF(AND($G49="正式版",$H49="口腔诊所"),IFERROR(S49/同类汇总数据!D$5,0),IF(AND($G49="检查版",$H49="中西医诊所"),IFERROR(S49/同类汇总数据!D$6,0),IF(AND($G49="检查版",$H49="中医诊所"),IFERROR(S49/同类汇总数据!D$7,0),IF(AND($G49="检查版",$H49="口腔诊所"),IFERROR(S49/同类汇总数据!D$8,0),IF(AND($G49="互联网版",$H49="中西医诊所"),IFERROR(S49/同类汇总数据!D$9,0),IF(AND($G49="互联网版",$H49="中医诊所"),IFERROR(S49/同类汇总数据!D$10,0),IF(AND($G49="互联网版",$H49="口腔诊所"),IFERROR(S49/同类汇总数据!D$11,0))))))))))</f>
        <v>0</v>
      </c>
      <c r="AF49" s="61">
        <f>IF(AND($G49="正式版",$H49="中西医诊所"),IFERROR(T49/同类汇总数据!E$3,0),IF(AND($G49="正式版",$H49="中医诊所"),IFERROR(T49/同类汇总数据!E$4,0),IF(AND($G49="正式版",$H49="口腔诊所"),IFERROR(T49/同类汇总数据!E$5,0),IF(AND($G49="检查版",$H49="中西医诊所"),IFERROR(T49/同类汇总数据!E$6,0),IF(AND($G49="检查版",$H49="中医诊所"),IFERROR(T49/同类汇总数据!E$7,0),IF(AND($G49="检查版",$H49="口腔诊所"),IFERROR(T49/同类汇总数据!E$8,0),IF(AND($G49="互联网版",$H49="中西医诊所"),IFERROR(T49/同类汇总数据!E$9,0),IF(AND($G49="互联网版",$H49="中医诊所"),IFERROR(T49/同类汇总数据!E$10,0),IF(AND($G49="互联网版",$H49="口腔诊所"),IFERROR(T49/同类汇总数据!E$11,0))))))))))</f>
        <v>0.00237361627021763</v>
      </c>
      <c r="AG49" s="61">
        <f>IF(AND($G49="正式版",$H49="中西医诊所"),IFERROR(U49/同类汇总数据!F$3,0),IF(AND($G49="正式版",$H49="中医诊所"),IFERROR(U49/同类汇总数据!F$4,0),IF(AND($G49="正式版",$H49="口腔诊所"),IFERROR(U49/同类汇总数据!F$5,0),IF(AND($G49="检查版",$H49="中西医诊所"),IFERROR(U49/同类汇总数据!F$6,0),IF(AND($G49="检查版",$H49="中医诊所"),IFERROR(U49/同类汇总数据!F$7,0),IF(AND($G49="检查版",$H49="口腔诊所"),IFERROR(U49/同类汇总数据!F$8,0),IF(AND($G49="互联网版",$H49="中西医诊所"),IFERROR(U49/同类汇总数据!F$9,0),IF(AND($G49="互联网版",$H49="中医诊所"),IFERROR(U49/同类汇总数据!F$10,0),IF(AND($G49="互联网版",$H49="口腔诊所"),IFERROR(U49/同类汇总数据!F$11,0))))))))))</f>
        <v>0.00270007729312803</v>
      </c>
      <c r="AH49" s="61">
        <f>IF(AND($G49="正式版",$H49="中西医诊所"),IFERROR(V49/同类汇总数据!G$3,0),IF(AND($G49="正式版",$H49="中医诊所"),IFERROR(V49/同类汇总数据!G$4,0),IF(AND($G49="正式版",$H49="口腔诊所"),IFERROR(V49/同类汇总数据!G$5,0),IF(AND($G49="检查版",$H49="中西医诊所"),IFERROR(V49/同类汇总数据!G$6,0),IF(AND($G49="检查版",$H49="中医诊所"),IFERROR(V49/同类汇总数据!G$7,0),IF(AND($G49="检查版",$H49="口腔诊所"),IFERROR(V49/同类汇总数据!G$8,0),IF(AND($G49="互联网版",$H49="中西医诊所"),IFERROR(V49/同类汇总数据!G$9,0),IF(AND($G49="互联网版",$H49="中医诊所"),IFERROR(V49/同类汇总数据!G$10,0),IF(AND($G49="互联网版",$H49="口腔诊所"),IFERROR(V49/同类汇总数据!G$11,0))))))))))</f>
        <v>0</v>
      </c>
      <c r="AI49" s="61">
        <f>IF(AND($G49="正式版",$H49="中西医诊所"),IFERROR(W49/同类汇总数据!H$3,0),IF(AND($G49="正式版",$H49="中医诊所"),IFERROR(W49/同类汇总数据!H$4,0),IF(AND($G49="正式版",$H49="口腔诊所"),IFERROR(W49/同类汇总数据!H$5,0),IF(AND($G49="检查版",$H49="中西医诊所"),IFERROR(W49/同类汇总数据!H$6,0),IF(AND($G49="检查版",$H49="中医诊所"),IFERROR(W49/同类汇总数据!H$7,0),IF(AND($G49="检查版",$H49="口腔诊所"),IFERROR(W49/同类汇总数据!H$8,0),IF(AND($G49="互联网版",$H49="中西医诊所"),IFERROR(W49/同类汇总数据!H$9,0),IF(AND($G49="互联网版",$H49="中医诊所"),IFERROR(W49/同类汇总数据!H$10,0),IF(AND($G49="互联网版",$H49="口腔诊所"),IFERROR(W49/同类汇总数据!H$11,0))))))))))</f>
        <v>0</v>
      </c>
      <c r="AJ49" s="61">
        <f>IF(AND($G49="正式版",$H49="中西医诊所"),IFERROR(X49/同类汇总数据!I$3,0),IF(AND($G49="正式版",$H49="中医诊所"),IFERROR(X49/同类汇总数据!I$4,0),IF(AND($G49="正式版",$H49="口腔诊所"),IFERROR(X49/同类汇总数据!I$5,0),IF(AND($G49="检查版",$H49="中西医诊所"),IFERROR(X49/同类汇总数据!I$6,0),IF(AND($G49="检查版",$H49="中医诊所"),IFERROR(X49/同类汇总数据!I$7,0),IF(AND($G49="检查版",$H49="口腔诊所"),IFERROR(X49/同类汇总数据!I$8,0),IF(AND($G49="互联网版",$H49="中西医诊所"),IFERROR(X49/同类汇总数据!I$9,0),IF(AND($G49="互联网版",$H49="中医诊所"),IFERROR(X49/同类汇总数据!I$10,0),IF(AND($G49="互联网版",$H49="口腔诊所"),IFERROR(X49/同类汇总数据!I$11,0))))))))))</f>
        <v>0.00176848748074449</v>
      </c>
      <c r="AK49" s="61">
        <f>IF(AND($G49="正式版",$H49="中西医诊所"),IFERROR(Y49/同类汇总数据!J$3,0),IF(AND($G49="正式版",$H49="中医诊所"),IFERROR(Y49/同类汇总数据!J$4,0),IF(AND($G49="正式版",$H49="口腔诊所"),IFERROR(Y49/同类汇总数据!J$5,0),IF(AND($G49="检查版",$H49="中西医诊所"),IFERROR(Y49/同类汇总数据!J$6,0),IF(AND($G49="检查版",$H49="中医诊所"),IFERROR(Y49/同类汇总数据!J$7,0),IF(AND($G49="检查版",$H49="口腔诊所"),IFERROR(Y49/同类汇总数据!J$8,0),IF(AND($G49="互联网版",$H49="中西医诊所"),IFERROR(Y49/同类汇总数据!J$9,0),IF(AND($G49="互联网版",$H49="中医诊所"),IFERROR(Y49/同类汇总数据!J$10,0),IF(AND($G49="互联网版",$H49="口腔诊所"),IFERROR(Y49/同类汇总数据!J$11,0))))))))))</f>
        <v>0.00199843642334238</v>
      </c>
      <c r="AL49" s="62" t="str">
        <f ca="1" t="shared" si="13"/>
        <v>最近一月未操作</v>
      </c>
      <c r="AM49" s="62" t="str">
        <f t="shared" si="14"/>
        <v>低于同行20%</v>
      </c>
      <c r="AN49" s="5" t="str">
        <f t="shared" si="15"/>
        <v>低于同行20%</v>
      </c>
      <c r="AO49" s="63">
        <f t="shared" si="16"/>
        <v>46034.4764687616</v>
      </c>
      <c r="AP49" s="5" t="str">
        <f t="shared" si="17"/>
        <v/>
      </c>
      <c r="AQ49" s="60">
        <v>45043.9743619444</v>
      </c>
    </row>
    <row r="50" ht="17" spans="1:43">
      <c r="A50" s="5">
        <f t="shared" si="20"/>
        <v>47</v>
      </c>
      <c r="B50" s="55" t="str">
        <f t="shared" si="10"/>
        <v>无交易</v>
      </c>
      <c r="C50" s="2" t="str">
        <f t="shared" si="11"/>
        <v/>
      </c>
      <c r="D50" s="56" t="str">
        <f t="shared" si="12"/>
        <v>-</v>
      </c>
      <c r="E50" s="84" t="s">
        <v>176</v>
      </c>
      <c r="F50" s="58">
        <v>45043.9743619444</v>
      </c>
      <c r="G50" s="59" t="s">
        <v>38</v>
      </c>
      <c r="H50" s="59" t="s">
        <v>39</v>
      </c>
      <c r="I50" s="59" t="s">
        <v>40</v>
      </c>
      <c r="J50" s="59" t="s">
        <v>45</v>
      </c>
      <c r="K50" s="59" t="s">
        <v>177</v>
      </c>
      <c r="L50" s="59" t="s">
        <v>47</v>
      </c>
      <c r="M50" s="60">
        <v>46104.3996875</v>
      </c>
      <c r="N50" s="60"/>
      <c r="O50" s="60"/>
      <c r="P50" s="60">
        <v>46101.740890162</v>
      </c>
      <c r="Q50" s="60">
        <v>45957.7046883796</v>
      </c>
      <c r="R50" s="59"/>
      <c r="S50" s="59"/>
      <c r="T50" s="59"/>
      <c r="U50" s="59"/>
      <c r="V50" s="59"/>
      <c r="W50" s="59"/>
      <c r="X50" s="59"/>
      <c r="Y50" s="59"/>
      <c r="Z50" s="59"/>
      <c r="AA50" s="59"/>
      <c r="AB50" s="59"/>
      <c r="AC50" s="59"/>
      <c r="AD50" s="61">
        <f>IF(AND($G50="正式版",$H50="中西医诊所"),IFERROR(R50/同类汇总数据!C$3,0),IF(AND($G50="正式版",$H50="中医诊所"),IFERROR(R50/同类汇总数据!C$4,0),IF(AND($G50="正式版",$H50="口腔诊所"),IFERROR(R50/同类汇总数据!C$5,0),IF(AND($G50="检查版",$H50="中西医诊所"),IFERROR(R50/同类汇总数据!C$6,0),IF(AND($G50="检查版",$H50="中医诊所"),IFERROR(R50/同类汇总数据!C$7,0),IF(AND($G50="检查版",$H50="口腔诊所"),IFERROR(R50/同类汇总数据!C$8,0),IF(AND($G50="互联网版",$H50="中西医诊所"),IFERROR(R50/同类汇总数据!C$9,0),IF(AND($G50="互联网版",$H50="中医诊所"),IFERROR(R50/同类汇总数据!C$10,0),IF(AND($G50="互联网版",$H50="口腔诊所"),IFERROR(R50/同类汇总数据!C$11,0))))))))))</f>
        <v>0</v>
      </c>
      <c r="AE50" s="61">
        <f>IF(AND($G50="正式版",$H50="中西医诊所"),IFERROR(S50/同类汇总数据!D$3,0),IF(AND($G50="正式版",$H50="中医诊所"),IFERROR(S50/同类汇总数据!D$4,0),IF(AND($G50="正式版",$H50="口腔诊所"),IFERROR(S50/同类汇总数据!D$5,0),IF(AND($G50="检查版",$H50="中西医诊所"),IFERROR(S50/同类汇总数据!D$6,0),IF(AND($G50="检查版",$H50="中医诊所"),IFERROR(S50/同类汇总数据!D$7,0),IF(AND($G50="检查版",$H50="口腔诊所"),IFERROR(S50/同类汇总数据!D$8,0),IF(AND($G50="互联网版",$H50="中西医诊所"),IFERROR(S50/同类汇总数据!D$9,0),IF(AND($G50="互联网版",$H50="中医诊所"),IFERROR(S50/同类汇总数据!D$10,0),IF(AND($G50="互联网版",$H50="口腔诊所"),IFERROR(S50/同类汇总数据!D$11,0))))))))))</f>
        <v>0</v>
      </c>
      <c r="AF50" s="61">
        <f>IF(AND($G50="正式版",$H50="中西医诊所"),IFERROR(T50/同类汇总数据!E$3,0),IF(AND($G50="正式版",$H50="中医诊所"),IFERROR(T50/同类汇总数据!E$4,0),IF(AND($G50="正式版",$H50="口腔诊所"),IFERROR(T50/同类汇总数据!E$5,0),IF(AND($G50="检查版",$H50="中西医诊所"),IFERROR(T50/同类汇总数据!E$6,0),IF(AND($G50="检查版",$H50="中医诊所"),IFERROR(T50/同类汇总数据!E$7,0),IF(AND($G50="检查版",$H50="口腔诊所"),IFERROR(T50/同类汇总数据!E$8,0),IF(AND($G50="互联网版",$H50="中西医诊所"),IFERROR(T50/同类汇总数据!E$9,0),IF(AND($G50="互联网版",$H50="中医诊所"),IFERROR(T50/同类汇总数据!E$10,0),IF(AND($G50="互联网版",$H50="口腔诊所"),IFERROR(T50/同类汇总数据!E$11,0))))))))))</f>
        <v>0</v>
      </c>
      <c r="AG50" s="61">
        <f>IF(AND($G50="正式版",$H50="中西医诊所"),IFERROR(U50/同类汇总数据!F$3,0),IF(AND($G50="正式版",$H50="中医诊所"),IFERROR(U50/同类汇总数据!F$4,0),IF(AND($G50="正式版",$H50="口腔诊所"),IFERROR(U50/同类汇总数据!F$5,0),IF(AND($G50="检查版",$H50="中西医诊所"),IFERROR(U50/同类汇总数据!F$6,0),IF(AND($G50="检查版",$H50="中医诊所"),IFERROR(U50/同类汇总数据!F$7,0),IF(AND($G50="检查版",$H50="口腔诊所"),IFERROR(U50/同类汇总数据!F$8,0),IF(AND($G50="互联网版",$H50="中西医诊所"),IFERROR(U50/同类汇总数据!F$9,0),IF(AND($G50="互联网版",$H50="中医诊所"),IFERROR(U50/同类汇总数据!F$10,0),IF(AND($G50="互联网版",$H50="口腔诊所"),IFERROR(U50/同类汇总数据!F$11,0))))))))))</f>
        <v>0</v>
      </c>
      <c r="AH50" s="61">
        <f>IF(AND($G50="正式版",$H50="中西医诊所"),IFERROR(V50/同类汇总数据!G$3,0),IF(AND($G50="正式版",$H50="中医诊所"),IFERROR(V50/同类汇总数据!G$4,0),IF(AND($G50="正式版",$H50="口腔诊所"),IFERROR(V50/同类汇总数据!G$5,0),IF(AND($G50="检查版",$H50="中西医诊所"),IFERROR(V50/同类汇总数据!G$6,0),IF(AND($G50="检查版",$H50="中医诊所"),IFERROR(V50/同类汇总数据!G$7,0),IF(AND($G50="检查版",$H50="口腔诊所"),IFERROR(V50/同类汇总数据!G$8,0),IF(AND($G50="互联网版",$H50="中西医诊所"),IFERROR(V50/同类汇总数据!G$9,0),IF(AND($G50="互联网版",$H50="中医诊所"),IFERROR(V50/同类汇总数据!G$10,0),IF(AND($G50="互联网版",$H50="口腔诊所"),IFERROR(V50/同类汇总数据!G$11,0))))))))))</f>
        <v>0</v>
      </c>
      <c r="AI50" s="61">
        <f>IF(AND($G50="正式版",$H50="中西医诊所"),IFERROR(W50/同类汇总数据!H$3,0),IF(AND($G50="正式版",$H50="中医诊所"),IFERROR(W50/同类汇总数据!H$4,0),IF(AND($G50="正式版",$H50="口腔诊所"),IFERROR(W50/同类汇总数据!H$5,0),IF(AND($G50="检查版",$H50="中西医诊所"),IFERROR(W50/同类汇总数据!H$6,0),IF(AND($G50="检查版",$H50="中医诊所"),IFERROR(W50/同类汇总数据!H$7,0),IF(AND($G50="检查版",$H50="口腔诊所"),IFERROR(W50/同类汇总数据!H$8,0),IF(AND($G50="互联网版",$H50="中西医诊所"),IFERROR(W50/同类汇总数据!H$9,0),IF(AND($G50="互联网版",$H50="中医诊所"),IFERROR(W50/同类汇总数据!H$10,0),IF(AND($G50="互联网版",$H50="口腔诊所"),IFERROR(W50/同类汇总数据!H$11,0))))))))))</f>
        <v>0</v>
      </c>
      <c r="AJ50" s="61">
        <f>IF(AND($G50="正式版",$H50="中西医诊所"),IFERROR(X50/同类汇总数据!I$3,0),IF(AND($G50="正式版",$H50="中医诊所"),IFERROR(X50/同类汇总数据!I$4,0),IF(AND($G50="正式版",$H50="口腔诊所"),IFERROR(X50/同类汇总数据!I$5,0),IF(AND($G50="检查版",$H50="中西医诊所"),IFERROR(X50/同类汇总数据!I$6,0),IF(AND($G50="检查版",$H50="中医诊所"),IFERROR(X50/同类汇总数据!I$7,0),IF(AND($G50="检查版",$H50="口腔诊所"),IFERROR(X50/同类汇总数据!I$8,0),IF(AND($G50="互联网版",$H50="中西医诊所"),IFERROR(X50/同类汇总数据!I$9,0),IF(AND($G50="互联网版",$H50="中医诊所"),IFERROR(X50/同类汇总数据!I$10,0),IF(AND($G50="互联网版",$H50="口腔诊所"),IFERROR(X50/同类汇总数据!I$11,0))))))))))</f>
        <v>0</v>
      </c>
      <c r="AK50" s="61">
        <f>IF(AND($G50="正式版",$H50="中西医诊所"),IFERROR(Y50/同类汇总数据!J$3,0),IF(AND($G50="正式版",$H50="中医诊所"),IFERROR(Y50/同类汇总数据!J$4,0),IF(AND($G50="正式版",$H50="口腔诊所"),IFERROR(Y50/同类汇总数据!J$5,0),IF(AND($G50="检查版",$H50="中西医诊所"),IFERROR(Y50/同类汇总数据!J$6,0),IF(AND($G50="检查版",$H50="中医诊所"),IFERROR(Y50/同类汇总数据!J$7,0),IF(AND($G50="检查版",$H50="口腔诊所"),IFERROR(Y50/同类汇总数据!J$8,0),IF(AND($G50="互联网版",$H50="中西医诊所"),IFERROR(Y50/同类汇总数据!J$9,0),IF(AND($G50="互联网版",$H50="中医诊所"),IFERROR(Y50/同类汇总数据!J$10,0),IF(AND($G50="互联网版",$H50="口腔诊所"),IFERROR(Y50/同类汇总数据!J$11,0))))))))))</f>
        <v>0</v>
      </c>
      <c r="AL50" s="62" t="str">
        <f ca="1" t="shared" si="13"/>
        <v>-</v>
      </c>
      <c r="AM50" s="62" t="str">
        <f t="shared" si="14"/>
        <v>低于同行20%</v>
      </c>
      <c r="AN50" s="5" t="str">
        <f t="shared" si="15"/>
        <v>低于同行20%</v>
      </c>
      <c r="AO50" s="63">
        <f t="shared" si="16"/>
        <v>46104.3996875</v>
      </c>
      <c r="AP50" s="5" t="str">
        <f t="shared" si="17"/>
        <v/>
      </c>
      <c r="AQ50" s="60">
        <v>45043.9743619444</v>
      </c>
    </row>
    <row r="51" ht="17" spans="1:43">
      <c r="A51" s="5">
        <f t="shared" si="20"/>
        <v>48</v>
      </c>
      <c r="B51" s="55" t="str">
        <f t="shared" si="10"/>
        <v>连续三月交易上升</v>
      </c>
      <c r="C51" s="2" t="str">
        <f t="shared" si="11"/>
        <v/>
      </c>
      <c r="D51" s="56" t="str">
        <f t="shared" si="12"/>
        <v>-</v>
      </c>
      <c r="E51" s="84" t="s">
        <v>178</v>
      </c>
      <c r="F51" s="58">
        <v>45043.9743619444</v>
      </c>
      <c r="G51" s="59" t="s">
        <v>38</v>
      </c>
      <c r="H51" s="59" t="s">
        <v>39</v>
      </c>
      <c r="I51" s="59" t="s">
        <v>40</v>
      </c>
      <c r="J51" s="59" t="s">
        <v>41</v>
      </c>
      <c r="K51" s="59" t="s">
        <v>179</v>
      </c>
      <c r="L51" s="59" t="s">
        <v>180</v>
      </c>
      <c r="M51" s="60">
        <v>46103.3617476852</v>
      </c>
      <c r="N51" s="60">
        <v>46103.7736361921</v>
      </c>
      <c r="O51" s="60">
        <v>46103.7702350463</v>
      </c>
      <c r="P51" s="60">
        <v>46099.8298382986</v>
      </c>
      <c r="Q51" s="60">
        <v>46103.7736995833</v>
      </c>
      <c r="R51" s="59">
        <v>21146.28</v>
      </c>
      <c r="S51" s="59">
        <v>36406.38</v>
      </c>
      <c r="T51" s="59">
        <v>173581.74</v>
      </c>
      <c r="U51" s="59">
        <v>104228.28</v>
      </c>
      <c r="V51" s="59">
        <v>109</v>
      </c>
      <c r="W51" s="59">
        <v>207</v>
      </c>
      <c r="X51" s="59">
        <v>792</v>
      </c>
      <c r="Y51" s="59">
        <v>552</v>
      </c>
      <c r="Z51" s="59">
        <v>323.690310559</v>
      </c>
      <c r="AA51" s="59">
        <v>0.24576821</v>
      </c>
      <c r="AB51" s="59">
        <v>-0.7292850148</v>
      </c>
      <c r="AC51" s="59">
        <v>-0.2119746848</v>
      </c>
      <c r="AD51" s="61">
        <f>IF(AND($G51="正式版",$H51="中西医诊所"),IFERROR(R51/同类汇总数据!C$3,0),IF(AND($G51="正式版",$H51="中医诊所"),IFERROR(R51/同类汇总数据!C$4,0),IF(AND($G51="正式版",$H51="口腔诊所"),IFERROR(R51/同类汇总数据!C$5,0),IF(AND($G51="检查版",$H51="中西医诊所"),IFERROR(R51/同类汇总数据!C$6,0),IF(AND($G51="检查版",$H51="中医诊所"),IFERROR(R51/同类汇总数据!C$7,0),IF(AND($G51="检查版",$H51="口腔诊所"),IFERROR(R51/同类汇总数据!C$8,0),IF(AND($G51="互联网版",$H51="中西医诊所"),IFERROR(R51/同类汇总数据!C$9,0),IF(AND($G51="互联网版",$H51="中医诊所"),IFERROR(R51/同类汇总数据!C$10,0),IF(AND($G51="互联网版",$H51="口腔诊所"),IFERROR(R51/同类汇总数据!C$11,0))))))))))</f>
        <v>2.31062642242266</v>
      </c>
      <c r="AE51" s="61">
        <f>IF(AND($G51="正式版",$H51="中西医诊所"),IFERROR(S51/同类汇总数据!D$3,0),IF(AND($G51="正式版",$H51="中医诊所"),IFERROR(S51/同类汇总数据!D$4,0),IF(AND($G51="正式版",$H51="口腔诊所"),IFERROR(S51/同类汇总数据!D$5,0),IF(AND($G51="检查版",$H51="中西医诊所"),IFERROR(S51/同类汇总数据!D$6,0),IF(AND($G51="检查版",$H51="中医诊所"),IFERROR(S51/同类汇总数据!D$7,0),IF(AND($G51="检查版",$H51="口腔诊所"),IFERROR(S51/同类汇总数据!D$8,0),IF(AND($G51="互联网版",$H51="中西医诊所"),IFERROR(S51/同类汇总数据!D$9,0),IF(AND($G51="互联网版",$H51="中医诊所"),IFERROR(S51/同类汇总数据!D$10,0),IF(AND($G51="互联网版",$H51="口腔诊所"),IFERROR(S51/同类汇总数据!D$11,0))))))))))</f>
        <v>0.997880571170067</v>
      </c>
      <c r="AF51" s="61">
        <f>IF(AND($G51="正式版",$H51="中西医诊所"),IFERROR(T51/同类汇总数据!E$3,0),IF(AND($G51="正式版",$H51="中医诊所"),IFERROR(T51/同类汇总数据!E$4,0),IF(AND($G51="正式版",$H51="口腔诊所"),IFERROR(T51/同类汇总数据!E$5,0),IF(AND($G51="检查版",$H51="中西医诊所"),IFERROR(T51/同类汇总数据!E$6,0),IF(AND($G51="检查版",$H51="中医诊所"),IFERROR(T51/同类汇总数据!E$7,0),IF(AND($G51="检查版",$H51="口腔诊所"),IFERROR(T51/同类汇总数据!E$8,0),IF(AND($G51="互联网版",$H51="中西医诊所"),IFERROR(T51/同类汇总数据!E$9,0),IF(AND($G51="互联网版",$H51="中医诊所"),IFERROR(T51/同类汇总数据!E$10,0),IF(AND($G51="互联网版",$H51="口腔诊所"),IFERROR(T51/同类汇总数据!E$11,0))))))))))</f>
        <v>1.59079707442736</v>
      </c>
      <c r="AG51" s="61">
        <f>IF(AND($G51="正式版",$H51="中西医诊所"),IFERROR(U51/同类汇总数据!F$3,0),IF(AND($G51="正式版",$H51="中医诊所"),IFERROR(U51/同类汇总数据!F$4,0),IF(AND($G51="正式版",$H51="口腔诊所"),IFERROR(U51/同类汇总数据!F$5,0),IF(AND($G51="检查版",$H51="中西医诊所"),IFERROR(U51/同类汇总数据!F$6,0),IF(AND($G51="检查版",$H51="中医诊所"),IFERROR(U51/同类汇总数据!F$7,0),IF(AND($G51="检查版",$H51="口腔诊所"),IFERROR(U51/同类汇总数据!F$8,0),IF(AND($G51="互联网版",$H51="中西医诊所"),IFERROR(U51/同类汇总数据!F$9,0),IF(AND($G51="互联网版",$H51="中医诊所"),IFERROR(U51/同类汇总数据!F$10,0),IF(AND($G51="互联网版",$H51="口腔诊所"),IFERROR(U51/同类汇总数据!F$11,0))))))))))</f>
        <v>1.08658074181386</v>
      </c>
      <c r="AH51" s="61">
        <f>IF(AND($G51="正式版",$H51="中西医诊所"),IFERROR(V51/同类汇总数据!G$3,0),IF(AND($G51="正式版",$H51="中医诊所"),IFERROR(V51/同类汇总数据!G$4,0),IF(AND($G51="正式版",$H51="口腔诊所"),IFERROR(V51/同类汇总数据!G$5,0),IF(AND($G51="检查版",$H51="中西医诊所"),IFERROR(V51/同类汇总数据!G$6,0),IF(AND($G51="检查版",$H51="中医诊所"),IFERROR(V51/同类汇总数据!G$7,0),IF(AND($G51="检查版",$H51="口腔诊所"),IFERROR(V51/同类汇总数据!G$8,0),IF(AND($G51="互联网版",$H51="中西医诊所"),IFERROR(V51/同类汇总数据!G$9,0),IF(AND($G51="互联网版",$H51="中医诊所"),IFERROR(V51/同类汇总数据!G$10,0),IF(AND($G51="互联网版",$H51="口腔诊所"),IFERROR(V51/同类汇总数据!G$11,0))))))))))</f>
        <v>1.14977568825678</v>
      </c>
      <c r="AI51" s="61">
        <f>IF(AND($G51="正式版",$H51="中西医诊所"),IFERROR(W51/同类汇总数据!H$3,0),IF(AND($G51="正式版",$H51="中医诊所"),IFERROR(W51/同类汇总数据!H$4,0),IF(AND($G51="正式版",$H51="口腔诊所"),IFERROR(W51/同类汇总数据!H$5,0),IF(AND($G51="检查版",$H51="中西医诊所"),IFERROR(W51/同类汇总数据!H$6,0),IF(AND($G51="检查版",$H51="中医诊所"),IFERROR(W51/同类汇总数据!H$7,0),IF(AND($G51="检查版",$H51="口腔诊所"),IFERROR(W51/同类汇总数据!H$8,0),IF(AND($G51="互联网版",$H51="中西医诊所"),IFERROR(W51/同类汇总数据!H$9,0),IF(AND($G51="互联网版",$H51="中医诊所"),IFERROR(W51/同类汇总数据!H$10,0),IF(AND($G51="互联网版",$H51="口腔诊所"),IFERROR(W51/同类汇总数据!H$11,0))))))))))</f>
        <v>0.566145484620535</v>
      </c>
      <c r="AJ51" s="61">
        <f>IF(AND($G51="正式版",$H51="中西医诊所"),IFERROR(X51/同类汇总数据!I$3,0),IF(AND($G51="正式版",$H51="中医诊所"),IFERROR(X51/同类汇总数据!I$4,0),IF(AND($G51="正式版",$H51="口腔诊所"),IFERROR(X51/同类汇总数据!I$5,0),IF(AND($G51="检查版",$H51="中西医诊所"),IFERROR(X51/同类汇总数据!I$6,0),IF(AND($G51="检查版",$H51="中医诊所"),IFERROR(X51/同类汇总数据!I$7,0),IF(AND($G51="检查版",$H51="口腔诊所"),IFERROR(X51/同类汇总数据!I$8,0),IF(AND($G51="互联网版",$H51="中西医诊所"),IFERROR(X51/同类汇总数据!I$9,0),IF(AND($G51="互联网版",$H51="中医诊所"),IFERROR(X51/同类汇总数据!I$10,0),IF(AND($G51="互联网版",$H51="口腔诊所"),IFERROR(X51/同类汇总数据!I$11,0))))))))))</f>
        <v>0.700321042374817</v>
      </c>
      <c r="AK51" s="61">
        <f>IF(AND($G51="正式版",$H51="中西医诊所"),IFERROR(Y51/同类汇总数据!J$3,0),IF(AND($G51="正式版",$H51="中医诊所"),IFERROR(Y51/同类汇总数据!J$4,0),IF(AND($G51="正式版",$H51="口腔诊所"),IFERROR(Y51/同类汇总数据!J$5,0),IF(AND($G51="检查版",$H51="中西医诊所"),IFERROR(Y51/同类汇总数据!J$6,0),IF(AND($G51="检查版",$H51="中医诊所"),IFERROR(Y51/同类汇总数据!J$7,0),IF(AND($G51="检查版",$H51="口腔诊所"),IFERROR(Y51/同类汇总数据!J$8,0),IF(AND($G51="互联网版",$H51="中西医诊所"),IFERROR(Y51/同类汇总数据!J$9,0),IF(AND($G51="互联网版",$H51="中医诊所"),IFERROR(Y51/同类汇总数据!J$10,0),IF(AND($G51="互联网版",$H51="口腔诊所"),IFERROR(Y51/同类汇总数据!J$11,0))))))))))</f>
        <v>0.551568452842496</v>
      </c>
      <c r="AL51" s="62" t="str">
        <f ca="1" t="shared" si="13"/>
        <v>-</v>
      </c>
      <c r="AM51" s="62" t="str">
        <f t="shared" si="14"/>
        <v/>
      </c>
      <c r="AN51" s="5" t="str">
        <f t="shared" si="15"/>
        <v/>
      </c>
      <c r="AO51" s="63">
        <f t="shared" si="16"/>
        <v>46103.7736995833</v>
      </c>
      <c r="AP51" s="5" t="str">
        <f t="shared" si="17"/>
        <v/>
      </c>
      <c r="AQ51" s="60">
        <v>45051.4438334722</v>
      </c>
    </row>
    <row r="52" ht="17" spans="1:43">
      <c r="A52" s="5">
        <f t="shared" si="20"/>
        <v>49</v>
      </c>
      <c r="B52" s="55" t="str">
        <f t="shared" si="10"/>
        <v>连续三月交易上升</v>
      </c>
      <c r="C52" s="2" t="str">
        <f t="shared" si="11"/>
        <v/>
      </c>
      <c r="D52" s="56" t="str">
        <f t="shared" si="12"/>
        <v>-</v>
      </c>
      <c r="E52" s="84" t="s">
        <v>181</v>
      </c>
      <c r="F52" s="58">
        <v>45051.4438334722</v>
      </c>
      <c r="G52" s="59" t="s">
        <v>38</v>
      </c>
      <c r="H52" s="59" t="s">
        <v>66</v>
      </c>
      <c r="I52" s="59" t="s">
        <v>40</v>
      </c>
      <c r="J52" s="59" t="s">
        <v>182</v>
      </c>
      <c r="K52" s="59" t="s">
        <v>183</v>
      </c>
      <c r="L52" s="59" t="s">
        <v>184</v>
      </c>
      <c r="M52" s="60">
        <v>46104.3672800926</v>
      </c>
      <c r="N52" s="60">
        <v>46104.3733526042</v>
      </c>
      <c r="O52" s="60">
        <v>46104.3718882755</v>
      </c>
      <c r="P52" s="60">
        <v>46101.7641060995</v>
      </c>
      <c r="Q52" s="60">
        <v>46104.3733648727</v>
      </c>
      <c r="R52" s="59">
        <v>7333.45</v>
      </c>
      <c r="S52" s="59">
        <v>44855.33</v>
      </c>
      <c r="T52" s="59">
        <v>130112.6</v>
      </c>
      <c r="U52" s="59">
        <v>115597.13</v>
      </c>
      <c r="V52" s="59">
        <v>34</v>
      </c>
      <c r="W52" s="59">
        <v>183</v>
      </c>
      <c r="X52" s="59">
        <v>533</v>
      </c>
      <c r="Y52" s="59">
        <v>477</v>
      </c>
      <c r="Z52" s="59">
        <v>429.9577902622</v>
      </c>
      <c r="AA52" s="59">
        <v>0.4765072327</v>
      </c>
      <c r="AB52" s="59">
        <v>-0.4464194343</v>
      </c>
      <c r="AC52" s="59">
        <v>0.1939874535</v>
      </c>
      <c r="AD52" s="61">
        <f>IF(AND($G52="正式版",$H52="中西医诊所"),IFERROR(R52/同类汇总数据!C$3,0),IF(AND($G52="正式版",$H52="中医诊所"),IFERROR(R52/同类汇总数据!C$4,0),IF(AND($G52="正式版",$H52="口腔诊所"),IFERROR(R52/同类汇总数据!C$5,0),IF(AND($G52="检查版",$H52="中西医诊所"),IFERROR(R52/同类汇总数据!C$6,0),IF(AND($G52="检查版",$H52="中医诊所"),IFERROR(R52/同类汇总数据!C$7,0),IF(AND($G52="检查版",$H52="口腔诊所"),IFERROR(R52/同类汇总数据!C$8,0),IF(AND($G52="互联网版",$H52="中西医诊所"),IFERROR(R52/同类汇总数据!C$9,0),IF(AND($G52="互联网版",$H52="中医诊所"),IFERROR(R52/同类汇总数据!C$10,0),IF(AND($G52="互联网版",$H52="口腔诊所"),IFERROR(R52/同类汇总数据!C$11,0))))))))))</f>
        <v>1.05562688861063</v>
      </c>
      <c r="AE52" s="61">
        <f>IF(AND($G52="正式版",$H52="中西医诊所"),IFERROR(S52/同类汇总数据!D$3,0),IF(AND($G52="正式版",$H52="中医诊所"),IFERROR(S52/同类汇总数据!D$4,0),IF(AND($G52="正式版",$H52="口腔诊所"),IFERROR(S52/同类汇总数据!D$5,0),IF(AND($G52="检查版",$H52="中西医诊所"),IFERROR(S52/同类汇总数据!D$6,0),IF(AND($G52="检查版",$H52="中医诊所"),IFERROR(S52/同类汇总数据!D$7,0),IF(AND($G52="检查版",$H52="口腔诊所"),IFERROR(S52/同类汇总数据!D$8,0),IF(AND($G52="互联网版",$H52="中西医诊所"),IFERROR(S52/同类汇总数据!D$9,0),IF(AND($G52="互联网版",$H52="中医诊所"),IFERROR(S52/同类汇总数据!D$10,0),IF(AND($G52="互联网版",$H52="口腔诊所"),IFERROR(S52/同类汇总数据!D$11,0))))))))))</f>
        <v>1.66412759574158</v>
      </c>
      <c r="AF52" s="61">
        <f>IF(AND($G52="正式版",$H52="中西医诊所"),IFERROR(T52/同类汇总数据!E$3,0),IF(AND($G52="正式版",$H52="中医诊所"),IFERROR(T52/同类汇总数据!E$4,0),IF(AND($G52="正式版",$H52="口腔诊所"),IFERROR(T52/同类汇总数据!E$5,0),IF(AND($G52="检查版",$H52="中西医诊所"),IFERROR(T52/同类汇总数据!E$6,0),IF(AND($G52="检查版",$H52="中医诊所"),IFERROR(T52/同类汇总数据!E$7,0),IF(AND($G52="检查版",$H52="口腔诊所"),IFERROR(T52/同类汇总数据!E$8,0),IF(AND($G52="互联网版",$H52="中西医诊所"),IFERROR(T52/同类汇总数据!E$9,0),IF(AND($G52="互联网版",$H52="中医诊所"),IFERROR(T52/同类汇总数据!E$10,0),IF(AND($G52="互联网版",$H52="口腔诊所"),IFERROR(T52/同类汇总数据!E$11,0))))))))))</f>
        <v>1.67186791711678</v>
      </c>
      <c r="AG52" s="61">
        <f>IF(AND($G52="正式版",$H52="中西医诊所"),IFERROR(U52/同类汇总数据!F$3,0),IF(AND($G52="正式版",$H52="中医诊所"),IFERROR(U52/同类汇总数据!F$4,0),IF(AND($G52="正式版",$H52="口腔诊所"),IFERROR(U52/同类汇总数据!F$5,0),IF(AND($G52="检查版",$H52="中西医诊所"),IFERROR(U52/同类汇总数据!F$6,0),IF(AND($G52="检查版",$H52="中医诊所"),IFERROR(U52/同类汇总数据!F$7,0),IF(AND($G52="检查版",$H52="口腔诊所"),IFERROR(U52/同类汇总数据!F$8,0),IF(AND($G52="互联网版",$H52="中西医诊所"),IFERROR(U52/同类汇总数据!F$9,0),IF(AND($G52="互联网版",$H52="中医诊所"),IFERROR(U52/同类汇总数据!F$10,0),IF(AND($G52="互联网版",$H52="口腔诊所"),IFERROR(U52/同类汇总数据!F$11,0))))))))))</f>
        <v>1.73083227075162</v>
      </c>
      <c r="AH52" s="61">
        <f>IF(AND($G52="正式版",$H52="中西医诊所"),IFERROR(V52/同类汇总数据!G$3,0),IF(AND($G52="正式版",$H52="中医诊所"),IFERROR(V52/同类汇总数据!G$4,0),IF(AND($G52="正式版",$H52="口腔诊所"),IFERROR(V52/同类汇总数据!G$5,0),IF(AND($G52="检查版",$H52="中西医诊所"),IFERROR(V52/同类汇总数据!G$6,0),IF(AND($G52="检查版",$H52="中医诊所"),IFERROR(V52/同类汇总数据!G$7,0),IF(AND($G52="检查版",$H52="口腔诊所"),IFERROR(V52/同类汇总数据!G$8,0),IF(AND($G52="互联网版",$H52="中西医诊所"),IFERROR(V52/同类汇总数据!G$9,0),IF(AND($G52="互联网版",$H52="中医诊所"),IFERROR(V52/同类汇总数据!G$10,0),IF(AND($G52="互联网版",$H52="口腔诊所"),IFERROR(V52/同类汇总数据!G$11,0))))))))))</f>
        <v>0.768037010348169</v>
      </c>
      <c r="AI52" s="61">
        <f>IF(AND($G52="正式版",$H52="中西医诊所"),IFERROR(W52/同类汇总数据!H$3,0),IF(AND($G52="正式版",$H52="中医诊所"),IFERROR(W52/同类汇总数据!H$4,0),IF(AND($G52="正式版",$H52="口腔诊所"),IFERROR(W52/同类汇总数据!H$5,0),IF(AND($G52="检查版",$H52="中西医诊所"),IFERROR(W52/同类汇总数据!H$6,0),IF(AND($G52="检查版",$H52="中医诊所"),IFERROR(W52/同类汇总数据!H$7,0),IF(AND($G52="检查版",$H52="口腔诊所"),IFERROR(W52/同类汇总数据!H$8,0),IF(AND($G52="互联网版",$H52="中西医诊所"),IFERROR(W52/同类汇总数据!H$9,0),IF(AND($G52="互联网版",$H52="中医诊所"),IFERROR(W52/同类汇总数据!H$10,0),IF(AND($G52="互联网版",$H52="口腔诊所"),IFERROR(W52/同类汇总数据!H$11,0))))))))))</f>
        <v>1.03999313490871</v>
      </c>
      <c r="AJ52" s="61">
        <f>IF(AND($G52="正式版",$H52="中西医诊所"),IFERROR(X52/同类汇总数据!I$3,0),IF(AND($G52="正式版",$H52="中医诊所"),IFERROR(X52/同类汇总数据!I$4,0),IF(AND($G52="正式版",$H52="口腔诊所"),IFERROR(X52/同类汇总数据!I$5,0),IF(AND($G52="检查版",$H52="中西医诊所"),IFERROR(X52/同类汇总数据!I$6,0),IF(AND($G52="检查版",$H52="中医诊所"),IFERROR(X52/同类汇总数据!I$7,0),IF(AND($G52="检查版",$H52="口腔诊所"),IFERROR(X52/同类汇总数据!I$8,0),IF(AND($G52="互联网版",$H52="中西医诊所"),IFERROR(X52/同类汇总数据!I$9,0),IF(AND($G52="互联网版",$H52="中医诊所"),IFERROR(X52/同类汇总数据!I$10,0),IF(AND($G52="互联网版",$H52="口腔诊所"),IFERROR(X52/同类汇总数据!I$11,0))))))))))</f>
        <v>1.0323635314193</v>
      </c>
      <c r="AK52" s="61">
        <f>IF(AND($G52="正式版",$H52="中西医诊所"),IFERROR(Y52/同类汇总数据!J$3,0),IF(AND($G52="正式版",$H52="中医诊所"),IFERROR(Y52/同类汇总数据!J$4,0),IF(AND($G52="正式版",$H52="口腔诊所"),IFERROR(Y52/同类汇总数据!J$5,0),IF(AND($G52="检查版",$H52="中西医诊所"),IFERROR(Y52/同类汇总数据!J$6,0),IF(AND($G52="检查版",$H52="中医诊所"),IFERROR(Y52/同类汇总数据!J$7,0),IF(AND($G52="检查版",$H52="口腔诊所"),IFERROR(Y52/同类汇总数据!J$8,0),IF(AND($G52="互联网版",$H52="中西医诊所"),IFERROR(Y52/同类汇总数据!J$9,0),IF(AND($G52="互联网版",$H52="中医诊所"),IFERROR(Y52/同类汇总数据!J$10,0),IF(AND($G52="互联网版",$H52="口腔诊所"),IFERROR(Y52/同类汇总数据!J$11,0))))))))))</f>
        <v>1.04660071985066</v>
      </c>
      <c r="AL52" s="62" t="str">
        <f ca="1" t="shared" si="13"/>
        <v>-</v>
      </c>
      <c r="AM52" s="62" t="str">
        <f t="shared" si="14"/>
        <v>高于同行150%</v>
      </c>
      <c r="AN52" s="5" t="str">
        <f t="shared" si="15"/>
        <v/>
      </c>
      <c r="AO52" s="63">
        <f t="shared" si="16"/>
        <v>46104.3733648727</v>
      </c>
      <c r="AP52" s="5" t="str">
        <f t="shared" si="17"/>
        <v/>
      </c>
      <c r="AQ52" s="60">
        <v>45054.6887638542</v>
      </c>
    </row>
    <row r="53" ht="17" spans="1:43">
      <c r="A53" s="5">
        <f t="shared" si="20"/>
        <v>50</v>
      </c>
      <c r="B53" s="55" t="str">
        <f t="shared" si="10"/>
        <v>连续三月交易上升</v>
      </c>
      <c r="C53" s="2" t="str">
        <f t="shared" si="11"/>
        <v/>
      </c>
      <c r="D53" s="56" t="str">
        <f t="shared" si="12"/>
        <v>-</v>
      </c>
      <c r="E53" s="84" t="s">
        <v>185</v>
      </c>
      <c r="F53" s="58">
        <v>45054.6887638542</v>
      </c>
      <c r="G53" s="59" t="s">
        <v>60</v>
      </c>
      <c r="H53" s="59" t="s">
        <v>66</v>
      </c>
      <c r="I53" s="59" t="s">
        <v>40</v>
      </c>
      <c r="J53" s="59" t="s">
        <v>41</v>
      </c>
      <c r="K53" s="59" t="s">
        <v>186</v>
      </c>
      <c r="L53" s="59" t="s">
        <v>187</v>
      </c>
      <c r="M53" s="60">
        <v>46103.8271527778</v>
      </c>
      <c r="N53" s="60">
        <v>46102.4215533565</v>
      </c>
      <c r="O53" s="60">
        <v>46103.8253453704</v>
      </c>
      <c r="P53" s="60">
        <v>46099.802768669</v>
      </c>
      <c r="Q53" s="60">
        <v>46102.4215684028</v>
      </c>
      <c r="R53" s="59">
        <v>10473.14</v>
      </c>
      <c r="S53" s="59">
        <v>84742.09</v>
      </c>
      <c r="T53" s="59">
        <v>179527.78</v>
      </c>
      <c r="U53" s="59">
        <v>158882.39</v>
      </c>
      <c r="V53" s="59">
        <v>74</v>
      </c>
      <c r="W53" s="59">
        <v>615</v>
      </c>
      <c r="X53" s="59">
        <v>1348</v>
      </c>
      <c r="Y53" s="59">
        <v>1186</v>
      </c>
      <c r="Z53" s="59">
        <v>235.6259159159</v>
      </c>
      <c r="AA53" s="59">
        <v>1.8765877871</v>
      </c>
      <c r="AB53" s="59">
        <v>-0.5490457541</v>
      </c>
      <c r="AC53" s="59">
        <v>-0.1367795755</v>
      </c>
      <c r="AD53" s="61">
        <f>IF(AND($G53="正式版",$H53="中西医诊所"),IFERROR(R53/同类汇总数据!C$3,0),IF(AND($G53="正式版",$H53="中医诊所"),IFERROR(R53/同类汇总数据!C$4,0),IF(AND($G53="正式版",$H53="口腔诊所"),IFERROR(R53/同类汇总数据!C$5,0),IF(AND($G53="检查版",$H53="中西医诊所"),IFERROR(R53/同类汇总数据!C$6,0),IF(AND($G53="检查版",$H53="中医诊所"),IFERROR(R53/同类汇总数据!C$7,0),IF(AND($G53="检查版",$H53="口腔诊所"),IFERROR(R53/同类汇总数据!C$8,0),IF(AND($G53="互联网版",$H53="中西医诊所"),IFERROR(R53/同类汇总数据!C$9,0),IF(AND($G53="互联网版",$H53="中医诊所"),IFERROR(R53/同类汇总数据!C$10,0),IF(AND($G53="互联网版",$H53="口腔诊所"),IFERROR(R53/同类汇总数据!C$11,0))))))))))</f>
        <v>3.68813896910622</v>
      </c>
      <c r="AE53" s="61">
        <f>IF(AND($G53="正式版",$H53="中西医诊所"),IFERROR(S53/同类汇总数据!D$3,0),IF(AND($G53="正式版",$H53="中医诊所"),IFERROR(S53/同类汇总数据!D$4,0),IF(AND($G53="正式版",$H53="口腔诊所"),IFERROR(S53/同类汇总数据!D$5,0),IF(AND($G53="检查版",$H53="中西医诊所"),IFERROR(S53/同类汇总数据!D$6,0),IF(AND($G53="检查版",$H53="中医诊所"),IFERROR(S53/同类汇总数据!D$7,0),IF(AND($G53="检查版",$H53="口腔诊所"),IFERROR(S53/同类汇总数据!D$8,0),IF(AND($G53="互联网版",$H53="中西医诊所"),IFERROR(S53/同类汇总数据!D$9,0),IF(AND($G53="互联网版",$H53="中医诊所"),IFERROR(S53/同类汇总数据!D$10,0),IF(AND($G53="互联网版",$H53="口腔诊所"),IFERROR(S53/同类汇总数据!D$11,0))))))))))</f>
        <v>6.37926001204456</v>
      </c>
      <c r="AF53" s="61">
        <f>IF(AND($G53="正式版",$H53="中西医诊所"),IFERROR(T53/同类汇总数据!E$3,0),IF(AND($G53="正式版",$H53="中医诊所"),IFERROR(T53/同类汇总数据!E$4,0),IF(AND($G53="正式版",$H53="口腔诊所"),IFERROR(T53/同类汇总数据!E$5,0),IF(AND($G53="检查版",$H53="中西医诊所"),IFERROR(T53/同类汇总数据!E$6,0),IF(AND($G53="检查版",$H53="中医诊所"),IFERROR(T53/同类汇总数据!E$7,0),IF(AND($G53="检查版",$H53="口腔诊所"),IFERROR(T53/同类汇总数据!E$8,0),IF(AND($G53="互联网版",$H53="中西医诊所"),IFERROR(T53/同类汇总数据!E$9,0),IF(AND($G53="互联网版",$H53="中医诊所"),IFERROR(T53/同类汇总数据!E$10,0),IF(AND($G53="互联网版",$H53="口腔诊所"),IFERROR(T53/同类汇总数据!E$11,0))))))))))</f>
        <v>4.82165898919503</v>
      </c>
      <c r="AG53" s="61">
        <f>IF(AND($G53="正式版",$H53="中西医诊所"),IFERROR(U53/同类汇总数据!F$3,0),IF(AND($G53="正式版",$H53="中医诊所"),IFERROR(U53/同类汇总数据!F$4,0),IF(AND($G53="正式版",$H53="口腔诊所"),IFERROR(U53/同类汇总数据!F$5,0),IF(AND($G53="检查版",$H53="中西医诊所"),IFERROR(U53/同类汇总数据!F$6,0),IF(AND($G53="检查版",$H53="中医诊所"),IFERROR(U53/同类汇总数据!F$7,0),IF(AND($G53="检查版",$H53="口腔诊所"),IFERROR(U53/同类汇总数据!F$8,0),IF(AND($G53="互联网版",$H53="中西医诊所"),IFERROR(U53/同类汇总数据!F$9,0),IF(AND($G53="互联网版",$H53="中医诊所"),IFERROR(U53/同类汇总数据!F$10,0),IF(AND($G53="互联网版",$H53="口腔诊所"),IFERROR(U53/同类汇总数据!F$11,0))))))))))</f>
        <v>4.78824141565507</v>
      </c>
      <c r="AH53" s="61">
        <f>IF(AND($G53="正式版",$H53="中西医诊所"),IFERROR(V53/同类汇总数据!G$3,0),IF(AND($G53="正式版",$H53="中医诊所"),IFERROR(V53/同类汇总数据!G$4,0),IF(AND($G53="正式版",$H53="口腔诊所"),IFERROR(V53/同类汇总数据!G$5,0),IF(AND($G53="检查版",$H53="中西医诊所"),IFERROR(V53/同类汇总数据!G$6,0),IF(AND($G53="检查版",$H53="中医诊所"),IFERROR(V53/同类汇总数据!G$7,0),IF(AND($G53="检查版",$H53="口腔诊所"),IFERROR(V53/同类汇总数据!G$8,0),IF(AND($G53="互联网版",$H53="中西医诊所"),IFERROR(V53/同类汇总数据!G$9,0),IF(AND($G53="互联网版",$H53="中医诊所"),IFERROR(V53/同类汇总数据!G$10,0),IF(AND($G53="互联网版",$H53="口腔诊所"),IFERROR(V53/同类汇总数据!G$11,0))))))))))</f>
        <v>4.4578313253012</v>
      </c>
      <c r="AI53" s="61">
        <f>IF(AND($G53="正式版",$H53="中西医诊所"),IFERROR(W53/同类汇总数据!H$3,0),IF(AND($G53="正式版",$H53="中医诊所"),IFERROR(W53/同类汇总数据!H$4,0),IF(AND($G53="正式版",$H53="口腔诊所"),IFERROR(W53/同类汇总数据!H$5,0),IF(AND($G53="检查版",$H53="中西医诊所"),IFERROR(W53/同类汇总数据!H$6,0),IF(AND($G53="检查版",$H53="中医诊所"),IFERROR(W53/同类汇总数据!H$7,0),IF(AND($G53="检查版",$H53="口腔诊所"),IFERROR(W53/同类汇总数据!H$8,0),IF(AND($G53="互联网版",$H53="中西医诊所"),IFERROR(W53/同类汇总数据!H$9,0),IF(AND($G53="互联网版",$H53="中医诊所"),IFERROR(W53/同类汇总数据!H$10,0),IF(AND($G53="互联网版",$H53="口腔诊所"),IFERROR(W53/同类汇总数据!H$11,0))))))))))</f>
        <v>7.9406068431246</v>
      </c>
      <c r="AJ53" s="61">
        <f>IF(AND($G53="正式版",$H53="中西医诊所"),IFERROR(X53/同类汇总数据!I$3,0),IF(AND($G53="正式版",$H53="中医诊所"),IFERROR(X53/同类汇总数据!I$4,0),IF(AND($G53="正式版",$H53="口腔诊所"),IFERROR(X53/同类汇总数据!I$5,0),IF(AND($G53="检查版",$H53="中西医诊所"),IFERROR(X53/同类汇总数据!I$6,0),IF(AND($G53="检查版",$H53="中医诊所"),IFERROR(X53/同类汇总数据!I$7,0),IF(AND($G53="检查版",$H53="口腔诊所"),IFERROR(X53/同类汇总数据!I$8,0),IF(AND($G53="互联网版",$H53="中西医诊所"),IFERROR(X53/同类汇总数据!I$9,0),IF(AND($G53="互联网版",$H53="中医诊所"),IFERROR(X53/同类汇总数据!I$10,0),IF(AND($G53="互联网版",$H53="口腔诊所"),IFERROR(X53/同类汇总数据!I$11,0))))))))))</f>
        <v>6.27852817885422</v>
      </c>
      <c r="AK53" s="61">
        <f>IF(AND($G53="正式版",$H53="中西医诊所"),IFERROR(Y53/同类汇总数据!J$3,0),IF(AND($G53="正式版",$H53="中医诊所"),IFERROR(Y53/同类汇总数据!J$4,0),IF(AND($G53="正式版",$H53="口腔诊所"),IFERROR(Y53/同类汇总数据!J$5,0),IF(AND($G53="检查版",$H53="中西医诊所"),IFERROR(Y53/同类汇总数据!J$6,0),IF(AND($G53="检查版",$H53="中医诊所"),IFERROR(Y53/同类汇总数据!J$7,0),IF(AND($G53="检查版",$H53="口腔诊所"),IFERROR(Y53/同类汇总数据!J$8,0),IF(AND($G53="互联网版",$H53="中西医诊所"),IFERROR(Y53/同类汇总数据!J$9,0),IF(AND($G53="互联网版",$H53="中医诊所"),IFERROR(Y53/同类汇总数据!J$10,0),IF(AND($G53="互联网版",$H53="口腔诊所"),IFERROR(Y53/同类汇总数据!J$11,0))))))))))</f>
        <v>6.32702053881035</v>
      </c>
      <c r="AL53" s="62" t="str">
        <f ca="1" t="shared" si="13"/>
        <v>-</v>
      </c>
      <c r="AM53" s="62" t="str">
        <f t="shared" si="14"/>
        <v>高于同行100%</v>
      </c>
      <c r="AN53" s="5" t="str">
        <f t="shared" si="15"/>
        <v>高于同行100%</v>
      </c>
      <c r="AO53" s="63">
        <f t="shared" si="16"/>
        <v>46103.8271527778</v>
      </c>
      <c r="AP53" s="5" t="str">
        <f t="shared" si="17"/>
        <v/>
      </c>
      <c r="AQ53" s="60">
        <v>45056.6020890972</v>
      </c>
    </row>
    <row r="54" ht="17" spans="1:43">
      <c r="A54" s="5">
        <f t="shared" ref="A54:A63" si="21">ROW()-3</f>
        <v>51</v>
      </c>
      <c r="B54" s="55" t="str">
        <f t="shared" si="10"/>
        <v>连续三月交易上升</v>
      </c>
      <c r="C54" s="2" t="str">
        <f t="shared" si="11"/>
        <v/>
      </c>
      <c r="D54" s="56" t="str">
        <f t="shared" si="12"/>
        <v>-</v>
      </c>
      <c r="E54" s="84" t="s">
        <v>188</v>
      </c>
      <c r="F54" s="58">
        <v>45056.6020890972</v>
      </c>
      <c r="G54" s="59" t="s">
        <v>38</v>
      </c>
      <c r="H54" s="59" t="s">
        <v>39</v>
      </c>
      <c r="I54" s="59" t="s">
        <v>40</v>
      </c>
      <c r="J54" s="59" t="s">
        <v>155</v>
      </c>
      <c r="K54" s="59" t="s">
        <v>189</v>
      </c>
      <c r="L54" s="59" t="s">
        <v>190</v>
      </c>
      <c r="M54" s="60">
        <v>46104.3798842593</v>
      </c>
      <c r="N54" s="60">
        <v>46102.3931349306</v>
      </c>
      <c r="O54" s="60">
        <v>46102.3906748727</v>
      </c>
      <c r="P54" s="60">
        <v>46102.4554002199</v>
      </c>
      <c r="Q54" s="60">
        <v>46102.4590785301</v>
      </c>
      <c r="R54" s="59">
        <v>1143.05</v>
      </c>
      <c r="S54" s="59">
        <v>8802.7</v>
      </c>
      <c r="T54" s="59">
        <v>26686.29</v>
      </c>
      <c r="U54" s="59">
        <v>23114.82</v>
      </c>
      <c r="V54" s="59">
        <v>21</v>
      </c>
      <c r="W54" s="59">
        <v>133</v>
      </c>
      <c r="X54" s="59">
        <v>439</v>
      </c>
      <c r="Y54" s="59">
        <v>382</v>
      </c>
      <c r="Z54" s="59">
        <v>69.2060479042</v>
      </c>
      <c r="AA54" s="59">
        <v>0.3891067469</v>
      </c>
      <c r="AB54" s="59">
        <v>-0.4511866656</v>
      </c>
      <c r="AC54" s="59">
        <v>-0.1064825562</v>
      </c>
      <c r="AD54" s="61">
        <f>IF(AND($G54="正式版",$H54="中西医诊所"),IFERROR(R54/同类汇总数据!C$3,0),IF(AND($G54="正式版",$H54="中医诊所"),IFERROR(R54/同类汇总数据!C$4,0),IF(AND($G54="正式版",$H54="口腔诊所"),IFERROR(R54/同类汇总数据!C$5,0),IF(AND($G54="检查版",$H54="中西医诊所"),IFERROR(R54/同类汇总数据!C$6,0),IF(AND($G54="检查版",$H54="中医诊所"),IFERROR(R54/同类汇总数据!C$7,0),IF(AND($G54="检查版",$H54="口腔诊所"),IFERROR(R54/同类汇总数据!C$8,0),IF(AND($G54="互联网版",$H54="中西医诊所"),IFERROR(R54/同类汇总数据!C$9,0),IF(AND($G54="互联网版",$H54="中医诊所"),IFERROR(R54/同类汇总数据!C$10,0),IF(AND($G54="互联网版",$H54="口腔诊所"),IFERROR(R54/同类汇总数据!C$11,0))))))))))</f>
        <v>0.124899581966673</v>
      </c>
      <c r="AE54" s="61">
        <f>IF(AND($G54="正式版",$H54="中西医诊所"),IFERROR(S54/同类汇总数据!D$3,0),IF(AND($G54="正式版",$H54="中医诊所"),IFERROR(S54/同类汇总数据!D$4,0),IF(AND($G54="正式版",$H54="口腔诊所"),IFERROR(S54/同类汇总数据!D$5,0),IF(AND($G54="检查版",$H54="中西医诊所"),IFERROR(S54/同类汇总数据!D$6,0),IF(AND($G54="检查版",$H54="中医诊所"),IFERROR(S54/同类汇总数据!D$7,0),IF(AND($G54="检查版",$H54="口腔诊所"),IFERROR(S54/同类汇总数据!D$8,0),IF(AND($G54="互联网版",$H54="中西医诊所"),IFERROR(S54/同类汇总数据!D$9,0),IF(AND($G54="互联网版",$H54="中医诊所"),IFERROR(S54/同类汇总数据!D$10,0),IF(AND($G54="互联网版",$H54="口腔诊所"),IFERROR(S54/同类汇总数据!D$11,0))))))))))</f>
        <v>0.241277581122835</v>
      </c>
      <c r="AF54" s="61">
        <f>IF(AND($G54="正式版",$H54="中西医诊所"),IFERROR(T54/同类汇总数据!E$3,0),IF(AND($G54="正式版",$H54="中医诊所"),IFERROR(T54/同类汇总数据!E$4,0),IF(AND($G54="正式版",$H54="口腔诊所"),IFERROR(T54/同类汇总数据!E$5,0),IF(AND($G54="检查版",$H54="中西医诊所"),IFERROR(T54/同类汇总数据!E$6,0),IF(AND($G54="检查版",$H54="中医诊所"),IFERROR(T54/同类汇总数据!E$7,0),IF(AND($G54="检查版",$H54="口腔诊所"),IFERROR(T54/同类汇总数据!E$8,0),IF(AND($G54="互联网版",$H54="中西医诊所"),IFERROR(T54/同类汇总数据!E$9,0),IF(AND($G54="互联网版",$H54="中医诊所"),IFERROR(T54/同类汇总数据!E$10,0),IF(AND($G54="互联网版",$H54="口腔诊所"),IFERROR(T54/同类汇总数据!E$11,0))))))))))</f>
        <v>0.24456761442373</v>
      </c>
      <c r="AG54" s="61">
        <f>IF(AND($G54="正式版",$H54="中西医诊所"),IFERROR(U54/同类汇总数据!F$3,0),IF(AND($G54="正式版",$H54="中医诊所"),IFERROR(U54/同类汇总数据!F$4,0),IF(AND($G54="正式版",$H54="口腔诊所"),IFERROR(U54/同类汇总数据!F$5,0),IF(AND($G54="检查版",$H54="中西医诊所"),IFERROR(U54/同类汇总数据!F$6,0),IF(AND($G54="检查版",$H54="中医诊所"),IFERROR(U54/同类汇总数据!F$7,0),IF(AND($G54="检查版",$H54="口腔诊所"),IFERROR(U54/同类汇总数据!F$8,0),IF(AND($G54="互联网版",$H54="中西医诊所"),IFERROR(U54/同类汇总数据!F$9,0),IF(AND($G54="互联网版",$H54="中医诊所"),IFERROR(U54/同类汇总数据!F$10,0),IF(AND($G54="互联网版",$H54="口腔诊所"),IFERROR(U54/同类汇总数据!F$11,0))))))))))</f>
        <v>0.240972203153442</v>
      </c>
      <c r="AH54" s="61">
        <f>IF(AND($G54="正式版",$H54="中西医诊所"),IFERROR(V54/同类汇总数据!G$3,0),IF(AND($G54="正式版",$H54="中医诊所"),IFERROR(V54/同类汇总数据!G$4,0),IF(AND($G54="正式版",$H54="口腔诊所"),IFERROR(V54/同类汇总数据!G$5,0),IF(AND($G54="检查版",$H54="中西医诊所"),IFERROR(V54/同类汇总数据!G$6,0),IF(AND($G54="检查版",$H54="中医诊所"),IFERROR(V54/同类汇总数据!G$7,0),IF(AND($G54="检查版",$H54="口腔诊所"),IFERROR(V54/同类汇总数据!G$8,0),IF(AND($G54="互联网版",$H54="中西医诊所"),IFERROR(V54/同类汇总数据!G$9,0),IF(AND($G54="互联网版",$H54="中医诊所"),IFERROR(V54/同类汇总数据!G$10,0),IF(AND($G54="互联网版",$H54="口腔诊所"),IFERROR(V54/同类汇总数据!G$11,0))))))))))</f>
        <v>0.2215164170036</v>
      </c>
      <c r="AI54" s="61">
        <f>IF(AND($G54="正式版",$H54="中西医诊所"),IFERROR(W54/同类汇总数据!H$3,0),IF(AND($G54="正式版",$H54="中医诊所"),IFERROR(W54/同类汇总数据!H$4,0),IF(AND($G54="正式版",$H54="口腔诊所"),IFERROR(W54/同类汇总数据!H$5,0),IF(AND($G54="检查版",$H54="中西医诊所"),IFERROR(W54/同类汇总数据!H$6,0),IF(AND($G54="检查版",$H54="中医诊所"),IFERROR(W54/同类汇总数据!H$7,0),IF(AND($G54="检查版",$H54="口腔诊所"),IFERROR(W54/同类汇总数据!H$8,0),IF(AND($G54="互联网版",$H54="中西医诊所"),IFERROR(W54/同类汇总数据!H$9,0),IF(AND($G54="互联网版",$H54="中医诊所"),IFERROR(W54/同类汇总数据!H$10,0),IF(AND($G54="互联网版",$H54="口腔诊所"),IFERROR(W54/同类汇总数据!H$11,0))))))))))</f>
        <v>0.363755311374547</v>
      </c>
      <c r="AJ54" s="61">
        <f>IF(AND($G54="正式版",$H54="中西医诊所"),IFERROR(X54/同类汇总数据!I$3,0),IF(AND($G54="正式版",$H54="中医诊所"),IFERROR(X54/同类汇总数据!I$4,0),IF(AND($G54="正式版",$H54="口腔诊所"),IFERROR(X54/同类汇总数据!I$5,0),IF(AND($G54="检查版",$H54="中西医诊所"),IFERROR(X54/同类汇总数据!I$6,0),IF(AND($G54="检查版",$H54="中医诊所"),IFERROR(X54/同类汇总数据!I$7,0),IF(AND($G54="检查版",$H54="口腔诊所"),IFERROR(X54/同类汇总数据!I$8,0),IF(AND($G54="互联网版",$H54="中西医诊所"),IFERROR(X54/同类汇总数据!I$9,0),IF(AND($G54="互联网版",$H54="中医诊所"),IFERROR(X54/同类汇总数据!I$10,0),IF(AND($G54="互联网版",$H54="口腔诊所"),IFERROR(X54/同类汇总数据!I$11,0))))))))))</f>
        <v>0.388183002023415</v>
      </c>
      <c r="AK54" s="61">
        <f>IF(AND($G54="正式版",$H54="中西医诊所"),IFERROR(Y54/同类汇总数据!J$3,0),IF(AND($G54="正式版",$H54="中医诊所"),IFERROR(Y54/同类汇总数据!J$4,0),IF(AND($G54="正式版",$H54="口腔诊所"),IFERROR(Y54/同类汇总数据!J$5,0),IF(AND($G54="检查版",$H54="中西医诊所"),IFERROR(Y54/同类汇总数据!J$6,0),IF(AND($G54="检查版",$H54="中医诊所"),IFERROR(Y54/同类汇总数据!J$7,0),IF(AND($G54="检查版",$H54="口腔诊所"),IFERROR(Y54/同类汇总数据!J$8,0),IF(AND($G54="互联网版",$H54="中西医诊所"),IFERROR(Y54/同类汇总数据!J$9,0),IF(AND($G54="互联网版",$H54="中医诊所"),IFERROR(Y54/同类汇总数据!J$10,0),IF(AND($G54="互联网版",$H54="口腔诊所"),IFERROR(Y54/同类汇总数据!J$11,0))))))))))</f>
        <v>0.381701356858394</v>
      </c>
      <c r="AL54" s="62" t="str">
        <f ca="1" t="shared" si="13"/>
        <v>-</v>
      </c>
      <c r="AM54" s="62" t="str">
        <f t="shared" si="14"/>
        <v>低于同行50%</v>
      </c>
      <c r="AN54" s="5" t="str">
        <f t="shared" si="15"/>
        <v>低于同行50%</v>
      </c>
      <c r="AO54" s="63">
        <f t="shared" si="16"/>
        <v>46104.3798842593</v>
      </c>
      <c r="AP54" s="5" t="str">
        <f t="shared" si="17"/>
        <v/>
      </c>
      <c r="AQ54" s="60">
        <v>45061.4305500926</v>
      </c>
    </row>
    <row r="55" ht="17" spans="1:43">
      <c r="A55" s="5">
        <f t="shared" si="21"/>
        <v>52</v>
      </c>
      <c r="B55" s="55" t="str">
        <f t="shared" si="10"/>
        <v>连续三月交易上升</v>
      </c>
      <c r="C55" s="2" t="str">
        <f t="shared" si="11"/>
        <v/>
      </c>
      <c r="D55" s="56" t="str">
        <f t="shared" si="12"/>
        <v>-</v>
      </c>
      <c r="E55" s="84" t="s">
        <v>191</v>
      </c>
      <c r="F55" s="58">
        <v>45061.4305500926</v>
      </c>
      <c r="G55" s="59" t="s">
        <v>38</v>
      </c>
      <c r="H55" s="59" t="s">
        <v>63</v>
      </c>
      <c r="I55" s="59" t="s">
        <v>40</v>
      </c>
      <c r="J55" s="59" t="s">
        <v>53</v>
      </c>
      <c r="K55" s="59" t="s">
        <v>192</v>
      </c>
      <c r="L55" s="59" t="s">
        <v>193</v>
      </c>
      <c r="M55" s="60">
        <v>46103.832650463</v>
      </c>
      <c r="N55" s="60">
        <v>46099.7450986921</v>
      </c>
      <c r="O55" s="60">
        <v>46099.7447102778</v>
      </c>
      <c r="P55" s="60">
        <v>46035.6285761806</v>
      </c>
      <c r="Q55" s="60">
        <v>46103.8334044907</v>
      </c>
      <c r="R55" s="59">
        <v>400</v>
      </c>
      <c r="S55" s="59">
        <v>8640</v>
      </c>
      <c r="T55" s="59">
        <v>16620</v>
      </c>
      <c r="U55" s="59">
        <v>14620</v>
      </c>
      <c r="V55" s="59">
        <v>1</v>
      </c>
      <c r="W55" s="59">
        <v>11</v>
      </c>
      <c r="X55" s="59">
        <v>30</v>
      </c>
      <c r="Y55" s="59">
        <v>28</v>
      </c>
      <c r="Z55" s="59">
        <v>731</v>
      </c>
      <c r="AA55" s="59">
        <v>2.0638297872</v>
      </c>
      <c r="AB55" s="59">
        <v>-0.4534883721</v>
      </c>
      <c r="AC55" s="59">
        <v>-0.3984611798</v>
      </c>
      <c r="AD55" s="61">
        <f>IF(AND($G55="正式版",$H55="中西医诊所"),IFERROR(R55/同类汇总数据!C$3,0),IF(AND($G55="正式版",$H55="中医诊所"),IFERROR(R55/同类汇总数据!C$4,0),IF(AND($G55="正式版",$H55="口腔诊所"),IFERROR(R55/同类汇总数据!C$5,0),IF(AND($G55="检查版",$H55="中西医诊所"),IFERROR(R55/同类汇总数据!C$6,0),IF(AND($G55="检查版",$H55="中医诊所"),IFERROR(R55/同类汇总数据!C$7,0),IF(AND($G55="检查版",$H55="口腔诊所"),IFERROR(R55/同类汇总数据!C$8,0),IF(AND($G55="互联网版",$H55="中西医诊所"),IFERROR(R55/同类汇总数据!C$9,0),IF(AND($G55="互联网版",$H55="中医诊所"),IFERROR(R55/同类汇总数据!C$10,0),IF(AND($G55="互联网版",$H55="口腔诊所"),IFERROR(R55/同类汇总数据!C$11,0))))))))))</f>
        <v>0.0400098263967614</v>
      </c>
      <c r="AE55" s="61">
        <f>IF(AND($G55="正式版",$H55="中西医诊所"),IFERROR(S55/同类汇总数据!D$3,0),IF(AND($G55="正式版",$H55="中医诊所"),IFERROR(S55/同类汇总数据!D$4,0),IF(AND($G55="正式版",$H55="口腔诊所"),IFERROR(S55/同类汇总数据!D$5,0),IF(AND($G55="检查版",$H55="中西医诊所"),IFERROR(S55/同类汇总数据!D$6,0),IF(AND($G55="检查版",$H55="中医诊所"),IFERROR(S55/同类汇总数据!D$7,0),IF(AND($G55="检查版",$H55="口腔诊所"),IFERROR(S55/同类汇总数据!D$8,0),IF(AND($G55="互联网版",$H55="中西医诊所"),IFERROR(S55/同类汇总数据!D$9,0),IF(AND($G55="互联网版",$H55="中医诊所"),IFERROR(S55/同类汇总数据!D$10,0),IF(AND($G55="互联网版",$H55="口腔诊所"),IFERROR(S55/同类汇总数据!D$11,0))))))))))</f>
        <v>0.19893706125524</v>
      </c>
      <c r="AF55" s="61">
        <f>IF(AND($G55="正式版",$H55="中西医诊所"),IFERROR(T55/同类汇总数据!E$3,0),IF(AND($G55="正式版",$H55="中医诊所"),IFERROR(T55/同类汇总数据!E$4,0),IF(AND($G55="正式版",$H55="口腔诊所"),IFERROR(T55/同类汇总数据!E$5,0),IF(AND($G55="检查版",$H55="中西医诊所"),IFERROR(T55/同类汇总数据!E$6,0),IF(AND($G55="检查版",$H55="中医诊所"),IFERROR(T55/同类汇总数据!E$7,0),IF(AND($G55="检查版",$H55="口腔诊所"),IFERROR(T55/同类汇总数据!E$8,0),IF(AND($G55="互联网版",$H55="中西医诊所"),IFERROR(T55/同类汇总数据!E$9,0),IF(AND($G55="互联网版",$H55="中医诊所"),IFERROR(T55/同类汇总数据!E$10,0),IF(AND($G55="互联网版",$H55="口腔诊所"),IFERROR(T55/同类汇总数据!E$11,0))))))))))</f>
        <v>0.149909403246836</v>
      </c>
      <c r="AG55" s="61">
        <f>IF(AND($G55="正式版",$H55="中西医诊所"),IFERROR(U55/同类汇总数据!F$3,0),IF(AND($G55="正式版",$H55="中医诊所"),IFERROR(U55/同类汇总数据!F$4,0),IF(AND($G55="正式版",$H55="口腔诊所"),IFERROR(U55/同类汇总数据!F$5,0),IF(AND($G55="检查版",$H55="中西医诊所"),IFERROR(U55/同类汇总数据!F$6,0),IF(AND($G55="检查版",$H55="中医诊所"),IFERROR(U55/同类汇总数据!F$7,0),IF(AND($G55="检查版",$H55="口腔诊所"),IFERROR(U55/同类汇总数据!F$8,0),IF(AND($G55="互联网版",$H55="中西医诊所"),IFERROR(U55/同类汇总数据!F$9,0),IF(AND($G55="互联网版",$H55="中医诊所"),IFERROR(U55/同类汇总数据!F$10,0),IF(AND($G55="互联网版",$H55="口腔诊所"),IFERROR(U55/同类汇总数据!F$11,0))))))))))</f>
        <v>0.146349281671905</v>
      </c>
      <c r="AH55" s="61">
        <f>IF(AND($G55="正式版",$H55="中西医诊所"),IFERROR(V55/同类汇总数据!G$3,0),IF(AND($G55="正式版",$H55="中医诊所"),IFERROR(V55/同类汇总数据!G$4,0),IF(AND($G55="正式版",$H55="口腔诊所"),IFERROR(V55/同类汇总数据!G$5,0),IF(AND($G55="检查版",$H55="中西医诊所"),IFERROR(V55/同类汇总数据!G$6,0),IF(AND($G55="检查版",$H55="中医诊所"),IFERROR(V55/同类汇总数据!G$7,0),IF(AND($G55="检查版",$H55="口腔诊所"),IFERROR(V55/同类汇总数据!G$8,0),IF(AND($G55="互联网版",$H55="中西医诊所"),IFERROR(V55/同类汇总数据!G$9,0),IF(AND($G55="互联网版",$H55="中医诊所"),IFERROR(V55/同类汇总数据!G$10,0),IF(AND($G55="互联网版",$H55="口腔诊所"),IFERROR(V55/同类汇总数据!G$11,0))))))))))</f>
        <v>0.074314081032074</v>
      </c>
      <c r="AI55" s="61">
        <f>IF(AND($G55="正式版",$H55="中西医诊所"),IFERROR(W55/同类汇总数据!H$3,0),IF(AND($G55="正式版",$H55="中医诊所"),IFERROR(W55/同类汇总数据!H$4,0),IF(AND($G55="正式版",$H55="口腔诊所"),IFERROR(W55/同类汇总数据!H$5,0),IF(AND($G55="检查版",$H55="中西医诊所"),IFERROR(W55/同类汇总数据!H$6,0),IF(AND($G55="检查版",$H55="中医诊所"),IFERROR(W55/同类汇总数据!H$7,0),IF(AND($G55="检查版",$H55="口腔诊所"),IFERROR(W55/同类汇总数据!H$8,0),IF(AND($G55="互联网版",$H55="中西医诊所"),IFERROR(W55/同类汇总数据!H$9,0),IF(AND($G55="互联网版",$H55="中医诊所"),IFERROR(W55/同类汇总数据!H$10,0),IF(AND($G55="互联网版",$H55="口腔诊所"),IFERROR(W55/同类汇总数据!H$11,0))))))))))</f>
        <v>0.193708693822278</v>
      </c>
      <c r="AJ55" s="61">
        <f>IF(AND($G55="正式版",$H55="中西医诊所"),IFERROR(X55/同类汇总数据!I$3,0),IF(AND($G55="正式版",$H55="中医诊所"),IFERROR(X55/同类汇总数据!I$4,0),IF(AND($G55="正式版",$H55="口腔诊所"),IFERROR(X55/同类汇总数据!I$5,0),IF(AND($G55="检查版",$H55="中西医诊所"),IFERROR(X55/同类汇总数据!I$6,0),IF(AND($G55="检查版",$H55="中医诊所"),IFERROR(X55/同类汇总数据!I$7,0),IF(AND($G55="检查版",$H55="口腔诊所"),IFERROR(X55/同类汇总数据!I$8,0),IF(AND($G55="互联网版",$H55="中西医诊所"),IFERROR(X55/同类汇总数据!I$9,0),IF(AND($G55="互联网版",$H55="中医诊所"),IFERROR(X55/同类汇总数据!I$10,0),IF(AND($G55="互联网版",$H55="口腔诊所"),IFERROR(X55/同类汇总数据!I$11,0))))))))))</f>
        <v>0.203332621669157</v>
      </c>
      <c r="AK55" s="61">
        <f>IF(AND($G55="正式版",$H55="中西医诊所"),IFERROR(Y55/同类汇总数据!J$3,0),IF(AND($G55="正式版",$H55="中医诊所"),IFERROR(Y55/同类汇总数据!J$4,0),IF(AND($G55="正式版",$H55="口腔诊所"),IFERROR(Y55/同类汇总数据!J$5,0),IF(AND($G55="检查版",$H55="中西医诊所"),IFERROR(Y55/同类汇总数据!J$6,0),IF(AND($G55="检查版",$H55="中医诊所"),IFERROR(Y55/同类汇总数据!J$7,0),IF(AND($G55="检查版",$H55="口腔诊所"),IFERROR(Y55/同类汇总数据!J$8,0),IF(AND($G55="互联网版",$H55="中西医诊所"),IFERROR(Y55/同类汇总数据!J$9,0),IF(AND($G55="互联网版",$H55="中医诊所"),IFERROR(Y55/同类汇总数据!J$10,0),IF(AND($G55="互联网版",$H55="口腔诊所"),IFERROR(Y55/同类汇总数据!J$11,0))))))))))</f>
        <v>0.210832101596978</v>
      </c>
      <c r="AL55" s="62" t="str">
        <f ca="1" t="shared" si="13"/>
        <v>-</v>
      </c>
      <c r="AM55" s="62" t="str">
        <f t="shared" si="14"/>
        <v>低于同行20%</v>
      </c>
      <c r="AN55" s="5" t="str">
        <f t="shared" si="15"/>
        <v>低于同行20%</v>
      </c>
      <c r="AO55" s="63">
        <f t="shared" si="16"/>
        <v>46103.8334044907</v>
      </c>
      <c r="AP55" s="5" t="str">
        <f t="shared" si="17"/>
        <v/>
      </c>
      <c r="AQ55" s="60">
        <v>45061.4465299306</v>
      </c>
    </row>
    <row r="56" ht="17" spans="1:43">
      <c r="A56" s="5">
        <f t="shared" si="21"/>
        <v>53</v>
      </c>
      <c r="B56" s="55" t="str">
        <f t="shared" si="10"/>
        <v>连续三月交易上升</v>
      </c>
      <c r="C56" s="2" t="str">
        <f t="shared" si="11"/>
        <v/>
      </c>
      <c r="D56" s="56" t="str">
        <f t="shared" si="12"/>
        <v>-</v>
      </c>
      <c r="E56" s="84" t="s">
        <v>194</v>
      </c>
      <c r="F56" s="58">
        <v>45061.4465299306</v>
      </c>
      <c r="G56" s="59" t="s">
        <v>38</v>
      </c>
      <c r="H56" s="59" t="s">
        <v>39</v>
      </c>
      <c r="I56" s="59" t="s">
        <v>40</v>
      </c>
      <c r="J56" s="59" t="s">
        <v>41</v>
      </c>
      <c r="K56" s="59" t="s">
        <v>195</v>
      </c>
      <c r="L56" s="59"/>
      <c r="M56" s="60">
        <v>46104.3303125</v>
      </c>
      <c r="N56" s="60">
        <v>46104.3944835185</v>
      </c>
      <c r="O56" s="60">
        <v>46104.3751753009</v>
      </c>
      <c r="P56" s="60">
        <v>46098.6384460069</v>
      </c>
      <c r="Q56" s="60">
        <v>46104.3945199421</v>
      </c>
      <c r="R56" s="59">
        <v>4329.26</v>
      </c>
      <c r="S56" s="59">
        <v>15360.21</v>
      </c>
      <c r="T56" s="59">
        <v>40896.28</v>
      </c>
      <c r="U56" s="59">
        <v>37600.54</v>
      </c>
      <c r="V56" s="59">
        <v>70</v>
      </c>
      <c r="W56" s="59">
        <v>219</v>
      </c>
      <c r="X56" s="59">
        <v>708</v>
      </c>
      <c r="Y56" s="59">
        <v>640</v>
      </c>
      <c r="Z56" s="59">
        <v>158.3815189873</v>
      </c>
      <c r="AA56" s="59">
        <v>0.5671428907</v>
      </c>
      <c r="AB56" s="59">
        <v>-0.3770815512</v>
      </c>
      <c r="AC56" s="59">
        <v>0.0522624968</v>
      </c>
      <c r="AD56" s="61">
        <f>IF(AND($G56="正式版",$H56="中西医诊所"),IFERROR(R56/同类汇总数据!C$3,0),IF(AND($G56="正式版",$H56="中医诊所"),IFERROR(R56/同类汇总数据!C$4,0),IF(AND($G56="正式版",$H56="口腔诊所"),IFERROR(R56/同类汇总数据!C$5,0),IF(AND($G56="检查版",$H56="中西医诊所"),IFERROR(R56/同类汇总数据!C$6,0),IF(AND($G56="检查版",$H56="中医诊所"),IFERROR(R56/同类汇总数据!C$7,0),IF(AND($G56="检查版",$H56="口腔诊所"),IFERROR(R56/同类汇总数据!C$8,0),IF(AND($G56="互联网版",$H56="中西医诊所"),IFERROR(R56/同类汇总数据!C$9,0),IF(AND($G56="互联网版",$H56="中医诊所"),IFERROR(R56/同类汇总数据!C$10,0),IF(AND($G56="互联网版",$H56="口腔诊所"),IFERROR(R56/同类汇总数据!C$11,0))))))))))</f>
        <v>0.473052591072167</v>
      </c>
      <c r="AE56" s="61">
        <f>IF(AND($G56="正式版",$H56="中西医诊所"),IFERROR(S56/同类汇总数据!D$3,0),IF(AND($G56="正式版",$H56="中医诊所"),IFERROR(S56/同类汇总数据!D$4,0),IF(AND($G56="正式版",$H56="口腔诊所"),IFERROR(S56/同类汇总数据!D$5,0),IF(AND($G56="检查版",$H56="中西医诊所"),IFERROR(S56/同类汇总数据!D$6,0),IF(AND($G56="检查版",$H56="中医诊所"),IFERROR(S56/同类汇总数据!D$7,0),IF(AND($G56="检查版",$H56="口腔诊所"),IFERROR(S56/同类汇总数据!D$8,0),IF(AND($G56="互联网版",$H56="中西医诊所"),IFERROR(S56/同类汇总数据!D$9,0),IF(AND($G56="互联网版",$H56="中医诊所"),IFERROR(S56/同类汇总数据!D$10,0),IF(AND($G56="互联网版",$H56="口腔诊所"),IFERROR(S56/同类汇总数据!D$11,0))))))))))</f>
        <v>0.421015633196494</v>
      </c>
      <c r="AF56" s="61">
        <f>IF(AND($G56="正式版",$H56="中西医诊所"),IFERROR(T56/同类汇总数据!E$3,0),IF(AND($G56="正式版",$H56="中医诊所"),IFERROR(T56/同类汇总数据!E$4,0),IF(AND($G56="正式版",$H56="口腔诊所"),IFERROR(T56/同类汇总数据!E$5,0),IF(AND($G56="检查版",$H56="中西医诊所"),IFERROR(T56/同类汇总数据!E$6,0),IF(AND($G56="检查版",$H56="中医诊所"),IFERROR(T56/同类汇总数据!E$7,0),IF(AND($G56="检查版",$H56="口腔诊所"),IFERROR(T56/同类汇总数据!E$8,0),IF(AND($G56="互联网版",$H56="中西医诊所"),IFERROR(T56/同类汇总数据!E$9,0),IF(AND($G56="互联网版",$H56="中医诊所"),IFERROR(T56/同类汇总数据!E$10,0),IF(AND($G56="互联网版",$H56="口腔诊所"),IFERROR(T56/同类汇总数据!E$11,0))))))))))</f>
        <v>0.374795658684849</v>
      </c>
      <c r="AG56" s="61">
        <f>IF(AND($G56="正式版",$H56="中西医诊所"),IFERROR(U56/同类汇总数据!F$3,0),IF(AND($G56="正式版",$H56="中医诊所"),IFERROR(U56/同类汇总数据!F$4,0),IF(AND($G56="正式版",$H56="口腔诊所"),IFERROR(U56/同类汇总数据!F$5,0),IF(AND($G56="检查版",$H56="中西医诊所"),IFERROR(U56/同类汇总数据!F$6,0),IF(AND($G56="检查版",$H56="中医诊所"),IFERROR(U56/同类汇总数据!F$7,0),IF(AND($G56="检查版",$H56="口腔诊所"),IFERROR(U56/同类汇总数据!F$8,0),IF(AND($G56="互联网版",$H56="中西医诊所"),IFERROR(U56/同类汇总数据!F$9,0),IF(AND($G56="互联网版",$H56="中医诊所"),IFERROR(U56/同类汇总数据!F$10,0),IF(AND($G56="互联网版",$H56="口腔诊所"),IFERROR(U56/同类汇总数据!F$11,0))))))))))</f>
        <v>0.391985962406765</v>
      </c>
      <c r="AH56" s="61">
        <f>IF(AND($G56="正式版",$H56="中西医诊所"),IFERROR(V56/同类汇总数据!G$3,0),IF(AND($G56="正式版",$H56="中医诊所"),IFERROR(V56/同类汇总数据!G$4,0),IF(AND($G56="正式版",$H56="口腔诊所"),IFERROR(V56/同类汇总数据!G$5,0),IF(AND($G56="检查版",$H56="中西医诊所"),IFERROR(V56/同类汇总数据!G$6,0),IF(AND($G56="检查版",$H56="中医诊所"),IFERROR(V56/同类汇总数据!G$7,0),IF(AND($G56="检查版",$H56="口腔诊所"),IFERROR(V56/同类汇总数据!G$8,0),IF(AND($G56="互联网版",$H56="中西医诊所"),IFERROR(V56/同类汇总数据!G$9,0),IF(AND($G56="互联网版",$H56="中医诊所"),IFERROR(V56/同类汇总数据!G$10,0),IF(AND($G56="互联网版",$H56="口腔诊所"),IFERROR(V56/同类汇总数据!G$11,0))))))))))</f>
        <v>0.738388056678667</v>
      </c>
      <c r="AI56" s="61">
        <f>IF(AND($G56="正式版",$H56="中西医诊所"),IFERROR(W56/同类汇总数据!H$3,0),IF(AND($G56="正式版",$H56="中医诊所"),IFERROR(W56/同类汇总数据!H$4,0),IF(AND($G56="正式版",$H56="口腔诊所"),IFERROR(W56/同类汇总数据!H$5,0),IF(AND($G56="检查版",$H56="中西医诊所"),IFERROR(W56/同类汇总数据!H$6,0),IF(AND($G56="检查版",$H56="中医诊所"),IFERROR(W56/同类汇总数据!H$7,0),IF(AND($G56="检查版",$H56="口腔诊所"),IFERROR(W56/同类汇总数据!H$8,0),IF(AND($G56="互联网版",$H56="中西医诊所"),IFERROR(W56/同类汇总数据!H$9,0),IF(AND($G56="互联网版",$H56="中医诊所"),IFERROR(W56/同类汇总数据!H$10,0),IF(AND($G56="互联网版",$H56="口腔诊所"),IFERROR(W56/同类汇总数据!H$11,0))))))))))</f>
        <v>0.598965512714479</v>
      </c>
      <c r="AJ56" s="61">
        <f>IF(AND($G56="正式版",$H56="中西医诊所"),IFERROR(X56/同类汇总数据!I$3,0),IF(AND($G56="正式版",$H56="中医诊所"),IFERROR(X56/同类汇总数据!I$4,0),IF(AND($G56="正式版",$H56="口腔诊所"),IFERROR(X56/同类汇总数据!I$5,0),IF(AND($G56="检查版",$H56="中西医诊所"),IFERROR(X56/同类汇总数据!I$6,0),IF(AND($G56="检查版",$H56="中医诊所"),IFERROR(X56/同类汇总数据!I$7,0),IF(AND($G56="检查版",$H56="口腔诊所"),IFERROR(X56/同类汇总数据!I$8,0),IF(AND($G56="互联网版",$H56="中西医诊所"),IFERROR(X56/同类汇总数据!I$9,0),IF(AND($G56="互联网版",$H56="中医诊所"),IFERROR(X56/同类汇总数据!I$10,0),IF(AND($G56="互联网版",$H56="口腔诊所"),IFERROR(X56/同类汇总数据!I$11,0))))))))))</f>
        <v>0.626044568183548</v>
      </c>
      <c r="AK56" s="61">
        <f>IF(AND($G56="正式版",$H56="中西医诊所"),IFERROR(Y56/同类汇总数据!J$3,0),IF(AND($G56="正式版",$H56="中医诊所"),IFERROR(Y56/同类汇总数据!J$4,0),IF(AND($G56="正式版",$H56="口腔诊所"),IFERROR(Y56/同类汇总数据!J$5,0),IF(AND($G56="检查版",$H56="中西医诊所"),IFERROR(Y56/同类汇总数据!J$6,0),IF(AND($G56="检查版",$H56="中医诊所"),IFERROR(Y56/同类汇总数据!J$7,0),IF(AND($G56="检查版",$H56="口腔诊所"),IFERROR(Y56/同类汇总数据!J$8,0),IF(AND($G56="互联网版",$H56="中西医诊所"),IFERROR(Y56/同类汇总数据!J$9,0),IF(AND($G56="互联网版",$H56="中医诊所"),IFERROR(Y56/同类汇总数据!J$10,0),IF(AND($G56="互联网版",$H56="口腔诊所"),IFERROR(Y56/同类汇总数据!J$11,0))))))))))</f>
        <v>0.639499655469561</v>
      </c>
      <c r="AL56" s="62" t="str">
        <f ca="1" t="shared" si="13"/>
        <v>-</v>
      </c>
      <c r="AM56" s="62" t="str">
        <f t="shared" si="14"/>
        <v>低于同行50%</v>
      </c>
      <c r="AN56" s="5" t="str">
        <f t="shared" si="15"/>
        <v/>
      </c>
      <c r="AO56" s="63">
        <f t="shared" si="16"/>
        <v>46104.3945199421</v>
      </c>
      <c r="AP56" s="5" t="str">
        <f t="shared" si="17"/>
        <v/>
      </c>
      <c r="AQ56" s="60">
        <v>45062.7313248148</v>
      </c>
    </row>
    <row r="57" ht="17" spans="1:43">
      <c r="A57" s="5">
        <f t="shared" si="21"/>
        <v>54</v>
      </c>
      <c r="B57" s="55" t="str">
        <f t="shared" si="10"/>
        <v>交易波动较大</v>
      </c>
      <c r="C57" s="2" t="str">
        <f t="shared" si="11"/>
        <v/>
      </c>
      <c r="D57" s="56" t="str">
        <f t="shared" si="12"/>
        <v>-</v>
      </c>
      <c r="E57" s="84" t="s">
        <v>196</v>
      </c>
      <c r="F57" s="58">
        <v>45062.7313248148</v>
      </c>
      <c r="G57" s="59" t="s">
        <v>38</v>
      </c>
      <c r="H57" s="59" t="s">
        <v>39</v>
      </c>
      <c r="I57" s="59" t="s">
        <v>40</v>
      </c>
      <c r="J57" s="59" t="s">
        <v>41</v>
      </c>
      <c r="K57" s="59" t="s">
        <v>197</v>
      </c>
      <c r="L57" s="59" t="s">
        <v>198</v>
      </c>
      <c r="M57" s="60">
        <v>46104.3429861111</v>
      </c>
      <c r="N57" s="60">
        <v>46104.3704220949</v>
      </c>
      <c r="O57" s="60">
        <v>46104.3697342824</v>
      </c>
      <c r="P57" s="60">
        <v>46101.5162135069</v>
      </c>
      <c r="Q57" s="60">
        <v>46104.3704288889</v>
      </c>
      <c r="R57" s="59">
        <v>9639.2</v>
      </c>
      <c r="S57" s="59">
        <v>41410.4</v>
      </c>
      <c r="T57" s="59">
        <v>126362.32</v>
      </c>
      <c r="U57" s="59">
        <v>113620.32</v>
      </c>
      <c r="V57" s="59">
        <v>126</v>
      </c>
      <c r="W57" s="59">
        <v>480</v>
      </c>
      <c r="X57" s="59">
        <v>1621</v>
      </c>
      <c r="Y57" s="59">
        <v>1435</v>
      </c>
      <c r="Z57" s="59">
        <v>125.0003303965</v>
      </c>
      <c r="AA57" s="59">
        <v>0.0213945687</v>
      </c>
      <c r="AB57" s="59">
        <v>-0.0870527813</v>
      </c>
      <c r="AC57" s="59">
        <v>-0.2424710952</v>
      </c>
      <c r="AD57" s="61">
        <f>IF(AND($G57="正式版",$H57="中西医诊所"),IFERROR(R57/同类汇总数据!C$3,0),IF(AND($G57="正式版",$H57="中医诊所"),IFERROR(R57/同类汇总数据!C$4,0),IF(AND($G57="正式版",$H57="口腔诊所"),IFERROR(R57/同类汇总数据!C$5,0),IF(AND($G57="检查版",$H57="中西医诊所"),IFERROR(R57/同类汇总数据!C$6,0),IF(AND($G57="检查版",$H57="中医诊所"),IFERROR(R57/同类汇总数据!C$7,0),IF(AND($G57="检查版",$H57="口腔诊所"),IFERROR(R57/同类汇总数据!C$8,0),IF(AND($G57="互联网版",$H57="中西医诊所"),IFERROR(R57/同类汇总数据!C$9,0),IF(AND($G57="互联网版",$H57="中医诊所"),IFERROR(R57/同类汇总数据!C$10,0),IF(AND($G57="互联网版",$H57="口腔诊所"),IFERROR(R57/同类汇总数据!C$11,0))))))))))</f>
        <v>1.05326280608299</v>
      </c>
      <c r="AE57" s="61">
        <f>IF(AND($G57="正式版",$H57="中西医诊所"),IFERROR(S57/同类汇总数据!D$3,0),IF(AND($G57="正式版",$H57="中医诊所"),IFERROR(S57/同类汇总数据!D$4,0),IF(AND($G57="正式版",$H57="口腔诊所"),IFERROR(S57/同类汇总数据!D$5,0),IF(AND($G57="检查版",$H57="中西医诊所"),IFERROR(S57/同类汇总数据!D$6,0),IF(AND($G57="检查版",$H57="中医诊所"),IFERROR(S57/同类汇总数据!D$7,0),IF(AND($G57="检查版",$H57="口腔诊所"),IFERROR(S57/同类汇总数据!D$8,0),IF(AND($G57="互联网版",$H57="中西医诊所"),IFERROR(S57/同类汇总数据!D$9,0),IF(AND($G57="互联网版",$H57="中医诊所"),IFERROR(S57/同类汇总数据!D$10,0),IF(AND($G57="互联网版",$H57="口腔诊所"),IFERROR(S57/同类汇总数据!D$11,0))))))))))</f>
        <v>1.13503824341725</v>
      </c>
      <c r="AF57" s="61">
        <f>IF(AND($G57="正式版",$H57="中西医诊所"),IFERROR(T57/同类汇总数据!E$3,0),IF(AND($G57="正式版",$H57="中医诊所"),IFERROR(T57/同类汇总数据!E$4,0),IF(AND($G57="正式版",$H57="口腔诊所"),IFERROR(T57/同类汇总数据!E$5,0),IF(AND($G57="检查版",$H57="中西医诊所"),IFERROR(T57/同类汇总数据!E$6,0),IF(AND($G57="检查版",$H57="中医诊所"),IFERROR(T57/同类汇总数据!E$7,0),IF(AND($G57="检查版",$H57="口腔诊所"),IFERROR(T57/同类汇总数据!E$8,0),IF(AND($G57="互联网版",$H57="中西医诊所"),IFERROR(T57/同类汇总数据!E$9,0),IF(AND($G57="互联网版",$H57="中医诊所"),IFERROR(T57/同类汇总数据!E$10,0),IF(AND($G57="互联网版",$H57="口腔诊所"),IFERROR(T57/同类汇总数据!E$11,0))))))))))</f>
        <v>1.158052736272</v>
      </c>
      <c r="AG57" s="61">
        <f>IF(AND($G57="正式版",$H57="中西医诊所"),IFERROR(U57/同类汇总数据!F$3,0),IF(AND($G57="正式版",$H57="中医诊所"),IFERROR(U57/同类汇总数据!F$4,0),IF(AND($G57="正式版",$H57="口腔诊所"),IFERROR(U57/同类汇总数据!F$5,0),IF(AND($G57="检查版",$H57="中西医诊所"),IFERROR(U57/同类汇总数据!F$6,0),IF(AND($G57="检查版",$H57="中医诊所"),IFERROR(U57/同类汇总数据!F$7,0),IF(AND($G57="检查版",$H57="口腔诊所"),IFERROR(U57/同类汇总数据!F$8,0),IF(AND($G57="互联网版",$H57="中西医诊所"),IFERROR(U57/同类汇总数据!F$9,0),IF(AND($G57="互联网版",$H57="中医诊所"),IFERROR(U57/同类汇总数据!F$10,0),IF(AND($G57="互联网版",$H57="口腔诊所"),IFERROR(U57/同类汇总数据!F$11,0))))))))))</f>
        <v>1.18449284196888</v>
      </c>
      <c r="AH57" s="61">
        <f>IF(AND($G57="正式版",$H57="中西医诊所"),IFERROR(V57/同类汇总数据!G$3,0),IF(AND($G57="正式版",$H57="中医诊所"),IFERROR(V57/同类汇总数据!G$4,0),IF(AND($G57="正式版",$H57="口腔诊所"),IFERROR(V57/同类汇总数据!G$5,0),IF(AND($G57="检查版",$H57="中西医诊所"),IFERROR(V57/同类汇总数据!G$6,0),IF(AND($G57="检查版",$H57="中医诊所"),IFERROR(V57/同类汇总数据!G$7,0),IF(AND($G57="检查版",$H57="口腔诊所"),IFERROR(V57/同类汇总数据!G$8,0),IF(AND($G57="互联网版",$H57="中西医诊所"),IFERROR(V57/同类汇总数据!G$9,0),IF(AND($G57="互联网版",$H57="中医诊所"),IFERROR(V57/同类汇总数据!G$10,0),IF(AND($G57="互联网版",$H57="口腔诊所"),IFERROR(V57/同类汇总数据!G$11,0))))))))))</f>
        <v>1.3290985020216</v>
      </c>
      <c r="AI57" s="61">
        <f>IF(AND($G57="正式版",$H57="中西医诊所"),IFERROR(W57/同类汇总数据!H$3,0),IF(AND($G57="正式版",$H57="中医诊所"),IFERROR(W57/同类汇总数据!H$4,0),IF(AND($G57="正式版",$H57="口腔诊所"),IFERROR(W57/同类汇总数据!H$5,0),IF(AND($G57="检查版",$H57="中西医诊所"),IFERROR(W57/同类汇总数据!H$6,0),IF(AND($G57="检查版",$H57="中医诊所"),IFERROR(W57/同类汇总数据!H$7,0),IF(AND($G57="检查版",$H57="口腔诊所"),IFERROR(W57/同类汇总数据!H$8,0),IF(AND($G57="互联网版",$H57="中西医诊所"),IFERROR(W57/同类汇总数据!H$9,0),IF(AND($G57="互联网版",$H57="中医诊所"),IFERROR(W57/同类汇总数据!H$10,0),IF(AND($G57="互联网版",$H57="口腔诊所"),IFERROR(W57/同类汇总数据!H$11,0))))))))))</f>
        <v>1.31280112375776</v>
      </c>
      <c r="AJ57" s="61">
        <f>IF(AND($G57="正式版",$H57="中西医诊所"),IFERROR(X57/同类汇总数据!I$3,0),IF(AND($G57="正式版",$H57="中医诊所"),IFERROR(X57/同类汇总数据!I$4,0),IF(AND($G57="正式版",$H57="口腔诊所"),IFERROR(X57/同类汇总数据!I$5,0),IF(AND($G57="检查版",$H57="中西医诊所"),IFERROR(X57/同类汇总数据!I$6,0),IF(AND($G57="检查版",$H57="中医诊所"),IFERROR(X57/同类汇总数据!I$7,0),IF(AND($G57="检查版",$H57="口腔诊所"),IFERROR(X57/同类汇总数据!I$8,0),IF(AND($G57="互联网版",$H57="中西医诊所"),IFERROR(X57/同类汇总数据!I$9,0),IF(AND($G57="互联网版",$H57="中医诊所"),IFERROR(X57/同类汇总数据!I$10,0),IF(AND($G57="互联网版",$H57="口腔诊所"),IFERROR(X57/同类汇总数据!I$11,0))))))))))</f>
        <v>1.43335910314341</v>
      </c>
      <c r="AK57" s="61">
        <f>IF(AND($G57="正式版",$H57="中西医诊所"),IFERROR(Y57/同类汇总数据!J$3,0),IF(AND($G57="正式版",$H57="中医诊所"),IFERROR(Y57/同类汇总数据!J$4,0),IF(AND($G57="正式版",$H57="口腔诊所"),IFERROR(Y57/同类汇总数据!J$5,0),IF(AND($G57="检查版",$H57="中西医诊所"),IFERROR(Y57/同类汇总数据!J$6,0),IF(AND($G57="检查版",$H57="中医诊所"),IFERROR(Y57/同类汇总数据!J$7,0),IF(AND($G57="检查版",$H57="口腔诊所"),IFERROR(Y57/同类汇总数据!J$8,0),IF(AND($G57="互联网版",$H57="中西医诊所"),IFERROR(Y57/同类汇总数据!J$9,0),IF(AND($G57="互联网版",$H57="中医诊所"),IFERROR(Y57/同类汇总数据!J$10,0),IF(AND($G57="互联网版",$H57="口腔诊所"),IFERROR(Y57/同类汇总数据!J$11,0))))))))))</f>
        <v>1.43387813374816</v>
      </c>
      <c r="AL57" s="62" t="str">
        <f ca="1" t="shared" si="13"/>
        <v>-</v>
      </c>
      <c r="AM57" s="62" t="str">
        <f t="shared" si="14"/>
        <v/>
      </c>
      <c r="AN57" s="5" t="str">
        <f t="shared" si="15"/>
        <v>高于同行20%</v>
      </c>
      <c r="AO57" s="63">
        <f t="shared" si="16"/>
        <v>46104.3704288889</v>
      </c>
      <c r="AP57" s="5" t="str">
        <f t="shared" si="17"/>
        <v/>
      </c>
      <c r="AQ57" s="60">
        <v>45062.9309256944</v>
      </c>
    </row>
    <row r="58" ht="17" spans="1:43">
      <c r="A58" s="5">
        <f t="shared" si="21"/>
        <v>55</v>
      </c>
      <c r="B58" s="55" t="str">
        <f t="shared" si="10"/>
        <v>连续三月交易上升</v>
      </c>
      <c r="C58" s="2" t="str">
        <f t="shared" si="11"/>
        <v/>
      </c>
      <c r="D58" s="56" t="str">
        <f t="shared" si="12"/>
        <v>-</v>
      </c>
      <c r="E58" s="84" t="s">
        <v>199</v>
      </c>
      <c r="F58" s="58">
        <v>45062.9309256944</v>
      </c>
      <c r="G58" s="59" t="s">
        <v>38</v>
      </c>
      <c r="H58" s="59" t="s">
        <v>39</v>
      </c>
      <c r="I58" s="59" t="s">
        <v>40</v>
      </c>
      <c r="J58" s="59" t="s">
        <v>41</v>
      </c>
      <c r="K58" s="59" t="s">
        <v>200</v>
      </c>
      <c r="L58" s="59" t="s">
        <v>201</v>
      </c>
      <c r="M58" s="60">
        <v>46104.3924305556</v>
      </c>
      <c r="N58" s="60">
        <v>46104.3946055787</v>
      </c>
      <c r="O58" s="60">
        <v>46104.3885619444</v>
      </c>
      <c r="P58" s="60">
        <v>46100.671953588</v>
      </c>
      <c r="Q58" s="60">
        <v>46104.3946398032</v>
      </c>
      <c r="R58" s="59">
        <v>6665.1</v>
      </c>
      <c r="S58" s="59">
        <v>26404.2</v>
      </c>
      <c r="T58" s="59">
        <v>73351.39</v>
      </c>
      <c r="U58" s="59">
        <v>65257.79</v>
      </c>
      <c r="V58" s="59">
        <v>111</v>
      </c>
      <c r="W58" s="59">
        <v>377</v>
      </c>
      <c r="X58" s="59">
        <v>1182</v>
      </c>
      <c r="Y58" s="59">
        <v>1069</v>
      </c>
      <c r="Z58" s="59">
        <v>116.150608229</v>
      </c>
      <c r="AA58" s="59">
        <v>0.2020759828</v>
      </c>
      <c r="AB58" s="59">
        <v>-0.1207360271</v>
      </c>
      <c r="AC58" s="59">
        <v>-0.2363167646</v>
      </c>
      <c r="AD58" s="61">
        <f>IF(AND($G58="正式版",$H58="中西医诊所"),IFERROR(R58/同类汇总数据!C$3,0),IF(AND($G58="正式版",$H58="中医诊所"),IFERROR(R58/同类汇总数据!C$4,0),IF(AND($G58="正式版",$H58="口腔诊所"),IFERROR(R58/同类汇总数据!C$5,0),IF(AND($G58="检查版",$H58="中西医诊所"),IFERROR(R58/同类汇总数据!C$6,0),IF(AND($G58="检查版",$H58="中医诊所"),IFERROR(R58/同类汇总数据!C$7,0),IF(AND($G58="检查版",$H58="口腔诊所"),IFERROR(R58/同类汇总数据!C$8,0),IF(AND($G58="互联网版",$H58="中西医诊所"),IFERROR(R58/同类汇总数据!C$9,0),IF(AND($G58="互联网版",$H58="中医诊所"),IFERROR(R58/同类汇总数据!C$10,0),IF(AND($G58="互联网版",$H58="口腔诊所"),IFERROR(R58/同类汇总数据!C$11,0))))))))))</f>
        <v>0.728286779901207</v>
      </c>
      <c r="AE58" s="61">
        <f>IF(AND($G58="正式版",$H58="中西医诊所"),IFERROR(S58/同类汇总数据!D$3,0),IF(AND($G58="正式版",$H58="中医诊所"),IFERROR(S58/同类汇总数据!D$4,0),IF(AND($G58="正式版",$H58="口腔诊所"),IFERROR(S58/同类汇总数据!D$5,0),IF(AND($G58="检查版",$H58="中西医诊所"),IFERROR(S58/同类汇总数据!D$6,0),IF(AND($G58="检查版",$H58="中医诊所"),IFERROR(S58/同类汇总数据!D$7,0),IF(AND($G58="检查版",$H58="口腔诊所"),IFERROR(S58/同类汇总数据!D$8,0),IF(AND($G58="互联网版",$H58="中西医诊所"),IFERROR(S58/同类汇总数据!D$9,0),IF(AND($G58="互联网版",$H58="中医诊所"),IFERROR(S58/同类汇总数据!D$10,0),IF(AND($G58="互联网版",$H58="口腔诊所"),IFERROR(S58/同类汇总数据!D$11,0))))))))))</f>
        <v>0.723725846329371</v>
      </c>
      <c r="AF58" s="61">
        <f>IF(AND($G58="正式版",$H58="中西医诊所"),IFERROR(T58/同类汇总数据!E$3,0),IF(AND($G58="正式版",$H58="中医诊所"),IFERROR(T58/同类汇总数据!E$4,0),IF(AND($G58="正式版",$H58="口腔诊所"),IFERROR(T58/同类汇总数据!E$5,0),IF(AND($G58="检查版",$H58="中西医诊所"),IFERROR(T58/同类汇总数据!E$6,0),IF(AND($G58="检查版",$H58="中医诊所"),IFERROR(T58/同类汇总数据!E$7,0),IF(AND($G58="检查版",$H58="口腔诊所"),IFERROR(T58/同类汇总数据!E$8,0),IF(AND($G58="互联网版",$H58="中西医诊所"),IFERROR(T58/同类汇总数据!E$9,0),IF(AND($G58="互联网版",$H58="中医诊所"),IFERROR(T58/同类汇总数据!E$10,0),IF(AND($G58="互联网版",$H58="口腔诊所"),IFERROR(T58/同类汇总数据!E$11,0))))))))))</f>
        <v>0.672231863888335</v>
      </c>
      <c r="AG58" s="61">
        <f>IF(AND($G58="正式版",$H58="中西医诊所"),IFERROR(U58/同类汇总数据!F$3,0),IF(AND($G58="正式版",$H58="中医诊所"),IFERROR(U58/同类汇总数据!F$4,0),IF(AND($G58="正式版",$H58="口腔诊所"),IFERROR(U58/同类汇总数据!F$5,0),IF(AND($G58="检查版",$H58="中西医诊所"),IFERROR(U58/同类汇总数据!F$6,0),IF(AND($G58="检查版",$H58="中医诊所"),IFERROR(U58/同类汇总数据!F$7,0),IF(AND($G58="检查版",$H58="口腔诊所"),IFERROR(U58/同类汇总数据!F$8,0),IF(AND($G58="互联网版",$H58="中西医诊所"),IFERROR(U58/同类汇总数据!F$9,0),IF(AND($G58="互联网版",$H58="中医诊所"),IFERROR(U58/同类汇总数据!F$10,0),IF(AND($G58="互联网版",$H58="口腔诊所"),IFERROR(U58/同类汇总数据!F$11,0))))))))))</f>
        <v>0.680313038527866</v>
      </c>
      <c r="AH58" s="61">
        <f>IF(AND($G58="正式版",$H58="中西医诊所"),IFERROR(V58/同类汇总数据!G$3,0),IF(AND($G58="正式版",$H58="中医诊所"),IFERROR(V58/同类汇总数据!G$4,0),IF(AND($G58="正式版",$H58="口腔诊所"),IFERROR(V58/同类汇总数据!G$5,0),IF(AND($G58="检查版",$H58="中西医诊所"),IFERROR(V58/同类汇总数据!G$6,0),IF(AND($G58="检查版",$H58="中医诊所"),IFERROR(V58/同类汇总数据!G$7,0),IF(AND($G58="检查版",$H58="口腔诊所"),IFERROR(V58/同类汇总数据!G$8,0),IF(AND($G58="互联网版",$H58="中西医诊所"),IFERROR(V58/同类汇总数据!G$9,0),IF(AND($G58="互联网版",$H58="中医诊所"),IFERROR(V58/同类汇总数据!G$10,0),IF(AND($G58="互联网版",$H58="口腔诊所"),IFERROR(V58/同类汇总数据!G$11,0))))))))))</f>
        <v>1.17087248987617</v>
      </c>
      <c r="AI58" s="61">
        <f>IF(AND($G58="正式版",$H58="中西医诊所"),IFERROR(W58/同类汇总数据!H$3,0),IF(AND($G58="正式版",$H58="中医诊所"),IFERROR(W58/同类汇总数据!H$4,0),IF(AND($G58="正式版",$H58="口腔诊所"),IFERROR(W58/同类汇总数据!H$5,0),IF(AND($G58="检查版",$H58="中西医诊所"),IFERROR(W58/同类汇总数据!H$6,0),IF(AND($G58="检查版",$H58="中医诊所"),IFERROR(W58/同类汇总数据!H$7,0),IF(AND($G58="检查版",$H58="口腔诊所"),IFERROR(W58/同类汇总数据!H$8,0),IF(AND($G58="互联网版",$H58="中西医诊所"),IFERROR(W58/同类汇总数据!H$9,0),IF(AND($G58="互联网版",$H58="中医诊所"),IFERROR(W58/同类汇总数据!H$10,0),IF(AND($G58="互联网版",$H58="口腔诊所"),IFERROR(W58/同类汇总数据!H$11,0))))))))))</f>
        <v>1.03109588261808</v>
      </c>
      <c r="AJ58" s="61">
        <f>IF(AND($G58="正式版",$H58="中西医诊所"),IFERROR(X58/同类汇总数据!I$3,0),IF(AND($G58="正式版",$H58="中医诊所"),IFERROR(X58/同类汇总数据!I$4,0),IF(AND($G58="正式版",$H58="口腔诊所"),IFERROR(X58/同类汇总数据!I$5,0),IF(AND($G58="检查版",$H58="中西医诊所"),IFERROR(X58/同类汇总数据!I$6,0),IF(AND($G58="检查版",$H58="中医诊所"),IFERROR(X58/同类汇总数据!I$7,0),IF(AND($G58="检查版",$H58="口腔诊所"),IFERROR(X58/同类汇总数据!I$8,0),IF(AND($G58="互联网版",$H58="中西医诊所"),IFERROR(X58/同类汇总数据!I$9,0),IF(AND($G58="互联网版",$H58="中医诊所"),IFERROR(X58/同类汇总数据!I$10,0),IF(AND($G58="互联网版",$H58="口腔诊所"),IFERROR(X58/同类汇总数据!I$11,0))))))))))</f>
        <v>1.04517610111999</v>
      </c>
      <c r="AK58" s="61">
        <f>IF(AND($G58="正式版",$H58="中西医诊所"),IFERROR(Y58/同类汇总数据!J$3,0),IF(AND($G58="正式版",$H58="中医诊所"),IFERROR(Y58/同类汇总数据!J$4,0),IF(AND($G58="正式版",$H58="口腔诊所"),IFERROR(Y58/同类汇总数据!J$5,0),IF(AND($G58="检查版",$H58="中西医诊所"),IFERROR(Y58/同类汇总数据!J$6,0),IF(AND($G58="检查版",$H58="中医诊所"),IFERROR(Y58/同类汇总数据!J$7,0),IF(AND($G58="检查版",$H58="口腔诊所"),IFERROR(Y58/同类汇总数据!J$8,0),IF(AND($G58="互联网版",$H58="中西医诊所"),IFERROR(Y58/同类汇总数据!J$9,0),IF(AND($G58="互联网版",$H58="中医诊所"),IFERROR(Y58/同类汇总数据!J$10,0),IF(AND($G58="互联网版",$H58="口腔诊所"),IFERROR(Y58/同类汇总数据!J$11,0))))))))))</f>
        <v>1.0681642682765</v>
      </c>
      <c r="AL58" s="62" t="str">
        <f ca="1" t="shared" si="13"/>
        <v>-</v>
      </c>
      <c r="AM58" s="62" t="str">
        <f t="shared" si="14"/>
        <v/>
      </c>
      <c r="AN58" s="5" t="str">
        <f t="shared" si="15"/>
        <v/>
      </c>
      <c r="AO58" s="63">
        <f t="shared" si="16"/>
        <v>46104.3946398032</v>
      </c>
      <c r="AP58" s="5" t="str">
        <f t="shared" si="17"/>
        <v/>
      </c>
      <c r="AQ58" s="60">
        <v>45063.7296269213</v>
      </c>
    </row>
    <row r="59" ht="17" spans="1:43">
      <c r="A59" s="5">
        <f t="shared" si="21"/>
        <v>56</v>
      </c>
      <c r="B59" s="55" t="str">
        <f t="shared" si="10"/>
        <v>无交易</v>
      </c>
      <c r="C59" s="2" t="str">
        <f t="shared" si="11"/>
        <v/>
      </c>
      <c r="D59" s="56" t="str">
        <f t="shared" si="12"/>
        <v>流失</v>
      </c>
      <c r="E59" s="84" t="s">
        <v>202</v>
      </c>
      <c r="F59" s="58">
        <v>45063.7296269213</v>
      </c>
      <c r="G59" s="59" t="s">
        <v>60</v>
      </c>
      <c r="H59" s="59" t="s">
        <v>63</v>
      </c>
      <c r="I59" s="59" t="s">
        <v>40</v>
      </c>
      <c r="J59" s="59" t="s">
        <v>121</v>
      </c>
      <c r="K59" s="59" t="s">
        <v>203</v>
      </c>
      <c r="L59" s="59" t="s">
        <v>123</v>
      </c>
      <c r="M59" s="60">
        <v>45774.753125</v>
      </c>
      <c r="N59" s="60"/>
      <c r="O59" s="60"/>
      <c r="P59" s="60">
        <v>45633.4450441667</v>
      </c>
      <c r="Q59" s="60">
        <v>45661.3924343981</v>
      </c>
      <c r="R59" s="59"/>
      <c r="S59" s="59"/>
      <c r="T59" s="59"/>
      <c r="U59" s="59"/>
      <c r="V59" s="59"/>
      <c r="W59" s="59"/>
      <c r="X59" s="59"/>
      <c r="Y59" s="59"/>
      <c r="Z59" s="59"/>
      <c r="AA59" s="59"/>
      <c r="AB59" s="59"/>
      <c r="AC59" s="59"/>
      <c r="AD59" s="61">
        <f>IF(AND($G59="正式版",$H59="中西医诊所"),IFERROR(R59/同类汇总数据!C$3,0),IF(AND($G59="正式版",$H59="中医诊所"),IFERROR(R59/同类汇总数据!C$4,0),IF(AND($G59="正式版",$H59="口腔诊所"),IFERROR(R59/同类汇总数据!C$5,0),IF(AND($G59="检查版",$H59="中西医诊所"),IFERROR(R59/同类汇总数据!C$6,0),IF(AND($G59="检查版",$H59="中医诊所"),IFERROR(R59/同类汇总数据!C$7,0),IF(AND($G59="检查版",$H59="口腔诊所"),IFERROR(R59/同类汇总数据!C$8,0),IF(AND($G59="互联网版",$H59="中西医诊所"),IFERROR(R59/同类汇总数据!C$9,0),IF(AND($G59="互联网版",$H59="中医诊所"),IFERROR(R59/同类汇总数据!C$10,0),IF(AND($G59="互联网版",$H59="口腔诊所"),IFERROR(R59/同类汇总数据!C$11,0))))))))))</f>
        <v>0</v>
      </c>
      <c r="AE59" s="61">
        <f>IF(AND($G59="正式版",$H59="中西医诊所"),IFERROR(S59/同类汇总数据!D$3,0),IF(AND($G59="正式版",$H59="中医诊所"),IFERROR(S59/同类汇总数据!D$4,0),IF(AND($G59="正式版",$H59="口腔诊所"),IFERROR(S59/同类汇总数据!D$5,0),IF(AND($G59="检查版",$H59="中西医诊所"),IFERROR(S59/同类汇总数据!D$6,0),IF(AND($G59="检查版",$H59="中医诊所"),IFERROR(S59/同类汇总数据!D$7,0),IF(AND($G59="检查版",$H59="口腔诊所"),IFERROR(S59/同类汇总数据!D$8,0),IF(AND($G59="互联网版",$H59="中西医诊所"),IFERROR(S59/同类汇总数据!D$9,0),IF(AND($G59="互联网版",$H59="中医诊所"),IFERROR(S59/同类汇总数据!D$10,0),IF(AND($G59="互联网版",$H59="口腔诊所"),IFERROR(S59/同类汇总数据!D$11,0))))))))))</f>
        <v>0</v>
      </c>
      <c r="AF59" s="61">
        <f>IF(AND($G59="正式版",$H59="中西医诊所"),IFERROR(T59/同类汇总数据!E$3,0),IF(AND($G59="正式版",$H59="中医诊所"),IFERROR(T59/同类汇总数据!E$4,0),IF(AND($G59="正式版",$H59="口腔诊所"),IFERROR(T59/同类汇总数据!E$5,0),IF(AND($G59="检查版",$H59="中西医诊所"),IFERROR(T59/同类汇总数据!E$6,0),IF(AND($G59="检查版",$H59="中医诊所"),IFERROR(T59/同类汇总数据!E$7,0),IF(AND($G59="检查版",$H59="口腔诊所"),IFERROR(T59/同类汇总数据!E$8,0),IF(AND($G59="互联网版",$H59="中西医诊所"),IFERROR(T59/同类汇总数据!E$9,0),IF(AND($G59="互联网版",$H59="中医诊所"),IFERROR(T59/同类汇总数据!E$10,0),IF(AND($G59="互联网版",$H59="口腔诊所"),IFERROR(T59/同类汇总数据!E$11,0))))))))))</f>
        <v>0</v>
      </c>
      <c r="AG59" s="61">
        <f>IF(AND($G59="正式版",$H59="中西医诊所"),IFERROR(U59/同类汇总数据!F$3,0),IF(AND($G59="正式版",$H59="中医诊所"),IFERROR(U59/同类汇总数据!F$4,0),IF(AND($G59="正式版",$H59="口腔诊所"),IFERROR(U59/同类汇总数据!F$5,0),IF(AND($G59="检查版",$H59="中西医诊所"),IFERROR(U59/同类汇总数据!F$6,0),IF(AND($G59="检查版",$H59="中医诊所"),IFERROR(U59/同类汇总数据!F$7,0),IF(AND($G59="检查版",$H59="口腔诊所"),IFERROR(U59/同类汇总数据!F$8,0),IF(AND($G59="互联网版",$H59="中西医诊所"),IFERROR(U59/同类汇总数据!F$9,0),IF(AND($G59="互联网版",$H59="中医诊所"),IFERROR(U59/同类汇总数据!F$10,0),IF(AND($G59="互联网版",$H59="口腔诊所"),IFERROR(U59/同类汇总数据!F$11,0))))))))))</f>
        <v>0</v>
      </c>
      <c r="AH59" s="61">
        <f>IF(AND($G59="正式版",$H59="中西医诊所"),IFERROR(V59/同类汇总数据!G$3,0),IF(AND($G59="正式版",$H59="中医诊所"),IFERROR(V59/同类汇总数据!G$4,0),IF(AND($G59="正式版",$H59="口腔诊所"),IFERROR(V59/同类汇总数据!G$5,0),IF(AND($G59="检查版",$H59="中西医诊所"),IFERROR(V59/同类汇总数据!G$6,0),IF(AND($G59="检查版",$H59="中医诊所"),IFERROR(V59/同类汇总数据!G$7,0),IF(AND($G59="检查版",$H59="口腔诊所"),IFERROR(V59/同类汇总数据!G$8,0),IF(AND($G59="互联网版",$H59="中西医诊所"),IFERROR(V59/同类汇总数据!G$9,0),IF(AND($G59="互联网版",$H59="中医诊所"),IFERROR(V59/同类汇总数据!G$10,0),IF(AND($G59="互联网版",$H59="口腔诊所"),IFERROR(V59/同类汇总数据!G$11,0))))))))))</f>
        <v>0</v>
      </c>
      <c r="AI59" s="61">
        <f>IF(AND($G59="正式版",$H59="中西医诊所"),IFERROR(W59/同类汇总数据!H$3,0),IF(AND($G59="正式版",$H59="中医诊所"),IFERROR(W59/同类汇总数据!H$4,0),IF(AND($G59="正式版",$H59="口腔诊所"),IFERROR(W59/同类汇总数据!H$5,0),IF(AND($G59="检查版",$H59="中西医诊所"),IFERROR(W59/同类汇总数据!H$6,0),IF(AND($G59="检查版",$H59="中医诊所"),IFERROR(W59/同类汇总数据!H$7,0),IF(AND($G59="检查版",$H59="口腔诊所"),IFERROR(W59/同类汇总数据!H$8,0),IF(AND($G59="互联网版",$H59="中西医诊所"),IFERROR(W59/同类汇总数据!H$9,0),IF(AND($G59="互联网版",$H59="中医诊所"),IFERROR(W59/同类汇总数据!H$10,0),IF(AND($G59="互联网版",$H59="口腔诊所"),IFERROR(W59/同类汇总数据!H$11,0))))))))))</f>
        <v>0</v>
      </c>
      <c r="AJ59" s="61">
        <f>IF(AND($G59="正式版",$H59="中西医诊所"),IFERROR(X59/同类汇总数据!I$3,0),IF(AND($G59="正式版",$H59="中医诊所"),IFERROR(X59/同类汇总数据!I$4,0),IF(AND($G59="正式版",$H59="口腔诊所"),IFERROR(X59/同类汇总数据!I$5,0),IF(AND($G59="检查版",$H59="中西医诊所"),IFERROR(X59/同类汇总数据!I$6,0),IF(AND($G59="检查版",$H59="中医诊所"),IFERROR(X59/同类汇总数据!I$7,0),IF(AND($G59="检查版",$H59="口腔诊所"),IFERROR(X59/同类汇总数据!I$8,0),IF(AND($G59="互联网版",$H59="中西医诊所"),IFERROR(X59/同类汇总数据!I$9,0),IF(AND($G59="互联网版",$H59="中医诊所"),IFERROR(X59/同类汇总数据!I$10,0),IF(AND($G59="互联网版",$H59="口腔诊所"),IFERROR(X59/同类汇总数据!I$11,0))))))))))</f>
        <v>0</v>
      </c>
      <c r="AK59" s="61">
        <f>IF(AND($G59="正式版",$H59="中西医诊所"),IFERROR(Y59/同类汇总数据!J$3,0),IF(AND($G59="正式版",$H59="中医诊所"),IFERROR(Y59/同类汇总数据!J$4,0),IF(AND($G59="正式版",$H59="口腔诊所"),IFERROR(Y59/同类汇总数据!J$5,0),IF(AND($G59="检查版",$H59="中西医诊所"),IFERROR(Y59/同类汇总数据!J$6,0),IF(AND($G59="检查版",$H59="中医诊所"),IFERROR(Y59/同类汇总数据!J$7,0),IF(AND($G59="检查版",$H59="口腔诊所"),IFERROR(Y59/同类汇总数据!J$8,0),IF(AND($G59="互联网版",$H59="中西医诊所"),IFERROR(Y59/同类汇总数据!J$9,0),IF(AND($G59="互联网版",$H59="中医诊所"),IFERROR(Y59/同类汇总数据!J$10,0),IF(AND($G59="互联网版",$H59="口腔诊所"),IFERROR(Y59/同类汇总数据!J$11,0))))))))))</f>
        <v>0</v>
      </c>
      <c r="AL59" s="62" t="str">
        <f ca="1" t="shared" si="13"/>
        <v>今年内未操作</v>
      </c>
      <c r="AM59" s="62" t="str">
        <f t="shared" si="14"/>
        <v>低于同行20%</v>
      </c>
      <c r="AN59" s="5" t="str">
        <f t="shared" si="15"/>
        <v>低于同行20%</v>
      </c>
      <c r="AO59" s="63">
        <f t="shared" si="16"/>
        <v>45774.753125</v>
      </c>
      <c r="AP59" s="5" t="str">
        <f t="shared" si="17"/>
        <v/>
      </c>
      <c r="AQ59" s="60">
        <v>45064.4584185417</v>
      </c>
    </row>
    <row r="60" ht="17" spans="1:43">
      <c r="A60" s="5">
        <f t="shared" si="21"/>
        <v>57</v>
      </c>
      <c r="B60" s="55" t="str">
        <f t="shared" si="10"/>
        <v>连续三月交易上升</v>
      </c>
      <c r="C60" s="2" t="str">
        <f t="shared" si="11"/>
        <v/>
      </c>
      <c r="D60" s="56" t="str">
        <f t="shared" si="12"/>
        <v>-</v>
      </c>
      <c r="E60" s="84" t="s">
        <v>204</v>
      </c>
      <c r="F60" s="58">
        <v>45064.4584185417</v>
      </c>
      <c r="G60" s="59" t="s">
        <v>38</v>
      </c>
      <c r="H60" s="59" t="s">
        <v>39</v>
      </c>
      <c r="I60" s="59" t="s">
        <v>40</v>
      </c>
      <c r="J60" s="59" t="s">
        <v>121</v>
      </c>
      <c r="K60" s="59" t="s">
        <v>205</v>
      </c>
      <c r="L60" s="59" t="s">
        <v>206</v>
      </c>
      <c r="M60" s="60">
        <v>46104.3991087963</v>
      </c>
      <c r="N60" s="60">
        <v>46103.6794648032</v>
      </c>
      <c r="O60" s="60">
        <v>46103.678748287</v>
      </c>
      <c r="P60" s="60">
        <v>46102.4372558912</v>
      </c>
      <c r="Q60" s="60">
        <v>46103.6733263657</v>
      </c>
      <c r="R60" s="59">
        <v>12167.18</v>
      </c>
      <c r="S60" s="59">
        <v>45541.46</v>
      </c>
      <c r="T60" s="59">
        <v>131547.22</v>
      </c>
      <c r="U60" s="59">
        <v>110927.92</v>
      </c>
      <c r="V60" s="59">
        <v>61</v>
      </c>
      <c r="W60" s="59">
        <v>226</v>
      </c>
      <c r="X60" s="59">
        <v>600</v>
      </c>
      <c r="Y60" s="59">
        <v>511</v>
      </c>
      <c r="Z60" s="59">
        <v>480.2074458874</v>
      </c>
      <c r="AA60" s="59">
        <v>0.2967544876</v>
      </c>
      <c r="AB60" s="59">
        <v>-0.3098408429</v>
      </c>
      <c r="AC60" s="59">
        <v>-0.0158873854</v>
      </c>
      <c r="AD60" s="61">
        <f>IF(AND($G60="正式版",$H60="中西医诊所"),IFERROR(R60/同类汇总数据!C$3,0),IF(AND($G60="正式版",$H60="中医诊所"),IFERROR(R60/同类汇总数据!C$4,0),IF(AND($G60="正式版",$H60="口腔诊所"),IFERROR(R60/同类汇总数据!C$5,0),IF(AND($G60="检查版",$H60="中西医诊所"),IFERROR(R60/同类汇总数据!C$6,0),IF(AND($G60="检查版",$H60="中医诊所"),IFERROR(R60/同类汇总数据!C$7,0),IF(AND($G60="检查版",$H60="口腔诊所"),IFERROR(R60/同类汇总数据!C$8,0),IF(AND($G60="互联网版",$H60="中西医诊所"),IFERROR(R60/同类汇总数据!C$9,0),IF(AND($G60="互联网版",$H60="中医诊所"),IFERROR(R60/同类汇总数据!C$10,0),IF(AND($G60="互联网版",$H60="口腔诊所"),IFERROR(R60/同类汇总数据!C$11,0))))))))))</f>
        <v>1.32949188199402</v>
      </c>
      <c r="AE60" s="61">
        <f>IF(AND($G60="正式版",$H60="中西医诊所"),IFERROR(S60/同类汇总数据!D$3,0),IF(AND($G60="正式版",$H60="中医诊所"),IFERROR(S60/同类汇总数据!D$4,0),IF(AND($G60="正式版",$H60="口腔诊所"),IFERROR(S60/同类汇总数据!D$5,0),IF(AND($G60="检查版",$H60="中西医诊所"),IFERROR(S60/同类汇总数据!D$6,0),IF(AND($G60="检查版",$H60="中医诊所"),IFERROR(S60/同类汇总数据!D$7,0),IF(AND($G60="检查版",$H60="口腔诊所"),IFERROR(S60/同类汇总数据!D$8,0),IF(AND($G60="互联网版",$H60="中西医诊所"),IFERROR(S60/同类汇总数据!D$9,0),IF(AND($G60="互联网版",$H60="中医诊所"),IFERROR(S60/同类汇总数据!D$10,0),IF(AND($G60="互联网版",$H60="口腔诊所"),IFERROR(S60/同类汇总数据!D$11,0))))))))))</f>
        <v>1.24826852097678</v>
      </c>
      <c r="AF60" s="61">
        <f>IF(AND($G60="正式版",$H60="中西医诊所"),IFERROR(T60/同类汇总数据!E$3,0),IF(AND($G60="正式版",$H60="中医诊所"),IFERROR(T60/同类汇总数据!E$4,0),IF(AND($G60="正式版",$H60="口腔诊所"),IFERROR(T60/同类汇总数据!E$5,0),IF(AND($G60="检查版",$H60="中西医诊所"),IFERROR(T60/同类汇总数据!E$6,0),IF(AND($G60="检查版",$H60="中医诊所"),IFERROR(T60/同类汇总数据!E$7,0),IF(AND($G60="检查版",$H60="口腔诊所"),IFERROR(T60/同类汇总数据!E$8,0),IF(AND($G60="互联网版",$H60="中西医诊所"),IFERROR(T60/同类汇总数据!E$9,0),IF(AND($G60="互联网版",$H60="中医诊所"),IFERROR(T60/同类汇总数据!E$10,0),IF(AND($G60="互联网版",$H60="口腔诊所"),IFERROR(T60/同类汇总数据!E$11,0))))))))))</f>
        <v>1.20556996793011</v>
      </c>
      <c r="AG60" s="61">
        <f>IF(AND($G60="正式版",$H60="中西医诊所"),IFERROR(U60/同类汇总数据!F$3,0),IF(AND($G60="正式版",$H60="中医诊所"),IFERROR(U60/同类汇总数据!F$4,0),IF(AND($G60="正式版",$H60="口腔诊所"),IFERROR(U60/同类汇总数据!F$5,0),IF(AND($G60="检查版",$H60="中西医诊所"),IFERROR(U60/同类汇总数据!F$6,0),IF(AND($G60="检查版",$H60="中医诊所"),IFERROR(U60/同类汇总数据!F$7,0),IF(AND($G60="检查版",$H60="口腔诊所"),IFERROR(U60/同类汇总数据!F$8,0),IF(AND($G60="互联网版",$H60="中西医诊所"),IFERROR(U60/同类汇总数据!F$9,0),IF(AND($G60="互联网版",$H60="中医诊所"),IFERROR(U60/同类汇总数据!F$10,0),IF(AND($G60="互联网版",$H60="口腔诊所"),IFERROR(U60/同类汇总数据!F$11,0))))))))))</f>
        <v>1.15642454813097</v>
      </c>
      <c r="AH60" s="61">
        <f>IF(AND($G60="正式版",$H60="中西医诊所"),IFERROR(V60/同类汇总数据!G$3,0),IF(AND($G60="正式版",$H60="中医诊所"),IFERROR(V60/同类汇总数据!G$4,0),IF(AND($G60="正式版",$H60="口腔诊所"),IFERROR(V60/同类汇总数据!G$5,0),IF(AND($G60="检查版",$H60="中西医诊所"),IFERROR(V60/同类汇总数据!G$6,0),IF(AND($G60="检查版",$H60="中医诊所"),IFERROR(V60/同类汇总数据!G$7,0),IF(AND($G60="检查版",$H60="口腔诊所"),IFERROR(V60/同类汇总数据!G$8,0),IF(AND($G60="互联网版",$H60="中西医诊所"),IFERROR(V60/同类汇总数据!G$9,0),IF(AND($G60="互联网版",$H60="中医诊所"),IFERROR(V60/同类汇总数据!G$10,0),IF(AND($G60="互联网版",$H60="口腔诊所"),IFERROR(V60/同类汇总数据!G$11,0))))))))))</f>
        <v>0.64345244939141</v>
      </c>
      <c r="AI60" s="61">
        <f>IF(AND($G60="正式版",$H60="中西医诊所"),IFERROR(W60/同类汇总数据!H$3,0),IF(AND($G60="正式版",$H60="中医诊所"),IFERROR(W60/同类汇总数据!H$4,0),IF(AND($G60="正式版",$H60="口腔诊所"),IFERROR(W60/同类汇总数据!H$5,0),IF(AND($G60="检查版",$H60="中西医诊所"),IFERROR(W60/同类汇总数据!H$6,0),IF(AND($G60="检查版",$H60="中医诊所"),IFERROR(W60/同类汇总数据!H$7,0),IF(AND($G60="检查版",$H60="口腔诊所"),IFERROR(W60/同类汇总数据!H$8,0),IF(AND($G60="互联网版",$H60="中西医诊所"),IFERROR(W60/同类汇总数据!H$9,0),IF(AND($G60="互联网版",$H60="中医诊所"),IFERROR(W60/同类汇总数据!H$10,0),IF(AND($G60="互联网版",$H60="口腔诊所"),IFERROR(W60/同类汇总数据!H$11,0))))))))))</f>
        <v>0.618110529102613</v>
      </c>
      <c r="AJ60" s="61">
        <f>IF(AND($G60="正式版",$H60="中西医诊所"),IFERROR(X60/同类汇总数据!I$3,0),IF(AND($G60="正式版",$H60="中医诊所"),IFERROR(X60/同类汇总数据!I$4,0),IF(AND($G60="正式版",$H60="口腔诊所"),IFERROR(X60/同类汇总数据!I$5,0),IF(AND($G60="检查版",$H60="中西医诊所"),IFERROR(X60/同类汇总数据!I$6,0),IF(AND($G60="检查版",$H60="中医诊所"),IFERROR(X60/同类汇总数据!I$7,0),IF(AND($G60="检查版",$H60="口腔诊所"),IFERROR(X60/同类汇总数据!I$8,0),IF(AND($G60="互联网版",$H60="中西医诊所"),IFERROR(X60/同类汇总数据!I$9,0),IF(AND($G60="互联网版",$H60="中医诊所"),IFERROR(X60/同类汇总数据!I$10,0),IF(AND($G60="互联网版",$H60="口腔诊所"),IFERROR(X60/同类汇总数据!I$11,0))))))))))</f>
        <v>0.530546244223346</v>
      </c>
      <c r="AK60" s="61">
        <f>IF(AND($G60="正式版",$H60="中西医诊所"),IFERROR(Y60/同类汇总数据!J$3,0),IF(AND($G60="正式版",$H60="中医诊所"),IFERROR(Y60/同类汇总数据!J$4,0),IF(AND($G60="正式版",$H60="口腔诊所"),IFERROR(Y60/同类汇总数据!J$5,0),IF(AND($G60="检查版",$H60="中西医诊所"),IFERROR(Y60/同类汇总数据!J$6,0),IF(AND($G60="检查版",$H60="中医诊所"),IFERROR(Y60/同类汇总数据!J$7,0),IF(AND($G60="检查版",$H60="口腔诊所"),IFERROR(Y60/同类汇总数据!J$8,0),IF(AND($G60="互联网版",$H60="中西医诊所"),IFERROR(Y60/同类汇总数据!J$9,0),IF(AND($G60="互联网版",$H60="中医诊所"),IFERROR(Y60/同类汇总数据!J$10,0),IF(AND($G60="互联网版",$H60="口腔诊所"),IFERROR(Y60/同类汇总数据!J$11,0))))))))))</f>
        <v>0.510600506163977</v>
      </c>
      <c r="AL60" s="62" t="str">
        <f ca="1" t="shared" si="13"/>
        <v>-</v>
      </c>
      <c r="AM60" s="62" t="str">
        <f t="shared" si="14"/>
        <v>高于同行20%</v>
      </c>
      <c r="AN60" s="5" t="str">
        <f t="shared" si="15"/>
        <v/>
      </c>
      <c r="AO60" s="63">
        <f t="shared" si="16"/>
        <v>46104.3991087963</v>
      </c>
      <c r="AP60" s="5" t="str">
        <f t="shared" si="17"/>
        <v/>
      </c>
      <c r="AQ60" s="60">
        <v>45065.4814133218</v>
      </c>
    </row>
    <row r="61" ht="17" spans="1:43">
      <c r="A61" s="5">
        <f t="shared" si="21"/>
        <v>58</v>
      </c>
      <c r="B61" s="55" t="str">
        <f t="shared" si="10"/>
        <v>交易波动较大</v>
      </c>
      <c r="C61" s="2" t="str">
        <f t="shared" si="11"/>
        <v/>
      </c>
      <c r="D61" s="56" t="str">
        <f t="shared" si="12"/>
        <v>-</v>
      </c>
      <c r="E61" s="84" t="s">
        <v>207</v>
      </c>
      <c r="F61" s="58">
        <v>45065.4814133218</v>
      </c>
      <c r="G61" s="59" t="s">
        <v>38</v>
      </c>
      <c r="H61" s="59" t="s">
        <v>39</v>
      </c>
      <c r="I61" s="59" t="s">
        <v>40</v>
      </c>
      <c r="J61" s="59" t="s">
        <v>78</v>
      </c>
      <c r="K61" s="59" t="s">
        <v>208</v>
      </c>
      <c r="L61" s="59" t="s">
        <v>80</v>
      </c>
      <c r="M61" s="60">
        <v>46102.4563425926</v>
      </c>
      <c r="N61" s="60">
        <v>46104.3907342477</v>
      </c>
      <c r="O61" s="60">
        <v>46104.3905873611</v>
      </c>
      <c r="P61" s="60">
        <v>46101.4573048032</v>
      </c>
      <c r="Q61" s="60">
        <v>46104.3907514468</v>
      </c>
      <c r="R61" s="59">
        <v>13425</v>
      </c>
      <c r="S61" s="59">
        <v>55467</v>
      </c>
      <c r="T61" s="59">
        <v>178443</v>
      </c>
      <c r="U61" s="59">
        <v>147265</v>
      </c>
      <c r="V61" s="59">
        <v>93</v>
      </c>
      <c r="W61" s="59">
        <v>423</v>
      </c>
      <c r="X61" s="59">
        <v>1333</v>
      </c>
      <c r="Y61" s="59">
        <v>1138</v>
      </c>
      <c r="Z61" s="59">
        <v>220.4565868263</v>
      </c>
      <c r="AA61" s="59">
        <v>0.0039639444</v>
      </c>
      <c r="AB61" s="59">
        <v>-0.1842664777</v>
      </c>
      <c r="AC61" s="59">
        <v>0.1145156247</v>
      </c>
      <c r="AD61" s="61">
        <f>IF(AND($G61="正式版",$H61="中西医诊所"),IFERROR(R61/同类汇总数据!C$3,0),IF(AND($G61="正式版",$H61="中医诊所"),IFERROR(R61/同类汇总数据!C$4,0),IF(AND($G61="正式版",$H61="口腔诊所"),IFERROR(R61/同类汇总数据!C$5,0),IF(AND($G61="检查版",$H61="中西医诊所"),IFERROR(R61/同类汇总数据!C$6,0),IF(AND($G61="检查版",$H61="中医诊所"),IFERROR(R61/同类汇总数据!C$7,0),IF(AND($G61="检查版",$H61="口腔诊所"),IFERROR(R61/同类汇总数据!C$8,0),IF(AND($G61="互联网版",$H61="中西医诊所"),IFERROR(R61/同类汇总数据!C$9,0),IF(AND($G61="互联网版",$H61="中医诊所"),IFERROR(R61/同类汇总数据!C$10,0),IF(AND($G61="互联网版",$H61="口腔诊所"),IFERROR(R61/同类汇总数据!C$11,0))))))))))</f>
        <v>1.4669322321006</v>
      </c>
      <c r="AE61" s="61">
        <f>IF(AND($G61="正式版",$H61="中西医诊所"),IFERROR(S61/同类汇总数据!D$3,0),IF(AND($G61="正式版",$H61="中医诊所"),IFERROR(S61/同类汇总数据!D$4,0),IF(AND($G61="正式版",$H61="口腔诊所"),IFERROR(S61/同类汇总数据!D$5,0),IF(AND($G61="检查版",$H61="中西医诊所"),IFERROR(S61/同类汇总数据!D$6,0),IF(AND($G61="检查版",$H61="中医诊所"),IFERROR(S61/同类汇总数据!D$7,0),IF(AND($G61="检查版",$H61="口腔诊所"),IFERROR(S61/同类汇总数据!D$8,0),IF(AND($G61="互联网版",$H61="中西医诊所"),IFERROR(S61/同类汇总数据!D$9,0),IF(AND($G61="互联网版",$H61="中医诊所"),IFERROR(S61/同类汇总数据!D$10,0),IF(AND($G61="互联网版",$H61="口腔诊所"),IFERROR(S61/同类汇总数据!D$11,0))))))))))</f>
        <v>1.52032258195102</v>
      </c>
      <c r="AF61" s="61">
        <f>IF(AND($G61="正式版",$H61="中西医诊所"),IFERROR(T61/同类汇总数据!E$3,0),IF(AND($G61="正式版",$H61="中医诊所"),IFERROR(T61/同类汇总数据!E$4,0),IF(AND($G61="正式版",$H61="口腔诊所"),IFERROR(T61/同类汇总数据!E$5,0),IF(AND($G61="检查版",$H61="中西医诊所"),IFERROR(T61/同类汇总数据!E$6,0),IF(AND($G61="检查版",$H61="中医诊所"),IFERROR(T61/同类汇总数据!E$7,0),IF(AND($G61="检查版",$H61="口腔诊所"),IFERROR(T61/同类汇总数据!E$8,0),IF(AND($G61="互联网版",$H61="中西医诊所"),IFERROR(T61/同类汇总数据!E$9,0),IF(AND($G61="互联网版",$H61="中医诊所"),IFERROR(T61/同类汇总数据!E$10,0),IF(AND($G61="互联网版",$H61="口腔诊所"),IFERROR(T61/同类汇总数据!E$11,0))))))))))</f>
        <v>1.63534829384728</v>
      </c>
      <c r="AG61" s="61">
        <f>IF(AND($G61="正式版",$H61="中西医诊所"),IFERROR(U61/同类汇总数据!F$3,0),IF(AND($G61="正式版",$H61="中医诊所"),IFERROR(U61/同类汇总数据!F$4,0),IF(AND($G61="正式版",$H61="口腔诊所"),IFERROR(U61/同类汇总数据!F$5,0),IF(AND($G61="检查版",$H61="中西医诊所"),IFERROR(U61/同类汇总数据!F$6,0),IF(AND($G61="检查版",$H61="中医诊所"),IFERROR(U61/同类汇总数据!F$7,0),IF(AND($G61="检查版",$H61="口腔诊所"),IFERROR(U61/同类汇总数据!F$8,0),IF(AND($G61="互联网版",$H61="中西医诊所"),IFERROR(U61/同类汇总数据!F$9,0),IF(AND($G61="互联网版",$H61="中医诊所"),IFERROR(U61/同类汇总数据!F$10,0),IF(AND($G61="互联网版",$H61="口腔诊所"),IFERROR(U61/同类汇总数据!F$11,0))))))))))</f>
        <v>1.53523892885135</v>
      </c>
      <c r="AH61" s="61">
        <f>IF(AND($G61="正式版",$H61="中西医诊所"),IFERROR(V61/同类汇总数据!G$3,0),IF(AND($G61="正式版",$H61="中医诊所"),IFERROR(V61/同类汇总数据!G$4,0),IF(AND($G61="正式版",$H61="口腔诊所"),IFERROR(V61/同类汇总数据!G$5,0),IF(AND($G61="检查版",$H61="中西医诊所"),IFERROR(V61/同类汇总数据!G$6,0),IF(AND($G61="检查版",$H61="中医诊所"),IFERROR(V61/同类汇总数据!G$7,0),IF(AND($G61="检查版",$H61="口腔诊所"),IFERROR(V61/同类汇总数据!G$8,0),IF(AND($G61="互联网版",$H61="中西医诊所"),IFERROR(V61/同类汇总数据!G$9,0),IF(AND($G61="互联网版",$H61="中医诊所"),IFERROR(V61/同类汇总数据!G$10,0),IF(AND($G61="互联网版",$H61="口腔诊所"),IFERROR(V61/同类汇总数据!G$11,0))))))))))</f>
        <v>0.981001275301658</v>
      </c>
      <c r="AI61" s="61">
        <f>IF(AND($G61="正式版",$H61="中西医诊所"),IFERROR(W61/同类汇总数据!H$3,0),IF(AND($G61="正式版",$H61="中医诊所"),IFERROR(W61/同类汇总数据!H$4,0),IF(AND($G61="正式版",$H61="口腔诊所"),IFERROR(W61/同类汇总数据!H$5,0),IF(AND($G61="检查版",$H61="中西医诊所"),IFERROR(W61/同类汇总数据!H$6,0),IF(AND($G61="检查版",$H61="中医诊所"),IFERROR(W61/同类汇总数据!H$7,0),IF(AND($G61="检查版",$H61="口腔诊所"),IFERROR(W61/同类汇总数据!H$8,0),IF(AND($G61="互联网版",$H61="中西医诊所"),IFERROR(W61/同类汇总数据!H$9,0),IF(AND($G61="互联网版",$H61="中医诊所"),IFERROR(W61/同类汇总数据!H$10,0),IF(AND($G61="互联网版",$H61="口腔诊所"),IFERROR(W61/同类汇总数据!H$11,0))))))))))</f>
        <v>1.15690599031153</v>
      </c>
      <c r="AJ61" s="61">
        <f>IF(AND($G61="正式版",$H61="中西医诊所"),IFERROR(X61/同类汇总数据!I$3,0),IF(AND($G61="正式版",$H61="中医诊所"),IFERROR(X61/同类汇总数据!I$4,0),IF(AND($G61="正式版",$H61="口腔诊所"),IFERROR(X61/同类汇总数据!I$5,0),IF(AND($G61="检查版",$H61="中西医诊所"),IFERROR(X61/同类汇总数据!I$6,0),IF(AND($G61="检查版",$H61="中医诊所"),IFERROR(X61/同类汇总数据!I$7,0),IF(AND($G61="检查版",$H61="口腔诊所"),IFERROR(X61/同类汇总数据!I$8,0),IF(AND($G61="互联网版",$H61="中西医诊所"),IFERROR(X61/同类汇总数据!I$9,0),IF(AND($G61="互联网版",$H61="中医诊所"),IFERROR(X61/同类汇总数据!I$10,0),IF(AND($G61="互联网版",$H61="口腔诊所"),IFERROR(X61/同类汇总数据!I$11,0))))))))))</f>
        <v>1.1786969059162</v>
      </c>
      <c r="AK61" s="61">
        <f>IF(AND($G61="正式版",$H61="中西医诊所"),IFERROR(Y61/同类汇总数据!J$3,0),IF(AND($G61="正式版",$H61="中医诊所"),IFERROR(Y61/同类汇总数据!J$4,0),IF(AND($G61="正式版",$H61="口腔诊所"),IFERROR(Y61/同类汇总数据!J$5,0),IF(AND($G61="检查版",$H61="中西医诊所"),IFERROR(Y61/同类汇总数据!J$6,0),IF(AND($G61="检查版",$H61="中医诊所"),IFERROR(Y61/同类汇总数据!J$7,0),IF(AND($G61="检查版",$H61="口腔诊所"),IFERROR(Y61/同类汇总数据!J$8,0),IF(AND($G61="互联网版",$H61="中西医诊所"),IFERROR(Y61/同类汇总数据!J$9,0),IF(AND($G61="互联网版",$H61="中医诊所"),IFERROR(Y61/同类汇总数据!J$10,0),IF(AND($G61="互联网版",$H61="口腔诊所"),IFERROR(Y61/同类汇总数据!J$11,0))))))))))</f>
        <v>1.13711032488181</v>
      </c>
      <c r="AL61" s="62" t="str">
        <f ca="1" t="shared" si="13"/>
        <v>-</v>
      </c>
      <c r="AM61" s="62" t="str">
        <f t="shared" si="14"/>
        <v>高于同行150%</v>
      </c>
      <c r="AN61" s="5" t="str">
        <f t="shared" si="15"/>
        <v/>
      </c>
      <c r="AO61" s="63">
        <f t="shared" si="16"/>
        <v>46104.3907514468</v>
      </c>
      <c r="AP61" s="5" t="str">
        <f t="shared" si="17"/>
        <v/>
      </c>
      <c r="AQ61" s="60">
        <v>45068.4823167245</v>
      </c>
    </row>
    <row r="62" ht="17" spans="1:43">
      <c r="A62" s="5">
        <f t="shared" si="21"/>
        <v>59</v>
      </c>
      <c r="B62" s="55" t="str">
        <f t="shared" si="10"/>
        <v>交易波动较大</v>
      </c>
      <c r="C62" s="2" t="str">
        <f t="shared" si="11"/>
        <v/>
      </c>
      <c r="D62" s="56" t="str">
        <f t="shared" si="12"/>
        <v>-</v>
      </c>
      <c r="E62" s="84" t="s">
        <v>209</v>
      </c>
      <c r="F62" s="58">
        <v>45068.4823167245</v>
      </c>
      <c r="G62" s="59" t="s">
        <v>38</v>
      </c>
      <c r="H62" s="59" t="s">
        <v>39</v>
      </c>
      <c r="I62" s="59" t="s">
        <v>40</v>
      </c>
      <c r="J62" s="59" t="s">
        <v>41</v>
      </c>
      <c r="K62" s="59" t="s">
        <v>210</v>
      </c>
      <c r="L62" s="59" t="s">
        <v>211</v>
      </c>
      <c r="M62" s="60">
        <v>46104.3734143519</v>
      </c>
      <c r="N62" s="60">
        <v>46103.8338375694</v>
      </c>
      <c r="O62" s="60">
        <v>46103.8287080671</v>
      </c>
      <c r="P62" s="60">
        <v>46103.6521593056</v>
      </c>
      <c r="Q62" s="60">
        <v>46104.3572266088</v>
      </c>
      <c r="R62" s="59">
        <v>8686</v>
      </c>
      <c r="S62" s="59">
        <v>40573.3</v>
      </c>
      <c r="T62" s="59">
        <v>145443.44</v>
      </c>
      <c r="U62" s="59">
        <v>120094.34</v>
      </c>
      <c r="V62" s="59">
        <v>72</v>
      </c>
      <c r="W62" s="59">
        <v>305</v>
      </c>
      <c r="X62" s="59">
        <v>960</v>
      </c>
      <c r="Y62" s="59">
        <v>860</v>
      </c>
      <c r="Z62" s="59">
        <v>277.5499767981</v>
      </c>
      <c r="AA62" s="59">
        <v>0.0463670265</v>
      </c>
      <c r="AB62" s="59">
        <v>-0.4133360688</v>
      </c>
      <c r="AC62" s="59">
        <v>0.0154018454</v>
      </c>
      <c r="AD62" s="61">
        <f>IF(AND($G62="正式版",$H62="中西医诊所"),IFERROR(R62/同类汇总数据!C$3,0),IF(AND($G62="正式版",$H62="中医诊所"),IFERROR(R62/同类汇总数据!C$4,0),IF(AND($G62="正式版",$H62="口腔诊所"),IFERROR(R62/同类汇总数据!C$5,0),IF(AND($G62="检查版",$H62="中西医诊所"),IFERROR(R62/同类汇总数据!C$6,0),IF(AND($G62="检查版",$H62="中医诊所"),IFERROR(R62/同类汇总数据!C$7,0),IF(AND($G62="检查版",$H62="口腔诊所"),IFERROR(R62/同类汇总数据!C$8,0),IF(AND($G62="互联网版",$H62="中西医诊所"),IFERROR(R62/同类汇总数据!C$9,0),IF(AND($G62="互联网版",$H62="中医诊所"),IFERROR(R62/同类汇总数据!C$10,0),IF(AND($G62="互联网版",$H62="口腔诊所"),IFERROR(R62/同类汇总数据!C$11,0))))))))))</f>
        <v>0.949107885886465</v>
      </c>
      <c r="AE62" s="61">
        <f>IF(AND($G62="正式版",$H62="中西医诊所"),IFERROR(S62/同类汇总数据!D$3,0),IF(AND($G62="正式版",$H62="中医诊所"),IFERROR(S62/同类汇总数据!D$4,0),IF(AND($G62="正式版",$H62="口腔诊所"),IFERROR(S62/同类汇总数据!D$5,0),IF(AND($G62="检查版",$H62="中西医诊所"),IFERROR(S62/同类汇总数据!D$6,0),IF(AND($G62="检查版",$H62="中医诊所"),IFERROR(S62/同类汇总数据!D$7,0),IF(AND($G62="检查版",$H62="口腔诊所"),IFERROR(S62/同类汇总数据!D$8,0),IF(AND($G62="互联网版",$H62="中西医诊所"),IFERROR(S62/同类汇总数据!D$9,0),IF(AND($G62="互联网版",$H62="中医诊所"),IFERROR(S62/同类汇总数据!D$10,0),IF(AND($G62="互联网版",$H62="口腔诊所"),IFERROR(S62/同类汇总数据!D$11,0))))))))))</f>
        <v>1.11209375329968</v>
      </c>
      <c r="AF62" s="61">
        <f>IF(AND($G62="正式版",$H62="中西医诊所"),IFERROR(T62/同类汇总数据!E$3,0),IF(AND($G62="正式版",$H62="中医诊所"),IFERROR(T62/同类汇总数据!E$4,0),IF(AND($G62="正式版",$H62="口腔诊所"),IFERROR(T62/同类汇总数据!E$5,0),IF(AND($G62="检查版",$H62="中西医诊所"),IFERROR(T62/同类汇总数据!E$6,0),IF(AND($G62="检查版",$H62="中医诊所"),IFERROR(T62/同类汇总数据!E$7,0),IF(AND($G62="检查版",$H62="口腔诊所"),IFERROR(T62/同类汇总数据!E$8,0),IF(AND($G62="互联网版",$H62="中西医诊所"),IFERROR(T62/同类汇总数据!E$9,0),IF(AND($G62="互联网版",$H62="中医诊所"),IFERROR(T62/同类汇总数据!E$10,0),IF(AND($G62="互联网版",$H62="口腔诊所"),IFERROR(T62/同类汇总数据!E$11,0))))))))))</f>
        <v>1.33292245397846</v>
      </c>
      <c r="AG62" s="61">
        <f>IF(AND($G62="正式版",$H62="中西医诊所"),IFERROR(U62/同类汇总数据!F$3,0),IF(AND($G62="正式版",$H62="中医诊所"),IFERROR(U62/同类汇总数据!F$4,0),IF(AND($G62="正式版",$H62="口腔诊所"),IFERROR(U62/同类汇总数据!F$5,0),IF(AND($G62="检查版",$H62="中西医诊所"),IFERROR(U62/同类汇总数据!F$6,0),IF(AND($G62="检查版",$H62="中医诊所"),IFERROR(U62/同类汇总数据!F$7,0),IF(AND($G62="检查版",$H62="口腔诊所"),IFERROR(U62/同类汇总数据!F$8,0),IF(AND($G62="互联网版",$H62="中西医诊所"),IFERROR(U62/同类汇总数据!F$9,0),IF(AND($G62="互联网版",$H62="中医诊所"),IFERROR(U62/同类汇总数据!F$10,0),IF(AND($G62="互联网版",$H62="口腔诊所"),IFERROR(U62/同类汇总数据!F$11,0))))))))))</f>
        <v>1.2519845577884</v>
      </c>
      <c r="AH62" s="61">
        <f>IF(AND($G62="正式版",$H62="中西医诊所"),IFERROR(V62/同类汇总数据!G$3,0),IF(AND($G62="正式版",$H62="中医诊所"),IFERROR(V62/同类汇总数据!G$4,0),IF(AND($G62="正式版",$H62="口腔诊所"),IFERROR(V62/同类汇总数据!G$5,0),IF(AND($G62="检查版",$H62="中西医诊所"),IFERROR(V62/同类汇总数据!G$6,0),IF(AND($G62="检查版",$H62="中医诊所"),IFERROR(V62/同类汇总数据!G$7,0),IF(AND($G62="检查版",$H62="口腔诊所"),IFERROR(V62/同类汇总数据!G$8,0),IF(AND($G62="互联网版",$H62="中西医诊所"),IFERROR(V62/同类汇总数据!G$9,0),IF(AND($G62="互联网版",$H62="中医诊所"),IFERROR(V62/同类汇总数据!G$10,0),IF(AND($G62="互联网版",$H62="口腔诊所"),IFERROR(V62/同类汇总数据!G$11,0))))))))))</f>
        <v>0.759484858298058</v>
      </c>
      <c r="AI62" s="61">
        <f>IF(AND($G62="正式版",$H62="中西医诊所"),IFERROR(W62/同类汇总数据!H$3,0),IF(AND($G62="正式版",$H62="中医诊所"),IFERROR(W62/同类汇总数据!H$4,0),IF(AND($G62="正式版",$H62="口腔诊所"),IFERROR(W62/同类汇总数据!H$5,0),IF(AND($G62="检查版",$H62="中西医诊所"),IFERROR(W62/同类汇总数据!H$6,0),IF(AND($G62="检查版",$H62="中医诊所"),IFERROR(W62/同类汇总数据!H$7,0),IF(AND($G62="检查版",$H62="口腔诊所"),IFERROR(W62/同类汇总数据!H$8,0),IF(AND($G62="互联网版",$H62="中西医诊所"),IFERROR(W62/同类汇总数据!H$9,0),IF(AND($G62="互联网版",$H62="中医诊所"),IFERROR(W62/同类汇总数据!H$10,0),IF(AND($G62="互联网版",$H62="口腔诊所"),IFERROR(W62/同类汇总数据!H$11,0))))))))))</f>
        <v>0.834175714054411</v>
      </c>
      <c r="AJ62" s="61">
        <f>IF(AND($G62="正式版",$H62="中西医诊所"),IFERROR(X62/同类汇总数据!I$3,0),IF(AND($G62="正式版",$H62="中医诊所"),IFERROR(X62/同类汇总数据!I$4,0),IF(AND($G62="正式版",$H62="口腔诊所"),IFERROR(X62/同类汇总数据!I$5,0),IF(AND($G62="检查版",$H62="中西医诊所"),IFERROR(X62/同类汇总数据!I$6,0),IF(AND($G62="检查版",$H62="中医诊所"),IFERROR(X62/同类汇总数据!I$7,0),IF(AND($G62="检查版",$H62="口腔诊所"),IFERROR(X62/同类汇总数据!I$8,0),IF(AND($G62="互联网版",$H62="中西医诊所"),IFERROR(X62/同类汇总数据!I$9,0),IF(AND($G62="互联网版",$H62="中医诊所"),IFERROR(X62/同类汇总数据!I$10,0),IF(AND($G62="互联网版",$H62="口腔诊所"),IFERROR(X62/同类汇总数据!I$11,0))))))))))</f>
        <v>0.848873990757354</v>
      </c>
      <c r="AK62" s="61">
        <f>IF(AND($G62="正式版",$H62="中西医诊所"),IFERROR(Y62/同类汇总数据!J$3,0),IF(AND($G62="正式版",$H62="中医诊所"),IFERROR(Y62/同类汇总数据!J$4,0),IF(AND($G62="正式版",$H62="口腔诊所"),IFERROR(Y62/同类汇总数据!J$5,0),IF(AND($G62="检查版",$H62="中西医诊所"),IFERROR(Y62/同类汇总数据!J$6,0),IF(AND($G62="检查版",$H62="中医诊所"),IFERROR(Y62/同类汇总数据!J$7,0),IF(AND($G62="检查版",$H62="口腔诊所"),IFERROR(Y62/同类汇总数据!J$8,0),IF(AND($G62="互联网版",$H62="中西医诊所"),IFERROR(Y62/同类汇总数据!J$9,0),IF(AND($G62="互联网版",$H62="中医诊所"),IFERROR(Y62/同类汇总数据!J$10,0),IF(AND($G62="互联网版",$H62="口腔诊所"),IFERROR(Y62/同类汇总数据!J$11,0))))))))))</f>
        <v>0.859327662037222</v>
      </c>
      <c r="AL62" s="62" t="str">
        <f ca="1" t="shared" si="13"/>
        <v>-</v>
      </c>
      <c r="AM62" s="62" t="str">
        <f t="shared" si="14"/>
        <v/>
      </c>
      <c r="AN62" s="5" t="str">
        <f t="shared" si="15"/>
        <v/>
      </c>
      <c r="AO62" s="63">
        <f t="shared" si="16"/>
        <v>46104.3734143519</v>
      </c>
      <c r="AP62" s="5" t="str">
        <f t="shared" si="17"/>
        <v/>
      </c>
      <c r="AQ62" s="60">
        <v>45070.4331548148</v>
      </c>
    </row>
    <row r="63" ht="17" spans="1:43">
      <c r="A63" s="5">
        <f t="shared" si="21"/>
        <v>60</v>
      </c>
      <c r="B63" s="55" t="str">
        <f t="shared" si="10"/>
        <v>交易波动较大</v>
      </c>
      <c r="C63" s="2" t="str">
        <f t="shared" si="11"/>
        <v>本月交易额降超20%</v>
      </c>
      <c r="D63" s="56" t="str">
        <f t="shared" si="12"/>
        <v>-</v>
      </c>
      <c r="E63" s="84" t="s">
        <v>212</v>
      </c>
      <c r="F63" s="58">
        <v>45070.4331548148</v>
      </c>
      <c r="G63" s="59" t="s">
        <v>38</v>
      </c>
      <c r="H63" s="59" t="s">
        <v>63</v>
      </c>
      <c r="I63" s="59" t="s">
        <v>40</v>
      </c>
      <c r="J63" s="59" t="s">
        <v>41</v>
      </c>
      <c r="K63" s="59" t="s">
        <v>213</v>
      </c>
      <c r="L63" s="59" t="s">
        <v>214</v>
      </c>
      <c r="M63" s="60">
        <v>46103.5260185185</v>
      </c>
      <c r="N63" s="60">
        <v>46103.7477107755</v>
      </c>
      <c r="O63" s="60">
        <v>46103.7464779051</v>
      </c>
      <c r="P63" s="60">
        <v>45966.4052667824</v>
      </c>
      <c r="Q63" s="60">
        <v>46103.7477362153</v>
      </c>
      <c r="R63" s="59">
        <v>1524</v>
      </c>
      <c r="S63" s="59">
        <v>24910</v>
      </c>
      <c r="T63" s="59">
        <v>75840</v>
      </c>
      <c r="U63" s="59">
        <v>72070</v>
      </c>
      <c r="V63" s="59">
        <v>3</v>
      </c>
      <c r="W63" s="59">
        <v>19</v>
      </c>
      <c r="X63" s="59">
        <v>58</v>
      </c>
      <c r="Y63" s="59">
        <v>56</v>
      </c>
      <c r="Z63" s="85" t="s">
        <v>215</v>
      </c>
      <c r="AA63" s="59">
        <v>-0.3003791602</v>
      </c>
      <c r="AB63" s="59">
        <v>1.3233278956</v>
      </c>
      <c r="AC63" s="59">
        <v>-0.6172003797</v>
      </c>
      <c r="AD63" s="61">
        <f>IF(AND($G63="正式版",$H63="中西医诊所"),IFERROR(R63/同类汇总数据!C$3,0),IF(AND($G63="正式版",$H63="中医诊所"),IFERROR(R63/同类汇总数据!C$4,0),IF(AND($G63="正式版",$H63="口腔诊所"),IFERROR(R63/同类汇总数据!C$5,0),IF(AND($G63="检查版",$H63="中西医诊所"),IFERROR(R63/同类汇总数据!C$6,0),IF(AND($G63="检查版",$H63="中医诊所"),IFERROR(R63/同类汇总数据!C$7,0),IF(AND($G63="检查版",$H63="口腔诊所"),IFERROR(R63/同类汇总数据!C$8,0),IF(AND($G63="互联网版",$H63="中西医诊所"),IFERROR(R63/同类汇总数据!C$9,0),IF(AND($G63="互联网版",$H63="中医诊所"),IFERROR(R63/同类汇总数据!C$10,0),IF(AND($G63="互联网版",$H63="口腔诊所"),IFERROR(R63/同类汇总数据!C$11,0))))))))))</f>
        <v>0.152437438571661</v>
      </c>
      <c r="AE63" s="61">
        <f>IF(AND($G63="正式版",$H63="中西医诊所"),IFERROR(S63/同类汇总数据!D$3,0),IF(AND($G63="正式版",$H63="中医诊所"),IFERROR(S63/同类汇总数据!D$4,0),IF(AND($G63="正式版",$H63="口腔诊所"),IFERROR(S63/同类汇总数据!D$5,0),IF(AND($G63="检查版",$H63="中西医诊所"),IFERROR(S63/同类汇总数据!D$6,0),IF(AND($G63="检查版",$H63="中医诊所"),IFERROR(S63/同类汇总数据!D$7,0),IF(AND($G63="检查版",$H63="口腔诊所"),IFERROR(S63/同类汇总数据!D$8,0),IF(AND($G63="互联网版",$H63="中西医诊所"),IFERROR(S63/同类汇总数据!D$9,0),IF(AND($G63="互联网版",$H63="中医诊所"),IFERROR(S63/同类汇总数据!D$10,0),IF(AND($G63="互联网版",$H63="口腔诊所"),IFERROR(S63/同类汇总数据!D$11,0))))))))))</f>
        <v>0.573555809706947</v>
      </c>
      <c r="AF63" s="61">
        <f>IF(AND($G63="正式版",$H63="中西医诊所"),IFERROR(T63/同类汇总数据!E$3,0),IF(AND($G63="正式版",$H63="中医诊所"),IFERROR(T63/同类汇总数据!E$4,0),IF(AND($G63="正式版",$H63="口腔诊所"),IFERROR(T63/同类汇总数据!E$5,0),IF(AND($G63="检查版",$H63="中西医诊所"),IFERROR(T63/同类汇总数据!E$6,0),IF(AND($G63="检查版",$H63="中医诊所"),IFERROR(T63/同类汇总数据!E$7,0),IF(AND($G63="检查版",$H63="口腔诊所"),IFERROR(T63/同类汇总数据!E$8,0),IF(AND($G63="互联网版",$H63="中西医诊所"),IFERROR(T63/同类汇总数据!E$9,0),IF(AND($G63="互联网版",$H63="中医诊所"),IFERROR(T63/同类汇总数据!E$10,0),IF(AND($G63="互联网版",$H63="口腔诊所"),IFERROR(T63/同类汇总数据!E$11,0))))))))))</f>
        <v>0.684063125285201</v>
      </c>
      <c r="AG63" s="61">
        <f>IF(AND($G63="正式版",$H63="中西医诊所"),IFERROR(U63/同类汇总数据!F$3,0),IF(AND($G63="正式版",$H63="中医诊所"),IFERROR(U63/同类汇总数据!F$4,0),IF(AND($G63="正式版",$H63="口腔诊所"),IFERROR(U63/同类汇总数据!F$5,0),IF(AND($G63="检查版",$H63="中西医诊所"),IFERROR(U63/同类汇总数据!F$6,0),IF(AND($G63="检查版",$H63="中医诊所"),IFERROR(U63/同类汇总数据!F$7,0),IF(AND($G63="检查版",$H63="口腔诊所"),IFERROR(U63/同类汇总数据!F$8,0),IF(AND($G63="互联网版",$H63="中西医诊所"),IFERROR(U63/同类汇总数据!F$9,0),IF(AND($G63="互联网版",$H63="中医诊所"),IFERROR(U63/同类汇总数据!F$10,0),IF(AND($G63="互联网版",$H63="口腔诊所"),IFERROR(U63/同类汇总数据!F$11,0))))))))))</f>
        <v>0.721435891251315</v>
      </c>
      <c r="AH63" s="61">
        <f>IF(AND($G63="正式版",$H63="中西医诊所"),IFERROR(V63/同类汇总数据!G$3,0),IF(AND($G63="正式版",$H63="中医诊所"),IFERROR(V63/同类汇总数据!G$4,0),IF(AND($G63="正式版",$H63="口腔诊所"),IFERROR(V63/同类汇总数据!G$5,0),IF(AND($G63="检查版",$H63="中西医诊所"),IFERROR(V63/同类汇总数据!G$6,0),IF(AND($G63="检查版",$H63="中医诊所"),IFERROR(V63/同类汇总数据!G$7,0),IF(AND($G63="检查版",$H63="口腔诊所"),IFERROR(V63/同类汇总数据!G$8,0),IF(AND($G63="互联网版",$H63="中西医诊所"),IFERROR(V63/同类汇总数据!G$9,0),IF(AND($G63="互联网版",$H63="中医诊所"),IFERROR(V63/同类汇总数据!G$10,0),IF(AND($G63="互联网版",$H63="口腔诊所"),IFERROR(V63/同类汇总数据!G$11,0))))))))))</f>
        <v>0.222942243096222</v>
      </c>
      <c r="AI63" s="61">
        <f>IF(AND($G63="正式版",$H63="中西医诊所"),IFERROR(W63/同类汇总数据!H$3,0),IF(AND($G63="正式版",$H63="中医诊所"),IFERROR(W63/同类汇总数据!H$4,0),IF(AND($G63="正式版",$H63="口腔诊所"),IFERROR(W63/同类汇总数据!H$5,0),IF(AND($G63="检查版",$H63="中西医诊所"),IFERROR(W63/同类汇总数据!H$6,0),IF(AND($G63="检查版",$H63="中医诊所"),IFERROR(W63/同类汇总数据!H$7,0),IF(AND($G63="检查版",$H63="口腔诊所"),IFERROR(W63/同类汇总数据!H$8,0),IF(AND($G63="互联网版",$H63="中西医诊所"),IFERROR(W63/同类汇总数据!H$9,0),IF(AND($G63="互联网版",$H63="中医诊所"),IFERROR(W63/同类汇总数据!H$10,0),IF(AND($G63="互联网版",$H63="口腔诊所"),IFERROR(W63/同类汇总数据!H$11,0))))))))))</f>
        <v>0.334587743874843</v>
      </c>
      <c r="AJ63" s="61">
        <f>IF(AND($G63="正式版",$H63="中西医诊所"),IFERROR(X63/同类汇总数据!I$3,0),IF(AND($G63="正式版",$H63="中医诊所"),IFERROR(X63/同类汇总数据!I$4,0),IF(AND($G63="正式版",$H63="口腔诊所"),IFERROR(X63/同类汇总数据!I$5,0),IF(AND($G63="检查版",$H63="中西医诊所"),IFERROR(X63/同类汇总数据!I$6,0),IF(AND($G63="检查版",$H63="中医诊所"),IFERROR(X63/同类汇总数据!I$7,0),IF(AND($G63="检查版",$H63="口腔诊所"),IFERROR(X63/同类汇总数据!I$8,0),IF(AND($G63="互联网版",$H63="中西医诊所"),IFERROR(X63/同类汇总数据!I$9,0),IF(AND($G63="互联网版",$H63="中医诊所"),IFERROR(X63/同类汇总数据!I$10,0),IF(AND($G63="互联网版",$H63="口腔诊所"),IFERROR(X63/同类汇总数据!I$11,0))))))))))</f>
        <v>0.393109735227038</v>
      </c>
      <c r="AK63" s="61">
        <f>IF(AND($G63="正式版",$H63="中西医诊所"),IFERROR(Y63/同类汇总数据!J$3,0),IF(AND($G63="正式版",$H63="中医诊所"),IFERROR(Y63/同类汇总数据!J$4,0),IF(AND($G63="正式版",$H63="口腔诊所"),IFERROR(Y63/同类汇总数据!J$5,0),IF(AND($G63="检查版",$H63="中西医诊所"),IFERROR(Y63/同类汇总数据!J$6,0),IF(AND($G63="检查版",$H63="中医诊所"),IFERROR(Y63/同类汇总数据!J$7,0),IF(AND($G63="检查版",$H63="口腔诊所"),IFERROR(Y63/同类汇总数据!J$8,0),IF(AND($G63="互联网版",$H63="中西医诊所"),IFERROR(Y63/同类汇总数据!J$9,0),IF(AND($G63="互联网版",$H63="中医诊所"),IFERROR(Y63/同类汇总数据!J$10,0),IF(AND($G63="互联网版",$H63="口腔诊所"),IFERROR(Y63/同类汇总数据!J$11,0))))))))))</f>
        <v>0.421664203193956</v>
      </c>
      <c r="AL63" s="62" t="str">
        <f ca="1" t="shared" si="13"/>
        <v>-</v>
      </c>
      <c r="AM63" s="62" t="str">
        <f t="shared" si="14"/>
        <v/>
      </c>
      <c r="AN63" s="5" t="str">
        <f t="shared" si="15"/>
        <v>低于同行50%</v>
      </c>
      <c r="AO63" s="63">
        <f t="shared" si="16"/>
        <v>46103.7477362153</v>
      </c>
      <c r="AP63" s="5" t="str">
        <f t="shared" si="17"/>
        <v/>
      </c>
      <c r="AQ63" s="60">
        <v>45071.4373329861</v>
      </c>
    </row>
    <row r="64" ht="17" spans="1:43">
      <c r="A64" s="5">
        <f t="shared" ref="A64:A73" si="22">ROW()-3</f>
        <v>61</v>
      </c>
      <c r="B64" s="55" t="str">
        <f t="shared" si="10"/>
        <v>连续三月交易上升</v>
      </c>
      <c r="C64" s="2" t="str">
        <f t="shared" si="11"/>
        <v/>
      </c>
      <c r="D64" s="56" t="str">
        <f t="shared" si="12"/>
        <v>-</v>
      </c>
      <c r="E64" s="84" t="s">
        <v>216</v>
      </c>
      <c r="F64" s="58">
        <v>45071.4373329861</v>
      </c>
      <c r="G64" s="59" t="s">
        <v>38</v>
      </c>
      <c r="H64" s="59" t="s">
        <v>63</v>
      </c>
      <c r="I64" s="59" t="s">
        <v>40</v>
      </c>
      <c r="J64" s="59" t="s">
        <v>149</v>
      </c>
      <c r="K64" s="59" t="s">
        <v>217</v>
      </c>
      <c r="L64" s="59" t="s">
        <v>151</v>
      </c>
      <c r="M64" s="60">
        <v>46103.6534143519</v>
      </c>
      <c r="N64" s="60">
        <v>46103.7273073727</v>
      </c>
      <c r="O64" s="60">
        <v>46103.7267321065</v>
      </c>
      <c r="P64" s="60">
        <v>46095.5975347917</v>
      </c>
      <c r="Q64" s="60">
        <v>46103.6548594329</v>
      </c>
      <c r="R64" s="59">
        <v>2734</v>
      </c>
      <c r="S64" s="59">
        <v>17884</v>
      </c>
      <c r="T64" s="59">
        <v>54621.04</v>
      </c>
      <c r="U64" s="59">
        <v>47309.04</v>
      </c>
      <c r="V64" s="59">
        <v>14</v>
      </c>
      <c r="W64" s="59">
        <v>80</v>
      </c>
      <c r="X64" s="59">
        <v>202</v>
      </c>
      <c r="Y64" s="59">
        <v>169</v>
      </c>
      <c r="Z64" s="59">
        <v>569.9884337349</v>
      </c>
      <c r="AA64" s="59">
        <v>0.7108898464</v>
      </c>
      <c r="AB64" s="59">
        <v>-0.6023040633</v>
      </c>
      <c r="AC64" s="59">
        <v>1.7810813671</v>
      </c>
      <c r="AD64" s="61">
        <f>IF(AND($G64="正式版",$H64="中西医诊所"),IFERROR(R64/同类汇总数据!C$3,0),IF(AND($G64="正式版",$H64="中医诊所"),IFERROR(R64/同类汇总数据!C$4,0),IF(AND($G64="正式版",$H64="口腔诊所"),IFERROR(R64/同类汇总数据!C$5,0),IF(AND($G64="检查版",$H64="中西医诊所"),IFERROR(R64/同类汇总数据!C$6,0),IF(AND($G64="检查版",$H64="中医诊所"),IFERROR(R64/同类汇总数据!C$7,0),IF(AND($G64="检查版",$H64="口腔诊所"),IFERROR(R64/同类汇总数据!C$8,0),IF(AND($G64="互联网版",$H64="中西医诊所"),IFERROR(R64/同类汇总数据!C$9,0),IF(AND($G64="互联网版",$H64="中医诊所"),IFERROR(R64/同类汇总数据!C$10,0),IF(AND($G64="互联网版",$H64="口腔诊所"),IFERROR(R64/同类汇总数据!C$11,0))))))))))</f>
        <v>0.273467163421864</v>
      </c>
      <c r="AE64" s="61">
        <f>IF(AND($G64="正式版",$H64="中西医诊所"),IFERROR(S64/同类汇总数据!D$3,0),IF(AND($G64="正式版",$H64="中医诊所"),IFERROR(S64/同类汇总数据!D$4,0),IF(AND($G64="正式版",$H64="口腔诊所"),IFERROR(S64/同类汇总数据!D$5,0),IF(AND($G64="检查版",$H64="中西医诊所"),IFERROR(S64/同类汇总数据!D$6,0),IF(AND($G64="检查版",$H64="中医诊所"),IFERROR(S64/同类汇总数据!D$7,0),IF(AND($G64="检查版",$H64="口腔诊所"),IFERROR(S64/同类汇总数据!D$8,0),IF(AND($G64="互联网版",$H64="中西医诊所"),IFERROR(S64/同类汇总数据!D$9,0),IF(AND($G64="互联网版",$H64="中医诊所"),IFERROR(S64/同类汇总数据!D$10,0),IF(AND($G64="互联网版",$H64="口腔诊所"),IFERROR(S64/同类汇总数据!D$11,0))))))))))</f>
        <v>0.411781296700082</v>
      </c>
      <c r="AF64" s="61">
        <f>IF(AND($G64="正式版",$H64="中西医诊所"),IFERROR(T64/同类汇总数据!E$3,0),IF(AND($G64="正式版",$H64="中医诊所"),IFERROR(T64/同类汇总数据!E$4,0),IF(AND($G64="正式版",$H64="口腔诊所"),IFERROR(T64/同类汇总数据!E$5,0),IF(AND($G64="检查版",$H64="中西医诊所"),IFERROR(T64/同类汇总数据!E$6,0),IF(AND($G64="检查版",$H64="中医诊所"),IFERROR(T64/同类汇总数据!E$7,0),IF(AND($G64="检查版",$H64="口腔诊所"),IFERROR(T64/同类汇总数据!E$8,0),IF(AND($G64="互联网版",$H64="中西医诊所"),IFERROR(T64/同类汇总数据!E$9,0),IF(AND($G64="互联网版",$H64="中医诊所"),IFERROR(T64/同类汇总数据!E$10,0),IF(AND($G64="互联网版",$H64="口腔诊所"),IFERROR(T64/同类汇总数据!E$11,0))))))))))</f>
        <v>0.492671932077109</v>
      </c>
      <c r="AG64" s="61">
        <f>IF(AND($G64="正式版",$H64="中西医诊所"),IFERROR(U64/同类汇总数据!F$3,0),IF(AND($G64="正式版",$H64="中医诊所"),IFERROR(U64/同类汇总数据!F$4,0),IF(AND($G64="正式版",$H64="口腔诊所"),IFERROR(U64/同类汇总数据!F$5,0),IF(AND($G64="检查版",$H64="中西医诊所"),IFERROR(U64/同类汇总数据!F$6,0),IF(AND($G64="检查版",$H64="中医诊所"),IFERROR(U64/同类汇总数据!F$7,0),IF(AND($G64="检查版",$H64="口腔诊所"),IFERROR(U64/同类汇总数据!F$8,0),IF(AND($G64="互联网版",$H64="中西医诊所"),IFERROR(U64/同类汇总数据!F$9,0),IF(AND($G64="互联网版",$H64="中医诊所"),IFERROR(U64/同类汇总数据!F$10,0),IF(AND($G64="互联网版",$H64="口腔诊所"),IFERROR(U64/同类汇总数据!F$11,0))))))))))</f>
        <v>0.473573462420482</v>
      </c>
      <c r="AH64" s="61">
        <f>IF(AND($G64="正式版",$H64="中西医诊所"),IFERROR(V64/同类汇总数据!G$3,0),IF(AND($G64="正式版",$H64="中医诊所"),IFERROR(V64/同类汇总数据!G$4,0),IF(AND($G64="正式版",$H64="口腔诊所"),IFERROR(V64/同类汇总数据!G$5,0),IF(AND($G64="检查版",$H64="中西医诊所"),IFERROR(V64/同类汇总数据!G$6,0),IF(AND($G64="检查版",$H64="中医诊所"),IFERROR(V64/同类汇总数据!G$7,0),IF(AND($G64="检查版",$H64="口腔诊所"),IFERROR(V64/同类汇总数据!G$8,0),IF(AND($G64="互联网版",$H64="中西医诊所"),IFERROR(V64/同类汇总数据!G$9,0),IF(AND($G64="互联网版",$H64="中医诊所"),IFERROR(V64/同类汇总数据!G$10,0),IF(AND($G64="互联网版",$H64="口腔诊所"),IFERROR(V64/同类汇总数据!G$11,0))))))))))</f>
        <v>1.04039713444904</v>
      </c>
      <c r="AI64" s="61">
        <f>IF(AND($G64="正式版",$H64="中西医诊所"),IFERROR(W64/同类汇总数据!H$3,0),IF(AND($G64="正式版",$H64="中医诊所"),IFERROR(W64/同类汇总数据!H$4,0),IF(AND($G64="正式版",$H64="口腔诊所"),IFERROR(W64/同类汇总数据!H$5,0),IF(AND($G64="检查版",$H64="中西医诊所"),IFERROR(W64/同类汇总数据!H$6,0),IF(AND($G64="检查版",$H64="中医诊所"),IFERROR(W64/同类汇总数据!H$7,0),IF(AND($G64="检查版",$H64="口腔诊所"),IFERROR(W64/同类汇总数据!H$8,0),IF(AND($G64="互联网版",$H64="中西医诊所"),IFERROR(W64/同类汇总数据!H$9,0),IF(AND($G64="互联网版",$H64="中医诊所"),IFERROR(W64/同类汇总数据!H$10,0),IF(AND($G64="互联网版",$H64="口腔诊所"),IFERROR(W64/同类汇总数据!H$11,0))))))))))</f>
        <v>1.40879050052566</v>
      </c>
      <c r="AJ64" s="61">
        <f>IF(AND($G64="正式版",$H64="中西医诊所"),IFERROR(X64/同类汇总数据!I$3,0),IF(AND($G64="正式版",$H64="中医诊所"),IFERROR(X64/同类汇总数据!I$4,0),IF(AND($G64="正式版",$H64="口腔诊所"),IFERROR(X64/同类汇总数据!I$5,0),IF(AND($G64="检查版",$H64="中西医诊所"),IFERROR(X64/同类汇总数据!I$6,0),IF(AND($G64="检查版",$H64="中医诊所"),IFERROR(X64/同类汇总数据!I$7,0),IF(AND($G64="检查版",$H64="口腔诊所"),IFERROR(X64/同类汇总数据!I$8,0),IF(AND($G64="互联网版",$H64="中西医诊所"),IFERROR(X64/同类汇总数据!I$9,0),IF(AND($G64="互联网版",$H64="中医诊所"),IFERROR(X64/同类汇总数据!I$10,0),IF(AND($G64="互联网版",$H64="口腔诊所"),IFERROR(X64/同类汇总数据!I$11,0))))))))))</f>
        <v>1.36910631923899</v>
      </c>
      <c r="AK64" s="61">
        <f>IF(AND($G64="正式版",$H64="中西医诊所"),IFERROR(Y64/同类汇总数据!J$3,0),IF(AND($G64="正式版",$H64="中医诊所"),IFERROR(Y64/同类汇总数据!J$4,0),IF(AND($G64="正式版",$H64="口腔诊所"),IFERROR(Y64/同类汇总数据!J$5,0),IF(AND($G64="检查版",$H64="中西医诊所"),IFERROR(Y64/同类汇总数据!J$6,0),IF(AND($G64="检查版",$H64="中医诊所"),IFERROR(Y64/同类汇总数据!J$7,0),IF(AND($G64="检查版",$H64="口腔诊所"),IFERROR(Y64/同类汇总数据!J$8,0),IF(AND($G64="互联网版",$H64="中西医诊所"),IFERROR(Y64/同类汇总数据!J$9,0),IF(AND($G64="互联网版",$H64="中医诊所"),IFERROR(Y64/同类汇总数据!J$10,0),IF(AND($G64="互联网版",$H64="口腔诊所"),IFERROR(Y64/同类汇总数据!J$11,0))))))))))</f>
        <v>1.27252232749605</v>
      </c>
      <c r="AL64" s="62" t="str">
        <f ca="1" t="shared" si="13"/>
        <v>-</v>
      </c>
      <c r="AM64" s="62" t="str">
        <f t="shared" si="14"/>
        <v>低于同行50%</v>
      </c>
      <c r="AN64" s="5" t="str">
        <f t="shared" si="15"/>
        <v>高于同行20%</v>
      </c>
      <c r="AO64" s="63">
        <f t="shared" si="16"/>
        <v>46103.7273073727</v>
      </c>
      <c r="AP64" s="5" t="str">
        <f t="shared" si="17"/>
        <v/>
      </c>
      <c r="AQ64" s="60">
        <v>45071.5362139468</v>
      </c>
    </row>
    <row r="65" ht="17" spans="1:43">
      <c r="A65" s="5">
        <f t="shared" si="22"/>
        <v>62</v>
      </c>
      <c r="B65" s="55" t="str">
        <f t="shared" si="10"/>
        <v>无交易</v>
      </c>
      <c r="C65" s="2" t="str">
        <f t="shared" si="11"/>
        <v/>
      </c>
      <c r="D65" s="56" t="str">
        <f t="shared" si="12"/>
        <v>流失</v>
      </c>
      <c r="E65" s="84" t="s">
        <v>218</v>
      </c>
      <c r="F65" s="58">
        <v>45071.5362139468</v>
      </c>
      <c r="G65" s="59" t="s">
        <v>60</v>
      </c>
      <c r="H65" s="59" t="s">
        <v>39</v>
      </c>
      <c r="I65" s="59" t="s">
        <v>40</v>
      </c>
      <c r="J65" s="59" t="s">
        <v>219</v>
      </c>
      <c r="K65" s="59" t="s">
        <v>220</v>
      </c>
      <c r="L65" s="59" t="s">
        <v>221</v>
      </c>
      <c r="M65" s="60">
        <v>45071.5989467593</v>
      </c>
      <c r="N65" s="60"/>
      <c r="O65" s="60"/>
      <c r="P65" s="60">
        <v>45071.6118566319</v>
      </c>
      <c r="Q65" s="60"/>
      <c r="R65" s="59"/>
      <c r="S65" s="59"/>
      <c r="T65" s="59"/>
      <c r="U65" s="59"/>
      <c r="V65" s="59"/>
      <c r="W65" s="59"/>
      <c r="X65" s="59"/>
      <c r="Y65" s="59"/>
      <c r="Z65" s="59"/>
      <c r="AA65" s="59"/>
      <c r="AB65" s="59"/>
      <c r="AC65" s="59"/>
      <c r="AD65" s="61">
        <f>IF(AND($G65="正式版",$H65="中西医诊所"),IFERROR(R65/同类汇总数据!C$3,0),IF(AND($G65="正式版",$H65="中医诊所"),IFERROR(R65/同类汇总数据!C$4,0),IF(AND($G65="正式版",$H65="口腔诊所"),IFERROR(R65/同类汇总数据!C$5,0),IF(AND($G65="检查版",$H65="中西医诊所"),IFERROR(R65/同类汇总数据!C$6,0),IF(AND($G65="检查版",$H65="中医诊所"),IFERROR(R65/同类汇总数据!C$7,0),IF(AND($G65="检查版",$H65="口腔诊所"),IFERROR(R65/同类汇总数据!C$8,0),IF(AND($G65="互联网版",$H65="中西医诊所"),IFERROR(R65/同类汇总数据!C$9,0),IF(AND($G65="互联网版",$H65="中医诊所"),IFERROR(R65/同类汇总数据!C$10,0),IF(AND($G65="互联网版",$H65="口腔诊所"),IFERROR(R65/同类汇总数据!C$11,0))))))))))</f>
        <v>0</v>
      </c>
      <c r="AE65" s="61">
        <f>IF(AND($G65="正式版",$H65="中西医诊所"),IFERROR(S65/同类汇总数据!D$3,0),IF(AND($G65="正式版",$H65="中医诊所"),IFERROR(S65/同类汇总数据!D$4,0),IF(AND($G65="正式版",$H65="口腔诊所"),IFERROR(S65/同类汇总数据!D$5,0),IF(AND($G65="检查版",$H65="中西医诊所"),IFERROR(S65/同类汇总数据!D$6,0),IF(AND($G65="检查版",$H65="中医诊所"),IFERROR(S65/同类汇总数据!D$7,0),IF(AND($G65="检查版",$H65="口腔诊所"),IFERROR(S65/同类汇总数据!D$8,0),IF(AND($G65="互联网版",$H65="中西医诊所"),IFERROR(S65/同类汇总数据!D$9,0),IF(AND($G65="互联网版",$H65="中医诊所"),IFERROR(S65/同类汇总数据!D$10,0),IF(AND($G65="互联网版",$H65="口腔诊所"),IFERROR(S65/同类汇总数据!D$11,0))))))))))</f>
        <v>0</v>
      </c>
      <c r="AF65" s="61">
        <f>IF(AND($G65="正式版",$H65="中西医诊所"),IFERROR(T65/同类汇总数据!E$3,0),IF(AND($G65="正式版",$H65="中医诊所"),IFERROR(T65/同类汇总数据!E$4,0),IF(AND($G65="正式版",$H65="口腔诊所"),IFERROR(T65/同类汇总数据!E$5,0),IF(AND($G65="检查版",$H65="中西医诊所"),IFERROR(T65/同类汇总数据!E$6,0),IF(AND($G65="检查版",$H65="中医诊所"),IFERROR(T65/同类汇总数据!E$7,0),IF(AND($G65="检查版",$H65="口腔诊所"),IFERROR(T65/同类汇总数据!E$8,0),IF(AND($G65="互联网版",$H65="中西医诊所"),IFERROR(T65/同类汇总数据!E$9,0),IF(AND($G65="互联网版",$H65="中医诊所"),IFERROR(T65/同类汇总数据!E$10,0),IF(AND($G65="互联网版",$H65="口腔诊所"),IFERROR(T65/同类汇总数据!E$11,0))))))))))</f>
        <v>0</v>
      </c>
      <c r="AG65" s="61">
        <f>IF(AND($G65="正式版",$H65="中西医诊所"),IFERROR(U65/同类汇总数据!F$3,0),IF(AND($G65="正式版",$H65="中医诊所"),IFERROR(U65/同类汇总数据!F$4,0),IF(AND($G65="正式版",$H65="口腔诊所"),IFERROR(U65/同类汇总数据!F$5,0),IF(AND($G65="检查版",$H65="中西医诊所"),IFERROR(U65/同类汇总数据!F$6,0),IF(AND($G65="检查版",$H65="中医诊所"),IFERROR(U65/同类汇总数据!F$7,0),IF(AND($G65="检查版",$H65="口腔诊所"),IFERROR(U65/同类汇总数据!F$8,0),IF(AND($G65="互联网版",$H65="中西医诊所"),IFERROR(U65/同类汇总数据!F$9,0),IF(AND($G65="互联网版",$H65="中医诊所"),IFERROR(U65/同类汇总数据!F$10,0),IF(AND($G65="互联网版",$H65="口腔诊所"),IFERROR(U65/同类汇总数据!F$11,0))))))))))</f>
        <v>0</v>
      </c>
      <c r="AH65" s="61">
        <f>IF(AND($G65="正式版",$H65="中西医诊所"),IFERROR(V65/同类汇总数据!G$3,0),IF(AND($G65="正式版",$H65="中医诊所"),IFERROR(V65/同类汇总数据!G$4,0),IF(AND($G65="正式版",$H65="口腔诊所"),IFERROR(V65/同类汇总数据!G$5,0),IF(AND($G65="检查版",$H65="中西医诊所"),IFERROR(V65/同类汇总数据!G$6,0),IF(AND($G65="检查版",$H65="中医诊所"),IFERROR(V65/同类汇总数据!G$7,0),IF(AND($G65="检查版",$H65="口腔诊所"),IFERROR(V65/同类汇总数据!G$8,0),IF(AND($G65="互联网版",$H65="中西医诊所"),IFERROR(V65/同类汇总数据!G$9,0),IF(AND($G65="互联网版",$H65="中医诊所"),IFERROR(V65/同类汇总数据!G$10,0),IF(AND($G65="互联网版",$H65="口腔诊所"),IFERROR(V65/同类汇总数据!G$11,0))))))))))</f>
        <v>0</v>
      </c>
      <c r="AI65" s="61">
        <f>IF(AND($G65="正式版",$H65="中西医诊所"),IFERROR(W65/同类汇总数据!H$3,0),IF(AND($G65="正式版",$H65="中医诊所"),IFERROR(W65/同类汇总数据!H$4,0),IF(AND($G65="正式版",$H65="口腔诊所"),IFERROR(W65/同类汇总数据!H$5,0),IF(AND($G65="检查版",$H65="中西医诊所"),IFERROR(W65/同类汇总数据!H$6,0),IF(AND($G65="检查版",$H65="中医诊所"),IFERROR(W65/同类汇总数据!H$7,0),IF(AND($G65="检查版",$H65="口腔诊所"),IFERROR(W65/同类汇总数据!H$8,0),IF(AND($G65="互联网版",$H65="中西医诊所"),IFERROR(W65/同类汇总数据!H$9,0),IF(AND($G65="互联网版",$H65="中医诊所"),IFERROR(W65/同类汇总数据!H$10,0),IF(AND($G65="互联网版",$H65="口腔诊所"),IFERROR(W65/同类汇总数据!H$11,0))))))))))</f>
        <v>0</v>
      </c>
      <c r="AJ65" s="61">
        <f>IF(AND($G65="正式版",$H65="中西医诊所"),IFERROR(X65/同类汇总数据!I$3,0),IF(AND($G65="正式版",$H65="中医诊所"),IFERROR(X65/同类汇总数据!I$4,0),IF(AND($G65="正式版",$H65="口腔诊所"),IFERROR(X65/同类汇总数据!I$5,0),IF(AND($G65="检查版",$H65="中西医诊所"),IFERROR(X65/同类汇总数据!I$6,0),IF(AND($G65="检查版",$H65="中医诊所"),IFERROR(X65/同类汇总数据!I$7,0),IF(AND($G65="检查版",$H65="口腔诊所"),IFERROR(X65/同类汇总数据!I$8,0),IF(AND($G65="互联网版",$H65="中西医诊所"),IFERROR(X65/同类汇总数据!I$9,0),IF(AND($G65="互联网版",$H65="中医诊所"),IFERROR(X65/同类汇总数据!I$10,0),IF(AND($G65="互联网版",$H65="口腔诊所"),IFERROR(X65/同类汇总数据!I$11,0))))))))))</f>
        <v>0</v>
      </c>
      <c r="AK65" s="61">
        <f>IF(AND($G65="正式版",$H65="中西医诊所"),IFERROR(Y65/同类汇总数据!J$3,0),IF(AND($G65="正式版",$H65="中医诊所"),IFERROR(Y65/同类汇总数据!J$4,0),IF(AND($G65="正式版",$H65="口腔诊所"),IFERROR(Y65/同类汇总数据!J$5,0),IF(AND($G65="检查版",$H65="中西医诊所"),IFERROR(Y65/同类汇总数据!J$6,0),IF(AND($G65="检查版",$H65="中医诊所"),IFERROR(Y65/同类汇总数据!J$7,0),IF(AND($G65="检查版",$H65="口腔诊所"),IFERROR(Y65/同类汇总数据!J$8,0),IF(AND($G65="互联网版",$H65="中西医诊所"),IFERROR(Y65/同类汇总数据!J$9,0),IF(AND($G65="互联网版",$H65="中医诊所"),IFERROR(Y65/同类汇总数据!J$10,0),IF(AND($G65="互联网版",$H65="口腔诊所"),IFERROR(Y65/同类汇总数据!J$11,0))))))))))</f>
        <v>0</v>
      </c>
      <c r="AL65" s="62" t="str">
        <f ca="1" t="shared" si="13"/>
        <v>今年内未操作</v>
      </c>
      <c r="AM65" s="62" t="str">
        <f t="shared" si="14"/>
        <v>低于同行20%</v>
      </c>
      <c r="AN65" s="5" t="str">
        <f t="shared" si="15"/>
        <v>低于同行20%</v>
      </c>
      <c r="AO65" s="63">
        <f t="shared" si="16"/>
        <v>45071.6118566319</v>
      </c>
      <c r="AP65" s="5" t="str">
        <f t="shared" si="17"/>
        <v/>
      </c>
      <c r="AQ65" s="60">
        <v>45071.8799284954</v>
      </c>
    </row>
    <row r="66" ht="17" spans="1:43">
      <c r="A66" s="5">
        <f t="shared" si="22"/>
        <v>63</v>
      </c>
      <c r="B66" s="55" t="str">
        <f t="shared" si="10"/>
        <v>连续三月交易上升</v>
      </c>
      <c r="C66" s="2" t="str">
        <f t="shared" si="11"/>
        <v/>
      </c>
      <c r="D66" s="56" t="str">
        <f t="shared" si="12"/>
        <v>-</v>
      </c>
      <c r="E66" s="84" t="s">
        <v>222</v>
      </c>
      <c r="F66" s="58">
        <v>45071.8799284954</v>
      </c>
      <c r="G66" s="59" t="s">
        <v>38</v>
      </c>
      <c r="H66" s="59" t="s">
        <v>63</v>
      </c>
      <c r="I66" s="59" t="s">
        <v>40</v>
      </c>
      <c r="J66" s="59" t="s">
        <v>85</v>
      </c>
      <c r="K66" s="59" t="s">
        <v>223</v>
      </c>
      <c r="L66" s="59" t="s">
        <v>224</v>
      </c>
      <c r="M66" s="60">
        <v>46104.3769675926</v>
      </c>
      <c r="N66" s="60">
        <v>46104.3911604051</v>
      </c>
      <c r="O66" s="60"/>
      <c r="P66" s="60">
        <v>46062.6883835185</v>
      </c>
      <c r="Q66" s="60">
        <v>46062.6883837384</v>
      </c>
      <c r="R66" s="59">
        <v>146919.73</v>
      </c>
      <c r="S66" s="59">
        <v>892049.5</v>
      </c>
      <c r="T66" s="59">
        <v>1793224.51</v>
      </c>
      <c r="U66" s="59">
        <v>1560598.51</v>
      </c>
      <c r="V66" s="59">
        <v>139</v>
      </c>
      <c r="W66" s="59">
        <v>561</v>
      </c>
      <c r="X66" s="59">
        <v>1216</v>
      </c>
      <c r="Y66" s="59">
        <v>1059</v>
      </c>
      <c r="Z66" s="85" t="s">
        <v>225</v>
      </c>
      <c r="AA66" s="59">
        <v>2.5669534186</v>
      </c>
      <c r="AB66" s="59">
        <v>-0.615893221</v>
      </c>
      <c r="AC66" s="59">
        <v>-0.0897925525</v>
      </c>
      <c r="AD66" s="61">
        <f>IF(AND($G66="正式版",$H66="中西医诊所"),IFERROR(R66/同类汇总数据!C$3,0),IF(AND($G66="正式版",$H66="中医诊所"),IFERROR(R66/同类汇总数据!C$4,0),IF(AND($G66="正式版",$H66="口腔诊所"),IFERROR(R66/同类汇总数据!C$5,0),IF(AND($G66="检查版",$H66="中西医诊所"),IFERROR(R66/同类汇总数据!C$6,0),IF(AND($G66="检查版",$H66="中医诊所"),IFERROR(R66/同类汇总数据!C$7,0),IF(AND($G66="检查版",$H66="口腔诊所"),IFERROR(R66/同类汇总数据!C$8,0),IF(AND($G66="互联网版",$H66="中西医诊所"),IFERROR(R66/同类汇总数据!C$9,0),IF(AND($G66="互联网版",$H66="中医诊所"),IFERROR(R66/同类汇总数据!C$10,0),IF(AND($G66="互联网版",$H66="口腔诊所"),IFERROR(R66/同类汇总数据!C$11,0))))))))))</f>
        <v>14.6955822288976</v>
      </c>
      <c r="AE66" s="61">
        <f>IF(AND($G66="正式版",$H66="中西医诊所"),IFERROR(S66/同类汇总数据!D$3,0),IF(AND($G66="正式版",$H66="中医诊所"),IFERROR(S66/同类汇总数据!D$4,0),IF(AND($G66="正式版",$H66="口腔诊所"),IFERROR(S66/同类汇总数据!D$5,0),IF(AND($G66="检查版",$H66="中西医诊所"),IFERROR(S66/同类汇总数据!D$6,0),IF(AND($G66="检查版",$H66="中医诊所"),IFERROR(S66/同类汇总数据!D$7,0),IF(AND($G66="检查版",$H66="口腔诊所"),IFERROR(S66/同类汇总数据!D$8,0),IF(AND($G66="互联网版",$H66="中西医诊所"),IFERROR(S66/同类汇总数据!D$9,0),IF(AND($G66="互联网版",$H66="中医诊所"),IFERROR(S66/同类汇总数据!D$10,0),IF(AND($G66="互联网版",$H66="口腔诊所"),IFERROR(S66/同类汇总数据!D$11,0))))))))))</f>
        <v>20.5395493083572</v>
      </c>
      <c r="AF66" s="61">
        <f>IF(AND($G66="正式版",$H66="中西医诊所"),IFERROR(T66/同类汇总数据!E$3,0),IF(AND($G66="正式版",$H66="中医诊所"),IFERROR(T66/同类汇总数据!E$4,0),IF(AND($G66="正式版",$H66="口腔诊所"),IFERROR(T66/同类汇总数据!E$5,0),IF(AND($G66="检查版",$H66="中西医诊所"),IFERROR(T66/同类汇总数据!E$6,0),IF(AND($G66="检查版",$H66="中医诊所"),IFERROR(T66/同类汇总数据!E$7,0),IF(AND($G66="检查版",$H66="口腔诊所"),IFERROR(T66/同类汇总数据!E$8,0),IF(AND($G66="互联网版",$H66="中西医诊所"),IFERROR(T66/同类汇总数据!E$9,0),IF(AND($G66="互联网版",$H66="中医诊所"),IFERROR(T66/同类汇总数据!E$10,0),IF(AND($G66="互联网版",$H66="口腔诊所"),IFERROR(T66/同类汇总数据!E$11,0))))))))))</f>
        <v>16.1745617437846</v>
      </c>
      <c r="AG66" s="61">
        <f>IF(AND($G66="正式版",$H66="中西医诊所"),IFERROR(U66/同类汇总数据!F$3,0),IF(AND($G66="正式版",$H66="中医诊所"),IFERROR(U66/同类汇总数据!F$4,0),IF(AND($G66="正式版",$H66="口腔诊所"),IFERROR(U66/同类汇总数据!F$5,0),IF(AND($G66="检查版",$H66="中西医诊所"),IFERROR(U66/同类汇总数据!F$6,0),IF(AND($G66="检查版",$H66="中医诊所"),IFERROR(U66/同类汇总数据!F$7,0),IF(AND($G66="检查版",$H66="口腔诊所"),IFERROR(U66/同类汇总数据!F$8,0),IF(AND($G66="互联网版",$H66="中西医诊所"),IFERROR(U66/同类汇总数据!F$9,0),IF(AND($G66="互联网版",$H66="中医诊所"),IFERROR(U66/同类汇总数据!F$10,0),IF(AND($G66="互联网版",$H66="口腔诊所"),IFERROR(U66/同类汇总数据!F$11,0))))))))))</f>
        <v>15.6219200353451</v>
      </c>
      <c r="AH66" s="61">
        <f>IF(AND($G66="正式版",$H66="中西医诊所"),IFERROR(V66/同类汇总数据!G$3,0),IF(AND($G66="正式版",$H66="中医诊所"),IFERROR(V66/同类汇总数据!G$4,0),IF(AND($G66="正式版",$H66="口腔诊所"),IFERROR(V66/同类汇总数据!G$5,0),IF(AND($G66="检查版",$H66="中西医诊所"),IFERROR(V66/同类汇总数据!G$6,0),IF(AND($G66="检查版",$H66="中医诊所"),IFERROR(V66/同类汇总数据!G$7,0),IF(AND($G66="检查版",$H66="口腔诊所"),IFERROR(V66/同类汇总数据!G$8,0),IF(AND($G66="互联网版",$H66="中西医诊所"),IFERROR(V66/同类汇总数据!G$9,0),IF(AND($G66="互联网版",$H66="中医诊所"),IFERROR(V66/同类汇总数据!G$10,0),IF(AND($G66="互联网版",$H66="口腔诊所"),IFERROR(V66/同类汇总数据!G$11,0))))))))))</f>
        <v>10.3296572634583</v>
      </c>
      <c r="AI66" s="61">
        <f>IF(AND($G66="正式版",$H66="中西医诊所"),IFERROR(W66/同类汇总数据!H$3,0),IF(AND($G66="正式版",$H66="中医诊所"),IFERROR(W66/同类汇总数据!H$4,0),IF(AND($G66="正式版",$H66="口腔诊所"),IFERROR(W66/同类汇总数据!H$5,0),IF(AND($G66="检查版",$H66="中西医诊所"),IFERROR(W66/同类汇总数据!H$6,0),IF(AND($G66="检查版",$H66="中医诊所"),IFERROR(W66/同类汇总数据!H$7,0),IF(AND($G66="检查版",$H66="口腔诊所"),IFERROR(W66/同类汇总数据!H$8,0),IF(AND($G66="互联网版",$H66="中西医诊所"),IFERROR(W66/同类汇总数据!H$9,0),IF(AND($G66="互联网版",$H66="中医诊所"),IFERROR(W66/同类汇总数据!H$10,0),IF(AND($G66="互联网版",$H66="口腔诊所"),IFERROR(W66/同类汇总数据!H$11,0))))))))))</f>
        <v>9.87914338493616</v>
      </c>
      <c r="AJ66" s="61">
        <f>IF(AND($G66="正式版",$H66="中西医诊所"),IFERROR(X66/同类汇总数据!I$3,0),IF(AND($G66="正式版",$H66="中医诊所"),IFERROR(X66/同类汇总数据!I$4,0),IF(AND($G66="正式版",$H66="口腔诊所"),IFERROR(X66/同类汇总数据!I$5,0),IF(AND($G66="检查版",$H66="中西医诊所"),IFERROR(X66/同类汇总数据!I$6,0),IF(AND($G66="检查版",$H66="中医诊所"),IFERROR(X66/同类汇总数据!I$7,0),IF(AND($G66="检查版",$H66="口腔诊所"),IFERROR(X66/同类汇总数据!I$8,0),IF(AND($G66="互联网版",$H66="中西医诊所"),IFERROR(X66/同类汇总数据!I$9,0),IF(AND($G66="互联网版",$H66="中医诊所"),IFERROR(X66/同类汇总数据!I$10,0),IF(AND($G66="互联网版",$H66="口腔诊所"),IFERROR(X66/同类汇总数据!I$11,0))))))))))</f>
        <v>8.24174893165652</v>
      </c>
      <c r="AK66" s="61">
        <f>IF(AND($G66="正式版",$H66="中西医诊所"),IFERROR(Y66/同类汇总数据!J$3,0),IF(AND($G66="正式版",$H66="中医诊所"),IFERROR(Y66/同类汇总数据!J$4,0),IF(AND($G66="正式版",$H66="口腔诊所"),IFERROR(Y66/同类汇总数据!J$5,0),IF(AND($G66="检查版",$H66="中西医诊所"),IFERROR(Y66/同类汇总数据!J$6,0),IF(AND($G66="检查版",$H66="中医诊所"),IFERROR(Y66/同类汇总数据!J$7,0),IF(AND($G66="检查版",$H66="口腔诊所"),IFERROR(Y66/同类汇总数据!J$8,0),IF(AND($G66="互联网版",$H66="中西医诊所"),IFERROR(Y66/同类汇总数据!J$9,0),IF(AND($G66="互联网版",$H66="中医诊所"),IFERROR(Y66/同类汇总数据!J$10,0),IF(AND($G66="互联网版",$H66="口腔诊所"),IFERROR(Y66/同类汇总数据!J$11,0))))))))))</f>
        <v>7.97397127111427</v>
      </c>
      <c r="AL66" s="62" t="str">
        <f ca="1" t="shared" si="13"/>
        <v>-</v>
      </c>
      <c r="AM66" s="62" t="str">
        <f t="shared" si="14"/>
        <v>高于同行100%</v>
      </c>
      <c r="AN66" s="5" t="str">
        <f t="shared" si="15"/>
        <v>高于同行100%</v>
      </c>
      <c r="AO66" s="63">
        <f t="shared" si="16"/>
        <v>46104.3911604051</v>
      </c>
      <c r="AP66" s="5" t="str">
        <f t="shared" si="17"/>
        <v/>
      </c>
      <c r="AQ66" s="60">
        <v>45072.6269229977</v>
      </c>
    </row>
    <row r="67" ht="17" spans="1:43">
      <c r="A67" s="5">
        <f t="shared" si="22"/>
        <v>64</v>
      </c>
      <c r="B67" s="55" t="str">
        <f t="shared" ref="B67:B89" si="23">IF(V67=0,"无交易",IF(AND(Y67&lt;=-0.2,Z67&lt;=-0.2,AA67&lt;=-0.2),"连续三月交易下滑",IF(AND(Y67&gt;=0.2,Z67&gt;=0.2,AA67&gt;=0.2),"连续三月交易上升",IF(AND(Y67&lt;0.2,Y67&gt;-0.2,Z67&lt;0.2,Z67&gt;-0.2,AA67&lt;0.2,AA67&gt;-0.2),"交易平稳",IF(OR(ABS(Y67-Z67)&gt;=0.2,ABS(Z67-AA67)&gt;=0.2),"交易波动较大","-")))))</f>
        <v>连续三月交易上升</v>
      </c>
      <c r="C67" s="2" t="str">
        <f t="shared" si="11"/>
        <v/>
      </c>
      <c r="D67" s="56" t="str">
        <f t="shared" si="12"/>
        <v>-</v>
      </c>
      <c r="E67" s="84" t="s">
        <v>226</v>
      </c>
      <c r="F67" s="58">
        <v>45072.6269229977</v>
      </c>
      <c r="G67" s="59" t="s">
        <v>38</v>
      </c>
      <c r="H67" s="59" t="s">
        <v>39</v>
      </c>
      <c r="I67" s="59" t="s">
        <v>40</v>
      </c>
      <c r="J67" s="59" t="s">
        <v>53</v>
      </c>
      <c r="K67" s="59" t="s">
        <v>227</v>
      </c>
      <c r="L67" s="59" t="s">
        <v>228</v>
      </c>
      <c r="M67" s="60">
        <v>46104.3664699074</v>
      </c>
      <c r="N67" s="60">
        <v>46104.3997074421</v>
      </c>
      <c r="O67" s="60">
        <v>46104.3988467593</v>
      </c>
      <c r="P67" s="60">
        <v>46102.6496705671</v>
      </c>
      <c r="Q67" s="60">
        <v>46104.3997524074</v>
      </c>
      <c r="R67" s="59">
        <v>17929.73</v>
      </c>
      <c r="S67" s="59">
        <v>72696.98</v>
      </c>
      <c r="T67" s="59">
        <v>217488.68</v>
      </c>
      <c r="U67" s="59">
        <v>183475.5</v>
      </c>
      <c r="V67" s="59">
        <v>201</v>
      </c>
      <c r="W67" s="59">
        <v>844</v>
      </c>
      <c r="X67" s="59">
        <v>2508</v>
      </c>
      <c r="Y67" s="59">
        <v>2147</v>
      </c>
      <c r="Z67" s="59">
        <v>144.3693941778</v>
      </c>
      <c r="AA67" s="59">
        <v>0.3521560531</v>
      </c>
      <c r="AB67" s="59">
        <v>-0.4093709679</v>
      </c>
      <c r="AC67" s="59">
        <v>-0.0043382211</v>
      </c>
      <c r="AD67" s="61">
        <f>IF(AND($G67="正式版",$H67="中西医诊所"),IFERROR(R67/同类汇总数据!C$3,0),IF(AND($G67="正式版",$H67="中医诊所"),IFERROR(R67/同类汇总数据!C$4,0),IF(AND($G67="正式版",$H67="口腔诊所"),IFERROR(R67/同类汇总数据!C$5,0),IF(AND($G67="检查版",$H67="中西医诊所"),IFERROR(R67/同类汇总数据!C$6,0),IF(AND($G67="检查版",$H67="中医诊所"),IFERROR(R67/同类汇总数据!C$7,0),IF(AND($G67="检查版",$H67="口腔诊所"),IFERROR(R67/同类汇总数据!C$8,0),IF(AND($G67="互联网版",$H67="中西医诊所"),IFERROR(R67/同类汇总数据!C$9,0),IF(AND($G67="互联网版",$H67="中医诊所"),IFERROR(R67/同类汇总数据!C$10,0),IF(AND($G67="互联网版",$H67="口腔诊所"),IFERROR(R67/同类汇总数据!C$11,0))))))))))</f>
        <v>1.95915820110697</v>
      </c>
      <c r="AE67" s="61">
        <f>IF(AND($G67="正式版",$H67="中西医诊所"),IFERROR(S67/同类汇总数据!D$3,0),IF(AND($G67="正式版",$H67="中医诊所"),IFERROR(S67/同类汇总数据!D$4,0),IF(AND($G67="正式版",$H67="口腔诊所"),IFERROR(S67/同类汇总数据!D$5,0),IF(AND($G67="检查版",$H67="中西医诊所"),IFERROR(S67/同类汇总数据!D$6,0),IF(AND($G67="检查版",$H67="中医诊所"),IFERROR(S67/同类汇总数据!D$7,0),IF(AND($G67="检查版",$H67="口腔诊所"),IFERROR(S67/同类汇总数据!D$8,0),IF(AND($G67="互联网版",$H67="中西医诊所"),IFERROR(S67/同类汇总数据!D$9,0),IF(AND($G67="互联网版",$H67="中医诊所"),IFERROR(S67/同类汇总数据!D$10,0),IF(AND($G67="互联网版",$H67="口腔诊所"),IFERROR(S67/同类汇总数据!D$11,0))))))))))</f>
        <v>1.99258767075273</v>
      </c>
      <c r="AF67" s="61">
        <f>IF(AND($G67="正式版",$H67="中西医诊所"),IFERROR(T67/同类汇总数据!E$3,0),IF(AND($G67="正式版",$H67="中医诊所"),IFERROR(T67/同类汇总数据!E$4,0),IF(AND($G67="正式版",$H67="口腔诊所"),IFERROR(T67/同类汇总数据!E$5,0),IF(AND($G67="检查版",$H67="中西医诊所"),IFERROR(T67/同类汇总数据!E$6,0),IF(AND($G67="检查版",$H67="中医诊所"),IFERROR(T67/同类汇总数据!E$7,0),IF(AND($G67="检查版",$H67="口腔诊所"),IFERROR(T67/同类汇总数据!E$8,0),IF(AND($G67="互联网版",$H67="中西医诊所"),IFERROR(T67/同类汇总数据!E$9,0),IF(AND($G67="互联网版",$H67="中医诊所"),IFERROR(T67/同类汇总数据!E$10,0),IF(AND($G67="互联网版",$H67="口腔诊所"),IFERROR(T67/同类汇总数据!E$11,0))))))))))</f>
        <v>1.99318405187705</v>
      </c>
      <c r="AG67" s="61">
        <f>IF(AND($G67="正式版",$H67="中西医诊所"),IFERROR(U67/同类汇总数据!F$3,0),IF(AND($G67="正式版",$H67="中医诊所"),IFERROR(U67/同类汇总数据!F$4,0),IF(AND($G67="正式版",$H67="口腔诊所"),IFERROR(U67/同类汇总数据!F$5,0),IF(AND($G67="检查版",$H67="中西医诊所"),IFERROR(U67/同类汇总数据!F$6,0),IF(AND($G67="检查版",$H67="中医诊所"),IFERROR(U67/同类汇总数据!F$7,0),IF(AND($G67="检查版",$H67="口腔诊所"),IFERROR(U67/同类汇总数据!F$8,0),IF(AND($G67="互联网版",$H67="中西医诊所"),IFERROR(U67/同类汇总数据!F$9,0),IF(AND($G67="互联网版",$H67="中医诊所"),IFERROR(U67/同类汇总数据!F$10,0),IF(AND($G67="互联网版",$H67="口腔诊所"),IFERROR(U67/同类汇总数据!F$11,0))))))))))</f>
        <v>1.91273371195101</v>
      </c>
      <c r="AH67" s="61">
        <f>IF(AND($G67="正式版",$H67="中西医诊所"),IFERROR(V67/同类汇总数据!G$3,0),IF(AND($G67="正式版",$H67="中医诊所"),IFERROR(V67/同类汇总数据!G$4,0),IF(AND($G67="正式版",$H67="口腔诊所"),IFERROR(V67/同类汇总数据!G$5,0),IF(AND($G67="检查版",$H67="中西医诊所"),IFERROR(V67/同类汇总数据!G$6,0),IF(AND($G67="检查版",$H67="中医诊所"),IFERROR(V67/同类汇总数据!G$7,0),IF(AND($G67="检查版",$H67="口腔诊所"),IFERROR(V67/同类汇总数据!G$8,0),IF(AND($G67="互联网版",$H67="中西医诊所"),IFERROR(V67/同类汇总数据!G$9,0),IF(AND($G67="互联网版",$H67="中医诊所"),IFERROR(V67/同类汇总数据!G$10,0),IF(AND($G67="互联网版",$H67="口腔诊所"),IFERROR(V67/同类汇总数据!G$11,0))))))))))</f>
        <v>2.12022856274874</v>
      </c>
      <c r="AI67" s="61">
        <f>IF(AND($G67="正式版",$H67="中西医诊所"),IFERROR(W67/同类汇总数据!H$3,0),IF(AND($G67="正式版",$H67="中医诊所"),IFERROR(W67/同类汇总数据!H$4,0),IF(AND($G67="正式版",$H67="口腔诊所"),IFERROR(W67/同类汇总数据!H$5,0),IF(AND($G67="检查版",$H67="中西医诊所"),IFERROR(W67/同类汇总数据!H$6,0),IF(AND($G67="检查版",$H67="中医诊所"),IFERROR(W67/同类汇总数据!H$7,0),IF(AND($G67="检查版",$H67="口腔诊所"),IFERROR(W67/同类汇总数据!H$8,0),IF(AND($G67="互联网版",$H67="中西医诊所"),IFERROR(W67/同类汇总数据!H$9,0),IF(AND($G67="互联网版",$H67="中医诊所"),IFERROR(W67/同类汇总数据!H$10,0),IF(AND($G67="互联网版",$H67="口腔诊所"),IFERROR(W67/同类汇总数据!H$11,0))))))))))</f>
        <v>2.30834197594073</v>
      </c>
      <c r="AJ67" s="61">
        <f>IF(AND($G67="正式版",$H67="中西医诊所"),IFERROR(X67/同类汇总数据!I$3,0),IF(AND($G67="正式版",$H67="中医诊所"),IFERROR(X67/同类汇总数据!I$4,0),IF(AND($G67="正式版",$H67="口腔诊所"),IFERROR(X67/同类汇总数据!I$5,0),IF(AND($G67="检查版",$H67="中西医诊所"),IFERROR(X67/同类汇总数据!I$6,0),IF(AND($G67="检查版",$H67="中医诊所"),IFERROR(X67/同类汇总数据!I$7,0),IF(AND($G67="检查版",$H67="口腔诊所"),IFERROR(X67/同类汇总数据!I$8,0),IF(AND($G67="互联网版",$H67="中西医诊所"),IFERROR(X67/同类汇总数据!I$9,0),IF(AND($G67="互联网版",$H67="中医诊所"),IFERROR(X67/同类汇总数据!I$10,0),IF(AND($G67="互联网版",$H67="口腔诊所"),IFERROR(X67/同类汇总数据!I$11,0))))))))))</f>
        <v>2.21768330085359</v>
      </c>
      <c r="AK67" s="61">
        <f>IF(AND($G67="正式版",$H67="中西医诊所"),IFERROR(Y67/同类汇总数据!J$3,0),IF(AND($G67="正式版",$H67="中医诊所"),IFERROR(Y67/同类汇总数据!J$4,0),IF(AND($G67="正式版",$H67="口腔诊所"),IFERROR(Y67/同类汇总数据!J$5,0),IF(AND($G67="检查版",$H67="中西医诊所"),IFERROR(Y67/同类汇总数据!J$6,0),IF(AND($G67="检查版",$H67="中医诊所"),IFERROR(Y67/同类汇总数据!J$7,0),IF(AND($G67="检查版",$H67="口腔诊所"),IFERROR(Y67/同类汇总数据!J$8,0),IF(AND($G67="互联网版",$H67="中西医诊所"),IFERROR(Y67/同类汇总数据!J$9,0),IF(AND($G67="互联网版",$H67="中医诊所"),IFERROR(Y67/同类汇总数据!J$10,0),IF(AND($G67="互联网版",$H67="口腔诊所"),IFERROR(Y67/同类汇总数据!J$11,0))))))))))</f>
        <v>2.14532150045804</v>
      </c>
      <c r="AL67" s="62" t="str">
        <f ca="1" t="shared" si="13"/>
        <v>-</v>
      </c>
      <c r="AM67" s="62" t="str">
        <f t="shared" si="14"/>
        <v>高于同行150%</v>
      </c>
      <c r="AN67" s="5" t="str">
        <f t="shared" si="15"/>
        <v>高于同行100%</v>
      </c>
      <c r="AO67" s="63">
        <f t="shared" si="16"/>
        <v>46104.3997524074</v>
      </c>
      <c r="AP67" s="5" t="str">
        <f t="shared" si="17"/>
        <v/>
      </c>
      <c r="AQ67" s="60">
        <v>45072.6310432755</v>
      </c>
    </row>
    <row r="68" ht="17" spans="1:43">
      <c r="A68" s="5">
        <f t="shared" si="22"/>
        <v>65</v>
      </c>
      <c r="B68" s="55" t="str">
        <f t="shared" si="23"/>
        <v>连续三月交易上升</v>
      </c>
      <c r="C68" s="2" t="str">
        <f t="shared" ref="C68:C89" si="24">IF(AA68&lt;=-0.5,"本月交易额降超50%",IF(AA68&lt;=-0.2,"本月交易额降超20%",""))</f>
        <v/>
      </c>
      <c r="D68" s="56" t="str">
        <f t="shared" ref="D68:D89" si="25">IF(DATEDIF(AO68,$B$1,"d")&gt;30,"流失",IF(AND(DATEDIF(AO68,$B$1,"d")&gt;7,DATEDIF(AO68,$B$1,"d")&lt;=30),"可能流失",IF(AND(DATEDIF(AO68,$B$1,"d")&lt;=7,DATEDIF(AO68,$B$1,"d")&gt;3),"即将流失","-")))</f>
        <v>-</v>
      </c>
      <c r="E68" s="84" t="s">
        <v>229</v>
      </c>
      <c r="F68" s="58">
        <v>45072.6310432755</v>
      </c>
      <c r="G68" s="59" t="s">
        <v>38</v>
      </c>
      <c r="H68" s="59" t="s">
        <v>66</v>
      </c>
      <c r="I68" s="59" t="s">
        <v>40</v>
      </c>
      <c r="J68" s="59" t="s">
        <v>53</v>
      </c>
      <c r="K68" s="59" t="s">
        <v>230</v>
      </c>
      <c r="L68" s="59"/>
      <c r="M68" s="60">
        <v>46104.3081944444</v>
      </c>
      <c r="N68" s="60">
        <v>46103.8811289005</v>
      </c>
      <c r="O68" s="60">
        <v>46103.8619631134</v>
      </c>
      <c r="P68" s="60">
        <v>46098.740215463</v>
      </c>
      <c r="Q68" s="60">
        <v>46103.8811403125</v>
      </c>
      <c r="R68" s="59">
        <v>4229.88</v>
      </c>
      <c r="S68" s="59">
        <v>19037.68</v>
      </c>
      <c r="T68" s="59">
        <v>53967.69</v>
      </c>
      <c r="U68" s="59">
        <v>47417.94</v>
      </c>
      <c r="V68" s="59">
        <v>66</v>
      </c>
      <c r="W68" s="59">
        <v>266</v>
      </c>
      <c r="X68" s="59">
        <v>820</v>
      </c>
      <c r="Y68" s="59">
        <v>726</v>
      </c>
      <c r="Z68" s="59">
        <v>68.6221997106</v>
      </c>
      <c r="AA68" s="59">
        <v>0.3748188289</v>
      </c>
      <c r="AB68" s="59">
        <v>-0.343183004</v>
      </c>
      <c r="AC68" s="59">
        <v>-0.0250387994</v>
      </c>
      <c r="AD68" s="61">
        <f>IF(AND($G68="正式版",$H68="中西医诊所"),IFERROR(R68/同类汇总数据!C$3,0),IF(AND($G68="正式版",$H68="中医诊所"),IFERROR(R68/同类汇总数据!C$4,0),IF(AND($G68="正式版",$H68="口腔诊所"),IFERROR(R68/同类汇总数据!C$5,0),IF(AND($G68="检查版",$H68="中西医诊所"),IFERROR(R68/同类汇总数据!C$6,0),IF(AND($G68="检查版",$H68="中医诊所"),IFERROR(R68/同类汇总数据!C$7,0),IF(AND($G68="检查版",$H68="口腔诊所"),IFERROR(R68/同类汇总数据!C$8,0),IF(AND($G68="互联网版",$H68="中西医诊所"),IFERROR(R68/同类汇总数据!C$9,0),IF(AND($G68="互联网版",$H68="中医诊所"),IFERROR(R68/同类汇总数据!C$10,0),IF(AND($G68="互联网版",$H68="口腔诊所"),IFERROR(R68/同类汇总数据!C$11,0))))))))))</f>
        <v>0.608877821979604</v>
      </c>
      <c r="AE68" s="61">
        <f>IF(AND($G68="正式版",$H68="中西医诊所"),IFERROR(S68/同类汇总数据!D$3,0),IF(AND($G68="正式版",$H68="中医诊所"),IFERROR(S68/同类汇总数据!D$4,0),IF(AND($G68="正式版",$H68="口腔诊所"),IFERROR(S68/同类汇总数据!D$5,0),IF(AND($G68="检查版",$H68="中西医诊所"),IFERROR(S68/同类汇总数据!D$6,0),IF(AND($G68="检查版",$H68="中医诊所"),IFERROR(S68/同类汇总数据!D$7,0),IF(AND($G68="检查版",$H68="口腔诊所"),IFERROR(S68/同类汇总数据!D$8,0),IF(AND($G68="互联网版",$H68="中西医诊所"),IFERROR(S68/同类汇总数据!D$9,0),IF(AND($G68="互联网版",$H68="中医诊所"),IFERROR(S68/同类汇总数据!D$10,0),IF(AND($G68="互联网版",$H68="口腔诊所"),IFERROR(S68/同类汇总数据!D$11,0))))))))))</f>
        <v>0.706295743379828</v>
      </c>
      <c r="AF68" s="61">
        <f>IF(AND($G68="正式版",$H68="中西医诊所"),IFERROR(T68/同类汇总数据!E$3,0),IF(AND($G68="正式版",$H68="中医诊所"),IFERROR(T68/同类汇总数据!E$4,0),IF(AND($G68="正式版",$H68="口腔诊所"),IFERROR(T68/同类汇总数据!E$5,0),IF(AND($G68="检查版",$H68="中西医诊所"),IFERROR(T68/同类汇总数据!E$6,0),IF(AND($G68="检查版",$H68="中医诊所"),IFERROR(T68/同类汇总数据!E$7,0),IF(AND($G68="检查版",$H68="口腔诊所"),IFERROR(T68/同类汇总数据!E$8,0),IF(AND($G68="互联网版",$H68="中西医诊所"),IFERROR(T68/同类汇总数据!E$9,0),IF(AND($G68="互联网版",$H68="中医诊所"),IFERROR(T68/同类汇总数据!E$10,0),IF(AND($G68="互联网版",$H68="口腔诊所"),IFERROR(T68/同类汇总数据!E$11,0))))))))))</f>
        <v>0.69345205208338</v>
      </c>
      <c r="AG68" s="61">
        <f>IF(AND($G68="正式版",$H68="中西医诊所"),IFERROR(U68/同类汇总数据!F$3,0),IF(AND($G68="正式版",$H68="中医诊所"),IFERROR(U68/同类汇总数据!F$4,0),IF(AND($G68="正式版",$H68="口腔诊所"),IFERROR(U68/同类汇总数据!F$5,0),IF(AND($G68="检查版",$H68="中西医诊所"),IFERROR(U68/同类汇总数据!F$6,0),IF(AND($G68="检查版",$H68="中医诊所"),IFERROR(U68/同类汇总数据!F$7,0),IF(AND($G68="检查版",$H68="口腔诊所"),IFERROR(U68/同类汇总数据!F$8,0),IF(AND($G68="互联网版",$H68="中西医诊所"),IFERROR(U68/同类汇总数据!F$9,0),IF(AND($G68="互联网版",$H68="中医诊所"),IFERROR(U68/同类汇总数据!F$10,0),IF(AND($G68="互联网版",$H68="口腔诊所"),IFERROR(U68/同类汇总数据!F$11,0))))))))))</f>
        <v>0.709987356645999</v>
      </c>
      <c r="AH68" s="61">
        <f>IF(AND($G68="正式版",$H68="中西医诊所"),IFERROR(V68/同类汇总数据!G$3,0),IF(AND($G68="正式版",$H68="中医诊所"),IFERROR(V68/同类汇总数据!G$4,0),IF(AND($G68="正式版",$H68="口腔诊所"),IFERROR(V68/同类汇总数据!G$5,0),IF(AND($G68="检查版",$H68="中西医诊所"),IFERROR(V68/同类汇总数据!G$6,0),IF(AND($G68="检查版",$H68="中医诊所"),IFERROR(V68/同类汇总数据!G$7,0),IF(AND($G68="检查版",$H68="口腔诊所"),IFERROR(V68/同类汇总数据!G$8,0),IF(AND($G68="互联网版",$H68="中西医诊所"),IFERROR(V68/同类汇总数据!G$9,0),IF(AND($G68="互联网版",$H68="中医诊所"),IFERROR(V68/同类汇总数据!G$10,0),IF(AND($G68="互联网版",$H68="口腔诊所"),IFERROR(V68/同类汇总数据!G$11,0))))))))))</f>
        <v>1.4908953730288</v>
      </c>
      <c r="AI68" s="61">
        <f>IF(AND($G68="正式版",$H68="中西医诊所"),IFERROR(W68/同类汇总数据!H$3,0),IF(AND($G68="正式版",$H68="中医诊所"),IFERROR(W68/同类汇总数据!H$4,0),IF(AND($G68="正式版",$H68="口腔诊所"),IFERROR(W68/同类汇总数据!H$5,0),IF(AND($G68="检查版",$H68="中西医诊所"),IFERROR(W68/同类汇总数据!H$6,0),IF(AND($G68="检查版",$H68="中医诊所"),IFERROR(W68/同类汇总数据!H$7,0),IF(AND($G68="检查版",$H68="口腔诊所"),IFERROR(W68/同类汇总数据!H$8,0),IF(AND($G68="互联网版",$H68="中西医诊所"),IFERROR(W68/同类汇总数据!H$9,0),IF(AND($G68="互联网版",$H68="中医诊所"),IFERROR(W68/同类汇总数据!H$10,0),IF(AND($G68="互联网版",$H68="口腔诊所"),IFERROR(W68/同类汇总数据!H$11,0))))))))))</f>
        <v>1.51168401030446</v>
      </c>
      <c r="AJ68" s="61">
        <f>IF(AND($G68="正式版",$H68="中西医诊所"),IFERROR(X68/同类汇总数据!I$3,0),IF(AND($G68="正式版",$H68="中医诊所"),IFERROR(X68/同类汇总数据!I$4,0),IF(AND($G68="正式版",$H68="口腔诊所"),IFERROR(X68/同类汇总数据!I$5,0),IF(AND($G68="检查版",$H68="中西医诊所"),IFERROR(X68/同类汇总数据!I$6,0),IF(AND($G68="检查版",$H68="中医诊所"),IFERROR(X68/同类汇总数据!I$7,0),IF(AND($G68="检查版",$H68="口腔诊所"),IFERROR(X68/同类汇总数据!I$8,0),IF(AND($G68="互联网版",$H68="中西医诊所"),IFERROR(X68/同类汇总数据!I$9,0),IF(AND($G68="互联网版",$H68="中医诊所"),IFERROR(X68/同类汇总数据!I$10,0),IF(AND($G68="互联网版",$H68="口腔诊所"),IFERROR(X68/同类汇总数据!I$11,0))))))))))</f>
        <v>1.58825158679892</v>
      </c>
      <c r="AK68" s="61">
        <f>IF(AND($G68="正式版",$H68="中西医诊所"),IFERROR(Y68/同类汇总数据!J$3,0),IF(AND($G68="正式版",$H68="中医诊所"),IFERROR(Y68/同类汇总数据!J$4,0),IF(AND($G68="正式版",$H68="口腔诊所"),IFERROR(Y68/同类汇总数据!J$5,0),IF(AND($G68="检查版",$H68="中西医诊所"),IFERROR(Y68/同类汇总数据!J$6,0),IF(AND($G68="检查版",$H68="中医诊所"),IFERROR(Y68/同类汇总数据!J$7,0),IF(AND($G68="检查版",$H68="口腔诊所"),IFERROR(Y68/同类汇总数据!J$8,0),IF(AND($G68="互联网版",$H68="中西医诊所"),IFERROR(Y68/同类汇总数据!J$9,0),IF(AND($G68="互联网版",$H68="中医诊所"),IFERROR(Y68/同类汇总数据!J$10,0),IF(AND($G68="互联网版",$H68="口腔诊所"),IFERROR(Y68/同类汇总数据!J$11,0))))))))))</f>
        <v>1.59293946040163</v>
      </c>
      <c r="AL68" s="62" t="str">
        <f ca="1" t="shared" ref="AL68:AL89" si="26">IF(YEAR(AO68)&lt;YEAR(TODAY()),"今年内未操作",IF(DATEDIF(AO68,$B$1,"d")&gt;90,"最近三月未操作",IF(DATEDIF(AO68,$B$1,"d")&gt;30,"最近一月未操作",IF(DATEDIF(AO68,$B$1,"d")&gt;7,"最近一周未操作","-"))))</f>
        <v>-</v>
      </c>
      <c r="AM68" s="62" t="str">
        <f t="shared" ref="AM68:AM89" si="27">IF(AE68&lt;0.2,"低于同行20%",IF(AE68&lt;0.5,"低于同行50%",IF(AE68&gt;=2,"高于同行100%",IF(AE68&gt;=1.5,"高于同行150%",IF(AE68&gt;=1.2,"高于同行20%","")))))</f>
        <v/>
      </c>
      <c r="AN68" s="5" t="str">
        <f t="shared" ref="AN68:AN89" si="28">IF(AI68&lt;0.2,"低于同行20%",IF(AI68&lt;0.5,"低于同行50%",IF(AI68&gt;=2,"高于同行100%",IF(AI68&gt;=1.5,"高于同行150%",IF(AI68&gt;=1.2,"高于同行20%","")))))</f>
        <v>高于同行150%</v>
      </c>
      <c r="AO68" s="63">
        <f t="shared" ref="AO68:AO89" si="29">MAX(IF(M68&lt;&gt;"",M68,0),IF(N68&lt;&gt;"",N68,0),IF(O68&lt;&gt;"",O68,0),IF(P68&lt;&gt;"",P68,0),IF(Q68&lt;&gt;"",Q68,0))</f>
        <v>46104.3081944444</v>
      </c>
      <c r="AP68" s="5" t="str">
        <f t="shared" ref="AP68:AP89" si="30">IF(AND(DATEDIF(AQ68,$B$1,"d")&lt;=14,DATEDIF(N68,$B$1,"d")&gt;14),"未支付","")</f>
        <v/>
      </c>
      <c r="AQ68" s="60">
        <v>45076.5894801273</v>
      </c>
    </row>
    <row r="69" ht="17" spans="1:43">
      <c r="A69" s="5">
        <f t="shared" si="22"/>
        <v>66</v>
      </c>
      <c r="B69" s="55" t="str">
        <f t="shared" si="23"/>
        <v>连续三月交易上升</v>
      </c>
      <c r="C69" s="2" t="str">
        <f t="shared" si="24"/>
        <v/>
      </c>
      <c r="D69" s="56" t="str">
        <f t="shared" si="25"/>
        <v>-</v>
      </c>
      <c r="E69" s="84" t="s">
        <v>231</v>
      </c>
      <c r="F69" s="58">
        <v>45076.5894801273</v>
      </c>
      <c r="G69" s="59" t="s">
        <v>38</v>
      </c>
      <c r="H69" s="59" t="s">
        <v>39</v>
      </c>
      <c r="I69" s="59" t="s">
        <v>40</v>
      </c>
      <c r="J69" s="59" t="s">
        <v>41</v>
      </c>
      <c r="K69" s="59" t="s">
        <v>232</v>
      </c>
      <c r="L69" s="59" t="s">
        <v>233</v>
      </c>
      <c r="M69" s="60">
        <v>46104.3714930556</v>
      </c>
      <c r="N69" s="60">
        <v>46104.3972821528</v>
      </c>
      <c r="O69" s="60">
        <v>46104.3698729514</v>
      </c>
      <c r="P69" s="60">
        <v>46101.5984806597</v>
      </c>
      <c r="Q69" s="60">
        <v>46104.3973297454</v>
      </c>
      <c r="R69" s="59">
        <v>13418.02</v>
      </c>
      <c r="S69" s="59">
        <v>47713.57</v>
      </c>
      <c r="T69" s="59">
        <v>120077.64</v>
      </c>
      <c r="U69" s="59">
        <v>108479.3</v>
      </c>
      <c r="V69" s="59">
        <v>114</v>
      </c>
      <c r="W69" s="59">
        <v>514</v>
      </c>
      <c r="X69" s="59">
        <v>1321</v>
      </c>
      <c r="Y69" s="59">
        <v>1196</v>
      </c>
      <c r="Z69" s="59">
        <v>247.5205324074</v>
      </c>
      <c r="AA69" s="59">
        <v>0.5924848749</v>
      </c>
      <c r="AB69" s="59">
        <v>-0.2933952261</v>
      </c>
      <c r="AC69" s="59">
        <v>-0.2027296716</v>
      </c>
      <c r="AD69" s="61">
        <f>IF(AND($G69="正式版",$H69="中西医诊所"),IFERROR(R69/同类汇总数据!C$3,0),IF(AND($G69="正式版",$H69="中医诊所"),IFERROR(R69/同类汇总数据!C$4,0),IF(AND($G69="正式版",$H69="口腔诊所"),IFERROR(R69/同类汇总数据!C$5,0),IF(AND($G69="检查版",$H69="中西医诊所"),IFERROR(R69/同类汇总数据!C$6,0),IF(AND($G69="检查版",$H69="中医诊所"),IFERROR(R69/同类汇总数据!C$7,0),IF(AND($G69="检查版",$H69="口腔诊所"),IFERROR(R69/同类汇总数据!C$8,0),IF(AND($G69="互联网版",$H69="中西医诊所"),IFERROR(R69/同类汇总数据!C$9,0),IF(AND($G69="互联网版",$H69="中医诊所"),IFERROR(R69/同类汇总数据!C$10,0),IF(AND($G69="互联网版",$H69="口腔诊所"),IFERROR(R69/同类汇总数据!C$11,0))))))))))</f>
        <v>1.4661695366086</v>
      </c>
      <c r="AE69" s="61">
        <f>IF(AND($G69="正式版",$H69="中西医诊所"),IFERROR(S69/同类汇总数据!D$3,0),IF(AND($G69="正式版",$H69="中医诊所"),IFERROR(S69/同类汇总数据!D$4,0),IF(AND($G69="正式版",$H69="口腔诊所"),IFERROR(S69/同类汇总数据!D$5,0),IF(AND($G69="检查版",$H69="中西医诊所"),IFERROR(S69/同类汇总数据!D$6,0),IF(AND($G69="检查版",$H69="中医诊所"),IFERROR(S69/同类汇总数据!D$7,0),IF(AND($G69="检查版",$H69="口腔诊所"),IFERROR(S69/同类汇总数据!D$8,0),IF(AND($G69="互联网版",$H69="中西医诊所"),IFERROR(S69/同类汇总数据!D$9,0),IF(AND($G69="互联网版",$H69="中医诊所"),IFERROR(S69/同类汇总数据!D$10,0),IF(AND($G69="互联网版",$H69="口腔诊所"),IFERROR(S69/同类汇总数据!D$11,0))))))))))</f>
        <v>1.30780496396958</v>
      </c>
      <c r="AF69" s="61">
        <f>IF(AND($G69="正式版",$H69="中西医诊所"),IFERROR(T69/同类汇总数据!E$3,0),IF(AND($G69="正式版",$H69="中医诊所"),IFERROR(T69/同类汇总数据!E$4,0),IF(AND($G69="正式版",$H69="口腔诊所"),IFERROR(T69/同类汇总数据!E$5,0),IF(AND($G69="检查版",$H69="中西医诊所"),IFERROR(T69/同类汇总数据!E$6,0),IF(AND($G69="检查版",$H69="中医诊所"),IFERROR(T69/同类汇总数据!E$7,0),IF(AND($G69="检查版",$H69="口腔诊所"),IFERROR(T69/同类汇总数据!E$8,0),IF(AND($G69="互联网版",$H69="中西医诊所"),IFERROR(T69/同类汇总数据!E$9,0),IF(AND($G69="互联网版",$H69="中医诊所"),IFERROR(T69/同类汇总数据!E$10,0),IF(AND($G69="互联网版",$H69="口腔诊所"),IFERROR(T69/同类汇总数据!E$11,0))))))))))</f>
        <v>1.10045652507079</v>
      </c>
      <c r="AG69" s="61">
        <f>IF(AND($G69="正式版",$H69="中西医诊所"),IFERROR(U69/同类汇总数据!F$3,0),IF(AND($G69="正式版",$H69="中医诊所"),IFERROR(U69/同类汇总数据!F$4,0),IF(AND($G69="正式版",$H69="口腔诊所"),IFERROR(U69/同类汇总数据!F$5,0),IF(AND($G69="检查版",$H69="中西医诊所"),IFERROR(U69/同类汇总数据!F$6,0),IF(AND($G69="检查版",$H69="中医诊所"),IFERROR(U69/同类汇总数据!F$7,0),IF(AND($G69="检查版",$H69="口腔诊所"),IFERROR(U69/同类汇总数据!F$8,0),IF(AND($G69="互联网版",$H69="中西医诊所"),IFERROR(U69/同类汇总数据!F$9,0),IF(AND($G69="互联网版",$H69="中医诊所"),IFERROR(U69/同类汇总数据!F$10,0),IF(AND($G69="互联网版",$H69="口腔诊所"),IFERROR(U69/同类汇总数据!F$11,0))))))))))</f>
        <v>1.13089766295144</v>
      </c>
      <c r="AH69" s="61">
        <f>IF(AND($G69="正式版",$H69="中西医诊所"),IFERROR(V69/同类汇总数据!G$3,0),IF(AND($G69="正式版",$H69="中医诊所"),IFERROR(V69/同类汇总数据!G$4,0),IF(AND($G69="正式版",$H69="口腔诊所"),IFERROR(V69/同类汇总数据!G$5,0),IF(AND($G69="检查版",$H69="中西医诊所"),IFERROR(V69/同类汇总数据!G$6,0),IF(AND($G69="检查版",$H69="中医诊所"),IFERROR(V69/同类汇总数据!G$7,0),IF(AND($G69="检查版",$H69="口腔诊所"),IFERROR(V69/同类汇总数据!G$8,0),IF(AND($G69="互联网版",$H69="中西医诊所"),IFERROR(V69/同类汇总数据!G$9,0),IF(AND($G69="互联网版",$H69="中医诊所"),IFERROR(V69/同类汇总数据!G$10,0),IF(AND($G69="互联网版",$H69="口腔诊所"),IFERROR(V69/同类汇总数据!G$11,0))))))))))</f>
        <v>1.20251769230526</v>
      </c>
      <c r="AI69" s="61">
        <f>IF(AND($G69="正式版",$H69="中西医诊所"),IFERROR(W69/同类汇总数据!H$3,0),IF(AND($G69="正式版",$H69="中医诊所"),IFERROR(W69/同类汇总数据!H$4,0),IF(AND($G69="正式版",$H69="口腔诊所"),IFERROR(W69/同类汇总数据!H$5,0),IF(AND($G69="检查版",$H69="中西医诊所"),IFERROR(W69/同类汇总数据!H$6,0),IF(AND($G69="检查版",$H69="中医诊所"),IFERROR(W69/同类汇总数据!H$7,0),IF(AND($G69="检查版",$H69="口腔诊所"),IFERROR(W69/同类汇总数据!H$8,0),IF(AND($G69="互联网版",$H69="中西医诊所"),IFERROR(W69/同类汇总数据!H$9,0),IF(AND($G69="互联网版",$H69="中医诊所"),IFERROR(W69/同类汇总数据!H$10,0),IF(AND($G69="互联网版",$H69="口腔诊所"),IFERROR(W69/同类汇总数据!H$11,0))))))))))</f>
        <v>1.40579120335727</v>
      </c>
      <c r="AJ69" s="61">
        <f>IF(AND($G69="正式版",$H69="中西医诊所"),IFERROR(X69/同类汇总数据!I$3,0),IF(AND($G69="正式版",$H69="中医诊所"),IFERROR(X69/同类汇总数据!I$4,0),IF(AND($G69="正式版",$H69="口腔诊所"),IFERROR(X69/同类汇总数据!I$5,0),IF(AND($G69="检查版",$H69="中西医诊所"),IFERROR(X69/同类汇总数据!I$6,0),IF(AND($G69="检查版",$H69="中医诊所"),IFERROR(X69/同类汇总数据!I$7,0),IF(AND($G69="检查版",$H69="口腔诊所"),IFERROR(X69/同类汇总数据!I$8,0),IF(AND($G69="互联网版",$H69="中西医诊所"),IFERROR(X69/同类汇总数据!I$9,0),IF(AND($G69="互联网版",$H69="中医诊所"),IFERROR(X69/同类汇总数据!I$10,0),IF(AND($G69="互联网版",$H69="口腔诊所"),IFERROR(X69/同类汇总数据!I$11,0))))))))))</f>
        <v>1.16808598103173</v>
      </c>
      <c r="AK69" s="61">
        <f>IF(AND($G69="正式版",$H69="中西医诊所"),IFERROR(Y69/同类汇总数据!J$3,0),IF(AND($G69="正式版",$H69="中医诊所"),IFERROR(Y69/同类汇总数据!J$4,0),IF(AND($G69="正式版",$H69="口腔诊所"),IFERROR(Y69/同类汇总数据!J$5,0),IF(AND($G69="检查版",$H69="中西医诊所"),IFERROR(Y69/同类汇总数据!J$6,0),IF(AND($G69="检查版",$H69="中医诊所"),IFERROR(Y69/同类汇总数据!J$7,0),IF(AND($G69="检查版",$H69="口腔诊所"),IFERROR(Y69/同类汇总数据!J$8,0),IF(AND($G69="互联网版",$H69="中西医诊所"),IFERROR(Y69/同类汇总数据!J$9,0),IF(AND($G69="互联网版",$H69="中医诊所"),IFERROR(Y69/同类汇总数据!J$10,0),IF(AND($G69="互联网版",$H69="口腔诊所"),IFERROR(Y69/同类汇总数据!J$11,0))))))))))</f>
        <v>1.19506498115874</v>
      </c>
      <c r="AL69" s="62" t="str">
        <f ca="1" t="shared" si="26"/>
        <v>-</v>
      </c>
      <c r="AM69" s="62" t="str">
        <f t="shared" si="27"/>
        <v>高于同行20%</v>
      </c>
      <c r="AN69" s="5" t="str">
        <f t="shared" si="28"/>
        <v>高于同行20%</v>
      </c>
      <c r="AO69" s="63">
        <f t="shared" si="29"/>
        <v>46104.3973297454</v>
      </c>
      <c r="AP69" s="5" t="str">
        <f t="shared" si="30"/>
        <v/>
      </c>
      <c r="AQ69" s="60">
        <v>45076.6122404745</v>
      </c>
    </row>
    <row r="70" ht="17" spans="1:43">
      <c r="A70" s="5">
        <f t="shared" si="22"/>
        <v>67</v>
      </c>
      <c r="B70" s="55" t="str">
        <f t="shared" si="23"/>
        <v>交易波动较大</v>
      </c>
      <c r="C70" s="2" t="str">
        <f t="shared" si="24"/>
        <v/>
      </c>
      <c r="D70" s="56" t="str">
        <f t="shared" si="25"/>
        <v>-</v>
      </c>
      <c r="E70" s="84" t="s">
        <v>234</v>
      </c>
      <c r="F70" s="58">
        <v>45076.6122404745</v>
      </c>
      <c r="G70" s="59" t="s">
        <v>38</v>
      </c>
      <c r="H70" s="59" t="s">
        <v>39</v>
      </c>
      <c r="I70" s="59" t="s">
        <v>40</v>
      </c>
      <c r="J70" s="59" t="s">
        <v>41</v>
      </c>
      <c r="K70" s="59" t="s">
        <v>235</v>
      </c>
      <c r="L70" s="59" t="s">
        <v>236</v>
      </c>
      <c r="M70" s="60">
        <v>46104.3624305556</v>
      </c>
      <c r="N70" s="60">
        <v>46104.3951228935</v>
      </c>
      <c r="O70" s="60">
        <v>46104.3947360069</v>
      </c>
      <c r="P70" s="60">
        <v>46101.3649935417</v>
      </c>
      <c r="Q70" s="60">
        <v>46104.3949460069</v>
      </c>
      <c r="R70" s="59">
        <v>8035.7</v>
      </c>
      <c r="S70" s="59">
        <v>28435.7</v>
      </c>
      <c r="T70" s="59">
        <v>89723.9</v>
      </c>
      <c r="U70" s="59">
        <v>79414.2</v>
      </c>
      <c r="V70" s="59">
        <v>91</v>
      </c>
      <c r="W70" s="59">
        <v>366</v>
      </c>
      <c r="X70" s="59">
        <v>1105</v>
      </c>
      <c r="Y70" s="59">
        <v>998</v>
      </c>
      <c r="Z70" s="59">
        <v>168.1361702128</v>
      </c>
      <c r="AA70" s="59">
        <v>0.0265076855</v>
      </c>
      <c r="AB70" s="59">
        <v>-0.1752295545</v>
      </c>
      <c r="AC70" s="59">
        <v>-0.3066045448</v>
      </c>
      <c r="AD70" s="61">
        <f>IF(AND($G70="正式版",$H70="中西医诊所"),IFERROR(R70/同类汇总数据!C$3,0),IF(AND($G70="正式版",$H70="中医诊所"),IFERROR(R70/同类汇总数据!C$4,0),IF(AND($G70="正式版",$H70="口腔诊所"),IFERROR(R70/同类汇总数据!C$5,0),IF(AND($G70="检查版",$H70="中西医诊所"),IFERROR(R70/同类汇总数据!C$6,0),IF(AND($G70="检查版",$H70="中医诊所"),IFERROR(R70/同类汇总数据!C$7,0),IF(AND($G70="检查版",$H70="口腔诊所"),IFERROR(R70/同类汇总数据!C$8,0),IF(AND($G70="互联网版",$H70="中西医诊所"),IFERROR(R70/同类汇总数据!C$9,0),IF(AND($G70="互联网版",$H70="中医诊所"),IFERROR(R70/同类汇总数据!C$10,0),IF(AND($G70="互联网版",$H70="口腔诊所"),IFERROR(R70/同类汇总数据!C$11,0))))))))))</f>
        <v>0.878050453444378</v>
      </c>
      <c r="AE70" s="61">
        <f>IF(AND($G70="正式版",$H70="中西医诊所"),IFERROR(S70/同类汇总数据!D$3,0),IF(AND($G70="正式版",$H70="中医诊所"),IFERROR(S70/同类汇总数据!D$4,0),IF(AND($G70="正式版",$H70="口腔诊所"),IFERROR(S70/同类汇总数据!D$5,0),IF(AND($G70="检查版",$H70="中西医诊所"),IFERROR(S70/同类汇总数据!D$6,0),IF(AND($G70="检查版",$H70="中医诊所"),IFERROR(S70/同类汇总数据!D$7,0),IF(AND($G70="检查版",$H70="口腔诊所"),IFERROR(S70/同类汇总数据!D$8,0),IF(AND($G70="互联网版",$H70="中西医诊所"),IFERROR(S70/同类汇总数据!D$9,0),IF(AND($G70="互联网版",$H70="中医诊所"),IFERROR(S70/同类汇总数据!D$10,0),IF(AND($G70="互联网版",$H70="口腔诊所"),IFERROR(S70/同类汇总数据!D$11,0))))))))))</f>
        <v>0.779408239918956</v>
      </c>
      <c r="AF70" s="61">
        <f>IF(AND($G70="正式版",$H70="中西医诊所"),IFERROR(T70/同类汇总数据!E$3,0),IF(AND($G70="正式版",$H70="中医诊所"),IFERROR(T70/同类汇总数据!E$4,0),IF(AND($G70="正式版",$H70="口腔诊所"),IFERROR(T70/同类汇总数据!E$5,0),IF(AND($G70="检查版",$H70="中西医诊所"),IFERROR(T70/同类汇总数据!E$6,0),IF(AND($G70="检查版",$H70="中医诊所"),IFERROR(T70/同类汇总数据!E$7,0),IF(AND($G70="检查版",$H70="口腔诊所"),IFERROR(T70/同类汇总数据!E$8,0),IF(AND($G70="互联网版",$H70="中西医诊所"),IFERROR(T70/同类汇总数据!E$9,0),IF(AND($G70="互联网版",$H70="中医诊所"),IFERROR(T70/同类汇总数据!E$10,0),IF(AND($G70="互联网版",$H70="口腔诊所"),IFERROR(T70/同类汇总数据!E$11,0))))))))))</f>
        <v>0.822278412615365</v>
      </c>
      <c r="AG70" s="61">
        <f>IF(AND($G70="正式版",$H70="中西医诊所"),IFERROR(U70/同类汇总数据!F$3,0),IF(AND($G70="正式版",$H70="中医诊所"),IFERROR(U70/同类汇总数据!F$4,0),IF(AND($G70="正式版",$H70="口腔诊所"),IFERROR(U70/同类汇总数据!F$5,0),IF(AND($G70="检查版",$H70="中西医诊所"),IFERROR(U70/同类汇总数据!F$6,0),IF(AND($G70="检查版",$H70="中医诊所"),IFERROR(U70/同类汇总数据!F$7,0),IF(AND($G70="检查版",$H70="口腔诊所"),IFERROR(U70/同类汇总数据!F$8,0),IF(AND($G70="互联网版",$H70="中西医诊所"),IFERROR(U70/同类汇总数据!F$9,0),IF(AND($G70="互联网版",$H70="中医诊所"),IFERROR(U70/同类汇总数据!F$10,0),IF(AND($G70="互联网版",$H70="口腔诊所"),IFERROR(U70/同类汇总数据!F$11,0))))))))))</f>
        <v>0.827893738115551</v>
      </c>
      <c r="AH70" s="61">
        <f>IF(AND($G70="正式版",$H70="中西医诊所"),IFERROR(V70/同类汇总数据!G$3,0),IF(AND($G70="正式版",$H70="中医诊所"),IFERROR(V70/同类汇总数据!G$4,0),IF(AND($G70="正式版",$H70="口腔诊所"),IFERROR(V70/同类汇总数据!G$5,0),IF(AND($G70="检查版",$H70="中西医诊所"),IFERROR(V70/同类汇总数据!G$6,0),IF(AND($G70="检查版",$H70="中医诊所"),IFERROR(V70/同类汇总数据!G$7,0),IF(AND($G70="检查版",$H70="口腔诊所"),IFERROR(V70/同类汇总数据!G$8,0),IF(AND($G70="互联网版",$H70="中西医诊所"),IFERROR(V70/同类汇总数据!G$9,0),IF(AND($G70="互联网版",$H70="中医诊所"),IFERROR(V70/同类汇总数据!G$10,0),IF(AND($G70="互联网版",$H70="口腔诊所"),IFERROR(V70/同类汇总数据!G$11,0))))))))))</f>
        <v>0.959904473682267</v>
      </c>
      <c r="AI70" s="61">
        <f>IF(AND($G70="正式版",$H70="中西医诊所"),IFERROR(W70/同类汇总数据!H$3,0),IF(AND($G70="正式版",$H70="中医诊所"),IFERROR(W70/同类汇总数据!H$4,0),IF(AND($G70="正式版",$H70="口腔诊所"),IFERROR(W70/同类汇总数据!H$5,0),IF(AND($G70="检查版",$H70="中西医诊所"),IFERROR(W70/同类汇总数据!H$6,0),IF(AND($G70="检查版",$H70="中医诊所"),IFERROR(W70/同类汇总数据!H$7,0),IF(AND($G70="检查版",$H70="口腔诊所"),IFERROR(W70/同类汇总数据!H$8,0),IF(AND($G70="互联网版",$H70="中西医诊所"),IFERROR(W70/同类汇总数据!H$9,0),IF(AND($G70="互联网版",$H70="中医诊所"),IFERROR(W70/同类汇总数据!H$10,0),IF(AND($G70="互联网版",$H70="口腔诊所"),IFERROR(W70/同类汇总数据!H$11,0))))))))))</f>
        <v>1.00101085686529</v>
      </c>
      <c r="AJ70" s="61">
        <f>IF(AND($G70="正式版",$H70="中西医诊所"),IFERROR(X70/同类汇总数据!I$3,0),IF(AND($G70="正式版",$H70="中医诊所"),IFERROR(X70/同类汇总数据!I$4,0),IF(AND($G70="正式版",$H70="口腔诊所"),IFERROR(X70/同类汇总数据!I$5,0),IF(AND($G70="检查版",$H70="中西医诊所"),IFERROR(X70/同类汇总数据!I$6,0),IF(AND($G70="检查版",$H70="中医诊所"),IFERROR(X70/同类汇总数据!I$7,0),IF(AND($G70="检查版",$H70="口腔诊所"),IFERROR(X70/同类汇总数据!I$8,0),IF(AND($G70="互联网版",$H70="中西医诊所"),IFERROR(X70/同类汇总数据!I$9,0),IF(AND($G70="互联网版",$H70="中医诊所"),IFERROR(X70/同类汇总数据!I$10,0),IF(AND($G70="互联网版",$H70="口腔诊所"),IFERROR(X70/同类汇总数据!I$11,0))))))))))</f>
        <v>0.977089333111329</v>
      </c>
      <c r="AK70" s="61">
        <f>IF(AND($G70="正式版",$H70="中西医诊所"),IFERROR(Y70/同类汇总数据!J$3,0),IF(AND($G70="正式版",$H70="中医诊所"),IFERROR(Y70/同类汇总数据!J$4,0),IF(AND($G70="正式版",$H70="口腔诊所"),IFERROR(Y70/同类汇总数据!J$5,0),IF(AND($G70="检查版",$H70="中西医诊所"),IFERROR(Y70/同类汇总数据!J$6,0),IF(AND($G70="检查版",$H70="中医诊所"),IFERROR(Y70/同类汇总数据!J$7,0),IF(AND($G70="检查版",$H70="口腔诊所"),IFERROR(Y70/同类汇总数据!J$8,0),IF(AND($G70="互联网版",$H70="中西医诊所"),IFERROR(Y70/同类汇总数据!J$9,0),IF(AND($G70="互联网版",$H70="中医诊所"),IFERROR(Y70/同类汇总数据!J$10,0),IF(AND($G70="互联网版",$H70="口腔诊所"),IFERROR(Y70/同类汇总数据!J$11,0))))))))))</f>
        <v>0.997219775247846</v>
      </c>
      <c r="AL70" s="62" t="str">
        <f ca="1" t="shared" si="26"/>
        <v>-</v>
      </c>
      <c r="AM70" s="62" t="str">
        <f t="shared" si="27"/>
        <v/>
      </c>
      <c r="AN70" s="5" t="str">
        <f t="shared" si="28"/>
        <v/>
      </c>
      <c r="AO70" s="63">
        <f t="shared" si="29"/>
        <v>46104.3951228935</v>
      </c>
      <c r="AP70" s="5" t="str">
        <f t="shared" si="30"/>
        <v/>
      </c>
      <c r="AQ70" s="60">
        <v>45076.6232542361</v>
      </c>
    </row>
    <row r="71" ht="17" spans="1:43">
      <c r="A71" s="5">
        <f t="shared" si="22"/>
        <v>68</v>
      </c>
      <c r="B71" s="55" t="str">
        <f t="shared" si="23"/>
        <v>交易波动较大</v>
      </c>
      <c r="C71" s="2" t="str">
        <f t="shared" si="24"/>
        <v/>
      </c>
      <c r="D71" s="56" t="str">
        <f t="shared" si="25"/>
        <v>-</v>
      </c>
      <c r="E71" s="84" t="s">
        <v>237</v>
      </c>
      <c r="F71" s="58">
        <v>45076.6232542361</v>
      </c>
      <c r="G71" s="59" t="s">
        <v>38</v>
      </c>
      <c r="H71" s="59" t="s">
        <v>39</v>
      </c>
      <c r="I71" s="59" t="s">
        <v>40</v>
      </c>
      <c r="J71" s="59" t="s">
        <v>41</v>
      </c>
      <c r="K71" s="59" t="s">
        <v>238</v>
      </c>
      <c r="L71" s="59" t="s">
        <v>239</v>
      </c>
      <c r="M71" s="60">
        <v>46104.3522222222</v>
      </c>
      <c r="N71" s="60">
        <v>46104.3903520602</v>
      </c>
      <c r="O71" s="60">
        <v>46104.3889501505</v>
      </c>
      <c r="P71" s="60">
        <v>46097.7436439699</v>
      </c>
      <c r="Q71" s="60">
        <v>46104.3904045718</v>
      </c>
      <c r="R71" s="59">
        <v>6933.5</v>
      </c>
      <c r="S71" s="59">
        <v>32364.2</v>
      </c>
      <c r="T71" s="59">
        <v>97797.47</v>
      </c>
      <c r="U71" s="59">
        <v>86455.77</v>
      </c>
      <c r="V71" s="59">
        <v>92</v>
      </c>
      <c r="W71" s="59">
        <v>362</v>
      </c>
      <c r="X71" s="59">
        <v>1140</v>
      </c>
      <c r="Y71" s="59">
        <v>983</v>
      </c>
      <c r="Z71" s="59">
        <v>165.6240804598</v>
      </c>
      <c r="AA71" s="59">
        <v>0.0565969978</v>
      </c>
      <c r="AB71" s="59">
        <v>-0.1198778714</v>
      </c>
      <c r="AC71" s="59">
        <v>-0.3304629455</v>
      </c>
      <c r="AD71" s="61">
        <f>IF(AND($G71="正式版",$H71="中西医诊所"),IFERROR(R71/同类汇总数据!C$3,0),IF(AND($G71="正式版",$H71="中医诊所"),IFERROR(R71/同类汇总数据!C$4,0),IF(AND($G71="正式版",$H71="口腔诊所"),IFERROR(R71/同类汇总数据!C$5,0),IF(AND($G71="检查版",$H71="中西医诊所"),IFERROR(R71/同类汇总数据!C$6,0),IF(AND($G71="检查版",$H71="中医诊所"),IFERROR(R71/同类汇总数据!C$7,0),IF(AND($G71="检查版",$H71="口腔诊所"),IFERROR(R71/同类汇总数据!C$8,0),IF(AND($G71="互联网版",$H71="中西医诊所"),IFERROR(R71/同类汇总数据!C$9,0),IF(AND($G71="互联网版",$H71="中医诊所"),IFERROR(R71/同类汇总数据!C$10,0),IF(AND($G71="互联网版",$H71="口腔诊所"),IFERROR(R71/同类汇总数据!C$11,0))))))))))</f>
        <v>0.757614497673706</v>
      </c>
      <c r="AE71" s="61">
        <f>IF(AND($G71="正式版",$H71="中西医诊所"),IFERROR(S71/同类汇总数据!D$3,0),IF(AND($G71="正式版",$H71="中医诊所"),IFERROR(S71/同类汇总数据!D$4,0),IF(AND($G71="正式版",$H71="口腔诊所"),IFERROR(S71/同类汇总数据!D$5,0),IF(AND($G71="检查版",$H71="中西医诊所"),IFERROR(S71/同类汇总数据!D$6,0),IF(AND($G71="检查版",$H71="中医诊所"),IFERROR(S71/同类汇总数据!D$7,0),IF(AND($G71="检查版",$H71="口腔诊所"),IFERROR(S71/同类汇总数据!D$8,0),IF(AND($G71="互联网版",$H71="中西医诊所"),IFERROR(S71/同类汇总数据!D$9,0),IF(AND($G71="互联网版",$H71="中医诊所"),IFERROR(S71/同类汇总数据!D$10,0),IF(AND($G71="互联网版",$H71="口腔诊所"),IFERROR(S71/同类汇总数据!D$11,0))))))))))</f>
        <v>0.887086449722886</v>
      </c>
      <c r="AF71" s="61">
        <f>IF(AND($G71="正式版",$H71="中西医诊所"),IFERROR(T71/同类汇总数据!E$3,0),IF(AND($G71="正式版",$H71="中医诊所"),IFERROR(T71/同类汇总数据!E$4,0),IF(AND($G71="正式版",$H71="口腔诊所"),IFERROR(T71/同类汇总数据!E$5,0),IF(AND($G71="检查版",$H71="中西医诊所"),IFERROR(T71/同类汇总数据!E$6,0),IF(AND($G71="检查版",$H71="中医诊所"),IFERROR(T71/同类汇总数据!E$7,0),IF(AND($G71="检查版",$H71="口腔诊所"),IFERROR(T71/同类汇总数据!E$8,0),IF(AND($G71="互联网版",$H71="中西医诊所"),IFERROR(T71/同类汇总数据!E$9,0),IF(AND($G71="互联网版",$H71="中医诊所"),IFERROR(T71/同类汇总数据!E$10,0),IF(AND($G71="互联网版",$H71="口腔诊所"),IFERROR(T71/同类汇总数据!E$11,0))))))))))</f>
        <v>0.896268980610504</v>
      </c>
      <c r="AG71" s="61">
        <f>IF(AND($G71="正式版",$H71="中西医诊所"),IFERROR(U71/同类汇总数据!F$3,0),IF(AND($G71="正式版",$H71="中医诊所"),IFERROR(U71/同类汇总数据!F$4,0),IF(AND($G71="正式版",$H71="口腔诊所"),IFERROR(U71/同类汇总数据!F$5,0),IF(AND($G71="检查版",$H71="中西医诊所"),IFERROR(U71/同类汇总数据!F$6,0),IF(AND($G71="检查版",$H71="中医诊所"),IFERROR(U71/同类汇总数据!F$7,0),IF(AND($G71="检查版",$H71="口腔诊所"),IFERROR(U71/同类汇总数据!F$8,0),IF(AND($G71="互联网版",$H71="中西医诊所"),IFERROR(U71/同类汇总数据!F$9,0),IF(AND($G71="互联网版",$H71="中医诊所"),IFERROR(U71/同类汇总数据!F$10,0),IF(AND($G71="互联网版",$H71="口腔诊所"),IFERROR(U71/同类汇总数据!F$11,0))))))))))</f>
        <v>0.901302167710036</v>
      </c>
      <c r="AH71" s="61">
        <f>IF(AND($G71="正式版",$H71="中西医诊所"),IFERROR(V71/同类汇总数据!G$3,0),IF(AND($G71="正式版",$H71="中医诊所"),IFERROR(V71/同类汇总数据!G$4,0),IF(AND($G71="正式版",$H71="口腔诊所"),IFERROR(V71/同类汇总数据!G$5,0),IF(AND($G71="检查版",$H71="中西医诊所"),IFERROR(V71/同类汇总数据!G$6,0),IF(AND($G71="检查版",$H71="中医诊所"),IFERROR(V71/同类汇总数据!G$7,0),IF(AND($G71="检查版",$H71="口腔诊所"),IFERROR(V71/同类汇总数据!G$8,0),IF(AND($G71="互联网版",$H71="中西医诊所"),IFERROR(V71/同类汇总数据!G$9,0),IF(AND($G71="互联网版",$H71="中医诊所"),IFERROR(V71/同类汇总数据!G$10,0),IF(AND($G71="互联网版",$H71="口腔诊所"),IFERROR(V71/同类汇总数据!G$11,0))))))))))</f>
        <v>0.970452874491963</v>
      </c>
      <c r="AI71" s="61">
        <f>IF(AND($G71="正式版",$H71="中西医诊所"),IFERROR(W71/同类汇总数据!H$3,0),IF(AND($G71="正式版",$H71="中医诊所"),IFERROR(W71/同类汇总数据!H$4,0),IF(AND($G71="正式版",$H71="口腔诊所"),IFERROR(W71/同类汇总数据!H$5,0),IF(AND($G71="检查版",$H71="中西医诊所"),IFERROR(W71/同类汇总数据!H$6,0),IF(AND($G71="检查版",$H71="中医诊所"),IFERROR(W71/同类汇总数据!H$7,0),IF(AND($G71="检查版",$H71="口腔诊所"),IFERROR(W71/同类汇总数据!H$8,0),IF(AND($G71="互联网版",$H71="中西医诊所"),IFERROR(W71/同类汇总数据!H$9,0),IF(AND($G71="互联网版",$H71="中医诊所"),IFERROR(W71/同类汇总数据!H$10,0),IF(AND($G71="互联网版",$H71="口腔诊所"),IFERROR(W71/同类汇总数据!H$11,0))))))))))</f>
        <v>0.990070847500645</v>
      </c>
      <c r="AJ71" s="61">
        <f>IF(AND($G71="正式版",$H71="中西医诊所"),IFERROR(X71/同类汇总数据!I$3,0),IF(AND($G71="正式版",$H71="中医诊所"),IFERROR(X71/同类汇总数据!I$4,0),IF(AND($G71="正式版",$H71="口腔诊所"),IFERROR(X71/同类汇总数据!I$5,0),IF(AND($G71="检查版",$H71="中西医诊所"),IFERROR(X71/同类汇总数据!I$6,0),IF(AND($G71="检查版",$H71="中医诊所"),IFERROR(X71/同类汇总数据!I$7,0),IF(AND($G71="检查版",$H71="口腔诊所"),IFERROR(X71/同类汇总数据!I$8,0),IF(AND($G71="互联网版",$H71="中西医诊所"),IFERROR(X71/同类汇总数据!I$9,0),IF(AND($G71="互联网版",$H71="中医诊所"),IFERROR(X71/同类汇总数据!I$10,0),IF(AND($G71="互联网版",$H71="口腔诊所"),IFERROR(X71/同类汇总数据!I$11,0))))))))))</f>
        <v>1.00803786402436</v>
      </c>
      <c r="AK71" s="61">
        <f>IF(AND($G71="正式版",$H71="中西医诊所"),IFERROR(Y71/同类汇总数据!J$3,0),IF(AND($G71="正式版",$H71="中医诊所"),IFERROR(Y71/同类汇总数据!J$4,0),IF(AND($G71="正式版",$H71="口腔诊所"),IFERROR(Y71/同类汇总数据!J$5,0),IF(AND($G71="检查版",$H71="中西医诊所"),IFERROR(Y71/同类汇总数据!J$6,0),IF(AND($G71="检查版",$H71="中医诊所"),IFERROR(Y71/同类汇总数据!J$7,0),IF(AND($G71="检查版",$H71="口腔诊所"),IFERROR(Y71/同类汇总数据!J$8,0),IF(AND($G71="互联网版",$H71="中西医诊所"),IFERROR(Y71/同类汇总数据!J$9,0),IF(AND($G71="互联网版",$H71="中医诊所"),IFERROR(Y71/同类汇总数据!J$10,0),IF(AND($G71="互联网版",$H71="口腔诊所"),IFERROR(Y71/同类汇总数据!J$11,0))))))))))</f>
        <v>0.982231502072778</v>
      </c>
      <c r="AL71" s="62" t="str">
        <f ca="1" t="shared" si="26"/>
        <v>-</v>
      </c>
      <c r="AM71" s="62" t="str">
        <f t="shared" si="27"/>
        <v/>
      </c>
      <c r="AN71" s="5" t="str">
        <f t="shared" si="28"/>
        <v/>
      </c>
      <c r="AO71" s="63">
        <f t="shared" si="29"/>
        <v>46104.3904045718</v>
      </c>
      <c r="AP71" s="5" t="str">
        <f t="shared" si="30"/>
        <v/>
      </c>
      <c r="AQ71" s="60">
        <v>45076.6304755093</v>
      </c>
    </row>
    <row r="72" ht="17" spans="1:43">
      <c r="A72" s="5">
        <f t="shared" si="22"/>
        <v>69</v>
      </c>
      <c r="B72" s="55" t="str">
        <f t="shared" si="23"/>
        <v>交易波动较大</v>
      </c>
      <c r="C72" s="2" t="str">
        <f t="shared" si="24"/>
        <v/>
      </c>
      <c r="D72" s="56" t="str">
        <f t="shared" si="25"/>
        <v>-</v>
      </c>
      <c r="E72" s="84" t="s">
        <v>240</v>
      </c>
      <c r="F72" s="58">
        <v>45076.6304755093</v>
      </c>
      <c r="G72" s="59" t="s">
        <v>38</v>
      </c>
      <c r="H72" s="59" t="s">
        <v>39</v>
      </c>
      <c r="I72" s="59" t="s">
        <v>40</v>
      </c>
      <c r="J72" s="59" t="s">
        <v>41</v>
      </c>
      <c r="K72" s="59" t="s">
        <v>241</v>
      </c>
      <c r="L72" s="59" t="s">
        <v>242</v>
      </c>
      <c r="M72" s="60">
        <v>46104.354375</v>
      </c>
      <c r="N72" s="60">
        <v>46104.3814062384</v>
      </c>
      <c r="O72" s="60">
        <v>46104.3802731713</v>
      </c>
      <c r="P72" s="60">
        <v>46101.4174800347</v>
      </c>
      <c r="Q72" s="60">
        <v>46104.3814673264</v>
      </c>
      <c r="R72" s="59">
        <v>6647</v>
      </c>
      <c r="S72" s="59">
        <v>30452.22</v>
      </c>
      <c r="T72" s="59">
        <v>98065.84</v>
      </c>
      <c r="U72" s="59">
        <v>88284.21</v>
      </c>
      <c r="V72" s="59">
        <v>97</v>
      </c>
      <c r="W72" s="59">
        <v>434</v>
      </c>
      <c r="X72" s="59">
        <v>1434</v>
      </c>
      <c r="Y72" s="59">
        <v>1291</v>
      </c>
      <c r="Z72" s="59">
        <v>132.3121589205</v>
      </c>
      <c r="AA72" s="59">
        <v>-0.0039671598</v>
      </c>
      <c r="AB72" s="59">
        <v>-0.1745837148</v>
      </c>
      <c r="AC72" s="59">
        <v>-0.2048210799</v>
      </c>
      <c r="AD72" s="61">
        <f>IF(AND($G72="正式版",$H72="中西医诊所"),IFERROR(R72/同类汇总数据!C$3,0),IF(AND($G72="正式版",$H72="中医诊所"),IFERROR(R72/同类汇总数据!C$4,0),IF(AND($G72="正式版",$H72="口腔诊所"),IFERROR(R72/同类汇总数据!C$5,0),IF(AND($G72="检查版",$H72="中西医诊所"),IFERROR(R72/同类汇总数据!C$6,0),IF(AND($G72="检查版",$H72="中医诊所"),IFERROR(R72/同类汇总数据!C$7,0),IF(AND($G72="检查版",$H72="口腔诊所"),IFERROR(R72/同类汇总数据!C$8,0),IF(AND($G72="互联网版",$H72="中西医诊所"),IFERROR(R72/同类汇总数据!C$9,0),IF(AND($G72="互联网版",$H72="中医诊所"),IFERROR(R72/同类汇总数据!C$10,0),IF(AND($G72="互联网版",$H72="口腔诊所"),IFERROR(R72/同类汇总数据!C$11,0))))))))))</f>
        <v>0.72630901651938</v>
      </c>
      <c r="AE72" s="61">
        <f>IF(AND($G72="正式版",$H72="中西医诊所"),IFERROR(S72/同类汇总数据!D$3,0),IF(AND($G72="正式版",$H72="中医诊所"),IFERROR(S72/同类汇总数据!D$4,0),IF(AND($G72="正式版",$H72="口腔诊所"),IFERROR(S72/同类汇总数据!D$5,0),IF(AND($G72="检查版",$H72="中西医诊所"),IFERROR(S72/同类汇总数据!D$6,0),IF(AND($G72="检查版",$H72="中医诊所"),IFERROR(S72/同类汇总数据!D$7,0),IF(AND($G72="检查版",$H72="口腔诊所"),IFERROR(S72/同类汇总数据!D$8,0),IF(AND($G72="互联网版",$H72="中西医诊所"),IFERROR(S72/同类汇总数据!D$9,0),IF(AND($G72="互联网版",$H72="中医诊所"),IFERROR(S72/同类汇总数据!D$10,0),IF(AND($G72="互联网版",$H72="口腔诊所"),IFERROR(S72/同类汇总数据!D$11,0))))))))))</f>
        <v>0.83468003924028</v>
      </c>
      <c r="AF72" s="61">
        <f>IF(AND($G72="正式版",$H72="中西医诊所"),IFERROR(T72/同类汇总数据!E$3,0),IF(AND($G72="正式版",$H72="中医诊所"),IFERROR(T72/同类汇总数据!E$4,0),IF(AND($G72="正式版",$H72="口腔诊所"),IFERROR(T72/同类汇总数据!E$5,0),IF(AND($G72="检查版",$H72="中西医诊所"),IFERROR(T72/同类汇总数据!E$6,0),IF(AND($G72="检查版",$H72="中医诊所"),IFERROR(T72/同类汇总数据!E$7,0),IF(AND($G72="检查版",$H72="口腔诊所"),IFERROR(T72/同类汇总数据!E$8,0),IF(AND($G72="互联网版",$H72="中西医诊所"),IFERROR(T72/同类汇总数据!E$9,0),IF(AND($G72="互联网版",$H72="中医诊所"),IFERROR(T72/同类汇总数据!E$10,0),IF(AND($G72="互联网版",$H72="口腔诊所"),IFERROR(T72/同类汇总数据!E$11,0))))))))))</f>
        <v>0.898728468635363</v>
      </c>
      <c r="AG72" s="61">
        <f>IF(AND($G72="正式版",$H72="中西医诊所"),IFERROR(U72/同类汇总数据!F$3,0),IF(AND($G72="正式版",$H72="中医诊所"),IFERROR(U72/同类汇总数据!F$4,0),IF(AND($G72="正式版",$H72="口腔诊所"),IFERROR(U72/同类汇总数据!F$5,0),IF(AND($G72="检查版",$H72="中西医诊所"),IFERROR(U72/同类汇总数据!F$6,0),IF(AND($G72="检查版",$H72="中医诊所"),IFERROR(U72/同类汇总数据!F$7,0),IF(AND($G72="检查版",$H72="口腔诊所"),IFERROR(U72/同类汇总数据!F$8,0),IF(AND($G72="互联网版",$H72="中西医诊所"),IFERROR(U72/同类汇总数据!F$9,0),IF(AND($G72="互联网版",$H72="中医诊所"),IFERROR(U72/同类汇总数据!F$10,0),IF(AND($G72="互联网版",$H72="口腔诊所"),IFERROR(U72/同类汇总数据!F$11,0))))))))))</f>
        <v>0.920363670898634</v>
      </c>
      <c r="AH72" s="61">
        <f>IF(AND($G72="正式版",$H72="中西医诊所"),IFERROR(V72/同类汇总数据!G$3,0),IF(AND($G72="正式版",$H72="中医诊所"),IFERROR(V72/同类汇总数据!G$4,0),IF(AND($G72="正式版",$H72="口腔诊所"),IFERROR(V72/同类汇总数据!G$5,0),IF(AND($G72="检查版",$H72="中西医诊所"),IFERROR(V72/同类汇总数据!G$6,0),IF(AND($G72="检查版",$H72="中医诊所"),IFERROR(V72/同类汇总数据!G$7,0),IF(AND($G72="检查版",$H72="口腔诊所"),IFERROR(V72/同类汇总数据!G$8,0),IF(AND($G72="互联网版",$H72="中西医诊所"),IFERROR(V72/同类汇总数据!G$9,0),IF(AND($G72="互联网版",$H72="中医诊所"),IFERROR(V72/同类汇总数据!G$10,0),IF(AND($G72="互联网版",$H72="口腔诊所"),IFERROR(V72/同类汇总数据!G$11,0))))))))))</f>
        <v>1.02319487854044</v>
      </c>
      <c r="AI72" s="61">
        <f>IF(AND($G72="正式版",$H72="中西医诊所"),IFERROR(W72/同类汇总数据!H$3,0),IF(AND($G72="正式版",$H72="中医诊所"),IFERROR(W72/同类汇总数据!H$4,0),IF(AND($G72="正式版",$H72="口腔诊所"),IFERROR(W72/同类汇总数据!H$5,0),IF(AND($G72="检查版",$H72="中西医诊所"),IFERROR(W72/同类汇总数据!H$6,0),IF(AND($G72="检查版",$H72="中医诊所"),IFERROR(W72/同类汇总数据!H$7,0),IF(AND($G72="检查版",$H72="口腔诊所"),IFERROR(W72/同类汇总数据!H$8,0),IF(AND($G72="互联网版",$H72="中西医诊所"),IFERROR(W72/同类汇总数据!H$9,0),IF(AND($G72="互联网版",$H72="中医诊所"),IFERROR(W72/同类汇总数据!H$10,0),IF(AND($G72="互联网版",$H72="口腔诊所"),IFERROR(W72/同类汇总数据!H$11,0))))))))))</f>
        <v>1.18699101606431</v>
      </c>
      <c r="AJ72" s="61">
        <f>IF(AND($G72="正式版",$H72="中西医诊所"),IFERROR(X72/同类汇总数据!I$3,0),IF(AND($G72="正式版",$H72="中医诊所"),IFERROR(X72/同类汇总数据!I$4,0),IF(AND($G72="正式版",$H72="口腔诊所"),IFERROR(X72/同类汇总数据!I$5,0),IF(AND($G72="检查版",$H72="中西医诊所"),IFERROR(X72/同类汇总数据!I$6,0),IF(AND($G72="检查版",$H72="中医诊所"),IFERROR(X72/同类汇总数据!I$7,0),IF(AND($G72="检查版",$H72="口腔诊所"),IFERROR(X72/同类汇总数据!I$8,0),IF(AND($G72="互联网版",$H72="中西医诊所"),IFERROR(X72/同类汇总数据!I$9,0),IF(AND($G72="互联网版",$H72="中医诊所"),IFERROR(X72/同类汇总数据!I$10,0),IF(AND($G72="互联网版",$H72="口腔诊所"),IFERROR(X72/同类汇总数据!I$11,0))))))))))</f>
        <v>1.2680055236938</v>
      </c>
      <c r="AK72" s="61">
        <f>IF(AND($G72="正式版",$H72="中西医诊所"),IFERROR(Y72/同类汇总数据!J$3,0),IF(AND($G72="正式版",$H72="中医诊所"),IFERROR(Y72/同类汇总数据!J$4,0),IF(AND($G72="正式版",$H72="口腔诊所"),IFERROR(Y72/同类汇总数据!J$5,0),IF(AND($G72="检查版",$H72="中西医诊所"),IFERROR(Y72/同类汇总数据!J$6,0),IF(AND($G72="检查版",$H72="中医诊所"),IFERROR(Y72/同类汇总数据!J$7,0),IF(AND($G72="检查版",$H72="口腔诊所"),IFERROR(Y72/同类汇总数据!J$8,0),IF(AND($G72="互联网版",$H72="中西医诊所"),IFERROR(Y72/同类汇总数据!J$9,0),IF(AND($G72="互联网版",$H72="中医诊所"),IFERROR(Y72/同类汇总数据!J$10,0),IF(AND($G72="互联网版",$H72="口腔诊所"),IFERROR(Y72/同类汇总数据!J$11,0))))))))))</f>
        <v>1.2899907112675</v>
      </c>
      <c r="AL72" s="62" t="str">
        <f ca="1" t="shared" si="26"/>
        <v>-</v>
      </c>
      <c r="AM72" s="62" t="str">
        <f t="shared" si="27"/>
        <v/>
      </c>
      <c r="AN72" s="5" t="str">
        <f t="shared" si="28"/>
        <v/>
      </c>
      <c r="AO72" s="63">
        <f t="shared" si="29"/>
        <v>46104.3814673264</v>
      </c>
      <c r="AP72" s="5" t="str">
        <f t="shared" si="30"/>
        <v/>
      </c>
      <c r="AQ72" s="60">
        <v>45076.6414600463</v>
      </c>
    </row>
    <row r="73" ht="17" spans="1:43">
      <c r="A73" s="5">
        <f t="shared" si="22"/>
        <v>70</v>
      </c>
      <c r="B73" s="55" t="str">
        <f t="shared" si="23"/>
        <v>交易波动较大</v>
      </c>
      <c r="C73" s="2" t="str">
        <f t="shared" si="24"/>
        <v/>
      </c>
      <c r="D73" s="56" t="str">
        <f t="shared" si="25"/>
        <v>-</v>
      </c>
      <c r="E73" s="84" t="s">
        <v>243</v>
      </c>
      <c r="F73" s="58">
        <v>45076.6414600463</v>
      </c>
      <c r="G73" s="59" t="s">
        <v>38</v>
      </c>
      <c r="H73" s="59" t="s">
        <v>39</v>
      </c>
      <c r="I73" s="59" t="s">
        <v>40</v>
      </c>
      <c r="J73" s="59" t="s">
        <v>41</v>
      </c>
      <c r="K73" s="59" t="s">
        <v>244</v>
      </c>
      <c r="L73" s="59" t="s">
        <v>245</v>
      </c>
      <c r="M73" s="60">
        <v>46104.357962963</v>
      </c>
      <c r="N73" s="60">
        <v>46104.3686559607</v>
      </c>
      <c r="O73" s="60">
        <v>46104.3954185648</v>
      </c>
      <c r="P73" s="60">
        <v>46101.4341904861</v>
      </c>
      <c r="Q73" s="60">
        <v>46104.3686652546</v>
      </c>
      <c r="R73" s="59">
        <v>13282.5</v>
      </c>
      <c r="S73" s="59">
        <v>57591.54</v>
      </c>
      <c r="T73" s="59">
        <v>169555.53</v>
      </c>
      <c r="U73" s="59">
        <v>150076.93</v>
      </c>
      <c r="V73" s="59">
        <v>167</v>
      </c>
      <c r="W73" s="59">
        <v>705</v>
      </c>
      <c r="X73" s="59">
        <v>2057</v>
      </c>
      <c r="Y73" s="59">
        <v>1813</v>
      </c>
      <c r="Z73" s="59">
        <v>153.6236410256</v>
      </c>
      <c r="AA73" s="59">
        <v>0.1200372</v>
      </c>
      <c r="AB73" s="59">
        <v>-0.1507212525</v>
      </c>
      <c r="AC73" s="59">
        <v>-0.2520055857</v>
      </c>
      <c r="AD73" s="61">
        <f>IF(AND($G73="正式版",$H73="中西医诊所"),IFERROR(R73/同类汇总数据!C$3,0),IF(AND($G73="正式版",$H73="中医诊所"),IFERROR(R73/同类汇总数据!C$4,0),IF(AND($G73="正式版",$H73="口腔诊所"),IFERROR(R73/同类汇总数据!C$5,0),IF(AND($G73="检查版",$H73="中西医诊所"),IFERROR(R73/同类汇总数据!C$6,0),IF(AND($G73="检查版",$H73="中医诊所"),IFERROR(R73/同类汇总数据!C$7,0),IF(AND($G73="检查版",$H73="口腔诊所"),IFERROR(R73/同类汇总数据!C$8,0),IF(AND($G73="互联网版",$H73="中西医诊所"),IFERROR(R73/同类汇总数据!C$9,0),IF(AND($G73="互联网版",$H73="中医诊所"),IFERROR(R73/同类汇总数据!C$10,0),IF(AND($G73="互联网版",$H73="口腔诊所"),IFERROR(R73/同类汇总数据!C$11,0))))))))))</f>
        <v>1.45136144304478</v>
      </c>
      <c r="AE73" s="61">
        <f>IF(AND($G73="正式版",$H73="中西医诊所"),IFERROR(S73/同类汇总数据!D$3,0),IF(AND($G73="正式版",$H73="中医诊所"),IFERROR(S73/同类汇总数据!D$4,0),IF(AND($G73="正式版",$H73="口腔诊所"),IFERROR(S73/同类汇总数据!D$5,0),IF(AND($G73="检查版",$H73="中西医诊所"),IFERROR(S73/同类汇总数据!D$6,0),IF(AND($G73="检查版",$H73="中医诊所"),IFERROR(S73/同类汇总数据!D$7,0),IF(AND($G73="检查版",$H73="口腔诊所"),IFERROR(S73/同类汇总数据!D$8,0),IF(AND($G73="互联网版",$H73="中西医诊所"),IFERROR(S73/同类汇总数据!D$9,0),IF(AND($G73="互联网版",$H73="中医诊所"),IFERROR(S73/同类汇总数据!D$10,0),IF(AND($G73="互联网版",$H73="口腔诊所"),IFERROR(S73/同类汇总数据!D$11,0))))))))))</f>
        <v>1.57855515516137</v>
      </c>
      <c r="AF73" s="61">
        <f>IF(AND($G73="正式版",$H73="中西医诊所"),IFERROR(T73/同类汇总数据!E$3,0),IF(AND($G73="正式版",$H73="中医诊所"),IFERROR(T73/同类汇总数据!E$4,0),IF(AND($G73="正式版",$H73="口腔诊所"),IFERROR(T73/同类汇总数据!E$5,0),IF(AND($G73="检查版",$H73="中西医诊所"),IFERROR(T73/同类汇总数据!E$6,0),IF(AND($G73="检查版",$H73="中医诊所"),IFERROR(T73/同类汇总数据!E$7,0),IF(AND($G73="检查版",$H73="口腔诊所"),IFERROR(T73/同类汇总数据!E$8,0),IF(AND($G73="互联网版",$H73="中西医诊所"),IFERROR(T73/同类汇总数据!E$9,0),IF(AND($G73="互联网版",$H73="中医诊所"),IFERROR(T73/同类汇总数据!E$10,0),IF(AND($G73="互联网版",$H73="口腔诊所"),IFERROR(T73/同类汇总数据!E$11,0))))))))))</f>
        <v>1.55389870545704</v>
      </c>
      <c r="AG73" s="61">
        <f>IF(AND($G73="正式版",$H73="中西医诊所"),IFERROR(U73/同类汇总数据!F$3,0),IF(AND($G73="正式版",$H73="中医诊所"),IFERROR(U73/同类汇总数据!F$4,0),IF(AND($G73="正式版",$H73="口腔诊所"),IFERROR(U73/同类汇总数据!F$5,0),IF(AND($G73="检查版",$H73="中西医诊所"),IFERROR(U73/同类汇总数据!F$6,0),IF(AND($G73="检查版",$H73="中医诊所"),IFERROR(U73/同类汇总数据!F$7,0),IF(AND($G73="检查版",$H73="口腔诊所"),IFERROR(U73/同类汇总数据!F$8,0),IF(AND($G73="互联网版",$H73="中西医诊所"),IFERROR(U73/同类汇总数据!F$9,0),IF(AND($G73="互联网版",$H73="中医诊所"),IFERROR(U73/同类汇总数据!F$10,0),IF(AND($G73="互联网版",$H73="口腔诊所"),IFERROR(U73/同类汇总数据!F$11,0))))))))))</f>
        <v>1.56455332399755</v>
      </c>
      <c r="AH73" s="61">
        <f>IF(AND($G73="正式版",$H73="中西医诊所"),IFERROR(V73/同类汇总数据!G$3,0),IF(AND($G73="正式版",$H73="中医诊所"),IFERROR(V73/同类汇总数据!G$4,0),IF(AND($G73="正式版",$H73="口腔诊所"),IFERROR(V73/同类汇总数据!G$5,0),IF(AND($G73="检查版",$H73="中西医诊所"),IFERROR(V73/同类汇总数据!G$6,0),IF(AND($G73="检查版",$H73="中医诊所"),IFERROR(V73/同类汇总数据!G$7,0),IF(AND($G73="检查版",$H73="口腔诊所"),IFERROR(V73/同类汇总数据!G$8,0),IF(AND($G73="互联网版",$H73="中西医诊所"),IFERROR(V73/同类汇总数据!G$9,0),IF(AND($G73="互联网版",$H73="中医诊所"),IFERROR(V73/同类汇总数据!G$10,0),IF(AND($G73="互联网版",$H73="口腔诊所"),IFERROR(V73/同类汇总数据!G$11,0))))))))))</f>
        <v>1.76158293521911</v>
      </c>
      <c r="AI73" s="61">
        <f>IF(AND($G73="正式版",$H73="中西医诊所"),IFERROR(W73/同类汇总数据!H$3,0),IF(AND($G73="正式版",$H73="中医诊所"),IFERROR(W73/同类汇总数据!H$4,0),IF(AND($G73="正式版",$H73="口腔诊所"),IFERROR(W73/同类汇总数据!H$5,0),IF(AND($G73="检查版",$H73="中西医诊所"),IFERROR(W73/同类汇总数据!H$6,0),IF(AND($G73="检查版",$H73="中医诊所"),IFERROR(W73/同类汇总数据!H$7,0),IF(AND($G73="检查版",$H73="口腔诊所"),IFERROR(W73/同类汇总数据!H$8,0),IF(AND($G73="互联网版",$H73="中西医诊所"),IFERROR(W73/同类汇总数据!H$9,0),IF(AND($G73="互联网版",$H73="中医诊所"),IFERROR(W73/同类汇总数据!H$10,0),IF(AND($G73="互联网版",$H73="口腔诊所"),IFERROR(W73/同类汇总数据!H$11,0))))))))))</f>
        <v>1.92817665051921</v>
      </c>
      <c r="AJ73" s="61">
        <f>IF(AND($G73="正式版",$H73="中西医诊所"),IFERROR(X73/同类汇总数据!I$3,0),IF(AND($G73="正式版",$H73="中医诊所"),IFERROR(X73/同类汇总数据!I$4,0),IF(AND($G73="正式版",$H73="口腔诊所"),IFERROR(X73/同类汇总数据!I$5,0),IF(AND($G73="检查版",$H73="中西医诊所"),IFERROR(X73/同类汇总数据!I$6,0),IF(AND($G73="检查版",$H73="中医诊所"),IFERROR(X73/同类汇总数据!I$7,0),IF(AND($G73="检查版",$H73="口腔诊所"),IFERROR(X73/同类汇总数据!I$8,0),IF(AND($G73="互联网版",$H73="中西医诊所"),IFERROR(X73/同类汇总数据!I$9,0),IF(AND($G73="互联网版",$H73="中医诊所"),IFERROR(X73/同类汇总数据!I$10,0),IF(AND($G73="互联网版",$H73="口腔诊所"),IFERROR(X73/同类汇总数据!I$11,0))))))))))</f>
        <v>1.81888937394571</v>
      </c>
      <c r="AK73" s="61">
        <f>IF(AND($G73="正式版",$H73="中西医诊所"),IFERROR(Y73/同类汇总数据!J$3,0),IF(AND($G73="正式版",$H73="中医诊所"),IFERROR(Y73/同类汇总数据!J$4,0),IF(AND($G73="正式版",$H73="口腔诊所"),IFERROR(Y73/同类汇总数据!J$5,0),IF(AND($G73="检查版",$H73="中西医诊所"),IFERROR(Y73/同类汇总数据!J$6,0),IF(AND($G73="检查版",$H73="中医诊所"),IFERROR(Y73/同类汇总数据!J$7,0),IF(AND($G73="检查版",$H73="口腔诊所"),IFERROR(Y73/同类汇总数据!J$8,0),IF(AND($G73="互联网版",$H73="中西医诊所"),IFERROR(Y73/同类汇总数据!J$9,0),IF(AND($G73="互联网版",$H73="中医诊所"),IFERROR(Y73/同类汇总数据!J$10,0),IF(AND($G73="互联网版",$H73="口腔诊所"),IFERROR(Y73/同类汇总数据!J$11,0))))))))))</f>
        <v>1.81158261775986</v>
      </c>
      <c r="AL73" s="62" t="str">
        <f ca="1" t="shared" si="26"/>
        <v>-</v>
      </c>
      <c r="AM73" s="62" t="str">
        <f t="shared" si="27"/>
        <v>高于同行150%</v>
      </c>
      <c r="AN73" s="5" t="str">
        <f t="shared" si="28"/>
        <v>高于同行150%</v>
      </c>
      <c r="AO73" s="63">
        <f t="shared" si="29"/>
        <v>46104.3954185648</v>
      </c>
      <c r="AP73" s="5" t="str">
        <f t="shared" si="30"/>
        <v/>
      </c>
      <c r="AQ73" s="60">
        <v>45077.5802177662</v>
      </c>
    </row>
    <row r="74" ht="17" spans="1:43">
      <c r="A74" s="5">
        <f t="shared" ref="A74:A83" si="31">ROW()-3</f>
        <v>71</v>
      </c>
      <c r="B74" s="55" t="str">
        <f t="shared" si="23"/>
        <v>连续三月交易上升</v>
      </c>
      <c r="C74" s="2" t="str">
        <f t="shared" si="24"/>
        <v/>
      </c>
      <c r="D74" s="56" t="str">
        <f t="shared" si="25"/>
        <v>-</v>
      </c>
      <c r="E74" s="84" t="s">
        <v>246</v>
      </c>
      <c r="F74" s="58">
        <v>45077.5802177662</v>
      </c>
      <c r="G74" s="59" t="s">
        <v>38</v>
      </c>
      <c r="H74" s="59" t="s">
        <v>63</v>
      </c>
      <c r="I74" s="59" t="s">
        <v>40</v>
      </c>
      <c r="J74" s="59" t="s">
        <v>149</v>
      </c>
      <c r="K74" s="59" t="s">
        <v>247</v>
      </c>
      <c r="L74" s="59" t="s">
        <v>248</v>
      </c>
      <c r="M74" s="60">
        <v>46104.3729976852</v>
      </c>
      <c r="N74" s="60">
        <v>46103.7367138194</v>
      </c>
      <c r="O74" s="60">
        <v>46103.6933904282</v>
      </c>
      <c r="P74" s="60">
        <v>46087.4507928125</v>
      </c>
      <c r="Q74" s="60">
        <v>46103.7367236458</v>
      </c>
      <c r="R74" s="59">
        <v>33805.56</v>
      </c>
      <c r="S74" s="59">
        <v>123161.15</v>
      </c>
      <c r="T74" s="59">
        <v>316216.41</v>
      </c>
      <c r="U74" s="59">
        <v>283139.97</v>
      </c>
      <c r="V74" s="59">
        <v>88</v>
      </c>
      <c r="W74" s="59">
        <v>276</v>
      </c>
      <c r="X74" s="59">
        <v>770</v>
      </c>
      <c r="Y74" s="59">
        <v>714</v>
      </c>
      <c r="Z74" s="59">
        <v>944.2013712375</v>
      </c>
      <c r="AA74" s="59">
        <v>0.9145753852</v>
      </c>
      <c r="AB74" s="59">
        <v>-0.5002746897</v>
      </c>
      <c r="AC74" s="59">
        <v>-0.0789732032</v>
      </c>
      <c r="AD74" s="61">
        <f>IF(AND($G74="正式版",$H74="中西医诊所"),IFERROR(R74/同类汇总数据!C$3,0),IF(AND($G74="正式版",$H74="中医诊所"),IFERROR(R74/同类汇总数据!C$4,0),IF(AND($G74="正式版",$H74="口腔诊所"),IFERROR(R74/同类汇总数据!C$5,0),IF(AND($G74="检查版",$H74="中西医诊所"),IFERROR(R74/同类汇总数据!C$6,0),IF(AND($G74="检查版",$H74="中医诊所"),IFERROR(R74/同类汇总数据!C$7,0),IF(AND($G74="检查版",$H74="口腔诊所"),IFERROR(R74/同类汇总数据!C$8,0),IF(AND($G74="互联网版",$H74="中西医诊所"),IFERROR(R74/同类汇总数据!C$9,0),IF(AND($G74="互联网版",$H74="中医诊所"),IFERROR(R74/同类汇总数据!C$10,0),IF(AND($G74="互联网版",$H74="口腔诊所"),IFERROR(R74/同类汇总数据!C$11,0))))))))))</f>
        <v>3.38138646711325</v>
      </c>
      <c r="AE74" s="61">
        <f>IF(AND($G74="正式版",$H74="中西医诊所"),IFERROR(S74/同类汇总数据!D$3,0),IF(AND($G74="正式版",$H74="中医诊所"),IFERROR(S74/同类汇总数据!D$4,0),IF(AND($G74="正式版",$H74="口腔诊所"),IFERROR(S74/同类汇总数据!D$5,0),IF(AND($G74="检查版",$H74="中西医诊所"),IFERROR(S74/同类汇总数据!D$6,0),IF(AND($G74="检查版",$H74="中医诊所"),IFERROR(S74/同类汇总数据!D$7,0),IF(AND($G74="检查版",$H74="口腔诊所"),IFERROR(S74/同类汇总数据!D$8,0),IF(AND($G74="互联网版",$H74="中西医诊所"),IFERROR(S74/同类汇总数据!D$9,0),IF(AND($G74="互联网版",$H74="中医诊所"),IFERROR(S74/同类汇总数据!D$10,0),IF(AND($G74="互联网版",$H74="口腔诊所"),IFERROR(S74/同类汇总数据!D$11,0))))))))))</f>
        <v>2.83580060669164</v>
      </c>
      <c r="AF74" s="61">
        <f>IF(AND($G74="正式版",$H74="中西医诊所"),IFERROR(T74/同类汇总数据!E$3,0),IF(AND($G74="正式版",$H74="中医诊所"),IFERROR(T74/同类汇总数据!E$4,0),IF(AND($G74="正式版",$H74="口腔诊所"),IFERROR(T74/同类汇总数据!E$5,0),IF(AND($G74="检查版",$H74="中西医诊所"),IFERROR(T74/同类汇总数据!E$6,0),IF(AND($G74="检查版",$H74="中医诊所"),IFERROR(T74/同类汇总数据!E$7,0),IF(AND($G74="检查版",$H74="口腔诊所"),IFERROR(T74/同类汇总数据!E$8,0),IF(AND($G74="互联网版",$H74="中西医诊所"),IFERROR(T74/同类汇总数据!E$9,0),IF(AND($G74="互联网版",$H74="中医诊所"),IFERROR(T74/同类汇总数据!E$10,0),IF(AND($G74="互联网版",$H74="口腔诊所"),IFERROR(T74/同类汇总数据!E$11,0))))))))))</f>
        <v>2.85221500120077</v>
      </c>
      <c r="AG74" s="61">
        <f>IF(AND($G74="正式版",$H74="中西医诊所"),IFERROR(U74/同类汇总数据!F$3,0),IF(AND($G74="正式版",$H74="中医诊所"),IFERROR(U74/同类汇总数据!F$4,0),IF(AND($G74="正式版",$H74="口腔诊所"),IFERROR(U74/同类汇总数据!F$5,0),IF(AND($G74="检查版",$H74="中西医诊所"),IFERROR(U74/同类汇总数据!F$6,0),IF(AND($G74="检查版",$H74="中医诊所"),IFERROR(U74/同类汇总数据!F$7,0),IF(AND($G74="检查版",$H74="口腔诊所"),IFERROR(U74/同类汇总数据!F$8,0),IF(AND($G74="互联网版",$H74="中西医诊所"),IFERROR(U74/同类汇总数据!F$9,0),IF(AND($G74="互联网版",$H74="中医诊所"),IFERROR(U74/同类汇总数据!F$10,0),IF(AND($G74="互联网版",$H74="口腔诊所"),IFERROR(U74/同类汇总数据!F$11,0))))))))))</f>
        <v>2.83429078126572</v>
      </c>
      <c r="AH74" s="61">
        <f>IF(AND($G74="正式版",$H74="中西医诊所"),IFERROR(V74/同类汇总数据!G$3,0),IF(AND($G74="正式版",$H74="中医诊所"),IFERROR(V74/同类汇总数据!G$4,0),IF(AND($G74="正式版",$H74="口腔诊所"),IFERROR(V74/同类汇总数据!G$5,0),IF(AND($G74="检查版",$H74="中西医诊所"),IFERROR(V74/同类汇总数据!G$6,0),IF(AND($G74="检查版",$H74="中医诊所"),IFERROR(V74/同类汇总数据!G$7,0),IF(AND($G74="检查版",$H74="口腔诊所"),IFERROR(V74/同类汇总数据!G$8,0),IF(AND($G74="互联网版",$H74="中西医诊所"),IFERROR(V74/同类汇总数据!G$9,0),IF(AND($G74="互联网版",$H74="中医诊所"),IFERROR(V74/同类汇总数据!G$10,0),IF(AND($G74="互联网版",$H74="口腔诊所"),IFERROR(V74/同类汇总数据!G$11,0))))))))))</f>
        <v>6.53963913082251</v>
      </c>
      <c r="AI74" s="61">
        <f>IF(AND($G74="正式版",$H74="中西医诊所"),IFERROR(W74/同类汇总数据!H$3,0),IF(AND($G74="正式版",$H74="中医诊所"),IFERROR(W74/同类汇总数据!H$4,0),IF(AND($G74="正式版",$H74="口腔诊所"),IFERROR(W74/同类汇总数据!H$5,0),IF(AND($G74="检查版",$H74="中西医诊所"),IFERROR(W74/同类汇总数据!H$6,0),IF(AND($G74="检查版",$H74="中医诊所"),IFERROR(W74/同类汇总数据!H$7,0),IF(AND($G74="检查版",$H74="口腔诊所"),IFERROR(W74/同类汇总数据!H$8,0),IF(AND($G74="互联网版",$H74="中西医诊所"),IFERROR(W74/同类汇总数据!H$9,0),IF(AND($G74="互联网版",$H74="中医诊所"),IFERROR(W74/同类汇总数据!H$10,0),IF(AND($G74="互联网版",$H74="口腔诊所"),IFERROR(W74/同类汇总数据!H$11,0))))))))))</f>
        <v>4.86032722681351</v>
      </c>
      <c r="AJ74" s="61">
        <f>IF(AND($G74="正式版",$H74="中西医诊所"),IFERROR(X74/同类汇总数据!I$3,0),IF(AND($G74="正式版",$H74="中医诊所"),IFERROR(X74/同类汇总数据!I$4,0),IF(AND($G74="正式版",$H74="口腔诊所"),IFERROR(X74/同类汇总数据!I$5,0),IF(AND($G74="检查版",$H74="中西医诊所"),IFERROR(X74/同类汇总数据!I$6,0),IF(AND($G74="检查版",$H74="中医诊所"),IFERROR(X74/同类汇总数据!I$7,0),IF(AND($G74="检查版",$H74="口腔诊所"),IFERROR(X74/同类汇总数据!I$8,0),IF(AND($G74="互联网版",$H74="中西医诊所"),IFERROR(X74/同类汇总数据!I$9,0),IF(AND($G74="互联网版",$H74="中医诊所"),IFERROR(X74/同类汇总数据!I$10,0),IF(AND($G74="互联网版",$H74="口腔诊所"),IFERROR(X74/同类汇总数据!I$11,0))))))))))</f>
        <v>5.21887062284171</v>
      </c>
      <c r="AK74" s="61">
        <f>IF(AND($G74="正式版",$H74="中西医诊所"),IFERROR(Y74/同类汇总数据!J$3,0),IF(AND($G74="正式版",$H74="中医诊所"),IFERROR(Y74/同类汇总数据!J$4,0),IF(AND($G74="正式版",$H74="口腔诊所"),IFERROR(Y74/同类汇总数据!J$5,0),IF(AND($G74="检查版",$H74="中西医诊所"),IFERROR(Y74/同类汇总数据!J$6,0),IF(AND($G74="检查版",$H74="中医诊所"),IFERROR(Y74/同类汇总数据!J$7,0),IF(AND($G74="检查版",$H74="口腔诊所"),IFERROR(Y74/同类汇总数据!J$8,0),IF(AND($G74="互联网版",$H74="中西医诊所"),IFERROR(Y74/同类汇总数据!J$9,0),IF(AND($G74="互联网版",$H74="中医诊所"),IFERROR(Y74/同类汇总数据!J$10,0),IF(AND($G74="互联网版",$H74="口腔诊所"),IFERROR(Y74/同类汇总数据!J$11,0))))))))))</f>
        <v>5.37621859072294</v>
      </c>
      <c r="AL74" s="62" t="str">
        <f ca="1" t="shared" si="26"/>
        <v>-</v>
      </c>
      <c r="AM74" s="62" t="str">
        <f t="shared" si="27"/>
        <v>高于同行100%</v>
      </c>
      <c r="AN74" s="5" t="str">
        <f t="shared" si="28"/>
        <v>高于同行100%</v>
      </c>
      <c r="AO74" s="63">
        <f t="shared" si="29"/>
        <v>46104.3729976852</v>
      </c>
      <c r="AP74" s="5" t="str">
        <f t="shared" si="30"/>
        <v/>
      </c>
      <c r="AQ74" s="60">
        <v>45079.5916703125</v>
      </c>
    </row>
    <row r="75" ht="17" spans="1:43">
      <c r="A75" s="5">
        <f t="shared" si="31"/>
        <v>72</v>
      </c>
      <c r="B75" s="55" t="str">
        <f t="shared" si="23"/>
        <v>连续三月交易上升</v>
      </c>
      <c r="C75" s="2" t="str">
        <f t="shared" si="24"/>
        <v/>
      </c>
      <c r="D75" s="56" t="str">
        <f t="shared" si="25"/>
        <v>-</v>
      </c>
      <c r="E75" s="84" t="s">
        <v>249</v>
      </c>
      <c r="F75" s="58">
        <v>45079.5916703125</v>
      </c>
      <c r="G75" s="59" t="s">
        <v>38</v>
      </c>
      <c r="H75" s="59" t="s">
        <v>39</v>
      </c>
      <c r="I75" s="59" t="s">
        <v>40</v>
      </c>
      <c r="J75" s="59" t="s">
        <v>155</v>
      </c>
      <c r="K75" s="59" t="s">
        <v>250</v>
      </c>
      <c r="L75" s="59" t="s">
        <v>251</v>
      </c>
      <c r="M75" s="60">
        <v>46104.3466087963</v>
      </c>
      <c r="N75" s="60">
        <v>46103.6614737847</v>
      </c>
      <c r="O75" s="60">
        <v>46095.5909928704</v>
      </c>
      <c r="P75" s="60">
        <v>45962.6455459838</v>
      </c>
      <c r="Q75" s="60">
        <v>46102.560159213</v>
      </c>
      <c r="R75" s="59">
        <v>23243</v>
      </c>
      <c r="S75" s="59">
        <v>191802.17</v>
      </c>
      <c r="T75" s="59">
        <v>503759.36</v>
      </c>
      <c r="U75" s="59">
        <v>470437.66</v>
      </c>
      <c r="V75" s="59">
        <v>51</v>
      </c>
      <c r="W75" s="59">
        <v>278</v>
      </c>
      <c r="X75" s="59">
        <v>652</v>
      </c>
      <c r="Y75" s="59">
        <v>601</v>
      </c>
      <c r="Z75" s="85" t="s">
        <v>252</v>
      </c>
      <c r="AA75" s="59">
        <v>0.2849399904</v>
      </c>
      <c r="AB75" s="59">
        <v>-0.0824798634</v>
      </c>
      <c r="AC75" s="59">
        <v>1.0910298392</v>
      </c>
      <c r="AD75" s="61">
        <f>IF(AND($G75="正式版",$H75="中西医诊所"),IFERROR(R75/同类汇总数据!C$3,0),IF(AND($G75="正式版",$H75="中医诊所"),IFERROR(R75/同类汇总数据!C$4,0),IF(AND($G75="正式版",$H75="口腔诊所"),IFERROR(R75/同类汇总数据!C$5,0),IF(AND($G75="检查版",$H75="中西医诊所"),IFERROR(R75/同类汇总数据!C$6,0),IF(AND($G75="检查版",$H75="中医诊所"),IFERROR(R75/同类汇总数据!C$7,0),IF(AND($G75="检查版",$H75="口腔诊所"),IFERROR(R75/同类汇总数据!C$8,0),IF(AND($G75="互联网版",$H75="中西医诊所"),IFERROR(R75/同类汇总数据!C$9,0),IF(AND($G75="互联网版",$H75="中医诊所"),IFERROR(R75/同类汇总数据!C$10,0),IF(AND($G75="互联网版",$H75="口腔诊所"),IFERROR(R75/同类汇总数据!C$11,0))))))))))</f>
        <v>2.53973228087257</v>
      </c>
      <c r="AE75" s="61">
        <f>IF(AND($G75="正式版",$H75="中西医诊所"),IFERROR(S75/同类汇总数据!D$3,0),IF(AND($G75="正式版",$H75="中医诊所"),IFERROR(S75/同类汇总数据!D$4,0),IF(AND($G75="正式版",$H75="口腔诊所"),IFERROR(S75/同类汇总数据!D$5,0),IF(AND($G75="检查版",$H75="中西医诊所"),IFERROR(S75/同类汇总数据!D$6,0),IF(AND($G75="检查版",$H75="中医诊所"),IFERROR(S75/同类汇总数据!D$7,0),IF(AND($G75="检查版",$H75="口腔诊所"),IFERROR(S75/同类汇总数据!D$8,0),IF(AND($G75="互联网版",$H75="中西医诊所"),IFERROR(S75/同类汇总数据!D$9,0),IF(AND($G75="互联网版",$H75="中医诊所"),IFERROR(S75/同类汇总数据!D$10,0),IF(AND($G75="互联网版",$H75="口腔诊所"),IFERROR(S75/同类汇总数据!D$11,0))))))))))</f>
        <v>5.25720104419221</v>
      </c>
      <c r="AF75" s="61">
        <f>IF(AND($G75="正式版",$H75="中西医诊所"),IFERROR(T75/同类汇总数据!E$3,0),IF(AND($G75="正式版",$H75="中医诊所"),IFERROR(T75/同类汇总数据!E$4,0),IF(AND($G75="正式版",$H75="口腔诊所"),IFERROR(T75/同类汇总数据!E$5,0),IF(AND($G75="检查版",$H75="中西医诊所"),IFERROR(T75/同类汇总数据!E$6,0),IF(AND($G75="检查版",$H75="中医诊所"),IFERROR(T75/同类汇总数据!E$7,0),IF(AND($G75="检查版",$H75="口腔诊所"),IFERROR(T75/同类汇总数据!E$8,0),IF(AND($G75="互联网版",$H75="中西医诊所"),IFERROR(T75/同类汇总数据!E$9,0),IF(AND($G75="互联网版",$H75="中医诊所"),IFERROR(T75/同类汇总数据!E$10,0),IF(AND($G75="互联网版",$H75="口腔诊所"),IFERROR(T75/同类汇总数据!E$11,0))))))))))</f>
        <v>4.6167236029746</v>
      </c>
      <c r="AG75" s="61">
        <f>IF(AND($G75="正式版",$H75="中西医诊所"),IFERROR(U75/同类汇总数据!F$3,0),IF(AND($G75="正式版",$H75="中医诊所"),IFERROR(U75/同类汇总数据!F$4,0),IF(AND($G75="正式版",$H75="口腔诊所"),IFERROR(U75/同类汇总数据!F$5,0),IF(AND($G75="检查版",$H75="中西医诊所"),IFERROR(U75/同类汇总数据!F$6,0),IF(AND($G75="检查版",$H75="中医诊所"),IFERROR(U75/同类汇总数据!F$7,0),IF(AND($G75="检查版",$H75="口腔诊所"),IFERROR(U75/同类汇总数据!F$8,0),IF(AND($G75="互联网版",$H75="中西医诊所"),IFERROR(U75/同类汇总数据!F$9,0),IF(AND($G75="互联网版",$H75="中医诊所"),IFERROR(U75/同类汇总数据!F$10,0),IF(AND($G75="互联网版",$H75="口腔诊所"),IFERROR(U75/同类汇总数据!F$11,0))))))))))</f>
        <v>4.90431677064974</v>
      </c>
      <c r="AH75" s="61">
        <f>IF(AND($G75="正式版",$H75="中西医诊所"),IFERROR(V75/同类汇总数据!G$3,0),IF(AND($G75="正式版",$H75="中医诊所"),IFERROR(V75/同类汇总数据!G$4,0),IF(AND($G75="正式版",$H75="口腔诊所"),IFERROR(V75/同类汇总数据!G$5,0),IF(AND($G75="检查版",$H75="中西医诊所"),IFERROR(V75/同类汇总数据!G$6,0),IF(AND($G75="检查版",$H75="中医诊所"),IFERROR(V75/同类汇总数据!G$7,0),IF(AND($G75="检查版",$H75="口腔诊所"),IFERROR(V75/同类汇总数据!G$8,0),IF(AND($G75="互联网版",$H75="中西医诊所"),IFERROR(V75/同类汇总数据!G$9,0),IF(AND($G75="互联网版",$H75="中医诊所"),IFERROR(V75/同类汇总数据!G$10,0),IF(AND($G75="互联网版",$H75="口腔诊所"),IFERROR(V75/同类汇总数据!G$11,0))))))))))</f>
        <v>0.537968441294458</v>
      </c>
      <c r="AI75" s="61">
        <f>IF(AND($G75="正式版",$H75="中西医诊所"),IFERROR(W75/同类汇总数据!H$3,0),IF(AND($G75="正式版",$H75="中医诊所"),IFERROR(W75/同类汇总数据!H$4,0),IF(AND($G75="正式版",$H75="口腔诊所"),IFERROR(W75/同类汇总数据!H$5,0),IF(AND($G75="检查版",$H75="中西医诊所"),IFERROR(W75/同类汇总数据!H$6,0),IF(AND($G75="检查版",$H75="中医诊所"),IFERROR(W75/同类汇总数据!H$7,0),IF(AND($G75="检查版",$H75="口腔诊所"),IFERROR(W75/同类汇总数据!H$8,0),IF(AND($G75="互联网版",$H75="中西医诊所"),IFERROR(W75/同类汇总数据!H$9,0),IF(AND($G75="互联网版",$H75="中医诊所"),IFERROR(W75/同类汇总数据!H$10,0),IF(AND($G75="互联网版",$H75="口腔诊所"),IFERROR(W75/同类汇总数据!H$11,0))))))))))</f>
        <v>0.760330650843037</v>
      </c>
      <c r="AJ75" s="61">
        <f>IF(AND($G75="正式版",$H75="中西医诊所"),IFERROR(X75/同类汇总数据!I$3,0),IF(AND($G75="正式版",$H75="中医诊所"),IFERROR(X75/同类汇总数据!I$4,0),IF(AND($G75="正式版",$H75="口腔诊所"),IFERROR(X75/同类汇总数据!I$5,0),IF(AND($G75="检查版",$H75="中西医诊所"),IFERROR(X75/同类汇总数据!I$6,0),IF(AND($G75="检查版",$H75="中医诊所"),IFERROR(X75/同类汇总数据!I$7,0),IF(AND($G75="检查版",$H75="口腔诊所"),IFERROR(X75/同类汇总数据!I$8,0),IF(AND($G75="互联网版",$H75="中西医诊所"),IFERROR(X75/同类汇总数据!I$9,0),IF(AND($G75="互联网版",$H75="中医诊所"),IFERROR(X75/同类汇总数据!I$10,0),IF(AND($G75="互联网版",$H75="口腔诊所"),IFERROR(X75/同类汇总数据!I$11,0))))))))))</f>
        <v>0.576526918722703</v>
      </c>
      <c r="AK75" s="61">
        <f>IF(AND($G75="正式版",$H75="中西医诊所"),IFERROR(Y75/同类汇总数据!J$3,0),IF(AND($G75="正式版",$H75="中医诊所"),IFERROR(Y75/同类汇总数据!J$4,0),IF(AND($G75="正式版",$H75="口腔诊所"),IFERROR(Y75/同类汇总数据!J$5,0),IF(AND($G75="检查版",$H75="中西医诊所"),IFERROR(Y75/同类汇总数据!J$6,0),IF(AND($G75="检查版",$H75="中医诊所"),IFERROR(Y75/同类汇总数据!J$7,0),IF(AND($G75="检查版",$H75="口腔诊所"),IFERROR(Y75/同类汇总数据!J$8,0),IF(AND($G75="互联网版",$H75="中西医诊所"),IFERROR(Y75/同类汇总数据!J$9,0),IF(AND($G75="互联网版",$H75="中医诊所"),IFERROR(Y75/同类汇总数据!J$10,0),IF(AND($G75="互联网版",$H75="口腔诊所"),IFERROR(Y75/同类汇总数据!J$11,0))))))))))</f>
        <v>0.600530145214384</v>
      </c>
      <c r="AL75" s="62" t="str">
        <f ca="1" t="shared" si="26"/>
        <v>-</v>
      </c>
      <c r="AM75" s="62" t="str">
        <f t="shared" si="27"/>
        <v>高于同行100%</v>
      </c>
      <c r="AN75" s="5" t="str">
        <f t="shared" si="28"/>
        <v/>
      </c>
      <c r="AO75" s="63">
        <f t="shared" si="29"/>
        <v>46104.3466087963</v>
      </c>
      <c r="AP75" s="5" t="str">
        <f t="shared" si="30"/>
        <v/>
      </c>
      <c r="AQ75" s="60">
        <v>45082.8120954745</v>
      </c>
    </row>
    <row r="76" ht="17" spans="1:43">
      <c r="A76" s="5">
        <f t="shared" si="31"/>
        <v>73</v>
      </c>
      <c r="B76" s="55" t="str">
        <f t="shared" si="23"/>
        <v>连续三月交易上升</v>
      </c>
      <c r="C76" s="2" t="str">
        <f t="shared" si="24"/>
        <v/>
      </c>
      <c r="D76" s="56" t="str">
        <f t="shared" si="25"/>
        <v>-</v>
      </c>
      <c r="E76" s="84" t="s">
        <v>253</v>
      </c>
      <c r="F76" s="58">
        <v>45082.8120954745</v>
      </c>
      <c r="G76" s="59" t="s">
        <v>38</v>
      </c>
      <c r="H76" s="59" t="s">
        <v>66</v>
      </c>
      <c r="I76" s="59" t="s">
        <v>40</v>
      </c>
      <c r="J76" s="59" t="s">
        <v>78</v>
      </c>
      <c r="K76" s="59" t="s">
        <v>254</v>
      </c>
      <c r="L76" s="59" t="s">
        <v>255</v>
      </c>
      <c r="M76" s="60">
        <v>46103.4096643518</v>
      </c>
      <c r="N76" s="60">
        <v>46103.8495068171</v>
      </c>
      <c r="O76" s="60">
        <v>46103.8491417245</v>
      </c>
      <c r="P76" s="60">
        <v>46102.4318559838</v>
      </c>
      <c r="Q76" s="60">
        <v>46103.849519919</v>
      </c>
      <c r="R76" s="59">
        <v>2305.73</v>
      </c>
      <c r="S76" s="59">
        <v>19614.2</v>
      </c>
      <c r="T76" s="59">
        <v>59750.38</v>
      </c>
      <c r="U76" s="59">
        <v>52392.43</v>
      </c>
      <c r="V76" s="59">
        <v>22</v>
      </c>
      <c r="W76" s="59">
        <v>115</v>
      </c>
      <c r="X76" s="59">
        <v>330</v>
      </c>
      <c r="Y76" s="59">
        <v>291</v>
      </c>
      <c r="Z76" s="59">
        <v>338.0156774194</v>
      </c>
      <c r="AA76" s="59">
        <v>0.4011604067</v>
      </c>
      <c r="AB76" s="59">
        <v>-0.4644298414</v>
      </c>
      <c r="AC76" s="59">
        <v>0.4119318473</v>
      </c>
      <c r="AD76" s="61">
        <f>IF(AND($G76="正式版",$H76="中西医诊所"),IFERROR(R76/同类汇总数据!C$3,0),IF(AND($G76="正式版",$H76="中医诊所"),IFERROR(R76/同类汇总数据!C$4,0),IF(AND($G76="正式版",$H76="口腔诊所"),IFERROR(R76/同类汇总数据!C$5,0),IF(AND($G76="检查版",$H76="中西医诊所"),IFERROR(R76/同类汇总数据!C$6,0),IF(AND($G76="检查版",$H76="中医诊所"),IFERROR(R76/同类汇总数据!C$7,0),IF(AND($G76="检查版",$H76="口腔诊所"),IFERROR(R76/同类汇总数据!C$8,0),IF(AND($G76="互联网版",$H76="中西医诊所"),IFERROR(R76/同类汇总数据!C$9,0),IF(AND($G76="互联网版",$H76="中医诊所"),IFERROR(R76/同类汇总数据!C$10,0),IF(AND($G76="互联网版",$H76="口腔诊所"),IFERROR(R76/同类汇总数据!C$11,0))))))))))</f>
        <v>0.331902526897461</v>
      </c>
      <c r="AE76" s="61">
        <f>IF(AND($G76="正式版",$H76="中西医诊所"),IFERROR(S76/同类汇总数据!D$3,0),IF(AND($G76="正式版",$H76="中医诊所"),IFERROR(S76/同类汇总数据!D$4,0),IF(AND($G76="正式版",$H76="口腔诊所"),IFERROR(S76/同类汇总数据!D$5,0),IF(AND($G76="检查版",$H76="中西医诊所"),IFERROR(S76/同类汇总数据!D$6,0),IF(AND($G76="检查版",$H76="中医诊所"),IFERROR(S76/同类汇总数据!D$7,0),IF(AND($G76="检查版",$H76="口腔诊所"),IFERROR(S76/同类汇总数据!D$8,0),IF(AND($G76="互联网版",$H76="中西医诊所"),IFERROR(S76/同类汇总数据!D$9,0),IF(AND($G76="互联网版",$H76="中医诊所"),IFERROR(S76/同类汇总数据!D$10,0),IF(AND($G76="互联网版",$H76="口腔诊所"),IFERROR(S76/同类汇总数据!D$11,0))))))))))</f>
        <v>0.727684569222753</v>
      </c>
      <c r="AF76" s="61">
        <f>IF(AND($G76="正式版",$H76="中西医诊所"),IFERROR(T76/同类汇总数据!E$3,0),IF(AND($G76="正式版",$H76="中医诊所"),IFERROR(T76/同类汇总数据!E$4,0),IF(AND($G76="正式版",$H76="口腔诊所"),IFERROR(T76/同类汇总数据!E$5,0),IF(AND($G76="检查版",$H76="中西医诊所"),IFERROR(T76/同类汇总数据!E$6,0),IF(AND($G76="检查版",$H76="中医诊所"),IFERROR(T76/同类汇总数据!E$7,0),IF(AND($G76="检查版",$H76="口腔诊所"),IFERROR(T76/同类汇总数据!E$8,0),IF(AND($G76="互联网版",$H76="中西医诊所"),IFERROR(T76/同类汇总数据!E$9,0),IF(AND($G76="互联网版",$H76="中医诊所"),IFERROR(T76/同类汇总数据!E$10,0),IF(AND($G76="互联网版",$H76="口腔诊所"),IFERROR(T76/同类汇总数据!E$11,0))))))))))</f>
        <v>0.767756107844559</v>
      </c>
      <c r="AG76" s="61">
        <f>IF(AND($G76="正式版",$H76="中西医诊所"),IFERROR(U76/同类汇总数据!F$3,0),IF(AND($G76="正式版",$H76="中医诊所"),IFERROR(U76/同类汇总数据!F$4,0),IF(AND($G76="正式版",$H76="口腔诊所"),IFERROR(U76/同类汇总数据!F$5,0),IF(AND($G76="检查版",$H76="中西医诊所"),IFERROR(U76/同类汇总数据!F$6,0),IF(AND($G76="检查版",$H76="中医诊所"),IFERROR(U76/同类汇总数据!F$7,0),IF(AND($G76="检查版",$H76="口腔诊所"),IFERROR(U76/同类汇总数据!F$8,0),IF(AND($G76="互联网版",$H76="中西医诊所"),IFERROR(U76/同类汇总数据!F$9,0),IF(AND($G76="互联网版",$H76="中医诊所"),IFERROR(U76/同类汇总数据!F$10,0),IF(AND($G76="互联网版",$H76="口腔诊所"),IFERROR(U76/同类汇总数据!F$11,0))))))))))</f>
        <v>0.784470242358916</v>
      </c>
      <c r="AH76" s="61">
        <f>IF(AND($G76="正式版",$H76="中西医诊所"),IFERROR(V76/同类汇总数据!G$3,0),IF(AND($G76="正式版",$H76="中医诊所"),IFERROR(V76/同类汇总数据!G$4,0),IF(AND($G76="正式版",$H76="口腔诊所"),IFERROR(V76/同类汇总数据!G$5,0),IF(AND($G76="检查版",$H76="中西医诊所"),IFERROR(V76/同类汇总数据!G$6,0),IF(AND($G76="检查版",$H76="中医诊所"),IFERROR(V76/同类汇总数据!G$7,0),IF(AND($G76="检查版",$H76="口腔诊所"),IFERROR(V76/同类汇总数据!G$8,0),IF(AND($G76="互联网版",$H76="中西医诊所"),IFERROR(V76/同类汇总数据!G$9,0),IF(AND($G76="互联网版",$H76="中医诊所"),IFERROR(V76/同类汇总数据!G$10,0),IF(AND($G76="互联网版",$H76="口腔诊所"),IFERROR(V76/同类汇总数据!G$11,0))))))))))</f>
        <v>0.496965124342933</v>
      </c>
      <c r="AI76" s="61">
        <f>IF(AND($G76="正式版",$H76="中西医诊所"),IFERROR(W76/同类汇总数据!H$3,0),IF(AND($G76="正式版",$H76="中医诊所"),IFERROR(W76/同类汇总数据!H$4,0),IF(AND($G76="正式版",$H76="口腔诊所"),IFERROR(W76/同类汇总数据!H$5,0),IF(AND($G76="检查版",$H76="中西医诊所"),IFERROR(W76/同类汇总数据!H$6,0),IF(AND($G76="检查版",$H76="中医诊所"),IFERROR(W76/同类汇总数据!H$7,0),IF(AND($G76="检查版",$H76="口腔诊所"),IFERROR(W76/同类汇总数据!H$8,0),IF(AND($G76="互联网版",$H76="中西医诊所"),IFERROR(W76/同类汇总数据!H$9,0),IF(AND($G76="互联网版",$H76="中医诊所"),IFERROR(W76/同类汇总数据!H$10,0),IF(AND($G76="互联网版",$H76="口腔诊所"),IFERROR(W76/同类汇总数据!H$11,0))))))))))</f>
        <v>0.653547598439897</v>
      </c>
      <c r="AJ76" s="61">
        <f>IF(AND($G76="正式版",$H76="中西医诊所"),IFERROR(X76/同类汇总数据!I$3,0),IF(AND($G76="正式版",$H76="中医诊所"),IFERROR(X76/同类汇总数据!I$4,0),IF(AND($G76="正式版",$H76="口腔诊所"),IFERROR(X76/同类汇总数据!I$5,0),IF(AND($G76="检查版",$H76="中西医诊所"),IFERROR(X76/同类汇总数据!I$6,0),IF(AND($G76="检查版",$H76="中医诊所"),IFERROR(X76/同类汇总数据!I$7,0),IF(AND($G76="检查版",$H76="口腔诊所"),IFERROR(X76/同类汇总数据!I$8,0),IF(AND($G76="互联网版",$H76="中西医诊所"),IFERROR(X76/同类汇总数据!I$9,0),IF(AND($G76="互联网版",$H76="中医诊所"),IFERROR(X76/同类汇总数据!I$10,0),IF(AND($G76="互联网版",$H76="口腔诊所"),IFERROR(X76/同类汇总数据!I$11,0))))))))))</f>
        <v>0.639174419077613</v>
      </c>
      <c r="AK76" s="61">
        <f>IF(AND($G76="正式版",$H76="中西医诊所"),IFERROR(Y76/同类汇总数据!J$3,0),IF(AND($G76="正式版",$H76="中医诊所"),IFERROR(Y76/同类汇总数据!J$4,0),IF(AND($G76="正式版",$H76="口腔诊所"),IFERROR(Y76/同类汇总数据!J$5,0),IF(AND($G76="检查版",$H76="中西医诊所"),IFERROR(Y76/同类汇总数据!J$6,0),IF(AND($G76="检查版",$H76="中医诊所"),IFERROR(Y76/同类汇总数据!J$7,0),IF(AND($G76="检查版",$H76="口腔诊所"),IFERROR(Y76/同类汇总数据!J$8,0),IF(AND($G76="互联网版",$H76="中西医诊所"),IFERROR(Y76/同类汇总数据!J$9,0),IF(AND($G76="互联网版",$H76="中医诊所"),IFERROR(Y76/同类汇总数据!J$10,0),IF(AND($G76="互联网版",$H76="口腔诊所"),IFERROR(Y76/同类汇总数据!J$11,0))))))))))</f>
        <v>0.638492263053546</v>
      </c>
      <c r="AL76" s="62" t="str">
        <f ca="1" t="shared" si="26"/>
        <v>-</v>
      </c>
      <c r="AM76" s="62" t="str">
        <f t="shared" si="27"/>
        <v/>
      </c>
      <c r="AN76" s="5" t="str">
        <f t="shared" si="28"/>
        <v/>
      </c>
      <c r="AO76" s="63">
        <f t="shared" si="29"/>
        <v>46103.849519919</v>
      </c>
      <c r="AP76" s="5" t="str">
        <f t="shared" si="30"/>
        <v/>
      </c>
      <c r="AQ76" s="60">
        <v>45083.5145855787</v>
      </c>
    </row>
    <row r="77" ht="17" spans="1:43">
      <c r="A77" s="5">
        <f t="shared" si="31"/>
        <v>74</v>
      </c>
      <c r="B77" s="55" t="str">
        <f t="shared" si="23"/>
        <v>交易波动较大</v>
      </c>
      <c r="C77" s="2" t="str">
        <f t="shared" si="24"/>
        <v/>
      </c>
      <c r="D77" s="56" t="str">
        <f t="shared" si="25"/>
        <v>-</v>
      </c>
      <c r="E77" s="84" t="s">
        <v>256</v>
      </c>
      <c r="F77" s="58">
        <v>45083.5145855787</v>
      </c>
      <c r="G77" s="59" t="s">
        <v>38</v>
      </c>
      <c r="H77" s="59" t="s">
        <v>39</v>
      </c>
      <c r="I77" s="59" t="s">
        <v>40</v>
      </c>
      <c r="J77" s="59" t="s">
        <v>155</v>
      </c>
      <c r="K77" s="59" t="s">
        <v>257</v>
      </c>
      <c r="L77" s="59" t="s">
        <v>258</v>
      </c>
      <c r="M77" s="60">
        <v>46104.369525463</v>
      </c>
      <c r="N77" s="60">
        <v>46103.8317505324</v>
      </c>
      <c r="O77" s="60">
        <v>46103.8158681019</v>
      </c>
      <c r="P77" s="60">
        <v>46089.5320835532</v>
      </c>
      <c r="Q77" s="60">
        <v>46103.8317642824</v>
      </c>
      <c r="R77" s="59">
        <v>7012.04</v>
      </c>
      <c r="S77" s="59">
        <v>27713.61</v>
      </c>
      <c r="T77" s="59">
        <v>81753.01</v>
      </c>
      <c r="U77" s="59">
        <v>70056.26</v>
      </c>
      <c r="V77" s="59">
        <v>32</v>
      </c>
      <c r="W77" s="59">
        <v>139</v>
      </c>
      <c r="X77" s="59">
        <v>484</v>
      </c>
      <c r="Y77" s="59">
        <v>404</v>
      </c>
      <c r="Z77" s="59">
        <v>293.1224267782</v>
      </c>
      <c r="AA77" s="59">
        <v>0.1760541415</v>
      </c>
      <c r="AB77" s="59">
        <v>-0.2267332448</v>
      </c>
      <c r="AC77" s="59">
        <v>-0.3009075164</v>
      </c>
      <c r="AD77" s="61">
        <f>IF(AND($G77="正式版",$H77="中西医诊所"),IFERROR(R77/同类汇总数据!C$3,0),IF(AND($G77="正式版",$H77="中医诊所"),IFERROR(R77/同类汇总数据!C$4,0),IF(AND($G77="正式版",$H77="口腔诊所"),IFERROR(R77/同类汇总数据!C$5,0),IF(AND($G77="检查版",$H77="中西医诊所"),IFERROR(R77/同类汇总数据!C$6,0),IF(AND($G77="检查版",$H77="中医诊所"),IFERROR(R77/同类汇总数据!C$7,0),IF(AND($G77="检查版",$H77="口腔诊所"),IFERROR(R77/同类汇总数据!C$8,0),IF(AND($G77="互联网版",$H77="中西医诊所"),IFERROR(R77/同类汇总数据!C$9,0),IF(AND($G77="互联网版",$H77="中医诊所"),IFERROR(R77/同类汇总数据!C$10,0),IF(AND($G77="互联网版",$H77="口腔诊所"),IFERROR(R77/同类汇总数据!C$11,0))))))))))</f>
        <v>0.766196460989101</v>
      </c>
      <c r="AE77" s="61">
        <f>IF(AND($G77="正式版",$H77="中西医诊所"),IFERROR(S77/同类汇总数据!D$3,0),IF(AND($G77="正式版",$H77="中医诊所"),IFERROR(S77/同类汇总数据!D$4,0),IF(AND($G77="正式版",$H77="口腔诊所"),IFERROR(S77/同类汇总数据!D$5,0),IF(AND($G77="检查版",$H77="中西医诊所"),IFERROR(S77/同类汇总数据!D$6,0),IF(AND($G77="检查版",$H77="中医诊所"),IFERROR(S77/同类汇总数据!D$7,0),IF(AND($G77="检查版",$H77="口腔诊所"),IFERROR(S77/同类汇总数据!D$8,0),IF(AND($G77="互联网版",$H77="中西医诊所"),IFERROR(S77/同类汇总数据!D$9,0),IF(AND($G77="互联网版",$H77="中医诊所"),IFERROR(S77/同类汇总数据!D$10,0),IF(AND($G77="互联网版",$H77="口腔诊所"),IFERROR(S77/同类汇总数据!D$11,0))))))))))</f>
        <v>0.759616116075932</v>
      </c>
      <c r="AF77" s="61">
        <f>IF(AND($G77="正式版",$H77="中西医诊所"),IFERROR(T77/同类汇总数据!E$3,0),IF(AND($G77="正式版",$H77="中医诊所"),IFERROR(T77/同类汇总数据!E$4,0),IF(AND($G77="正式版",$H77="口腔诊所"),IFERROR(T77/同类汇总数据!E$5,0),IF(AND($G77="检查版",$H77="中西医诊所"),IFERROR(T77/同类汇总数据!E$6,0),IF(AND($G77="检查版",$H77="中医诊所"),IFERROR(T77/同类汇总数据!E$7,0),IF(AND($G77="检查版",$H77="口腔诊所"),IFERROR(T77/同类汇总数据!E$8,0),IF(AND($G77="互联网版",$H77="中西医诊所"),IFERROR(T77/同类汇总数据!E$9,0),IF(AND($G77="互联网版",$H77="中医诊所"),IFERROR(T77/同类汇总数据!E$10,0),IF(AND($G77="互联网版",$H77="口腔诊所"),IFERROR(T77/同类汇总数据!E$11,0))))))))))</f>
        <v>0.749228859750056</v>
      </c>
      <c r="AG77" s="61">
        <f>IF(AND($G77="正式版",$H77="中西医诊所"),IFERROR(U77/同类汇总数据!F$3,0),IF(AND($G77="正式版",$H77="中医诊所"),IFERROR(U77/同类汇总数据!F$4,0),IF(AND($G77="正式版",$H77="口腔诊所"),IFERROR(U77/同类汇总数据!F$5,0),IF(AND($G77="检查版",$H77="中西医诊所"),IFERROR(U77/同类汇总数据!F$6,0),IF(AND($G77="检查版",$H77="中医诊所"),IFERROR(U77/同类汇总数据!F$7,0),IF(AND($G77="检查版",$H77="口腔诊所"),IFERROR(U77/同类汇总数据!F$8,0),IF(AND($G77="互联网版",$H77="中西医诊所"),IFERROR(U77/同类汇总数据!F$9,0),IF(AND($G77="互联网版",$H77="中医诊所"),IFERROR(U77/同类汇总数据!F$10,0),IF(AND($G77="互联网版",$H77="口腔诊所"),IFERROR(U77/同类汇总数据!F$11,0))))))))))</f>
        <v>0.730337130762445</v>
      </c>
      <c r="AH77" s="61">
        <f>IF(AND($G77="正式版",$H77="中西医诊所"),IFERROR(V77/同类汇总数据!G$3,0),IF(AND($G77="正式版",$H77="中医诊所"),IFERROR(V77/同类汇总数据!G$4,0),IF(AND($G77="正式版",$H77="口腔诊所"),IFERROR(V77/同类汇总数据!G$5,0),IF(AND($G77="检查版",$H77="中西医诊所"),IFERROR(V77/同类汇总数据!G$6,0),IF(AND($G77="检查版",$H77="中医诊所"),IFERROR(V77/同类汇总数据!G$7,0),IF(AND($G77="检查版",$H77="口腔诊所"),IFERROR(V77/同类汇总数据!G$8,0),IF(AND($G77="互联网版",$H77="中西医诊所"),IFERROR(V77/同类汇总数据!G$9,0),IF(AND($G77="互联网版",$H77="中医诊所"),IFERROR(V77/同类汇总数据!G$10,0),IF(AND($G77="互联网版",$H77="口腔诊所"),IFERROR(V77/同类汇总数据!G$11,0))))))))))</f>
        <v>0.337548825910248</v>
      </c>
      <c r="AI77" s="61">
        <f>IF(AND($G77="正式版",$H77="中西医诊所"),IFERROR(W77/同类汇总数据!H$3,0),IF(AND($G77="正式版",$H77="中医诊所"),IFERROR(W77/同类汇总数据!H$4,0),IF(AND($G77="正式版",$H77="口腔诊所"),IFERROR(W77/同类汇总数据!H$5,0),IF(AND($G77="检查版",$H77="中西医诊所"),IFERROR(W77/同类汇总数据!H$6,0),IF(AND($G77="检查版",$H77="中医诊所"),IFERROR(W77/同类汇总数据!H$7,0),IF(AND($G77="检查版",$H77="口腔诊所"),IFERROR(W77/同类汇总数据!H$8,0),IF(AND($G77="互联网版",$H77="中西医诊所"),IFERROR(W77/同类汇总数据!H$9,0),IF(AND($G77="互联网版",$H77="中医诊所"),IFERROR(W77/同类汇总数据!H$10,0),IF(AND($G77="互联网版",$H77="口腔诊所"),IFERROR(W77/同类汇总数据!H$11,0))))))))))</f>
        <v>0.380165325421519</v>
      </c>
      <c r="AJ77" s="61">
        <f>IF(AND($G77="正式版",$H77="中西医诊所"),IFERROR(X77/同类汇总数据!I$3,0),IF(AND($G77="正式版",$H77="中医诊所"),IFERROR(X77/同类汇总数据!I$4,0),IF(AND($G77="正式版",$H77="口腔诊所"),IFERROR(X77/同类汇总数据!I$5,0),IF(AND($G77="检查版",$H77="中西医诊所"),IFERROR(X77/同类汇总数据!I$6,0),IF(AND($G77="检查版",$H77="中医诊所"),IFERROR(X77/同类汇总数据!I$7,0),IF(AND($G77="检查版",$H77="口腔诊所"),IFERROR(X77/同类汇总数据!I$8,0),IF(AND($G77="互联网版",$H77="中西医诊所"),IFERROR(X77/同类汇总数据!I$9,0),IF(AND($G77="互联网版",$H77="中医诊所"),IFERROR(X77/同类汇总数据!I$10,0),IF(AND($G77="互联网版",$H77="口腔诊所"),IFERROR(X77/同类汇总数据!I$11,0))))))))))</f>
        <v>0.427973970340166</v>
      </c>
      <c r="AK77" s="61">
        <f>IF(AND($G77="正式版",$H77="中西医诊所"),IFERROR(Y77/同类汇总数据!J$3,0),IF(AND($G77="正式版",$H77="中医诊所"),IFERROR(Y77/同类汇总数据!J$4,0),IF(AND($G77="正式版",$H77="口腔诊所"),IFERROR(Y77/同类汇总数据!J$5,0),IF(AND($G77="检查版",$H77="中西医诊所"),IFERROR(Y77/同类汇总数据!J$6,0),IF(AND($G77="检查版",$H77="中医诊所"),IFERROR(Y77/同类汇总数据!J$7,0),IF(AND($G77="检查版",$H77="口腔诊所"),IFERROR(Y77/同类汇总数据!J$8,0),IF(AND($G77="互联网版",$H77="中西医诊所"),IFERROR(Y77/同类汇总数据!J$9,0),IF(AND($G77="互联网版",$H77="中医诊所"),IFERROR(Y77/同类汇总数据!J$10,0),IF(AND($G77="互联网版",$H77="口腔诊所"),IFERROR(Y77/同类汇总数据!J$11,0))))))))))</f>
        <v>0.40368415751516</v>
      </c>
      <c r="AL77" s="62" t="str">
        <f ca="1" t="shared" si="26"/>
        <v>-</v>
      </c>
      <c r="AM77" s="62" t="str">
        <f t="shared" si="27"/>
        <v/>
      </c>
      <c r="AN77" s="5" t="str">
        <f t="shared" si="28"/>
        <v>低于同行50%</v>
      </c>
      <c r="AO77" s="63">
        <f t="shared" si="29"/>
        <v>46104.369525463</v>
      </c>
      <c r="AP77" s="5" t="str">
        <f t="shared" si="30"/>
        <v/>
      </c>
      <c r="AQ77" s="60">
        <v>45083.5153673843</v>
      </c>
    </row>
    <row r="78" ht="17" spans="1:43">
      <c r="A78" s="5">
        <f t="shared" si="31"/>
        <v>75</v>
      </c>
      <c r="B78" s="55" t="str">
        <f t="shared" si="23"/>
        <v>连续三月交易上升</v>
      </c>
      <c r="C78" s="2" t="str">
        <f t="shared" si="24"/>
        <v/>
      </c>
      <c r="D78" s="56" t="str">
        <f t="shared" si="25"/>
        <v>-</v>
      </c>
      <c r="E78" s="84" t="s">
        <v>259</v>
      </c>
      <c r="F78" s="58">
        <v>45083.5153673843</v>
      </c>
      <c r="G78" s="59" t="s">
        <v>38</v>
      </c>
      <c r="H78" s="59" t="s">
        <v>63</v>
      </c>
      <c r="I78" s="59" t="s">
        <v>40</v>
      </c>
      <c r="J78" s="59" t="s">
        <v>41</v>
      </c>
      <c r="K78" s="59" t="s">
        <v>260</v>
      </c>
      <c r="L78" s="59" t="s">
        <v>261</v>
      </c>
      <c r="M78" s="60">
        <v>46104.3764467593</v>
      </c>
      <c r="N78" s="60">
        <v>46103.7447928935</v>
      </c>
      <c r="O78" s="60">
        <v>46103.7428215972</v>
      </c>
      <c r="P78" s="60">
        <v>46010.7221129282</v>
      </c>
      <c r="Q78" s="60">
        <v>46103.7448085648</v>
      </c>
      <c r="R78" s="59">
        <v>17729</v>
      </c>
      <c r="S78" s="59">
        <v>71847</v>
      </c>
      <c r="T78" s="59">
        <v>169991.5</v>
      </c>
      <c r="U78" s="59">
        <v>160676.5</v>
      </c>
      <c r="V78" s="59">
        <v>28</v>
      </c>
      <c r="W78" s="59">
        <v>115</v>
      </c>
      <c r="X78" s="59">
        <v>284</v>
      </c>
      <c r="Y78" s="59">
        <v>265</v>
      </c>
      <c r="Z78" s="85" t="s">
        <v>262</v>
      </c>
      <c r="AA78" s="59">
        <v>0.5851516823</v>
      </c>
      <c r="AB78" s="59">
        <v>-0.1418888857</v>
      </c>
      <c r="AC78" s="59">
        <v>-0.2915269469</v>
      </c>
      <c r="AD78" s="61">
        <f>IF(AND($G78="正式版",$H78="中西医诊所"),IFERROR(R78/同类汇总数据!C$3,0),IF(AND($G78="正式版",$H78="中医诊所"),IFERROR(R78/同类汇总数据!C$4,0),IF(AND($G78="正式版",$H78="口腔诊所"),IFERROR(R78/同类汇总数据!C$5,0),IF(AND($G78="检查版",$H78="中西医诊所"),IFERROR(R78/同类汇总数据!C$6,0),IF(AND($G78="检查版",$H78="中医诊所"),IFERROR(R78/同类汇总数据!C$7,0),IF(AND($G78="检查版",$H78="口腔诊所"),IFERROR(R78/同类汇总数据!C$8,0),IF(AND($G78="互联网版",$H78="中西医诊所"),IFERROR(R78/同类汇总数据!C$9,0),IF(AND($G78="互联网版",$H78="中医诊所"),IFERROR(R78/同类汇总数据!C$10,0),IF(AND($G78="互联网版",$H78="口腔诊所"),IFERROR(R78/同类汇总数据!C$11,0))))))))))</f>
        <v>1.77333553047046</v>
      </c>
      <c r="AE78" s="61">
        <f>IF(AND($G78="正式版",$H78="中西医诊所"),IFERROR(S78/同类汇总数据!D$3,0),IF(AND($G78="正式版",$H78="中医诊所"),IFERROR(S78/同类汇总数据!D$4,0),IF(AND($G78="正式版",$H78="口腔诊所"),IFERROR(S78/同类汇总数据!D$5,0),IF(AND($G78="检查版",$H78="中西医诊所"),IFERROR(S78/同类汇总数据!D$6,0),IF(AND($G78="检查版",$H78="中医诊所"),IFERROR(S78/同类汇总数据!D$7,0),IF(AND($G78="检查版",$H78="口腔诊所"),IFERROR(S78/同类汇总数据!D$8,0),IF(AND($G78="互联网版",$H78="中西医诊所"),IFERROR(S78/同类汇总数据!D$9,0),IF(AND($G78="互联网版",$H78="中医诊所"),IFERROR(S78/同类汇总数据!D$10,0),IF(AND($G78="互联网版",$H78="口腔诊所"),IFERROR(S78/同类汇总数据!D$11,0))))))))))</f>
        <v>1.6542860000006</v>
      </c>
      <c r="AF78" s="61">
        <f>IF(AND($G78="正式版",$H78="中西医诊所"),IFERROR(T78/同类汇总数据!E$3,0),IF(AND($G78="正式版",$H78="中医诊所"),IFERROR(T78/同类汇总数据!E$4,0),IF(AND($G78="正式版",$H78="口腔诊所"),IFERROR(T78/同类汇总数据!E$5,0),IF(AND($G78="检查版",$H78="中西医诊所"),IFERROR(T78/同类汇总数据!E$6,0),IF(AND($G78="检查版",$H78="中医诊所"),IFERROR(T78/同类汇总数据!E$7,0),IF(AND($G78="检查版",$H78="口腔诊所"),IFERROR(T78/同类汇总数据!E$8,0),IF(AND($G78="互联网版",$H78="中西医诊所"),IFERROR(T78/同类汇总数据!E$9,0),IF(AND($G78="互联网版",$H78="中医诊所"),IFERROR(T78/同类汇总数据!E$10,0),IF(AND($G78="互联网版",$H78="口腔诊所"),IFERROR(T78/同类汇总数据!E$11,0))))))))))</f>
        <v>1.53329267882277</v>
      </c>
      <c r="AG78" s="61">
        <f>IF(AND($G78="正式版",$H78="中西医诊所"),IFERROR(U78/同类汇总数据!F$3,0),IF(AND($G78="正式版",$H78="中医诊所"),IFERROR(U78/同类汇总数据!F$4,0),IF(AND($G78="正式版",$H78="口腔诊所"),IFERROR(U78/同类汇总数据!F$5,0),IF(AND($G78="检查版",$H78="中西医诊所"),IFERROR(U78/同类汇总数据!F$6,0),IF(AND($G78="检查版",$H78="中医诊所"),IFERROR(U78/同类汇总数据!F$7,0),IF(AND($G78="检查版",$H78="口腔诊所"),IFERROR(U78/同类汇总数据!F$8,0),IF(AND($G78="互联网版",$H78="中西医诊所"),IFERROR(U78/同类汇总数据!F$9,0),IF(AND($G78="互联网版",$H78="中医诊所"),IFERROR(U78/同类汇总数据!F$10,0),IF(AND($G78="互联网版",$H78="口腔诊所"),IFERROR(U78/同类汇总数据!F$11,0))))))))))</f>
        <v>1.60840563314336</v>
      </c>
      <c r="AH78" s="61">
        <f>IF(AND($G78="正式版",$H78="中西医诊所"),IFERROR(V78/同类汇总数据!G$3,0),IF(AND($G78="正式版",$H78="中医诊所"),IFERROR(V78/同类汇总数据!G$4,0),IF(AND($G78="正式版",$H78="口腔诊所"),IFERROR(V78/同类汇总数据!G$5,0),IF(AND($G78="检查版",$H78="中西医诊所"),IFERROR(V78/同类汇总数据!G$6,0),IF(AND($G78="检查版",$H78="中医诊所"),IFERROR(V78/同类汇总数据!G$7,0),IF(AND($G78="检查版",$H78="口腔诊所"),IFERROR(V78/同类汇总数据!G$8,0),IF(AND($G78="互联网版",$H78="中西医诊所"),IFERROR(V78/同类汇总数据!G$9,0),IF(AND($G78="互联网版",$H78="中医诊所"),IFERROR(V78/同类汇总数据!G$10,0),IF(AND($G78="互联网版",$H78="口腔诊所"),IFERROR(V78/同类汇总数据!G$11,0))))))))))</f>
        <v>2.08079426889807</v>
      </c>
      <c r="AI78" s="61">
        <f>IF(AND($G78="正式版",$H78="中西医诊所"),IFERROR(W78/同类汇总数据!H$3,0),IF(AND($G78="正式版",$H78="中医诊所"),IFERROR(W78/同类汇总数据!H$4,0),IF(AND($G78="正式版",$H78="口腔诊所"),IFERROR(W78/同类汇总数据!H$5,0),IF(AND($G78="检查版",$H78="中西医诊所"),IFERROR(W78/同类汇总数据!H$6,0),IF(AND($G78="检查版",$H78="中医诊所"),IFERROR(W78/同类汇总数据!H$7,0),IF(AND($G78="检查版",$H78="口腔诊所"),IFERROR(W78/同类汇总数据!H$8,0),IF(AND($G78="互联网版",$H78="中西医诊所"),IFERROR(W78/同类汇总数据!H$9,0),IF(AND($G78="互联网版",$H78="中医诊所"),IFERROR(W78/同类汇总数据!H$10,0),IF(AND($G78="互联网版",$H78="口腔诊所"),IFERROR(W78/同类汇总数据!H$11,0))))))))))</f>
        <v>2.02513634450563</v>
      </c>
      <c r="AJ78" s="61">
        <f>IF(AND($G78="正式版",$H78="中西医诊所"),IFERROR(X78/同类汇总数据!I$3,0),IF(AND($G78="正式版",$H78="中医诊所"),IFERROR(X78/同类汇总数据!I$4,0),IF(AND($G78="正式版",$H78="口腔诊所"),IFERROR(X78/同类汇总数据!I$5,0),IF(AND($G78="检查版",$H78="中西医诊所"),IFERROR(X78/同类汇总数据!I$6,0),IF(AND($G78="检查版",$H78="中医诊所"),IFERROR(X78/同类汇总数据!I$7,0),IF(AND($G78="检查版",$H78="口腔诊所"),IFERROR(X78/同类汇总数据!I$8,0),IF(AND($G78="互联网版",$H78="中西医诊所"),IFERROR(X78/同类汇总数据!I$9,0),IF(AND($G78="互联网版",$H78="中医诊所"),IFERROR(X78/同类汇总数据!I$10,0),IF(AND($G78="互联网版",$H78="口腔诊所"),IFERROR(X78/同类汇总数据!I$11,0))))))))))</f>
        <v>1.92488215180136</v>
      </c>
      <c r="AK78" s="61">
        <f>IF(AND($G78="正式版",$H78="中西医诊所"),IFERROR(Y78/同类汇总数据!J$3,0),IF(AND($G78="正式版",$H78="中医诊所"),IFERROR(Y78/同类汇总数据!J$4,0),IF(AND($G78="正式版",$H78="口腔诊所"),IFERROR(Y78/同类汇总数据!J$5,0),IF(AND($G78="检查版",$H78="中西医诊所"),IFERROR(Y78/同类汇总数据!J$6,0),IF(AND($G78="检查版",$H78="中医诊所"),IFERROR(Y78/同类汇总数据!J$7,0),IF(AND($G78="检查版",$H78="口腔诊所"),IFERROR(Y78/同类汇总数据!J$8,0),IF(AND($G78="互联网版",$H78="中西医诊所"),IFERROR(Y78/同类汇总数据!J$9,0),IF(AND($G78="互联网版",$H78="中医诊所"),IFERROR(Y78/同类汇总数据!J$10,0),IF(AND($G78="互联网版",$H78="口腔诊所"),IFERROR(Y78/同类汇总数据!J$11,0))))))))))</f>
        <v>1.99537524725711</v>
      </c>
      <c r="AL78" s="62" t="str">
        <f ca="1" t="shared" si="26"/>
        <v>-</v>
      </c>
      <c r="AM78" s="62" t="str">
        <f t="shared" si="27"/>
        <v>高于同行150%</v>
      </c>
      <c r="AN78" s="5" t="str">
        <f t="shared" si="28"/>
        <v>高于同行100%</v>
      </c>
      <c r="AO78" s="63">
        <f t="shared" si="29"/>
        <v>46104.3764467593</v>
      </c>
      <c r="AP78" s="5" t="str">
        <f t="shared" si="30"/>
        <v/>
      </c>
      <c r="AQ78" s="60">
        <v>45084.4355282292</v>
      </c>
    </row>
    <row r="79" ht="17" spans="1:43">
      <c r="A79" s="5">
        <f t="shared" si="31"/>
        <v>76</v>
      </c>
      <c r="B79" s="55" t="str">
        <f t="shared" si="23"/>
        <v>交易波动较大</v>
      </c>
      <c r="C79" s="2" t="str">
        <f t="shared" si="24"/>
        <v/>
      </c>
      <c r="D79" s="56" t="str">
        <f t="shared" si="25"/>
        <v>-</v>
      </c>
      <c r="E79" s="84" t="s">
        <v>263</v>
      </c>
      <c r="F79" s="58">
        <v>45084.4355282292</v>
      </c>
      <c r="G79" s="59" t="s">
        <v>38</v>
      </c>
      <c r="H79" s="59" t="s">
        <v>39</v>
      </c>
      <c r="I79" s="59" t="s">
        <v>40</v>
      </c>
      <c r="J79" s="59" t="s">
        <v>149</v>
      </c>
      <c r="K79" s="59" t="s">
        <v>264</v>
      </c>
      <c r="L79" s="59" t="s">
        <v>265</v>
      </c>
      <c r="M79" s="60">
        <v>46103.4340393519</v>
      </c>
      <c r="N79" s="60">
        <v>46103.5570724537</v>
      </c>
      <c r="O79" s="60">
        <v>46103.5560571644</v>
      </c>
      <c r="P79" s="60">
        <v>46066.8155693866</v>
      </c>
      <c r="Q79" s="60">
        <v>46103.5571010532</v>
      </c>
      <c r="R79" s="59">
        <v>1653</v>
      </c>
      <c r="S79" s="59">
        <v>6073</v>
      </c>
      <c r="T79" s="59">
        <v>19821.52</v>
      </c>
      <c r="U79" s="59">
        <v>17634.22</v>
      </c>
      <c r="V79" s="59">
        <v>14</v>
      </c>
      <c r="W79" s="59">
        <v>64</v>
      </c>
      <c r="X79" s="59">
        <v>231</v>
      </c>
      <c r="Y79" s="59">
        <v>199</v>
      </c>
      <c r="Z79" s="59">
        <v>116.0146052632</v>
      </c>
      <c r="AA79" s="59">
        <v>-0.1570218566</v>
      </c>
      <c r="AB79" s="59">
        <v>0.100838898</v>
      </c>
      <c r="AC79" s="59">
        <v>0.1657107232</v>
      </c>
      <c r="AD79" s="61">
        <f>IF(AND($G79="正式版",$H79="中西医诊所"),IFERROR(R79/同类汇总数据!C$3,0),IF(AND($G79="正式版",$H79="中医诊所"),IFERROR(R79/同类汇总数据!C$4,0),IF(AND($G79="正式版",$H79="口腔诊所"),IFERROR(R79/同类汇总数据!C$5,0),IF(AND($G79="检查版",$H79="中西医诊所"),IFERROR(R79/同类汇总数据!C$6,0),IF(AND($G79="检查版",$H79="中医诊所"),IFERROR(R79/同类汇总数据!C$7,0),IF(AND($G79="检查版",$H79="口腔诊所"),IFERROR(R79/同类汇总数据!C$8,0),IF(AND($G79="互联网版",$H79="中西医诊所"),IFERROR(R79/同类汇总数据!C$9,0),IF(AND($G79="互联网版",$H79="中医诊所"),IFERROR(R79/同类汇总数据!C$10,0),IF(AND($G79="互联网版",$H79="口腔诊所"),IFERROR(R79/同类汇总数据!C$11,0))))))))))</f>
        <v>0.18062115304747</v>
      </c>
      <c r="AE79" s="61">
        <f>IF(AND($G79="正式版",$H79="中西医诊所"),IFERROR(S79/同类汇总数据!D$3,0),IF(AND($G79="正式版",$H79="中医诊所"),IFERROR(S79/同类汇总数据!D$4,0),IF(AND($G79="正式版",$H79="口腔诊所"),IFERROR(S79/同类汇总数据!D$5,0),IF(AND($G79="检查版",$H79="中西医诊所"),IFERROR(S79/同类汇总数据!D$6,0),IF(AND($G79="检查版",$H79="中医诊所"),IFERROR(S79/同类汇总数据!D$7,0),IF(AND($G79="检查版",$H79="口腔诊所"),IFERROR(S79/同类汇总数据!D$8,0),IF(AND($G79="互联网版",$H79="中西医诊所"),IFERROR(S79/同类汇总数据!D$9,0),IF(AND($G79="互联网版",$H79="中医诊所"),IFERROR(S79/同类汇总数据!D$10,0),IF(AND($G79="互联网版",$H79="口腔诊所"),IFERROR(S79/同类汇总数据!D$11,0))))))))))</f>
        <v>0.166457876578661</v>
      </c>
      <c r="AF79" s="61">
        <f>IF(AND($G79="正式版",$H79="中西医诊所"),IFERROR(T79/同类汇总数据!E$3,0),IF(AND($G79="正式版",$H79="中医诊所"),IFERROR(T79/同类汇总数据!E$4,0),IF(AND($G79="正式版",$H79="口腔诊所"),IFERROR(T79/同类汇总数据!E$5,0),IF(AND($G79="检查版",$H79="中西医诊所"),IFERROR(T79/同类汇总数据!E$6,0),IF(AND($G79="检查版",$H79="中医诊所"),IFERROR(T79/同类汇总数据!E$7,0),IF(AND($G79="检查版",$H79="口腔诊所"),IFERROR(T79/同类汇总数据!E$8,0),IF(AND($G79="互联网版",$H79="中西医诊所"),IFERROR(T79/同类汇总数据!E$9,0),IF(AND($G79="互联网版",$H79="中医诊所"),IFERROR(T79/同类汇总数据!E$10,0),IF(AND($G79="互联网版",$H79="口腔诊所"),IFERROR(T79/同类汇总数据!E$11,0))))))))))</f>
        <v>0.181655144295151</v>
      </c>
      <c r="AG79" s="61">
        <f>IF(AND($G79="正式版",$H79="中西医诊所"),IFERROR(U79/同类汇总数据!F$3,0),IF(AND($G79="正式版",$H79="中医诊所"),IFERROR(U79/同类汇总数据!F$4,0),IF(AND($G79="正式版",$H79="口腔诊所"),IFERROR(U79/同类汇总数据!F$5,0),IF(AND($G79="检查版",$H79="中西医诊所"),IFERROR(U79/同类汇总数据!F$6,0),IF(AND($G79="检查版",$H79="中医诊所"),IFERROR(U79/同类汇总数据!F$7,0),IF(AND($G79="检查版",$H79="口腔诊所"),IFERROR(U79/同类汇总数据!F$8,0),IF(AND($G79="互联网版",$H79="中西医诊所"),IFERROR(U79/同类汇总数据!F$9,0),IF(AND($G79="互联网版",$H79="中医诊所"),IFERROR(U79/同类汇总数据!F$10,0),IF(AND($G79="互联网版",$H79="口腔诊所"),IFERROR(U79/同类汇总数据!F$11,0))))))))))</f>
        <v>0.183836899629437</v>
      </c>
      <c r="AH79" s="61">
        <f>IF(AND($G79="正式版",$H79="中西医诊所"),IFERROR(V79/同类汇总数据!G$3,0),IF(AND($G79="正式版",$H79="中医诊所"),IFERROR(V79/同类汇总数据!G$4,0),IF(AND($G79="正式版",$H79="口腔诊所"),IFERROR(V79/同类汇总数据!G$5,0),IF(AND($G79="检查版",$H79="中西医诊所"),IFERROR(V79/同类汇总数据!G$6,0),IF(AND($G79="检查版",$H79="中医诊所"),IFERROR(V79/同类汇总数据!G$7,0),IF(AND($G79="检查版",$H79="口腔诊所"),IFERROR(V79/同类汇总数据!G$8,0),IF(AND($G79="互联网版",$H79="中西医诊所"),IFERROR(V79/同类汇总数据!G$9,0),IF(AND($G79="互联网版",$H79="中医诊所"),IFERROR(V79/同类汇总数据!G$10,0),IF(AND($G79="互联网版",$H79="口腔诊所"),IFERROR(V79/同类汇总数据!G$11,0))))))))))</f>
        <v>0.147677611335733</v>
      </c>
      <c r="AI79" s="61">
        <f>IF(AND($G79="正式版",$H79="中西医诊所"),IFERROR(W79/同类汇总数据!H$3,0),IF(AND($G79="正式版",$H79="中医诊所"),IFERROR(W79/同类汇总数据!H$4,0),IF(AND($G79="正式版",$H79="口腔诊所"),IFERROR(W79/同类汇总数据!H$5,0),IF(AND($G79="检查版",$H79="中西医诊所"),IFERROR(W79/同类汇总数据!H$6,0),IF(AND($G79="检查版",$H79="中医诊所"),IFERROR(W79/同类汇总数据!H$7,0),IF(AND($G79="检查版",$H79="口腔诊所"),IFERROR(W79/同类汇总数据!H$8,0),IF(AND($G79="互联网版",$H79="中西医诊所"),IFERROR(W79/同类汇总数据!H$9,0),IF(AND($G79="互联网版",$H79="中医诊所"),IFERROR(W79/同类汇总数据!H$10,0),IF(AND($G79="互联网版",$H79="口腔诊所"),IFERROR(W79/同类汇总数据!H$11,0))))))))))</f>
        <v>0.175040149834368</v>
      </c>
      <c r="AJ79" s="61">
        <f>IF(AND($G79="正式版",$H79="中西医诊所"),IFERROR(X79/同类汇总数据!I$3,0),IF(AND($G79="正式版",$H79="中医诊所"),IFERROR(X79/同类汇总数据!I$4,0),IF(AND($G79="正式版",$H79="口腔诊所"),IFERROR(X79/同类汇总数据!I$5,0),IF(AND($G79="检查版",$H79="中西医诊所"),IFERROR(X79/同类汇总数据!I$6,0),IF(AND($G79="检查版",$H79="中医诊所"),IFERROR(X79/同类汇总数据!I$7,0),IF(AND($G79="检查版",$H79="口腔诊所"),IFERROR(X79/同类汇总数据!I$8,0),IF(AND($G79="互联网版",$H79="中西医诊所"),IFERROR(X79/同类汇总数据!I$9,0),IF(AND($G79="互联网版",$H79="中医诊所"),IFERROR(X79/同类汇总数据!I$10,0),IF(AND($G79="互联网版",$H79="口腔诊所"),IFERROR(X79/同类汇总数据!I$11,0))))))))))</f>
        <v>0.204260304025988</v>
      </c>
      <c r="AK79" s="61">
        <f>IF(AND($G79="正式版",$H79="中西医诊所"),IFERROR(Y79/同类汇总数据!J$3,0),IF(AND($G79="正式版",$H79="中医诊所"),IFERROR(Y79/同类汇总数据!J$4,0),IF(AND($G79="正式版",$H79="口腔诊所"),IFERROR(Y79/同类汇总数据!J$5,0),IF(AND($G79="检查版",$H79="中西医诊所"),IFERROR(Y79/同类汇总数据!J$6,0),IF(AND($G79="检查版",$H79="中医诊所"),IFERROR(Y79/同类汇总数据!J$7,0),IF(AND($G79="检查版",$H79="口腔诊所"),IFERROR(Y79/同类汇总数据!J$8,0),IF(AND($G79="互联网版",$H79="中西医诊所"),IFERROR(Y79/同类汇总数据!J$9,0),IF(AND($G79="互联网版",$H79="中医诊所"),IFERROR(Y79/同类汇总数据!J$10,0),IF(AND($G79="互联网版",$H79="口腔诊所"),IFERROR(Y79/同类汇总数据!J$11,0))))))))))</f>
        <v>0.198844424122567</v>
      </c>
      <c r="AL79" s="62" t="str">
        <f ca="1" t="shared" si="26"/>
        <v>-</v>
      </c>
      <c r="AM79" s="62" t="str">
        <f t="shared" si="27"/>
        <v>低于同行20%</v>
      </c>
      <c r="AN79" s="5" t="str">
        <f t="shared" si="28"/>
        <v>低于同行20%</v>
      </c>
      <c r="AO79" s="63">
        <f t="shared" si="29"/>
        <v>46103.5571010532</v>
      </c>
      <c r="AP79" s="5" t="str">
        <f t="shared" si="30"/>
        <v/>
      </c>
      <c r="AQ79" s="60">
        <v>45084.435900706</v>
      </c>
    </row>
    <row r="80" ht="17" spans="1:43">
      <c r="A80" s="5">
        <f t="shared" si="31"/>
        <v>77</v>
      </c>
      <c r="B80" s="55" t="str">
        <f t="shared" si="23"/>
        <v>交易波动较大</v>
      </c>
      <c r="C80" s="2" t="str">
        <f t="shared" si="24"/>
        <v/>
      </c>
      <c r="D80" s="56" t="str">
        <f t="shared" si="25"/>
        <v>-</v>
      </c>
      <c r="E80" s="84" t="s">
        <v>266</v>
      </c>
      <c r="F80" s="58">
        <v>45084.435900706</v>
      </c>
      <c r="G80" s="59" t="s">
        <v>38</v>
      </c>
      <c r="H80" s="59" t="s">
        <v>39</v>
      </c>
      <c r="I80" s="59" t="s">
        <v>40</v>
      </c>
      <c r="J80" s="59" t="s">
        <v>149</v>
      </c>
      <c r="K80" s="59" t="s">
        <v>267</v>
      </c>
      <c r="L80" s="59" t="s">
        <v>268</v>
      </c>
      <c r="M80" s="60">
        <v>46104.3538657407</v>
      </c>
      <c r="N80" s="60">
        <v>46104.391686331</v>
      </c>
      <c r="O80" s="60">
        <v>46104.3914237963</v>
      </c>
      <c r="P80" s="60">
        <v>46101.5316789468</v>
      </c>
      <c r="Q80" s="60">
        <v>46104.3917054977</v>
      </c>
      <c r="R80" s="59">
        <v>2421.8</v>
      </c>
      <c r="S80" s="59">
        <v>13637.8</v>
      </c>
      <c r="T80" s="59">
        <v>50372.67</v>
      </c>
      <c r="U80" s="59">
        <v>43543.68</v>
      </c>
      <c r="V80" s="59">
        <v>32</v>
      </c>
      <c r="W80" s="59">
        <v>184</v>
      </c>
      <c r="X80" s="59">
        <v>632</v>
      </c>
      <c r="Y80" s="59">
        <v>548</v>
      </c>
      <c r="Z80" s="59">
        <v>97.6315695067</v>
      </c>
      <c r="AA80" s="59">
        <v>0.0241664163</v>
      </c>
      <c r="AB80" s="59">
        <v>-0.4313986969</v>
      </c>
      <c r="AC80" s="59">
        <v>0.0909237011</v>
      </c>
      <c r="AD80" s="61">
        <f>IF(AND($G80="正式版",$H80="中西医诊所"),IFERROR(R80/同类汇总数据!C$3,0),IF(AND($G80="正式版",$H80="中医诊所"),IFERROR(R80/同类汇总数据!C$4,0),IF(AND($G80="正式版",$H80="口腔诊所"),IFERROR(R80/同类汇总数据!C$5,0),IF(AND($G80="检查版",$H80="中西医诊所"),IFERROR(R80/同类汇总数据!C$6,0),IF(AND($G80="检查版",$H80="中医诊所"),IFERROR(R80/同类汇总数据!C$7,0),IF(AND($G80="检查版",$H80="口腔诊所"),IFERROR(R80/同类汇总数据!C$8,0),IF(AND($G80="互联网版",$H80="中西医诊所"),IFERROR(R80/同类汇总数据!C$9,0),IF(AND($G80="互联网版",$H80="中医诊所"),IFERROR(R80/同类汇总数据!C$10,0),IF(AND($G80="互联网版",$H80="口腔诊所"),IFERROR(R80/同类汇总数据!C$11,0))))))))))</f>
        <v>0.264626925862289</v>
      </c>
      <c r="AE80" s="61">
        <f>IF(AND($G80="正式版",$H80="中西医诊所"),IFERROR(S80/同类汇总数据!D$3,0),IF(AND($G80="正式版",$H80="中医诊所"),IFERROR(S80/同类汇总数据!D$4,0),IF(AND($G80="正式版",$H80="口腔诊所"),IFERROR(S80/同类汇总数据!D$5,0),IF(AND($G80="检查版",$H80="中西医诊所"),IFERROR(S80/同类汇总数据!D$6,0),IF(AND($G80="检查版",$H80="中医诊所"),IFERROR(S80/同类汇总数据!D$7,0),IF(AND($G80="检查版",$H80="口腔诊所"),IFERROR(S80/同类汇总数据!D$8,0),IF(AND($G80="互联网版",$H80="中西医诊所"),IFERROR(S80/同类汇总数据!D$9,0),IF(AND($G80="互联网版",$H80="中医诊所"),IFERROR(S80/同类汇总数据!D$10,0),IF(AND($G80="互联网版",$H80="口腔诊所"),IFERROR(S80/同类汇总数据!D$11,0))))))))))</f>
        <v>0.373805241100685</v>
      </c>
      <c r="AF80" s="61">
        <f>IF(AND($G80="正式版",$H80="中西医诊所"),IFERROR(T80/同类汇总数据!E$3,0),IF(AND($G80="正式版",$H80="中医诊所"),IFERROR(T80/同类汇总数据!E$4,0),IF(AND($G80="正式版",$H80="口腔诊所"),IFERROR(T80/同类汇总数据!E$5,0),IF(AND($G80="检查版",$H80="中西医诊所"),IFERROR(T80/同类汇总数据!E$6,0),IF(AND($G80="检查版",$H80="中医诊所"),IFERROR(T80/同类汇总数据!E$7,0),IF(AND($G80="检查版",$H80="口腔诊所"),IFERROR(T80/同类汇总数据!E$8,0),IF(AND($G80="互联网版",$H80="中西医诊所"),IFERROR(T80/同类汇总数据!E$9,0),IF(AND($G80="互联网版",$H80="中医诊所"),IFERROR(T80/同类汇总数据!E$10,0),IF(AND($G80="互联网版",$H80="口腔诊所"),IFERROR(T80/同类汇总数据!E$11,0))))))))))</f>
        <v>0.461642428904647</v>
      </c>
      <c r="AG80" s="61">
        <f>IF(AND($G80="正式版",$H80="中西医诊所"),IFERROR(U80/同类汇总数据!F$3,0),IF(AND($G80="正式版",$H80="中医诊所"),IFERROR(U80/同类汇总数据!F$4,0),IF(AND($G80="正式版",$H80="口腔诊所"),IFERROR(U80/同类汇总数据!F$5,0),IF(AND($G80="检查版",$H80="中西医诊所"),IFERROR(U80/同类汇总数据!F$6,0),IF(AND($G80="检查版",$H80="中医诊所"),IFERROR(U80/同类汇总数据!F$7,0),IF(AND($G80="检查版",$H80="口腔诊所"),IFERROR(U80/同类汇总数据!F$8,0),IF(AND($G80="互联网版",$H80="中西医诊所"),IFERROR(U80/同类汇总数据!F$9,0),IF(AND($G80="互联网版",$H80="中医诊所"),IFERROR(U80/同类汇总数据!F$10,0),IF(AND($G80="互联网版",$H80="口腔诊所"),IFERROR(U80/同类汇总数据!F$11,0))))))))))</f>
        <v>0.453943249525996</v>
      </c>
      <c r="AH80" s="61">
        <f>IF(AND($G80="正式版",$H80="中西医诊所"),IFERROR(V80/同类汇总数据!G$3,0),IF(AND($G80="正式版",$H80="中医诊所"),IFERROR(V80/同类汇总数据!G$4,0),IF(AND($G80="正式版",$H80="口腔诊所"),IFERROR(V80/同类汇总数据!G$5,0),IF(AND($G80="检查版",$H80="中西医诊所"),IFERROR(V80/同类汇总数据!G$6,0),IF(AND($G80="检查版",$H80="中医诊所"),IFERROR(V80/同类汇总数据!G$7,0),IF(AND($G80="检查版",$H80="口腔诊所"),IFERROR(V80/同类汇总数据!G$8,0),IF(AND($G80="互联网版",$H80="中西医诊所"),IFERROR(V80/同类汇总数据!G$9,0),IF(AND($G80="互联网版",$H80="中医诊所"),IFERROR(V80/同类汇总数据!G$10,0),IF(AND($G80="互联网版",$H80="口腔诊所"),IFERROR(V80/同类汇总数据!G$11,0))))))))))</f>
        <v>0.337548825910248</v>
      </c>
      <c r="AI80" s="61">
        <f>IF(AND($G80="正式版",$H80="中西医诊所"),IFERROR(W80/同类汇总数据!H$3,0),IF(AND($G80="正式版",$H80="中医诊所"),IFERROR(W80/同类汇总数据!H$4,0),IF(AND($G80="正式版",$H80="口腔诊所"),IFERROR(W80/同类汇总数据!H$5,0),IF(AND($G80="检查版",$H80="中西医诊所"),IFERROR(W80/同类汇总数据!H$6,0),IF(AND($G80="检查版",$H80="中医诊所"),IFERROR(W80/同类汇总数据!H$7,0),IF(AND($G80="检查版",$H80="口腔诊所"),IFERROR(W80/同类汇总数据!H$8,0),IF(AND($G80="互联网版",$H80="中西医诊所"),IFERROR(W80/同类汇总数据!H$9,0),IF(AND($G80="互联网版",$H80="中医诊所"),IFERROR(W80/同类汇总数据!H$10,0),IF(AND($G80="互联网版",$H80="口腔诊所"),IFERROR(W80/同类汇总数据!H$11,0))))))))))</f>
        <v>0.503240430773809</v>
      </c>
      <c r="AJ80" s="61">
        <f>IF(AND($G80="正式版",$H80="中西医诊所"),IFERROR(X80/同类汇总数据!I$3,0),IF(AND($G80="正式版",$H80="中医诊所"),IFERROR(X80/同类汇总数据!I$4,0),IF(AND($G80="正式版",$H80="口腔诊所"),IFERROR(X80/同类汇总数据!I$5,0),IF(AND($G80="检查版",$H80="中西医诊所"),IFERROR(X80/同类汇总数据!I$6,0),IF(AND($G80="检查版",$H80="中医诊所"),IFERROR(X80/同类汇总数据!I$7,0),IF(AND($G80="检查版",$H80="口腔诊所"),IFERROR(X80/同类汇总数据!I$8,0),IF(AND($G80="互联网版",$H80="中西医诊所"),IFERROR(X80/同类汇总数据!I$9,0),IF(AND($G80="互联网版",$H80="中医诊所"),IFERROR(X80/同类汇总数据!I$10,0),IF(AND($G80="互联网版",$H80="口腔诊所"),IFERROR(X80/同类汇总数据!I$11,0))))))))))</f>
        <v>0.558842043915258</v>
      </c>
      <c r="AK80" s="61">
        <f>IF(AND($G80="正式版",$H80="中西医诊所"),IFERROR(Y80/同类汇总数据!J$3,0),IF(AND($G80="正式版",$H80="中医诊所"),IFERROR(Y80/同类汇总数据!J$4,0),IF(AND($G80="正式版",$H80="口腔诊所"),IFERROR(Y80/同类汇总数据!J$5,0),IF(AND($G80="检查版",$H80="中西医诊所"),IFERROR(Y80/同类汇总数据!J$6,0),IF(AND($G80="检查版",$H80="中医诊所"),IFERROR(Y80/同类汇总数据!J$7,0),IF(AND($G80="检查版",$H80="口腔诊所"),IFERROR(Y80/同类汇总数据!J$8,0),IF(AND($G80="互联网版",$H80="中西医诊所"),IFERROR(Y80/同类汇总数据!J$9,0),IF(AND($G80="互联网版",$H80="中医诊所"),IFERROR(Y80/同类汇总数据!J$10,0),IF(AND($G80="互联网版",$H80="口腔诊所"),IFERROR(Y80/同类汇总数据!J$11,0))))))))))</f>
        <v>0.547571579995811</v>
      </c>
      <c r="AL80" s="62" t="str">
        <f ca="1" t="shared" si="26"/>
        <v>-</v>
      </c>
      <c r="AM80" s="62" t="str">
        <f t="shared" si="27"/>
        <v>低于同行50%</v>
      </c>
      <c r="AN80" s="5" t="str">
        <f t="shared" si="28"/>
        <v/>
      </c>
      <c r="AO80" s="63">
        <f t="shared" si="29"/>
        <v>46104.3917054977</v>
      </c>
      <c r="AP80" s="5" t="str">
        <f t="shared" si="30"/>
        <v/>
      </c>
      <c r="AQ80" s="60">
        <v>45085.9972395023</v>
      </c>
    </row>
    <row r="81" ht="17" spans="1:43">
      <c r="A81" s="5">
        <f t="shared" si="31"/>
        <v>78</v>
      </c>
      <c r="B81" s="55" t="str">
        <f t="shared" si="23"/>
        <v>连续三月交易上升</v>
      </c>
      <c r="C81" s="2" t="str">
        <f t="shared" si="24"/>
        <v/>
      </c>
      <c r="D81" s="56" t="str">
        <f t="shared" si="25"/>
        <v>-</v>
      </c>
      <c r="E81" s="84" t="s">
        <v>269</v>
      </c>
      <c r="F81" s="58">
        <v>45085.9972395023</v>
      </c>
      <c r="G81" s="59" t="s">
        <v>60</v>
      </c>
      <c r="H81" s="59" t="s">
        <v>39</v>
      </c>
      <c r="I81" s="59" t="s">
        <v>40</v>
      </c>
      <c r="J81" s="59" t="s">
        <v>270</v>
      </c>
      <c r="K81" s="59" t="s">
        <v>271</v>
      </c>
      <c r="L81" s="59" t="s">
        <v>272</v>
      </c>
      <c r="M81" s="60">
        <v>46104.3380324074</v>
      </c>
      <c r="N81" s="60">
        <v>46103.8637316088</v>
      </c>
      <c r="O81" s="60">
        <v>46103.8634590509</v>
      </c>
      <c r="P81" s="60">
        <v>46095.7088338194</v>
      </c>
      <c r="Q81" s="60">
        <v>46103.8637413079</v>
      </c>
      <c r="R81" s="59">
        <v>5881</v>
      </c>
      <c r="S81" s="59">
        <v>26710</v>
      </c>
      <c r="T81" s="59">
        <v>62658</v>
      </c>
      <c r="U81" s="59">
        <v>53552</v>
      </c>
      <c r="V81" s="59">
        <v>68</v>
      </c>
      <c r="W81" s="59">
        <v>277</v>
      </c>
      <c r="X81" s="59">
        <v>598</v>
      </c>
      <c r="Y81" s="59">
        <v>522</v>
      </c>
      <c r="Z81" s="59">
        <v>139.0961038961</v>
      </c>
      <c r="AA81" s="59">
        <v>1.4524837021</v>
      </c>
      <c r="AB81" s="59">
        <v>-0.5653509997</v>
      </c>
      <c r="AC81" s="59">
        <v>-0.3346168145</v>
      </c>
      <c r="AD81" s="61">
        <f>IF(AND($G81="正式版",$H81="中西医诊所"),IFERROR(R81/同类汇总数据!C$3,0),IF(AND($G81="正式版",$H81="中医诊所"),IFERROR(R81/同类汇总数据!C$4,0),IF(AND($G81="正式版",$H81="口腔诊所"),IFERROR(R81/同类汇总数据!C$5,0),IF(AND($G81="检查版",$H81="中西医诊所"),IFERROR(R81/同类汇总数据!C$6,0),IF(AND($G81="检查版",$H81="中医诊所"),IFERROR(R81/同类汇总数据!C$7,0),IF(AND($G81="检查版",$H81="口腔诊所"),IFERROR(R81/同类汇总数据!C$8,0),IF(AND($G81="互联网版",$H81="中西医诊所"),IFERROR(R81/同类汇总数据!C$9,0),IF(AND($G81="互联网版",$H81="中医诊所"),IFERROR(R81/同类汇总数据!C$10,0),IF(AND($G81="互联网版",$H81="口腔诊所"),IFERROR(R81/同类汇总数据!C$11,0))))))))))</f>
        <v>2.54672257244529</v>
      </c>
      <c r="AE81" s="61">
        <f>IF(AND($G81="正式版",$H81="中西医诊所"),IFERROR(S81/同类汇总数据!D$3,0),IF(AND($G81="正式版",$H81="中医诊所"),IFERROR(S81/同类汇总数据!D$4,0),IF(AND($G81="正式版",$H81="口腔诊所"),IFERROR(S81/同类汇总数据!D$5,0),IF(AND($G81="检查版",$H81="中西医诊所"),IFERROR(S81/同类汇总数据!D$6,0),IF(AND($G81="检查版",$H81="中医诊所"),IFERROR(S81/同类汇总数据!D$7,0),IF(AND($G81="检查版",$H81="口腔诊所"),IFERROR(S81/同类汇总数据!D$8,0),IF(AND($G81="互联网版",$H81="中西医诊所"),IFERROR(S81/同类汇总数据!D$9,0),IF(AND($G81="互联网版",$H81="中医诊所"),IFERROR(S81/同类汇总数据!D$10,0),IF(AND($G81="互联网版",$H81="口腔诊所"),IFERROR(S81/同类汇总数据!D$11,0))))))))))</f>
        <v>3.27422515189031</v>
      </c>
      <c r="AF81" s="61">
        <f>IF(AND($G81="正式版",$H81="中西医诊所"),IFERROR(T81/同类汇总数据!E$3,0),IF(AND($G81="正式版",$H81="中医诊所"),IFERROR(T81/同类汇总数据!E$4,0),IF(AND($G81="正式版",$H81="口腔诊所"),IFERROR(T81/同类汇总数据!E$5,0),IF(AND($G81="检查版",$H81="中西医诊所"),IFERROR(T81/同类汇总数据!E$6,0),IF(AND($G81="检查版",$H81="中医诊所"),IFERROR(T81/同类汇总数据!E$7,0),IF(AND($G81="检查版",$H81="口腔诊所"),IFERROR(T81/同类汇总数据!E$8,0),IF(AND($G81="互联网版",$H81="中西医诊所"),IFERROR(T81/同类汇总数据!E$9,0),IF(AND($G81="互联网版",$H81="中医诊所"),IFERROR(T81/同类汇总数据!E$10,0),IF(AND($G81="互联网版",$H81="口腔诊所"),IFERROR(T81/同类汇总数据!E$11,0))))))))))</f>
        <v>2.78902254915027</v>
      </c>
      <c r="AG81" s="61">
        <f>IF(AND($G81="正式版",$H81="中西医诊所"),IFERROR(U81/同类汇总数据!F$3,0),IF(AND($G81="正式版",$H81="中医诊所"),IFERROR(U81/同类汇总数据!F$4,0),IF(AND($G81="正式版",$H81="口腔诊所"),IFERROR(U81/同类汇总数据!F$5,0),IF(AND($G81="检查版",$H81="中西医诊所"),IFERROR(U81/同类汇总数据!F$6,0),IF(AND($G81="检查版",$H81="中医诊所"),IFERROR(U81/同类汇总数据!F$7,0),IF(AND($G81="检查版",$H81="口腔诊所"),IFERROR(U81/同类汇总数据!F$8,0),IF(AND($G81="互联网版",$H81="中西医诊所"),IFERROR(U81/同类汇总数据!F$9,0),IF(AND($G81="互联网版",$H81="中医诊所"),IFERROR(U81/同类汇总数据!F$10,0),IF(AND($G81="互联网版",$H81="口腔诊所"),IFERROR(U81/同类汇总数据!F$11,0))))))))))</f>
        <v>2.70107950499561</v>
      </c>
      <c r="AH81" s="61">
        <f>IF(AND($G81="正式版",$H81="中西医诊所"),IFERROR(V81/同类汇总数据!G$3,0),IF(AND($G81="正式版",$H81="中医诊所"),IFERROR(V81/同类汇总数据!G$4,0),IF(AND($G81="正式版",$H81="口腔诊所"),IFERROR(V81/同类汇总数据!G$5,0),IF(AND($G81="检查版",$H81="中西医诊所"),IFERROR(V81/同类汇总数据!G$6,0),IF(AND($G81="检查版",$H81="中医诊所"),IFERROR(V81/同类汇总数据!G$7,0),IF(AND($G81="检查版",$H81="口腔诊所"),IFERROR(V81/同类汇总数据!G$8,0),IF(AND($G81="互联网版",$H81="中西医诊所"),IFERROR(V81/同类汇总数据!G$9,0),IF(AND($G81="互联网版",$H81="中医诊所"),IFERROR(V81/同类汇总数据!G$10,0),IF(AND($G81="互联网版",$H81="口腔诊所"),IFERROR(V81/同类汇总数据!G$11,0))))))))))</f>
        <v>3.17757009345794</v>
      </c>
      <c r="AI81" s="61">
        <f>IF(AND($G81="正式版",$H81="中西医诊所"),IFERROR(W81/同类汇总数据!H$3,0),IF(AND($G81="正式版",$H81="中医诊所"),IFERROR(W81/同类汇总数据!H$4,0),IF(AND($G81="正式版",$H81="口腔诊所"),IFERROR(W81/同类汇总数据!H$5,0),IF(AND($G81="检查版",$H81="中西医诊所"),IFERROR(W81/同类汇总数据!H$6,0),IF(AND($G81="检查版",$H81="中医诊所"),IFERROR(W81/同类汇总数据!H$7,0),IF(AND($G81="检查版",$H81="口腔诊所"),IFERROR(W81/同类汇总数据!H$8,0),IF(AND($G81="互联网版",$H81="中西医诊所"),IFERROR(W81/同类汇总数据!H$9,0),IF(AND($G81="互联网版",$H81="中医诊所"),IFERROR(W81/同类汇总数据!H$10,0),IF(AND($G81="互联网版",$H81="口腔诊所"),IFERROR(W81/同类汇总数据!H$11,0))))))))))</f>
        <v>3.56155576984892</v>
      </c>
      <c r="AJ81" s="61">
        <f>IF(AND($G81="正式版",$H81="中西医诊所"),IFERROR(X81/同类汇总数据!I$3,0),IF(AND($G81="正式版",$H81="中医诊所"),IFERROR(X81/同类汇总数据!I$4,0),IF(AND($G81="正式版",$H81="口腔诊所"),IFERROR(X81/同类汇总数据!I$5,0),IF(AND($G81="检查版",$H81="中西医诊所"),IFERROR(X81/同类汇总数据!I$6,0),IF(AND($G81="检查版",$H81="中医诊所"),IFERROR(X81/同类汇总数据!I$7,0),IF(AND($G81="检查版",$H81="口腔诊所"),IFERROR(X81/同类汇总数据!I$8,0),IF(AND($G81="互联网版",$H81="中西医诊所"),IFERROR(X81/同类汇总数据!I$9,0),IF(AND($G81="互联网版",$H81="中医诊所"),IFERROR(X81/同类汇总数据!I$10,0),IF(AND($G81="互联网版",$H81="口腔诊所"),IFERROR(X81/同类汇总数据!I$11,0))))))))))</f>
        <v>2.71879972721073</v>
      </c>
      <c r="AK81" s="61">
        <f>IF(AND($G81="正式版",$H81="中西医诊所"),IFERROR(Y81/同类汇总数据!J$3,0),IF(AND($G81="正式版",$H81="中医诊所"),IFERROR(Y81/同类汇总数据!J$4,0),IF(AND($G81="正式版",$H81="口腔诊所"),IFERROR(Y81/同类汇总数据!J$5,0),IF(AND($G81="检查版",$H81="中西医诊所"),IFERROR(Y81/同类汇总数据!J$6,0),IF(AND($G81="检查版",$H81="中医诊所"),IFERROR(Y81/同类汇总数据!J$7,0),IF(AND($G81="检查版",$H81="口腔诊所"),IFERROR(Y81/同类汇总数据!J$8,0),IF(AND($G81="互联网版",$H81="中西医诊所"),IFERROR(Y81/同类汇总数据!J$9,0),IF(AND($G81="互联网版",$H81="中医诊所"),IFERROR(Y81/同类汇总数据!J$10,0),IF(AND($G81="互联网版",$H81="口腔诊所"),IFERROR(Y81/同类汇总数据!J$11,0))))))))))</f>
        <v>2.65243902439024</v>
      </c>
      <c r="AL81" s="62" t="str">
        <f ca="1" t="shared" si="26"/>
        <v>-</v>
      </c>
      <c r="AM81" s="62" t="str">
        <f t="shared" si="27"/>
        <v>高于同行100%</v>
      </c>
      <c r="AN81" s="5" t="str">
        <f t="shared" si="28"/>
        <v>高于同行100%</v>
      </c>
      <c r="AO81" s="63">
        <f t="shared" si="29"/>
        <v>46104.3380324074</v>
      </c>
      <c r="AP81" s="5" t="str">
        <f t="shared" si="30"/>
        <v/>
      </c>
      <c r="AQ81" s="60">
        <v>45085.9993618171</v>
      </c>
    </row>
    <row r="82" ht="17" spans="1:43">
      <c r="A82" s="5">
        <f t="shared" si="31"/>
        <v>79</v>
      </c>
      <c r="B82" s="55" t="str">
        <f t="shared" si="23"/>
        <v>连续三月交易上升</v>
      </c>
      <c r="C82" s="2" t="str">
        <f t="shared" si="24"/>
        <v/>
      </c>
      <c r="D82" s="56" t="str">
        <f t="shared" si="25"/>
        <v>-</v>
      </c>
      <c r="E82" s="84" t="s">
        <v>273</v>
      </c>
      <c r="F82" s="58">
        <v>45085.9993618171</v>
      </c>
      <c r="G82" s="59" t="s">
        <v>38</v>
      </c>
      <c r="H82" s="59" t="s">
        <v>39</v>
      </c>
      <c r="I82" s="59" t="s">
        <v>40</v>
      </c>
      <c r="J82" s="59" t="s">
        <v>53</v>
      </c>
      <c r="K82" s="59" t="s">
        <v>274</v>
      </c>
      <c r="L82" s="59" t="s">
        <v>275</v>
      </c>
      <c r="M82" s="60">
        <v>46104.3731481481</v>
      </c>
      <c r="N82" s="60">
        <v>46104.3956221181</v>
      </c>
      <c r="O82" s="60">
        <v>46104.382206331</v>
      </c>
      <c r="P82" s="60">
        <v>46102.7683078819</v>
      </c>
      <c r="Q82" s="60">
        <v>46104.3956420139</v>
      </c>
      <c r="R82" s="59">
        <v>14188.75</v>
      </c>
      <c r="S82" s="59">
        <v>56019.68</v>
      </c>
      <c r="T82" s="59">
        <v>169402.58</v>
      </c>
      <c r="U82" s="59">
        <v>150030.22</v>
      </c>
      <c r="V82" s="59">
        <v>220</v>
      </c>
      <c r="W82" s="59">
        <v>786</v>
      </c>
      <c r="X82" s="59">
        <v>2389</v>
      </c>
      <c r="Y82" s="59">
        <v>2120</v>
      </c>
      <c r="Z82" s="59">
        <v>149.4324900398</v>
      </c>
      <c r="AA82" s="59">
        <v>0.2072720345</v>
      </c>
      <c r="AB82" s="59">
        <v>-0.3072386316</v>
      </c>
      <c r="AC82" s="59">
        <v>-0.1176666554</v>
      </c>
      <c r="AD82" s="61">
        <f>IF(AND($G82="正式版",$H82="中西医诊所"),IFERROR(R82/同类汇总数据!C$3,0),IF(AND($G82="正式版",$H82="中医诊所"),IFERROR(R82/同类汇总数据!C$4,0),IF(AND($G82="正式版",$H82="口腔诊所"),IFERROR(R82/同类汇总数据!C$5,0),IF(AND($G82="检查版",$H82="中西医诊所"),IFERROR(R82/同类汇总数据!C$6,0),IF(AND($G82="检查版",$H82="中医诊所"),IFERROR(R82/同类汇总数据!C$7,0),IF(AND($G82="检查版",$H82="口腔诊所"),IFERROR(R82/同类汇总数据!C$8,0),IF(AND($G82="互联网版",$H82="中西医诊所"),IFERROR(R82/同类汇总数据!C$9,0),IF(AND($G82="互联网版",$H82="中医诊所"),IFERROR(R82/同类汇总数据!C$10,0),IF(AND($G82="互联网版",$H82="口腔诊所"),IFERROR(R82/同类汇总数据!C$11,0))))))))))</f>
        <v>1.55038619800502</v>
      </c>
      <c r="AE82" s="61">
        <f>IF(AND($G82="正式版",$H82="中西医诊所"),IFERROR(S82/同类汇总数据!D$3,0),IF(AND($G82="正式版",$H82="中医诊所"),IFERROR(S82/同类汇总数据!D$4,0),IF(AND($G82="正式版",$H82="口腔诊所"),IFERROR(S82/同类汇总数据!D$5,0),IF(AND($G82="检查版",$H82="中西医诊所"),IFERROR(S82/同类汇总数据!D$6,0),IF(AND($G82="检查版",$H82="中医诊所"),IFERROR(S82/同类汇总数据!D$7,0),IF(AND($G82="检查版",$H82="口腔诊所"),IFERROR(S82/同类汇总数据!D$8,0),IF(AND($G82="互联网版",$H82="中西医诊所"),IFERROR(S82/同类汇总数据!D$9,0),IF(AND($G82="互联网版",$H82="中医诊所"),IFERROR(S82/同类汇总数据!D$10,0),IF(AND($G82="互联网版",$H82="口腔诊所"),IFERROR(S82/同类汇总数据!D$11,0))))))))))</f>
        <v>1.53547126287108</v>
      </c>
      <c r="AF82" s="61">
        <f>IF(AND($G82="正式版",$H82="中西医诊所"),IFERROR(T82/同类汇总数据!E$3,0),IF(AND($G82="正式版",$H82="中医诊所"),IFERROR(T82/同类汇总数据!E$4,0),IF(AND($G82="正式版",$H82="口腔诊所"),IFERROR(T82/同类汇总数据!E$5,0),IF(AND($G82="检查版",$H82="中西医诊所"),IFERROR(T82/同类汇总数据!E$6,0),IF(AND($G82="检查版",$H82="中医诊所"),IFERROR(T82/同类汇总数据!E$7,0),IF(AND($G82="检查版",$H82="口腔诊所"),IFERROR(T82/同类汇总数据!E$8,0),IF(AND($G82="互联网版",$H82="中西医诊所"),IFERROR(T82/同类汇总数据!E$9,0),IF(AND($G82="互联网版",$H82="中医诊所"),IFERROR(T82/同类汇总数据!E$10,0),IF(AND($G82="互联网版",$H82="口腔诊所"),IFERROR(T82/同类汇总数据!E$11,0))))))))))</f>
        <v>1.55249698882179</v>
      </c>
      <c r="AG82" s="61">
        <f>IF(AND($G82="正式版",$H82="中西医诊所"),IFERROR(U82/同类汇总数据!F$3,0),IF(AND($G82="正式版",$H82="中医诊所"),IFERROR(U82/同类汇总数据!F$4,0),IF(AND($G82="正式版",$H82="口腔诊所"),IFERROR(U82/同类汇总数据!F$5,0),IF(AND($G82="检查版",$H82="中西医诊所"),IFERROR(U82/同类汇总数据!F$6,0),IF(AND($G82="检查版",$H82="中医诊所"),IFERROR(U82/同类汇总数据!F$7,0),IF(AND($G82="检查版",$H82="口腔诊所"),IFERROR(U82/同类汇总数据!F$8,0),IF(AND($G82="互联网版",$H82="中西医诊所"),IFERROR(U82/同类汇总数据!F$9,0),IF(AND($G82="互联网版",$H82="中医诊所"),IFERROR(U82/同类汇总数据!F$10,0),IF(AND($G82="互联网版",$H82="口腔诊所"),IFERROR(U82/同类汇总数据!F$11,0))))))))))</f>
        <v>1.56406637183399</v>
      </c>
      <c r="AH82" s="61">
        <f>IF(AND($G82="正式版",$H82="中西医诊所"),IFERROR(V82/同类汇总数据!G$3,0),IF(AND($G82="正式版",$H82="中医诊所"),IFERROR(V82/同类汇总数据!G$4,0),IF(AND($G82="正式版",$H82="口腔诊所"),IFERROR(V82/同类汇总数据!G$5,0),IF(AND($G82="检查版",$H82="中西医诊所"),IFERROR(V82/同类汇总数据!G$6,0),IF(AND($G82="检查版",$H82="中医诊所"),IFERROR(V82/同类汇总数据!G$7,0),IF(AND($G82="检查版",$H82="口腔诊所"),IFERROR(V82/同类汇总数据!G$8,0),IF(AND($G82="互联网版",$H82="中西医诊所"),IFERROR(V82/同类汇总数据!G$9,0),IF(AND($G82="互联网版",$H82="中医诊所"),IFERROR(V82/同类汇总数据!G$10,0),IF(AND($G82="互联网版",$H82="口腔诊所"),IFERROR(V82/同类汇总数据!G$11,0))))))))))</f>
        <v>2.32064817813295</v>
      </c>
      <c r="AI82" s="61">
        <f>IF(AND($G82="正式版",$H82="中西医诊所"),IFERROR(W82/同类汇总数据!H$3,0),IF(AND($G82="正式版",$H82="中医诊所"),IFERROR(W82/同类汇总数据!H$4,0),IF(AND($G82="正式版",$H82="口腔诊所"),IFERROR(W82/同类汇总数据!H$5,0),IF(AND($G82="检查版",$H82="中西医诊所"),IFERROR(W82/同类汇总数据!H$6,0),IF(AND($G82="检查版",$H82="中医诊所"),IFERROR(W82/同类汇总数据!H$7,0),IF(AND($G82="检查版",$H82="口腔诊所"),IFERROR(W82/同类汇总数据!H$8,0),IF(AND($G82="互联网版",$H82="中西医诊所"),IFERROR(W82/同类汇总数据!H$9,0),IF(AND($G82="互联网版",$H82="中医诊所"),IFERROR(W82/同类汇总数据!H$10,0),IF(AND($G82="互联网版",$H82="口腔诊所"),IFERROR(W82/同类汇总数据!H$11,0))))))))))</f>
        <v>2.14971184015334</v>
      </c>
      <c r="AJ82" s="61">
        <f>IF(AND($G82="正式版",$H82="中西医诊所"),IFERROR(X82/同类汇总数据!I$3,0),IF(AND($G82="正式版",$H82="中医诊所"),IFERROR(X82/同类汇总数据!I$4,0),IF(AND($G82="正式版",$H82="口腔诊所"),IFERROR(X82/同类汇总数据!I$5,0),IF(AND($G82="检查版",$H82="中西医诊所"),IFERROR(X82/同类汇总数据!I$6,0),IF(AND($G82="检查版",$H82="中医诊所"),IFERROR(X82/同类汇总数据!I$7,0),IF(AND($G82="检查版",$H82="口腔诊所"),IFERROR(X82/同类汇总数据!I$8,0),IF(AND($G82="互联网版",$H82="中西医诊所"),IFERROR(X82/同类汇总数据!I$9,0),IF(AND($G82="互联网版",$H82="中医诊所"),IFERROR(X82/同类汇总数据!I$10,0),IF(AND($G82="互联网版",$H82="口腔诊所"),IFERROR(X82/同类汇总数据!I$11,0))))))))))</f>
        <v>2.11245829574929</v>
      </c>
      <c r="AK82" s="61">
        <f>IF(AND($G82="正式版",$H82="中西医诊所"),IFERROR(Y82/同类汇总数据!J$3,0),IF(AND($G82="正式版",$H82="中医诊所"),IFERROR(Y82/同类汇总数据!J$4,0),IF(AND($G82="正式版",$H82="口腔诊所"),IFERROR(Y82/同类汇总数据!J$5,0),IF(AND($G82="检查版",$H82="中西医诊所"),IFERROR(Y82/同类汇总数据!J$6,0),IF(AND($G82="检查版",$H82="中医诊所"),IFERROR(Y82/同类汇总数据!J$7,0),IF(AND($G82="检查版",$H82="口腔诊所"),IFERROR(Y82/同类汇总数据!J$8,0),IF(AND($G82="互联网版",$H82="中西医诊所"),IFERROR(Y82/同类汇总数据!J$9,0),IF(AND($G82="互联网版",$H82="中医诊所"),IFERROR(Y82/同类汇总数据!J$10,0),IF(AND($G82="互联网版",$H82="口腔诊所"),IFERROR(Y82/同类汇总数据!J$11,0))))))))))</f>
        <v>2.11834260874292</v>
      </c>
      <c r="AL82" s="62" t="str">
        <f ca="1" t="shared" si="26"/>
        <v>-</v>
      </c>
      <c r="AM82" s="62" t="str">
        <f t="shared" si="27"/>
        <v>高于同行150%</v>
      </c>
      <c r="AN82" s="5" t="str">
        <f t="shared" si="28"/>
        <v>高于同行100%</v>
      </c>
      <c r="AO82" s="63">
        <f t="shared" si="29"/>
        <v>46104.3956420139</v>
      </c>
      <c r="AP82" s="5" t="str">
        <f t="shared" si="30"/>
        <v/>
      </c>
      <c r="AQ82" s="60">
        <v>45089.4389322222</v>
      </c>
    </row>
    <row r="83" ht="17" spans="1:43">
      <c r="A83" s="5">
        <f t="shared" si="31"/>
        <v>80</v>
      </c>
      <c r="B83" s="55" t="str">
        <f t="shared" si="23"/>
        <v>交易波动较大</v>
      </c>
      <c r="C83" s="2" t="str">
        <f t="shared" si="24"/>
        <v/>
      </c>
      <c r="D83" s="56" t="str">
        <f t="shared" si="25"/>
        <v>-</v>
      </c>
      <c r="E83" s="84" t="s">
        <v>276</v>
      </c>
      <c r="F83" s="58">
        <v>45089.4389322222</v>
      </c>
      <c r="G83" s="59" t="s">
        <v>38</v>
      </c>
      <c r="H83" s="59" t="s">
        <v>39</v>
      </c>
      <c r="I83" s="59" t="s">
        <v>40</v>
      </c>
      <c r="J83" s="59" t="s">
        <v>117</v>
      </c>
      <c r="K83" s="59" t="s">
        <v>277</v>
      </c>
      <c r="L83" s="59" t="s">
        <v>278</v>
      </c>
      <c r="M83" s="60">
        <v>46104.3764699074</v>
      </c>
      <c r="N83" s="60">
        <v>46103.8480953588</v>
      </c>
      <c r="O83" s="60">
        <v>46103.8473717477</v>
      </c>
      <c r="P83" s="60">
        <v>46101.4539931597</v>
      </c>
      <c r="Q83" s="60">
        <v>46103.8481025579</v>
      </c>
      <c r="R83" s="59">
        <v>8909.4</v>
      </c>
      <c r="S83" s="59">
        <v>30330</v>
      </c>
      <c r="T83" s="59">
        <v>87121.6</v>
      </c>
      <c r="U83" s="59">
        <v>77594.4</v>
      </c>
      <c r="V83" s="59">
        <v>87</v>
      </c>
      <c r="W83" s="59">
        <v>298</v>
      </c>
      <c r="X83" s="59">
        <v>1023</v>
      </c>
      <c r="Y83" s="59">
        <v>895</v>
      </c>
      <c r="Z83" s="59">
        <v>164.1175847458</v>
      </c>
      <c r="AA83" s="59">
        <v>0.1465704954</v>
      </c>
      <c r="AB83" s="59">
        <v>-0.1280868063</v>
      </c>
      <c r="AC83" s="59">
        <v>-0.2994080064</v>
      </c>
      <c r="AD83" s="61">
        <f>IF(AND($G83="正式版",$H83="中西医诊所"),IFERROR(R83/同类汇总数据!C$3,0),IF(AND($G83="正式版",$H83="中医诊所"),IFERROR(R83/同类汇总数据!C$4,0),IF(AND($G83="正式版",$H83="口腔诊所"),IFERROR(R83/同类汇总数据!C$5,0),IF(AND($G83="检查版",$H83="中西医诊所"),IFERROR(R83/同类汇总数据!C$6,0),IF(AND($G83="检查版",$H83="中医诊所"),IFERROR(R83/同类汇总数据!C$7,0),IF(AND($G83="检查版",$H83="口腔诊所"),IFERROR(R83/同类汇总数据!C$8,0),IF(AND($G83="互联网版",$H83="中西医诊所"),IFERROR(R83/同类汇总数据!C$9,0),IF(AND($G83="互联网版",$H83="中医诊所"),IFERROR(R83/同类汇总数据!C$10,0),IF(AND($G83="互联网版",$H83="口腔诊所"),IFERROR(R83/同类汇总数据!C$11,0))))))))))</f>
        <v>0.97351851237818</v>
      </c>
      <c r="AE83" s="61">
        <f>IF(AND($G83="正式版",$H83="中西医诊所"),IFERROR(S83/同类汇总数据!D$3,0),IF(AND($G83="正式版",$H83="中医诊所"),IFERROR(S83/同类汇总数据!D$4,0),IF(AND($G83="正式版",$H83="口腔诊所"),IFERROR(S83/同类汇总数据!D$5,0),IF(AND($G83="检查版",$H83="中西医诊所"),IFERROR(S83/同类汇总数据!D$6,0),IF(AND($G83="检查版",$H83="中医诊所"),IFERROR(S83/同类汇总数据!D$7,0),IF(AND($G83="检查版",$H83="口腔诊所"),IFERROR(S83/同类汇总数据!D$8,0),IF(AND($G83="互联网版",$H83="中西医诊所"),IFERROR(S83/同类汇总数据!D$9,0),IF(AND($G83="互联网版",$H83="中医诊所"),IFERROR(S83/同类汇总数据!D$10,0),IF(AND($G83="互联网版",$H83="口腔诊所"),IFERROR(S83/同类汇总数据!D$11,0))))))))))</f>
        <v>0.831330050490824</v>
      </c>
      <c r="AF83" s="61">
        <f>IF(AND($G83="正式版",$H83="中西医诊所"),IFERROR(T83/同类汇总数据!E$3,0),IF(AND($G83="正式版",$H83="中医诊所"),IFERROR(T83/同类汇总数据!E$4,0),IF(AND($G83="正式版",$H83="口腔诊所"),IFERROR(T83/同类汇总数据!E$5,0),IF(AND($G83="检查版",$H83="中西医诊所"),IFERROR(T83/同类汇总数据!E$6,0),IF(AND($G83="检查版",$H83="中医诊所"),IFERROR(T83/同类汇总数据!E$7,0),IF(AND($G83="检查版",$H83="口腔诊所"),IFERROR(T83/同类汇总数据!E$8,0),IF(AND($G83="互联网版",$H83="中西医诊所"),IFERROR(T83/同类汇总数据!E$9,0),IF(AND($G83="互联网版",$H83="中医诊所"),IFERROR(T83/同类汇总数据!E$10,0),IF(AND($G83="互联网版",$H83="口腔诊所"),IFERROR(T83/同类汇总数据!E$11,0))))))))))</f>
        <v>0.798429526051708</v>
      </c>
      <c r="AG83" s="61">
        <f>IF(AND($G83="正式版",$H83="中西医诊所"),IFERROR(U83/同类汇总数据!F$3,0),IF(AND($G83="正式版",$H83="中医诊所"),IFERROR(U83/同类汇总数据!F$4,0),IF(AND($G83="正式版",$H83="口腔诊所"),IFERROR(U83/同类汇总数据!F$5,0),IF(AND($G83="检查版",$H83="中西医诊所"),IFERROR(U83/同类汇总数据!F$6,0),IF(AND($G83="检查版",$H83="中医诊所"),IFERROR(U83/同类汇总数据!F$7,0),IF(AND($G83="检查版",$H83="口腔诊所"),IFERROR(U83/同类汇总数据!F$8,0),IF(AND($G83="互联网版",$H83="中西医诊所"),IFERROR(U83/同类汇总数据!F$9,0),IF(AND($G83="互联网版",$H83="中医诊所"),IFERROR(U83/同类汇总数据!F$10,0),IF(AND($G83="互联网版",$H83="口腔诊所"),IFERROR(U83/同类汇总数据!F$11,0))))))))))</f>
        <v>0.808922307003449</v>
      </c>
      <c r="AH83" s="61">
        <f>IF(AND($G83="正式版",$H83="中西医诊所"),IFERROR(V83/同类汇总数据!G$3,0),IF(AND($G83="正式版",$H83="中医诊所"),IFERROR(V83/同类汇总数据!G$4,0),IF(AND($G83="正式版",$H83="口腔诊所"),IFERROR(V83/同类汇总数据!G$5,0),IF(AND($G83="检查版",$H83="中西医诊所"),IFERROR(V83/同类汇总数据!G$6,0),IF(AND($G83="检查版",$H83="中医诊所"),IFERROR(V83/同类汇总数据!G$7,0),IF(AND($G83="检查版",$H83="口腔诊所"),IFERROR(V83/同类汇总数据!G$8,0),IF(AND($G83="互联网版",$H83="中西医诊所"),IFERROR(V83/同类汇总数据!G$9,0),IF(AND($G83="互联网版",$H83="中医诊所"),IFERROR(V83/同类汇总数据!G$10,0),IF(AND($G83="互联网版",$H83="口腔诊所"),IFERROR(V83/同类汇总数据!G$11,0))))))))))</f>
        <v>0.917710870443486</v>
      </c>
      <c r="AI83" s="61">
        <f>IF(AND($G83="正式版",$H83="中西医诊所"),IFERROR(W83/同类汇总数据!H$3,0),IF(AND($G83="正式版",$H83="中医诊所"),IFERROR(W83/同类汇总数据!H$4,0),IF(AND($G83="正式版",$H83="口腔诊所"),IFERROR(W83/同类汇总数据!H$5,0),IF(AND($G83="检查版",$H83="中西医诊所"),IFERROR(W83/同类汇总数据!H$6,0),IF(AND($G83="检查版",$H83="中医诊所"),IFERROR(W83/同类汇总数据!H$7,0),IF(AND($G83="检查版",$H83="口腔诊所"),IFERROR(W83/同类汇总数据!H$8,0),IF(AND($G83="互联网版",$H83="中西医诊所"),IFERROR(W83/同类汇总数据!H$9,0),IF(AND($G83="互联网版",$H83="中医诊所"),IFERROR(W83/同类汇总数据!H$10,0),IF(AND($G83="互联网版",$H83="口腔诊所"),IFERROR(W83/同类汇总数据!H$11,0))))))))))</f>
        <v>0.815030697666277</v>
      </c>
      <c r="AJ83" s="61">
        <f>IF(AND($G83="正式版",$H83="中西医诊所"),IFERROR(X83/同类汇总数据!I$3,0),IF(AND($G83="正式版",$H83="中医诊所"),IFERROR(X83/同类汇总数据!I$4,0),IF(AND($G83="正式版",$H83="口腔诊所"),IFERROR(X83/同类汇总数据!I$5,0),IF(AND($G83="检查版",$H83="中西医诊所"),IFERROR(X83/同类汇总数据!I$6,0),IF(AND($G83="检查版",$H83="中医诊所"),IFERROR(X83/同类汇总数据!I$7,0),IF(AND($G83="检查版",$H83="口腔诊所"),IFERROR(X83/同类汇总数据!I$8,0),IF(AND($G83="互联网版",$H83="中西医诊所"),IFERROR(X83/同类汇总数据!I$9,0),IF(AND($G83="互联网版",$H83="中医诊所"),IFERROR(X83/同类汇总数据!I$10,0),IF(AND($G83="互联网版",$H83="口腔诊所"),IFERROR(X83/同类汇总数据!I$11,0))))))))))</f>
        <v>0.904581346400805</v>
      </c>
      <c r="AK83" s="61">
        <f>IF(AND($G83="正式版",$H83="中西医诊所"),IFERROR(Y83/同类汇总数据!J$3,0),IF(AND($G83="正式版",$H83="中医诊所"),IFERROR(Y83/同类汇总数据!J$4,0),IF(AND($G83="正式版",$H83="口腔诊所"),IFERROR(Y83/同类汇总数据!J$5,0),IF(AND($G83="检查版",$H83="中西医诊所"),IFERROR(Y83/同类汇总数据!J$6,0),IF(AND($G83="检查版",$H83="中医诊所"),IFERROR(Y83/同类汇总数据!J$7,0),IF(AND($G83="检查版",$H83="口腔诊所"),IFERROR(Y83/同类汇总数据!J$8,0),IF(AND($G83="互联网版",$H83="中西医诊所"),IFERROR(Y83/同类汇总数据!J$9,0),IF(AND($G83="互联网版",$H83="中医诊所"),IFERROR(Y83/同类汇总数据!J$10,0),IF(AND($G83="互联网版",$H83="口腔诊所"),IFERROR(Y83/同类汇总数据!J$11,0))))))))))</f>
        <v>0.894300299445714</v>
      </c>
      <c r="AL83" s="62" t="str">
        <f ca="1" t="shared" si="26"/>
        <v>-</v>
      </c>
      <c r="AM83" s="62" t="str">
        <f t="shared" si="27"/>
        <v/>
      </c>
      <c r="AN83" s="5" t="str">
        <f t="shared" si="28"/>
        <v/>
      </c>
      <c r="AO83" s="63">
        <f t="shared" si="29"/>
        <v>46104.3764699074</v>
      </c>
      <c r="AP83" s="5" t="str">
        <f t="shared" si="30"/>
        <v/>
      </c>
      <c r="AQ83" s="60">
        <v>45089.4396890509</v>
      </c>
    </row>
    <row r="84" ht="17" spans="1:43">
      <c r="A84" s="5">
        <f t="shared" ref="A84:A93" si="32">ROW()-3</f>
        <v>81</v>
      </c>
      <c r="B84" s="55" t="str">
        <f t="shared" si="23"/>
        <v>交易波动较大</v>
      </c>
      <c r="C84" s="2" t="str">
        <f t="shared" si="24"/>
        <v/>
      </c>
      <c r="D84" s="56" t="str">
        <f t="shared" si="25"/>
        <v>-</v>
      </c>
      <c r="E84" s="84" t="s">
        <v>279</v>
      </c>
      <c r="F84" s="58">
        <v>45089.4396890509</v>
      </c>
      <c r="G84" s="59" t="s">
        <v>38</v>
      </c>
      <c r="H84" s="59" t="s">
        <v>39</v>
      </c>
      <c r="I84" s="59" t="s">
        <v>40</v>
      </c>
      <c r="J84" s="59" t="s">
        <v>280</v>
      </c>
      <c r="K84" s="59" t="s">
        <v>281</v>
      </c>
      <c r="L84" s="59" t="s">
        <v>282</v>
      </c>
      <c r="M84" s="60">
        <v>46104.3582986111</v>
      </c>
      <c r="N84" s="60">
        <v>46104.3624103241</v>
      </c>
      <c r="O84" s="60">
        <v>46104.3595917361</v>
      </c>
      <c r="P84" s="60">
        <v>46096.6080194213</v>
      </c>
      <c r="Q84" s="60">
        <v>46104.3645547917</v>
      </c>
      <c r="R84" s="59">
        <v>11121.9</v>
      </c>
      <c r="S84" s="59">
        <v>42160.9</v>
      </c>
      <c r="T84" s="59">
        <v>129290.05</v>
      </c>
      <c r="U84" s="59">
        <v>115956.65</v>
      </c>
      <c r="V84" s="59">
        <v>149</v>
      </c>
      <c r="W84" s="59">
        <v>583</v>
      </c>
      <c r="X84" s="59">
        <v>1845</v>
      </c>
      <c r="Y84" s="59">
        <v>1626</v>
      </c>
      <c r="Z84" s="59">
        <v>122.835434322</v>
      </c>
      <c r="AA84" s="59">
        <v>0.0534562673</v>
      </c>
      <c r="AB84" s="59">
        <v>-0.1504246126</v>
      </c>
      <c r="AC84" s="59">
        <v>-0.0256735722</v>
      </c>
      <c r="AD84" s="61">
        <f>IF(AND($G84="正式版",$H84="中西医诊所"),IFERROR(R84/同类汇总数据!C$3,0),IF(AND($G84="正式版",$H84="中医诊所"),IFERROR(R84/同类汇总数据!C$4,0),IF(AND($G84="正式版",$H84="口腔诊所"),IFERROR(R84/同类汇总数据!C$5,0),IF(AND($G84="检查版",$H84="中西医诊所"),IFERROR(R84/同类汇总数据!C$6,0),IF(AND($G84="检查版",$H84="中医诊所"),IFERROR(R84/同类汇总数据!C$7,0),IF(AND($G84="检查版",$H84="口腔诊所"),IFERROR(R84/同类汇总数据!C$8,0),IF(AND($G84="互联网版",$H84="中西医诊所"),IFERROR(R84/同类汇总数据!C$9,0),IF(AND($G84="互联网版",$H84="中医诊所"),IFERROR(R84/同类汇总数据!C$10,0),IF(AND($G84="互联网版",$H84="口腔诊所"),IFERROR(R84/同类汇总数据!C$11,0))))))))))</f>
        <v>1.21527550035007</v>
      </c>
      <c r="AE84" s="61">
        <f>IF(AND($G84="正式版",$H84="中西医诊所"),IFERROR(S84/同类汇总数据!D$3,0),IF(AND($G84="正式版",$H84="中医诊所"),IFERROR(S84/同类汇总数据!D$4,0),IF(AND($G84="正式版",$H84="口腔诊所"),IFERROR(S84/同类汇总数据!D$5,0),IF(AND($G84="检查版",$H84="中西医诊所"),IFERROR(S84/同类汇总数据!D$6,0),IF(AND($G84="检查版",$H84="中医诊所"),IFERROR(S84/同类汇总数据!D$7,0),IF(AND($G84="检查版",$H84="口腔诊所"),IFERROR(S84/同类汇总数据!D$8,0),IF(AND($G84="互联网版",$H84="中西医诊所"),IFERROR(S84/同类汇总数据!D$9,0),IF(AND($G84="互联网版",$H84="中医诊所"),IFERROR(S84/同类汇总数据!D$10,0),IF(AND($G84="互联网版",$H84="口腔诊所"),IFERROR(S84/同类汇总数据!D$11,0))))))))))</f>
        <v>1.15560907107612</v>
      </c>
      <c r="AF84" s="61">
        <f>IF(AND($G84="正式版",$H84="中西医诊所"),IFERROR(T84/同类汇总数据!E$3,0),IF(AND($G84="正式版",$H84="中医诊所"),IFERROR(T84/同类汇总数据!E$4,0),IF(AND($G84="正式版",$H84="口腔诊所"),IFERROR(T84/同类汇总数据!E$5,0),IF(AND($G84="检查版",$H84="中西医诊所"),IFERROR(T84/同类汇总数据!E$6,0),IF(AND($G84="检查版",$H84="中医诊所"),IFERROR(T84/同类汇总数据!E$7,0),IF(AND($G84="检查版",$H84="口腔诊所"),IFERROR(T84/同类汇总数据!E$8,0),IF(AND($G84="互联网版",$H84="中西医诊所"),IFERROR(T84/同类汇总数据!E$9,0),IF(AND($G84="互联网版",$H84="中医诊所"),IFERROR(T84/同类汇总数据!E$10,0),IF(AND($G84="互联网版",$H84="口腔诊所"),IFERROR(T84/同类汇总数据!E$11,0))))))))))</f>
        <v>1.18488403960329</v>
      </c>
      <c r="AG84" s="61">
        <f>IF(AND($G84="正式版",$H84="中西医诊所"),IFERROR(U84/同类汇总数据!F$3,0),IF(AND($G84="正式版",$H84="中医诊所"),IFERROR(U84/同类汇总数据!F$4,0),IF(AND($G84="正式版",$H84="口腔诊所"),IFERROR(U84/同类汇总数据!F$5,0),IF(AND($G84="检查版",$H84="中西医诊所"),IFERROR(U84/同类汇总数据!F$6,0),IF(AND($G84="检查版",$H84="中医诊所"),IFERROR(U84/同类汇总数据!F$7,0),IF(AND($G84="检查版",$H84="口腔诊所"),IFERROR(U84/同类汇总数据!F$8,0),IF(AND($G84="互联网版",$H84="中西医诊所"),IFERROR(U84/同类汇总数据!F$9,0),IF(AND($G84="互联网版",$H84="中医诊所"),IFERROR(U84/同类汇总数据!F$10,0),IF(AND($G84="互联网版",$H84="口腔诊所"),IFERROR(U84/同类汇总数据!F$11,0))))))))))</f>
        <v>1.20884910290422</v>
      </c>
      <c r="AH84" s="61">
        <f>IF(AND($G84="正式版",$H84="中西医诊所"),IFERROR(V84/同类汇总数据!G$3,0),IF(AND($G84="正式版",$H84="中医诊所"),IFERROR(V84/同类汇总数据!G$4,0),IF(AND($G84="正式版",$H84="口腔诊所"),IFERROR(V84/同类汇总数据!G$5,0),IF(AND($G84="检查版",$H84="中西医诊所"),IFERROR(V84/同类汇总数据!G$6,0),IF(AND($G84="检查版",$H84="中医诊所"),IFERROR(V84/同类汇总数据!G$7,0),IF(AND($G84="检查版",$H84="口腔诊所"),IFERROR(V84/同类汇总数据!G$8,0),IF(AND($G84="互联网版",$H84="中西医诊所"),IFERROR(V84/同类汇总数据!G$9,0),IF(AND($G84="互联网版",$H84="中医诊所"),IFERROR(V84/同类汇总数据!G$10,0),IF(AND($G84="互联网版",$H84="口腔诊所"),IFERROR(V84/同类汇总数据!G$11,0))))))))))</f>
        <v>1.57171172064459</v>
      </c>
      <c r="AI84" s="61">
        <f>IF(AND($G84="正式版",$H84="中西医诊所"),IFERROR(W84/同类汇总数据!H$3,0),IF(AND($G84="正式版",$H84="中医诊所"),IFERROR(W84/同类汇总数据!H$4,0),IF(AND($G84="正式版",$H84="口腔诊所"),IFERROR(W84/同类汇总数据!H$5,0),IF(AND($G84="检查版",$H84="中西医诊所"),IFERROR(W84/同类汇总数据!H$6,0),IF(AND($G84="检查版",$H84="中医诊所"),IFERROR(W84/同类汇总数据!H$7,0),IF(AND($G84="检查版",$H84="口腔诊所"),IFERROR(W84/同类汇总数据!H$8,0),IF(AND($G84="互联网版",$H84="中西医诊所"),IFERROR(W84/同类汇总数据!H$9,0),IF(AND($G84="互联网版",$H84="中医诊所"),IFERROR(W84/同类汇总数据!H$10,0),IF(AND($G84="互联网版",$H84="口腔诊所"),IFERROR(W84/同类汇总数据!H$11,0))))))))))</f>
        <v>1.59450636489745</v>
      </c>
      <c r="AJ84" s="61">
        <f>IF(AND($G84="正式版",$H84="中西医诊所"),IFERROR(X84/同类汇总数据!I$3,0),IF(AND($G84="正式版",$H84="中医诊所"),IFERROR(X84/同类汇总数据!I$4,0),IF(AND($G84="正式版",$H84="口腔诊所"),IFERROR(X84/同类汇总数据!I$5,0),IF(AND($G84="检查版",$H84="中西医诊所"),IFERROR(X84/同类汇总数据!I$6,0),IF(AND($G84="检查版",$H84="中医诊所"),IFERROR(X84/同类汇总数据!I$7,0),IF(AND($G84="检查版",$H84="口腔诊所"),IFERROR(X84/同类汇总数据!I$8,0),IF(AND($G84="互联网版",$H84="中西医诊所"),IFERROR(X84/同类汇总数据!I$9,0),IF(AND($G84="互联网版",$H84="中医诊所"),IFERROR(X84/同类汇总数据!I$10,0),IF(AND($G84="互联网版",$H84="口腔诊所"),IFERROR(X84/同类汇总数据!I$11,0))))))))))</f>
        <v>1.63142970098679</v>
      </c>
      <c r="AK84" s="61">
        <f>IF(AND($G84="正式版",$H84="中西医诊所"),IFERROR(Y84/同类汇总数据!J$3,0),IF(AND($G84="正式版",$H84="中医诊所"),IFERROR(Y84/同类汇总数据!J$4,0),IF(AND($G84="正式版",$H84="口腔诊所"),IFERROR(Y84/同类汇总数据!J$5,0),IF(AND($G84="检查版",$H84="中西医诊所"),IFERROR(Y84/同类汇总数据!J$6,0),IF(AND($G84="检查版",$H84="中医诊所"),IFERROR(Y84/同类汇总数据!J$7,0),IF(AND($G84="检查版",$H84="口腔诊所"),IFERROR(Y84/同类汇总数据!J$8,0),IF(AND($G84="互联网版",$H84="中西医诊所"),IFERROR(Y84/同类汇总数据!J$9,0),IF(AND($G84="互联网版",$H84="中医诊所"),IFERROR(Y84/同类汇总数据!J$10,0),IF(AND($G84="互联网版",$H84="口腔诊所"),IFERROR(Y84/同类汇总数据!J$11,0))))))))))</f>
        <v>1.62472881217735</v>
      </c>
      <c r="AL84" s="62" t="str">
        <f ca="1" t="shared" si="26"/>
        <v>-</v>
      </c>
      <c r="AM84" s="62" t="str">
        <f t="shared" si="27"/>
        <v/>
      </c>
      <c r="AN84" s="5" t="str">
        <f t="shared" si="28"/>
        <v>高于同行150%</v>
      </c>
      <c r="AO84" s="63">
        <f t="shared" si="29"/>
        <v>46104.3645547917</v>
      </c>
      <c r="AP84" s="5" t="str">
        <f t="shared" si="30"/>
        <v/>
      </c>
      <c r="AQ84" s="60">
        <v>45089.4400694444</v>
      </c>
    </row>
    <row r="85" ht="17" spans="1:43">
      <c r="A85" s="5">
        <f t="shared" si="32"/>
        <v>82</v>
      </c>
      <c r="B85" s="55" t="str">
        <f t="shared" si="23"/>
        <v>连续三月交易上升</v>
      </c>
      <c r="C85" s="2" t="str">
        <f t="shared" si="24"/>
        <v/>
      </c>
      <c r="D85" s="56" t="str">
        <f t="shared" si="25"/>
        <v>-</v>
      </c>
      <c r="E85" s="84" t="s">
        <v>283</v>
      </c>
      <c r="F85" s="58">
        <v>45089.4400694444</v>
      </c>
      <c r="G85" s="59" t="s">
        <v>38</v>
      </c>
      <c r="H85" s="59" t="s">
        <v>39</v>
      </c>
      <c r="I85" s="59" t="s">
        <v>40</v>
      </c>
      <c r="J85" s="59" t="s">
        <v>280</v>
      </c>
      <c r="K85" s="59" t="s">
        <v>284</v>
      </c>
      <c r="L85" s="59" t="s">
        <v>285</v>
      </c>
      <c r="M85" s="60">
        <v>46104.3553356481</v>
      </c>
      <c r="N85" s="60">
        <v>46103.8717692708</v>
      </c>
      <c r="O85" s="60">
        <v>46103.849039537</v>
      </c>
      <c r="P85" s="60">
        <v>46097.3551750347</v>
      </c>
      <c r="Q85" s="60">
        <v>46104.3511151968</v>
      </c>
      <c r="R85" s="59">
        <v>9146.5</v>
      </c>
      <c r="S85" s="59">
        <v>40207.14</v>
      </c>
      <c r="T85" s="59">
        <v>120174.08</v>
      </c>
      <c r="U85" s="59">
        <v>104592.68</v>
      </c>
      <c r="V85" s="59">
        <v>90</v>
      </c>
      <c r="W85" s="59">
        <v>433</v>
      </c>
      <c r="X85" s="59">
        <v>1302</v>
      </c>
      <c r="Y85" s="59">
        <v>1117</v>
      </c>
      <c r="Z85" s="59">
        <v>185.4807664884</v>
      </c>
      <c r="AA85" s="59">
        <v>0.2712598636</v>
      </c>
      <c r="AB85" s="59">
        <v>-0.3457106714</v>
      </c>
      <c r="AC85" s="59">
        <v>-0.1732859963</v>
      </c>
      <c r="AD85" s="61">
        <f>IF(AND($G85="正式版",$H85="中西医诊所"),IFERROR(R85/同类汇总数据!C$3,0),IF(AND($G85="正式版",$H85="中医诊所"),IFERROR(R85/同类汇总数据!C$4,0),IF(AND($G85="正式版",$H85="口腔诊所"),IFERROR(R85/同类汇总数据!C$5,0),IF(AND($G85="检查版",$H85="中西医诊所"),IFERROR(R85/同类汇总数据!C$6,0),IF(AND($G85="检查版",$H85="中医诊所"),IFERROR(R85/同类汇总数据!C$7,0),IF(AND($G85="检查版",$H85="口腔诊所"),IFERROR(R85/同类汇总数据!C$8,0),IF(AND($G85="互联网版",$H85="中西医诊所"),IFERROR(R85/同类汇总数据!C$9,0),IF(AND($G85="互联网版",$H85="中医诊所"),IFERROR(R85/同类汇总数据!C$10,0),IF(AND($G85="互联网版",$H85="口腔诊所"),IFERROR(R85/同类汇总数据!C$11,0))))))))))</f>
        <v>0.999426119993156</v>
      </c>
      <c r="AE85" s="61">
        <f>IF(AND($G85="正式版",$H85="中西医诊所"),IFERROR(S85/同类汇总数据!D$3,0),IF(AND($G85="正式版",$H85="中医诊所"),IFERROR(S85/同类汇总数据!D$4,0),IF(AND($G85="正式版",$H85="口腔诊所"),IFERROR(S85/同类汇总数据!D$5,0),IF(AND($G85="检查版",$H85="中西医诊所"),IFERROR(S85/同类汇总数据!D$6,0),IF(AND($G85="检查版",$H85="中医诊所"),IFERROR(S85/同类汇总数据!D$7,0),IF(AND($G85="检查版",$H85="口腔诊所"),IFERROR(S85/同类汇总数据!D$8,0),IF(AND($G85="互联网版",$H85="中西医诊所"),IFERROR(S85/同类汇总数据!D$9,0),IF(AND($G85="互联网版",$H85="中医诊所"),IFERROR(S85/同类汇总数据!D$10,0),IF(AND($G85="互联网版",$H85="口腔诊所"),IFERROR(S85/同类汇总数据!D$11,0))))))))))</f>
        <v>1.10205749179992</v>
      </c>
      <c r="AF85" s="61">
        <f>IF(AND($G85="正式版",$H85="中西医诊所"),IFERROR(T85/同类汇总数据!E$3,0),IF(AND($G85="正式版",$H85="中医诊所"),IFERROR(T85/同类汇总数据!E$4,0),IF(AND($G85="正式版",$H85="口腔诊所"),IFERROR(T85/同类汇总数据!E$5,0),IF(AND($G85="检查版",$H85="中西医诊所"),IFERROR(T85/同类汇总数据!E$6,0),IF(AND($G85="检查版",$H85="中医诊所"),IFERROR(T85/同类汇总数据!E$7,0),IF(AND($G85="检查版",$H85="口腔诊所"),IFERROR(T85/同类汇总数据!E$8,0),IF(AND($G85="互联网版",$H85="中西医诊所"),IFERROR(T85/同类汇总数据!E$9,0),IF(AND($G85="互联网版",$H85="中医诊所"),IFERROR(T85/同类汇总数据!E$10,0),IF(AND($G85="互联网版",$H85="口腔诊所"),IFERROR(T85/同类汇总数据!E$11,0))))))))))</f>
        <v>1.10134035346114</v>
      </c>
      <c r="AG85" s="61">
        <f>IF(AND($G85="正式版",$H85="中西医诊所"),IFERROR(U85/同类汇总数据!F$3,0),IF(AND($G85="正式版",$H85="中医诊所"),IFERROR(U85/同类汇总数据!F$4,0),IF(AND($G85="正式版",$H85="口腔诊所"),IFERROR(U85/同类汇总数据!F$5,0),IF(AND($G85="检查版",$H85="中西医诊所"),IFERROR(U85/同类汇总数据!F$6,0),IF(AND($G85="检查版",$H85="中医诊所"),IFERROR(U85/同类汇总数据!F$7,0),IF(AND($G85="检查版",$H85="口腔诊所"),IFERROR(U85/同类汇总数据!F$8,0),IF(AND($G85="互联网版",$H85="中西医诊所"),IFERROR(U85/同类汇总数据!F$9,0),IF(AND($G85="互联网版",$H85="中医诊所"),IFERROR(U85/同类汇总数据!F$10,0),IF(AND($G85="互联网版",$H85="口腔诊所"),IFERROR(U85/同类汇总数据!F$11,0))))))))))</f>
        <v>1.09037961504018</v>
      </c>
      <c r="AH85" s="61">
        <f>IF(AND($G85="正式版",$H85="中西医诊所"),IFERROR(V85/同类汇总数据!G$3,0),IF(AND($G85="正式版",$H85="中医诊所"),IFERROR(V85/同类汇总数据!G$4,0),IF(AND($G85="正式版",$H85="口腔诊所"),IFERROR(V85/同类汇总数据!G$5,0),IF(AND($G85="检查版",$H85="中西医诊所"),IFERROR(V85/同类汇总数据!G$6,0),IF(AND($G85="检查版",$H85="中医诊所"),IFERROR(V85/同类汇总数据!G$7,0),IF(AND($G85="检查版",$H85="口腔诊所"),IFERROR(V85/同类汇总数据!G$8,0),IF(AND($G85="互联网版",$H85="中西医诊所"),IFERROR(V85/同类汇总数据!G$9,0),IF(AND($G85="互联网版",$H85="中医诊所"),IFERROR(V85/同类汇总数据!G$10,0),IF(AND($G85="互联网版",$H85="口腔诊所"),IFERROR(V85/同类汇总数据!G$11,0))))))))))</f>
        <v>0.949356072872572</v>
      </c>
      <c r="AI85" s="61">
        <f>IF(AND($G85="正式版",$H85="中西医诊所"),IFERROR(W85/同类汇总数据!H$3,0),IF(AND($G85="正式版",$H85="中医诊所"),IFERROR(W85/同类汇总数据!H$4,0),IF(AND($G85="正式版",$H85="口腔诊所"),IFERROR(W85/同类汇总数据!H$5,0),IF(AND($G85="检查版",$H85="中西医诊所"),IFERROR(W85/同类汇总数据!H$6,0),IF(AND($G85="检查版",$H85="中医诊所"),IFERROR(W85/同类汇总数据!H$7,0),IF(AND($G85="检查版",$H85="口腔诊所"),IFERROR(W85/同类汇总数据!H$8,0),IF(AND($G85="互联网版",$H85="中西医诊所"),IFERROR(W85/同类汇总数据!H$9,0),IF(AND($G85="互联网版",$H85="中医诊所"),IFERROR(W85/同类汇总数据!H$10,0),IF(AND($G85="互联网版",$H85="口腔诊所"),IFERROR(W85/同类汇总数据!H$11,0))))))))))</f>
        <v>1.18425601372315</v>
      </c>
      <c r="AJ85" s="61">
        <f>IF(AND($G85="正式版",$H85="中西医诊所"),IFERROR(X85/同类汇总数据!I$3,0),IF(AND($G85="正式版",$H85="中医诊所"),IFERROR(X85/同类汇总数据!I$4,0),IF(AND($G85="正式版",$H85="口腔诊所"),IFERROR(X85/同类汇总数据!I$5,0),IF(AND($G85="检查版",$H85="中西医诊所"),IFERROR(X85/同类汇总数据!I$6,0),IF(AND($G85="检查版",$H85="中医诊所"),IFERROR(X85/同类汇总数据!I$7,0),IF(AND($G85="检查版",$H85="口腔诊所"),IFERROR(X85/同类汇总数据!I$8,0),IF(AND($G85="互联网版",$H85="中西医诊所"),IFERROR(X85/同类汇总数据!I$9,0),IF(AND($G85="互联网版",$H85="中医诊所"),IFERROR(X85/同类汇总数据!I$10,0),IF(AND($G85="互联网版",$H85="口腔诊所"),IFERROR(X85/同类汇总数据!I$11,0))))))))))</f>
        <v>1.15128534996466</v>
      </c>
      <c r="AK85" s="61">
        <f>IF(AND($G85="正式版",$H85="中西医诊所"),IFERROR(Y85/同类汇总数据!J$3,0),IF(AND($G85="正式版",$H85="中医诊所"),IFERROR(Y85/同类汇总数据!J$4,0),IF(AND($G85="正式版",$H85="口腔诊所"),IFERROR(Y85/同类汇总数据!J$5,0),IF(AND($G85="检查版",$H85="中西医诊所"),IFERROR(Y85/同类汇总数据!J$6,0),IF(AND($G85="检查版",$H85="中医诊所"),IFERROR(Y85/同类汇总数据!J$7,0),IF(AND($G85="检查版",$H85="口腔诊所"),IFERROR(Y85/同类汇总数据!J$8,0),IF(AND($G85="互联网版",$H85="中西医诊所"),IFERROR(Y85/同类汇总数据!J$9,0),IF(AND($G85="互联网版",$H85="中医诊所"),IFERROR(Y85/同类汇总数据!J$10,0),IF(AND($G85="互联网版",$H85="口腔诊所"),IFERROR(Y85/同类汇总数据!J$11,0))))))))))</f>
        <v>1.11612674243672</v>
      </c>
      <c r="AL85" s="62" t="str">
        <f ca="1" t="shared" si="26"/>
        <v>-</v>
      </c>
      <c r="AM85" s="62" t="str">
        <f t="shared" si="27"/>
        <v/>
      </c>
      <c r="AN85" s="5" t="str">
        <f t="shared" si="28"/>
        <v/>
      </c>
      <c r="AO85" s="63">
        <f t="shared" si="29"/>
        <v>46104.3553356481</v>
      </c>
      <c r="AP85" s="5" t="str">
        <f t="shared" si="30"/>
        <v/>
      </c>
      <c r="AQ85" s="60">
        <v>45089.4404094676</v>
      </c>
    </row>
    <row r="86" ht="17" spans="1:43">
      <c r="A86" s="5">
        <f t="shared" si="32"/>
        <v>83</v>
      </c>
      <c r="B86" s="55" t="str">
        <f t="shared" si="23"/>
        <v>交易波动较大</v>
      </c>
      <c r="C86" s="2" t="str">
        <f t="shared" si="24"/>
        <v/>
      </c>
      <c r="D86" s="56" t="str">
        <f t="shared" si="25"/>
        <v>-</v>
      </c>
      <c r="E86" s="84" t="s">
        <v>286</v>
      </c>
      <c r="F86" s="58">
        <v>45089.4404094676</v>
      </c>
      <c r="G86" s="59" t="s">
        <v>38</v>
      </c>
      <c r="H86" s="59" t="s">
        <v>39</v>
      </c>
      <c r="I86" s="59" t="s">
        <v>40</v>
      </c>
      <c r="J86" s="59" t="s">
        <v>280</v>
      </c>
      <c r="K86" s="59" t="s">
        <v>287</v>
      </c>
      <c r="L86" s="59" t="s">
        <v>288</v>
      </c>
      <c r="M86" s="60">
        <v>46104.3545138889</v>
      </c>
      <c r="N86" s="60">
        <v>46104.3871627315</v>
      </c>
      <c r="O86" s="60">
        <v>46104.3768229745</v>
      </c>
      <c r="P86" s="60">
        <v>46097.4247060648</v>
      </c>
      <c r="Q86" s="60">
        <v>46104.3871743634</v>
      </c>
      <c r="R86" s="59">
        <v>11015.9</v>
      </c>
      <c r="S86" s="59">
        <v>46807.3</v>
      </c>
      <c r="T86" s="59">
        <v>133331.9</v>
      </c>
      <c r="U86" s="59">
        <v>123320</v>
      </c>
      <c r="V86" s="59">
        <v>118</v>
      </c>
      <c r="W86" s="59">
        <v>522</v>
      </c>
      <c r="X86" s="59">
        <v>1509</v>
      </c>
      <c r="Y86" s="59">
        <v>1365</v>
      </c>
      <c r="Z86" s="59">
        <v>168.7004103967</v>
      </c>
      <c r="AA86" s="59">
        <v>0.1812538013</v>
      </c>
      <c r="AB86" s="59">
        <v>-0.1551061312</v>
      </c>
      <c r="AC86" s="59">
        <v>-0.0480718683</v>
      </c>
      <c r="AD86" s="61">
        <f>IF(AND($G86="正式版",$H86="中西医诊所"),IFERROR(R86/同类汇总数据!C$3,0),IF(AND($G86="正式版",$H86="中医诊所"),IFERROR(R86/同类汇总数据!C$4,0),IF(AND($G86="正式版",$H86="口腔诊所"),IFERROR(R86/同类汇总数据!C$5,0),IF(AND($G86="检查版",$H86="中西医诊所"),IFERROR(R86/同类汇总数据!C$6,0),IF(AND($G86="检查版",$H86="中医诊所"),IFERROR(R86/同类汇总数据!C$7,0),IF(AND($G86="检查版",$H86="口腔诊所"),IFERROR(R86/同类汇总数据!C$8,0),IF(AND($G86="互联网版",$H86="中西医诊所"),IFERROR(R86/同类汇总数据!C$9,0),IF(AND($G86="互联网版",$H86="中医诊所"),IFERROR(R86/同类汇总数据!C$10,0),IF(AND($G86="互联网版",$H86="口腔诊所"),IFERROR(R86/同类汇总数据!C$11,0))))))))))</f>
        <v>1.20369301866644</v>
      </c>
      <c r="AE86" s="61">
        <f>IF(AND($G86="正式版",$H86="中西医诊所"),IFERROR(S86/同类汇总数据!D$3,0),IF(AND($G86="正式版",$H86="中医诊所"),IFERROR(S86/同类汇总数据!D$4,0),IF(AND($G86="正式版",$H86="口腔诊所"),IFERROR(S86/同类汇总数据!D$5,0),IF(AND($G86="检查版",$H86="中西医诊所"),IFERROR(S86/同类汇总数据!D$6,0),IF(AND($G86="检查版",$H86="中医诊所"),IFERROR(S86/同类汇总数据!D$7,0),IF(AND($G86="检查版",$H86="口腔诊所"),IFERROR(S86/同类汇总数据!D$8,0),IF(AND($G86="互联网版",$H86="中西医诊所"),IFERROR(S86/同类汇总数据!D$9,0),IF(AND($G86="互联网版",$H86="中医诊所"),IFERROR(S86/同类汇总数据!D$10,0),IF(AND($G86="互联网版",$H86="口腔诊所"),IFERROR(S86/同类汇总数据!D$11,0))))))))))</f>
        <v>1.28296455892974</v>
      </c>
      <c r="AF86" s="61">
        <f>IF(AND($G86="正式版",$H86="中西医诊所"),IFERROR(T86/同类汇总数据!E$3,0),IF(AND($G86="正式版",$H86="中医诊所"),IFERROR(T86/同类汇总数据!E$4,0),IF(AND($G86="正式版",$H86="口腔诊所"),IFERROR(T86/同类汇总数据!E$5,0),IF(AND($G86="检查版",$H86="中西医诊所"),IFERROR(T86/同类汇总数据!E$6,0),IF(AND($G86="检查版",$H86="中医诊所"),IFERROR(T86/同类汇总数据!E$7,0),IF(AND($G86="检查版",$H86="口腔诊所"),IFERROR(T86/同类汇总数据!E$8,0),IF(AND($G86="互联网版",$H86="中西医诊所"),IFERROR(T86/同类汇总数据!E$9,0),IF(AND($G86="互联网版",$H86="中医诊所"),IFERROR(T86/同类汇总数据!E$10,0),IF(AND($G86="互联网版",$H86="口腔诊所"),IFERROR(T86/同类汇总数据!E$11,0))))))))))</f>
        <v>1.22192574200398</v>
      </c>
      <c r="AG86" s="61">
        <f>IF(AND($G86="正式版",$H86="中西医诊所"),IFERROR(U86/同类汇总数据!F$3,0),IF(AND($G86="正式版",$H86="中医诊所"),IFERROR(U86/同类汇总数据!F$4,0),IF(AND($G86="正式版",$H86="口腔诊所"),IFERROR(U86/同类汇总数据!F$5,0),IF(AND($G86="检查版",$H86="中西医诊所"),IFERROR(U86/同类汇总数据!F$6,0),IF(AND($G86="检查版",$H86="中医诊所"),IFERROR(U86/同类汇总数据!F$7,0),IF(AND($G86="检查版",$H86="口腔诊所"),IFERROR(U86/同类汇总数据!F$8,0),IF(AND($G86="互联网版",$H86="中西医诊所"),IFERROR(U86/同类汇总数据!F$9,0),IF(AND($G86="互联网版",$H86="中医诊所"),IFERROR(U86/同类汇总数据!F$10,0),IF(AND($G86="互联网版",$H86="口腔诊所"),IFERROR(U86/同类汇总数据!F$11,0))))))))))</f>
        <v>1.28561209184768</v>
      </c>
      <c r="AH86" s="61">
        <f>IF(AND($G86="正式版",$H86="中西医诊所"),IFERROR(V86/同类汇总数据!G$3,0),IF(AND($G86="正式版",$H86="中医诊所"),IFERROR(V86/同类汇总数据!G$4,0),IF(AND($G86="正式版",$H86="口腔诊所"),IFERROR(V86/同类汇总数据!G$5,0),IF(AND($G86="检查版",$H86="中西医诊所"),IFERROR(V86/同类汇总数据!G$6,0),IF(AND($G86="检查版",$H86="中医诊所"),IFERROR(V86/同类汇总数据!G$7,0),IF(AND($G86="检查版",$H86="口腔诊所"),IFERROR(V86/同类汇总数据!G$8,0),IF(AND($G86="互联网版",$H86="中西医诊所"),IFERROR(V86/同类汇总数据!G$9,0),IF(AND($G86="互联网版",$H86="中医诊所"),IFERROR(V86/同类汇总数据!G$10,0),IF(AND($G86="互联网版",$H86="口腔诊所"),IFERROR(V86/同类汇总数据!G$11,0))))))))))</f>
        <v>1.24471129554404</v>
      </c>
      <c r="AI86" s="61">
        <f>IF(AND($G86="正式版",$H86="中西医诊所"),IFERROR(W86/同类汇总数据!H$3,0),IF(AND($G86="正式版",$H86="中医诊所"),IFERROR(W86/同类汇总数据!H$4,0),IF(AND($G86="正式版",$H86="口腔诊所"),IFERROR(W86/同类汇总数据!H$5,0),IF(AND($G86="检查版",$H86="中西医诊所"),IFERROR(W86/同类汇总数据!H$6,0),IF(AND($G86="检查版",$H86="中医诊所"),IFERROR(W86/同类汇总数据!H$7,0),IF(AND($G86="检查版",$H86="口腔诊所"),IFERROR(W86/同类汇总数据!H$8,0),IF(AND($G86="互联网版",$H86="中西医诊所"),IFERROR(W86/同类汇总数据!H$9,0),IF(AND($G86="互联网版",$H86="中医诊所"),IFERROR(W86/同类汇总数据!H$10,0),IF(AND($G86="互联网版",$H86="口腔诊所"),IFERROR(W86/同类汇总数据!H$11,0))))))))))</f>
        <v>1.42767122208657</v>
      </c>
      <c r="AJ86" s="61">
        <f>IF(AND($G86="正式版",$H86="中西医诊所"),IFERROR(X86/同类汇总数据!I$3,0),IF(AND($G86="正式版",$H86="中医诊所"),IFERROR(X86/同类汇总数据!I$4,0),IF(AND($G86="正式版",$H86="口腔诊所"),IFERROR(X86/同类汇总数据!I$5,0),IF(AND($G86="检查版",$H86="中西医诊所"),IFERROR(X86/同类汇总数据!I$6,0),IF(AND($G86="检查版",$H86="中医诊所"),IFERROR(X86/同类汇总数据!I$7,0),IF(AND($G86="检查版",$H86="口腔诊所"),IFERROR(X86/同类汇总数据!I$8,0),IF(AND($G86="互联网版",$H86="中西医诊所"),IFERROR(X86/同类汇总数据!I$9,0),IF(AND($G86="互联网版",$H86="中医诊所"),IFERROR(X86/同类汇总数据!I$10,0),IF(AND($G86="互联网版",$H86="口腔诊所"),IFERROR(X86/同类汇总数据!I$11,0))))))))))</f>
        <v>1.33432380422172</v>
      </c>
      <c r="AK86" s="61">
        <f>IF(AND($G86="正式版",$H86="中西医诊所"),IFERROR(Y86/同类汇总数据!J$3,0),IF(AND($G86="正式版",$H86="中医诊所"),IFERROR(Y86/同类汇总数据!J$4,0),IF(AND($G86="正式版",$H86="口腔诊所"),IFERROR(Y86/同类汇总数据!J$5,0),IF(AND($G86="检查版",$H86="中西医诊所"),IFERROR(Y86/同类汇总数据!J$6,0),IF(AND($G86="检查版",$H86="中医诊所"),IFERROR(Y86/同类汇总数据!J$7,0),IF(AND($G86="检查版",$H86="口腔诊所"),IFERROR(Y86/同类汇总数据!J$8,0),IF(AND($G86="互联网版",$H86="中西医诊所"),IFERROR(Y86/同类汇总数据!J$9,0),IF(AND($G86="互联网版",$H86="中医诊所"),IFERROR(Y86/同类汇总数据!J$10,0),IF(AND($G86="互联网版",$H86="口腔诊所"),IFERROR(Y86/同类汇总数据!J$11,0))))))))))</f>
        <v>1.36393285893117</v>
      </c>
      <c r="AL86" s="62" t="str">
        <f ca="1" t="shared" si="26"/>
        <v>-</v>
      </c>
      <c r="AM86" s="62" t="str">
        <f t="shared" si="27"/>
        <v>高于同行20%</v>
      </c>
      <c r="AN86" s="5" t="str">
        <f t="shared" si="28"/>
        <v>高于同行20%</v>
      </c>
      <c r="AO86" s="63">
        <f t="shared" si="29"/>
        <v>46104.3871743634</v>
      </c>
      <c r="AP86" s="5" t="str">
        <f t="shared" si="30"/>
        <v/>
      </c>
      <c r="AQ86" s="60">
        <v>45089.440808669</v>
      </c>
    </row>
    <row r="87" ht="17" spans="1:43">
      <c r="A87" s="5">
        <f t="shared" si="32"/>
        <v>84</v>
      </c>
      <c r="B87" s="55" t="str">
        <f t="shared" si="23"/>
        <v>交易波动较大</v>
      </c>
      <c r="C87" s="2" t="str">
        <f t="shared" si="24"/>
        <v/>
      </c>
      <c r="D87" s="56" t="str">
        <f t="shared" si="25"/>
        <v>-</v>
      </c>
      <c r="E87" s="84" t="s">
        <v>289</v>
      </c>
      <c r="F87" s="58">
        <v>45089.440808669</v>
      </c>
      <c r="G87" s="59" t="s">
        <v>38</v>
      </c>
      <c r="H87" s="59" t="s">
        <v>39</v>
      </c>
      <c r="I87" s="59" t="s">
        <v>40</v>
      </c>
      <c r="J87" s="59" t="s">
        <v>280</v>
      </c>
      <c r="K87" s="59" t="s">
        <v>290</v>
      </c>
      <c r="L87" s="59" t="s">
        <v>291</v>
      </c>
      <c r="M87" s="60">
        <v>46104.3619560185</v>
      </c>
      <c r="N87" s="60">
        <v>46104.3655350347</v>
      </c>
      <c r="O87" s="60">
        <v>46104.3981013773</v>
      </c>
      <c r="P87" s="60">
        <v>46100.7992652894</v>
      </c>
      <c r="Q87" s="60">
        <v>46104.3655650231</v>
      </c>
      <c r="R87" s="59">
        <v>9430.3</v>
      </c>
      <c r="S87" s="59">
        <v>39047.73</v>
      </c>
      <c r="T87" s="59">
        <v>117441.99</v>
      </c>
      <c r="U87" s="59">
        <v>106090.89</v>
      </c>
      <c r="V87" s="59">
        <v>99</v>
      </c>
      <c r="W87" s="59">
        <v>393</v>
      </c>
      <c r="X87" s="59">
        <v>1240</v>
      </c>
      <c r="Y87" s="59">
        <v>1117</v>
      </c>
      <c r="Z87" s="59">
        <v>206.3431712062</v>
      </c>
      <c r="AA87" s="59">
        <v>0.1567761249</v>
      </c>
      <c r="AB87" s="59">
        <v>-0.2438014983</v>
      </c>
      <c r="AC87" s="59">
        <v>-0.0139894601</v>
      </c>
      <c r="AD87" s="61">
        <f>IF(AND($G87="正式版",$H87="中西医诊所"),IFERROR(R87/同类汇总数据!C$3,0),IF(AND($G87="正式版",$H87="中医诊所"),IFERROR(R87/同类汇总数据!C$4,0),IF(AND($G87="正式版",$H87="口腔诊所"),IFERROR(R87/同类汇总数据!C$5,0),IF(AND($G87="检查版",$H87="中西医诊所"),IFERROR(R87/同类汇总数据!C$6,0),IF(AND($G87="检查版",$H87="中医诊所"),IFERROR(R87/同类汇总数据!C$7,0),IF(AND($G87="检查版",$H87="口腔诊所"),IFERROR(R87/同类汇总数据!C$8,0),IF(AND($G87="互联网版",$H87="中西医诊所"),IFERROR(R87/同类汇总数据!C$9,0),IF(AND($G87="互联网版",$H87="中医诊所"),IFERROR(R87/同类汇总数据!C$10,0),IF(AND($G87="互联网版",$H87="口腔诊所"),IFERROR(R87/同类汇总数据!C$11,0))))))))))</f>
        <v>1.03043657567063</v>
      </c>
      <c r="AE87" s="61">
        <f>IF(AND($G87="正式版",$H87="中西医诊所"),IFERROR(S87/同类汇总数据!D$3,0),IF(AND($G87="正式版",$H87="中医诊所"),IFERROR(S87/同类汇总数据!D$4,0),IF(AND($G87="正式版",$H87="口腔诊所"),IFERROR(S87/同类汇总数据!D$5,0),IF(AND($G87="检查版",$H87="中西医诊所"),IFERROR(S87/同类汇总数据!D$6,0),IF(AND($G87="检查版",$H87="中医诊所"),IFERROR(S87/同类汇总数据!D$7,0),IF(AND($G87="检查版",$H87="口腔诊所"),IFERROR(S87/同类汇总数据!D$8,0),IF(AND($G87="互联网版",$H87="中西医诊所"),IFERROR(S87/同类汇总数据!D$9,0),IF(AND($G87="互联网版",$H87="中医诊所"),IFERROR(S87/同类汇总数据!D$10,0),IF(AND($G87="互联网版",$H87="口腔诊所"),IFERROR(S87/同类汇总数据!D$11,0))))))))))</f>
        <v>1.07027864663541</v>
      </c>
      <c r="AF87" s="61">
        <f>IF(AND($G87="正式版",$H87="中西医诊所"),IFERROR(T87/同类汇总数据!E$3,0),IF(AND($G87="正式版",$H87="中医诊所"),IFERROR(T87/同类汇总数据!E$4,0),IF(AND($G87="正式版",$H87="口腔诊所"),IFERROR(T87/同类汇总数据!E$5,0),IF(AND($G87="检查版",$H87="中西医诊所"),IFERROR(T87/同类汇总数据!E$6,0),IF(AND($G87="检查版",$H87="中医诊所"),IFERROR(T87/同类汇总数据!E$7,0),IF(AND($G87="检查版",$H87="口腔诊所"),IFERROR(T87/同类汇总数据!E$8,0),IF(AND($G87="互联网版",$H87="中西医诊所"),IFERROR(T87/同类汇总数据!E$9,0),IF(AND($G87="互联网版",$H87="中医诊所"),IFERROR(T87/同类汇总数据!E$10,0),IF(AND($G87="互联网版",$H87="口腔诊所"),IFERROR(T87/同类汇总数据!E$11,0))))))))))</f>
        <v>1.07630200104531</v>
      </c>
      <c r="AG87" s="61">
        <f>IF(AND($G87="正式版",$H87="中西医诊所"),IFERROR(U87/同类汇总数据!F$3,0),IF(AND($G87="正式版",$H87="中医诊所"),IFERROR(U87/同类汇总数据!F$4,0),IF(AND($G87="正式版",$H87="口腔诊所"),IFERROR(U87/同类汇总数据!F$5,0),IF(AND($G87="检查版",$H87="中西医诊所"),IFERROR(U87/同类汇总数据!F$6,0),IF(AND($G87="检查版",$H87="中医诊所"),IFERROR(U87/同类汇总数据!F$7,0),IF(AND($G87="检查版",$H87="口腔诊所"),IFERROR(U87/同类汇总数据!F$8,0),IF(AND($G87="互联网版",$H87="中西医诊所"),IFERROR(U87/同类汇总数据!F$9,0),IF(AND($G87="互联网版",$H87="中医诊所"),IFERROR(U87/同类汇总数据!F$10,0),IF(AND($G87="互联网版",$H87="口腔诊所"),IFERROR(U87/同类汇总数据!F$11,0))))))))))</f>
        <v>1.10599846755499</v>
      </c>
      <c r="AH87" s="61">
        <f>IF(AND($G87="正式版",$H87="中西医诊所"),IFERROR(V87/同类汇总数据!G$3,0),IF(AND($G87="正式版",$H87="中医诊所"),IFERROR(V87/同类汇总数据!G$4,0),IF(AND($G87="正式版",$H87="口腔诊所"),IFERROR(V87/同类汇总数据!G$5,0),IF(AND($G87="检查版",$H87="中西医诊所"),IFERROR(V87/同类汇总数据!G$6,0),IF(AND($G87="检查版",$H87="中医诊所"),IFERROR(V87/同类汇总数据!G$7,0),IF(AND($G87="检查版",$H87="口腔诊所"),IFERROR(V87/同类汇总数据!G$8,0),IF(AND($G87="互联网版",$H87="中西医诊所"),IFERROR(V87/同类汇总数据!G$9,0),IF(AND($G87="互联网版",$H87="中医诊所"),IFERROR(V87/同类汇总数据!G$10,0),IF(AND($G87="互联网版",$H87="口腔诊所"),IFERROR(V87/同类汇总数据!G$11,0))))))))))</f>
        <v>1.04429168015983</v>
      </c>
      <c r="AI87" s="61">
        <f>IF(AND($G87="正式版",$H87="中西医诊所"),IFERROR(W87/同类汇总数据!H$3,0),IF(AND($G87="正式版",$H87="中医诊所"),IFERROR(W87/同类汇总数据!H$4,0),IF(AND($G87="正式版",$H87="口腔诊所"),IFERROR(W87/同类汇总数据!H$5,0),IF(AND($G87="检查版",$H87="中西医诊所"),IFERROR(W87/同类汇总数据!H$6,0),IF(AND($G87="检查版",$H87="中医诊所"),IFERROR(W87/同类汇总数据!H$7,0),IF(AND($G87="检查版",$H87="口腔诊所"),IFERROR(W87/同类汇总数据!H$8,0),IF(AND($G87="互联网版",$H87="中西医诊所"),IFERROR(W87/同类汇总数据!H$9,0),IF(AND($G87="互联网版",$H87="中医诊所"),IFERROR(W87/同类汇总数据!H$10,0),IF(AND($G87="互联网版",$H87="口腔诊所"),IFERROR(W87/同类汇总数据!H$11,0))))))))))</f>
        <v>1.07485592007667</v>
      </c>
      <c r="AJ87" s="61">
        <f>IF(AND($G87="正式版",$H87="中西医诊所"),IFERROR(X87/同类汇总数据!I$3,0),IF(AND($G87="正式版",$H87="中医诊所"),IFERROR(X87/同类汇总数据!I$4,0),IF(AND($G87="正式版",$H87="口腔诊所"),IFERROR(X87/同类汇总数据!I$5,0),IF(AND($G87="检查版",$H87="中西医诊所"),IFERROR(X87/同类汇总数据!I$6,0),IF(AND($G87="检查版",$H87="中医诊所"),IFERROR(X87/同类汇总数据!I$7,0),IF(AND($G87="检查版",$H87="口腔诊所"),IFERROR(X87/同类汇总数据!I$8,0),IF(AND($G87="互联网版",$H87="中西医诊所"),IFERROR(X87/同类汇总数据!I$9,0),IF(AND($G87="互联网版",$H87="中医诊所"),IFERROR(X87/同类汇总数据!I$10,0),IF(AND($G87="互联网版",$H87="口腔诊所"),IFERROR(X87/同类汇总数据!I$11,0))))))))))</f>
        <v>1.09646223806158</v>
      </c>
      <c r="AK87" s="61">
        <f>IF(AND($G87="正式版",$H87="中西医诊所"),IFERROR(Y87/同类汇总数据!J$3,0),IF(AND($G87="正式版",$H87="中医诊所"),IFERROR(Y87/同类汇总数据!J$4,0),IF(AND($G87="正式版",$H87="口腔诊所"),IFERROR(Y87/同类汇总数据!J$5,0),IF(AND($G87="检查版",$H87="中西医诊所"),IFERROR(Y87/同类汇总数据!J$6,0),IF(AND($G87="检查版",$H87="中医诊所"),IFERROR(Y87/同类汇总数据!J$7,0),IF(AND($G87="检查版",$H87="口腔诊所"),IFERROR(Y87/同类汇总数据!J$8,0),IF(AND($G87="互联网版",$H87="中西医诊所"),IFERROR(Y87/同类汇总数据!J$9,0),IF(AND($G87="互联网版",$H87="中医诊所"),IFERROR(Y87/同类汇总数据!J$10,0),IF(AND($G87="互联网版",$H87="口腔诊所"),IFERROR(Y87/同类汇总数据!J$11,0))))))))))</f>
        <v>1.11612674243672</v>
      </c>
      <c r="AL87" s="62" t="str">
        <f ca="1" t="shared" si="26"/>
        <v>-</v>
      </c>
      <c r="AM87" s="62" t="str">
        <f t="shared" si="27"/>
        <v/>
      </c>
      <c r="AN87" s="5" t="str">
        <f t="shared" si="28"/>
        <v/>
      </c>
      <c r="AO87" s="63">
        <f t="shared" si="29"/>
        <v>46104.3981013773</v>
      </c>
      <c r="AP87" s="5" t="str">
        <f t="shared" si="30"/>
        <v/>
      </c>
      <c r="AQ87" s="60">
        <v>45089.4420927431</v>
      </c>
    </row>
    <row r="88" ht="17" spans="1:43">
      <c r="A88" s="5">
        <f t="shared" si="32"/>
        <v>85</v>
      </c>
      <c r="B88" s="55" t="str">
        <f t="shared" si="23"/>
        <v>连续三月交易上升</v>
      </c>
      <c r="C88" s="2" t="str">
        <f t="shared" si="24"/>
        <v/>
      </c>
      <c r="D88" s="56" t="str">
        <f t="shared" si="25"/>
        <v>-</v>
      </c>
      <c r="E88" s="84" t="s">
        <v>292</v>
      </c>
      <c r="F88" s="58">
        <v>45089.4420927431</v>
      </c>
      <c r="G88" s="59" t="s">
        <v>38</v>
      </c>
      <c r="H88" s="59" t="s">
        <v>39</v>
      </c>
      <c r="I88" s="59" t="s">
        <v>40</v>
      </c>
      <c r="J88" s="59" t="s">
        <v>280</v>
      </c>
      <c r="K88" s="59" t="s">
        <v>293</v>
      </c>
      <c r="L88" s="59" t="s">
        <v>294</v>
      </c>
      <c r="M88" s="60">
        <v>46104.398599537</v>
      </c>
      <c r="N88" s="60">
        <v>46104.3690702662</v>
      </c>
      <c r="O88" s="60">
        <v>46104.3593743866</v>
      </c>
      <c r="P88" s="60">
        <v>46097.4510901273</v>
      </c>
      <c r="Q88" s="60">
        <v>46104.3691199653</v>
      </c>
      <c r="R88" s="59">
        <v>16037</v>
      </c>
      <c r="S88" s="59">
        <v>74940.88</v>
      </c>
      <c r="T88" s="59">
        <v>194699.94</v>
      </c>
      <c r="U88" s="59">
        <v>173464.88</v>
      </c>
      <c r="V88" s="59">
        <v>216</v>
      </c>
      <c r="W88" s="59">
        <v>768</v>
      </c>
      <c r="X88" s="59">
        <v>2367</v>
      </c>
      <c r="Y88" s="59">
        <v>2106</v>
      </c>
      <c r="Z88" s="59">
        <v>157.360417802</v>
      </c>
      <c r="AA88" s="59">
        <v>0.4058973456</v>
      </c>
      <c r="AB88" s="59">
        <v>-0.1978761376</v>
      </c>
      <c r="AC88" s="59">
        <v>-0.2267676817</v>
      </c>
      <c r="AD88" s="61">
        <f>IF(AND($G88="正式版",$H88="中西医诊所"),IFERROR(R88/同类汇总数据!C$3,0),IF(AND($G88="正式版",$H88="中医诊所"),IFERROR(R88/同类汇总数据!C$4,0),IF(AND($G88="正式版",$H88="口腔诊所"),IFERROR(R88/同类汇总数据!C$5,0),IF(AND($G88="检查版",$H88="中西医诊所"),IFERROR(R88/同类汇总数据!C$6,0),IF(AND($G88="检查版",$H88="中医诊所"),IFERROR(R88/同类汇总数据!C$7,0),IF(AND($G88="检查版",$H88="口腔诊所"),IFERROR(R88/同类汇总数据!C$8,0),IF(AND($G88="互联网版",$H88="中西医诊所"),IFERROR(R88/同类汇总数据!C$9,0),IF(AND($G88="互联网版",$H88="中医诊所"),IFERROR(R88/同类汇总数据!C$10,0),IF(AND($G88="互联网版",$H88="口腔诊所"),IFERROR(R88/同类汇总数据!C$11,0))))))))))</f>
        <v>1.75234206377633</v>
      </c>
      <c r="AE88" s="61">
        <f>IF(AND($G88="正式版",$H88="中西医诊所"),IFERROR(S88/同类汇总数据!D$3,0),IF(AND($G88="正式版",$H88="中医诊所"),IFERROR(S88/同类汇总数据!D$4,0),IF(AND($G88="正式版",$H88="口腔诊所"),IFERROR(S88/同类汇总数据!D$5,0),IF(AND($G88="检查版",$H88="中西医诊所"),IFERROR(S88/同类汇总数据!D$6,0),IF(AND($G88="检查版",$H88="中医诊所"),IFERROR(S88/同类汇总数据!D$7,0),IF(AND($G88="检查版",$H88="口腔诊所"),IFERROR(S88/同类汇总数据!D$8,0),IF(AND($G88="互联网版",$H88="中西医诊所"),IFERROR(S88/同类汇总数据!D$9,0),IF(AND($G88="互联网版",$H88="中医诊所"),IFERROR(S88/同类汇总数据!D$10,0),IF(AND($G88="互联网版",$H88="口腔诊所"),IFERROR(S88/同类汇总数据!D$11,0))))))))))</f>
        <v>2.0540918415505</v>
      </c>
      <c r="AF88" s="61">
        <f>IF(AND($G88="正式版",$H88="中西医诊所"),IFERROR(T88/同类汇总数据!E$3,0),IF(AND($G88="正式版",$H88="中医诊所"),IFERROR(T88/同类汇总数据!E$4,0),IF(AND($G88="正式版",$H88="口腔诊所"),IFERROR(T88/同类汇总数据!E$5,0),IF(AND($G88="检查版",$H88="中西医诊所"),IFERROR(T88/同类汇总数据!E$6,0),IF(AND($G88="检查版",$H88="中医诊所"),IFERROR(T88/同类汇总数据!E$7,0),IF(AND($G88="检查版",$H88="口腔诊所"),IFERROR(T88/同类汇总数据!E$8,0),IF(AND($G88="互联网版",$H88="中西医诊所"),IFERROR(T88/同类汇总数据!E$9,0),IF(AND($G88="互联网版",$H88="中医诊所"),IFERROR(T88/同类汇总数据!E$10,0),IF(AND($G88="互联网版",$H88="口腔诊所"),IFERROR(T88/同类汇总数据!E$11,0))))))))))</f>
        <v>1.78433569650346</v>
      </c>
      <c r="AG88" s="61">
        <f>IF(AND($G88="正式版",$H88="中西医诊所"),IFERROR(U88/同类汇总数据!F$3,0),IF(AND($G88="正式版",$H88="中医诊所"),IFERROR(U88/同类汇总数据!F$4,0),IF(AND($G88="正式版",$H88="口腔诊所"),IFERROR(U88/同类汇总数据!F$5,0),IF(AND($G88="检查版",$H88="中西医诊所"),IFERROR(U88/同类汇总数据!F$6,0),IF(AND($G88="检查版",$H88="中医诊所"),IFERROR(U88/同类汇总数据!F$7,0),IF(AND($G88="检查版",$H88="口腔诊所"),IFERROR(U88/同类汇总数据!F$8,0),IF(AND($G88="互联网版",$H88="中西医诊所"),IFERROR(U88/同类汇总数据!F$9,0),IF(AND($G88="互联网版",$H88="中医诊所"),IFERROR(U88/同类汇总数据!F$10,0),IF(AND($G88="互联网版",$H88="口腔诊所"),IFERROR(U88/同类汇总数据!F$11,0))))))))))</f>
        <v>1.80837290981922</v>
      </c>
      <c r="AH88" s="61">
        <f>IF(AND($G88="正式版",$H88="中西医诊所"),IFERROR(V88/同类汇总数据!G$3,0),IF(AND($G88="正式版",$H88="中医诊所"),IFERROR(V88/同类汇总数据!G$4,0),IF(AND($G88="正式版",$H88="口腔诊所"),IFERROR(V88/同类汇总数据!G$5,0),IF(AND($G88="检查版",$H88="中西医诊所"),IFERROR(V88/同类汇总数据!G$6,0),IF(AND($G88="检查版",$H88="中医诊所"),IFERROR(V88/同类汇总数据!G$7,0),IF(AND($G88="检查版",$H88="口腔诊所"),IFERROR(V88/同类汇总数据!G$8,0),IF(AND($G88="互联网版",$H88="中西医诊所"),IFERROR(V88/同类汇总数据!G$9,0),IF(AND($G88="互联网版",$H88="中医诊所"),IFERROR(V88/同类汇总数据!G$10,0),IF(AND($G88="互联网版",$H88="口腔诊所"),IFERROR(V88/同类汇总数据!G$11,0))))))))))</f>
        <v>2.27845457489417</v>
      </c>
      <c r="AI88" s="61">
        <f>IF(AND($G88="正式版",$H88="中西医诊所"),IFERROR(W88/同类汇总数据!H$3,0),IF(AND($G88="正式版",$H88="中医诊所"),IFERROR(W88/同类汇总数据!H$4,0),IF(AND($G88="正式版",$H88="口腔诊所"),IFERROR(W88/同类汇总数据!H$5,0),IF(AND($G88="检查版",$H88="中西医诊所"),IFERROR(W88/同类汇总数据!H$6,0),IF(AND($G88="检查版",$H88="中医诊所"),IFERROR(W88/同类汇总数据!H$7,0),IF(AND($G88="检查版",$H88="口腔诊所"),IFERROR(W88/同类汇总数据!H$8,0),IF(AND($G88="互联网版",$H88="中西医诊所"),IFERROR(W88/同类汇总数据!H$9,0),IF(AND($G88="互联网版",$H88="中医诊所"),IFERROR(W88/同类汇总数据!H$10,0),IF(AND($G88="互联网版",$H88="口腔诊所"),IFERROR(W88/同类汇总数据!H$11,0))))))))))</f>
        <v>2.10048179801242</v>
      </c>
      <c r="AJ88" s="61">
        <f>IF(AND($G88="正式版",$H88="中西医诊所"),IFERROR(X88/同类汇总数据!I$3,0),IF(AND($G88="正式版",$H88="中医诊所"),IFERROR(X88/同类汇总数据!I$4,0),IF(AND($G88="正式版",$H88="口腔诊所"),IFERROR(X88/同类汇总数据!I$5,0),IF(AND($G88="检查版",$H88="中西医诊所"),IFERROR(X88/同类汇总数据!I$6,0),IF(AND($G88="检查版",$H88="中医诊所"),IFERROR(X88/同类汇总数据!I$7,0),IF(AND($G88="检查版",$H88="口腔诊所"),IFERROR(X88/同类汇总数据!I$8,0),IF(AND($G88="互联网版",$H88="中西医诊所"),IFERROR(X88/同类汇总数据!I$9,0),IF(AND($G88="互联网版",$H88="中医诊所"),IFERROR(X88/同类汇总数据!I$10,0),IF(AND($G88="互联网版",$H88="口腔诊所"),IFERROR(X88/同类汇总数据!I$11,0))))))))))</f>
        <v>2.0930049334611</v>
      </c>
      <c r="AK88" s="61">
        <f>IF(AND($G88="正式版",$H88="中西医诊所"),IFERROR(Y88/同类汇总数据!J$3,0),IF(AND($G88="正式版",$H88="中医诊所"),IFERROR(Y88/同类汇总数据!J$4,0),IF(AND($G88="正式版",$H88="口腔诊所"),IFERROR(Y88/同类汇总数据!J$5,0),IF(AND($G88="检查版",$H88="中西医诊所"),IFERROR(Y88/同类汇总数据!J$6,0),IF(AND($G88="检查版",$H88="中医诊所"),IFERROR(Y88/同类汇总数据!J$7,0),IF(AND($G88="检查版",$H88="口腔诊所"),IFERROR(Y88/同类汇总数据!J$8,0),IF(AND($G88="互联网版",$H88="中西医诊所"),IFERROR(Y88/同类汇总数据!J$9,0),IF(AND($G88="互联网版",$H88="中医诊所"),IFERROR(Y88/同类汇总数据!J$10,0),IF(AND($G88="互联网版",$H88="口腔诊所"),IFERROR(Y88/同类汇总数据!J$11,0))))))))))</f>
        <v>2.10435355377952</v>
      </c>
      <c r="AL88" s="62" t="str">
        <f ca="1" t="shared" si="26"/>
        <v>-</v>
      </c>
      <c r="AM88" s="62" t="str">
        <f t="shared" si="27"/>
        <v>高于同行100%</v>
      </c>
      <c r="AN88" s="5" t="str">
        <f t="shared" si="28"/>
        <v>高于同行100%</v>
      </c>
      <c r="AO88" s="63">
        <f t="shared" si="29"/>
        <v>46104.398599537</v>
      </c>
      <c r="AP88" s="5" t="str">
        <f t="shared" si="30"/>
        <v/>
      </c>
      <c r="AQ88" s="60">
        <v>45089.4425751852</v>
      </c>
    </row>
    <row r="89" ht="17" spans="1:43">
      <c r="A89" s="5">
        <f t="shared" si="32"/>
        <v>86</v>
      </c>
      <c r="B89" s="55" t="str">
        <f t="shared" si="23"/>
        <v>交易波动较大</v>
      </c>
      <c r="C89" s="2" t="str">
        <f t="shared" si="24"/>
        <v/>
      </c>
      <c r="D89" s="56" t="str">
        <f t="shared" si="25"/>
        <v>-</v>
      </c>
      <c r="E89" s="84" t="s">
        <v>295</v>
      </c>
      <c r="F89" s="58">
        <v>45089.4425751852</v>
      </c>
      <c r="G89" s="59" t="s">
        <v>38</v>
      </c>
      <c r="H89" s="59" t="s">
        <v>39</v>
      </c>
      <c r="I89" s="59" t="s">
        <v>40</v>
      </c>
      <c r="J89" s="59" t="s">
        <v>280</v>
      </c>
      <c r="K89" s="59" t="s">
        <v>296</v>
      </c>
      <c r="L89" s="59" t="s">
        <v>297</v>
      </c>
      <c r="M89" s="60">
        <v>46104.3534953704</v>
      </c>
      <c r="N89" s="60">
        <v>46104.3906695255</v>
      </c>
      <c r="O89" s="60">
        <v>46104.3862483681</v>
      </c>
      <c r="P89" s="60">
        <v>46090.6839088657</v>
      </c>
      <c r="Q89" s="60">
        <v>46104.3906796412</v>
      </c>
      <c r="R89" s="59">
        <v>24633.5</v>
      </c>
      <c r="S89" s="59">
        <v>91767.8</v>
      </c>
      <c r="T89" s="59">
        <v>300537.63</v>
      </c>
      <c r="U89" s="59">
        <v>259805.33</v>
      </c>
      <c r="V89" s="59">
        <v>274</v>
      </c>
      <c r="W89" s="59">
        <v>1037</v>
      </c>
      <c r="X89" s="59">
        <v>3205</v>
      </c>
      <c r="Y89" s="59">
        <v>2849</v>
      </c>
      <c r="Z89" s="59">
        <v>175.20577522</v>
      </c>
      <c r="AA89" s="59">
        <v>0.0613002622</v>
      </c>
      <c r="AB89" s="59">
        <v>-0.2930043948</v>
      </c>
      <c r="AC89" s="59">
        <v>-0.115325042</v>
      </c>
      <c r="AD89" s="61">
        <f>IF(AND($G89="正式版",$H89="中西医诊所"),IFERROR(R89/同类汇总数据!C$3,0),IF(AND($G89="正式版",$H89="中医诊所"),IFERROR(R89/同类汇总数据!C$4,0),IF(AND($G89="正式版",$H89="口腔诊所"),IFERROR(R89/同类汇总数据!C$5,0),IF(AND($G89="检查版",$H89="中西医诊所"),IFERROR(R89/同类汇总数据!C$6,0),IF(AND($G89="检查版",$H89="中医诊所"),IFERROR(R89/同类汇总数据!C$7,0),IF(AND($G89="检查版",$H89="口腔诊所"),IFERROR(R89/同类汇总数据!C$8,0),IF(AND($G89="互联网版",$H89="中西医诊所"),IFERROR(R89/同类汇总数据!C$9,0),IF(AND($G89="互联网版",$H89="中医诊所"),IFERROR(R89/同类汇总数据!C$10,0),IF(AND($G89="互联网版",$H89="口腔诊所"),IFERROR(R89/同类汇总数据!C$11,0))))))))))</f>
        <v>2.6916704014488</v>
      </c>
      <c r="AE89" s="61">
        <f>IF(AND($G89="正式版",$H89="中西医诊所"),IFERROR(S89/同类汇总数据!D$3,0),IF(AND($G89="正式版",$H89="中医诊所"),IFERROR(S89/同类汇总数据!D$4,0),IF(AND($G89="正式版",$H89="口腔诊所"),IFERROR(S89/同类汇总数据!D$5,0),IF(AND($G89="检查版",$H89="中西医诊所"),IFERROR(S89/同类汇总数据!D$6,0),IF(AND($G89="检查版",$H89="中医诊所"),IFERROR(S89/同类汇总数据!D$7,0),IF(AND($G89="检查版",$H89="口腔诊所"),IFERROR(S89/同类汇总数据!D$8,0),IF(AND($G89="互联网版",$H89="中西医诊所"),IFERROR(S89/同类汇总数据!D$9,0),IF(AND($G89="互联网版",$H89="中医诊所"),IFERROR(S89/同类汇总数据!D$10,0),IF(AND($G89="互联网版",$H89="口腔诊所"),IFERROR(S89/同类汇总数据!D$11,0))))))))))</f>
        <v>2.51530925840527</v>
      </c>
      <c r="AF89" s="61">
        <f>IF(AND($G89="正式版",$H89="中西医诊所"),IFERROR(T89/同类汇总数据!E$3,0),IF(AND($G89="正式版",$H89="中医诊所"),IFERROR(T89/同类汇总数据!E$4,0),IF(AND($G89="正式版",$H89="口腔诊所"),IFERROR(T89/同类汇总数据!E$5,0),IF(AND($G89="检查版",$H89="中西医诊所"),IFERROR(T89/同类汇总数据!E$6,0),IF(AND($G89="检查版",$H89="中医诊所"),IFERROR(T89/同类汇总数据!E$7,0),IF(AND($G89="检查版",$H89="口腔诊所"),IFERROR(T89/同类汇总数据!E$8,0),IF(AND($G89="互联网版",$H89="中西医诊所"),IFERROR(T89/同类汇总数据!E$9,0),IF(AND($G89="互联网版",$H89="中医诊所"),IFERROR(T89/同类汇总数据!E$10,0),IF(AND($G89="互联网版",$H89="口腔诊所"),IFERROR(T89/同类汇总数据!E$11,0))))))))))</f>
        <v>2.75428960764728</v>
      </c>
      <c r="AG89" s="61">
        <f>IF(AND($G89="正式版",$H89="中西医诊所"),IFERROR(U89/同类汇总数据!F$3,0),IF(AND($G89="正式版",$H89="中医诊所"),IFERROR(U89/同类汇总数据!F$4,0),IF(AND($G89="正式版",$H89="口腔诊所"),IFERROR(U89/同类汇总数据!F$5,0),IF(AND($G89="检查版",$H89="中西医诊所"),IFERROR(U89/同类汇总数据!F$6,0),IF(AND($G89="检查版",$H89="中医诊所"),IFERROR(U89/同类汇总数据!F$7,0),IF(AND($G89="检查版",$H89="口腔诊所"),IFERROR(U89/同类汇总数据!F$8,0),IF(AND($G89="互联网版",$H89="中西医诊所"),IFERROR(U89/同类汇总数据!F$9,0),IF(AND($G89="互联网版",$H89="中医诊所"),IFERROR(U89/同类汇总数据!F$10,0),IF(AND($G89="互联网版",$H89="口腔诊所"),IFERROR(U89/同类汇总数据!F$11,0))))))))))</f>
        <v>2.70847286550824</v>
      </c>
      <c r="AH89" s="61">
        <f>IF(AND($G89="正式版",$H89="中西医诊所"),IFERROR(V89/同类汇总数据!G$3,0),IF(AND($G89="正式版",$H89="中医诊所"),IFERROR(V89/同类汇总数据!G$4,0),IF(AND($G89="正式版",$H89="口腔诊所"),IFERROR(V89/同类汇总数据!G$5,0),IF(AND($G89="检查版",$H89="中西医诊所"),IFERROR(V89/同类汇总数据!G$6,0),IF(AND($G89="检查版",$H89="中医诊所"),IFERROR(V89/同类汇总数据!G$7,0),IF(AND($G89="检查版",$H89="口腔诊所"),IFERROR(V89/同类汇总数据!G$8,0),IF(AND($G89="互联网版",$H89="中西医诊所"),IFERROR(V89/同类汇总数据!G$9,0),IF(AND($G89="互联网版",$H89="中医诊所"),IFERROR(V89/同类汇总数据!G$10,0),IF(AND($G89="互联网版",$H89="口腔诊所"),IFERROR(V89/同类汇总数据!G$11,0))))))))))</f>
        <v>2.8902618218565</v>
      </c>
      <c r="AI89" s="61">
        <f>IF(AND($G89="正式版",$H89="中西医诊所"),IFERROR(W89/同类汇总数据!H$3,0),IF(AND($G89="正式版",$H89="中医诊所"),IFERROR(W89/同类汇总数据!H$4,0),IF(AND($G89="正式版",$H89="口腔诊所"),IFERROR(W89/同类汇总数据!H$5,0),IF(AND($G89="检查版",$H89="中西医诊所"),IFERROR(W89/同类汇总数据!H$6,0),IF(AND($G89="检查版",$H89="中医诊所"),IFERROR(W89/同类汇总数据!H$7,0),IF(AND($G89="检查版",$H89="口腔诊所"),IFERROR(W89/同类汇总数据!H$8,0),IF(AND($G89="互联网版",$H89="中西医诊所"),IFERROR(W89/同类汇总数据!H$9,0),IF(AND($G89="互联网版",$H89="中医诊所"),IFERROR(W89/同类汇总数据!H$10,0),IF(AND($G89="互联网版",$H89="口腔诊所"),IFERROR(W89/同类汇总数据!H$11,0))))))))))</f>
        <v>2.836197427785</v>
      </c>
      <c r="AJ89" s="61">
        <f>IF(AND($G89="正式版",$H89="中西医诊所"),IFERROR(X89/同类汇总数据!I$3,0),IF(AND($G89="正式版",$H89="中医诊所"),IFERROR(X89/同类汇总数据!I$4,0),IF(AND($G89="正式版",$H89="口腔诊所"),IFERROR(X89/同类汇总数据!I$5,0),IF(AND($G89="检查版",$H89="中西医诊所"),IFERROR(X89/同类汇总数据!I$6,0),IF(AND($G89="检查版",$H89="中医诊所"),IFERROR(X89/同类汇总数据!I$7,0),IF(AND($G89="检查版",$H89="口腔诊所"),IFERROR(X89/同类汇总数据!I$8,0),IF(AND($G89="互联网版",$H89="中西医诊所"),IFERROR(X89/同类汇总数据!I$9,0),IF(AND($G89="互联网版",$H89="中医诊所"),IFERROR(X89/同类汇总数据!I$10,0),IF(AND($G89="互联网版",$H89="口腔诊所"),IFERROR(X89/同类汇总数据!I$11,0))))))))))</f>
        <v>2.83400118789304</v>
      </c>
      <c r="AK89" s="61">
        <f>IF(AND($G89="正式版",$H89="中西医诊所"),IFERROR(Y89/同类汇总数据!J$3,0),IF(AND($G89="正式版",$H89="中医诊所"),IFERROR(Y89/同类汇总数据!J$4,0),IF(AND($G89="正式版",$H89="口腔诊所"),IFERROR(Y89/同类汇总数据!J$5,0),IF(AND($G89="检查版",$H89="中西医诊所"),IFERROR(Y89/同类汇总数据!J$6,0),IF(AND($G89="检查版",$H89="中医诊所"),IFERROR(Y89/同类汇总数据!J$7,0),IF(AND($G89="检查版",$H89="口腔诊所"),IFERROR(Y89/同类汇总数据!J$8,0),IF(AND($G89="互联网版",$H89="中西医诊所"),IFERROR(Y89/同类汇总数据!J$9,0),IF(AND($G89="互联网版",$H89="中医诊所"),IFERROR(Y89/同类汇总数据!J$10,0),IF(AND($G89="互联网版",$H89="口腔诊所"),IFERROR(Y89/同类汇总数据!J$11,0))))))))))</f>
        <v>2.84677268505122</v>
      </c>
      <c r="AL89" s="62" t="str">
        <f ca="1" t="shared" si="26"/>
        <v>-</v>
      </c>
      <c r="AM89" s="62" t="str">
        <f t="shared" si="27"/>
        <v>高于同行100%</v>
      </c>
      <c r="AN89" s="5" t="str">
        <f t="shared" si="28"/>
        <v>高于同行100%</v>
      </c>
      <c r="AO89" s="63">
        <f t="shared" si="29"/>
        <v>46104.3906796412</v>
      </c>
      <c r="AP89" s="5" t="str">
        <f t="shared" si="30"/>
        <v/>
      </c>
      <c r="AQ89" s="60">
        <v>45089.4439798148</v>
      </c>
    </row>
    <row r="90" ht="17" spans="1:43">
      <c r="A90" s="5">
        <f t="shared" ref="A90:A103" si="33">ROW()-3</f>
        <v>87</v>
      </c>
      <c r="B90" s="55" t="str">
        <f t="shared" ref="B90:B99" si="34">IF(V90=0,"无交易",IF(AND(Y90&lt;=-0.2,Z90&lt;=-0.2,AA90&lt;=-0.2),"连续三月交易下滑",IF(AND(Y90&gt;=0.2,Z90&gt;=0.2,AA90&gt;=0.2),"连续三月交易上升",IF(AND(Y90&lt;0.2,Y90&gt;-0.2,Z90&lt;0.2,Z90&gt;-0.2,AA90&lt;0.2,AA90&gt;-0.2),"交易平稳",IF(OR(ABS(Y90-Z90)&gt;=0.2,ABS(Z90-AA90)&gt;=0.2),"交易波动较大","-")))))</f>
        <v>连续三月交易上升</v>
      </c>
      <c r="C90" s="2" t="str">
        <f t="shared" ref="C90:C99" si="35">IF(AA90&lt;=-0.5,"本月交易额降超50%",IF(AA90&lt;=-0.2,"本月交易额降超20%",""))</f>
        <v/>
      </c>
      <c r="D90" s="56" t="str">
        <f t="shared" ref="D90:D99" si="36">IF(DATEDIF(AO90,$B$1,"d")&gt;30,"流失",IF(AND(DATEDIF(AO90,$B$1,"d")&gt;7,DATEDIF(AO90,$B$1,"d")&lt;=30),"可能流失",IF(AND(DATEDIF(AO90,$B$1,"d")&lt;=7,DATEDIF(AO90,$B$1,"d")&gt;3),"即将流失","-")))</f>
        <v>-</v>
      </c>
      <c r="E90" s="84" t="s">
        <v>298</v>
      </c>
      <c r="F90" s="58">
        <v>45089.4439798148</v>
      </c>
      <c r="G90" s="59" t="s">
        <v>38</v>
      </c>
      <c r="H90" s="59" t="s">
        <v>39</v>
      </c>
      <c r="I90" s="59" t="s">
        <v>40</v>
      </c>
      <c r="J90" s="59" t="s">
        <v>155</v>
      </c>
      <c r="K90" s="59" t="s">
        <v>299</v>
      </c>
      <c r="L90" s="59" t="s">
        <v>300</v>
      </c>
      <c r="M90" s="60">
        <v>46104.3744907407</v>
      </c>
      <c r="N90" s="60">
        <v>46103.8389153704</v>
      </c>
      <c r="O90" s="60">
        <v>46103.8274741204</v>
      </c>
      <c r="P90" s="60">
        <v>46100.6241290278</v>
      </c>
      <c r="Q90" s="60">
        <v>46104.3645075463</v>
      </c>
      <c r="R90" s="59">
        <v>15371.5</v>
      </c>
      <c r="S90" s="59">
        <v>51412.72</v>
      </c>
      <c r="T90" s="59">
        <v>134914.81</v>
      </c>
      <c r="U90" s="59">
        <v>121200.01</v>
      </c>
      <c r="V90" s="59">
        <v>112</v>
      </c>
      <c r="W90" s="59">
        <v>362</v>
      </c>
      <c r="X90" s="59">
        <v>1141</v>
      </c>
      <c r="Y90" s="59">
        <v>1015</v>
      </c>
      <c r="Z90" s="59">
        <v>223.2251571165</v>
      </c>
      <c r="AA90" s="59">
        <v>0.3556740964</v>
      </c>
      <c r="AB90" s="59">
        <v>-0.1679295204</v>
      </c>
      <c r="AC90" s="59">
        <v>-0.3021313493</v>
      </c>
      <c r="AD90" s="61">
        <f>IF(AND($G90="正式版",$H90="中西医诊所"),IFERROR(R90/同类汇总数据!C$3,0),IF(AND($G90="正式版",$H90="中医诊所"),IFERROR(R90/同类汇总数据!C$4,0),IF(AND($G90="正式版",$H90="口腔诊所"),IFERROR(R90/同类汇总数据!C$5,0),IF(AND($G90="检查版",$H90="中西医诊所"),IFERROR(R90/同类汇总数据!C$6,0),IF(AND($G90="检查版",$H90="中医诊所"),IFERROR(R90/同类汇总数据!C$7,0),IF(AND($G90="检查版",$H90="口腔诊所"),IFERROR(R90/同类汇总数据!C$8,0),IF(AND($G90="互联网版",$H90="中西医诊所"),IFERROR(R90/同类汇总数据!C$9,0),IF(AND($G90="互联网版",$H90="中医诊所"),IFERROR(R90/同类汇总数据!C$10,0),IF(AND($G90="互联网版",$H90="口腔诊所"),IFERROR(R90/同类汇总数据!C$11,0))))))))))</f>
        <v>1.67962374716829</v>
      </c>
      <c r="AE90" s="61">
        <f>IF(AND($G90="正式版",$H90="中西医诊所"),IFERROR(S90/同类汇总数据!D$3,0),IF(AND($G90="正式版",$H90="中医诊所"),IFERROR(S90/同类汇总数据!D$4,0),IF(AND($G90="正式版",$H90="口腔诊所"),IFERROR(S90/同类汇总数据!D$5,0),IF(AND($G90="检查版",$H90="中西医诊所"),IFERROR(S90/同类汇总数据!D$6,0),IF(AND($G90="检查版",$H90="中医诊所"),IFERROR(S90/同类汇总数据!D$7,0),IF(AND($G90="检查版",$H90="口腔诊所"),IFERROR(S90/同类汇总数据!D$8,0),IF(AND($G90="互联网版",$H90="中西医诊所"),IFERROR(S90/同类汇总数据!D$9,0),IF(AND($G90="互联网版",$H90="中医诊所"),IFERROR(S90/同类汇总数据!D$10,0),IF(AND($G90="互联网版",$H90="口腔诊所"),IFERROR(S90/同类汇总数据!D$11,0))))))))))</f>
        <v>1.40919680558756</v>
      </c>
      <c r="AF90" s="61">
        <f>IF(AND($G90="正式版",$H90="中西医诊所"),IFERROR(T90/同类汇总数据!E$3,0),IF(AND($G90="正式版",$H90="中医诊所"),IFERROR(T90/同类汇总数据!E$4,0),IF(AND($G90="正式版",$H90="口腔诊所"),IFERROR(T90/同类汇总数据!E$5,0),IF(AND($G90="检查版",$H90="中西医诊所"),IFERROR(T90/同类汇总数据!E$6,0),IF(AND($G90="检查版",$H90="中医诊所"),IFERROR(T90/同类汇总数据!E$7,0),IF(AND($G90="检查版",$H90="口腔诊所"),IFERROR(T90/同类汇总数据!E$8,0),IF(AND($G90="互联网版",$H90="中西医诊所"),IFERROR(T90/同类汇总数据!E$9,0),IF(AND($G90="互联网版",$H90="中医诊所"),IFERROR(T90/同类汇总数据!E$10,0),IF(AND($G90="互联网版",$H90="口腔诊所"),IFERROR(T90/同类汇总数据!E$11,0))))))))))</f>
        <v>1.23643238652247</v>
      </c>
      <c r="AG90" s="61">
        <f>IF(AND($G90="正式版",$H90="中西医诊所"),IFERROR(U90/同类汇总数据!F$3,0),IF(AND($G90="正式版",$H90="中医诊所"),IFERROR(U90/同类汇总数据!F$4,0),IF(AND($G90="正式版",$H90="口腔诊所"),IFERROR(U90/同类汇总数据!F$5,0),IF(AND($G90="检查版",$H90="中西医诊所"),IFERROR(U90/同类汇总数据!F$6,0),IF(AND($G90="检查版",$H90="中医诊所"),IFERROR(U90/同类汇总数据!F$7,0),IF(AND($G90="检查版",$H90="口腔诊所"),IFERROR(U90/同类汇总数据!F$8,0),IF(AND($G90="互联网版",$H90="中西医诊所"),IFERROR(U90/同类汇总数据!F$9,0),IF(AND($G90="互联网版",$H90="中医诊所"),IFERROR(U90/同类汇总数据!F$10,0),IF(AND($G90="互联网版",$H90="口腔诊所"),IFERROR(U90/同类汇总数据!F$11,0))))))))))</f>
        <v>1.26351117732776</v>
      </c>
      <c r="AH90" s="61">
        <f>IF(AND($G90="正式版",$H90="中西医诊所"),IFERROR(V90/同类汇总数据!G$3,0),IF(AND($G90="正式版",$H90="中医诊所"),IFERROR(V90/同类汇总数据!G$4,0),IF(AND($G90="正式版",$H90="口腔诊所"),IFERROR(V90/同类汇总数据!G$5,0),IF(AND($G90="检查版",$H90="中西医诊所"),IFERROR(V90/同类汇总数据!G$6,0),IF(AND($G90="检查版",$H90="中医诊所"),IFERROR(V90/同类汇总数据!G$7,0),IF(AND($G90="检查版",$H90="口腔诊所"),IFERROR(V90/同类汇总数据!G$8,0),IF(AND($G90="互联网版",$H90="中西医诊所"),IFERROR(V90/同类汇总数据!G$9,0),IF(AND($G90="互联网版",$H90="中医诊所"),IFERROR(V90/同类汇总数据!G$10,0),IF(AND($G90="互联网版",$H90="口腔诊所"),IFERROR(V90/同类汇总数据!G$11,0))))))))))</f>
        <v>1.18142089068587</v>
      </c>
      <c r="AI90" s="61">
        <f>IF(AND($G90="正式版",$H90="中西医诊所"),IFERROR(W90/同类汇总数据!H$3,0),IF(AND($G90="正式版",$H90="中医诊所"),IFERROR(W90/同类汇总数据!H$4,0),IF(AND($G90="正式版",$H90="口腔诊所"),IFERROR(W90/同类汇总数据!H$5,0),IF(AND($G90="检查版",$H90="中西医诊所"),IFERROR(W90/同类汇总数据!H$6,0),IF(AND($G90="检查版",$H90="中医诊所"),IFERROR(W90/同类汇总数据!H$7,0),IF(AND($G90="检查版",$H90="口腔诊所"),IFERROR(W90/同类汇总数据!H$8,0),IF(AND($G90="互联网版",$H90="中西医诊所"),IFERROR(W90/同类汇总数据!H$9,0),IF(AND($G90="互联网版",$H90="中医诊所"),IFERROR(W90/同类汇总数据!H$10,0),IF(AND($G90="互联网版",$H90="口腔诊所"),IFERROR(W90/同类汇总数据!H$11,0))))))))))</f>
        <v>0.990070847500645</v>
      </c>
      <c r="AJ90" s="61">
        <f>IF(AND($G90="正式版",$H90="中西医诊所"),IFERROR(X90/同类汇总数据!I$3,0),IF(AND($G90="正式版",$H90="中医诊所"),IFERROR(X90/同类汇总数据!I$4,0),IF(AND($G90="正式版",$H90="口腔诊所"),IFERROR(X90/同类汇总数据!I$5,0),IF(AND($G90="检查版",$H90="中西医诊所"),IFERROR(X90/同类汇总数据!I$6,0),IF(AND($G90="检查版",$H90="中医诊所"),IFERROR(X90/同类汇总数据!I$7,0),IF(AND($G90="检查版",$H90="口腔诊所"),IFERROR(X90/同类汇总数据!I$8,0),IF(AND($G90="互联网版",$H90="中西医诊所"),IFERROR(X90/同类汇总数据!I$9,0),IF(AND($G90="互联网版",$H90="中医诊所"),IFERROR(X90/同类汇总数据!I$10,0),IF(AND($G90="互联网版",$H90="口腔诊所"),IFERROR(X90/同类汇总数据!I$11,0))))))))))</f>
        <v>1.00892210776473</v>
      </c>
      <c r="AK90" s="61">
        <f>IF(AND($G90="正式版",$H90="中西医诊所"),IFERROR(Y90/同类汇总数据!J$3,0),IF(AND($G90="正式版",$H90="中医诊所"),IFERROR(Y90/同类汇总数据!J$4,0),IF(AND($G90="正式版",$H90="口腔诊所"),IFERROR(Y90/同类汇总数据!J$5,0),IF(AND($G90="检查版",$H90="中西医诊所"),IFERROR(Y90/同类汇总数据!J$6,0),IF(AND($G90="检查版",$H90="中医诊所"),IFERROR(Y90/同类汇总数据!J$7,0),IF(AND($G90="检查版",$H90="口腔诊所"),IFERROR(Y90/同类汇总数据!J$8,0),IF(AND($G90="互联网版",$H90="中西医诊所"),IFERROR(Y90/同类汇总数据!J$9,0),IF(AND($G90="互联网版",$H90="中医诊所"),IFERROR(Y90/同类汇总数据!J$10,0),IF(AND($G90="互联网版",$H90="口腔诊所"),IFERROR(Y90/同类汇总数据!J$11,0))))))))))</f>
        <v>1.01420648484626</v>
      </c>
      <c r="AL90" s="62" t="str">
        <f ca="1" t="shared" ref="AL90:AL99" si="37">IF(YEAR(AO90)&lt;YEAR(TODAY()),"今年内未操作",IF(DATEDIF(AO90,$B$1,"d")&gt;90,"最近三月未操作",IF(DATEDIF(AO90,$B$1,"d")&gt;30,"最近一月未操作",IF(DATEDIF(AO90,$B$1,"d")&gt;7,"最近一周未操作","-"))))</f>
        <v>-</v>
      </c>
      <c r="AM90" s="62" t="str">
        <f t="shared" ref="AM90:AM99" si="38">IF(AE90&lt;0.2,"低于同行20%",IF(AE90&lt;0.5,"低于同行50%",IF(AE90&gt;=2,"高于同行100%",IF(AE90&gt;=1.5,"高于同行150%",IF(AE90&gt;=1.2,"高于同行20%","")))))</f>
        <v>高于同行20%</v>
      </c>
      <c r="AN90" s="5" t="str">
        <f t="shared" ref="AN90:AN99" si="39">IF(AI90&lt;0.2,"低于同行20%",IF(AI90&lt;0.5,"低于同行50%",IF(AI90&gt;=2,"高于同行100%",IF(AI90&gt;=1.5,"高于同行150%",IF(AI90&gt;=1.2,"高于同行20%","")))))</f>
        <v/>
      </c>
      <c r="AO90" s="63">
        <f t="shared" ref="AO90:AO99" si="40">MAX(IF(M90&lt;&gt;"",M90,0),IF(N90&lt;&gt;"",N90,0),IF(O90&lt;&gt;"",O90,0),IF(P90&lt;&gt;"",P90,0),IF(Q90&lt;&gt;"",Q90,0))</f>
        <v>46104.3744907407</v>
      </c>
      <c r="AP90" s="5" t="str">
        <f t="shared" ref="AP90:AP99" si="41">IF(AND(DATEDIF(AQ90,$B$1,"d")&lt;=14,DATEDIF(N90,$B$1,"d")&gt;14),"未支付","")</f>
        <v/>
      </c>
      <c r="AQ90" s="60">
        <v>45089.4442867245</v>
      </c>
    </row>
    <row r="91" ht="17" spans="1:43">
      <c r="A91" s="5">
        <f t="shared" si="33"/>
        <v>88</v>
      </c>
      <c r="B91" s="55" t="str">
        <f t="shared" si="34"/>
        <v>连续三月交易上升</v>
      </c>
      <c r="C91" s="2" t="str">
        <f t="shared" si="35"/>
        <v/>
      </c>
      <c r="D91" s="56" t="str">
        <f t="shared" si="36"/>
        <v>-</v>
      </c>
      <c r="E91" s="84" t="s">
        <v>301</v>
      </c>
      <c r="F91" s="58">
        <v>45089.4442867245</v>
      </c>
      <c r="G91" s="59" t="s">
        <v>38</v>
      </c>
      <c r="H91" s="59" t="s">
        <v>39</v>
      </c>
      <c r="I91" s="59" t="s">
        <v>40</v>
      </c>
      <c r="J91" s="59" t="s">
        <v>102</v>
      </c>
      <c r="K91" s="59" t="s">
        <v>302</v>
      </c>
      <c r="L91" s="59" t="s">
        <v>303</v>
      </c>
      <c r="M91" s="60">
        <v>46104.3589814815</v>
      </c>
      <c r="N91" s="60">
        <v>46103.836174294</v>
      </c>
      <c r="O91" s="60">
        <v>46103.8333832292</v>
      </c>
      <c r="P91" s="60">
        <v>46100.5905046644</v>
      </c>
      <c r="Q91" s="60">
        <v>46104.3608734028</v>
      </c>
      <c r="R91" s="59">
        <v>7689.3</v>
      </c>
      <c r="S91" s="59">
        <v>24686.8</v>
      </c>
      <c r="T91" s="59">
        <v>75475.72</v>
      </c>
      <c r="U91" s="59">
        <v>67123.4</v>
      </c>
      <c r="V91" s="59">
        <v>90</v>
      </c>
      <c r="W91" s="59">
        <v>327</v>
      </c>
      <c r="X91" s="59">
        <v>1037</v>
      </c>
      <c r="Y91" s="59">
        <v>905</v>
      </c>
      <c r="Z91" s="59">
        <v>137.2666666667</v>
      </c>
      <c r="AA91" s="59">
        <v>0.28676942</v>
      </c>
      <c r="AB91" s="59">
        <v>-0.3929499662</v>
      </c>
      <c r="AC91" s="59">
        <v>-0.301610389</v>
      </c>
      <c r="AD91" s="61">
        <f>IF(AND($G91="正式版",$H91="中西医诊所"),IFERROR(R91/同类汇总数据!C$3,0),IF(AND($G91="正式版",$H91="中医诊所"),IFERROR(R91/同类汇总数据!C$4,0),IF(AND($G91="正式版",$H91="口腔诊所"),IFERROR(R91/同类汇总数据!C$5,0),IF(AND($G91="检查版",$H91="中西医诊所"),IFERROR(R91/同类汇总数据!C$6,0),IF(AND($G91="检查版",$H91="中医诊所"),IFERROR(R91/同类汇总数据!C$7,0),IF(AND($G91="检查版",$H91="口腔诊所"),IFERROR(R91/同类汇总数据!C$8,0),IF(AND($G91="互联网版",$H91="中西医诊所"),IFERROR(R91/同类汇总数据!C$9,0),IF(AND($G91="互联网版",$H91="中医诊所"),IFERROR(R91/同类汇总数据!C$10,0),IF(AND($G91="互联网版",$H91="口腔诊所"),IFERROR(R91/同类汇总数据!C$11,0))))))))))</f>
        <v>0.840199777451853</v>
      </c>
      <c r="AE91" s="61">
        <f>IF(AND($G91="正式版",$H91="中西医诊所"),IFERROR(S91/同类汇总数据!D$3,0),IF(AND($G91="正式版",$H91="中医诊所"),IFERROR(S91/同类汇总数据!D$4,0),IF(AND($G91="正式版",$H91="口腔诊所"),IFERROR(S91/同类汇总数据!D$5,0),IF(AND($G91="检查版",$H91="中西医诊所"),IFERROR(S91/同类汇总数据!D$6,0),IF(AND($G91="检查版",$H91="中医诊所"),IFERROR(S91/同类汇总数据!D$7,0),IF(AND($G91="检查版",$H91="口腔诊所"),IFERROR(S91/同类汇总数据!D$8,0),IF(AND($G91="互联网版",$H91="中西医诊所"),IFERROR(S91/同类汇总数据!D$9,0),IF(AND($G91="互联网版",$H91="中医诊所"),IFERROR(S91/同类汇总数据!D$10,0),IF(AND($G91="互联网版",$H91="口腔诊所"),IFERROR(S91/同类汇总数据!D$11,0))))))))))</f>
        <v>0.676652775814602</v>
      </c>
      <c r="AF91" s="61">
        <f>IF(AND($G91="正式版",$H91="中西医诊所"),IFERROR(T91/同类汇总数据!E$3,0),IF(AND($G91="正式版",$H91="中医诊所"),IFERROR(T91/同类汇总数据!E$4,0),IF(AND($G91="正式版",$H91="口腔诊所"),IFERROR(T91/同类汇总数据!E$5,0),IF(AND($G91="检查版",$H91="中西医诊所"),IFERROR(T91/同类汇总数据!E$6,0),IF(AND($G91="检查版",$H91="中医诊所"),IFERROR(T91/同类汇总数据!E$7,0),IF(AND($G91="检查版",$H91="口腔诊所"),IFERROR(T91/同类汇总数据!E$8,0),IF(AND($G91="互联网版",$H91="中西医诊所"),IFERROR(T91/同类汇总数据!E$9,0),IF(AND($G91="互联网版",$H91="中医诊所"),IFERROR(T91/同类汇总数据!E$10,0),IF(AND($G91="互联网版",$H91="口腔诊所"),IFERROR(T91/同类汇总数据!E$11,0))))))))))</f>
        <v>0.691700374511159</v>
      </c>
      <c r="AG91" s="61">
        <f>IF(AND($G91="正式版",$H91="中西医诊所"),IFERROR(U91/同类汇总数据!F$3,0),IF(AND($G91="正式版",$H91="中医诊所"),IFERROR(U91/同类汇总数据!F$4,0),IF(AND($G91="正式版",$H91="口腔诊所"),IFERROR(U91/同类汇总数据!F$5,0),IF(AND($G91="检查版",$H91="中西医诊所"),IFERROR(U91/同类汇总数据!F$6,0),IF(AND($G91="检查版",$H91="中医诊所"),IFERROR(U91/同类汇总数据!F$7,0),IF(AND($G91="检查版",$H91="口腔诊所"),IFERROR(U91/同类汇总数据!F$8,0),IF(AND($G91="互联网版",$H91="中西医诊所"),IFERROR(U91/同类汇总数据!F$9,0),IF(AND($G91="互联网版",$H91="中医诊所"),IFERROR(U91/同类汇总数据!F$10,0),IF(AND($G91="互联网版",$H91="口腔诊所"),IFERROR(U91/同类汇总数据!F$11,0))))))))))</f>
        <v>0.699762039295559</v>
      </c>
      <c r="AH91" s="61">
        <f>IF(AND($G91="正式版",$H91="中西医诊所"),IFERROR(V91/同类汇总数据!G$3,0),IF(AND($G91="正式版",$H91="中医诊所"),IFERROR(V91/同类汇总数据!G$4,0),IF(AND($G91="正式版",$H91="口腔诊所"),IFERROR(V91/同类汇总数据!G$5,0),IF(AND($G91="检查版",$H91="中西医诊所"),IFERROR(V91/同类汇总数据!G$6,0),IF(AND($G91="检查版",$H91="中医诊所"),IFERROR(V91/同类汇总数据!G$7,0),IF(AND($G91="检查版",$H91="口腔诊所"),IFERROR(V91/同类汇总数据!G$8,0),IF(AND($G91="互联网版",$H91="中西医诊所"),IFERROR(V91/同类汇总数据!G$9,0),IF(AND($G91="互联网版",$H91="中医诊所"),IFERROR(V91/同类汇总数据!G$10,0),IF(AND($G91="互联网版",$H91="口腔诊所"),IFERROR(V91/同类汇总数据!G$11,0))))))))))</f>
        <v>0.949356072872572</v>
      </c>
      <c r="AI91" s="61">
        <f>IF(AND($G91="正式版",$H91="中西医诊所"),IFERROR(W91/同类汇总数据!H$3,0),IF(AND($G91="正式版",$H91="中医诊所"),IFERROR(W91/同类汇总数据!H$4,0),IF(AND($G91="正式版",$H91="口腔诊所"),IFERROR(W91/同类汇总数据!H$5,0),IF(AND($G91="检查版",$H91="中西医诊所"),IFERROR(W91/同类汇总数据!H$6,0),IF(AND($G91="检查版",$H91="中医诊所"),IFERROR(W91/同类汇总数据!H$7,0),IF(AND($G91="检查版",$H91="口腔诊所"),IFERROR(W91/同类汇总数据!H$8,0),IF(AND($G91="互联网版",$H91="中西医诊所"),IFERROR(W91/同类汇总数据!H$9,0),IF(AND($G91="互联网版",$H91="中医诊所"),IFERROR(W91/同类汇总数据!H$10,0),IF(AND($G91="互联网版",$H91="口腔诊所"),IFERROR(W91/同类汇总数据!H$11,0))))))))))</f>
        <v>0.894345765559975</v>
      </c>
      <c r="AJ91" s="61">
        <f>IF(AND($G91="正式版",$H91="中西医诊所"),IFERROR(X91/同类汇总数据!I$3,0),IF(AND($G91="正式版",$H91="中医诊所"),IFERROR(X91/同类汇总数据!I$4,0),IF(AND($G91="正式版",$H91="口腔诊所"),IFERROR(X91/同类汇总数据!I$5,0),IF(AND($G91="检查版",$H91="中西医诊所"),IFERROR(X91/同类汇总数据!I$6,0),IF(AND($G91="检查版",$H91="中医诊所"),IFERROR(X91/同类汇总数据!I$7,0),IF(AND($G91="检查版",$H91="口腔诊所"),IFERROR(X91/同类汇总数据!I$8,0),IF(AND($G91="互联网版",$H91="中西医诊所"),IFERROR(X91/同类汇总数据!I$9,0),IF(AND($G91="互联网版",$H91="中医诊所"),IFERROR(X91/同类汇总数据!I$10,0),IF(AND($G91="互联网版",$H91="口腔诊所"),IFERROR(X91/同类汇总数据!I$11,0))))))))))</f>
        <v>0.916960758766017</v>
      </c>
      <c r="AK91" s="61">
        <f>IF(AND($G91="正式版",$H91="中西医诊所"),IFERROR(Y91/同类汇总数据!J$3,0),IF(AND($G91="正式版",$H91="中医诊所"),IFERROR(Y91/同类汇总数据!J$4,0),IF(AND($G91="正式版",$H91="口腔诊所"),IFERROR(Y91/同类汇总数据!J$5,0),IF(AND($G91="检查版",$H91="中西医诊所"),IFERROR(Y91/同类汇总数据!J$6,0),IF(AND($G91="检查版",$H91="中医诊所"),IFERROR(Y91/同类汇总数据!J$7,0),IF(AND($G91="检查版",$H91="口腔诊所"),IFERROR(Y91/同类汇总数据!J$8,0),IF(AND($G91="互联网版",$H91="中西医诊所"),IFERROR(Y91/同类汇总数据!J$9,0),IF(AND($G91="互联网版",$H91="中医诊所"),IFERROR(Y91/同类汇总数据!J$10,0),IF(AND($G91="互联网版",$H91="口腔诊所"),IFERROR(Y91/同类汇总数据!J$11,0))))))))))</f>
        <v>0.904292481562425</v>
      </c>
      <c r="AL91" s="62" t="str">
        <f ca="1" t="shared" si="37"/>
        <v>-</v>
      </c>
      <c r="AM91" s="62" t="str">
        <f t="shared" si="38"/>
        <v/>
      </c>
      <c r="AN91" s="5" t="str">
        <f t="shared" si="39"/>
        <v/>
      </c>
      <c r="AO91" s="63">
        <f t="shared" si="40"/>
        <v>46104.3608734028</v>
      </c>
      <c r="AP91" s="5" t="str">
        <f t="shared" si="41"/>
        <v/>
      </c>
      <c r="AQ91" s="60">
        <v>45089.4452803704</v>
      </c>
    </row>
    <row r="92" ht="17" spans="1:43">
      <c r="A92" s="5">
        <f t="shared" si="33"/>
        <v>89</v>
      </c>
      <c r="B92" s="55" t="str">
        <f t="shared" si="34"/>
        <v>连续三月交易上升</v>
      </c>
      <c r="C92" s="2" t="str">
        <f t="shared" si="35"/>
        <v/>
      </c>
      <c r="D92" s="56" t="str">
        <f t="shared" si="36"/>
        <v>-</v>
      </c>
      <c r="E92" s="84" t="s">
        <v>304</v>
      </c>
      <c r="F92" s="58">
        <v>45089.4452803704</v>
      </c>
      <c r="G92" s="59" t="s">
        <v>38</v>
      </c>
      <c r="H92" s="59" t="s">
        <v>39</v>
      </c>
      <c r="I92" s="59" t="s">
        <v>40</v>
      </c>
      <c r="J92" s="59" t="s">
        <v>85</v>
      </c>
      <c r="K92" s="59" t="s">
        <v>305</v>
      </c>
      <c r="L92" s="59" t="s">
        <v>306</v>
      </c>
      <c r="M92" s="60">
        <v>46104.3562615741</v>
      </c>
      <c r="N92" s="60">
        <v>46104.3957874769</v>
      </c>
      <c r="O92" s="60">
        <v>46104.3949653125</v>
      </c>
      <c r="P92" s="60">
        <v>46100.4731734954</v>
      </c>
      <c r="Q92" s="60">
        <v>46104.3958162153</v>
      </c>
      <c r="R92" s="59">
        <v>15242.19</v>
      </c>
      <c r="S92" s="59">
        <v>58799.63</v>
      </c>
      <c r="T92" s="59">
        <v>166523.51</v>
      </c>
      <c r="U92" s="59">
        <v>146736.31</v>
      </c>
      <c r="V92" s="59">
        <v>215</v>
      </c>
      <c r="W92" s="59">
        <v>761</v>
      </c>
      <c r="X92" s="59">
        <v>2124</v>
      </c>
      <c r="Y92" s="59">
        <v>1912</v>
      </c>
      <c r="Z92" s="59">
        <v>137.9295484478</v>
      </c>
      <c r="AA92" s="59">
        <v>0.3409204519</v>
      </c>
      <c r="AB92" s="59">
        <v>-0.3134856172</v>
      </c>
      <c r="AC92" s="59">
        <v>-0.1677603163</v>
      </c>
      <c r="AD92" s="61">
        <f>IF(AND($G92="正式版",$H92="中西医诊所"),IFERROR(R92/同类汇总数据!C$3,0),IF(AND($G92="正式版",$H92="中医诊所"),IFERROR(R92/同类汇总数据!C$4,0),IF(AND($G92="正式版",$H92="口腔诊所"),IFERROR(R92/同类汇总数据!C$5,0),IF(AND($G92="检查版",$H92="中西医诊所"),IFERROR(R92/同类汇总数据!C$6,0),IF(AND($G92="检查版",$H92="中医诊所"),IFERROR(R92/同类汇总数据!C$7,0),IF(AND($G92="检查版",$H92="口腔诊所"),IFERROR(R92/同类汇总数据!C$8,0),IF(AND($G92="互联网版",$H92="中西医诊所"),IFERROR(R92/同类汇总数据!C$9,0),IF(AND($G92="互联网版",$H92="中医诊所"),IFERROR(R92/同类汇总数据!C$10,0),IF(AND($G92="互联网版",$H92="口腔诊所"),IFERROR(R92/同类汇总数据!C$11,0))))))))))</f>
        <v>1.66549421220122</v>
      </c>
      <c r="AE92" s="61">
        <f>IF(AND($G92="正式版",$H92="中西医诊所"),IFERROR(S92/同类汇总数据!D$3,0),IF(AND($G92="正式版",$H92="中医诊所"),IFERROR(S92/同类汇总数据!D$4,0),IF(AND($G92="正式版",$H92="口腔诊所"),IFERROR(S92/同类汇总数据!D$5,0),IF(AND($G92="检查版",$H92="中西医诊所"),IFERROR(S92/同类汇总数据!D$6,0),IF(AND($G92="检查版",$H92="中医诊所"),IFERROR(S92/同类汇总数据!D$7,0),IF(AND($G92="检查版",$H92="口腔诊所"),IFERROR(S92/同类汇总数据!D$8,0),IF(AND($G92="互联网版",$H92="中西医诊所"),IFERROR(S92/同类汇总数据!D$9,0),IF(AND($G92="互联网版",$H92="中医诊所"),IFERROR(S92/同类汇总数据!D$10,0),IF(AND($G92="互联网版",$H92="口腔诊所"),IFERROR(S92/同类汇总数据!D$11,0))))))))))</f>
        <v>1.61166829465024</v>
      </c>
      <c r="AF92" s="61">
        <f>IF(AND($G92="正式版",$H92="中西医诊所"),IFERROR(T92/同类汇总数据!E$3,0),IF(AND($G92="正式版",$H92="中医诊所"),IFERROR(T92/同类汇总数据!E$4,0),IF(AND($G92="正式版",$H92="口腔诊所"),IFERROR(T92/同类汇总数据!E$5,0),IF(AND($G92="检查版",$H92="中西医诊所"),IFERROR(T92/同类汇总数据!E$6,0),IF(AND($G92="检查版",$H92="中医诊所"),IFERROR(T92/同类汇总数据!E$7,0),IF(AND($G92="检查版",$H92="口腔诊所"),IFERROR(T92/同类汇总数据!E$8,0),IF(AND($G92="互联网版",$H92="中西医诊所"),IFERROR(T92/同类汇总数据!E$9,0),IF(AND($G92="互联网版",$H92="中医诊所"),IFERROR(T92/同类汇总数据!E$10,0),IF(AND($G92="互联网版",$H92="口腔诊所"),IFERROR(T92/同类汇总数据!E$11,0))))))))))</f>
        <v>1.52611163208397</v>
      </c>
      <c r="AG92" s="61">
        <f>IF(AND($G92="正式版",$H92="中西医诊所"),IFERROR(U92/同类汇总数据!F$3,0),IF(AND($G92="正式版",$H92="中医诊所"),IFERROR(U92/同类汇总数据!F$4,0),IF(AND($G92="正式版",$H92="口腔诊所"),IFERROR(U92/同类汇总数据!F$5,0),IF(AND($G92="检查版",$H92="中西医诊所"),IFERROR(U92/同类汇总数据!F$6,0),IF(AND($G92="检查版",$H92="中医诊所"),IFERROR(U92/同类汇总数据!F$7,0),IF(AND($G92="检查版",$H92="口腔诊所"),IFERROR(U92/同类汇总数据!F$8,0),IF(AND($G92="互联网版",$H92="中西医诊所"),IFERROR(U92/同类汇总数据!F$9,0),IF(AND($G92="互联网版",$H92="中医诊所"),IFERROR(U92/同类汇总数据!F$10,0),IF(AND($G92="互联网版",$H92="口腔诊所"),IFERROR(U92/同类汇总数据!F$11,0))))))))))</f>
        <v>1.52972733092044</v>
      </c>
      <c r="AH92" s="61">
        <f>IF(AND($G92="正式版",$H92="中西医诊所"),IFERROR(V92/同类汇总数据!G$3,0),IF(AND($G92="正式版",$H92="中医诊所"),IFERROR(V92/同类汇总数据!G$4,0),IF(AND($G92="正式版",$H92="口腔诊所"),IFERROR(V92/同类汇总数据!G$5,0),IF(AND($G92="检查版",$H92="中西医诊所"),IFERROR(V92/同类汇总数据!G$6,0),IF(AND($G92="检查版",$H92="中医诊所"),IFERROR(V92/同类汇总数据!G$7,0),IF(AND($G92="检查版",$H92="口腔诊所"),IFERROR(V92/同类汇总数据!G$8,0),IF(AND($G92="互联网版",$H92="中西医诊所"),IFERROR(V92/同类汇总数据!G$9,0),IF(AND($G92="互联网版",$H92="中医诊所"),IFERROR(V92/同类汇总数据!G$10,0),IF(AND($G92="互联网版",$H92="口腔诊所"),IFERROR(V92/同类汇总数据!G$11,0))))))))))</f>
        <v>2.26790617408448</v>
      </c>
      <c r="AI92" s="61">
        <f>IF(AND($G92="正式版",$H92="中西医诊所"),IFERROR(W92/同类汇总数据!H$3,0),IF(AND($G92="正式版",$H92="中医诊所"),IFERROR(W92/同类汇总数据!H$4,0),IF(AND($G92="正式版",$H92="口腔诊所"),IFERROR(W92/同类汇总数据!H$5,0),IF(AND($G92="检查版",$H92="中西医诊所"),IFERROR(W92/同类汇总数据!H$6,0),IF(AND($G92="检查版",$H92="中医诊所"),IFERROR(W92/同类汇总数据!H$7,0),IF(AND($G92="检查版",$H92="口腔诊所"),IFERROR(W92/同类汇总数据!H$8,0),IF(AND($G92="互联网版",$H92="中西医诊所"),IFERROR(W92/同类汇总数据!H$9,0),IF(AND($G92="互联网版",$H92="中医诊所"),IFERROR(W92/同类汇总数据!H$10,0),IF(AND($G92="互联网版",$H92="口腔诊所"),IFERROR(W92/同类汇总数据!H$11,0))))))))))</f>
        <v>2.08133678162429</v>
      </c>
      <c r="AJ92" s="61">
        <f>IF(AND($G92="正式版",$H92="中西医诊所"),IFERROR(X92/同类汇总数据!I$3,0),IF(AND($G92="正式版",$H92="中医诊所"),IFERROR(X92/同类汇总数据!I$4,0),IF(AND($G92="正式版",$H92="口腔诊所"),IFERROR(X92/同类汇总数据!I$5,0),IF(AND($G92="检查版",$H92="中西医诊所"),IFERROR(X92/同类汇总数据!I$6,0),IF(AND($G92="检查版",$H92="中医诊所"),IFERROR(X92/同类汇总数据!I$7,0),IF(AND($G92="检查版",$H92="口腔诊所"),IFERROR(X92/同类汇总数据!I$8,0),IF(AND($G92="互联网版",$H92="中西医诊所"),IFERROR(X92/同类汇总数据!I$9,0),IF(AND($G92="互联网版",$H92="中医诊所"),IFERROR(X92/同类汇总数据!I$10,0),IF(AND($G92="互联网版",$H92="口腔诊所"),IFERROR(X92/同类汇总数据!I$11,0))))))))))</f>
        <v>1.87813370455065</v>
      </c>
      <c r="AK92" s="61">
        <f>IF(AND($G92="正式版",$H92="中西医诊所"),IFERROR(Y92/同类汇总数据!J$3,0),IF(AND($G92="正式版",$H92="中医诊所"),IFERROR(Y92/同类汇总数据!J$4,0),IF(AND($G92="正式版",$H92="口腔诊所"),IFERROR(Y92/同类汇总数据!J$5,0),IF(AND($G92="检查版",$H92="中西医诊所"),IFERROR(Y92/同类汇总数据!J$6,0),IF(AND($G92="检查版",$H92="中医诊所"),IFERROR(Y92/同类汇总数据!J$7,0),IF(AND($G92="检查版",$H92="口腔诊所"),IFERROR(Y92/同类汇总数据!J$8,0),IF(AND($G92="互联网版",$H92="中西医诊所"),IFERROR(Y92/同类汇总数据!J$9,0),IF(AND($G92="互联网版",$H92="中医诊所"),IFERROR(Y92/同类汇总数据!J$10,0),IF(AND($G92="互联网版",$H92="口腔诊所"),IFERROR(Y92/同类汇总数据!J$11,0))))))))))</f>
        <v>1.91050522071531</v>
      </c>
      <c r="AL92" s="62" t="str">
        <f ca="1" t="shared" si="37"/>
        <v>-</v>
      </c>
      <c r="AM92" s="62" t="str">
        <f t="shared" si="38"/>
        <v>高于同行150%</v>
      </c>
      <c r="AN92" s="5" t="str">
        <f t="shared" si="39"/>
        <v>高于同行100%</v>
      </c>
      <c r="AO92" s="63">
        <f t="shared" si="40"/>
        <v>46104.3958162153</v>
      </c>
      <c r="AP92" s="5" t="str">
        <f t="shared" si="41"/>
        <v/>
      </c>
      <c r="AQ92" s="60">
        <v>45089.4605047917</v>
      </c>
    </row>
    <row r="93" ht="17" spans="1:43">
      <c r="A93" s="5">
        <f t="shared" si="33"/>
        <v>90</v>
      </c>
      <c r="B93" s="55" t="str">
        <f t="shared" si="34"/>
        <v>交易波动较大</v>
      </c>
      <c r="C93" s="2" t="str">
        <f t="shared" si="35"/>
        <v/>
      </c>
      <c r="D93" s="56" t="str">
        <f t="shared" si="36"/>
        <v>-</v>
      </c>
      <c r="E93" s="84" t="s">
        <v>307</v>
      </c>
      <c r="F93" s="58">
        <v>45089.4605047917</v>
      </c>
      <c r="G93" s="59" t="s">
        <v>38</v>
      </c>
      <c r="H93" s="59" t="s">
        <v>39</v>
      </c>
      <c r="I93" s="59" t="s">
        <v>40</v>
      </c>
      <c r="J93" s="59" t="s">
        <v>280</v>
      </c>
      <c r="K93" s="59" t="s">
        <v>308</v>
      </c>
      <c r="L93" s="59" t="s">
        <v>309</v>
      </c>
      <c r="M93" s="60">
        <v>46104.3567592593</v>
      </c>
      <c r="N93" s="60">
        <v>46104.3626485764</v>
      </c>
      <c r="O93" s="60">
        <v>46104.360093206</v>
      </c>
      <c r="P93" s="60">
        <v>46101.4889243518</v>
      </c>
      <c r="Q93" s="60">
        <v>46104.3672984375</v>
      </c>
      <c r="R93" s="59">
        <v>5954.2</v>
      </c>
      <c r="S93" s="59">
        <v>26279</v>
      </c>
      <c r="T93" s="59">
        <v>100941.2</v>
      </c>
      <c r="U93" s="59">
        <v>90076.3</v>
      </c>
      <c r="V93" s="59">
        <v>100</v>
      </c>
      <c r="W93" s="59">
        <v>368</v>
      </c>
      <c r="X93" s="59">
        <v>1290</v>
      </c>
      <c r="Y93" s="59">
        <v>1144</v>
      </c>
      <c r="Z93" s="59">
        <v>144.3530448718</v>
      </c>
      <c r="AA93" s="59">
        <v>-0.1881003358</v>
      </c>
      <c r="AB93" s="59">
        <v>-0.2347233354</v>
      </c>
      <c r="AC93" s="59">
        <v>-0.0739242103</v>
      </c>
      <c r="AD93" s="61">
        <f>IF(AND($G93="正式版",$H93="中西医诊所"),IFERROR(R93/同类汇总数据!C$3,0),IF(AND($G93="正式版",$H93="中医诊所"),IFERROR(R93/同类汇总数据!C$4,0),IF(AND($G93="正式版",$H93="口腔诊所"),IFERROR(R93/同类汇总数据!C$5,0),IF(AND($G93="检查版",$H93="中西医诊所"),IFERROR(R93/同类汇总数据!C$6,0),IF(AND($G93="检查版",$H93="中医诊所"),IFERROR(R93/同类汇总数据!C$7,0),IF(AND($G93="检查版",$H93="口腔诊所"),IFERROR(R93/同类汇总数据!C$8,0),IF(AND($G93="互联网版",$H93="中西医诊所"),IFERROR(R93/同类汇总数据!C$9,0),IF(AND($G93="互联网版",$H93="中医诊所"),IFERROR(R93/同类汇总数据!C$10,0),IF(AND($G93="互联网版",$H93="口腔诊所"),IFERROR(R93/同类汇总数据!C$11,0))))))))))</f>
        <v>0.65060766453433</v>
      </c>
      <c r="AE93" s="61">
        <f>IF(AND($G93="正式版",$H93="中西医诊所"),IFERROR(S93/同类汇总数据!D$3,0),IF(AND($G93="正式版",$H93="中医诊所"),IFERROR(S93/同类汇总数据!D$4,0),IF(AND($G93="正式版",$H93="口腔诊所"),IFERROR(S93/同类汇总数据!D$5,0),IF(AND($G93="检查版",$H93="中西医诊所"),IFERROR(S93/同类汇总数据!D$6,0),IF(AND($G93="检查版",$H93="中医诊所"),IFERROR(S93/同类汇总数据!D$7,0),IF(AND($G93="检查版",$H93="口腔诊所"),IFERROR(S93/同类汇总数据!D$8,0),IF(AND($G93="互联网版",$H93="中西医诊所"),IFERROR(S93/同类汇总数据!D$9,0),IF(AND($G93="互联网版",$H93="中医诊所"),IFERROR(S93/同类汇总数据!D$10,0),IF(AND($G93="互联网版",$H93="口腔诊所"),IFERROR(S93/同类汇总数据!D$11,0))))))))))</f>
        <v>0.720294177278219</v>
      </c>
      <c r="AF93" s="61">
        <f>IF(AND($G93="正式版",$H93="中西医诊所"),IFERROR(T93/同类汇总数据!E$3,0),IF(AND($G93="正式版",$H93="中医诊所"),IFERROR(T93/同类汇总数据!E$4,0),IF(AND($G93="正式版",$H93="口腔诊所"),IFERROR(T93/同类汇总数据!E$5,0),IF(AND($G93="检查版",$H93="中西医诊所"),IFERROR(T93/同类汇总数据!E$6,0),IF(AND($G93="检查版",$H93="中医诊所"),IFERROR(T93/同类汇总数据!E$7,0),IF(AND($G93="检查版",$H93="口腔诊所"),IFERROR(T93/同类汇总数据!E$8,0),IF(AND($G93="互联网版",$H93="中西医诊所"),IFERROR(T93/同类汇总数据!E$9,0),IF(AND($G93="互联网版",$H93="中医诊所"),IFERROR(T93/同类汇总数据!E$10,0),IF(AND($G93="互联网版",$H93="口腔诊所"),IFERROR(T93/同类汇总数据!E$11,0))))))))))</f>
        <v>0.925079824923907</v>
      </c>
      <c r="AG93" s="61">
        <f>IF(AND($G93="正式版",$H93="中西医诊所"),IFERROR(U93/同类汇总数据!F$3,0),IF(AND($G93="正式版",$H93="中医诊所"),IFERROR(U93/同类汇总数据!F$4,0),IF(AND($G93="正式版",$H93="口腔诊所"),IFERROR(U93/同类汇总数据!F$5,0),IF(AND($G93="检查版",$H93="中西医诊所"),IFERROR(U93/同类汇总数据!F$6,0),IF(AND($G93="检查版",$H93="中医诊所"),IFERROR(U93/同类汇总数据!F$7,0),IF(AND($G93="检查版",$H93="口腔诊所"),IFERROR(U93/同类汇总数据!F$8,0),IF(AND($G93="互联网版",$H93="中西医诊所"),IFERROR(U93/同类汇总数据!F$9,0),IF(AND($G93="互联网版",$H93="中医诊所"),IFERROR(U93/同类汇总数据!F$10,0),IF(AND($G93="互联网版",$H93="口腔诊所"),IFERROR(U93/同类汇总数据!F$11,0))))))))))</f>
        <v>0.939046225015398</v>
      </c>
      <c r="AH93" s="61">
        <f>IF(AND($G93="正式版",$H93="中西医诊所"),IFERROR(V93/同类汇总数据!G$3,0),IF(AND($G93="正式版",$H93="中医诊所"),IFERROR(V93/同类汇总数据!G$4,0),IF(AND($G93="正式版",$H93="口腔诊所"),IFERROR(V93/同类汇总数据!G$5,0),IF(AND($G93="检查版",$H93="中西医诊所"),IFERROR(V93/同类汇总数据!G$6,0),IF(AND($G93="检查版",$H93="中医诊所"),IFERROR(V93/同类汇总数据!G$7,0),IF(AND($G93="检查版",$H93="口腔诊所"),IFERROR(V93/同类汇总数据!G$8,0),IF(AND($G93="互联网版",$H93="中西医诊所"),IFERROR(V93/同类汇总数据!G$9,0),IF(AND($G93="互联网版",$H93="中医诊所"),IFERROR(V93/同类汇总数据!G$10,0),IF(AND($G93="互联网版",$H93="口腔诊所"),IFERROR(V93/同类汇总数据!G$11,0))))))))))</f>
        <v>1.05484008096952</v>
      </c>
      <c r="AI93" s="61">
        <f>IF(AND($G93="正式版",$H93="中西医诊所"),IFERROR(W93/同类汇总数据!H$3,0),IF(AND($G93="正式版",$H93="中医诊所"),IFERROR(W93/同类汇总数据!H$4,0),IF(AND($G93="正式版",$H93="口腔诊所"),IFERROR(W93/同类汇总数据!H$5,0),IF(AND($G93="检查版",$H93="中西医诊所"),IFERROR(W93/同类汇总数据!H$6,0),IF(AND($G93="检查版",$H93="中医诊所"),IFERROR(W93/同类汇总数据!H$7,0),IF(AND($G93="检查版",$H93="口腔诊所"),IFERROR(W93/同类汇总数据!H$8,0),IF(AND($G93="互联网版",$H93="中西医诊所"),IFERROR(W93/同类汇总数据!H$9,0),IF(AND($G93="互联网版",$H93="中医诊所"),IFERROR(W93/同类汇总数据!H$10,0),IF(AND($G93="互联网版",$H93="口腔诊所"),IFERROR(W93/同类汇总数据!H$11,0))))))))))</f>
        <v>1.00648086154762</v>
      </c>
      <c r="AJ93" s="61">
        <f>IF(AND($G93="正式版",$H93="中西医诊所"),IFERROR(X93/同类汇总数据!I$3,0),IF(AND($G93="正式版",$H93="中医诊所"),IFERROR(X93/同类汇总数据!I$4,0),IF(AND($G93="正式版",$H93="口腔诊所"),IFERROR(X93/同类汇总数据!I$5,0),IF(AND($G93="检查版",$H93="中西医诊所"),IFERROR(X93/同类汇总数据!I$6,0),IF(AND($G93="检查版",$H93="中医诊所"),IFERROR(X93/同类汇总数据!I$7,0),IF(AND($G93="检查版",$H93="口腔诊所"),IFERROR(X93/同类汇总数据!I$8,0),IF(AND($G93="互联网版",$H93="中西医诊所"),IFERROR(X93/同类汇总数据!I$9,0),IF(AND($G93="互联网版",$H93="中医诊所"),IFERROR(X93/同类汇总数据!I$10,0),IF(AND($G93="互联网版",$H93="口腔诊所"),IFERROR(X93/同类汇总数据!I$11,0))))))))))</f>
        <v>1.14067442508019</v>
      </c>
      <c r="AK93" s="61">
        <f>IF(AND($G93="正式版",$H93="中西医诊所"),IFERROR(Y93/同类汇总数据!J$3,0),IF(AND($G93="正式版",$H93="中医诊所"),IFERROR(Y93/同类汇总数据!J$4,0),IF(AND($G93="正式版",$H93="口腔诊所"),IFERROR(Y93/同类汇总数据!J$5,0),IF(AND($G93="检查版",$H93="中西医诊所"),IFERROR(Y93/同类汇总数据!J$6,0),IF(AND($G93="检查版",$H93="中医诊所"),IFERROR(Y93/同类汇总数据!J$7,0),IF(AND($G93="检查版",$H93="口腔诊所"),IFERROR(Y93/同类汇总数据!J$8,0),IF(AND($G93="互联网版",$H93="中西医诊所"),IFERROR(Y93/同类汇总数据!J$9,0),IF(AND($G93="互联网版",$H93="中医诊所"),IFERROR(Y93/同类汇总数据!J$10,0),IF(AND($G93="互联网版",$H93="口腔诊所"),IFERROR(Y93/同类汇总数据!J$11,0))))))))))</f>
        <v>1.14310563415184</v>
      </c>
      <c r="AL93" s="62" t="str">
        <f ca="1" t="shared" si="37"/>
        <v>-</v>
      </c>
      <c r="AM93" s="62" t="str">
        <f t="shared" si="38"/>
        <v/>
      </c>
      <c r="AN93" s="5" t="str">
        <f t="shared" si="39"/>
        <v/>
      </c>
      <c r="AO93" s="63">
        <f t="shared" si="40"/>
        <v>46104.3672984375</v>
      </c>
      <c r="AP93" s="5" t="str">
        <f t="shared" si="41"/>
        <v/>
      </c>
      <c r="AQ93" s="60">
        <v>45090.6410787616</v>
      </c>
    </row>
    <row r="94" ht="17" spans="1:43">
      <c r="A94" s="5">
        <f t="shared" si="33"/>
        <v>91</v>
      </c>
      <c r="B94" s="55" t="str">
        <f t="shared" si="34"/>
        <v>无交易</v>
      </c>
      <c r="C94" s="2" t="str">
        <f t="shared" si="35"/>
        <v/>
      </c>
      <c r="D94" s="56" t="str">
        <f t="shared" si="36"/>
        <v>流失</v>
      </c>
      <c r="E94" s="84" t="s">
        <v>310</v>
      </c>
      <c r="F94" s="58">
        <v>45090.6410787616</v>
      </c>
      <c r="G94" s="59" t="s">
        <v>38</v>
      </c>
      <c r="H94" s="59" t="s">
        <v>39</v>
      </c>
      <c r="I94" s="59" t="s">
        <v>40</v>
      </c>
      <c r="J94" s="59" t="s">
        <v>280</v>
      </c>
      <c r="K94" s="59" t="s">
        <v>311</v>
      </c>
      <c r="L94" s="59" t="s">
        <v>312</v>
      </c>
      <c r="M94" s="60">
        <v>46056.3641898148</v>
      </c>
      <c r="N94" s="60">
        <v>45721.6338269097</v>
      </c>
      <c r="O94" s="60"/>
      <c r="P94" s="60">
        <v>45657.970945787</v>
      </c>
      <c r="Q94" s="60">
        <v>45721.6338743171</v>
      </c>
      <c r="R94" s="59"/>
      <c r="S94" s="59"/>
      <c r="T94" s="59"/>
      <c r="U94" s="59"/>
      <c r="V94" s="59"/>
      <c r="W94" s="59"/>
      <c r="X94" s="59"/>
      <c r="Y94" s="59"/>
      <c r="Z94" s="59"/>
      <c r="AA94" s="59"/>
      <c r="AB94" s="59"/>
      <c r="AC94" s="59"/>
      <c r="AD94" s="61">
        <f>IF(AND($G94="正式版",$H94="中西医诊所"),IFERROR(R94/同类汇总数据!C$3,0),IF(AND($G94="正式版",$H94="中医诊所"),IFERROR(R94/同类汇总数据!C$4,0),IF(AND($G94="正式版",$H94="口腔诊所"),IFERROR(R94/同类汇总数据!C$5,0),IF(AND($G94="检查版",$H94="中西医诊所"),IFERROR(R94/同类汇总数据!C$6,0),IF(AND($G94="检查版",$H94="中医诊所"),IFERROR(R94/同类汇总数据!C$7,0),IF(AND($G94="检查版",$H94="口腔诊所"),IFERROR(R94/同类汇总数据!C$8,0),IF(AND($G94="互联网版",$H94="中西医诊所"),IFERROR(R94/同类汇总数据!C$9,0),IF(AND($G94="互联网版",$H94="中医诊所"),IFERROR(R94/同类汇总数据!C$10,0),IF(AND($G94="互联网版",$H94="口腔诊所"),IFERROR(R94/同类汇总数据!C$11,0))))))))))</f>
        <v>0</v>
      </c>
      <c r="AE94" s="61">
        <f>IF(AND($G94="正式版",$H94="中西医诊所"),IFERROR(S94/同类汇总数据!D$3,0),IF(AND($G94="正式版",$H94="中医诊所"),IFERROR(S94/同类汇总数据!D$4,0),IF(AND($G94="正式版",$H94="口腔诊所"),IFERROR(S94/同类汇总数据!D$5,0),IF(AND($G94="检查版",$H94="中西医诊所"),IFERROR(S94/同类汇总数据!D$6,0),IF(AND($G94="检查版",$H94="中医诊所"),IFERROR(S94/同类汇总数据!D$7,0),IF(AND($G94="检查版",$H94="口腔诊所"),IFERROR(S94/同类汇总数据!D$8,0),IF(AND($G94="互联网版",$H94="中西医诊所"),IFERROR(S94/同类汇总数据!D$9,0),IF(AND($G94="互联网版",$H94="中医诊所"),IFERROR(S94/同类汇总数据!D$10,0),IF(AND($G94="互联网版",$H94="口腔诊所"),IFERROR(S94/同类汇总数据!D$11,0))))))))))</f>
        <v>0</v>
      </c>
      <c r="AF94" s="61">
        <f>IF(AND($G94="正式版",$H94="中西医诊所"),IFERROR(T94/同类汇总数据!E$3,0),IF(AND($G94="正式版",$H94="中医诊所"),IFERROR(T94/同类汇总数据!E$4,0),IF(AND($G94="正式版",$H94="口腔诊所"),IFERROR(T94/同类汇总数据!E$5,0),IF(AND($G94="检查版",$H94="中西医诊所"),IFERROR(T94/同类汇总数据!E$6,0),IF(AND($G94="检查版",$H94="中医诊所"),IFERROR(T94/同类汇总数据!E$7,0),IF(AND($G94="检查版",$H94="口腔诊所"),IFERROR(T94/同类汇总数据!E$8,0),IF(AND($G94="互联网版",$H94="中西医诊所"),IFERROR(T94/同类汇总数据!E$9,0),IF(AND($G94="互联网版",$H94="中医诊所"),IFERROR(T94/同类汇总数据!E$10,0),IF(AND($G94="互联网版",$H94="口腔诊所"),IFERROR(T94/同类汇总数据!E$11,0))))))))))</f>
        <v>0</v>
      </c>
      <c r="AG94" s="61">
        <f>IF(AND($G94="正式版",$H94="中西医诊所"),IFERROR(U94/同类汇总数据!F$3,0),IF(AND($G94="正式版",$H94="中医诊所"),IFERROR(U94/同类汇总数据!F$4,0),IF(AND($G94="正式版",$H94="口腔诊所"),IFERROR(U94/同类汇总数据!F$5,0),IF(AND($G94="检查版",$H94="中西医诊所"),IFERROR(U94/同类汇总数据!F$6,0),IF(AND($G94="检查版",$H94="中医诊所"),IFERROR(U94/同类汇总数据!F$7,0),IF(AND($G94="检查版",$H94="口腔诊所"),IFERROR(U94/同类汇总数据!F$8,0),IF(AND($G94="互联网版",$H94="中西医诊所"),IFERROR(U94/同类汇总数据!F$9,0),IF(AND($G94="互联网版",$H94="中医诊所"),IFERROR(U94/同类汇总数据!F$10,0),IF(AND($G94="互联网版",$H94="口腔诊所"),IFERROR(U94/同类汇总数据!F$11,0))))))))))</f>
        <v>0</v>
      </c>
      <c r="AH94" s="61">
        <f>IF(AND($G94="正式版",$H94="中西医诊所"),IFERROR(V94/同类汇总数据!G$3,0),IF(AND($G94="正式版",$H94="中医诊所"),IFERROR(V94/同类汇总数据!G$4,0),IF(AND($G94="正式版",$H94="口腔诊所"),IFERROR(V94/同类汇总数据!G$5,0),IF(AND($G94="检查版",$H94="中西医诊所"),IFERROR(V94/同类汇总数据!G$6,0),IF(AND($G94="检查版",$H94="中医诊所"),IFERROR(V94/同类汇总数据!G$7,0),IF(AND($G94="检查版",$H94="口腔诊所"),IFERROR(V94/同类汇总数据!G$8,0),IF(AND($G94="互联网版",$H94="中西医诊所"),IFERROR(V94/同类汇总数据!G$9,0),IF(AND($G94="互联网版",$H94="中医诊所"),IFERROR(V94/同类汇总数据!G$10,0),IF(AND($G94="互联网版",$H94="口腔诊所"),IFERROR(V94/同类汇总数据!G$11,0))))))))))</f>
        <v>0</v>
      </c>
      <c r="AI94" s="61">
        <f>IF(AND($G94="正式版",$H94="中西医诊所"),IFERROR(W94/同类汇总数据!H$3,0),IF(AND($G94="正式版",$H94="中医诊所"),IFERROR(W94/同类汇总数据!H$4,0),IF(AND($G94="正式版",$H94="口腔诊所"),IFERROR(W94/同类汇总数据!H$5,0),IF(AND($G94="检查版",$H94="中西医诊所"),IFERROR(W94/同类汇总数据!H$6,0),IF(AND($G94="检查版",$H94="中医诊所"),IFERROR(W94/同类汇总数据!H$7,0),IF(AND($G94="检查版",$H94="口腔诊所"),IFERROR(W94/同类汇总数据!H$8,0),IF(AND($G94="互联网版",$H94="中西医诊所"),IFERROR(W94/同类汇总数据!H$9,0),IF(AND($G94="互联网版",$H94="中医诊所"),IFERROR(W94/同类汇总数据!H$10,0),IF(AND($G94="互联网版",$H94="口腔诊所"),IFERROR(W94/同类汇总数据!H$11,0))))))))))</f>
        <v>0</v>
      </c>
      <c r="AJ94" s="61">
        <f>IF(AND($G94="正式版",$H94="中西医诊所"),IFERROR(X94/同类汇总数据!I$3,0),IF(AND($G94="正式版",$H94="中医诊所"),IFERROR(X94/同类汇总数据!I$4,0),IF(AND($G94="正式版",$H94="口腔诊所"),IFERROR(X94/同类汇总数据!I$5,0),IF(AND($G94="检查版",$H94="中西医诊所"),IFERROR(X94/同类汇总数据!I$6,0),IF(AND($G94="检查版",$H94="中医诊所"),IFERROR(X94/同类汇总数据!I$7,0),IF(AND($G94="检查版",$H94="口腔诊所"),IFERROR(X94/同类汇总数据!I$8,0),IF(AND($G94="互联网版",$H94="中西医诊所"),IFERROR(X94/同类汇总数据!I$9,0),IF(AND($G94="互联网版",$H94="中医诊所"),IFERROR(X94/同类汇总数据!I$10,0),IF(AND($G94="互联网版",$H94="口腔诊所"),IFERROR(X94/同类汇总数据!I$11,0))))))))))</f>
        <v>0</v>
      </c>
      <c r="AK94" s="61">
        <f>IF(AND($G94="正式版",$H94="中西医诊所"),IFERROR(Y94/同类汇总数据!J$3,0),IF(AND($G94="正式版",$H94="中医诊所"),IFERROR(Y94/同类汇总数据!J$4,0),IF(AND($G94="正式版",$H94="口腔诊所"),IFERROR(Y94/同类汇总数据!J$5,0),IF(AND($G94="检查版",$H94="中西医诊所"),IFERROR(Y94/同类汇总数据!J$6,0),IF(AND($G94="检查版",$H94="中医诊所"),IFERROR(Y94/同类汇总数据!J$7,0),IF(AND($G94="检查版",$H94="口腔诊所"),IFERROR(Y94/同类汇总数据!J$8,0),IF(AND($G94="互联网版",$H94="中西医诊所"),IFERROR(Y94/同类汇总数据!J$9,0),IF(AND($G94="互联网版",$H94="中医诊所"),IFERROR(Y94/同类汇总数据!J$10,0),IF(AND($G94="互联网版",$H94="口腔诊所"),IFERROR(Y94/同类汇总数据!J$11,0))))))))))</f>
        <v>0</v>
      </c>
      <c r="AL94" s="62" t="str">
        <f ca="1" t="shared" si="37"/>
        <v>最近一月未操作</v>
      </c>
      <c r="AM94" s="62" t="str">
        <f t="shared" si="38"/>
        <v>低于同行20%</v>
      </c>
      <c r="AN94" s="5" t="str">
        <f t="shared" si="39"/>
        <v>低于同行20%</v>
      </c>
      <c r="AO94" s="63">
        <f t="shared" si="40"/>
        <v>46056.3641898148</v>
      </c>
      <c r="AP94" s="5" t="str">
        <f t="shared" si="41"/>
        <v/>
      </c>
      <c r="AQ94" s="60">
        <v>45092.4086346759</v>
      </c>
    </row>
    <row r="95" ht="17" spans="1:43">
      <c r="A95" s="5">
        <f t="shared" si="33"/>
        <v>92</v>
      </c>
      <c r="B95" s="55" t="str">
        <f t="shared" si="34"/>
        <v>无交易</v>
      </c>
      <c r="C95" s="2" t="str">
        <f t="shared" si="35"/>
        <v/>
      </c>
      <c r="D95" s="56" t="str">
        <f t="shared" si="36"/>
        <v>流失</v>
      </c>
      <c r="E95" s="84" t="s">
        <v>313</v>
      </c>
      <c r="F95" s="58">
        <v>45092.4086346759</v>
      </c>
      <c r="G95" s="59" t="s">
        <v>60</v>
      </c>
      <c r="H95" s="59" t="s">
        <v>63</v>
      </c>
      <c r="I95" s="59" t="s">
        <v>40</v>
      </c>
      <c r="J95" s="59" t="s">
        <v>78</v>
      </c>
      <c r="K95" s="59" t="s">
        <v>314</v>
      </c>
      <c r="L95" s="59" t="s">
        <v>315</v>
      </c>
      <c r="M95" s="60">
        <v>46042.497974537</v>
      </c>
      <c r="N95" s="60">
        <v>46024.6564106597</v>
      </c>
      <c r="O95" s="60">
        <v>46024.6562230208</v>
      </c>
      <c r="P95" s="60">
        <v>45943.4319388889</v>
      </c>
      <c r="Q95" s="60">
        <v>45991.4468961111</v>
      </c>
      <c r="R95" s="59"/>
      <c r="S95" s="59"/>
      <c r="T95" s="59">
        <v>3493.8</v>
      </c>
      <c r="U95" s="59">
        <v>664</v>
      </c>
      <c r="V95" s="59"/>
      <c r="W95" s="59"/>
      <c r="X95" s="59">
        <v>8</v>
      </c>
      <c r="Y95" s="59">
        <v>1</v>
      </c>
      <c r="Z95" s="59">
        <v>664</v>
      </c>
      <c r="AA95" s="59"/>
      <c r="AB95" s="59"/>
      <c r="AC95" s="59">
        <v>5.2389285714</v>
      </c>
      <c r="AD95" s="61">
        <f>IF(AND($G95="正式版",$H95="中西医诊所"),IFERROR(R95/同类汇总数据!C$3,0),IF(AND($G95="正式版",$H95="中医诊所"),IFERROR(R95/同类汇总数据!C$4,0),IF(AND($G95="正式版",$H95="口腔诊所"),IFERROR(R95/同类汇总数据!C$5,0),IF(AND($G95="检查版",$H95="中西医诊所"),IFERROR(R95/同类汇总数据!C$6,0),IF(AND($G95="检查版",$H95="中医诊所"),IFERROR(R95/同类汇总数据!C$7,0),IF(AND($G95="检查版",$H95="口腔诊所"),IFERROR(R95/同类汇总数据!C$8,0),IF(AND($G95="互联网版",$H95="中西医诊所"),IFERROR(R95/同类汇总数据!C$9,0),IF(AND($G95="互联网版",$H95="中医诊所"),IFERROR(R95/同类汇总数据!C$10,0),IF(AND($G95="互联网版",$H95="口腔诊所"),IFERROR(R95/同类汇总数据!C$11,0))))))))))</f>
        <v>0</v>
      </c>
      <c r="AE95" s="61">
        <f>IF(AND($G95="正式版",$H95="中西医诊所"),IFERROR(S95/同类汇总数据!D$3,0),IF(AND($G95="正式版",$H95="中医诊所"),IFERROR(S95/同类汇总数据!D$4,0),IF(AND($G95="正式版",$H95="口腔诊所"),IFERROR(S95/同类汇总数据!D$5,0),IF(AND($G95="检查版",$H95="中西医诊所"),IFERROR(S95/同类汇总数据!D$6,0),IF(AND($G95="检查版",$H95="中医诊所"),IFERROR(S95/同类汇总数据!D$7,0),IF(AND($G95="检查版",$H95="口腔诊所"),IFERROR(S95/同类汇总数据!D$8,0),IF(AND($G95="互联网版",$H95="中西医诊所"),IFERROR(S95/同类汇总数据!D$9,0),IF(AND($G95="互联网版",$H95="中医诊所"),IFERROR(S95/同类汇总数据!D$10,0),IF(AND($G95="互联网版",$H95="口腔诊所"),IFERROR(S95/同类汇总数据!D$11,0))))))))))</f>
        <v>0</v>
      </c>
      <c r="AF95" s="61">
        <f>IF(AND($G95="正式版",$H95="中西医诊所"),IFERROR(T95/同类汇总数据!E$3,0),IF(AND($G95="正式版",$H95="中医诊所"),IFERROR(T95/同类汇总数据!E$4,0),IF(AND($G95="正式版",$H95="口腔诊所"),IFERROR(T95/同类汇总数据!E$5,0),IF(AND($G95="检查版",$H95="中西医诊所"),IFERROR(T95/同类汇总数据!E$6,0),IF(AND($G95="检查版",$H95="中医诊所"),IFERROR(T95/同类汇总数据!E$7,0),IF(AND($G95="检查版",$H95="口腔诊所"),IFERROR(T95/同类汇总数据!E$8,0),IF(AND($G95="互联网版",$H95="中西医诊所"),IFERROR(T95/同类汇总数据!E$9,0),IF(AND($G95="互联网版",$H95="中医诊所"),IFERROR(T95/同类汇总数据!E$10,0),IF(AND($G95="互联网版",$H95="口腔诊所"),IFERROR(T95/同类汇总数据!E$11,0))))))))))</f>
        <v>0.177953568054047</v>
      </c>
      <c r="AG95" s="61">
        <f>IF(AND($G95="正式版",$H95="中西医诊所"),IFERROR(U95/同类汇总数据!F$3,0),IF(AND($G95="正式版",$H95="中医诊所"),IFERROR(U95/同类汇总数据!F$4,0),IF(AND($G95="正式版",$H95="口腔诊所"),IFERROR(U95/同类汇总数据!F$5,0),IF(AND($G95="检查版",$H95="中西医诊所"),IFERROR(U95/同类汇总数据!F$6,0),IF(AND($G95="检查版",$H95="中医诊所"),IFERROR(U95/同类汇总数据!F$7,0),IF(AND($G95="检查版",$H95="口腔诊所"),IFERROR(U95/同类汇总数据!F$8,0),IF(AND($G95="互联网版",$H95="中西医诊所"),IFERROR(U95/同类汇总数据!F$9,0),IF(AND($G95="互联网版",$H95="中医诊所"),IFERROR(U95/同类汇总数据!F$10,0),IF(AND($G95="互联网版",$H95="口腔诊所"),IFERROR(U95/同类汇总数据!F$11,0))))))))))</f>
        <v>0.0393748294000673</v>
      </c>
      <c r="AH95" s="61">
        <f>IF(AND($G95="正式版",$H95="中西医诊所"),IFERROR(V95/同类汇总数据!G$3,0),IF(AND($G95="正式版",$H95="中医诊所"),IFERROR(V95/同类汇总数据!G$4,0),IF(AND($G95="正式版",$H95="口腔诊所"),IFERROR(V95/同类汇总数据!G$5,0),IF(AND($G95="检查版",$H95="中西医诊所"),IFERROR(V95/同类汇总数据!G$6,0),IF(AND($G95="检查版",$H95="中医诊所"),IFERROR(V95/同类汇总数据!G$7,0),IF(AND($G95="检查版",$H95="口腔诊所"),IFERROR(V95/同类汇总数据!G$8,0),IF(AND($G95="互联网版",$H95="中西医诊所"),IFERROR(V95/同类汇总数据!G$9,0),IF(AND($G95="互联网版",$H95="中医诊所"),IFERROR(V95/同类汇总数据!G$10,0),IF(AND($G95="互联网版",$H95="口腔诊所"),IFERROR(V95/同类汇总数据!G$11,0))))))))))</f>
        <v>0</v>
      </c>
      <c r="AI95" s="61">
        <f>IF(AND($G95="正式版",$H95="中西医诊所"),IFERROR(W95/同类汇总数据!H$3,0),IF(AND($G95="正式版",$H95="中医诊所"),IFERROR(W95/同类汇总数据!H$4,0),IF(AND($G95="正式版",$H95="口腔诊所"),IFERROR(W95/同类汇总数据!H$5,0),IF(AND($G95="检查版",$H95="中西医诊所"),IFERROR(W95/同类汇总数据!H$6,0),IF(AND($G95="检查版",$H95="中医诊所"),IFERROR(W95/同类汇总数据!H$7,0),IF(AND($G95="检查版",$H95="口腔诊所"),IFERROR(W95/同类汇总数据!H$8,0),IF(AND($G95="互联网版",$H95="中西医诊所"),IFERROR(W95/同类汇总数据!H$9,0),IF(AND($G95="互联网版",$H95="中医诊所"),IFERROR(W95/同类汇总数据!H$10,0),IF(AND($G95="互联网版",$H95="口腔诊所"),IFERROR(W95/同类汇总数据!H$11,0))))))))))</f>
        <v>0</v>
      </c>
      <c r="AJ95" s="61">
        <f>IF(AND($G95="正式版",$H95="中西医诊所"),IFERROR(X95/同类汇总数据!I$3,0),IF(AND($G95="正式版",$H95="中医诊所"),IFERROR(X95/同类汇总数据!I$4,0),IF(AND($G95="正式版",$H95="口腔诊所"),IFERROR(X95/同类汇总数据!I$5,0),IF(AND($G95="检查版",$H95="中西医诊所"),IFERROR(X95/同类汇总数据!I$6,0),IF(AND($G95="检查版",$H95="中医诊所"),IFERROR(X95/同类汇总数据!I$7,0),IF(AND($G95="检查版",$H95="口腔诊所"),IFERROR(X95/同类汇总数据!I$8,0),IF(AND($G95="互联网版",$H95="中西医诊所"),IFERROR(X95/同类汇总数据!I$9,0),IF(AND($G95="互联网版",$H95="中医诊所"),IFERROR(X95/同类汇总数据!I$10,0),IF(AND($G95="互联网版",$H95="口腔诊所"),IFERROR(X95/同类汇总数据!I$11,0))))))))))</f>
        <v>0.259783275802162</v>
      </c>
      <c r="AK95" s="61">
        <f>IF(AND($G95="正式版",$H95="中西医诊所"),IFERROR(Y95/同类汇总数据!J$3,0),IF(AND($G95="正式版",$H95="中医诊所"),IFERROR(Y95/同类汇总数据!J$4,0),IF(AND($G95="正式版",$H95="口腔诊所"),IFERROR(Y95/同类汇总数据!J$5,0),IF(AND($G95="检查版",$H95="中西医诊所"),IFERROR(Y95/同类汇总数据!J$6,0),IF(AND($G95="检查版",$H95="中医诊所"),IFERROR(Y95/同类汇总数据!J$7,0),IF(AND($G95="检查版",$H95="口腔诊所"),IFERROR(Y95/同类汇总数据!J$8,0),IF(AND($G95="互联网版",$H95="中西医诊所"),IFERROR(Y95/同类汇总数据!J$9,0),IF(AND($G95="互联网版",$H95="中医诊所"),IFERROR(Y95/同类汇总数据!J$10,0),IF(AND($G95="互联网版",$H95="口腔诊所"),IFERROR(Y95/同类汇总数据!J$11,0))))))))))</f>
        <v>0.0367924354752663</v>
      </c>
      <c r="AL95" s="62" t="str">
        <f ca="1" t="shared" si="37"/>
        <v>最近一月未操作</v>
      </c>
      <c r="AM95" s="62" t="str">
        <f t="shared" si="38"/>
        <v>低于同行20%</v>
      </c>
      <c r="AN95" s="5" t="str">
        <f t="shared" si="39"/>
        <v>低于同行20%</v>
      </c>
      <c r="AO95" s="63">
        <f t="shared" si="40"/>
        <v>46042.497974537</v>
      </c>
      <c r="AP95" s="5" t="str">
        <f t="shared" si="41"/>
        <v/>
      </c>
      <c r="AQ95" s="60">
        <v>45096.6946773032</v>
      </c>
    </row>
    <row r="96" ht="17" spans="1:43">
      <c r="A96" s="5">
        <f t="shared" si="33"/>
        <v>93</v>
      </c>
      <c r="B96" s="55" t="str">
        <f t="shared" si="34"/>
        <v>交易波动较大</v>
      </c>
      <c r="C96" s="2" t="str">
        <f t="shared" si="35"/>
        <v>本月交易额降超20%</v>
      </c>
      <c r="D96" s="56" t="str">
        <f t="shared" si="36"/>
        <v>-</v>
      </c>
      <c r="E96" s="84" t="s">
        <v>316</v>
      </c>
      <c r="F96" s="58">
        <v>45096.6946773032</v>
      </c>
      <c r="G96" s="59" t="s">
        <v>38</v>
      </c>
      <c r="H96" s="59" t="s">
        <v>39</v>
      </c>
      <c r="I96" s="59" t="s">
        <v>40</v>
      </c>
      <c r="J96" s="59" t="s">
        <v>41</v>
      </c>
      <c r="K96" s="59" t="s">
        <v>317</v>
      </c>
      <c r="L96" s="59" t="s">
        <v>318</v>
      </c>
      <c r="M96" s="60">
        <v>46104.3609606481</v>
      </c>
      <c r="N96" s="60">
        <v>46104.3874295602</v>
      </c>
      <c r="O96" s="60">
        <v>46104.383498669</v>
      </c>
      <c r="P96" s="60">
        <v>46101.8476208333</v>
      </c>
      <c r="Q96" s="60">
        <v>46104.3874385185</v>
      </c>
      <c r="R96" s="59">
        <v>10273.2</v>
      </c>
      <c r="S96" s="59">
        <v>30617.8</v>
      </c>
      <c r="T96" s="59">
        <v>114568.22</v>
      </c>
      <c r="U96" s="59">
        <v>103148.91</v>
      </c>
      <c r="V96" s="59">
        <v>107</v>
      </c>
      <c r="W96" s="59">
        <v>327</v>
      </c>
      <c r="X96" s="59">
        <v>1089</v>
      </c>
      <c r="Y96" s="59">
        <v>970</v>
      </c>
      <c r="Z96" s="59">
        <v>225.1641137856</v>
      </c>
      <c r="AA96" s="59">
        <v>-0.2700888973</v>
      </c>
      <c r="AB96" s="59">
        <v>-0.0013289489</v>
      </c>
      <c r="AC96" s="59">
        <v>-0.0237574227</v>
      </c>
      <c r="AD96" s="61">
        <f>IF(AND($G96="正式版",$H96="中西医诊所"),IFERROR(R96/同类汇总数据!C$3,0),IF(AND($G96="正式版",$H96="中医诊所"),IFERROR(R96/同类汇总数据!C$4,0),IF(AND($G96="正式版",$H96="口腔诊所"),IFERROR(R96/同类汇总数据!C$5,0),IF(AND($G96="检查版",$H96="中西医诊所"),IFERROR(R96/同类汇总数据!C$6,0),IF(AND($G96="检查版",$H96="中医诊所"),IFERROR(R96/同类汇总数据!C$7,0),IF(AND($G96="检查版",$H96="口腔诊所"),IFERROR(R96/同类汇总数据!C$8,0),IF(AND($G96="互联网版",$H96="中西医诊所"),IFERROR(R96/同类汇总数据!C$9,0),IF(AND($G96="互联网版",$H96="中医诊所"),IFERROR(R96/同类汇总数据!C$10,0),IF(AND($G96="互联网版",$H96="口腔诊所"),IFERROR(R96/同类汇总数据!C$11,0))))))))))</f>
        <v>1.12253915879448</v>
      </c>
      <c r="AE96" s="61">
        <f>IF(AND($G96="正式版",$H96="中西医诊所"),IFERROR(S96/同类汇总数据!D$3,0),IF(AND($G96="正式版",$H96="中医诊所"),IFERROR(S96/同类汇总数据!D$4,0),IF(AND($G96="正式版",$H96="口腔诊所"),IFERROR(S96/同类汇总数据!D$5,0),IF(AND($G96="检查版",$H96="中西医诊所"),IFERROR(S96/同类汇总数据!D$6,0),IF(AND($G96="检查版",$H96="中医诊所"),IFERROR(S96/同类汇总数据!D$7,0),IF(AND($G96="检查版",$H96="口腔诊所"),IFERROR(S96/同类汇总数据!D$8,0),IF(AND($G96="互联网版",$H96="中西医诊所"),IFERROR(S96/同类汇总数据!D$9,0),IF(AND($G96="互联网版",$H96="中医诊所"),IFERROR(S96/同类汇总数据!D$10,0),IF(AND($G96="互联网版",$H96="口腔诊所"),IFERROR(S96/同类汇总数据!D$11,0))))))))))</f>
        <v>0.83921850378892</v>
      </c>
      <c r="AF96" s="61">
        <f>IF(AND($G96="正式版",$H96="中西医诊所"),IFERROR(T96/同类汇总数据!E$3,0),IF(AND($G96="正式版",$H96="中医诊所"),IFERROR(T96/同类汇总数据!E$4,0),IF(AND($G96="正式版",$H96="口腔诊所"),IFERROR(T96/同类汇总数据!E$5,0),IF(AND($G96="检查版",$H96="中西医诊所"),IFERROR(T96/同类汇总数据!E$6,0),IF(AND($G96="检查版",$H96="中医诊所"),IFERROR(T96/同类汇总数据!E$7,0),IF(AND($G96="检查版",$H96="口腔诊所"),IFERROR(T96/同类汇总数据!E$8,0),IF(AND($G96="互联网版",$H96="中西医诊所"),IFERROR(T96/同类汇总数据!E$9,0),IF(AND($G96="互联网版",$H96="中医诊所"),IFERROR(T96/同类汇总数据!E$10,0),IF(AND($G96="互联网版",$H96="口腔诊所"),IFERROR(T96/同类汇总数据!E$11,0))))))))))</f>
        <v>1.04996521637789</v>
      </c>
      <c r="AG96" s="61">
        <f>IF(AND($G96="正式版",$H96="中西医诊所"),IFERROR(U96/同类汇总数据!F$3,0),IF(AND($G96="正式版",$H96="中医诊所"),IFERROR(U96/同类汇总数据!F$4,0),IF(AND($G96="正式版",$H96="口腔诊所"),IFERROR(U96/同类汇总数据!F$5,0),IF(AND($G96="检查版",$H96="中西医诊所"),IFERROR(U96/同类汇总数据!F$6,0),IF(AND($G96="检查版",$H96="中医诊所"),IFERROR(U96/同类汇总数据!F$7,0),IF(AND($G96="检查版",$H96="口腔诊所"),IFERROR(U96/同类汇总数据!F$8,0),IF(AND($G96="互联网版",$H96="中西医诊所"),IFERROR(U96/同类汇总数据!F$9,0),IF(AND($G96="互联网版",$H96="中医诊所"),IFERROR(U96/同类汇总数据!F$10,0),IF(AND($G96="互联网版",$H96="口腔诊所"),IFERROR(U96/同类汇总数据!F$11,0))))))))))</f>
        <v>1.07532830000736</v>
      </c>
      <c r="AH96" s="61">
        <f>IF(AND($G96="正式版",$H96="中西医诊所"),IFERROR(V96/同类汇总数据!G$3,0),IF(AND($G96="正式版",$H96="中医诊所"),IFERROR(V96/同类汇总数据!G$4,0),IF(AND($G96="正式版",$H96="口腔诊所"),IFERROR(V96/同类汇总数据!G$5,0),IF(AND($G96="检查版",$H96="中西医诊所"),IFERROR(V96/同类汇总数据!G$6,0),IF(AND($G96="检查版",$H96="中医诊所"),IFERROR(V96/同类汇总数据!G$7,0),IF(AND($G96="检查版",$H96="口腔诊所"),IFERROR(V96/同类汇总数据!G$8,0),IF(AND($G96="互联网版",$H96="中西医诊所"),IFERROR(V96/同类汇总数据!G$9,0),IF(AND($G96="互联网版",$H96="中医诊所"),IFERROR(V96/同类汇总数据!G$10,0),IF(AND($G96="互联网版",$H96="口腔诊所"),IFERROR(V96/同类汇总数据!G$11,0))))))))))</f>
        <v>1.12867888663739</v>
      </c>
      <c r="AI96" s="61">
        <f>IF(AND($G96="正式版",$H96="中西医诊所"),IFERROR(W96/同类汇总数据!H$3,0),IF(AND($G96="正式版",$H96="中医诊所"),IFERROR(W96/同类汇总数据!H$4,0),IF(AND($G96="正式版",$H96="口腔诊所"),IFERROR(W96/同类汇总数据!H$5,0),IF(AND($G96="检查版",$H96="中西医诊所"),IFERROR(W96/同类汇总数据!H$6,0),IF(AND($G96="检查版",$H96="中医诊所"),IFERROR(W96/同类汇总数据!H$7,0),IF(AND($G96="检查版",$H96="口腔诊所"),IFERROR(W96/同类汇总数据!H$8,0),IF(AND($G96="互联网版",$H96="中西医诊所"),IFERROR(W96/同类汇总数据!H$9,0),IF(AND($G96="互联网版",$H96="中医诊所"),IFERROR(W96/同类汇总数据!H$10,0),IF(AND($G96="互联网版",$H96="口腔诊所"),IFERROR(W96/同类汇总数据!H$11,0))))))))))</f>
        <v>0.894345765559975</v>
      </c>
      <c r="AJ96" s="61">
        <f>IF(AND($G96="正式版",$H96="中西医诊所"),IFERROR(X96/同类汇总数据!I$3,0),IF(AND($G96="正式版",$H96="中医诊所"),IFERROR(X96/同类汇总数据!I$4,0),IF(AND($G96="正式版",$H96="口腔诊所"),IFERROR(X96/同类汇总数据!I$5,0),IF(AND($G96="检查版",$H96="中西医诊所"),IFERROR(X96/同类汇总数据!I$6,0),IF(AND($G96="检查版",$H96="中医诊所"),IFERROR(X96/同类汇总数据!I$7,0),IF(AND($G96="检查版",$H96="口腔诊所"),IFERROR(X96/同类汇总数据!I$8,0),IF(AND($G96="互联网版",$H96="中西医诊所"),IFERROR(X96/同类汇总数据!I$9,0),IF(AND($G96="互联网版",$H96="中医诊所"),IFERROR(X96/同类汇总数据!I$10,0),IF(AND($G96="互联网版",$H96="口腔诊所"),IFERROR(X96/同类汇总数据!I$11,0))))))))))</f>
        <v>0.962941433265373</v>
      </c>
      <c r="AK96" s="61">
        <f>IF(AND($G96="正式版",$H96="中西医诊所"),IFERROR(Y96/同类汇总数据!J$3,0),IF(AND($G96="正式版",$H96="中医诊所"),IFERROR(Y96/同类汇总数据!J$4,0),IF(AND($G96="正式版",$H96="口腔诊所"),IFERROR(Y96/同类汇总数据!J$5,0),IF(AND($G96="检查版",$H96="中西医诊所"),IFERROR(Y96/同类汇总数据!J$6,0),IF(AND($G96="检查版",$H96="中医诊所"),IFERROR(Y96/同类汇总数据!J$7,0),IF(AND($G96="检查版",$H96="口腔诊所"),IFERROR(Y96/同类汇总数据!J$8,0),IF(AND($G96="互联网版",$H96="中西医诊所"),IFERROR(Y96/同类汇总数据!J$9,0),IF(AND($G96="互联网版",$H96="中医诊所"),IFERROR(Y96/同类汇总数据!J$10,0),IF(AND($G96="互联网版",$H96="口腔诊所"),IFERROR(Y96/同类汇总数据!J$11,0))))))))))</f>
        <v>0.969241665321053</v>
      </c>
      <c r="AL96" s="62" t="str">
        <f ca="1" t="shared" si="37"/>
        <v>-</v>
      </c>
      <c r="AM96" s="62" t="str">
        <f t="shared" si="38"/>
        <v/>
      </c>
      <c r="AN96" s="5" t="str">
        <f t="shared" si="39"/>
        <v/>
      </c>
      <c r="AO96" s="63">
        <f t="shared" si="40"/>
        <v>46104.3874385185</v>
      </c>
      <c r="AP96" s="5" t="str">
        <f t="shared" si="41"/>
        <v/>
      </c>
      <c r="AQ96" s="60">
        <v>45096.6954098148</v>
      </c>
    </row>
    <row r="97" ht="17" spans="1:43">
      <c r="A97" s="5">
        <f t="shared" si="33"/>
        <v>94</v>
      </c>
      <c r="B97" s="55" t="str">
        <f t="shared" si="34"/>
        <v>连续三月交易上升</v>
      </c>
      <c r="C97" s="2" t="str">
        <f t="shared" si="35"/>
        <v/>
      </c>
      <c r="D97" s="56" t="str">
        <f t="shared" si="36"/>
        <v>-</v>
      </c>
      <c r="E97" s="84" t="s">
        <v>319</v>
      </c>
      <c r="F97" s="58">
        <v>45096.6954098148</v>
      </c>
      <c r="G97" s="59" t="s">
        <v>38</v>
      </c>
      <c r="H97" s="59" t="s">
        <v>39</v>
      </c>
      <c r="I97" s="59" t="s">
        <v>40</v>
      </c>
      <c r="J97" s="59" t="s">
        <v>41</v>
      </c>
      <c r="K97" s="59" t="s">
        <v>320</v>
      </c>
      <c r="L97" s="59" t="s">
        <v>321</v>
      </c>
      <c r="M97" s="60">
        <v>46104.3543055556</v>
      </c>
      <c r="N97" s="60">
        <v>46103.7853478588</v>
      </c>
      <c r="O97" s="60">
        <v>46103.7844953356</v>
      </c>
      <c r="P97" s="60">
        <v>46097.3543723727</v>
      </c>
      <c r="Q97" s="60">
        <v>46103.8414298495</v>
      </c>
      <c r="R97" s="59">
        <v>12129.99</v>
      </c>
      <c r="S97" s="59">
        <v>46765.92</v>
      </c>
      <c r="T97" s="59">
        <v>128055.94</v>
      </c>
      <c r="U97" s="59">
        <v>114004.44</v>
      </c>
      <c r="V97" s="59">
        <v>91</v>
      </c>
      <c r="W97" s="59">
        <v>456</v>
      </c>
      <c r="X97" s="59">
        <v>1442</v>
      </c>
      <c r="Y97" s="59">
        <v>1294</v>
      </c>
      <c r="Z97" s="59">
        <v>163.9331700288</v>
      </c>
      <c r="AA97" s="59">
        <v>0.2276704358</v>
      </c>
      <c r="AB97" s="59">
        <v>-0.1181471776</v>
      </c>
      <c r="AC97" s="59">
        <v>-0.1824820171</v>
      </c>
      <c r="AD97" s="61">
        <f>IF(AND($G97="正式版",$H97="中西医诊所"),IFERROR(R97/同类汇总数据!C$3,0),IF(AND($G97="正式版",$H97="中医诊所"),IFERROR(R97/同类汇总数据!C$4,0),IF(AND($G97="正式版",$H97="口腔诊所"),IFERROR(R97/同类汇总数据!C$5,0),IF(AND($G97="检查版",$H97="中西医诊所"),IFERROR(R97/同类汇总数据!C$6,0),IF(AND($G97="检查版",$H97="中医诊所"),IFERROR(R97/同类汇总数据!C$7,0),IF(AND($G97="检查版",$H97="口腔诊所"),IFERROR(R97/同类汇总数据!C$8,0),IF(AND($G97="互联网版",$H97="中西医诊所"),IFERROR(R97/同类汇总数据!C$9,0),IF(AND($G97="互联网版",$H97="中医诊所"),IFERROR(R97/同类汇总数据!C$10,0),IF(AND($G97="互联网版",$H97="口腔诊所"),IFERROR(R97/同类汇总数据!C$11,0))))))))))</f>
        <v>1.32542817922219</v>
      </c>
      <c r="AE97" s="61">
        <f>IF(AND($G97="正式版",$H97="中西医诊所"),IFERROR(S97/同类汇总数据!D$3,0),IF(AND($G97="正式版",$H97="中医诊所"),IFERROR(S97/同类汇总数据!D$4,0),IF(AND($G97="正式版",$H97="口腔诊所"),IFERROR(S97/同类汇总数据!D$5,0),IF(AND($G97="检查版",$H97="中西医诊所"),IFERROR(S97/同类汇总数据!D$6,0),IF(AND($G97="检查版",$H97="中医诊所"),IFERROR(S97/同类汇总数据!D$7,0),IF(AND($G97="检查版",$H97="口腔诊所"),IFERROR(S97/同类汇总数据!D$8,0),IF(AND($G97="互联网版",$H97="中西医诊所"),IFERROR(S97/同类汇总数据!D$9,0),IF(AND($G97="互联网版",$H97="中医诊所"),IFERROR(S97/同类汇总数据!D$10,0),IF(AND($G97="互联网版",$H97="口腔诊所"),IFERROR(S97/同类汇总数据!D$11,0))))))))))</f>
        <v>1.28183035393504</v>
      </c>
      <c r="AF97" s="61">
        <f>IF(AND($G97="正式版",$H97="中西医诊所"),IFERROR(T97/同类汇总数据!E$3,0),IF(AND($G97="正式版",$H97="中医诊所"),IFERROR(T97/同类汇总数据!E$4,0),IF(AND($G97="正式版",$H97="口腔诊所"),IFERROR(T97/同类汇总数据!E$5,0),IF(AND($G97="检查版",$H97="中西医诊所"),IFERROR(T97/同类汇总数据!E$6,0),IF(AND($G97="检查版",$H97="中医诊所"),IFERROR(T97/同类汇总数据!E$7,0),IF(AND($G97="检查版",$H97="口腔诊所"),IFERROR(T97/同类汇总数据!E$8,0),IF(AND($G97="互联网版",$H97="中西医诊所"),IFERROR(T97/同类汇总数据!E$9,0),IF(AND($G97="互联网版",$H97="中医诊所"),IFERROR(T97/同类汇总数据!E$10,0),IF(AND($G97="互联网版",$H97="口腔诊所"),IFERROR(T97/同类汇总数据!E$11,0))))))))))</f>
        <v>1.17357398718924</v>
      </c>
      <c r="AG97" s="61">
        <f>IF(AND($G97="正式版",$H97="中西医诊所"),IFERROR(U97/同类汇总数据!F$3,0),IF(AND($G97="正式版",$H97="中医诊所"),IFERROR(U97/同类汇总数据!F$4,0),IF(AND($G97="正式版",$H97="口腔诊所"),IFERROR(U97/同类汇总数据!F$5,0),IF(AND($G97="检查版",$H97="中西医诊所"),IFERROR(U97/同类汇总数据!F$6,0),IF(AND($G97="检查版",$H97="中医诊所"),IFERROR(U97/同类汇总数据!F$7,0),IF(AND($G97="检查版",$H97="口腔诊所"),IFERROR(U97/同类汇总数据!F$8,0),IF(AND($G97="互联网版",$H97="中西医诊所"),IFERROR(U97/同类汇总数据!F$9,0),IF(AND($G97="互联网版",$H97="中医诊所"),IFERROR(U97/同类汇总数据!F$10,0),IF(AND($G97="互联网版",$H97="口腔诊所"),IFERROR(U97/同类汇总数据!F$11,0))))))))))</f>
        <v>1.18849729636979</v>
      </c>
      <c r="AH97" s="61">
        <f>IF(AND($G97="正式版",$H97="中西医诊所"),IFERROR(V97/同类汇总数据!G$3,0),IF(AND($G97="正式版",$H97="中医诊所"),IFERROR(V97/同类汇总数据!G$4,0),IF(AND($G97="正式版",$H97="口腔诊所"),IFERROR(V97/同类汇总数据!G$5,0),IF(AND($G97="检查版",$H97="中西医诊所"),IFERROR(V97/同类汇总数据!G$6,0),IF(AND($G97="检查版",$H97="中医诊所"),IFERROR(V97/同类汇总数据!G$7,0),IF(AND($G97="检查版",$H97="口腔诊所"),IFERROR(V97/同类汇总数据!G$8,0),IF(AND($G97="互联网版",$H97="中西医诊所"),IFERROR(V97/同类汇总数据!G$9,0),IF(AND($G97="互联网版",$H97="中医诊所"),IFERROR(V97/同类汇总数据!G$10,0),IF(AND($G97="互联网版",$H97="口腔诊所"),IFERROR(V97/同类汇总数据!G$11,0))))))))))</f>
        <v>0.959904473682267</v>
      </c>
      <c r="AI97" s="61">
        <f>IF(AND($G97="正式版",$H97="中西医诊所"),IFERROR(W97/同类汇总数据!H$3,0),IF(AND($G97="正式版",$H97="中医诊所"),IFERROR(W97/同类汇总数据!H$4,0),IF(AND($G97="正式版",$H97="口腔诊所"),IFERROR(W97/同类汇总数据!H$5,0),IF(AND($G97="检查版",$H97="中西医诊所"),IFERROR(W97/同类汇总数据!H$6,0),IF(AND($G97="检查版",$H97="中医诊所"),IFERROR(W97/同类汇总数据!H$7,0),IF(AND($G97="检查版",$H97="口腔诊所"),IFERROR(W97/同类汇总数据!H$8,0),IF(AND($G97="互联网版",$H97="中西医诊所"),IFERROR(W97/同类汇总数据!H$9,0),IF(AND($G97="互联网版",$H97="中医诊所"),IFERROR(W97/同类汇总数据!H$10,0),IF(AND($G97="互联网版",$H97="口腔诊所"),IFERROR(W97/同类汇总数据!H$11,0))))))))))</f>
        <v>1.24716106756987</v>
      </c>
      <c r="AJ97" s="61">
        <f>IF(AND($G97="正式版",$H97="中西医诊所"),IFERROR(X97/同类汇总数据!I$3,0),IF(AND($G97="正式版",$H97="中医诊所"),IFERROR(X97/同类汇总数据!I$4,0),IF(AND($G97="正式版",$H97="口腔诊所"),IFERROR(X97/同类汇总数据!I$5,0),IF(AND($G97="检查版",$H97="中西医诊所"),IFERROR(X97/同类汇总数据!I$6,0),IF(AND($G97="检查版",$H97="中医诊所"),IFERROR(X97/同类汇总数据!I$7,0),IF(AND($G97="检查版",$H97="口腔诊所"),IFERROR(X97/同类汇总数据!I$8,0),IF(AND($G97="互联网版",$H97="中西医诊所"),IFERROR(X97/同类汇总数据!I$9,0),IF(AND($G97="互联网版",$H97="中医诊所"),IFERROR(X97/同类汇总数据!I$10,0),IF(AND($G97="互联网版",$H97="口腔诊所"),IFERROR(X97/同类汇总数据!I$11,0))))))))))</f>
        <v>1.27507947361678</v>
      </c>
      <c r="AK97" s="61">
        <f>IF(AND($G97="正式版",$H97="中西医诊所"),IFERROR(Y97/同类汇总数据!J$3,0),IF(AND($G97="正式版",$H97="中医诊所"),IFERROR(Y97/同类汇总数据!J$4,0),IF(AND($G97="正式版",$H97="口腔诊所"),IFERROR(Y97/同类汇总数据!J$5,0),IF(AND($G97="检查版",$H97="中西医诊所"),IFERROR(Y97/同类汇总数据!J$6,0),IF(AND($G97="检查版",$H97="中医诊所"),IFERROR(Y97/同类汇总数据!J$7,0),IF(AND($G97="检查版",$H97="口腔诊所"),IFERROR(Y97/同类汇总数据!J$8,0),IF(AND($G97="互联网版",$H97="中西医诊所"),IFERROR(Y97/同类汇总数据!J$9,0),IF(AND($G97="互联网版",$H97="中医诊所"),IFERROR(Y97/同类汇总数据!J$10,0),IF(AND($G97="互联网版",$H97="口腔诊所"),IFERROR(Y97/同类汇总数据!J$11,0))))))))))</f>
        <v>1.29298836590252</v>
      </c>
      <c r="AL97" s="62" t="str">
        <f ca="1" t="shared" si="37"/>
        <v>-</v>
      </c>
      <c r="AM97" s="62" t="str">
        <f t="shared" si="38"/>
        <v>高于同行20%</v>
      </c>
      <c r="AN97" s="5" t="str">
        <f t="shared" si="39"/>
        <v>高于同行20%</v>
      </c>
      <c r="AO97" s="63">
        <f t="shared" si="40"/>
        <v>46104.3543055556</v>
      </c>
      <c r="AP97" s="5" t="str">
        <f t="shared" si="41"/>
        <v/>
      </c>
      <c r="AQ97" s="60">
        <v>45096.7261781944</v>
      </c>
    </row>
    <row r="98" ht="17" spans="1:43">
      <c r="A98" s="5">
        <f t="shared" si="33"/>
        <v>95</v>
      </c>
      <c r="B98" s="55" t="str">
        <f t="shared" si="34"/>
        <v>连续三月交易上升</v>
      </c>
      <c r="C98" s="2" t="str">
        <f t="shared" si="35"/>
        <v/>
      </c>
      <c r="D98" s="56" t="str">
        <f t="shared" si="36"/>
        <v>-</v>
      </c>
      <c r="E98" s="84" t="s">
        <v>322</v>
      </c>
      <c r="F98" s="58">
        <v>45096.7261781944</v>
      </c>
      <c r="G98" s="59" t="s">
        <v>38</v>
      </c>
      <c r="H98" s="59" t="s">
        <v>39</v>
      </c>
      <c r="I98" s="59" t="s">
        <v>40</v>
      </c>
      <c r="J98" s="59" t="s">
        <v>41</v>
      </c>
      <c r="K98" s="59" t="s">
        <v>323</v>
      </c>
      <c r="L98" s="59" t="s">
        <v>324</v>
      </c>
      <c r="M98" s="60">
        <v>46104.3592476852</v>
      </c>
      <c r="N98" s="60">
        <v>46103.8860520949</v>
      </c>
      <c r="O98" s="60">
        <v>46103.8832036806</v>
      </c>
      <c r="P98" s="60">
        <v>46095.7025494213</v>
      </c>
      <c r="Q98" s="60">
        <v>46104.3509529051</v>
      </c>
      <c r="R98" s="59">
        <v>25086.8</v>
      </c>
      <c r="S98" s="59">
        <v>96196.91</v>
      </c>
      <c r="T98" s="59">
        <v>263975.71</v>
      </c>
      <c r="U98" s="59">
        <v>229793.89</v>
      </c>
      <c r="V98" s="59">
        <v>253</v>
      </c>
      <c r="W98" s="59">
        <v>1004</v>
      </c>
      <c r="X98" s="59">
        <v>2951</v>
      </c>
      <c r="Y98" s="59">
        <v>2584</v>
      </c>
      <c r="Z98" s="59">
        <v>213.9218908749</v>
      </c>
      <c r="AA98" s="59">
        <v>0.2348878315</v>
      </c>
      <c r="AB98" s="59">
        <v>-0.1332915885</v>
      </c>
      <c r="AC98" s="59">
        <v>-0.2005901329</v>
      </c>
      <c r="AD98" s="61">
        <f>IF(AND($G98="正式版",$H98="中西医诊所"),IFERROR(R98/同类汇总数据!C$3,0),IF(AND($G98="正式版",$H98="中医诊所"),IFERROR(R98/同类汇总数据!C$4,0),IF(AND($G98="正式版",$H98="口腔诊所"),IFERROR(R98/同类汇总数据!C$5,0),IF(AND($G98="检查版",$H98="中西医诊所"),IFERROR(R98/同类汇总数据!C$6,0),IF(AND($G98="检查版",$H98="中医诊所"),IFERROR(R98/同类汇总数据!C$7,0),IF(AND($G98="检查版",$H98="口腔诊所"),IFERROR(R98/同类汇总数据!C$8,0),IF(AND($G98="互联网版",$H98="中西医诊所"),IFERROR(R98/同类汇总数据!C$9,0),IF(AND($G98="互联网版",$H98="中医诊所"),IFERROR(R98/同类汇总数据!C$10,0),IF(AND($G98="互联网版",$H98="口腔诊所"),IFERROR(R98/同类汇总数据!C$11,0))))))))))</f>
        <v>2.74120190095056</v>
      </c>
      <c r="AE98" s="61">
        <f>IF(AND($G98="正式版",$H98="中西医诊所"),IFERROR(S98/同类汇总数据!D$3,0),IF(AND($G98="正式版",$H98="中医诊所"),IFERROR(S98/同类汇总数据!D$4,0),IF(AND($G98="正式版",$H98="口腔诊所"),IFERROR(S98/同类汇总数据!D$5,0),IF(AND($G98="检查版",$H98="中西医诊所"),IFERROR(S98/同类汇总数据!D$6,0),IF(AND($G98="检查版",$H98="中医诊所"),IFERROR(S98/同类汇总数据!D$7,0),IF(AND($G98="检查版",$H98="口腔诊所"),IFERROR(S98/同类汇总数据!D$8,0),IF(AND($G98="互联网版",$H98="中西医诊所"),IFERROR(S98/同类汇总数据!D$9,0),IF(AND($G98="互联网版",$H98="中医诊所"),IFERROR(S98/同类汇总数据!D$10,0),IF(AND($G98="互联网版",$H98="口腔诊所"),IFERROR(S98/同类汇总数据!D$11,0))))))))))</f>
        <v>2.63670893660934</v>
      </c>
      <c r="AF98" s="61">
        <f>IF(AND($G98="正式版",$H98="中西医诊所"),IFERROR(T98/同类汇总数据!E$3,0),IF(AND($G98="正式版",$H98="中医诊所"),IFERROR(T98/同类汇总数据!E$4,0),IF(AND($G98="正式版",$H98="口腔诊所"),IFERROR(T98/同类汇总数据!E$5,0),IF(AND($G98="检查版",$H98="中西医诊所"),IFERROR(T98/同类汇总数据!E$6,0),IF(AND($G98="检查版",$H98="中医诊所"),IFERROR(T98/同类汇总数据!E$7,0),IF(AND($G98="检查版",$H98="口腔诊所"),IFERROR(T98/同类汇总数据!E$8,0),IF(AND($G98="互联网版",$H98="中西医诊所"),IFERROR(T98/同类汇总数据!E$9,0),IF(AND($G98="互联网版",$H98="中医诊所"),IFERROR(T98/同类汇总数据!E$10,0),IF(AND($G98="互联网版",$H98="口腔诊所"),IFERROR(T98/同类汇总数据!E$11,0))))))))))</f>
        <v>2.41921637142182</v>
      </c>
      <c r="AG98" s="61">
        <f>IF(AND($G98="正式版",$H98="中西医诊所"),IFERROR(U98/同类汇总数据!F$3,0),IF(AND($G98="正式版",$H98="中医诊所"),IFERROR(U98/同类汇总数据!F$4,0),IF(AND($G98="正式版",$H98="口腔诊所"),IFERROR(U98/同类汇总数据!F$5,0),IF(AND($G98="检查版",$H98="中西医诊所"),IFERROR(U98/同类汇总数据!F$6,0),IF(AND($G98="检查版",$H98="中医诊所"),IFERROR(U98/同类汇总数据!F$7,0),IF(AND($G98="检查版",$H98="口腔诊所"),IFERROR(U98/同类汇总数据!F$8,0),IF(AND($G98="互联网版",$H98="中西医诊所"),IFERROR(U98/同类汇总数据!F$9,0),IF(AND($G98="互联网版",$H98="中医诊所"),IFERROR(U98/同类汇总数据!F$10,0),IF(AND($G98="互联网版",$H98="口腔诊所"),IFERROR(U98/同类汇总数据!F$11,0))))))))))</f>
        <v>2.39560333779367</v>
      </c>
      <c r="AH98" s="61">
        <f>IF(AND($G98="正式版",$H98="中西医诊所"),IFERROR(V98/同类汇总数据!G$3,0),IF(AND($G98="正式版",$H98="中医诊所"),IFERROR(V98/同类汇总数据!G$4,0),IF(AND($G98="正式版",$H98="口腔诊所"),IFERROR(V98/同类汇总数据!G$5,0),IF(AND($G98="检查版",$H98="中西医诊所"),IFERROR(V98/同类汇总数据!G$6,0),IF(AND($G98="检查版",$H98="中医诊所"),IFERROR(V98/同类汇总数据!G$7,0),IF(AND($G98="检查版",$H98="口腔诊所"),IFERROR(V98/同类汇总数据!G$8,0),IF(AND($G98="互联网版",$H98="中西医诊所"),IFERROR(V98/同类汇总数据!G$9,0),IF(AND($G98="互联网版",$H98="中医诊所"),IFERROR(V98/同类汇总数据!G$10,0),IF(AND($G98="互联网版",$H98="口腔诊所"),IFERROR(V98/同类汇总数据!G$11,0))))))))))</f>
        <v>2.6687454048529</v>
      </c>
      <c r="AI98" s="61">
        <f>IF(AND($G98="正式版",$H98="中西医诊所"),IFERROR(W98/同类汇总数据!H$3,0),IF(AND($G98="正式版",$H98="中医诊所"),IFERROR(W98/同类汇总数据!H$4,0),IF(AND($G98="正式版",$H98="口腔诊所"),IFERROR(W98/同类汇总数据!H$5,0),IF(AND($G98="检查版",$H98="中西医诊所"),IFERROR(W98/同类汇总数据!H$6,0),IF(AND($G98="检查版",$H98="中医诊所"),IFERROR(W98/同类汇总数据!H$7,0),IF(AND($G98="检查版",$H98="口腔诊所"),IFERROR(W98/同类汇总数据!H$8,0),IF(AND($G98="互联网版",$H98="中西医诊所"),IFERROR(W98/同类汇总数据!H$9,0),IF(AND($G98="互联网版",$H98="中医诊所"),IFERROR(W98/同类汇总数据!H$10,0),IF(AND($G98="互联网版",$H98="口腔诊所"),IFERROR(W98/同类汇总数据!H$11,0))))))))))</f>
        <v>2.74594235052665</v>
      </c>
      <c r="AJ98" s="61">
        <f>IF(AND($G98="正式版",$H98="中西医诊所"),IFERROR(X98/同类汇总数据!I$3,0),IF(AND($G98="正式版",$H98="中医诊所"),IFERROR(X98/同类汇总数据!I$4,0),IF(AND($G98="正式版",$H98="口腔诊所"),IFERROR(X98/同类汇总数据!I$5,0),IF(AND($G98="检查版",$H98="中西医诊所"),IFERROR(X98/同类汇总数据!I$6,0),IF(AND($G98="检查版",$H98="中医诊所"),IFERROR(X98/同类汇总数据!I$7,0),IF(AND($G98="检查版",$H98="口腔诊所"),IFERROR(X98/同类汇总数据!I$8,0),IF(AND($G98="互联网版",$H98="中西医诊所"),IFERROR(X98/同类汇总数据!I$9,0),IF(AND($G98="互联网版",$H98="中医诊所"),IFERROR(X98/同类汇总数据!I$10,0),IF(AND($G98="互联网版",$H98="口腔诊所"),IFERROR(X98/同类汇总数据!I$11,0))))))))))</f>
        <v>2.60940327783849</v>
      </c>
      <c r="AK98" s="61">
        <f>IF(AND($G98="正式版",$H98="中西医诊所"),IFERROR(Y98/同类汇总数据!J$3,0),IF(AND($G98="正式版",$H98="中医诊所"),IFERROR(Y98/同类汇总数据!J$4,0),IF(AND($G98="正式版",$H98="口腔诊所"),IFERROR(Y98/同类汇总数据!J$5,0),IF(AND($G98="检查版",$H98="中西医诊所"),IFERROR(Y98/同类汇总数据!J$6,0),IF(AND($G98="检查版",$H98="中医诊所"),IFERROR(Y98/同类汇总数据!J$7,0),IF(AND($G98="检查版",$H98="口腔诊所"),IFERROR(Y98/同类汇总数据!J$8,0),IF(AND($G98="互联网版",$H98="中西医诊所"),IFERROR(Y98/同类汇总数据!J$9,0),IF(AND($G98="互联网版",$H98="中医诊所"),IFERROR(Y98/同类汇总数据!J$10,0),IF(AND($G98="互联网版",$H98="口腔诊所"),IFERROR(Y98/同类汇总数据!J$11,0))))))))))</f>
        <v>2.58197985895835</v>
      </c>
      <c r="AL98" s="62" t="str">
        <f ca="1" t="shared" si="37"/>
        <v>-</v>
      </c>
      <c r="AM98" s="62" t="str">
        <f t="shared" si="38"/>
        <v>高于同行100%</v>
      </c>
      <c r="AN98" s="5" t="str">
        <f t="shared" si="39"/>
        <v>高于同行100%</v>
      </c>
      <c r="AO98" s="63">
        <f t="shared" si="40"/>
        <v>46104.3592476852</v>
      </c>
      <c r="AP98" s="5" t="str">
        <f t="shared" si="41"/>
        <v/>
      </c>
      <c r="AQ98" s="60">
        <v>45096.7291710995</v>
      </c>
    </row>
    <row r="99" ht="17" spans="1:43">
      <c r="A99" s="5">
        <f t="shared" si="33"/>
        <v>96</v>
      </c>
      <c r="B99" s="55" t="str">
        <f t="shared" si="34"/>
        <v>无交易</v>
      </c>
      <c r="C99" s="2" t="str">
        <f t="shared" si="35"/>
        <v>本月交易额降超50%</v>
      </c>
      <c r="D99" s="56" t="str">
        <f t="shared" si="36"/>
        <v>-</v>
      </c>
      <c r="E99" s="84" t="s">
        <v>325</v>
      </c>
      <c r="F99" s="58">
        <v>45096.7291710995</v>
      </c>
      <c r="G99" s="59" t="s">
        <v>38</v>
      </c>
      <c r="H99" s="59" t="s">
        <v>39</v>
      </c>
      <c r="I99" s="59" t="s">
        <v>40</v>
      </c>
      <c r="J99" s="59" t="s">
        <v>270</v>
      </c>
      <c r="K99" s="59" t="s">
        <v>326</v>
      </c>
      <c r="L99" s="59" t="s">
        <v>327</v>
      </c>
      <c r="M99" s="60">
        <v>46104.3484837963</v>
      </c>
      <c r="N99" s="60">
        <v>46093.8618846181</v>
      </c>
      <c r="O99" s="60">
        <v>46093.8603011806</v>
      </c>
      <c r="P99" s="60">
        <v>46093.6246006481</v>
      </c>
      <c r="Q99" s="60">
        <v>46094.6424127315</v>
      </c>
      <c r="R99" s="59"/>
      <c r="S99" s="59">
        <v>10588.36</v>
      </c>
      <c r="T99" s="59">
        <v>61103.19</v>
      </c>
      <c r="U99" s="59">
        <v>52907.54</v>
      </c>
      <c r="V99" s="59"/>
      <c r="W99" s="59">
        <v>175</v>
      </c>
      <c r="X99" s="59">
        <v>868</v>
      </c>
      <c r="Y99" s="59">
        <v>760</v>
      </c>
      <c r="Z99" s="59">
        <v>106.0779065041</v>
      </c>
      <c r="AA99" s="59">
        <v>-0.5955720696</v>
      </c>
      <c r="AB99" s="59">
        <v>0.0759163713</v>
      </c>
      <c r="AC99" s="59">
        <v>-0.3016745748</v>
      </c>
      <c r="AD99" s="61">
        <f>IF(AND($G99="正式版",$H99="中西医诊所"),IFERROR(R99/同类汇总数据!C$3,0),IF(AND($G99="正式版",$H99="中医诊所"),IFERROR(R99/同类汇总数据!C$4,0),IF(AND($G99="正式版",$H99="口腔诊所"),IFERROR(R99/同类汇总数据!C$5,0),IF(AND($G99="检查版",$H99="中西医诊所"),IFERROR(R99/同类汇总数据!C$6,0),IF(AND($G99="检查版",$H99="中医诊所"),IFERROR(R99/同类汇总数据!C$7,0),IF(AND($G99="检查版",$H99="口腔诊所"),IFERROR(R99/同类汇总数据!C$8,0),IF(AND($G99="互联网版",$H99="中西医诊所"),IFERROR(R99/同类汇总数据!C$9,0),IF(AND($G99="互联网版",$H99="中医诊所"),IFERROR(R99/同类汇总数据!C$10,0),IF(AND($G99="互联网版",$H99="口腔诊所"),IFERROR(R99/同类汇总数据!C$11,0))))))))))</f>
        <v>0</v>
      </c>
      <c r="AE99" s="61">
        <f>IF(AND($G99="正式版",$H99="中西医诊所"),IFERROR(S99/同类汇总数据!D$3,0),IF(AND($G99="正式版",$H99="中医诊所"),IFERROR(S99/同类汇总数据!D$4,0),IF(AND($G99="正式版",$H99="口腔诊所"),IFERROR(S99/同类汇总数据!D$5,0),IF(AND($G99="检查版",$H99="中西医诊所"),IFERROR(S99/同类汇总数据!D$6,0),IF(AND($G99="检查版",$H99="中医诊所"),IFERROR(S99/同类汇总数据!D$7,0),IF(AND($G99="检查版",$H99="口腔诊所"),IFERROR(S99/同类汇总数据!D$8,0),IF(AND($G99="互联网版",$H99="中西医诊所"),IFERROR(S99/同类汇总数据!D$9,0),IF(AND($G99="互联网版",$H99="中医诊所"),IFERROR(S99/同类汇总数据!D$10,0),IF(AND($G99="互联网版",$H99="口腔诊所"),IFERROR(S99/同类汇总数据!D$11,0))))))))))</f>
        <v>0.290221623917409</v>
      </c>
      <c r="AF99" s="61">
        <f>IF(AND($G99="正式版",$H99="中西医诊所"),IFERROR(T99/同类汇总数据!E$3,0),IF(AND($G99="正式版",$H99="中医诊所"),IFERROR(T99/同类汇总数据!E$4,0),IF(AND($G99="正式版",$H99="口腔诊所"),IFERROR(T99/同类汇总数据!E$5,0),IF(AND($G99="检查版",$H99="中西医诊所"),IFERROR(T99/同类汇总数据!E$6,0),IF(AND($G99="检查版",$H99="中医诊所"),IFERROR(T99/同类汇总数据!E$7,0),IF(AND($G99="检查版",$H99="口腔诊所"),IFERROR(T99/同类汇总数据!E$8,0),IF(AND($G99="互联网版",$H99="中西医诊所"),IFERROR(T99/同类汇总数据!E$9,0),IF(AND($G99="互联网版",$H99="中医诊所"),IFERROR(T99/同类汇总数据!E$10,0),IF(AND($G99="互联网版",$H99="口腔诊所"),IFERROR(T99/同类汇总数据!E$11,0))))))))))</f>
        <v>0.559982725661001</v>
      </c>
      <c r="AG99" s="61">
        <f>IF(AND($G99="正式版",$H99="中西医诊所"),IFERROR(U99/同类汇总数据!F$3,0),IF(AND($G99="正式版",$H99="中医诊所"),IFERROR(U99/同类汇总数据!F$4,0),IF(AND($G99="正式版",$H99="口腔诊所"),IFERROR(U99/同类汇总数据!F$5,0),IF(AND($G99="检查版",$H99="中西医诊所"),IFERROR(U99/同类汇总数据!F$6,0),IF(AND($G99="检查版",$H99="中医诊所"),IFERROR(U99/同类汇总数据!F$7,0),IF(AND($G99="检查版",$H99="口腔诊所"),IFERROR(U99/同类汇总数据!F$8,0),IF(AND($G99="互联网版",$H99="中西医诊所"),IFERROR(U99/同类汇总数据!F$9,0),IF(AND($G99="互联网版",$H99="中医诊所"),IFERROR(U99/同类汇总数据!F$10,0),IF(AND($G99="互联网版",$H99="口腔诊所"),IFERROR(U99/同类汇总数据!F$11,0))))))))))</f>
        <v>0.551561572931517</v>
      </c>
      <c r="AH99" s="61">
        <f>IF(AND($G99="正式版",$H99="中西医诊所"),IFERROR(V99/同类汇总数据!G$3,0),IF(AND($G99="正式版",$H99="中医诊所"),IFERROR(V99/同类汇总数据!G$4,0),IF(AND($G99="正式版",$H99="口腔诊所"),IFERROR(V99/同类汇总数据!G$5,0),IF(AND($G99="检查版",$H99="中西医诊所"),IFERROR(V99/同类汇总数据!G$6,0),IF(AND($G99="检查版",$H99="中医诊所"),IFERROR(V99/同类汇总数据!G$7,0),IF(AND($G99="检查版",$H99="口腔诊所"),IFERROR(V99/同类汇总数据!G$8,0),IF(AND($G99="互联网版",$H99="中西医诊所"),IFERROR(V99/同类汇总数据!G$9,0),IF(AND($G99="互联网版",$H99="中医诊所"),IFERROR(V99/同类汇总数据!G$10,0),IF(AND($G99="互联网版",$H99="口腔诊所"),IFERROR(V99/同类汇总数据!G$11,0))))))))))</f>
        <v>0</v>
      </c>
      <c r="AI99" s="61">
        <f>IF(AND($G99="正式版",$H99="中西医诊所"),IFERROR(W99/同类汇总数据!H$3,0),IF(AND($G99="正式版",$H99="中医诊所"),IFERROR(W99/同类汇总数据!H$4,0),IF(AND($G99="正式版",$H99="口腔诊所"),IFERROR(W99/同类汇总数据!H$5,0),IF(AND($G99="检查版",$H99="中西医诊所"),IFERROR(W99/同类汇总数据!H$6,0),IF(AND($G99="检查版",$H99="中医诊所"),IFERROR(W99/同类汇总数据!H$7,0),IF(AND($G99="检查版",$H99="口腔诊所"),IFERROR(W99/同类汇总数据!H$8,0),IF(AND($G99="互联网版",$H99="中西医诊所"),IFERROR(W99/同类汇总数据!H$9,0),IF(AND($G99="互联网版",$H99="中医诊所"),IFERROR(W99/同类汇总数据!H$10,0),IF(AND($G99="互联网版",$H99="口腔诊所"),IFERROR(W99/同类汇总数据!H$11,0))))))))))</f>
        <v>0.478625409703351</v>
      </c>
      <c r="AJ99" s="61">
        <f>IF(AND($G99="正式版",$H99="中西医诊所"),IFERROR(X99/同类汇总数据!I$3,0),IF(AND($G99="正式版",$H99="中医诊所"),IFERROR(X99/同类汇总数据!I$4,0),IF(AND($G99="正式版",$H99="口腔诊所"),IFERROR(X99/同类汇总数据!I$5,0),IF(AND($G99="检查版",$H99="中西医诊所"),IFERROR(X99/同类汇总数据!I$6,0),IF(AND($G99="检查版",$H99="中医诊所"),IFERROR(X99/同类汇总数据!I$7,0),IF(AND($G99="检查版",$H99="口腔诊所"),IFERROR(X99/同类汇总数据!I$8,0),IF(AND($G99="互联网版",$H99="中西医诊所"),IFERROR(X99/同类汇总数据!I$9,0),IF(AND($G99="互联网版",$H99="中医诊所"),IFERROR(X99/同类汇总数据!I$10,0),IF(AND($G99="互联网版",$H99="口腔诊所"),IFERROR(X99/同类汇总数据!I$11,0))))))))))</f>
        <v>0.767523566643107</v>
      </c>
      <c r="AK99" s="61">
        <f>IF(AND($G99="正式版",$H99="中西医诊所"),IFERROR(Y99/同类汇总数据!J$3,0),IF(AND($G99="正式版",$H99="中医诊所"),IFERROR(Y99/同类汇总数据!J$4,0),IF(AND($G99="正式版",$H99="口腔诊所"),IFERROR(Y99/同类汇总数据!J$5,0),IF(AND($G99="检查版",$H99="中西医诊所"),IFERROR(Y99/同类汇总数据!J$6,0),IF(AND($G99="检查版",$H99="中医诊所"),IFERROR(Y99/同类汇总数据!J$7,0),IF(AND($G99="检查版",$H99="口腔诊所"),IFERROR(Y99/同类汇总数据!J$8,0),IF(AND($G99="互联网版",$H99="中西医诊所"),IFERROR(Y99/同类汇总数据!J$9,0),IF(AND($G99="互联网版",$H99="中医诊所"),IFERROR(Y99/同类汇总数据!J$10,0),IF(AND($G99="互联网版",$H99="口腔诊所"),IFERROR(Y99/同类汇总数据!J$11,0))))))))))</f>
        <v>0.759405840870103</v>
      </c>
      <c r="AL99" s="62" t="str">
        <f ca="1" t="shared" si="37"/>
        <v>-</v>
      </c>
      <c r="AM99" s="62" t="str">
        <f t="shared" si="38"/>
        <v>低于同行50%</v>
      </c>
      <c r="AN99" s="5" t="str">
        <f t="shared" si="39"/>
        <v>低于同行50%</v>
      </c>
      <c r="AO99" s="63">
        <f t="shared" si="40"/>
        <v>46104.3484837963</v>
      </c>
      <c r="AP99" s="5" t="str">
        <f t="shared" si="41"/>
        <v/>
      </c>
      <c r="AQ99" s="60">
        <v>45096.7299586111</v>
      </c>
    </row>
    <row r="100" ht="17" spans="1:43">
      <c r="A100" s="5">
        <f t="shared" si="33"/>
        <v>97</v>
      </c>
      <c r="B100" s="55" t="str">
        <f t="shared" ref="B100:B140" si="42">IF(V100=0,"无交易",IF(AND(Y100&lt;=-0.2,Z100&lt;=-0.2,AA100&lt;=-0.2),"连续三月交易下滑",IF(AND(Y100&gt;=0.2,Z100&gt;=0.2,AA100&gt;=0.2),"连续三月交易上升",IF(AND(Y100&lt;0.2,Y100&gt;-0.2,Z100&lt;0.2,Z100&gt;-0.2,AA100&lt;0.2,AA100&gt;-0.2),"交易平稳",IF(OR(ABS(Y100-Z100)&gt;=0.2,ABS(Z100-AA100)&gt;=0.2),"交易波动较大","-")))))</f>
        <v>交易波动较大</v>
      </c>
      <c r="C100" s="2" t="str">
        <f t="shared" ref="C100:C141" si="43">IF(AA100&lt;=-0.5,"本月交易额降超50%",IF(AA100&lt;=-0.2,"本月交易额降超20%",""))</f>
        <v/>
      </c>
      <c r="D100" s="56" t="str">
        <f t="shared" ref="D100:D141" si="44">IF(DATEDIF(AO100,$B$1,"d")&gt;30,"流失",IF(AND(DATEDIF(AO100,$B$1,"d")&gt;7,DATEDIF(AO100,$B$1,"d")&lt;=30),"可能流失",IF(AND(DATEDIF(AO100,$B$1,"d")&lt;=7,DATEDIF(AO100,$B$1,"d")&gt;3),"即将流失","-")))</f>
        <v>-</v>
      </c>
      <c r="E100" s="84" t="s">
        <v>328</v>
      </c>
      <c r="F100" s="58">
        <v>45096.7299586111</v>
      </c>
      <c r="G100" s="59" t="s">
        <v>38</v>
      </c>
      <c r="H100" s="59" t="s">
        <v>39</v>
      </c>
      <c r="I100" s="59" t="s">
        <v>40</v>
      </c>
      <c r="J100" s="59" t="s">
        <v>270</v>
      </c>
      <c r="K100" s="59" t="s">
        <v>329</v>
      </c>
      <c r="L100" s="59" t="s">
        <v>330</v>
      </c>
      <c r="M100" s="60">
        <v>46104.3626388889</v>
      </c>
      <c r="N100" s="60">
        <v>46104.3956032407</v>
      </c>
      <c r="O100" s="60">
        <v>46104.3908248495</v>
      </c>
      <c r="P100" s="60">
        <v>46099.6655097569</v>
      </c>
      <c r="Q100" s="60">
        <v>46104.3956247106</v>
      </c>
      <c r="R100" s="59">
        <v>14137.9</v>
      </c>
      <c r="S100" s="59">
        <v>61235.1</v>
      </c>
      <c r="T100" s="59">
        <v>186783.4</v>
      </c>
      <c r="U100" s="59">
        <v>162423.8</v>
      </c>
      <c r="V100" s="59">
        <v>158</v>
      </c>
      <c r="W100" s="59">
        <v>661</v>
      </c>
      <c r="X100" s="59">
        <v>2094</v>
      </c>
      <c r="Y100" s="59">
        <v>1819</v>
      </c>
      <c r="Z100" s="59">
        <v>169.1914583333</v>
      </c>
      <c r="AA100" s="59">
        <v>0.1764035748</v>
      </c>
      <c r="AB100" s="59">
        <v>-0.2917552775</v>
      </c>
      <c r="AC100" s="59">
        <v>-0.2503963963</v>
      </c>
      <c r="AD100" s="61">
        <f>IF(AND($G100="正式版",$H100="中西医诊所"),IFERROR(R100/同类汇总数据!C$3,0),IF(AND($G100="正式版",$H100="中医诊所"),IFERROR(R100/同类汇总数据!C$4,0),IF(AND($G100="正式版",$H100="口腔诊所"),IFERROR(R100/同类汇总数据!C$5,0),IF(AND($G100="检查版",$H100="中西医诊所"),IFERROR(R100/同类汇总数据!C$6,0),IF(AND($G100="检查版",$H100="中医诊所"),IFERROR(R100/同类汇总数据!C$7,0),IF(AND($G100="检查版",$H100="口腔诊所"),IFERROR(R100/同类汇总数据!C$8,0),IF(AND($G100="互联网版",$H100="中西医诊所"),IFERROR(R100/同类汇总数据!C$9,0),IF(AND($G100="互联网版",$H100="中医诊所"),IFERROR(R100/同类汇总数据!C$10,0),IF(AND($G100="互联网版",$H100="口腔诊所"),IFERROR(R100/同类汇总数据!C$11,0))))))))))</f>
        <v>1.54482988485773</v>
      </c>
      <c r="AE100" s="61">
        <f>IF(AND($G100="正式版",$H100="中西医诊所"),IFERROR(S100/同类汇总数据!D$3,0),IF(AND($G100="正式版",$H100="中医诊所"),IFERROR(S100/同类汇总数据!D$4,0),IF(AND($G100="正式版",$H100="口腔诊所"),IFERROR(S100/同类汇总数据!D$5,0),IF(AND($G100="检查版",$H100="中西医诊所"),IFERROR(S100/同类汇总数据!D$6,0),IF(AND($G100="检查版",$H100="中医诊所"),IFERROR(S100/同类汇总数据!D$7,0),IF(AND($G100="检查版",$H100="口腔诊所"),IFERROR(S100/同类汇总数据!D$8,0),IF(AND($G100="互联网版",$H100="中西医诊所"),IFERROR(S100/同类汇总数据!D$9,0),IF(AND($G100="互联网版",$H100="中医诊所"),IFERROR(S100/同类汇总数据!D$10,0),IF(AND($G100="互联网版",$H100="口腔诊所"),IFERROR(S100/同类汇总数据!D$11,0))))))))))</f>
        <v>1.67842330282923</v>
      </c>
      <c r="AF100" s="61">
        <f>IF(AND($G100="正式版",$H100="中西医诊所"),IFERROR(T100/同类汇总数据!E$3,0),IF(AND($G100="正式版",$H100="中医诊所"),IFERROR(T100/同类汇总数据!E$4,0),IF(AND($G100="正式版",$H100="口腔诊所"),IFERROR(T100/同类汇总数据!E$5,0),IF(AND($G100="检查版",$H100="中西医诊所"),IFERROR(T100/同类汇总数据!E$6,0),IF(AND($G100="检查版",$H100="中医诊所"),IFERROR(T100/同类汇总数据!E$7,0),IF(AND($G100="检查版",$H100="口腔诊所"),IFERROR(T100/同类汇总数据!E$8,0),IF(AND($G100="互联网版",$H100="中西医诊所"),IFERROR(T100/同类汇总数据!E$9,0),IF(AND($G100="互联网版",$H100="中医诊所"),IFERROR(T100/同类汇总数据!E$10,0),IF(AND($G100="互联网版",$H100="口腔诊所"),IFERROR(T100/同类汇总数据!E$11,0))))))))))</f>
        <v>1.71178423647323</v>
      </c>
      <c r="AG100" s="61">
        <f>IF(AND($G100="正式版",$H100="中西医诊所"),IFERROR(U100/同类汇总数据!F$3,0),IF(AND($G100="正式版",$H100="中医诊所"),IFERROR(U100/同类汇总数据!F$4,0),IF(AND($G100="正式版",$H100="口腔诊所"),IFERROR(U100/同类汇总数据!F$5,0),IF(AND($G100="检查版",$H100="中西医诊所"),IFERROR(U100/同类汇总数据!F$6,0),IF(AND($G100="检查版",$H100="中医诊所"),IFERROR(U100/同类汇总数据!F$7,0),IF(AND($G100="检查版",$H100="口腔诊所"),IFERROR(U100/同类汇总数据!F$8,0),IF(AND($G100="互联网版",$H100="中西医诊所"),IFERROR(U100/同类汇总数据!F$9,0),IF(AND($G100="互联网版",$H100="中医诊所"),IFERROR(U100/同类汇总数据!F$10,0),IF(AND($G100="互联网版",$H100="口腔诊所"),IFERROR(U100/同类汇总数据!F$11,0))))))))))</f>
        <v>1.69326955306397</v>
      </c>
      <c r="AH100" s="61">
        <f>IF(AND($G100="正式版",$H100="中西医诊所"),IFERROR(V100/同类汇总数据!G$3,0),IF(AND($G100="正式版",$H100="中医诊所"),IFERROR(V100/同类汇总数据!G$4,0),IF(AND($G100="正式版",$H100="口腔诊所"),IFERROR(V100/同类汇总数据!G$5,0),IF(AND($G100="检查版",$H100="中西医诊所"),IFERROR(V100/同类汇总数据!G$6,0),IF(AND($G100="检查版",$H100="中医诊所"),IFERROR(V100/同类汇总数据!G$7,0),IF(AND($G100="检查版",$H100="口腔诊所"),IFERROR(V100/同类汇总数据!G$8,0),IF(AND($G100="互联网版",$H100="中西医诊所"),IFERROR(V100/同类汇总数据!G$9,0),IF(AND($G100="互联网版",$H100="中医诊所"),IFERROR(V100/同类汇总数据!G$10,0),IF(AND($G100="互联网版",$H100="口腔诊所"),IFERROR(V100/同类汇总数据!G$11,0))))))))))</f>
        <v>1.66664732793185</v>
      </c>
      <c r="AI100" s="61">
        <f>IF(AND($G100="正式版",$H100="中西医诊所"),IFERROR(W100/同类汇总数据!H$3,0),IF(AND($G100="正式版",$H100="中医诊所"),IFERROR(W100/同类汇总数据!H$4,0),IF(AND($G100="正式版",$H100="口腔诊所"),IFERROR(W100/同类汇总数据!H$5,0),IF(AND($G100="检查版",$H100="中西医诊所"),IFERROR(W100/同类汇总数据!H$6,0),IF(AND($G100="检查版",$H100="中医诊所"),IFERROR(W100/同类汇总数据!H$7,0),IF(AND($G100="检查版",$H100="口腔诊所"),IFERROR(W100/同类汇总数据!H$8,0),IF(AND($G100="互联网版",$H100="中西医诊所"),IFERROR(W100/同类汇总数据!H$9,0),IF(AND($G100="互联网版",$H100="中医诊所"),IFERROR(W100/同类汇总数据!H$10,0),IF(AND($G100="互联网版",$H100="口腔诊所"),IFERROR(W100/同类汇总数据!H$11,0))))))))))</f>
        <v>1.80783654750808</v>
      </c>
      <c r="AJ100" s="61">
        <f>IF(AND($G100="正式版",$H100="中西医诊所"),IFERROR(X100/同类汇总数据!I$3,0),IF(AND($G100="正式版",$H100="中医诊所"),IFERROR(X100/同类汇总数据!I$4,0),IF(AND($G100="正式版",$H100="口腔诊所"),IFERROR(X100/同类汇总数据!I$5,0),IF(AND($G100="检查版",$H100="中西医诊所"),IFERROR(X100/同类汇总数据!I$6,0),IF(AND($G100="检查版",$H100="中医诊所"),IFERROR(X100/同类汇总数据!I$7,0),IF(AND($G100="检查版",$H100="口腔诊所"),IFERROR(X100/同类汇总数据!I$8,0),IF(AND($G100="互联网版",$H100="中西医诊所"),IFERROR(X100/同类汇总数据!I$9,0),IF(AND($G100="互联网版",$H100="中医诊所"),IFERROR(X100/同类汇总数据!I$10,0),IF(AND($G100="互联网版",$H100="口腔诊所"),IFERROR(X100/同类汇总数据!I$11,0))))))))))</f>
        <v>1.85160639233948</v>
      </c>
      <c r="AK100" s="61">
        <f>IF(AND($G100="正式版",$H100="中西医诊所"),IFERROR(Y100/同类汇总数据!J$3,0),IF(AND($G100="正式版",$H100="中医诊所"),IFERROR(Y100/同类汇总数据!J$4,0),IF(AND($G100="正式版",$H100="口腔诊所"),IFERROR(Y100/同类汇总数据!J$5,0),IF(AND($G100="检查版",$H100="中西医诊所"),IFERROR(Y100/同类汇总数据!J$6,0),IF(AND($G100="检查版",$H100="中医诊所"),IFERROR(Y100/同类汇总数据!J$7,0),IF(AND($G100="检查版",$H100="口腔诊所"),IFERROR(Y100/同类汇总数据!J$8,0),IF(AND($G100="互联网版",$H100="中西医诊所"),IFERROR(Y100/同类汇总数据!J$9,0),IF(AND($G100="互联网版",$H100="中医诊所"),IFERROR(Y100/同类汇总数据!J$10,0),IF(AND($G100="互联网版",$H100="口腔诊所"),IFERROR(Y100/同类汇总数据!J$11,0))))))))))</f>
        <v>1.81757792702989</v>
      </c>
      <c r="AL100" s="62" t="str">
        <f ca="1" t="shared" ref="AL100:AL141" si="45">IF(YEAR(AO100)&lt;YEAR(TODAY()),"今年内未操作",IF(DATEDIF(AO100,$B$1,"d")&gt;90,"最近三月未操作",IF(DATEDIF(AO100,$B$1,"d")&gt;30,"最近一月未操作",IF(DATEDIF(AO100,$B$1,"d")&gt;7,"最近一周未操作","-"))))</f>
        <v>-</v>
      </c>
      <c r="AM100" s="62" t="str">
        <f t="shared" ref="AM100:AM141" si="46">IF(AE100&lt;0.2,"低于同行20%",IF(AE100&lt;0.5,"低于同行50%",IF(AE100&gt;=2,"高于同行100%",IF(AE100&gt;=1.5,"高于同行150%",IF(AE100&gt;=1.2,"高于同行20%","")))))</f>
        <v>高于同行150%</v>
      </c>
      <c r="AN100" s="5" t="str">
        <f t="shared" ref="AN100:AN141" si="47">IF(AI100&lt;0.2,"低于同行20%",IF(AI100&lt;0.5,"低于同行50%",IF(AI100&gt;=2,"高于同行100%",IF(AI100&gt;=1.5,"高于同行150%",IF(AI100&gt;=1.2,"高于同行20%","")))))</f>
        <v>高于同行150%</v>
      </c>
      <c r="AO100" s="63">
        <f t="shared" ref="AO100:AO141" si="48">MAX(IF(M100&lt;&gt;"",M100,0),IF(N100&lt;&gt;"",N100,0),IF(O100&lt;&gt;"",O100,0),IF(P100&lt;&gt;"",P100,0),IF(Q100&lt;&gt;"",Q100,0))</f>
        <v>46104.3956247106</v>
      </c>
      <c r="AP100" s="5" t="str">
        <f t="shared" ref="AP100:AP141" si="49">IF(AND(DATEDIF(AQ100,$B$1,"d")&lt;=14,DATEDIF(N100,$B$1,"d")&gt;14),"未支付","")</f>
        <v/>
      </c>
      <c r="AQ100" s="60">
        <v>45096.7308134259</v>
      </c>
    </row>
    <row r="101" ht="17" spans="1:43">
      <c r="A101" s="5">
        <f t="shared" si="33"/>
        <v>98</v>
      </c>
      <c r="B101" s="55" t="str">
        <f t="shared" si="42"/>
        <v>连续三月交易上升</v>
      </c>
      <c r="C101" s="2" t="str">
        <f t="shared" si="43"/>
        <v/>
      </c>
      <c r="D101" s="56" t="str">
        <f t="shared" si="44"/>
        <v>-</v>
      </c>
      <c r="E101" s="84" t="s">
        <v>331</v>
      </c>
      <c r="F101" s="58">
        <v>45096.7308134259</v>
      </c>
      <c r="G101" s="59" t="s">
        <v>38</v>
      </c>
      <c r="H101" s="59" t="s">
        <v>39</v>
      </c>
      <c r="I101" s="59" t="s">
        <v>40</v>
      </c>
      <c r="J101" s="59" t="s">
        <v>270</v>
      </c>
      <c r="K101" s="59" t="s">
        <v>332</v>
      </c>
      <c r="L101" s="59" t="s">
        <v>333</v>
      </c>
      <c r="M101" s="60">
        <v>46104.3564467593</v>
      </c>
      <c r="N101" s="60">
        <v>46103.8516978704</v>
      </c>
      <c r="O101" s="60">
        <v>46104.3923030208</v>
      </c>
      <c r="P101" s="60">
        <v>46100.8894051273</v>
      </c>
      <c r="Q101" s="60">
        <v>46104.3510665972</v>
      </c>
      <c r="R101" s="59">
        <v>9298.2</v>
      </c>
      <c r="S101" s="59">
        <v>41614.58</v>
      </c>
      <c r="T101" s="59">
        <v>114417.57</v>
      </c>
      <c r="U101" s="59">
        <v>96685.65</v>
      </c>
      <c r="V101" s="59">
        <v>149</v>
      </c>
      <c r="W101" s="59">
        <v>647</v>
      </c>
      <c r="X101" s="59">
        <v>1620</v>
      </c>
      <c r="Y101" s="59">
        <v>1390</v>
      </c>
      <c r="Z101" s="59">
        <v>134.6411516854</v>
      </c>
      <c r="AA101" s="59">
        <v>0.5827752455</v>
      </c>
      <c r="AB101" s="59">
        <v>-0.4347088624</v>
      </c>
      <c r="AC101" s="59">
        <v>-0.2751459929</v>
      </c>
      <c r="AD101" s="61">
        <f>IF(AND($G101="正式版",$H101="中西医诊所"),IFERROR(R101/同类汇总数据!C$3,0),IF(AND($G101="正式版",$H101="中医诊所"),IFERROR(R101/同类汇总数据!C$4,0),IF(AND($G101="正式版",$H101="口腔诊所"),IFERROR(R101/同类汇总数据!C$5,0),IF(AND($G101="检查版",$H101="中西医诊所"),IFERROR(R101/同类汇总数据!C$6,0),IF(AND($G101="检查版",$H101="中医诊所"),IFERROR(R101/同类汇总数据!C$7,0),IF(AND($G101="检查版",$H101="口腔诊所"),IFERROR(R101/同类汇总数据!C$8,0),IF(AND($G101="互联网版",$H101="中西医诊所"),IFERROR(R101/同类汇总数据!C$9,0),IF(AND($G101="互联网版",$H101="中医诊所"),IFERROR(R101/同类汇总数据!C$10,0),IF(AND($G101="互联网版",$H101="口腔诊所"),IFERROR(R101/同类汇总数据!C$11,0))))))))))</f>
        <v>1.01600218104416</v>
      </c>
      <c r="AE101" s="61">
        <f>IF(AND($G101="正式版",$H101="中西医诊所"),IFERROR(S101/同类汇总数据!D$3,0),IF(AND($G101="正式版",$H101="中医诊所"),IFERROR(S101/同类汇总数据!D$4,0),IF(AND($G101="正式版",$H101="口腔诊所"),IFERROR(S101/同类汇总数据!D$5,0),IF(AND($G101="检查版",$H101="中西医诊所"),IFERROR(S101/同类汇总数据!D$6,0),IF(AND($G101="检查版",$H101="中医诊所"),IFERROR(S101/同类汇总数据!D$7,0),IF(AND($G101="检查版",$H101="口腔诊所"),IFERROR(S101/同类汇总数据!D$8,0),IF(AND($G101="互联网版",$H101="中西医诊所"),IFERROR(S101/同类汇总数据!D$9,0),IF(AND($G101="互联网版",$H101="中医诊所"),IFERROR(S101/同类汇总数据!D$10,0),IF(AND($G101="互联网版",$H101="口腔诊所"),IFERROR(S101/同类汇总数据!D$11,0))))))))))</f>
        <v>1.14063471455834</v>
      </c>
      <c r="AF101" s="61">
        <f>IF(AND($G101="正式版",$H101="中西医诊所"),IFERROR(T101/同类汇总数据!E$3,0),IF(AND($G101="正式版",$H101="中医诊所"),IFERROR(T101/同类汇总数据!E$4,0),IF(AND($G101="正式版",$H101="口腔诊所"),IFERROR(T101/同类汇总数据!E$5,0),IF(AND($G101="检查版",$H101="中西医诊所"),IFERROR(T101/同类汇总数据!E$6,0),IF(AND($G101="检查版",$H101="中医诊所"),IFERROR(T101/同类汇总数据!E$7,0),IF(AND($G101="检查版",$H101="口腔诊所"),IFERROR(T101/同类汇总数据!E$8,0),IF(AND($G101="互联网版",$H101="中西医诊所"),IFERROR(T101/同类汇总数据!E$9,0),IF(AND($G101="互联网版",$H101="中医诊所"),IFERROR(T101/同类汇总数据!E$10,0),IF(AND($G101="互联网版",$H101="口腔诊所"),IFERROR(T101/同类汇总数据!E$11,0))))))))))</f>
        <v>1.04858457818828</v>
      </c>
      <c r="AG101" s="61">
        <f>IF(AND($G101="正式版",$H101="中西医诊所"),IFERROR(U101/同类汇总数据!F$3,0),IF(AND($G101="正式版",$H101="中医诊所"),IFERROR(U101/同类汇总数据!F$4,0),IF(AND($G101="正式版",$H101="口腔诊所"),IFERROR(U101/同类汇总数据!F$5,0),IF(AND($G101="检查版",$H101="中西医诊所"),IFERROR(U101/同类汇总数据!F$6,0),IF(AND($G101="检查版",$H101="中医诊所"),IFERROR(U101/同类汇总数据!F$7,0),IF(AND($G101="检查版",$H101="口腔诊所"),IFERROR(U101/同类汇总数据!F$8,0),IF(AND($G101="互联网版",$H101="中西医诊所"),IFERROR(U101/同类汇总数据!F$9,0),IF(AND($G101="互联网版",$H101="中医诊所"),IFERROR(U101/同类汇总数据!F$10,0),IF(AND($G101="互联网版",$H101="口腔诊所"),IFERROR(U101/同类汇总数据!F$11,0))))))))))</f>
        <v>1.0079487572831</v>
      </c>
      <c r="AH101" s="61">
        <f>IF(AND($G101="正式版",$H101="中西医诊所"),IFERROR(V101/同类汇总数据!G$3,0),IF(AND($G101="正式版",$H101="中医诊所"),IFERROR(V101/同类汇总数据!G$4,0),IF(AND($G101="正式版",$H101="口腔诊所"),IFERROR(V101/同类汇总数据!G$5,0),IF(AND($G101="检查版",$H101="中西医诊所"),IFERROR(V101/同类汇总数据!G$6,0),IF(AND($G101="检查版",$H101="中医诊所"),IFERROR(V101/同类汇总数据!G$7,0),IF(AND($G101="检查版",$H101="口腔诊所"),IFERROR(V101/同类汇总数据!G$8,0),IF(AND($G101="互联网版",$H101="中西医诊所"),IFERROR(V101/同类汇总数据!G$9,0),IF(AND($G101="互联网版",$H101="中医诊所"),IFERROR(V101/同类汇总数据!G$10,0),IF(AND($G101="互联网版",$H101="口腔诊所"),IFERROR(V101/同类汇总数据!G$11,0))))))))))</f>
        <v>1.57171172064459</v>
      </c>
      <c r="AI101" s="61">
        <f>IF(AND($G101="正式版",$H101="中西医诊所"),IFERROR(W101/同类汇总数据!H$3,0),IF(AND($G101="正式版",$H101="中医诊所"),IFERROR(W101/同类汇总数据!H$4,0),IF(AND($G101="正式版",$H101="口腔诊所"),IFERROR(W101/同类汇总数据!H$5,0),IF(AND($G101="检查版",$H101="中西医诊所"),IFERROR(W101/同类汇总数据!H$6,0),IF(AND($G101="检查版",$H101="中医诊所"),IFERROR(W101/同类汇总数据!H$7,0),IF(AND($G101="检查版",$H101="口腔诊所"),IFERROR(W101/同类汇总数据!H$8,0),IF(AND($G101="互联网版",$H101="中西医诊所"),IFERROR(W101/同类汇总数据!H$9,0),IF(AND($G101="互联网版",$H101="中医诊所"),IFERROR(W101/同类汇总数据!H$10,0),IF(AND($G101="互联网版",$H101="口腔诊所"),IFERROR(W101/同类汇总数据!H$11,0))))))))))</f>
        <v>1.76954651473182</v>
      </c>
      <c r="AJ101" s="61">
        <f>IF(AND($G101="正式版",$H101="中西医诊所"),IFERROR(X101/同类汇总数据!I$3,0),IF(AND($G101="正式版",$H101="中医诊所"),IFERROR(X101/同类汇总数据!I$4,0),IF(AND($G101="正式版",$H101="口腔诊所"),IFERROR(X101/同类汇总数据!I$5,0),IF(AND($G101="检查版",$H101="中西医诊所"),IFERROR(X101/同类汇总数据!I$6,0),IF(AND($G101="检查版",$H101="中医诊所"),IFERROR(X101/同类汇总数据!I$7,0),IF(AND($G101="检查版",$H101="口腔诊所"),IFERROR(X101/同类汇总数据!I$8,0),IF(AND($G101="互联网版",$H101="中西医诊所"),IFERROR(X101/同类汇总数据!I$9,0),IF(AND($G101="互联网版",$H101="中医诊所"),IFERROR(X101/同类汇总数据!I$10,0),IF(AND($G101="互联网版",$H101="口腔诊所"),IFERROR(X101/同类汇总数据!I$11,0))))))))))</f>
        <v>1.43247485940303</v>
      </c>
      <c r="AK101" s="61">
        <f>IF(AND($G101="正式版",$H101="中西医诊所"),IFERROR(Y101/同类汇总数据!J$3,0),IF(AND($G101="正式版",$H101="中医诊所"),IFERROR(Y101/同类汇总数据!J$4,0),IF(AND($G101="正式版",$H101="口腔诊所"),IFERROR(Y101/同类汇总数据!J$5,0),IF(AND($G101="检查版",$H101="中西医诊所"),IFERROR(Y101/同类汇总数据!J$6,0),IF(AND($G101="检查版",$H101="中医诊所"),IFERROR(Y101/同类汇总数据!J$7,0),IF(AND($G101="检查版",$H101="口腔诊所"),IFERROR(Y101/同类汇总数据!J$8,0),IF(AND($G101="互联网版",$H101="中西医诊所"),IFERROR(Y101/同类汇总数据!J$9,0),IF(AND($G101="互联网版",$H101="中医诊所"),IFERROR(Y101/同类汇总数据!J$10,0),IF(AND($G101="互联网版",$H101="口腔诊所"),IFERROR(Y101/同类汇总数据!J$11,0))))))))))</f>
        <v>1.38891331422295</v>
      </c>
      <c r="AL101" s="62" t="str">
        <f ca="1" t="shared" si="45"/>
        <v>-</v>
      </c>
      <c r="AM101" s="62" t="str">
        <f t="shared" si="46"/>
        <v/>
      </c>
      <c r="AN101" s="5" t="str">
        <f t="shared" si="47"/>
        <v>高于同行150%</v>
      </c>
      <c r="AO101" s="63">
        <f t="shared" si="48"/>
        <v>46104.3923030208</v>
      </c>
      <c r="AP101" s="5" t="str">
        <f t="shared" si="49"/>
        <v/>
      </c>
      <c r="AQ101" s="60">
        <v>45096.7314138426</v>
      </c>
    </row>
    <row r="102" ht="17" spans="1:43">
      <c r="A102" s="5">
        <f t="shared" si="33"/>
        <v>99</v>
      </c>
      <c r="B102" s="55" t="str">
        <f t="shared" si="42"/>
        <v>连续三月交易上升</v>
      </c>
      <c r="C102" s="2" t="str">
        <f t="shared" si="43"/>
        <v/>
      </c>
      <c r="D102" s="56" t="str">
        <f t="shared" si="44"/>
        <v>-</v>
      </c>
      <c r="E102" s="84" t="s">
        <v>334</v>
      </c>
      <c r="F102" s="58">
        <v>45096.7314138426</v>
      </c>
      <c r="G102" s="59" t="s">
        <v>38</v>
      </c>
      <c r="H102" s="59" t="s">
        <v>39</v>
      </c>
      <c r="I102" s="59" t="s">
        <v>40</v>
      </c>
      <c r="J102" s="59" t="s">
        <v>270</v>
      </c>
      <c r="K102" s="59" t="s">
        <v>335</v>
      </c>
      <c r="L102" s="59" t="s">
        <v>336</v>
      </c>
      <c r="M102" s="60">
        <v>46104.352650463</v>
      </c>
      <c r="N102" s="60">
        <v>46104.3913556944</v>
      </c>
      <c r="O102" s="60">
        <v>46104.3835081829</v>
      </c>
      <c r="P102" s="60">
        <v>46103.461334375</v>
      </c>
      <c r="Q102" s="60">
        <v>46104.3913702199</v>
      </c>
      <c r="R102" s="59">
        <v>8258.9</v>
      </c>
      <c r="S102" s="59">
        <v>33905.6</v>
      </c>
      <c r="T102" s="59">
        <v>86560.3</v>
      </c>
      <c r="U102" s="59">
        <v>78027.9</v>
      </c>
      <c r="V102" s="59">
        <v>66</v>
      </c>
      <c r="W102" s="59">
        <v>306</v>
      </c>
      <c r="X102" s="59">
        <v>882</v>
      </c>
      <c r="Y102" s="59">
        <v>779</v>
      </c>
      <c r="Z102" s="59">
        <v>162.5989561587</v>
      </c>
      <c r="AA102" s="59">
        <v>0.2937217164</v>
      </c>
      <c r="AB102" s="59">
        <v>-0.0090407571</v>
      </c>
      <c r="AC102" s="59">
        <v>-0.3956320442</v>
      </c>
      <c r="AD102" s="61">
        <f>IF(AND($G102="正式版",$H102="中西医诊所"),IFERROR(R102/同类汇总数据!C$3,0),IF(AND($G102="正式版",$H102="中医诊所"),IFERROR(R102/同类汇总数据!C$4,0),IF(AND($G102="正式版",$H102="口腔诊所"),IFERROR(R102/同类汇总数据!C$5,0),IF(AND($G102="检查版",$H102="中西医诊所"),IFERROR(R102/同类汇总数据!C$6,0),IF(AND($G102="检查版",$H102="中医诊所"),IFERROR(R102/同类汇总数据!C$7,0),IF(AND($G102="检查版",$H102="口腔诊所"),IFERROR(R102/同类汇总数据!C$8,0),IF(AND($G102="互联网版",$H102="中西医诊所"),IFERROR(R102/同类汇总数据!C$9,0),IF(AND($G102="互联网版",$H102="中医诊所"),IFERROR(R102/同类汇总数据!C$10,0),IF(AND($G102="互联网版",$H102="口腔诊所"),IFERROR(R102/同类汇总数据!C$11,0))))))))))</f>
        <v>0.902439226197067</v>
      </c>
      <c r="AE102" s="61">
        <f>IF(AND($G102="正式版",$H102="中西医诊所"),IFERROR(S102/同类汇总数据!D$3,0),IF(AND($G102="正式版",$H102="中医诊所"),IFERROR(S102/同类汇总数据!D$4,0),IF(AND($G102="正式版",$H102="口腔诊所"),IFERROR(S102/同类汇总数据!D$5,0),IF(AND($G102="检查版",$H102="中西医诊所"),IFERROR(S102/同类汇总数据!D$6,0),IF(AND($G102="检查版",$H102="中医诊所"),IFERROR(S102/同类汇总数据!D$7,0),IF(AND($G102="检查版",$H102="口腔诊所"),IFERROR(S102/同类汇总数据!D$8,0),IF(AND($G102="互联网版",$H102="中西医诊所"),IFERROR(S102/同类汇总数据!D$9,0),IF(AND($G102="互联网版",$H102="中医诊所"),IFERROR(S102/同类汇总数据!D$10,0),IF(AND($G102="互联网版",$H102="口腔诊所"),IFERROR(S102/同类汇总数据!D$11,0))))))))))</f>
        <v>0.929335448728048</v>
      </c>
      <c r="AF102" s="61">
        <f>IF(AND($G102="正式版",$H102="中西医诊所"),IFERROR(T102/同类汇总数据!E$3,0),IF(AND($G102="正式版",$H102="中医诊所"),IFERROR(T102/同类汇总数据!E$4,0),IF(AND($G102="正式版",$H102="口腔诊所"),IFERROR(T102/同类汇总数据!E$5,0),IF(AND($G102="检查版",$H102="中西医诊所"),IFERROR(T102/同类汇总数据!E$6,0),IF(AND($G102="检查版",$H102="中医诊所"),IFERROR(T102/同类汇总数据!E$7,0),IF(AND($G102="检查版",$H102="口腔诊所"),IFERROR(T102/同类汇总数据!E$8,0),IF(AND($G102="互联网版",$H102="中西医诊所"),IFERROR(T102/同类汇总数据!E$9,0),IF(AND($G102="互联网版",$H102="中医诊所"),IFERROR(T102/同类汇总数据!E$10,0),IF(AND($G102="互联网版",$H102="口腔诊所"),IFERROR(T102/同类汇总数据!E$11,0))))))))))</f>
        <v>0.793285468860692</v>
      </c>
      <c r="AG102" s="61">
        <f>IF(AND($G102="正式版",$H102="中西医诊所"),IFERROR(U102/同类汇总数据!F$3,0),IF(AND($G102="正式版",$H102="中医诊所"),IFERROR(U102/同类汇总数据!F$4,0),IF(AND($G102="正式版",$H102="口腔诊所"),IFERROR(U102/同类汇总数据!F$5,0),IF(AND($G102="检查版",$H102="中西医诊所"),IFERROR(U102/同类汇总数据!F$6,0),IF(AND($G102="检查版",$H102="中医诊所"),IFERROR(U102/同类汇总数据!F$7,0),IF(AND($G102="检查版",$H102="口腔诊所"),IFERROR(U102/同类汇总数据!F$8,0),IF(AND($G102="互联网版",$H102="中西医诊所"),IFERROR(U102/同类汇总数据!F$9,0),IF(AND($G102="互联网版",$H102="中医诊所"),IFERROR(U102/同类汇总数据!F$10,0),IF(AND($G102="互联网版",$H102="口腔诊所"),IFERROR(U102/同类汇总数据!F$11,0))))))))))</f>
        <v>0.813441548341561</v>
      </c>
      <c r="AH102" s="61">
        <f>IF(AND($G102="正式版",$H102="中西医诊所"),IFERROR(V102/同类汇总数据!G$3,0),IF(AND($G102="正式版",$H102="中医诊所"),IFERROR(V102/同类汇总数据!G$4,0),IF(AND($G102="正式版",$H102="口腔诊所"),IFERROR(V102/同类汇总数据!G$5,0),IF(AND($G102="检查版",$H102="中西医诊所"),IFERROR(V102/同类汇总数据!G$6,0),IF(AND($G102="检查版",$H102="中医诊所"),IFERROR(V102/同类汇总数据!G$7,0),IF(AND($G102="检查版",$H102="口腔诊所"),IFERROR(V102/同类汇总数据!G$8,0),IF(AND($G102="互联网版",$H102="中西医诊所"),IFERROR(V102/同类汇总数据!G$9,0),IF(AND($G102="互联网版",$H102="中医诊所"),IFERROR(V102/同类汇总数据!G$10,0),IF(AND($G102="互联网版",$H102="口腔诊所"),IFERROR(V102/同类汇总数据!G$11,0))))))))))</f>
        <v>0.696194453439886</v>
      </c>
      <c r="AI102" s="61">
        <f>IF(AND($G102="正式版",$H102="中西医诊所"),IFERROR(W102/同类汇总数据!H$3,0),IF(AND($G102="正式版",$H102="中医诊所"),IFERROR(W102/同类汇总数据!H$4,0),IF(AND($G102="正式版",$H102="口腔诊所"),IFERROR(W102/同类汇总数据!H$5,0),IF(AND($G102="检查版",$H102="中西医诊所"),IFERROR(W102/同类汇总数据!H$6,0),IF(AND($G102="检查版",$H102="中医诊所"),IFERROR(W102/同类汇总数据!H$7,0),IF(AND($G102="检查版",$H102="口腔诊所"),IFERROR(W102/同类汇总数据!H$8,0),IF(AND($G102="互联网版",$H102="中西医诊所"),IFERROR(W102/同类汇总数据!H$9,0),IF(AND($G102="互联网版",$H102="中医诊所"),IFERROR(W102/同类汇总数据!H$10,0),IF(AND($G102="互联网版",$H102="口腔诊所"),IFERROR(W102/同类汇总数据!H$11,0))))))))))</f>
        <v>0.836910716395573</v>
      </c>
      <c r="AJ102" s="61">
        <f>IF(AND($G102="正式版",$H102="中西医诊所"),IFERROR(X102/同类汇总数据!I$3,0),IF(AND($G102="正式版",$H102="中医诊所"),IFERROR(X102/同类汇总数据!I$4,0),IF(AND($G102="正式版",$H102="口腔诊所"),IFERROR(X102/同类汇总数据!I$5,0),IF(AND($G102="检查版",$H102="中西医诊所"),IFERROR(X102/同类汇总数据!I$6,0),IF(AND($G102="检查版",$H102="中医诊所"),IFERROR(X102/同类汇总数据!I$7,0),IF(AND($G102="检查版",$H102="口腔诊所"),IFERROR(X102/同类汇总数据!I$8,0),IF(AND($G102="互联网版",$H102="中西医诊所"),IFERROR(X102/同类汇总数据!I$9,0),IF(AND($G102="互联网版",$H102="中医诊所"),IFERROR(X102/同类汇总数据!I$10,0),IF(AND($G102="互联网版",$H102="口腔诊所"),IFERROR(X102/同类汇总数据!I$11,0))))))))))</f>
        <v>0.779902979008319</v>
      </c>
      <c r="AK102" s="61">
        <f>IF(AND($G102="正式版",$H102="中西医诊所"),IFERROR(Y102/同类汇总数据!J$3,0),IF(AND($G102="正式版",$H102="中医诊所"),IFERROR(Y102/同类汇总数据!J$4,0),IF(AND($G102="正式版",$H102="口腔诊所"),IFERROR(Y102/同类汇总数据!J$5,0),IF(AND($G102="检查版",$H102="中西医诊所"),IFERROR(Y102/同类汇总数据!J$6,0),IF(AND($G102="检查版",$H102="中医诊所"),IFERROR(Y102/同类汇总数据!J$7,0),IF(AND($G102="检查版",$H102="口腔诊所"),IFERROR(Y102/同类汇总数据!J$8,0),IF(AND($G102="互联网版",$H102="中西医诊所"),IFERROR(Y102/同类汇总数据!J$9,0),IF(AND($G102="互联网版",$H102="中医诊所"),IFERROR(Y102/同类汇总数据!J$10,0),IF(AND($G102="互联网版",$H102="口腔诊所"),IFERROR(Y102/同类汇总数据!J$11,0))))))))))</f>
        <v>0.778390986891856</v>
      </c>
      <c r="AL102" s="62" t="str">
        <f ca="1" t="shared" si="45"/>
        <v>-</v>
      </c>
      <c r="AM102" s="62" t="str">
        <f t="shared" si="46"/>
        <v/>
      </c>
      <c r="AN102" s="5" t="str">
        <f t="shared" si="47"/>
        <v/>
      </c>
      <c r="AO102" s="63">
        <f t="shared" si="48"/>
        <v>46104.3913702199</v>
      </c>
      <c r="AP102" s="5" t="str">
        <f t="shared" si="49"/>
        <v/>
      </c>
      <c r="AQ102" s="60">
        <v>45096.7322393981</v>
      </c>
    </row>
    <row r="103" ht="17" spans="1:43">
      <c r="A103" s="5">
        <f t="shared" si="33"/>
        <v>100</v>
      </c>
      <c r="B103" s="55" t="str">
        <f t="shared" si="42"/>
        <v>连续三月交易上升</v>
      </c>
      <c r="C103" s="2" t="str">
        <f t="shared" si="43"/>
        <v/>
      </c>
      <c r="D103" s="56" t="str">
        <f t="shared" si="44"/>
        <v>-</v>
      </c>
      <c r="E103" s="84" t="s">
        <v>337</v>
      </c>
      <c r="F103" s="58">
        <v>45096.7322393981</v>
      </c>
      <c r="G103" s="59" t="s">
        <v>38</v>
      </c>
      <c r="H103" s="59" t="s">
        <v>39</v>
      </c>
      <c r="I103" s="59" t="s">
        <v>40</v>
      </c>
      <c r="J103" s="59" t="s">
        <v>270</v>
      </c>
      <c r="K103" s="59" t="s">
        <v>338</v>
      </c>
      <c r="L103" s="59" t="s">
        <v>339</v>
      </c>
      <c r="M103" s="60">
        <v>46104.3630555556</v>
      </c>
      <c r="N103" s="60">
        <v>46103.8458900116</v>
      </c>
      <c r="O103" s="60">
        <v>46103.8447492014</v>
      </c>
      <c r="P103" s="60">
        <v>46100.6560446991</v>
      </c>
      <c r="Q103" s="60">
        <v>46103.8460293056</v>
      </c>
      <c r="R103" s="59">
        <v>8656.6</v>
      </c>
      <c r="S103" s="59">
        <v>35960.9</v>
      </c>
      <c r="T103" s="59">
        <v>110714.68</v>
      </c>
      <c r="U103" s="59">
        <v>96841.4</v>
      </c>
      <c r="V103" s="59">
        <v>95</v>
      </c>
      <c r="W103" s="59">
        <v>359</v>
      </c>
      <c r="X103" s="59">
        <v>1142</v>
      </c>
      <c r="Y103" s="59">
        <v>984</v>
      </c>
      <c r="Z103" s="59">
        <v>179.4248148148</v>
      </c>
      <c r="AA103" s="59">
        <v>0.2519068822</v>
      </c>
      <c r="AB103" s="59">
        <v>-0.3759374549</v>
      </c>
      <c r="AC103" s="59">
        <v>-0.0640813836</v>
      </c>
      <c r="AD103" s="61">
        <f>IF(AND($G103="正式版",$H103="中西医诊所"),IFERROR(R103/同类汇总数据!C$3,0),IF(AND($G103="正式版",$H103="中医诊所"),IFERROR(R103/同类汇总数据!C$4,0),IF(AND($G103="正式版",$H103="口腔诊所"),IFERROR(R103/同类汇总数据!C$5,0),IF(AND($G103="检查版",$H103="中西医诊所"),IFERROR(R103/同类汇总数据!C$6,0),IF(AND($G103="检查版",$H103="中医诊所"),IFERROR(R103/同类汇总数据!C$7,0),IF(AND($G103="检查版",$H103="口腔诊所"),IFERROR(R103/同类汇总数据!C$8,0),IF(AND($G103="互联网版",$H103="中西医诊所"),IFERROR(R103/同类汇总数据!C$9,0),IF(AND($G103="互联网版",$H103="中医诊所"),IFERROR(R103/同类汇总数据!C$10,0),IF(AND($G103="互联网版",$H103="口腔诊所"),IFERROR(R103/同类汇总数据!C$11,0))))))))))</f>
        <v>0.945895386249686</v>
      </c>
      <c r="AE103" s="61">
        <f>IF(AND($G103="正式版",$H103="中西医诊所"),IFERROR(S103/同类汇总数据!D$3,0),IF(AND($G103="正式版",$H103="中医诊所"),IFERROR(S103/同类汇总数据!D$4,0),IF(AND($G103="正式版",$H103="口腔诊所"),IFERROR(S103/同类汇总数据!D$5,0),IF(AND($G103="检查版",$H103="中西医诊所"),IFERROR(S103/同类汇总数据!D$6,0),IF(AND($G103="检查版",$H103="中医诊所"),IFERROR(S103/同类汇总数据!D$7,0),IF(AND($G103="检查版",$H103="口腔诊所"),IFERROR(S103/同类汇总数据!D$8,0),IF(AND($G103="互联网版",$H103="中西医诊所"),IFERROR(S103/同类汇总数据!D$9,0),IF(AND($G103="互联网版",$H103="中医诊所"),IFERROR(S103/同类汇总数据!D$10,0),IF(AND($G103="互联网版",$H103="口腔诊所"),IFERROR(S103/同类汇总数据!D$11,0))))))))))</f>
        <v>0.985670188351318</v>
      </c>
      <c r="AF103" s="61">
        <f>IF(AND($G103="正式版",$H103="中西医诊所"),IFERROR(T103/同类汇总数据!E$3,0),IF(AND($G103="正式版",$H103="中医诊所"),IFERROR(T103/同类汇总数据!E$4,0),IF(AND($G103="正式版",$H103="口腔诊所"),IFERROR(T103/同类汇总数据!E$5,0),IF(AND($G103="检查版",$H103="中西医诊所"),IFERROR(T103/同类汇总数据!E$6,0),IF(AND($G103="检查版",$H103="中医诊所"),IFERROR(T103/同类汇总数据!E$7,0),IF(AND($G103="检查版",$H103="口腔诊所"),IFERROR(T103/同类汇总数据!E$8,0),IF(AND($G103="互联网版",$H103="中西医诊所"),IFERROR(T103/同类汇总数据!E$9,0),IF(AND($G103="互联网版",$H103="中医诊所"),IFERROR(T103/同类汇总数据!E$10,0),IF(AND($G103="互联网版",$H103="口腔诊所"),IFERROR(T103/同类汇总数据!E$11,0))))))))))</f>
        <v>1.01464928880285</v>
      </c>
      <c r="AG103" s="61">
        <f>IF(AND($G103="正式版",$H103="中西医诊所"),IFERROR(U103/同类汇总数据!F$3,0),IF(AND($G103="正式版",$H103="中医诊所"),IFERROR(U103/同类汇总数据!F$4,0),IF(AND($G103="正式版",$H103="口腔诊所"),IFERROR(U103/同类汇总数据!F$5,0),IF(AND($G103="检查版",$H103="中西医诊所"),IFERROR(U103/同类汇总数据!F$6,0),IF(AND($G103="检查版",$H103="中医诊所"),IFERROR(U103/同类汇总数据!F$7,0),IF(AND($G103="检查版",$H103="口腔诊所"),IFERROR(U103/同类汇总数据!F$8,0),IF(AND($G103="互联网版",$H103="中西医诊所"),IFERROR(U103/同类汇总数据!F$9,0),IF(AND($G103="互联网版",$H103="中医诊所"),IFERROR(U103/同类汇总数据!F$10,0),IF(AND($G103="互联网版",$H103="口腔诊所"),IFERROR(U103/同类汇总数据!F$11,0))))))))))</f>
        <v>1.00957245241208</v>
      </c>
      <c r="AH103" s="61">
        <f>IF(AND($G103="正式版",$H103="中西医诊所"),IFERROR(V103/同类汇总数据!G$3,0),IF(AND($G103="正式版",$H103="中医诊所"),IFERROR(V103/同类汇总数据!G$4,0),IF(AND($G103="正式版",$H103="口腔诊所"),IFERROR(V103/同类汇总数据!G$5,0),IF(AND($G103="检查版",$H103="中西医诊所"),IFERROR(V103/同类汇总数据!G$6,0),IF(AND($G103="检查版",$H103="中医诊所"),IFERROR(V103/同类汇总数据!G$7,0),IF(AND($G103="检查版",$H103="口腔诊所"),IFERROR(V103/同类汇总数据!G$8,0),IF(AND($G103="互联网版",$H103="中西医诊所"),IFERROR(V103/同类汇总数据!G$9,0),IF(AND($G103="互联网版",$H103="中医诊所"),IFERROR(V103/同类汇总数据!G$10,0),IF(AND($G103="互联网版",$H103="口腔诊所"),IFERROR(V103/同类汇总数据!G$11,0))))))))))</f>
        <v>1.00209807692105</v>
      </c>
      <c r="AI103" s="61">
        <f>IF(AND($G103="正式版",$H103="中西医诊所"),IFERROR(W103/同类汇总数据!H$3,0),IF(AND($G103="正式版",$H103="中医诊所"),IFERROR(W103/同类汇总数据!H$4,0),IF(AND($G103="正式版",$H103="口腔诊所"),IFERROR(W103/同类汇总数据!H$5,0),IF(AND($G103="检查版",$H103="中西医诊所"),IFERROR(W103/同类汇总数据!H$6,0),IF(AND($G103="检查版",$H103="中医诊所"),IFERROR(W103/同类汇总数据!H$7,0),IF(AND($G103="检查版",$H103="口腔诊所"),IFERROR(W103/同类汇总数据!H$8,0),IF(AND($G103="互联网版",$H103="中西医诊所"),IFERROR(W103/同类汇总数据!H$9,0),IF(AND($G103="互联网版",$H103="中医诊所"),IFERROR(W103/同类汇总数据!H$10,0),IF(AND($G103="互联网版",$H103="口腔诊所"),IFERROR(W103/同类汇总数据!H$11,0))))))))))</f>
        <v>0.981865840477159</v>
      </c>
      <c r="AJ103" s="61">
        <f>IF(AND($G103="正式版",$H103="中西医诊所"),IFERROR(X103/同类汇总数据!I$3,0),IF(AND($G103="正式版",$H103="中医诊所"),IFERROR(X103/同类汇总数据!I$4,0),IF(AND($G103="正式版",$H103="口腔诊所"),IFERROR(X103/同类汇总数据!I$5,0),IF(AND($G103="检查版",$H103="中西医诊所"),IFERROR(X103/同类汇总数据!I$6,0),IF(AND($G103="检查版",$H103="中医诊所"),IFERROR(X103/同类汇总数据!I$7,0),IF(AND($G103="检查版",$H103="口腔诊所"),IFERROR(X103/同类汇总数据!I$8,0),IF(AND($G103="互联网版",$H103="中西医诊所"),IFERROR(X103/同类汇总数据!I$9,0),IF(AND($G103="互联网版",$H103="中医诊所"),IFERROR(X103/同类汇总数据!I$10,0),IF(AND($G103="互联网版",$H103="口腔诊所"),IFERROR(X103/同类汇总数据!I$11,0))))))))))</f>
        <v>1.0098063515051</v>
      </c>
      <c r="AK103" s="61">
        <f>IF(AND($G103="正式版",$H103="中西医诊所"),IFERROR(Y103/同类汇总数据!J$3,0),IF(AND($G103="正式版",$H103="中医诊所"),IFERROR(Y103/同类汇总数据!J$4,0),IF(AND($G103="正式版",$H103="口腔诊所"),IFERROR(Y103/同类汇总数据!J$5,0),IF(AND($G103="检查版",$H103="中西医诊所"),IFERROR(Y103/同类汇总数据!J$6,0),IF(AND($G103="检查版",$H103="中医诊所"),IFERROR(Y103/同类汇总数据!J$7,0),IF(AND($G103="检查版",$H103="口腔诊所"),IFERROR(Y103/同类汇总数据!J$8,0),IF(AND($G103="互联网版",$H103="中西医诊所"),IFERROR(Y103/同类汇总数据!J$9,0),IF(AND($G103="互联网版",$H103="中医诊所"),IFERROR(Y103/同类汇总数据!J$10,0),IF(AND($G103="互联网版",$H103="口腔诊所"),IFERROR(Y103/同类汇总数据!J$11,0))))))))))</f>
        <v>0.983230720284449</v>
      </c>
      <c r="AL103" s="62" t="str">
        <f ca="1" t="shared" si="45"/>
        <v>-</v>
      </c>
      <c r="AM103" s="62" t="str">
        <f t="shared" si="46"/>
        <v/>
      </c>
      <c r="AN103" s="5" t="str">
        <f t="shared" si="47"/>
        <v/>
      </c>
      <c r="AO103" s="63">
        <f t="shared" si="48"/>
        <v>46104.3630555556</v>
      </c>
      <c r="AP103" s="5" t="str">
        <f t="shared" si="49"/>
        <v/>
      </c>
      <c r="AQ103" s="60">
        <v>45096.7331605903</v>
      </c>
    </row>
    <row r="104" ht="17" spans="1:43">
      <c r="A104" s="5">
        <f t="shared" ref="A104:A113" si="50">ROW()-3</f>
        <v>101</v>
      </c>
      <c r="B104" s="55" t="str">
        <f t="shared" si="42"/>
        <v>交易波动较大</v>
      </c>
      <c r="C104" s="2" t="str">
        <f t="shared" si="43"/>
        <v/>
      </c>
      <c r="D104" s="56" t="str">
        <f t="shared" si="44"/>
        <v>-</v>
      </c>
      <c r="E104" s="84" t="s">
        <v>340</v>
      </c>
      <c r="F104" s="58">
        <v>45096.7331605903</v>
      </c>
      <c r="G104" s="59" t="s">
        <v>38</v>
      </c>
      <c r="H104" s="59" t="s">
        <v>39</v>
      </c>
      <c r="I104" s="59" t="s">
        <v>40</v>
      </c>
      <c r="J104" s="59" t="s">
        <v>270</v>
      </c>
      <c r="K104" s="59" t="s">
        <v>341</v>
      </c>
      <c r="L104" s="59" t="s">
        <v>342</v>
      </c>
      <c r="M104" s="60">
        <v>46104.3716203704</v>
      </c>
      <c r="N104" s="60">
        <v>46103.8727808681</v>
      </c>
      <c r="O104" s="60">
        <v>46104.3977152315</v>
      </c>
      <c r="P104" s="60">
        <v>46098.7684780903</v>
      </c>
      <c r="Q104" s="60">
        <v>46104.3864694329</v>
      </c>
      <c r="R104" s="59">
        <v>18319.49</v>
      </c>
      <c r="S104" s="59">
        <v>68013</v>
      </c>
      <c r="T104" s="59">
        <v>198814.48</v>
      </c>
      <c r="U104" s="59">
        <v>181655.48</v>
      </c>
      <c r="V104" s="59">
        <v>188</v>
      </c>
      <c r="W104" s="59">
        <v>657</v>
      </c>
      <c r="X104" s="59">
        <v>2135</v>
      </c>
      <c r="Y104" s="59">
        <v>1932</v>
      </c>
      <c r="Z104" s="59">
        <v>218.8887424426</v>
      </c>
      <c r="AA104" s="59">
        <v>0.0678592165</v>
      </c>
      <c r="AB104" s="59">
        <v>-0.0509535766</v>
      </c>
      <c r="AC104" s="59">
        <v>-0.1598833585</v>
      </c>
      <c r="AD104" s="61">
        <f>IF(AND($G104="正式版",$H104="中西医诊所"),IFERROR(R104/同类汇总数据!C$3,0),IF(AND($G104="正式版",$H104="中医诊所"),IFERROR(R104/同类汇总数据!C$4,0),IF(AND($G104="正式版",$H104="口腔诊所"),IFERROR(R104/同类汇总数据!C$5,0),IF(AND($G104="检查版",$H104="中西医诊所"),IFERROR(R104/同类汇总数据!C$6,0),IF(AND($G104="检查版",$H104="中医诊所"),IFERROR(R104/同类汇总数据!C$7,0),IF(AND($G104="检查版",$H104="口腔诊所"),IFERROR(R104/同类汇总数据!C$8,0),IF(AND($G104="互联网版",$H104="中西医诊所"),IFERROR(R104/同类汇总数据!C$9,0),IF(AND($G104="互联网版",$H104="中医诊所"),IFERROR(R104/同类汇总数据!C$10,0),IF(AND($G104="互联网版",$H104="口腔诊所"),IFERROR(R104/同类汇总数据!C$11,0))))))))))</f>
        <v>2.00174676772027</v>
      </c>
      <c r="AE104" s="61">
        <f>IF(AND($G104="正式版",$H104="中西医诊所"),IFERROR(S104/同类汇总数据!D$3,0),IF(AND($G104="正式版",$H104="中医诊所"),IFERROR(S104/同类汇总数据!D$4,0),IF(AND($G104="正式版",$H104="口腔诊所"),IFERROR(S104/同类汇总数据!D$5,0),IF(AND($G104="检查版",$H104="中西医诊所"),IFERROR(S104/同类汇总数据!D$6,0),IF(AND($G104="检查版",$H104="中医诊所"),IFERROR(S104/同类汇总数据!D$7,0),IF(AND($G104="检查版",$H104="口腔诊所"),IFERROR(S104/同类汇总数据!D$8,0),IF(AND($G104="互联网版",$H104="中西医诊所"),IFERROR(S104/同类汇总数据!D$9,0),IF(AND($G104="互联网版",$H104="中医诊所"),IFERROR(S104/同类汇总数据!D$10,0),IF(AND($G104="互联网版",$H104="口腔诊所"),IFERROR(S104/同类汇总数据!D$11,0))))))))))</f>
        <v>1.86420213399382</v>
      </c>
      <c r="AF104" s="61">
        <f>IF(AND($G104="正式版",$H104="中西医诊所"),IFERROR(T104/同类汇总数据!E$3,0),IF(AND($G104="正式版",$H104="中医诊所"),IFERROR(T104/同类汇总数据!E$4,0),IF(AND($G104="正式版",$H104="口腔诊所"),IFERROR(T104/同类汇总数据!E$5,0),IF(AND($G104="检查版",$H104="中西医诊所"),IFERROR(T104/同类汇总数据!E$6,0),IF(AND($G104="检查版",$H104="中医诊所"),IFERROR(T104/同类汇总数据!E$7,0),IF(AND($G104="检查版",$H104="口腔诊所"),IFERROR(T104/同类汇总数据!E$8,0),IF(AND($G104="互联网版",$H104="中西医诊所"),IFERROR(T104/同类汇总数据!E$9,0),IF(AND($G104="互联网版",$H104="中医诊所"),IFERROR(T104/同类汇总数据!E$10,0),IF(AND($G104="互联网版",$H104="口腔诊所"),IFERROR(T104/同类汇总数据!E$11,0))))))))))</f>
        <v>1.82204356943188</v>
      </c>
      <c r="AG104" s="61">
        <f>IF(AND($G104="正式版",$H104="中西医诊所"),IFERROR(U104/同类汇总数据!F$3,0),IF(AND($G104="正式版",$H104="中医诊所"),IFERROR(U104/同类汇总数据!F$4,0),IF(AND($G104="正式版",$H104="口腔诊所"),IFERROR(U104/同类汇总数据!F$5,0),IF(AND($G104="检查版",$H104="中西医诊所"),IFERROR(U104/同类汇总数据!F$6,0),IF(AND($G104="检查版",$H104="中医诊所"),IFERROR(U104/同类汇总数据!F$7,0),IF(AND($G104="检查版",$H104="口腔诊所"),IFERROR(U104/同类汇总数据!F$8,0),IF(AND($G104="互联网版",$H104="中西医诊所"),IFERROR(U104/同类汇总数据!F$9,0),IF(AND($G104="互联网版",$H104="中医诊所"),IFERROR(U104/同类汇总数据!F$10,0),IF(AND($G104="互联网版",$H104="口腔诊所"),IFERROR(U104/同类汇总数据!F$11,0))))))))))</f>
        <v>1.89375998733696</v>
      </c>
      <c r="AH104" s="61">
        <f>IF(AND($G104="正式版",$H104="中西医诊所"),IFERROR(V104/同类汇总数据!G$3,0),IF(AND($G104="正式版",$H104="中医诊所"),IFERROR(V104/同类汇总数据!G$4,0),IF(AND($G104="正式版",$H104="口腔诊所"),IFERROR(V104/同类汇总数据!G$5,0),IF(AND($G104="检查版",$H104="中西医诊所"),IFERROR(V104/同类汇总数据!G$6,0),IF(AND($G104="检查版",$H104="中医诊所"),IFERROR(V104/同类汇总数据!G$7,0),IF(AND($G104="检查版",$H104="口腔诊所"),IFERROR(V104/同类汇总数据!G$8,0),IF(AND($G104="互联网版",$H104="中西医诊所"),IFERROR(V104/同类汇总数据!G$9,0),IF(AND($G104="互联网版",$H104="中医诊所"),IFERROR(V104/同类汇总数据!G$10,0),IF(AND($G104="互联网版",$H104="口腔诊所"),IFERROR(V104/同类汇总数据!G$11,0))))))))))</f>
        <v>1.98309935222271</v>
      </c>
      <c r="AI104" s="61">
        <f>IF(AND($G104="正式版",$H104="中西医诊所"),IFERROR(W104/同类汇总数据!H$3,0),IF(AND($G104="正式版",$H104="中医诊所"),IFERROR(W104/同类汇总数据!H$4,0),IF(AND($G104="正式版",$H104="口腔诊所"),IFERROR(W104/同类汇总数据!H$5,0),IF(AND($G104="检查版",$H104="中西医诊所"),IFERROR(W104/同类汇总数据!H$6,0),IF(AND($G104="检查版",$H104="中医诊所"),IFERROR(W104/同类汇总数据!H$7,0),IF(AND($G104="检查版",$H104="口腔诊所"),IFERROR(W104/同类汇总数据!H$8,0),IF(AND($G104="互联网版",$H104="中西医诊所"),IFERROR(W104/同类汇总数据!H$9,0),IF(AND($G104="互联网版",$H104="中医诊所"),IFERROR(W104/同类汇总数据!H$10,0),IF(AND($G104="互联网版",$H104="口腔诊所"),IFERROR(W104/同类汇总数据!H$11,0))))))))))</f>
        <v>1.79689653814344</v>
      </c>
      <c r="AJ104" s="61">
        <f>IF(AND($G104="正式版",$H104="中西医诊所"),IFERROR(X104/同类汇总数据!I$3,0),IF(AND($G104="正式版",$H104="中医诊所"),IFERROR(X104/同类汇总数据!I$4,0),IF(AND($G104="正式版",$H104="口腔诊所"),IFERROR(X104/同类汇总数据!I$5,0),IF(AND($G104="检查版",$H104="中西医诊所"),IFERROR(X104/同类汇总数据!I$6,0),IF(AND($G104="检查版",$H104="中医诊所"),IFERROR(X104/同类汇总数据!I$7,0),IF(AND($G104="检查版",$H104="口腔诊所"),IFERROR(X104/同类汇总数据!I$8,0),IF(AND($G104="互联网版",$H104="中西医诊所"),IFERROR(X104/同类汇总数据!I$9,0),IF(AND($G104="互联网版",$H104="中医诊所"),IFERROR(X104/同类汇总数据!I$10,0),IF(AND($G104="互联网版",$H104="口腔诊所"),IFERROR(X104/同类汇总数据!I$11,0))))))))))</f>
        <v>1.88786038569474</v>
      </c>
      <c r="AK104" s="61">
        <f>IF(AND($G104="正式版",$H104="中西医诊所"),IFERROR(Y104/同类汇总数据!J$3,0),IF(AND($G104="正式版",$H104="中医诊所"),IFERROR(Y104/同类汇总数据!J$4,0),IF(AND($G104="正式版",$H104="口腔诊所"),IFERROR(Y104/同类汇总数据!J$5,0),IF(AND($G104="检查版",$H104="中西医诊所"),IFERROR(Y104/同类汇总数据!J$6,0),IF(AND($G104="检查版",$H104="中医诊所"),IFERROR(Y104/同类汇总数据!J$7,0),IF(AND($G104="检查版",$H104="口腔诊所"),IFERROR(Y104/同类汇总数据!J$8,0),IF(AND($G104="互联网版",$H104="中西医诊所"),IFERROR(Y104/同类汇总数据!J$9,0),IF(AND($G104="互联网版",$H104="中医诊所"),IFERROR(Y104/同类汇总数据!J$10,0),IF(AND($G104="互联网版",$H104="口腔诊所"),IFERROR(Y104/同类汇总数据!J$11,0))))))))))</f>
        <v>1.93048958494874</v>
      </c>
      <c r="AL104" s="62" t="str">
        <f ca="1" t="shared" si="45"/>
        <v>-</v>
      </c>
      <c r="AM104" s="62" t="str">
        <f t="shared" si="46"/>
        <v>高于同行150%</v>
      </c>
      <c r="AN104" s="5" t="str">
        <f t="shared" si="47"/>
        <v>高于同行150%</v>
      </c>
      <c r="AO104" s="63">
        <f t="shared" si="48"/>
        <v>46104.3977152315</v>
      </c>
      <c r="AP104" s="5" t="str">
        <f t="shared" si="49"/>
        <v/>
      </c>
      <c r="AQ104" s="60">
        <v>45096.7342667014</v>
      </c>
    </row>
    <row r="105" ht="17" spans="1:43">
      <c r="A105" s="5">
        <f t="shared" si="50"/>
        <v>102</v>
      </c>
      <c r="B105" s="55" t="str">
        <f t="shared" si="42"/>
        <v>交易波动较大</v>
      </c>
      <c r="C105" s="2" t="str">
        <f t="shared" si="43"/>
        <v/>
      </c>
      <c r="D105" s="56" t="str">
        <f t="shared" si="44"/>
        <v>-</v>
      </c>
      <c r="E105" s="84" t="s">
        <v>343</v>
      </c>
      <c r="F105" s="58">
        <v>45096.7342667014</v>
      </c>
      <c r="G105" s="59" t="s">
        <v>38</v>
      </c>
      <c r="H105" s="59" t="s">
        <v>39</v>
      </c>
      <c r="I105" s="59" t="s">
        <v>40</v>
      </c>
      <c r="J105" s="59" t="s">
        <v>270</v>
      </c>
      <c r="K105" s="59" t="s">
        <v>344</v>
      </c>
      <c r="L105" s="59" t="s">
        <v>345</v>
      </c>
      <c r="M105" s="60">
        <v>46104.3507291667</v>
      </c>
      <c r="N105" s="60">
        <v>46104.3732876968</v>
      </c>
      <c r="O105" s="60">
        <v>46104.3964541667</v>
      </c>
      <c r="P105" s="60">
        <v>46104.3708639352</v>
      </c>
      <c r="Q105" s="60">
        <v>46104.3733083102</v>
      </c>
      <c r="R105" s="59">
        <v>9846.1</v>
      </c>
      <c r="S105" s="59">
        <v>39399.16</v>
      </c>
      <c r="T105" s="59">
        <v>118082.36</v>
      </c>
      <c r="U105" s="59">
        <v>108094.46</v>
      </c>
      <c r="V105" s="59">
        <v>94</v>
      </c>
      <c r="W105" s="59">
        <v>363</v>
      </c>
      <c r="X105" s="59">
        <v>1164</v>
      </c>
      <c r="Y105" s="59">
        <v>1045</v>
      </c>
      <c r="Z105" s="59">
        <v>217.3460606061</v>
      </c>
      <c r="AA105" s="59">
        <v>0.1547977888</v>
      </c>
      <c r="AB105" s="59">
        <v>-0.2344329906</v>
      </c>
      <c r="AC105" s="59">
        <v>-0.203307233</v>
      </c>
      <c r="AD105" s="61">
        <f>IF(AND($G105="正式版",$H105="中西医诊所"),IFERROR(R105/同类汇总数据!C$3,0),IF(AND($G105="正式版",$H105="中医诊所"),IFERROR(R105/同类汇总数据!C$4,0),IF(AND($G105="正式版",$H105="口腔诊所"),IFERROR(R105/同类汇总数据!C$5,0),IF(AND($G105="检查版",$H105="中西医诊所"),IFERROR(R105/同类汇总数据!C$6,0),IF(AND($G105="检查版",$H105="中医诊所"),IFERROR(R105/同类汇总数据!C$7,0),IF(AND($G105="检查版",$H105="口腔诊所"),IFERROR(R105/同类汇总数据!C$8,0),IF(AND($G105="互联网版",$H105="中西医诊所"),IFERROR(R105/同类汇总数据!C$9,0),IF(AND($G105="互联网版",$H105="中医诊所"),IFERROR(R105/同类汇总数据!C$10,0),IF(AND($G105="互联网版",$H105="口腔诊所"),IFERROR(R105/同类汇总数据!C$11,0))))))))))</f>
        <v>1.07587049910508</v>
      </c>
      <c r="AE105" s="61">
        <f>IF(AND($G105="正式版",$H105="中西医诊所"),IFERROR(S105/同类汇总数据!D$3,0),IF(AND($G105="正式版",$H105="中医诊所"),IFERROR(S105/同类汇总数据!D$4,0),IF(AND($G105="正式版",$H105="口腔诊所"),IFERROR(S105/同类汇总数据!D$5,0),IF(AND($G105="检查版",$H105="中西医诊所"),IFERROR(S105/同类汇总数据!D$6,0),IF(AND($G105="检查版",$H105="中医诊所"),IFERROR(S105/同类汇总数据!D$7,0),IF(AND($G105="检查版",$H105="口腔诊所"),IFERROR(S105/同类汇总数据!D$8,0),IF(AND($G105="互联网版",$H105="中西医诊所"),IFERROR(S105/同类汇总数据!D$9,0),IF(AND($G105="互联网版",$H105="中医诊所"),IFERROR(S105/同类汇总数据!D$10,0),IF(AND($G105="互联网版",$H105="口腔诊所"),IFERROR(S105/同类汇总数据!D$11,0))))))))))</f>
        <v>1.07991116624122</v>
      </c>
      <c r="AF105" s="61">
        <f>IF(AND($G105="正式版",$H105="中西医诊所"),IFERROR(T105/同类汇总数据!E$3,0),IF(AND($G105="正式版",$H105="中医诊所"),IFERROR(T105/同类汇总数据!E$4,0),IF(AND($G105="正式版",$H105="口腔诊所"),IFERROR(T105/同类汇总数据!E$5,0),IF(AND($G105="检查版",$H105="中西医诊所"),IFERROR(T105/同类汇总数据!E$6,0),IF(AND($G105="检查版",$H105="中医诊所"),IFERROR(T105/同类汇总数据!E$7,0),IF(AND($G105="检查版",$H105="口腔诊所"),IFERROR(T105/同类汇总数据!E$8,0),IF(AND($G105="互联网版",$H105="中西医诊所"),IFERROR(T105/同类汇总数据!E$9,0),IF(AND($G105="互联网版",$H105="中医诊所"),IFERROR(T105/同类汇总数据!E$10,0),IF(AND($G105="互联网版",$H105="口腔诊所"),IFERROR(T105/同类汇总数据!E$11,0))))))))))</f>
        <v>1.08217069853936</v>
      </c>
      <c r="AG105" s="61">
        <f>IF(AND($G105="正式版",$H105="中西医诊所"),IFERROR(U105/同类汇总数据!F$3,0),IF(AND($G105="正式版",$H105="中医诊所"),IFERROR(U105/同类汇总数据!F$4,0),IF(AND($G105="正式版",$H105="口腔诊所"),IFERROR(U105/同类汇总数据!F$5,0),IF(AND($G105="检查版",$H105="中西医诊所"),IFERROR(U105/同类汇总数据!F$6,0),IF(AND($G105="检查版",$H105="中医诊所"),IFERROR(U105/同类汇总数据!F$7,0),IF(AND($G105="检查版",$H105="口腔诊所"),IFERROR(U105/同类汇总数据!F$8,0),IF(AND($G105="互联网版",$H105="中西医诊所"),IFERROR(U105/同类汇总数据!F$9,0),IF(AND($G105="互联网版",$H105="中医诊所"),IFERROR(U105/同类汇总数据!F$10,0),IF(AND($G105="互联网版",$H105="口腔诊所"),IFERROR(U105/同类汇总数据!F$11,0))))))))))</f>
        <v>1.12688570254415</v>
      </c>
      <c r="AH105" s="61">
        <f>IF(AND($G105="正式版",$H105="中西医诊所"),IFERROR(V105/同类汇总数据!G$3,0),IF(AND($G105="正式版",$H105="中医诊所"),IFERROR(V105/同类汇总数据!G$4,0),IF(AND($G105="正式版",$H105="口腔诊所"),IFERROR(V105/同类汇总数据!G$5,0),IF(AND($G105="检查版",$H105="中西医诊所"),IFERROR(V105/同类汇总数据!G$6,0),IF(AND($G105="检查版",$H105="中医诊所"),IFERROR(V105/同类汇总数据!G$7,0),IF(AND($G105="检查版",$H105="口腔诊所"),IFERROR(V105/同类汇总数据!G$8,0),IF(AND($G105="互联网版",$H105="中西医诊所"),IFERROR(V105/同类汇总数据!G$9,0),IF(AND($G105="互联网版",$H105="中医诊所"),IFERROR(V105/同类汇总数据!G$10,0),IF(AND($G105="互联网版",$H105="口腔诊所"),IFERROR(V105/同类汇总数据!G$11,0))))))))))</f>
        <v>0.991549676111353</v>
      </c>
      <c r="AI105" s="61">
        <f>IF(AND($G105="正式版",$H105="中西医诊所"),IFERROR(W105/同类汇总数据!H$3,0),IF(AND($G105="正式版",$H105="中医诊所"),IFERROR(W105/同类汇总数据!H$4,0),IF(AND($G105="正式版",$H105="口腔诊所"),IFERROR(W105/同类汇总数据!H$5,0),IF(AND($G105="检查版",$H105="中西医诊所"),IFERROR(W105/同类汇总数据!H$6,0),IF(AND($G105="检查版",$H105="中医诊所"),IFERROR(W105/同类汇总数据!H$7,0),IF(AND($G105="检查版",$H105="口腔诊所"),IFERROR(W105/同类汇总数据!H$8,0),IF(AND($G105="互联网版",$H105="中西医诊所"),IFERROR(W105/同类汇总数据!H$9,0),IF(AND($G105="互联网版",$H105="中医诊所"),IFERROR(W105/同类汇总数据!H$10,0),IF(AND($G105="互联网版",$H105="口腔诊所"),IFERROR(W105/同类汇总数据!H$11,0))))))))))</f>
        <v>0.992805849841807</v>
      </c>
      <c r="AJ105" s="61">
        <f>IF(AND($G105="正式版",$H105="中西医诊所"),IFERROR(X105/同类汇总数据!I$3,0),IF(AND($G105="正式版",$H105="中医诊所"),IFERROR(X105/同类汇总数据!I$4,0),IF(AND($G105="正式版",$H105="口腔诊所"),IFERROR(X105/同类汇总数据!I$5,0),IF(AND($G105="检查版",$H105="中西医诊所"),IFERROR(X105/同类汇总数据!I$6,0),IF(AND($G105="检查版",$H105="中医诊所"),IFERROR(X105/同类汇总数据!I$7,0),IF(AND($G105="检查版",$H105="口腔诊所"),IFERROR(X105/同类汇总数据!I$8,0),IF(AND($G105="互联网版",$H105="中西医诊所"),IFERROR(X105/同类汇总数据!I$9,0),IF(AND($G105="互联网版",$H105="中医诊所"),IFERROR(X105/同类汇总数据!I$10,0),IF(AND($G105="互联网版",$H105="口腔诊所"),IFERROR(X105/同类汇总数据!I$11,0))))))))))</f>
        <v>1.02925971379329</v>
      </c>
      <c r="AK105" s="61">
        <f>IF(AND($G105="正式版",$H105="中西医诊所"),IFERROR(Y105/同类汇总数据!J$3,0),IF(AND($G105="正式版",$H105="中医诊所"),IFERROR(Y105/同类汇总数据!J$4,0),IF(AND($G105="正式版",$H105="口腔诊所"),IFERROR(Y105/同类汇总数据!J$5,0),IF(AND($G105="检查版",$H105="中西医诊所"),IFERROR(Y105/同类汇总数据!J$6,0),IF(AND($G105="检查版",$H105="中医诊所"),IFERROR(Y105/同类汇总数据!J$7,0),IF(AND($G105="检查版",$H105="口腔诊所"),IFERROR(Y105/同类汇总数据!J$8,0),IF(AND($G105="互联网版",$H105="中西医诊所"),IFERROR(Y105/同类汇总数据!J$9,0),IF(AND($G105="互联网版",$H105="中医诊所"),IFERROR(Y105/同类汇总数据!J$10,0),IF(AND($G105="互联网版",$H105="口腔诊所"),IFERROR(Y105/同类汇总数据!J$11,0))))))))))</f>
        <v>1.04418303119639</v>
      </c>
      <c r="AL105" s="62" t="str">
        <f ca="1" t="shared" si="45"/>
        <v>-</v>
      </c>
      <c r="AM105" s="62" t="str">
        <f t="shared" si="46"/>
        <v/>
      </c>
      <c r="AN105" s="5" t="str">
        <f t="shared" si="47"/>
        <v/>
      </c>
      <c r="AO105" s="63">
        <f t="shared" si="48"/>
        <v>46104.3964541667</v>
      </c>
      <c r="AP105" s="5" t="str">
        <f t="shared" si="49"/>
        <v/>
      </c>
      <c r="AQ105" s="60">
        <v>45096.7349145718</v>
      </c>
    </row>
    <row r="106" ht="17" spans="1:43">
      <c r="A106" s="5">
        <f t="shared" si="50"/>
        <v>103</v>
      </c>
      <c r="B106" s="55" t="str">
        <f t="shared" si="42"/>
        <v>交易波动较大</v>
      </c>
      <c r="C106" s="2" t="str">
        <f t="shared" si="43"/>
        <v/>
      </c>
      <c r="D106" s="56" t="str">
        <f t="shared" si="44"/>
        <v>-</v>
      </c>
      <c r="E106" s="84" t="s">
        <v>346</v>
      </c>
      <c r="F106" s="58">
        <v>45096.7349145718</v>
      </c>
      <c r="G106" s="59" t="s">
        <v>38</v>
      </c>
      <c r="H106" s="59" t="s">
        <v>39</v>
      </c>
      <c r="I106" s="59" t="s">
        <v>40</v>
      </c>
      <c r="J106" s="59" t="s">
        <v>270</v>
      </c>
      <c r="K106" s="59" t="s">
        <v>347</v>
      </c>
      <c r="L106" s="59" t="s">
        <v>348</v>
      </c>
      <c r="M106" s="60">
        <v>46104.3821990741</v>
      </c>
      <c r="N106" s="60">
        <v>46104.3986123611</v>
      </c>
      <c r="O106" s="60">
        <v>46104.3948976505</v>
      </c>
      <c r="P106" s="60">
        <v>46100.5444244676</v>
      </c>
      <c r="Q106" s="60">
        <v>46104.3986337153</v>
      </c>
      <c r="R106" s="59">
        <v>11639.41</v>
      </c>
      <c r="S106" s="59">
        <v>50487.86</v>
      </c>
      <c r="T106" s="59">
        <v>153187.78</v>
      </c>
      <c r="U106" s="59">
        <v>135950.18</v>
      </c>
      <c r="V106" s="59">
        <v>116</v>
      </c>
      <c r="W106" s="59">
        <v>434</v>
      </c>
      <c r="X106" s="59">
        <v>1359</v>
      </c>
      <c r="Y106" s="59">
        <v>1201</v>
      </c>
      <c r="Z106" s="59">
        <v>213.9387816456</v>
      </c>
      <c r="AA106" s="59">
        <v>0.1573480042</v>
      </c>
      <c r="AB106" s="59">
        <v>-0.2615677353</v>
      </c>
      <c r="AC106" s="59">
        <v>-0.1805569966</v>
      </c>
      <c r="AD106" s="61">
        <f>IF(AND($G106="正式版",$H106="中西医诊所"),IFERROR(R106/同类汇总数据!C$3,0),IF(AND($G106="正式版",$H106="中医诊所"),IFERROR(R106/同类汇总数据!C$4,0),IF(AND($G106="正式版",$H106="口腔诊所"),IFERROR(R106/同类汇总数据!C$5,0),IF(AND($G106="检查版",$H106="中西医诊所"),IFERROR(R106/同类汇总数据!C$6,0),IF(AND($G106="检查版",$H106="中医诊所"),IFERROR(R106/同类汇总数据!C$7,0),IF(AND($G106="检查版",$H106="口腔诊所"),IFERROR(R106/同类汇总数据!C$8,0),IF(AND($G106="互联网版",$H106="中西医诊所"),IFERROR(R106/同类汇总数据!C$9,0),IF(AND($G106="互联网版",$H106="中医诊所"),IFERROR(R106/同类汇总数据!C$10,0),IF(AND($G106="互联网版",$H106="口腔诊所"),IFERROR(R106/同类汇总数据!C$11,0))))))))))</f>
        <v>1.27182314276604</v>
      </c>
      <c r="AE106" s="61">
        <f>IF(AND($G106="正式版",$H106="中西医诊所"),IFERROR(S106/同类汇总数据!D$3,0),IF(AND($G106="正式版",$H106="中医诊所"),IFERROR(S106/同类汇总数据!D$4,0),IF(AND($G106="正式版",$H106="口腔诊所"),IFERROR(S106/同类汇总数据!D$5,0),IF(AND($G106="检查版",$H106="中西医诊所"),IFERROR(S106/同类汇总数据!D$6,0),IF(AND($G106="检查版",$H106="中医诊所"),IFERROR(S106/同类汇总数据!D$7,0),IF(AND($G106="检查版",$H106="口腔诊所"),IFERROR(S106/同类汇总数据!D$8,0),IF(AND($G106="互联网版",$H106="中西医诊所"),IFERROR(S106/同类汇总数据!D$9,0),IF(AND($G106="互联网版",$H106="中医诊所"),IFERROR(S106/同类汇总数据!D$10,0),IF(AND($G106="互联网版",$H106="口腔诊所"),IFERROR(S106/同类汇总数据!D$11,0))))))))))</f>
        <v>1.38384685799452</v>
      </c>
      <c r="AF106" s="61">
        <f>IF(AND($G106="正式版",$H106="中西医诊所"),IFERROR(T106/同类汇总数据!E$3,0),IF(AND($G106="正式版",$H106="中医诊所"),IFERROR(T106/同类汇总数据!E$4,0),IF(AND($G106="正式版",$H106="口腔诊所"),IFERROR(T106/同类汇总数据!E$5,0),IF(AND($G106="检查版",$H106="中西医诊所"),IFERROR(T106/同类汇总数据!E$6,0),IF(AND($G106="检查版",$H106="中医诊所"),IFERROR(T106/同类汇总数据!E$7,0),IF(AND($G106="检查版",$H106="口腔诊所"),IFERROR(T106/同类汇总数据!E$8,0),IF(AND($G106="互联网版",$H106="中西医诊所"),IFERROR(T106/同类汇总数据!E$9,0),IF(AND($G106="互联网版",$H106="中医诊所"),IFERROR(T106/同类汇总数据!E$10,0),IF(AND($G106="互联网版",$H106="口腔诊所"),IFERROR(T106/同类汇总数据!E$11,0))))))))))</f>
        <v>1.40389577994795</v>
      </c>
      <c r="AG106" s="61">
        <f>IF(AND($G106="正式版",$H106="中西医诊所"),IFERROR(U106/同类汇总数据!F$3,0),IF(AND($G106="正式版",$H106="中医诊所"),IFERROR(U106/同类汇总数据!F$4,0),IF(AND($G106="正式版",$H106="口腔诊所"),IFERROR(U106/同类汇总数据!F$5,0),IF(AND($G106="检查版",$H106="中西医诊所"),IFERROR(U106/同类汇总数据!F$6,0),IF(AND($G106="检查版",$H106="中医诊所"),IFERROR(U106/同类汇总数据!F$7,0),IF(AND($G106="检查版",$H106="口腔诊所"),IFERROR(U106/同类汇总数据!F$8,0),IF(AND($G106="互联网版",$H106="中西医诊所"),IFERROR(U106/同类汇总数据!F$9,0),IF(AND($G106="互联网版",$H106="中医诊所"),IFERROR(U106/同类汇总数据!F$10,0),IF(AND($G106="互联网版",$H106="口腔诊所"),IFERROR(U106/同类汇总数据!F$11,0))))))))))</f>
        <v>1.41728183017246</v>
      </c>
      <c r="AH106" s="61">
        <f>IF(AND($G106="正式版",$H106="中西医诊所"),IFERROR(V106/同类汇总数据!G$3,0),IF(AND($G106="正式版",$H106="中医诊所"),IFERROR(V106/同类汇总数据!G$4,0),IF(AND($G106="正式版",$H106="口腔诊所"),IFERROR(V106/同类汇总数据!G$5,0),IF(AND($G106="检查版",$H106="中西医诊所"),IFERROR(V106/同类汇总数据!G$6,0),IF(AND($G106="检查版",$H106="中医诊所"),IFERROR(V106/同类汇总数据!G$7,0),IF(AND($G106="检查版",$H106="口腔诊所"),IFERROR(V106/同类汇总数据!G$8,0),IF(AND($G106="互联网版",$H106="中西医诊所"),IFERROR(V106/同类汇总数据!G$9,0),IF(AND($G106="互联网版",$H106="中医诊所"),IFERROR(V106/同类汇总数据!G$10,0),IF(AND($G106="互联网版",$H106="口腔诊所"),IFERROR(V106/同类汇总数据!G$11,0))))))))))</f>
        <v>1.22361449392465</v>
      </c>
      <c r="AI106" s="61">
        <f>IF(AND($G106="正式版",$H106="中西医诊所"),IFERROR(W106/同类汇总数据!H$3,0),IF(AND($G106="正式版",$H106="中医诊所"),IFERROR(W106/同类汇总数据!H$4,0),IF(AND($G106="正式版",$H106="口腔诊所"),IFERROR(W106/同类汇总数据!H$5,0),IF(AND($G106="检查版",$H106="中西医诊所"),IFERROR(W106/同类汇总数据!H$6,0),IF(AND($G106="检查版",$H106="中医诊所"),IFERROR(W106/同类汇总数据!H$7,0),IF(AND($G106="检查版",$H106="口腔诊所"),IFERROR(W106/同类汇总数据!H$8,0),IF(AND($G106="互联网版",$H106="中西医诊所"),IFERROR(W106/同类汇总数据!H$9,0),IF(AND($G106="互联网版",$H106="中医诊所"),IFERROR(W106/同类汇总数据!H$10,0),IF(AND($G106="互联网版",$H106="口腔诊所"),IFERROR(W106/同类汇总数据!H$11,0))))))))))</f>
        <v>1.18699101606431</v>
      </c>
      <c r="AJ106" s="61">
        <f>IF(AND($G106="正式版",$H106="中西医诊所"),IFERROR(X106/同类汇总数据!I$3,0),IF(AND($G106="正式版",$H106="中医诊所"),IFERROR(X106/同类汇总数据!I$4,0),IF(AND($G106="正式版",$H106="口腔诊所"),IFERROR(X106/同类汇总数据!I$5,0),IF(AND($G106="检查版",$H106="中西医诊所"),IFERROR(X106/同类汇总数据!I$6,0),IF(AND($G106="检查版",$H106="中医诊所"),IFERROR(X106/同类汇总数据!I$7,0),IF(AND($G106="检查版",$H106="口腔诊所"),IFERROR(X106/同类汇总数据!I$8,0),IF(AND($G106="互联网版",$H106="中西医诊所"),IFERROR(X106/同类汇总数据!I$9,0),IF(AND($G106="互联网版",$H106="中医诊所"),IFERROR(X106/同类汇总数据!I$10,0),IF(AND($G106="互联网版",$H106="口腔诊所"),IFERROR(X106/同类汇总数据!I$11,0))))))))))</f>
        <v>1.20168724316588</v>
      </c>
      <c r="AK106" s="61">
        <f>IF(AND($G106="正式版",$H106="中西医诊所"),IFERROR(Y106/同类汇总数据!J$3,0),IF(AND($G106="正式版",$H106="中医诊所"),IFERROR(Y106/同类汇总数据!J$4,0),IF(AND($G106="正式版",$H106="口腔诊所"),IFERROR(Y106/同类汇总数据!J$5,0),IF(AND($G106="检查版",$H106="中西医诊所"),IFERROR(Y106/同类汇总数据!J$6,0),IF(AND($G106="检查版",$H106="中医诊所"),IFERROR(Y106/同类汇总数据!J$7,0),IF(AND($G106="检查版",$H106="口腔诊所"),IFERROR(Y106/同类汇总数据!J$8,0),IF(AND($G106="互联网版",$H106="中西医诊所"),IFERROR(Y106/同类汇总数据!J$9,0),IF(AND($G106="互联网版",$H106="中医诊所"),IFERROR(Y106/同类汇总数据!J$10,0),IF(AND($G106="互联网版",$H106="口腔诊所"),IFERROR(Y106/同类汇总数据!J$11,0))))))))))</f>
        <v>1.2000610722171</v>
      </c>
      <c r="AL106" s="62" t="str">
        <f ca="1" t="shared" si="45"/>
        <v>-</v>
      </c>
      <c r="AM106" s="62" t="str">
        <f t="shared" si="46"/>
        <v>高于同行20%</v>
      </c>
      <c r="AN106" s="5" t="str">
        <f t="shared" si="47"/>
        <v/>
      </c>
      <c r="AO106" s="63">
        <f t="shared" si="48"/>
        <v>46104.3986337153</v>
      </c>
      <c r="AP106" s="5" t="str">
        <f t="shared" si="49"/>
        <v/>
      </c>
      <c r="AQ106" s="60">
        <v>45096.7357095718</v>
      </c>
    </row>
    <row r="107" ht="17" spans="1:43">
      <c r="A107" s="5">
        <f t="shared" si="50"/>
        <v>104</v>
      </c>
      <c r="B107" s="55" t="str">
        <f t="shared" si="42"/>
        <v>交易波动较大</v>
      </c>
      <c r="C107" s="2" t="str">
        <f t="shared" si="43"/>
        <v/>
      </c>
      <c r="D107" s="56" t="str">
        <f t="shared" si="44"/>
        <v>-</v>
      </c>
      <c r="E107" s="84" t="s">
        <v>349</v>
      </c>
      <c r="F107" s="58">
        <v>45096.7357095718</v>
      </c>
      <c r="G107" s="59" t="s">
        <v>38</v>
      </c>
      <c r="H107" s="59" t="s">
        <v>39</v>
      </c>
      <c r="I107" s="59" t="s">
        <v>40</v>
      </c>
      <c r="J107" s="59" t="s">
        <v>270</v>
      </c>
      <c r="K107" s="59" t="s">
        <v>350</v>
      </c>
      <c r="L107" s="59" t="s">
        <v>351</v>
      </c>
      <c r="M107" s="60">
        <v>46104.3737847222</v>
      </c>
      <c r="N107" s="60">
        <v>46104.3884099074</v>
      </c>
      <c r="O107" s="60">
        <v>46104.3854524884</v>
      </c>
      <c r="P107" s="60">
        <v>46100.6482189699</v>
      </c>
      <c r="Q107" s="60">
        <v>46104.3884519676</v>
      </c>
      <c r="R107" s="59">
        <v>22621.6</v>
      </c>
      <c r="S107" s="59">
        <v>89422.3</v>
      </c>
      <c r="T107" s="59">
        <v>272812.01</v>
      </c>
      <c r="U107" s="59">
        <v>243475.51</v>
      </c>
      <c r="V107" s="59">
        <v>253</v>
      </c>
      <c r="W107" s="59">
        <v>902</v>
      </c>
      <c r="X107" s="59">
        <v>2779</v>
      </c>
      <c r="Y107" s="59">
        <v>2469</v>
      </c>
      <c r="Z107" s="59">
        <v>199.4094780447</v>
      </c>
      <c r="AA107" s="59">
        <v>0.114755533</v>
      </c>
      <c r="AB107" s="59">
        <v>-0.2224985764</v>
      </c>
      <c r="AC107" s="59">
        <v>-0.2788899381</v>
      </c>
      <c r="AD107" s="61">
        <f>IF(AND($G107="正式版",$H107="中西医诊所"),IFERROR(R107/同类汇总数据!C$3,0),IF(AND($G107="正式版",$H107="中医诊所"),IFERROR(R107/同类汇总数据!C$4,0),IF(AND($G107="正式版",$H107="口腔诊所"),IFERROR(R107/同类汇总数据!C$5,0),IF(AND($G107="检查版",$H107="中西医诊所"),IFERROR(R107/同类汇总数据!C$6,0),IF(AND($G107="检查版",$H107="中医诊所"),IFERROR(R107/同类汇总数据!C$7,0),IF(AND($G107="检查版",$H107="口腔诊所"),IFERROR(R107/同类汇总数据!C$8,0),IF(AND($G107="互联网版",$H107="中西医诊所"),IFERROR(R107/同类汇总数据!C$9,0),IF(AND($G107="互联网版",$H107="中医诊所"),IFERROR(R107/同类汇总数据!C$10,0),IF(AND($G107="互联网版",$H107="口腔诊所"),IFERROR(R107/同类汇总数据!C$11,0))))))))))</f>
        <v>2.47183271371969</v>
      </c>
      <c r="AE107" s="61">
        <f>IF(AND($G107="正式版",$H107="中西医诊所"),IFERROR(S107/同类汇总数据!D$3,0),IF(AND($G107="正式版",$H107="中医诊所"),IFERROR(S107/同类汇总数据!D$4,0),IF(AND($G107="正式版",$H107="口腔诊所"),IFERROR(S107/同类汇总数据!D$5,0),IF(AND($G107="检查版",$H107="中西医诊所"),IFERROR(S107/同类汇总数据!D$6,0),IF(AND($G107="检查版",$H107="中医诊所"),IFERROR(S107/同类汇总数据!D$7,0),IF(AND($G107="检查版",$H107="口腔诊所"),IFERROR(S107/同类汇总数据!D$8,0),IF(AND($G107="互联网版",$H107="中西医诊所"),IFERROR(S107/同类汇总数据!D$9,0),IF(AND($G107="互联网版",$H107="中医诊所"),IFERROR(S107/同类汇总数据!D$10,0),IF(AND($G107="互联网版",$H107="口腔诊所"),IFERROR(S107/同类汇总数据!D$11,0))))))))))</f>
        <v>2.45102028269059</v>
      </c>
      <c r="AF107" s="61">
        <f>IF(AND($G107="正式版",$H107="中西医诊所"),IFERROR(T107/同类汇总数据!E$3,0),IF(AND($G107="正式版",$H107="中医诊所"),IFERROR(T107/同类汇总数据!E$4,0),IF(AND($G107="正式版",$H107="口腔诊所"),IFERROR(T107/同类汇总数据!E$5,0),IF(AND($G107="检查版",$H107="中西医诊所"),IFERROR(T107/同类汇总数据!E$6,0),IF(AND($G107="检查版",$H107="中医诊所"),IFERROR(T107/同类汇总数据!E$7,0),IF(AND($G107="检查版",$H107="口腔诊所"),IFERROR(T107/同类汇总数据!E$8,0),IF(AND($G107="互联网版",$H107="中西医诊所"),IFERROR(T107/同类汇总数据!E$9,0),IF(AND($G107="互联网版",$H107="中医诊所"),IFERROR(T107/同类汇总数据!E$10,0),IF(AND($G107="互联网版",$H107="口腔诊所"),IFERROR(T107/同类汇总数据!E$11,0))))))))))</f>
        <v>2.50019701021921</v>
      </c>
      <c r="AG107" s="61">
        <f>IF(AND($G107="正式版",$H107="中西医诊所"),IFERROR(U107/同类汇总数据!F$3,0),IF(AND($G107="正式版",$H107="中医诊所"),IFERROR(U107/同类汇总数据!F$4,0),IF(AND($G107="正式版",$H107="口腔诊所"),IFERROR(U107/同类汇总数据!F$5,0),IF(AND($G107="检查版",$H107="中西医诊所"),IFERROR(U107/同类汇总数据!F$6,0),IF(AND($G107="检查版",$H107="中医诊所"),IFERROR(U107/同类汇总数据!F$7,0),IF(AND($G107="检查版",$H107="口腔诊所"),IFERROR(U107/同类汇总数据!F$8,0),IF(AND($G107="互联网版",$H107="中西医诊所"),IFERROR(U107/同类汇总数据!F$9,0),IF(AND($G107="互联网版",$H107="中医诊所"),IFERROR(U107/同类汇总数据!F$10,0),IF(AND($G107="互联网版",$H107="口腔诊所"),IFERROR(U107/同类汇总数据!F$11,0))))))))))</f>
        <v>2.53823434742767</v>
      </c>
      <c r="AH107" s="61">
        <f>IF(AND($G107="正式版",$H107="中西医诊所"),IFERROR(V107/同类汇总数据!G$3,0),IF(AND($G107="正式版",$H107="中医诊所"),IFERROR(V107/同类汇总数据!G$4,0),IF(AND($G107="正式版",$H107="口腔诊所"),IFERROR(V107/同类汇总数据!G$5,0),IF(AND($G107="检查版",$H107="中西医诊所"),IFERROR(V107/同类汇总数据!G$6,0),IF(AND($G107="检查版",$H107="中医诊所"),IFERROR(V107/同类汇总数据!G$7,0),IF(AND($G107="检查版",$H107="口腔诊所"),IFERROR(V107/同类汇总数据!G$8,0),IF(AND($G107="互联网版",$H107="中西医诊所"),IFERROR(V107/同类汇总数据!G$9,0),IF(AND($G107="互联网版",$H107="中医诊所"),IFERROR(V107/同类汇总数据!G$10,0),IF(AND($G107="互联网版",$H107="口腔诊所"),IFERROR(V107/同类汇总数据!G$11,0))))))))))</f>
        <v>2.6687454048529</v>
      </c>
      <c r="AI107" s="61">
        <f>IF(AND($G107="正式版",$H107="中西医诊所"),IFERROR(W107/同类汇总数据!H$3,0),IF(AND($G107="正式版",$H107="中医诊所"),IFERROR(W107/同类汇总数据!H$4,0),IF(AND($G107="正式版",$H107="口腔诊所"),IFERROR(W107/同类汇总数据!H$5,0),IF(AND($G107="检查版",$H107="中西医诊所"),IFERROR(W107/同类汇总数据!H$6,0),IF(AND($G107="检查版",$H107="中医诊所"),IFERROR(W107/同类汇总数据!H$7,0),IF(AND($G107="检查版",$H107="口腔诊所"),IFERROR(W107/同类汇总数据!H$8,0),IF(AND($G107="互联网版",$H107="中西医诊所"),IFERROR(W107/同类汇总数据!H$9,0),IF(AND($G107="互联网版",$H107="中医诊所"),IFERROR(W107/同类汇总数据!H$10,0),IF(AND($G107="互联网版",$H107="口腔诊所"),IFERROR(W107/同类汇总数据!H$11,0))))))))))</f>
        <v>2.46697211172813</v>
      </c>
      <c r="AJ107" s="61">
        <f>IF(AND($G107="正式版",$H107="中西医诊所"),IFERROR(X107/同类汇总数据!I$3,0),IF(AND($G107="正式版",$H107="中医诊所"),IFERROR(X107/同类汇总数据!I$4,0),IF(AND($G107="正式版",$H107="口腔诊所"),IFERROR(X107/同类汇总数据!I$5,0),IF(AND($G107="检查版",$H107="中西医诊所"),IFERROR(X107/同类汇总数据!I$6,0),IF(AND($G107="检查版",$H107="中医诊所"),IFERROR(X107/同类汇总数据!I$7,0),IF(AND($G107="检查版",$H107="口腔诊所"),IFERROR(X107/同类汇总数据!I$8,0),IF(AND($G107="互联网版",$H107="中西医诊所"),IFERROR(X107/同类汇总数据!I$9,0),IF(AND($G107="互联网版",$H107="中医诊所"),IFERROR(X107/同类汇总数据!I$10,0),IF(AND($G107="互联网版",$H107="口腔诊所"),IFERROR(X107/同类汇总数据!I$11,0))))))))))</f>
        <v>2.45731335449446</v>
      </c>
      <c r="AK107" s="61">
        <f>IF(AND($G107="正式版",$H107="中西医诊所"),IFERROR(Y107/同类汇总数据!J$3,0),IF(AND($G107="正式版",$H107="中医诊所"),IFERROR(Y107/同类汇总数据!J$4,0),IF(AND($G107="正式版",$H107="口腔诊所"),IFERROR(Y107/同类汇总数据!J$5,0),IF(AND($G107="检查版",$H107="中西医诊所"),IFERROR(Y107/同类汇总数据!J$6,0),IF(AND($G107="检查版",$H107="中医诊所"),IFERROR(Y107/同类汇总数据!J$7,0),IF(AND($G107="检查版",$H107="口腔诊所"),IFERROR(Y107/同类汇总数据!J$8,0),IF(AND($G107="互联网版",$H107="中西医诊所"),IFERROR(Y107/同类汇总数据!J$9,0),IF(AND($G107="互联网版",$H107="中医诊所"),IFERROR(Y107/同类汇总数据!J$10,0),IF(AND($G107="互联网版",$H107="口腔诊所"),IFERROR(Y107/同类汇总数据!J$11,0))))))))))</f>
        <v>2.46706976461616</v>
      </c>
      <c r="AL107" s="62" t="str">
        <f ca="1" t="shared" si="45"/>
        <v>-</v>
      </c>
      <c r="AM107" s="62" t="str">
        <f t="shared" si="46"/>
        <v>高于同行100%</v>
      </c>
      <c r="AN107" s="5" t="str">
        <f t="shared" si="47"/>
        <v>高于同行100%</v>
      </c>
      <c r="AO107" s="63">
        <f t="shared" si="48"/>
        <v>46104.3884519676</v>
      </c>
      <c r="AP107" s="5" t="str">
        <f t="shared" si="49"/>
        <v/>
      </c>
      <c r="AQ107" s="60">
        <v>45096.7366150231</v>
      </c>
    </row>
    <row r="108" ht="17" spans="1:43">
      <c r="A108" s="5">
        <f t="shared" si="50"/>
        <v>105</v>
      </c>
      <c r="B108" s="55" t="str">
        <f t="shared" si="42"/>
        <v>连续三月交易上升</v>
      </c>
      <c r="C108" s="2" t="str">
        <f t="shared" si="43"/>
        <v/>
      </c>
      <c r="D108" s="56" t="str">
        <f t="shared" si="44"/>
        <v>-</v>
      </c>
      <c r="E108" s="84" t="s">
        <v>352</v>
      </c>
      <c r="F108" s="58">
        <v>45096.7366150231</v>
      </c>
      <c r="G108" s="59" t="s">
        <v>38</v>
      </c>
      <c r="H108" s="59" t="s">
        <v>39</v>
      </c>
      <c r="I108" s="59" t="s">
        <v>40</v>
      </c>
      <c r="J108" s="59" t="s">
        <v>53</v>
      </c>
      <c r="K108" s="59" t="s">
        <v>353</v>
      </c>
      <c r="L108" s="59" t="s">
        <v>354</v>
      </c>
      <c r="M108" s="60">
        <v>46104.3811458333</v>
      </c>
      <c r="N108" s="60">
        <v>46104.3997351389</v>
      </c>
      <c r="O108" s="60">
        <v>46104.3983087731</v>
      </c>
      <c r="P108" s="60">
        <v>46101.3825756944</v>
      </c>
      <c r="Q108" s="60">
        <v>46104.3999246644</v>
      </c>
      <c r="R108" s="59">
        <v>18218</v>
      </c>
      <c r="S108" s="59">
        <v>61207.86</v>
      </c>
      <c r="T108" s="59">
        <v>162530.29</v>
      </c>
      <c r="U108" s="59">
        <v>138953.05</v>
      </c>
      <c r="V108" s="59">
        <v>139</v>
      </c>
      <c r="W108" s="59">
        <v>582</v>
      </c>
      <c r="X108" s="59">
        <v>1764</v>
      </c>
      <c r="Y108" s="59">
        <v>1533</v>
      </c>
      <c r="Z108" s="59">
        <v>187.6764682003</v>
      </c>
      <c r="AA108" s="59">
        <v>0.5823740991</v>
      </c>
      <c r="AB108" s="59">
        <v>-0.3825005508</v>
      </c>
      <c r="AC108" s="59">
        <v>-0.1964667905</v>
      </c>
      <c r="AD108" s="61">
        <f>IF(AND($G108="正式版",$H108="中西医诊所"),IFERROR(R108/同类汇总数据!C$3,0),IF(AND($G108="正式版",$H108="中医诊所"),IFERROR(R108/同类汇总数据!C$4,0),IF(AND($G108="正式版",$H108="口腔诊所"),IFERROR(R108/同类汇总数据!C$5,0),IF(AND($G108="检查版",$H108="中西医诊所"),IFERROR(R108/同类汇总数据!C$6,0),IF(AND($G108="检查版",$H108="中医诊所"),IFERROR(R108/同类汇总数据!C$7,0),IF(AND($G108="检查版",$H108="口腔诊所"),IFERROR(R108/同类汇总数据!C$8,0),IF(AND($G108="互联网版",$H108="中西医诊所"),IFERROR(R108/同类汇总数据!C$9,0),IF(AND($G108="互联网版",$H108="中医诊所"),IFERROR(R108/同类汇总数据!C$10,0),IF(AND($G108="互联网版",$H108="口腔诊所"),IFERROR(R108/同类汇总数据!C$11,0))))))))))</f>
        <v>1.99065708785167</v>
      </c>
      <c r="AE108" s="61">
        <f>IF(AND($G108="正式版",$H108="中西医诊所"),IFERROR(S108/同类汇总数据!D$3,0),IF(AND($G108="正式版",$H108="中医诊所"),IFERROR(S108/同类汇总数据!D$4,0),IF(AND($G108="正式版",$H108="口腔诊所"),IFERROR(S108/同类汇总数据!D$5,0),IF(AND($G108="检查版",$H108="中西医诊所"),IFERROR(S108/同类汇总数据!D$6,0),IF(AND($G108="检查版",$H108="中医诊所"),IFERROR(S108/同类汇总数据!D$7,0),IF(AND($G108="检查版",$H108="口腔诊所"),IFERROR(S108/同类汇总数据!D$8,0),IF(AND($G108="互联网版",$H108="中西医诊所"),IFERROR(S108/同类汇总数据!D$9,0),IF(AND($G108="互联网版",$H108="中医诊所"),IFERROR(S108/同类汇总数据!D$10,0),IF(AND($G108="互联网版",$H108="口腔诊所"),IFERROR(S108/同类汇总数据!D$11,0))))))))))</f>
        <v>1.67767666812513</v>
      </c>
      <c r="AF108" s="61">
        <f>IF(AND($G108="正式版",$H108="中西医诊所"),IFERROR(T108/同类汇总数据!E$3,0),IF(AND($G108="正式版",$H108="中医诊所"),IFERROR(T108/同类汇总数据!E$4,0),IF(AND($G108="正式版",$H108="口腔诊所"),IFERROR(T108/同类汇总数据!E$5,0),IF(AND($G108="检查版",$H108="中西医诊所"),IFERROR(T108/同类汇总数据!E$6,0),IF(AND($G108="检查版",$H108="中医诊所"),IFERROR(T108/同类汇总数据!E$7,0),IF(AND($G108="检查版",$H108="口腔诊所"),IFERROR(T108/同类汇总数据!E$8,0),IF(AND($G108="互联网版",$H108="中西医诊所"),IFERROR(T108/同类汇总数据!E$9,0),IF(AND($G108="互联网版",$H108="中医诊所"),IFERROR(T108/同类汇总数据!E$10,0),IF(AND($G108="互联网版",$H108="口腔诊所"),IFERROR(T108/同类汇总数据!E$11,0))))))))))</f>
        <v>1.4895156013405</v>
      </c>
      <c r="AG108" s="61">
        <f>IF(AND($G108="正式版",$H108="中西医诊所"),IFERROR(U108/同类汇总数据!F$3,0),IF(AND($G108="正式版",$H108="中医诊所"),IFERROR(U108/同类汇总数据!F$4,0),IF(AND($G108="正式版",$H108="口腔诊所"),IFERROR(U108/同类汇总数据!F$5,0),IF(AND($G108="检查版",$H108="中西医诊所"),IFERROR(U108/同类汇总数据!F$6,0),IF(AND($G108="检查版",$H108="中医诊所"),IFERROR(U108/同类汇总数据!F$7,0),IF(AND($G108="检查版",$H108="口腔诊所"),IFERROR(U108/同类汇总数据!F$8,0),IF(AND($G108="互联网版",$H108="中西医诊所"),IFERROR(U108/同类汇总数据!F$9,0),IF(AND($G108="互联网版",$H108="中医诊所"),IFERROR(U108/同类汇总数据!F$10,0),IF(AND($G108="互联网版",$H108="口腔诊所"),IFERROR(U108/同类汇总数据!F$11,0))))))))))</f>
        <v>1.4485867765092</v>
      </c>
      <c r="AH108" s="61">
        <f>IF(AND($G108="正式版",$H108="中西医诊所"),IFERROR(V108/同类汇总数据!G$3,0),IF(AND($G108="正式版",$H108="中医诊所"),IFERROR(V108/同类汇总数据!G$4,0),IF(AND($G108="正式版",$H108="口腔诊所"),IFERROR(V108/同类汇总数据!G$5,0),IF(AND($G108="检查版",$H108="中西医诊所"),IFERROR(V108/同类汇总数据!G$6,0),IF(AND($G108="检查版",$H108="中医诊所"),IFERROR(V108/同类汇总数据!G$7,0),IF(AND($G108="检查版",$H108="口腔诊所"),IFERROR(V108/同类汇总数据!G$8,0),IF(AND($G108="互联网版",$H108="中西医诊所"),IFERROR(V108/同类汇总数据!G$9,0),IF(AND($G108="互联网版",$H108="中医诊所"),IFERROR(V108/同类汇总数据!G$10,0),IF(AND($G108="互联网版",$H108="口腔诊所"),IFERROR(V108/同类汇总数据!G$11,0))))))))))</f>
        <v>1.46622771254764</v>
      </c>
      <c r="AI108" s="61">
        <f>IF(AND($G108="正式版",$H108="中西医诊所"),IFERROR(W108/同类汇总数据!H$3,0),IF(AND($G108="正式版",$H108="中医诊所"),IFERROR(W108/同类汇总数据!H$4,0),IF(AND($G108="正式版",$H108="口腔诊所"),IFERROR(W108/同类汇总数据!H$5,0),IF(AND($G108="检查版",$H108="中西医诊所"),IFERROR(W108/同类汇总数据!H$6,0),IF(AND($G108="检查版",$H108="中医诊所"),IFERROR(W108/同类汇总数据!H$7,0),IF(AND($G108="检查版",$H108="口腔诊所"),IFERROR(W108/同类汇总数据!H$8,0),IF(AND($G108="互联网版",$H108="中西医诊所"),IFERROR(W108/同类汇总数据!H$9,0),IF(AND($G108="互联网版",$H108="中医诊所"),IFERROR(W108/同类汇总数据!H$10,0),IF(AND($G108="互联网版",$H108="口腔诊所"),IFERROR(W108/同类汇总数据!H$11,0))))))))))</f>
        <v>1.59177136255629</v>
      </c>
      <c r="AJ108" s="61">
        <f>IF(AND($G108="正式版",$H108="中西医诊所"),IFERROR(X108/同类汇总数据!I$3,0),IF(AND($G108="正式版",$H108="中医诊所"),IFERROR(X108/同类汇总数据!I$4,0),IF(AND($G108="正式版",$H108="口腔诊所"),IFERROR(X108/同类汇总数据!I$5,0),IF(AND($G108="检查版",$H108="中西医诊所"),IFERROR(X108/同类汇总数据!I$6,0),IF(AND($G108="检查版",$H108="中医诊所"),IFERROR(X108/同类汇总数据!I$7,0),IF(AND($G108="检查版",$H108="口腔诊所"),IFERROR(X108/同类汇总数据!I$8,0),IF(AND($G108="互联网版",$H108="中西医诊所"),IFERROR(X108/同类汇总数据!I$9,0),IF(AND($G108="互联网版",$H108="中医诊所"),IFERROR(X108/同类汇总数据!I$10,0),IF(AND($G108="互联网版",$H108="口腔诊所"),IFERROR(X108/同类汇总数据!I$11,0))))))))))</f>
        <v>1.55980595801664</v>
      </c>
      <c r="AK108" s="61">
        <f>IF(AND($G108="正式版",$H108="中西医诊所"),IFERROR(Y108/同类汇总数据!J$3,0),IF(AND($G108="正式版",$H108="中医诊所"),IFERROR(Y108/同类汇总数据!J$4,0),IF(AND($G108="正式版",$H108="口腔诊所"),IFERROR(Y108/同类汇总数据!J$5,0),IF(AND($G108="检查版",$H108="中西医诊所"),IFERROR(Y108/同类汇总数据!J$6,0),IF(AND($G108="检查版",$H108="中医诊所"),IFERROR(Y108/同类汇总数据!J$7,0),IF(AND($G108="检查版",$H108="口腔诊所"),IFERROR(Y108/同类汇总数据!J$8,0),IF(AND($G108="互联网版",$H108="中西医诊所"),IFERROR(Y108/同类汇总数据!J$9,0),IF(AND($G108="互联网版",$H108="中医诊所"),IFERROR(Y108/同类汇总数据!J$10,0),IF(AND($G108="互联网版",$H108="口腔诊所"),IFERROR(Y108/同类汇总数据!J$11,0))))))))))</f>
        <v>1.53180151849193</v>
      </c>
      <c r="AL108" s="62" t="str">
        <f ca="1" t="shared" si="45"/>
        <v>-</v>
      </c>
      <c r="AM108" s="62" t="str">
        <f t="shared" si="46"/>
        <v>高于同行150%</v>
      </c>
      <c r="AN108" s="5" t="str">
        <f t="shared" si="47"/>
        <v>高于同行150%</v>
      </c>
      <c r="AO108" s="63">
        <f t="shared" si="48"/>
        <v>46104.3999246644</v>
      </c>
      <c r="AP108" s="5" t="str">
        <f t="shared" si="49"/>
        <v/>
      </c>
      <c r="AQ108" s="60">
        <v>45096.7378240278</v>
      </c>
    </row>
    <row r="109" ht="17" spans="1:43">
      <c r="A109" s="5">
        <f t="shared" si="50"/>
        <v>106</v>
      </c>
      <c r="B109" s="55" t="str">
        <f t="shared" si="42"/>
        <v>交易波动较大</v>
      </c>
      <c r="C109" s="2" t="str">
        <f t="shared" si="43"/>
        <v/>
      </c>
      <c r="D109" s="56" t="str">
        <f t="shared" si="44"/>
        <v>-</v>
      </c>
      <c r="E109" s="84" t="s">
        <v>355</v>
      </c>
      <c r="F109" s="58">
        <v>45096.7378240278</v>
      </c>
      <c r="G109" s="59" t="s">
        <v>38</v>
      </c>
      <c r="H109" s="59" t="s">
        <v>39</v>
      </c>
      <c r="I109" s="59" t="s">
        <v>40</v>
      </c>
      <c r="J109" s="59" t="s">
        <v>78</v>
      </c>
      <c r="K109" s="59" t="s">
        <v>356</v>
      </c>
      <c r="L109" s="59" t="s">
        <v>357</v>
      </c>
      <c r="M109" s="60">
        <v>46104.3623148148</v>
      </c>
      <c r="N109" s="60">
        <v>46104.3902627431</v>
      </c>
      <c r="O109" s="60">
        <v>46104.3864623032</v>
      </c>
      <c r="P109" s="60">
        <v>46092.3782161458</v>
      </c>
      <c r="Q109" s="60">
        <v>46104.390166956</v>
      </c>
      <c r="R109" s="59">
        <v>3773</v>
      </c>
      <c r="S109" s="59">
        <v>19622.7</v>
      </c>
      <c r="T109" s="59">
        <v>77619.37</v>
      </c>
      <c r="U109" s="59">
        <v>67209.17</v>
      </c>
      <c r="V109" s="59">
        <v>97</v>
      </c>
      <c r="W109" s="59">
        <v>299</v>
      </c>
      <c r="X109" s="59">
        <v>1193</v>
      </c>
      <c r="Y109" s="59">
        <v>1026</v>
      </c>
      <c r="Z109" s="59">
        <v>121.8097992701</v>
      </c>
      <c r="AA109" s="59">
        <v>-0.1952094895</v>
      </c>
      <c r="AB109" s="59">
        <v>-0.2746429347</v>
      </c>
      <c r="AC109" s="59">
        <v>-0.3232457981</v>
      </c>
      <c r="AD109" s="61">
        <f>IF(AND($G109="正式版",$H109="中西医诊所"),IFERROR(R109/同类汇总数据!C$3,0),IF(AND($G109="正式版",$H109="中医诊所"),IFERROR(R109/同类汇总数据!C$4,0),IF(AND($G109="正式版",$H109="口腔诊所"),IFERROR(R109/同类汇总数据!C$5,0),IF(AND($G109="检查版",$H109="中西医诊所"),IFERROR(R109/同类汇总数据!C$6,0),IF(AND($G109="检查版",$H109="中医诊所"),IFERROR(R109/同类汇总数据!C$7,0),IF(AND($G109="检查版",$H109="口腔诊所"),IFERROR(R109/同类汇总数据!C$8,0),IF(AND($G109="互联网版",$H109="中西医诊所"),IFERROR(R109/同类汇总数据!C$9,0),IF(AND($G109="互联网版",$H109="中医诊所"),IFERROR(R109/同类汇总数据!C$10,0),IF(AND($G109="互联网版",$H109="口腔诊所"),IFERROR(R109/同类汇总数据!C$11,0))))))))))</f>
        <v>0.412270786719967</v>
      </c>
      <c r="AE109" s="61">
        <f>IF(AND($G109="正式版",$H109="中西医诊所"),IFERROR(S109/同类汇总数据!D$3,0),IF(AND($G109="正式版",$H109="中医诊所"),IFERROR(S109/同类汇总数据!D$4,0),IF(AND($G109="正式版",$H109="口腔诊所"),IFERROR(S109/同类汇总数据!D$5,0),IF(AND($G109="检查版",$H109="中西医诊所"),IFERROR(S109/同类汇总数据!D$6,0),IF(AND($G109="检查版",$H109="中医诊所"),IFERROR(S109/同类汇总数据!D$7,0),IF(AND($G109="检查版",$H109="口腔诊所"),IFERROR(S109/同类汇总数据!D$8,0),IF(AND($G109="互联网版",$H109="中西医诊所"),IFERROR(S109/同类汇总数据!D$9,0),IF(AND($G109="互联网版",$H109="中医诊所"),IFERROR(S109/同类汇总数据!D$10,0),IF(AND($G109="互联网版",$H109="口腔诊所"),IFERROR(S109/同类汇总数据!D$11,0))))))))))</f>
        <v>0.53784834097482</v>
      </c>
      <c r="AF109" s="61">
        <f>IF(AND($G109="正式版",$H109="中西医诊所"),IFERROR(T109/同类汇总数据!E$3,0),IF(AND($G109="正式版",$H109="中医诊所"),IFERROR(T109/同类汇总数据!E$4,0),IF(AND($G109="正式版",$H109="口腔诊所"),IFERROR(T109/同类汇总数据!E$5,0),IF(AND($G109="检查版",$H109="中西医诊所"),IFERROR(T109/同类汇总数据!E$6,0),IF(AND($G109="检查版",$H109="中医诊所"),IFERROR(T109/同类汇总数据!E$7,0),IF(AND($G109="检查版",$H109="口腔诊所"),IFERROR(T109/同类汇总数据!E$8,0),IF(AND($G109="互联网版",$H109="中西医诊所"),IFERROR(T109/同类汇总数据!E$9,0),IF(AND($G109="互联网版",$H109="中医诊所"),IFERROR(T109/同类汇总数据!E$10,0),IF(AND($G109="互联网版",$H109="口腔诊所"),IFERROR(T109/同类汇总数据!E$11,0))))))))))</f>
        <v>0.711345944077383</v>
      </c>
      <c r="AG109" s="61">
        <f>IF(AND($G109="正式版",$H109="中西医诊所"),IFERROR(U109/同类汇总数据!F$3,0),IF(AND($G109="正式版",$H109="中医诊所"),IFERROR(U109/同类汇总数据!F$4,0),IF(AND($G109="正式版",$H109="口腔诊所"),IFERROR(U109/同类汇总数据!F$5,0),IF(AND($G109="检查版",$H109="中西医诊所"),IFERROR(U109/同类汇总数据!F$6,0),IF(AND($G109="检查版",$H109="中医诊所"),IFERROR(U109/同类汇总数据!F$7,0),IF(AND($G109="检查版",$H109="口腔诊所"),IFERROR(U109/同类汇总数据!F$8,0),IF(AND($G109="互联网版",$H109="中西医诊所"),IFERROR(U109/同类汇总数据!F$9,0),IF(AND($G109="互联网版",$H109="中医诊所"),IFERROR(U109/同类汇总数据!F$10,0),IF(AND($G109="互联网版",$H109="口腔诊所"),IFERROR(U109/同类汇总数据!F$11,0))))))))))</f>
        <v>0.700656192304947</v>
      </c>
      <c r="AH109" s="61">
        <f>IF(AND($G109="正式版",$H109="中西医诊所"),IFERROR(V109/同类汇总数据!G$3,0),IF(AND($G109="正式版",$H109="中医诊所"),IFERROR(V109/同类汇总数据!G$4,0),IF(AND($G109="正式版",$H109="口腔诊所"),IFERROR(V109/同类汇总数据!G$5,0),IF(AND($G109="检查版",$H109="中西医诊所"),IFERROR(V109/同类汇总数据!G$6,0),IF(AND($G109="检查版",$H109="中医诊所"),IFERROR(V109/同类汇总数据!G$7,0),IF(AND($G109="检查版",$H109="口腔诊所"),IFERROR(V109/同类汇总数据!G$8,0),IF(AND($G109="互联网版",$H109="中西医诊所"),IFERROR(V109/同类汇总数据!G$9,0),IF(AND($G109="互联网版",$H109="中医诊所"),IFERROR(V109/同类汇总数据!G$10,0),IF(AND($G109="互联网版",$H109="口腔诊所"),IFERROR(V109/同类汇总数据!G$11,0))))))))))</f>
        <v>1.02319487854044</v>
      </c>
      <c r="AI109" s="61">
        <f>IF(AND($G109="正式版",$H109="中西医诊所"),IFERROR(W109/同类汇总数据!H$3,0),IF(AND($G109="正式版",$H109="中医诊所"),IFERROR(W109/同类汇总数据!H$4,0),IF(AND($G109="正式版",$H109="口腔诊所"),IFERROR(W109/同类汇总数据!H$5,0),IF(AND($G109="检查版",$H109="中西医诊所"),IFERROR(W109/同类汇总数据!H$6,0),IF(AND($G109="检查版",$H109="中医诊所"),IFERROR(W109/同类汇总数据!H$7,0),IF(AND($G109="检查版",$H109="口腔诊所"),IFERROR(W109/同类汇总数据!H$8,0),IF(AND($G109="互联网版",$H109="中西医诊所"),IFERROR(W109/同类汇总数据!H$9,0),IF(AND($G109="互联网版",$H109="中医诊所"),IFERROR(W109/同类汇总数据!H$10,0),IF(AND($G109="互联网版",$H109="口腔诊所"),IFERROR(W109/同类汇总数据!H$11,0))))))))))</f>
        <v>0.817765700007439</v>
      </c>
      <c r="AJ109" s="61">
        <f>IF(AND($G109="正式版",$H109="中西医诊所"),IFERROR(X109/同类汇总数据!I$3,0),IF(AND($G109="正式版",$H109="中医诊所"),IFERROR(X109/同类汇总数据!I$4,0),IF(AND($G109="正式版",$H109="口腔诊所"),IFERROR(X109/同类汇总数据!I$5,0),IF(AND($G109="检查版",$H109="中西医诊所"),IFERROR(X109/同类汇总数据!I$6,0),IF(AND($G109="检查版",$H109="中医诊所"),IFERROR(X109/同类汇总数据!I$7,0),IF(AND($G109="检查版",$H109="口腔诊所"),IFERROR(X109/同类汇总数据!I$8,0),IF(AND($G109="互联网版",$H109="中西医诊所"),IFERROR(X109/同类汇总数据!I$9,0),IF(AND($G109="互联网版",$H109="中医诊所"),IFERROR(X109/同类汇总数据!I$10,0),IF(AND($G109="互联网版",$H109="口腔诊所"),IFERROR(X109/同类汇总数据!I$11,0))))))))))</f>
        <v>1.05490278226409</v>
      </c>
      <c r="AK109" s="61">
        <f>IF(AND($G109="正式版",$H109="中西医诊所"),IFERROR(Y109/同类汇总数据!J$3,0),IF(AND($G109="正式版",$H109="中医诊所"),IFERROR(Y109/同类汇总数据!J$4,0),IF(AND($G109="正式版",$H109="口腔诊所"),IFERROR(Y109/同类汇总数据!J$5,0),IF(AND($G109="检查版",$H109="中西医诊所"),IFERROR(Y109/同类汇总数据!J$6,0),IF(AND($G109="检查版",$H109="中医诊所"),IFERROR(Y109/同类汇总数据!J$7,0),IF(AND($G109="检查版",$H109="口腔诊所"),IFERROR(Y109/同类汇总数据!J$8,0),IF(AND($G109="互联网版",$H109="中西医诊所"),IFERROR(Y109/同类汇总数据!J$9,0),IF(AND($G109="互联网版",$H109="中医诊所"),IFERROR(Y109/同类汇总数据!J$10,0),IF(AND($G109="互联网版",$H109="口腔诊所"),IFERROR(Y109/同类汇总数据!J$11,0))))))))))</f>
        <v>1.02519788517464</v>
      </c>
      <c r="AL109" s="62" t="str">
        <f ca="1" t="shared" si="45"/>
        <v>-</v>
      </c>
      <c r="AM109" s="62" t="str">
        <f t="shared" si="46"/>
        <v/>
      </c>
      <c r="AN109" s="5" t="str">
        <f t="shared" si="47"/>
        <v/>
      </c>
      <c r="AO109" s="63">
        <f t="shared" si="48"/>
        <v>46104.3902627431</v>
      </c>
      <c r="AP109" s="5" t="str">
        <f t="shared" si="49"/>
        <v/>
      </c>
      <c r="AQ109" s="60">
        <v>45096.7409592014</v>
      </c>
    </row>
    <row r="110" ht="17" spans="1:43">
      <c r="A110" s="5">
        <f t="shared" si="50"/>
        <v>107</v>
      </c>
      <c r="B110" s="55" t="str">
        <f t="shared" si="42"/>
        <v>交易波动较大</v>
      </c>
      <c r="C110" s="2" t="str">
        <f t="shared" si="43"/>
        <v/>
      </c>
      <c r="D110" s="56" t="str">
        <f t="shared" si="44"/>
        <v>-</v>
      </c>
      <c r="E110" s="84" t="s">
        <v>358</v>
      </c>
      <c r="F110" s="58">
        <v>45096.7409592014</v>
      </c>
      <c r="G110" s="59" t="s">
        <v>38</v>
      </c>
      <c r="H110" s="59" t="s">
        <v>39</v>
      </c>
      <c r="I110" s="59" t="s">
        <v>40</v>
      </c>
      <c r="J110" s="59" t="s">
        <v>78</v>
      </c>
      <c r="K110" s="59" t="s">
        <v>359</v>
      </c>
      <c r="L110" s="59" t="s">
        <v>360</v>
      </c>
      <c r="M110" s="60">
        <v>46104.3482060185</v>
      </c>
      <c r="N110" s="60">
        <v>46104.3983361227</v>
      </c>
      <c r="O110" s="60">
        <v>46104.3971027315</v>
      </c>
      <c r="P110" s="60">
        <v>46100.6152800116</v>
      </c>
      <c r="Q110" s="60">
        <v>46104.3983627894</v>
      </c>
      <c r="R110" s="59">
        <v>19353.25</v>
      </c>
      <c r="S110" s="59">
        <v>88127.55</v>
      </c>
      <c r="T110" s="59">
        <v>240235.75</v>
      </c>
      <c r="U110" s="59">
        <v>217957.15</v>
      </c>
      <c r="V110" s="59">
        <v>283</v>
      </c>
      <c r="W110" s="59">
        <v>1098</v>
      </c>
      <c r="X110" s="59">
        <v>3122</v>
      </c>
      <c r="Y110" s="59">
        <v>2859</v>
      </c>
      <c r="Z110" s="59">
        <v>146.6797012899</v>
      </c>
      <c r="AA110" s="59">
        <v>0.100181467</v>
      </c>
      <c r="AB110" s="59">
        <v>0.1124536945</v>
      </c>
      <c r="AC110" s="59">
        <v>-0.159603475</v>
      </c>
      <c r="AD110" s="61">
        <f>IF(AND($G110="正式版",$H110="中西医诊所"),IFERROR(R110/同类汇总数据!C$3,0),IF(AND($G110="正式版",$H110="中医诊所"),IFERROR(R110/同类汇总数据!C$4,0),IF(AND($G110="正式版",$H110="口腔诊所"),IFERROR(R110/同类汇总数据!C$5,0),IF(AND($G110="检查版",$H110="中西医诊所"),IFERROR(R110/同类汇总数据!C$6,0),IF(AND($G110="检查版",$H110="中医诊所"),IFERROR(R110/同类汇总数据!C$7,0),IF(AND($G110="检查版",$H110="口腔诊所"),IFERROR(R110/同类汇总数据!C$8,0),IF(AND($G110="互联网版",$H110="中西医诊所"),IFERROR(R110/同类汇总数据!C$9,0),IF(AND($G110="互联网版",$H110="中医诊所"),IFERROR(R110/同类汇总数据!C$10,0),IF(AND($G110="互联网版",$H110="口腔诊所"),IFERROR(R110/同类汇总数据!C$11,0))))))))))</f>
        <v>2.11470437399634</v>
      </c>
      <c r="AE110" s="61">
        <f>IF(AND($G110="正式版",$H110="中西医诊所"),IFERROR(S110/同类汇总数据!D$3,0),IF(AND($G110="正式版",$H110="中医诊所"),IFERROR(S110/同类汇总数据!D$4,0),IF(AND($G110="正式版",$H110="口腔诊所"),IFERROR(S110/同类汇总数据!D$5,0),IF(AND($G110="检查版",$H110="中西医诊所"),IFERROR(S110/同类汇总数据!D$6,0),IF(AND($G110="检查版",$H110="中医诊所"),IFERROR(S110/同类汇总数据!D$7,0),IF(AND($G110="检查版",$H110="口腔诊所"),IFERROR(S110/同类汇总数据!D$8,0),IF(AND($G110="互联网版",$H110="中西医诊所"),IFERROR(S110/同类汇总数据!D$9,0),IF(AND($G110="互联网版",$H110="中医诊所"),IFERROR(S110/同类汇总数据!D$10,0),IF(AND($G110="互联网版",$H110="口腔诊所"),IFERROR(S110/同类汇总数据!D$11,0))))))))))</f>
        <v>2.41553183617318</v>
      </c>
      <c r="AF110" s="61">
        <f>IF(AND($G110="正式版",$H110="中西医诊所"),IFERROR(T110/同类汇总数据!E$3,0),IF(AND($G110="正式版",$H110="中医诊所"),IFERROR(T110/同类汇总数据!E$4,0),IF(AND($G110="正式版",$H110="口腔诊所"),IFERROR(T110/同类汇总数据!E$5,0),IF(AND($G110="检查版",$H110="中西医诊所"),IFERROR(T110/同类汇总数据!E$6,0),IF(AND($G110="检查版",$H110="中医诊所"),IFERROR(T110/同类汇总数据!E$7,0),IF(AND($G110="检查版",$H110="口腔诊所"),IFERROR(T110/同类汇总数据!E$8,0),IF(AND($G110="互联网版",$H110="中西医诊所"),IFERROR(T110/同类汇总数据!E$9,0),IF(AND($G110="互联网版",$H110="中医诊所"),IFERROR(T110/同类汇总数据!E$10,0),IF(AND($G110="互联网版",$H110="口腔诊所"),IFERROR(T110/同类汇总数据!E$11,0))))))))))</f>
        <v>2.20165052080284</v>
      </c>
      <c r="AG110" s="61">
        <f>IF(AND($G110="正式版",$H110="中西医诊所"),IFERROR(U110/同类汇总数据!F$3,0),IF(AND($G110="正式版",$H110="中医诊所"),IFERROR(U110/同类汇总数据!F$4,0),IF(AND($G110="正式版",$H110="口腔诊所"),IFERROR(U110/同类汇总数据!F$5,0),IF(AND($G110="检查版",$H110="中西医诊所"),IFERROR(U110/同类汇总数据!F$6,0),IF(AND($G110="检查版",$H110="中医诊所"),IFERROR(U110/同类汇总数据!F$7,0),IF(AND($G110="检查版",$H110="口腔诊所"),IFERROR(U110/同类汇总数据!F$8,0),IF(AND($G110="互联网版",$H110="中西医诊所"),IFERROR(U110/同类汇总数据!F$9,0),IF(AND($G110="互联网版",$H110="中医诊所"),IFERROR(U110/同类汇总数据!F$10,0),IF(AND($G110="互联网版",$H110="口腔诊所"),IFERROR(U110/同类汇总数据!F$11,0))))))))))</f>
        <v>2.27220521849382</v>
      </c>
      <c r="AH110" s="61">
        <f>IF(AND($G110="正式版",$H110="中西医诊所"),IFERROR(V110/同类汇总数据!G$3,0),IF(AND($G110="正式版",$H110="中医诊所"),IFERROR(V110/同类汇总数据!G$4,0),IF(AND($G110="正式版",$H110="口腔诊所"),IFERROR(V110/同类汇总数据!G$5,0),IF(AND($G110="检查版",$H110="中西医诊所"),IFERROR(V110/同类汇总数据!G$6,0),IF(AND($G110="检查版",$H110="中医诊所"),IFERROR(V110/同类汇总数据!G$7,0),IF(AND($G110="检查版",$H110="口腔诊所"),IFERROR(V110/同类汇总数据!G$8,0),IF(AND($G110="互联网版",$H110="中西医诊所"),IFERROR(V110/同类汇总数据!G$9,0),IF(AND($G110="互联网版",$H110="中医诊所"),IFERROR(V110/同类汇总数据!G$10,0),IF(AND($G110="互联网版",$H110="口腔诊所"),IFERROR(V110/同类汇总数据!G$11,0))))))))))</f>
        <v>2.98519742914375</v>
      </c>
      <c r="AI110" s="61">
        <f>IF(AND($G110="正式版",$H110="中西医诊所"),IFERROR(W110/同类汇总数据!H$3,0),IF(AND($G110="正式版",$H110="中医诊所"),IFERROR(W110/同类汇总数据!H$4,0),IF(AND($G110="正式版",$H110="口腔诊所"),IFERROR(W110/同类汇总数据!H$5,0),IF(AND($G110="检查版",$H110="中西医诊所"),IFERROR(W110/同类汇总数据!H$6,0),IF(AND($G110="检查版",$H110="中医诊所"),IFERROR(W110/同类汇总数据!H$7,0),IF(AND($G110="检查版",$H110="口腔诊所"),IFERROR(W110/同类汇总数据!H$8,0),IF(AND($G110="互联网版",$H110="中西医诊所"),IFERROR(W110/同类汇总数据!H$9,0),IF(AND($G110="互联网版",$H110="中医诊所"),IFERROR(W110/同类汇总数据!H$10,0),IF(AND($G110="互联网版",$H110="口腔诊所"),IFERROR(W110/同类汇总数据!H$11,0))))))))))</f>
        <v>3.00303257059588</v>
      </c>
      <c r="AJ110" s="61">
        <f>IF(AND($G110="正式版",$H110="中西医诊所"),IFERROR(X110/同类汇总数据!I$3,0),IF(AND($G110="正式版",$H110="中医诊所"),IFERROR(X110/同类汇总数据!I$4,0),IF(AND($G110="正式版",$H110="口腔诊所"),IFERROR(X110/同类汇总数据!I$5,0),IF(AND($G110="检查版",$H110="中西医诊所"),IFERROR(X110/同类汇总数据!I$6,0),IF(AND($G110="检查版",$H110="中医诊所"),IFERROR(X110/同类汇总数据!I$7,0),IF(AND($G110="检查版",$H110="口腔诊所"),IFERROR(X110/同类汇总数据!I$8,0),IF(AND($G110="互联网版",$H110="中西医诊所"),IFERROR(X110/同类汇总数据!I$9,0),IF(AND($G110="互联网版",$H110="中医诊所"),IFERROR(X110/同类汇总数据!I$10,0),IF(AND($G110="互联网版",$H110="口腔诊所"),IFERROR(X110/同类汇总数据!I$11,0))))))))))</f>
        <v>2.76060895744214</v>
      </c>
      <c r="AK110" s="61">
        <f>IF(AND($G110="正式版",$H110="中西医诊所"),IFERROR(Y110/同类汇总数据!J$3,0),IF(AND($G110="正式版",$H110="中医诊所"),IFERROR(Y110/同类汇总数据!J$4,0),IF(AND($G110="正式版",$H110="口腔诊所"),IFERROR(Y110/同类汇总数据!J$5,0),IF(AND($G110="检查版",$H110="中西医诊所"),IFERROR(Y110/同类汇总数据!J$6,0),IF(AND($G110="检查版",$H110="中医诊所"),IFERROR(Y110/同类汇总数据!J$7,0),IF(AND($G110="检查版",$H110="口腔诊所"),IFERROR(Y110/同类汇总数据!J$8,0),IF(AND($G110="互联网版",$H110="中西医诊所"),IFERROR(Y110/同类汇总数据!J$9,0),IF(AND($G110="互联网版",$H110="中医诊所"),IFERROR(Y110/同类汇总数据!J$10,0),IF(AND($G110="互联网版",$H110="口腔诊所"),IFERROR(Y110/同类汇总数据!J$11,0))))))))))</f>
        <v>2.85676486716793</v>
      </c>
      <c r="AL110" s="62" t="str">
        <f ca="1" t="shared" si="45"/>
        <v>-</v>
      </c>
      <c r="AM110" s="62" t="str">
        <f t="shared" si="46"/>
        <v>高于同行100%</v>
      </c>
      <c r="AN110" s="5" t="str">
        <f t="shared" si="47"/>
        <v>高于同行100%</v>
      </c>
      <c r="AO110" s="63">
        <f t="shared" si="48"/>
        <v>46104.3983627894</v>
      </c>
      <c r="AP110" s="5" t="str">
        <f t="shared" si="49"/>
        <v/>
      </c>
      <c r="AQ110" s="60">
        <v>45096.7417803241</v>
      </c>
    </row>
    <row r="111" ht="17" spans="1:43">
      <c r="A111" s="5">
        <f t="shared" si="50"/>
        <v>108</v>
      </c>
      <c r="B111" s="55" t="str">
        <f t="shared" si="42"/>
        <v>连续三月交易上升</v>
      </c>
      <c r="C111" s="2" t="str">
        <f t="shared" si="43"/>
        <v/>
      </c>
      <c r="D111" s="56" t="str">
        <f t="shared" si="44"/>
        <v>-</v>
      </c>
      <c r="E111" s="84" t="s">
        <v>361</v>
      </c>
      <c r="F111" s="58">
        <v>45096.7417803241</v>
      </c>
      <c r="G111" s="59" t="s">
        <v>38</v>
      </c>
      <c r="H111" s="59" t="s">
        <v>39</v>
      </c>
      <c r="I111" s="59" t="s">
        <v>40</v>
      </c>
      <c r="J111" s="59" t="s">
        <v>78</v>
      </c>
      <c r="K111" s="59" t="s">
        <v>362</v>
      </c>
      <c r="L111" s="59" t="s">
        <v>363</v>
      </c>
      <c r="M111" s="60">
        <v>46104.36</v>
      </c>
      <c r="N111" s="60">
        <v>46104.399988125</v>
      </c>
      <c r="O111" s="60">
        <v>46104.378200544</v>
      </c>
      <c r="P111" s="60">
        <v>46100.5771717361</v>
      </c>
      <c r="Q111" s="60">
        <v>46103.8290710764</v>
      </c>
      <c r="R111" s="59">
        <v>8905.9</v>
      </c>
      <c r="S111" s="59">
        <v>33974.7</v>
      </c>
      <c r="T111" s="59">
        <v>100168.92</v>
      </c>
      <c r="U111" s="59">
        <v>88020.76</v>
      </c>
      <c r="V111" s="59">
        <v>120</v>
      </c>
      <c r="W111" s="59">
        <v>548</v>
      </c>
      <c r="X111" s="59">
        <v>1654</v>
      </c>
      <c r="Y111" s="59">
        <v>1438</v>
      </c>
      <c r="Z111" s="59">
        <v>137.3178783151</v>
      </c>
      <c r="AA111" s="59">
        <v>0.248659448</v>
      </c>
      <c r="AB111" s="59">
        <v>-0.3020714485</v>
      </c>
      <c r="AC111" s="59">
        <v>-0.2109630917</v>
      </c>
      <c r="AD111" s="61">
        <f>IF(AND($G111="正式版",$H111="中西医诊所"),IFERROR(R111/同类汇总数据!C$3,0),IF(AND($G111="正式版",$H111="中医诊所"),IFERROR(R111/同类汇总数据!C$4,0),IF(AND($G111="正式版",$H111="口腔诊所"),IFERROR(R111/同类汇总数据!C$5,0),IF(AND($G111="检查版",$H111="中西医诊所"),IFERROR(R111/同类汇总数据!C$6,0),IF(AND($G111="检查版",$H111="中医诊所"),IFERROR(R111/同类汇总数据!C$7,0),IF(AND($G111="检查版",$H111="口腔诊所"),IFERROR(R111/同类汇总数据!C$8,0),IF(AND($G111="互联网版",$H111="中西医诊所"),IFERROR(R111/同类汇总数据!C$9,0),IF(AND($G111="互联网版",$H111="中医诊所"),IFERROR(R111/同类汇总数据!C$10,0),IF(AND($G111="互联网版",$H111="口腔诊所"),IFERROR(R111/同类汇总数据!C$11,0))))))))))</f>
        <v>0.97313607194523</v>
      </c>
      <c r="AE111" s="61">
        <f>IF(AND($G111="正式版",$H111="中西医诊所"),IFERROR(S111/同类汇总数据!D$3,0),IF(AND($G111="正式版",$H111="中医诊所"),IFERROR(S111/同类汇总数据!D$4,0),IF(AND($G111="正式版",$H111="口腔诊所"),IFERROR(S111/同类汇总数据!D$5,0),IF(AND($G111="检查版",$H111="中西医诊所"),IFERROR(S111/同类汇总数据!D$6,0),IF(AND($G111="检查版",$H111="中医诊所"),IFERROR(S111/同类汇总数据!D$7,0),IF(AND($G111="检查版",$H111="口腔诊所"),IFERROR(S111/同类汇总数据!D$8,0),IF(AND($G111="互联网版",$H111="中西医诊所"),IFERROR(S111/同类汇总数据!D$9,0),IF(AND($G111="互联网版",$H111="中医诊所"),IFERROR(S111/同类汇总数据!D$10,0),IF(AND($G111="互联网版",$H111="口腔诊所"),IFERROR(S111/同类汇总数据!D$11,0))))))))))</f>
        <v>0.931229444985513</v>
      </c>
      <c r="AF111" s="61">
        <f>IF(AND($G111="正式版",$H111="中西医诊所"),IFERROR(T111/同类汇总数据!E$3,0),IF(AND($G111="正式版",$H111="中医诊所"),IFERROR(T111/同类汇总数据!E$4,0),IF(AND($G111="正式版",$H111="口腔诊所"),IFERROR(T111/同类汇总数据!E$5,0),IF(AND($G111="检查版",$H111="中西医诊所"),IFERROR(T111/同类汇总数据!E$6,0),IF(AND($G111="检查版",$H111="中医诊所"),IFERROR(T111/同类汇总数据!E$7,0),IF(AND($G111="检查版",$H111="口腔诊所"),IFERROR(T111/同类汇总数据!E$8,0),IF(AND($G111="互联网版",$H111="中西医诊所"),IFERROR(T111/同类汇总数据!E$9,0),IF(AND($G111="互联网版",$H111="中医诊所"),IFERROR(T111/同类汇总数据!E$10,0),IF(AND($G111="互联网版",$H111="口腔诊所"),IFERROR(T111/同类汇总数据!E$11,0))))))))))</f>
        <v>0.91800223274953</v>
      </c>
      <c r="AG111" s="61">
        <f>IF(AND($G111="正式版",$H111="中西医诊所"),IFERROR(U111/同类汇总数据!F$3,0),IF(AND($G111="正式版",$H111="中医诊所"),IFERROR(U111/同类汇总数据!F$4,0),IF(AND($G111="正式版",$H111="口腔诊所"),IFERROR(U111/同类汇总数据!F$5,0),IF(AND($G111="检查版",$H111="中西医诊所"),IFERROR(U111/同类汇总数据!F$6,0),IF(AND($G111="检查版",$H111="中医诊所"),IFERROR(U111/同类汇总数据!F$7,0),IF(AND($G111="检查版",$H111="口腔诊所"),IFERROR(U111/同类汇总数据!F$8,0),IF(AND($G111="互联网版",$H111="中西医诊所"),IFERROR(U111/同类汇总数据!F$9,0),IF(AND($G111="互联网版",$H111="中医诊所"),IFERROR(U111/同类汇总数据!F$10,0),IF(AND($G111="互联网版",$H111="口腔诊所"),IFERROR(U111/同类汇总数据!F$11,0))))))))))</f>
        <v>0.917617202316107</v>
      </c>
      <c r="AH111" s="61">
        <f>IF(AND($G111="正式版",$H111="中西医诊所"),IFERROR(V111/同类汇总数据!G$3,0),IF(AND($G111="正式版",$H111="中医诊所"),IFERROR(V111/同类汇总数据!G$4,0),IF(AND($G111="正式版",$H111="口腔诊所"),IFERROR(V111/同类汇总数据!G$5,0),IF(AND($G111="检查版",$H111="中西医诊所"),IFERROR(V111/同类汇总数据!G$6,0),IF(AND($G111="检查版",$H111="中医诊所"),IFERROR(V111/同类汇总数据!G$7,0),IF(AND($G111="检查版",$H111="口腔诊所"),IFERROR(V111/同类汇总数据!G$8,0),IF(AND($G111="互联网版",$H111="中西医诊所"),IFERROR(V111/同类汇总数据!G$9,0),IF(AND($G111="互联网版",$H111="中医诊所"),IFERROR(V111/同类汇总数据!G$10,0),IF(AND($G111="互联网版",$H111="口腔诊所"),IFERROR(V111/同类汇总数据!G$11,0))))))))))</f>
        <v>1.26580809716343</v>
      </c>
      <c r="AI111" s="61">
        <f>IF(AND($G111="正式版",$H111="中西医诊所"),IFERROR(W111/同类汇总数据!H$3,0),IF(AND($G111="正式版",$H111="中医诊所"),IFERROR(W111/同类汇总数据!H$4,0),IF(AND($G111="正式版",$H111="口腔诊所"),IFERROR(W111/同类汇总数据!H$5,0),IF(AND($G111="检查版",$H111="中西医诊所"),IFERROR(W111/同类汇总数据!H$6,0),IF(AND($G111="检查版",$H111="中医诊所"),IFERROR(W111/同类汇总数据!H$7,0),IF(AND($G111="检查版",$H111="口腔诊所"),IFERROR(W111/同类汇总数据!H$8,0),IF(AND($G111="互联网版",$H111="中西医诊所"),IFERROR(W111/同类汇总数据!H$9,0),IF(AND($G111="互联网版",$H111="中医诊所"),IFERROR(W111/同类汇总数据!H$10,0),IF(AND($G111="互联网版",$H111="口腔诊所"),IFERROR(W111/同类汇总数据!H$11,0))))))))))</f>
        <v>1.49878128295678</v>
      </c>
      <c r="AJ111" s="61">
        <f>IF(AND($G111="正式版",$H111="中西医诊所"),IFERROR(X111/同类汇总数据!I$3,0),IF(AND($G111="正式版",$H111="中医诊所"),IFERROR(X111/同类汇总数据!I$4,0),IF(AND($G111="正式版",$H111="口腔诊所"),IFERROR(X111/同类汇总数据!I$5,0),IF(AND($G111="检查版",$H111="中西医诊所"),IFERROR(X111/同类汇总数据!I$6,0),IF(AND($G111="检查版",$H111="中医诊所"),IFERROR(X111/同类汇总数据!I$7,0),IF(AND($G111="检查版",$H111="口腔诊所"),IFERROR(X111/同类汇总数据!I$8,0),IF(AND($G111="互联网版",$H111="中西医诊所"),IFERROR(X111/同类汇总数据!I$9,0),IF(AND($G111="互联网版",$H111="中医诊所"),IFERROR(X111/同类汇总数据!I$10,0),IF(AND($G111="互联网版",$H111="口腔诊所"),IFERROR(X111/同类汇总数据!I$11,0))))))))))</f>
        <v>1.46253914657569</v>
      </c>
      <c r="AK111" s="61">
        <f>IF(AND($G111="正式版",$H111="中西医诊所"),IFERROR(Y111/同类汇总数据!J$3,0),IF(AND($G111="正式版",$H111="中医诊所"),IFERROR(Y111/同类汇总数据!J$4,0),IF(AND($G111="正式版",$H111="口腔诊所"),IFERROR(Y111/同类汇总数据!J$5,0),IF(AND($G111="检查版",$H111="中西医诊所"),IFERROR(Y111/同类汇总数据!J$6,0),IF(AND($G111="检查版",$H111="中医诊所"),IFERROR(Y111/同类汇总数据!J$7,0),IF(AND($G111="检查版",$H111="口腔诊所"),IFERROR(Y111/同类汇总数据!J$8,0),IF(AND($G111="互联网版",$H111="中西医诊所"),IFERROR(Y111/同类汇总数据!J$9,0),IF(AND($G111="互联网版",$H111="中医诊所"),IFERROR(Y111/同类汇总数据!J$10,0),IF(AND($G111="互联网版",$H111="口腔诊所"),IFERROR(Y111/同类汇总数据!J$11,0))))))))))</f>
        <v>1.43687578838317</v>
      </c>
      <c r="AL111" s="62" t="str">
        <f ca="1" t="shared" si="45"/>
        <v>-</v>
      </c>
      <c r="AM111" s="62" t="str">
        <f t="shared" si="46"/>
        <v/>
      </c>
      <c r="AN111" s="5" t="str">
        <f t="shared" si="47"/>
        <v>高于同行20%</v>
      </c>
      <c r="AO111" s="63">
        <f t="shared" si="48"/>
        <v>46104.399988125</v>
      </c>
      <c r="AP111" s="5" t="str">
        <f t="shared" si="49"/>
        <v/>
      </c>
      <c r="AQ111" s="60">
        <v>45096.7432912731</v>
      </c>
    </row>
    <row r="112" ht="17" spans="1:43">
      <c r="A112" s="5">
        <f t="shared" si="50"/>
        <v>109</v>
      </c>
      <c r="B112" s="55" t="str">
        <f t="shared" si="42"/>
        <v>交易波动较大</v>
      </c>
      <c r="C112" s="2" t="str">
        <f t="shared" si="43"/>
        <v/>
      </c>
      <c r="D112" s="56" t="str">
        <f t="shared" si="44"/>
        <v>-</v>
      </c>
      <c r="E112" s="84" t="s">
        <v>364</v>
      </c>
      <c r="F112" s="58">
        <v>45096.7432912731</v>
      </c>
      <c r="G112" s="59" t="s">
        <v>38</v>
      </c>
      <c r="H112" s="59" t="s">
        <v>39</v>
      </c>
      <c r="I112" s="59" t="s">
        <v>40</v>
      </c>
      <c r="J112" s="59" t="s">
        <v>149</v>
      </c>
      <c r="K112" s="59" t="s">
        <v>365</v>
      </c>
      <c r="L112" s="59" t="s">
        <v>366</v>
      </c>
      <c r="M112" s="60">
        <v>46104.3662384259</v>
      </c>
      <c r="N112" s="60">
        <v>46103.7609235532</v>
      </c>
      <c r="O112" s="60">
        <v>46104.3771487616</v>
      </c>
      <c r="P112" s="60">
        <v>46097.4153766319</v>
      </c>
      <c r="Q112" s="60">
        <v>46104.3518288773</v>
      </c>
      <c r="R112" s="59">
        <v>7008.3</v>
      </c>
      <c r="S112" s="59">
        <v>24328.75</v>
      </c>
      <c r="T112" s="59">
        <v>89705.65</v>
      </c>
      <c r="U112" s="59">
        <v>76564.32</v>
      </c>
      <c r="V112" s="59">
        <v>81</v>
      </c>
      <c r="W112" s="59">
        <v>266</v>
      </c>
      <c r="X112" s="59">
        <v>929</v>
      </c>
      <c r="Y112" s="59">
        <v>816</v>
      </c>
      <c r="Z112" s="59">
        <v>180.1513411765</v>
      </c>
      <c r="AA112" s="59">
        <v>0.0014707928</v>
      </c>
      <c r="AB112" s="59">
        <v>-0.4086970364</v>
      </c>
      <c r="AC112" s="59">
        <v>-0.0325975364</v>
      </c>
      <c r="AD112" s="61">
        <f>IF(AND($G112="正式版",$H112="中西医诊所"),IFERROR(R112/同类汇总数据!C$3,0),IF(AND($G112="正式版",$H112="中医诊所"),IFERROR(R112/同类汇总数据!C$4,0),IF(AND($G112="正式版",$H112="口腔诊所"),IFERROR(R112/同类汇总数据!C$5,0),IF(AND($G112="检查版",$H112="中西医诊所"),IFERROR(R112/同类汇总数据!C$6,0),IF(AND($G112="检查版",$H112="中医诊所"),IFERROR(R112/同类汇总数据!C$7,0),IF(AND($G112="检查版",$H112="口腔诊所"),IFERROR(R112/同类汇总数据!C$8,0),IF(AND($G112="互联网版",$H112="中西医诊所"),IFERROR(R112/同类汇总数据!C$9,0),IF(AND($G112="互联网版",$H112="中医诊所"),IFERROR(R112/同类汇总数据!C$10,0),IF(AND($G112="互联网版",$H112="口腔诊所"),IFERROR(R112/同类汇总数据!C$11,0))))))))))</f>
        <v>0.76578779606932</v>
      </c>
      <c r="AE112" s="61">
        <f>IF(AND($G112="正式版",$H112="中西医诊所"),IFERROR(S112/同类汇总数据!D$3,0),IF(AND($G112="正式版",$H112="中医诊所"),IFERROR(S112/同类汇总数据!D$4,0),IF(AND($G112="正式版",$H112="口腔诊所"),IFERROR(S112/同类汇总数据!D$5,0),IF(AND($G112="检查版",$H112="中西医诊所"),IFERROR(S112/同类汇总数据!D$6,0),IF(AND($G112="检查版",$H112="中医诊所"),IFERROR(S112/同类汇总数据!D$7,0),IF(AND($G112="检查版",$H112="口腔诊所"),IFERROR(S112/同类汇总数据!D$8,0),IF(AND($G112="互联网版",$H112="中西医诊所"),IFERROR(S112/同类汇总数据!D$9,0),IF(AND($G112="互联网版",$H112="中医诊所"),IFERROR(S112/同类汇总数据!D$10,0),IF(AND($G112="互联网版",$H112="口腔诊所"),IFERROR(S112/同类汇总数据!D$11,0))))))))))</f>
        <v>0.666838805337245</v>
      </c>
      <c r="AF112" s="61">
        <f>IF(AND($G112="正式版",$H112="中西医诊所"),IFERROR(T112/同类汇总数据!E$3,0),IF(AND($G112="正式版",$H112="中医诊所"),IFERROR(T112/同类汇总数据!E$4,0),IF(AND($G112="正式版",$H112="口腔诊所"),IFERROR(T112/同类汇总数据!E$5,0),IF(AND($G112="检查版",$H112="中西医诊所"),IFERROR(T112/同类汇总数据!E$6,0),IF(AND($G112="检查版",$H112="中医诊所"),IFERROR(T112/同类汇总数据!E$7,0),IF(AND($G112="检查版",$H112="口腔诊所"),IFERROR(T112/同类汇总数据!E$8,0),IF(AND($G112="互联网版",$H112="中西医诊所"),IFERROR(T112/同类汇总数据!E$9,0),IF(AND($G112="互联网版",$H112="中医诊所"),IFERROR(T112/同类汇总数据!E$10,0),IF(AND($G112="互联网版",$H112="口腔诊所"),IFERROR(T112/同类汇总数据!E$11,0))))))))))</f>
        <v>0.82211115973146</v>
      </c>
      <c r="AG112" s="61">
        <f>IF(AND($G112="正式版",$H112="中西医诊所"),IFERROR(U112/同类汇总数据!F$3,0),IF(AND($G112="正式版",$H112="中医诊所"),IFERROR(U112/同类汇总数据!F$4,0),IF(AND($G112="正式版",$H112="口腔诊所"),IFERROR(U112/同类汇总数据!F$5,0),IF(AND($G112="检查版",$H112="中西医诊所"),IFERROR(U112/同类汇总数据!F$6,0),IF(AND($G112="检查版",$H112="中医诊所"),IFERROR(U112/同类汇总数据!F$7,0),IF(AND($G112="检查版",$H112="口腔诊所"),IFERROR(U112/同类汇总数据!F$8,0),IF(AND($G112="互联网版",$H112="中西医诊所"),IFERROR(U112/同类汇总数据!F$9,0),IF(AND($G112="互联网版",$H112="中医诊所"),IFERROR(U112/同类汇总数据!F$10,0),IF(AND($G112="互联网版",$H112="口腔诊所"),IFERROR(U112/同类汇总数据!F$11,0))))))))))</f>
        <v>0.798183713883351</v>
      </c>
      <c r="AH112" s="61">
        <f>IF(AND($G112="正式版",$H112="中西医诊所"),IFERROR(V112/同类汇总数据!G$3,0),IF(AND($G112="正式版",$H112="中医诊所"),IFERROR(V112/同类汇总数据!G$4,0),IF(AND($G112="正式版",$H112="口腔诊所"),IFERROR(V112/同类汇总数据!G$5,0),IF(AND($G112="检查版",$H112="中西医诊所"),IFERROR(V112/同类汇总数据!G$6,0),IF(AND($G112="检查版",$H112="中医诊所"),IFERROR(V112/同类汇总数据!G$7,0),IF(AND($G112="检查版",$H112="口腔诊所"),IFERROR(V112/同类汇总数据!G$8,0),IF(AND($G112="互联网版",$H112="中西医诊所"),IFERROR(V112/同类汇总数据!G$9,0),IF(AND($G112="互联网版",$H112="中医诊所"),IFERROR(V112/同类汇总数据!G$10,0),IF(AND($G112="互联网版",$H112="口腔诊所"),IFERROR(V112/同类汇总数据!G$11,0))))))))))</f>
        <v>0.854420465585315</v>
      </c>
      <c r="AI112" s="61">
        <f>IF(AND($G112="正式版",$H112="中西医诊所"),IFERROR(W112/同类汇总数据!H$3,0),IF(AND($G112="正式版",$H112="中医诊所"),IFERROR(W112/同类汇总数据!H$4,0),IF(AND($G112="正式版",$H112="口腔诊所"),IFERROR(W112/同类汇总数据!H$5,0),IF(AND($G112="检查版",$H112="中西医诊所"),IFERROR(W112/同类汇总数据!H$6,0),IF(AND($G112="检查版",$H112="中医诊所"),IFERROR(W112/同类汇总数据!H$7,0),IF(AND($G112="检查版",$H112="口腔诊所"),IFERROR(W112/同类汇总数据!H$8,0),IF(AND($G112="互联网版",$H112="中西医诊所"),IFERROR(W112/同类汇总数据!H$9,0),IF(AND($G112="互联网版",$H112="中医诊所"),IFERROR(W112/同类汇总数据!H$10,0),IF(AND($G112="互联网版",$H112="口腔诊所"),IFERROR(W112/同类汇总数据!H$11,0))))))))))</f>
        <v>0.727510622749093</v>
      </c>
      <c r="AJ112" s="61">
        <f>IF(AND($G112="正式版",$H112="中西医诊所"),IFERROR(X112/同类汇总数据!I$3,0),IF(AND($G112="正式版",$H112="中医诊所"),IFERROR(X112/同类汇总数据!I$4,0),IF(AND($G112="正式版",$H112="口腔诊所"),IFERROR(X112/同类汇总数据!I$5,0),IF(AND($G112="检查版",$H112="中西医诊所"),IFERROR(X112/同类汇总数据!I$6,0),IF(AND($G112="检查版",$H112="中医诊所"),IFERROR(X112/同类汇总数据!I$7,0),IF(AND($G112="检查版",$H112="口腔诊所"),IFERROR(X112/同类汇总数据!I$8,0),IF(AND($G112="互联网版",$H112="中西医诊所"),IFERROR(X112/同类汇总数据!I$9,0),IF(AND($G112="互联网版",$H112="中医诊所"),IFERROR(X112/同类汇总数据!I$10,0),IF(AND($G112="互联网版",$H112="口腔诊所"),IFERROR(X112/同类汇总数据!I$11,0))))))))))</f>
        <v>0.821462434805814</v>
      </c>
      <c r="AK112" s="61">
        <f>IF(AND($G112="正式版",$H112="中西医诊所"),IFERROR(Y112/同类汇总数据!J$3,0),IF(AND($G112="正式版",$H112="中医诊所"),IFERROR(Y112/同类汇总数据!J$4,0),IF(AND($G112="正式版",$H112="口腔诊所"),IFERROR(Y112/同类汇总数据!J$5,0),IF(AND($G112="检查版",$H112="中西医诊所"),IFERROR(Y112/同类汇总数据!J$6,0),IF(AND($G112="检查版",$H112="中医诊所"),IFERROR(Y112/同类汇总数据!J$7,0),IF(AND($G112="检查版",$H112="口腔诊所"),IFERROR(Y112/同类汇总数据!J$8,0),IF(AND($G112="互联网版",$H112="中西医诊所"),IFERROR(Y112/同类汇总数据!J$9,0),IF(AND($G112="互联网版",$H112="中医诊所"),IFERROR(Y112/同类汇总数据!J$10,0),IF(AND($G112="互联网版",$H112="口腔诊所"),IFERROR(Y112/同类汇总数据!J$11,0))))))))))</f>
        <v>0.81536206072369</v>
      </c>
      <c r="AL112" s="62" t="str">
        <f ca="1" t="shared" si="45"/>
        <v>-</v>
      </c>
      <c r="AM112" s="62" t="str">
        <f t="shared" si="46"/>
        <v/>
      </c>
      <c r="AN112" s="5" t="str">
        <f t="shared" si="47"/>
        <v/>
      </c>
      <c r="AO112" s="63">
        <f t="shared" si="48"/>
        <v>46104.3771487616</v>
      </c>
      <c r="AP112" s="5" t="str">
        <f t="shared" si="49"/>
        <v/>
      </c>
      <c r="AQ112" s="60">
        <v>45096.7448874421</v>
      </c>
    </row>
    <row r="113" ht="17" spans="1:43">
      <c r="A113" s="5">
        <f t="shared" si="50"/>
        <v>110</v>
      </c>
      <c r="B113" s="55" t="str">
        <f t="shared" si="42"/>
        <v>连续三月交易上升</v>
      </c>
      <c r="C113" s="2" t="str">
        <f t="shared" si="43"/>
        <v/>
      </c>
      <c r="D113" s="56" t="str">
        <f t="shared" si="44"/>
        <v>-</v>
      </c>
      <c r="E113" s="84" t="s">
        <v>367</v>
      </c>
      <c r="F113" s="58">
        <v>45096.7448874421</v>
      </c>
      <c r="G113" s="59" t="s">
        <v>38</v>
      </c>
      <c r="H113" s="59" t="s">
        <v>39</v>
      </c>
      <c r="I113" s="59" t="s">
        <v>40</v>
      </c>
      <c r="J113" s="59" t="s">
        <v>149</v>
      </c>
      <c r="K113" s="59" t="s">
        <v>368</v>
      </c>
      <c r="L113" s="59" t="s">
        <v>369</v>
      </c>
      <c r="M113" s="60">
        <v>46104.3704166667</v>
      </c>
      <c r="N113" s="60">
        <v>46103.8559333333</v>
      </c>
      <c r="O113" s="60">
        <v>46104.397238912</v>
      </c>
      <c r="P113" s="60">
        <v>46100.5652664352</v>
      </c>
      <c r="Q113" s="60">
        <v>46104.3514852431</v>
      </c>
      <c r="R113" s="59">
        <v>6515.91</v>
      </c>
      <c r="S113" s="59">
        <v>35006.96</v>
      </c>
      <c r="T113" s="59">
        <v>98358.14</v>
      </c>
      <c r="U113" s="59">
        <v>86730.54</v>
      </c>
      <c r="V113" s="59">
        <v>80</v>
      </c>
      <c r="W113" s="59">
        <v>376</v>
      </c>
      <c r="X113" s="59">
        <v>1114</v>
      </c>
      <c r="Y113" s="59">
        <v>989</v>
      </c>
      <c r="Z113" s="59">
        <v>175.0424539877</v>
      </c>
      <c r="AA113" s="59">
        <v>0.5020926427</v>
      </c>
      <c r="AB113" s="59">
        <v>-0.4180286932</v>
      </c>
      <c r="AC113" s="59">
        <v>-0.2047588504</v>
      </c>
      <c r="AD113" s="61">
        <f>IF(AND($G113="正式版",$H113="中西医诊所"),IFERROR(R113/同类汇总数据!C$3,0),IF(AND($G113="正式版",$H113="中医诊所"),IFERROR(R113/同类汇总数据!C$4,0),IF(AND($G113="正式版",$H113="口腔诊所"),IFERROR(R113/同类汇总数据!C$5,0),IF(AND($G113="检查版",$H113="中西医诊所"),IFERROR(R113/同类汇总数据!C$6,0),IF(AND($G113="检查版",$H113="中医诊所"),IFERROR(R113/同类汇总数据!C$7,0),IF(AND($G113="检查版",$H113="口腔诊所"),IFERROR(R113/同类汇总数据!C$8,0),IF(AND($G113="互联网版",$H113="中西医诊所"),IFERROR(R113/同类汇总数据!C$9,0),IF(AND($G113="互联网版",$H113="中医诊所"),IFERROR(R113/同类汇总数据!C$10,0),IF(AND($G113="互联网版",$H113="口腔诊所"),IFERROR(R113/同类汇总数据!C$11,0))))))))))</f>
        <v>0.71198498327498</v>
      </c>
      <c r="AE113" s="61">
        <f>IF(AND($G113="正式版",$H113="中西医诊所"),IFERROR(S113/同类汇总数据!D$3,0),IF(AND($G113="正式版",$H113="中医诊所"),IFERROR(S113/同类汇总数据!D$4,0),IF(AND($G113="正式版",$H113="口腔诊所"),IFERROR(S113/同类汇总数据!D$5,0),IF(AND($G113="检查版",$H113="中西医诊所"),IFERROR(S113/同类汇总数据!D$6,0),IF(AND($G113="检查版",$H113="中医诊所"),IFERROR(S113/同类汇总数据!D$7,0),IF(AND($G113="检查版",$H113="口腔诊所"),IFERROR(S113/同类汇总数据!D$8,0),IF(AND($G113="互联网版",$H113="中西医诊所"),IFERROR(S113/同类汇总数据!D$9,0),IF(AND($G113="互联网版",$H113="中医诊所"),IFERROR(S113/同类汇总数据!D$10,0),IF(AND($G113="互联网版",$H113="口腔诊所"),IFERROR(S113/同类汇总数据!D$11,0))))))))))</f>
        <v>0.959523172579303</v>
      </c>
      <c r="AF113" s="61">
        <f>IF(AND($G113="正式版",$H113="中西医诊所"),IFERROR(T113/同类汇总数据!E$3,0),IF(AND($G113="正式版",$H113="中医诊所"),IFERROR(T113/同类汇总数据!E$4,0),IF(AND($G113="正式版",$H113="口腔诊所"),IFERROR(T113/同类汇总数据!E$5,0),IF(AND($G113="检查版",$H113="中西医诊所"),IFERROR(T113/同类汇总数据!E$6,0),IF(AND($G113="检查版",$H113="中医诊所"),IFERROR(T113/同类汇总数据!E$7,0),IF(AND($G113="检查版",$H113="口腔诊所"),IFERROR(T113/同类汇总数据!E$8,0),IF(AND($G113="互联网版",$H113="中西医诊所"),IFERROR(T113/同类汇总数据!E$9,0),IF(AND($G113="互联网版",$H113="中医诊所"),IFERROR(T113/同类汇总数据!E$10,0),IF(AND($G113="互联网版",$H113="口腔诊所"),IFERROR(T113/同类汇总数据!E$11,0))))))))))</f>
        <v>0.901407264140322</v>
      </c>
      <c r="AG113" s="61">
        <f>IF(AND($G113="正式版",$H113="中西医诊所"),IFERROR(U113/同类汇总数据!F$3,0),IF(AND($G113="正式版",$H113="中医诊所"),IFERROR(U113/同类汇总数据!F$4,0),IF(AND($G113="正式版",$H113="口腔诊所"),IFERROR(U113/同类汇总数据!F$5,0),IF(AND($G113="检查版",$H113="中西医诊所"),IFERROR(U113/同类汇总数据!F$6,0),IF(AND($G113="检查版",$H113="中医诊所"),IFERROR(U113/同类汇总数据!F$7,0),IF(AND($G113="检查版",$H113="口腔诊所"),IFERROR(U113/同类汇总数据!F$8,0),IF(AND($G113="互联网版",$H113="中西医诊所"),IFERROR(U113/同类汇总数据!F$9,0),IF(AND($G113="互联网版",$H113="中医诊所"),IFERROR(U113/同类汇总数据!F$10,0),IF(AND($G113="互联网版",$H113="口腔诊所"),IFERROR(U113/同类汇总数据!F$11,0))))))))))</f>
        <v>0.904166647392788</v>
      </c>
      <c r="AH113" s="61">
        <f>IF(AND($G113="正式版",$H113="中西医诊所"),IFERROR(V113/同类汇总数据!G$3,0),IF(AND($G113="正式版",$H113="中医诊所"),IFERROR(V113/同类汇总数据!G$4,0),IF(AND($G113="正式版",$H113="口腔诊所"),IFERROR(V113/同类汇总数据!G$5,0),IF(AND($G113="检查版",$H113="中西医诊所"),IFERROR(V113/同类汇总数据!G$6,0),IF(AND($G113="检查版",$H113="中医诊所"),IFERROR(V113/同类汇总数据!G$7,0),IF(AND($G113="检查版",$H113="口腔诊所"),IFERROR(V113/同类汇总数据!G$8,0),IF(AND($G113="互联网版",$H113="中西医诊所"),IFERROR(V113/同类汇总数据!G$9,0),IF(AND($G113="互联网版",$H113="中医诊所"),IFERROR(V113/同类汇总数据!G$10,0),IF(AND($G113="互联网版",$H113="口腔诊所"),IFERROR(V113/同类汇总数据!G$11,0))))))))))</f>
        <v>0.84387206477562</v>
      </c>
      <c r="AI113" s="61">
        <f>IF(AND($G113="正式版",$H113="中西医诊所"),IFERROR(W113/同类汇总数据!H$3,0),IF(AND($G113="正式版",$H113="中医诊所"),IFERROR(W113/同类汇总数据!H$4,0),IF(AND($G113="正式版",$H113="口腔诊所"),IFERROR(W113/同类汇总数据!H$5,0),IF(AND($G113="检查版",$H113="中西医诊所"),IFERROR(W113/同类汇总数据!H$6,0),IF(AND($G113="检查版",$H113="中医诊所"),IFERROR(W113/同类汇总数据!H$7,0),IF(AND($G113="检查版",$H113="口腔诊所"),IFERROR(W113/同类汇总数据!H$8,0),IF(AND($G113="互联网版",$H113="中西医诊所"),IFERROR(W113/同类汇总数据!H$9,0),IF(AND($G113="互联网版",$H113="中医诊所"),IFERROR(W113/同类汇总数据!H$10,0),IF(AND($G113="互联网版",$H113="口腔诊所"),IFERROR(W113/同类汇总数据!H$11,0))))))))))</f>
        <v>1.02836088027691</v>
      </c>
      <c r="AJ113" s="61">
        <f>IF(AND($G113="正式版",$H113="中西医诊所"),IFERROR(X113/同类汇总数据!I$3,0),IF(AND($G113="正式版",$H113="中医诊所"),IFERROR(X113/同类汇总数据!I$4,0),IF(AND($G113="正式版",$H113="口腔诊所"),IFERROR(X113/同类汇总数据!I$5,0),IF(AND($G113="检查版",$H113="中西医诊所"),IFERROR(X113/同类汇总数据!I$6,0),IF(AND($G113="检查版",$H113="中医诊所"),IFERROR(X113/同类汇总数据!I$7,0),IF(AND($G113="检查版",$H113="口腔诊所"),IFERROR(X113/同类汇总数据!I$8,0),IF(AND($G113="互联网版",$H113="中西医诊所"),IFERROR(X113/同类汇总数据!I$9,0),IF(AND($G113="互联网版",$H113="中医诊所"),IFERROR(X113/同类汇总数据!I$10,0),IF(AND($G113="互联网版",$H113="口腔诊所"),IFERROR(X113/同类汇总数据!I$11,0))))))))))</f>
        <v>0.985047526774679</v>
      </c>
      <c r="AK113" s="61">
        <f>IF(AND($G113="正式版",$H113="中西医诊所"),IFERROR(Y113/同类汇总数据!J$3,0),IF(AND($G113="正式版",$H113="中医诊所"),IFERROR(Y113/同类汇总数据!J$4,0),IF(AND($G113="正式版",$H113="口腔诊所"),IFERROR(Y113/同类汇总数据!J$5,0),IF(AND($G113="检查版",$H113="中西医诊所"),IFERROR(Y113/同类汇总数据!J$6,0),IF(AND($G113="检查版",$H113="中医诊所"),IFERROR(Y113/同类汇总数据!J$7,0),IF(AND($G113="检查版",$H113="口腔诊所"),IFERROR(Y113/同类汇总数据!J$8,0),IF(AND($G113="互联网版",$H113="中西医诊所"),IFERROR(Y113/同类汇总数据!J$9,0),IF(AND($G113="互联网版",$H113="中医诊所"),IFERROR(Y113/同类汇总数据!J$10,0),IF(AND($G113="互联网版",$H113="口腔诊所"),IFERROR(Y113/同类汇总数据!J$11,0))))))))))</f>
        <v>0.988226811342805</v>
      </c>
      <c r="AL113" s="62" t="str">
        <f ca="1" t="shared" si="45"/>
        <v>-</v>
      </c>
      <c r="AM113" s="62" t="str">
        <f t="shared" si="46"/>
        <v/>
      </c>
      <c r="AN113" s="5" t="str">
        <f t="shared" si="47"/>
        <v/>
      </c>
      <c r="AO113" s="63">
        <f t="shared" si="48"/>
        <v>46104.397238912</v>
      </c>
      <c r="AP113" s="5" t="str">
        <f t="shared" si="49"/>
        <v/>
      </c>
      <c r="AQ113" s="60">
        <v>45096.7457306944</v>
      </c>
    </row>
    <row r="114" ht="17" spans="1:43">
      <c r="A114" s="5">
        <f t="shared" ref="A114:A123" si="51">ROW()-3</f>
        <v>111</v>
      </c>
      <c r="B114" s="55" t="str">
        <f t="shared" si="42"/>
        <v>连续三月交易上升</v>
      </c>
      <c r="C114" s="2" t="str">
        <f t="shared" si="43"/>
        <v/>
      </c>
      <c r="D114" s="56" t="str">
        <f t="shared" si="44"/>
        <v>-</v>
      </c>
      <c r="E114" s="84" t="s">
        <v>370</v>
      </c>
      <c r="F114" s="58">
        <v>45096.7457306944</v>
      </c>
      <c r="G114" s="59" t="s">
        <v>38</v>
      </c>
      <c r="H114" s="59" t="s">
        <v>39</v>
      </c>
      <c r="I114" s="59" t="s">
        <v>40</v>
      </c>
      <c r="J114" s="59" t="s">
        <v>149</v>
      </c>
      <c r="K114" s="59" t="s">
        <v>371</v>
      </c>
      <c r="L114" s="59" t="s">
        <v>372</v>
      </c>
      <c r="M114" s="60">
        <v>46104.3613310185</v>
      </c>
      <c r="N114" s="60">
        <v>46104.366478206</v>
      </c>
      <c r="O114" s="60">
        <v>46104.3632591551</v>
      </c>
      <c r="P114" s="60">
        <v>46100.6705751505</v>
      </c>
      <c r="Q114" s="60">
        <v>46104.3665173611</v>
      </c>
      <c r="R114" s="59">
        <v>11439.5</v>
      </c>
      <c r="S114" s="59">
        <v>64590.81</v>
      </c>
      <c r="T114" s="59">
        <v>187804.88</v>
      </c>
      <c r="U114" s="59">
        <v>165228.88</v>
      </c>
      <c r="V114" s="59">
        <v>120</v>
      </c>
      <c r="W114" s="59">
        <v>571</v>
      </c>
      <c r="X114" s="59">
        <v>1896</v>
      </c>
      <c r="Y114" s="59">
        <v>1654</v>
      </c>
      <c r="Z114" s="59">
        <v>209.3927503169</v>
      </c>
      <c r="AA114" s="59">
        <v>0.3346319952</v>
      </c>
      <c r="AB114" s="59">
        <v>-0.353151577</v>
      </c>
      <c r="AC114" s="59">
        <v>-0.1791212381</v>
      </c>
      <c r="AD114" s="61">
        <f>IF(AND($G114="正式版",$H114="中西医诊所"),IFERROR(R114/同类汇总数据!C$3,0),IF(AND($G114="正式版",$H114="中医诊所"),IFERROR(R114/同类汇总数据!C$4,0),IF(AND($G114="正式版",$H114="口腔诊所"),IFERROR(R114/同类汇总数据!C$5,0),IF(AND($G114="检查版",$H114="中西医诊所"),IFERROR(R114/同类汇总数据!C$6,0),IF(AND($G114="检查版",$H114="中医诊所"),IFERROR(R114/同类汇总数据!C$7,0),IF(AND($G114="检查版",$H114="口腔诊所"),IFERROR(R114/同类汇总数据!C$8,0),IF(AND($G114="互联网版",$H114="中西医诊所"),IFERROR(R114/同类汇总数据!C$9,0),IF(AND($G114="互联网版",$H114="中医诊所"),IFERROR(R114/同类汇总数据!C$10,0),IF(AND($G114="互联网版",$H114="口腔诊所"),IFERROR(R114/同类汇总数据!C$11,0))))))))))</f>
        <v>1.24997923792289</v>
      </c>
      <c r="AE114" s="61">
        <f>IF(AND($G114="正式版",$H114="中西医诊所"),IFERROR(S114/同类汇总数据!D$3,0),IF(AND($G114="正式版",$H114="中医诊所"),IFERROR(S114/同类汇总数据!D$4,0),IF(AND($G114="正式版",$H114="口腔诊所"),IFERROR(S114/同类汇总数据!D$5,0),IF(AND($G114="检查版",$H114="中西医诊所"),IFERROR(S114/同类汇总数据!D$6,0),IF(AND($G114="检查版",$H114="中医诊所"),IFERROR(S114/同类汇总数据!D$7,0),IF(AND($G114="检查版",$H114="口腔诊所"),IFERROR(S114/同类汇总数据!D$8,0),IF(AND($G114="互联网版",$H114="中西医诊所"),IFERROR(S114/同类汇总数据!D$9,0),IF(AND($G114="互联网版",$H114="中医诊所"),IFERROR(S114/同类汇总数据!D$10,0),IF(AND($G114="互联网版",$H114="口腔诊所"),IFERROR(S114/同类汇总数据!D$11,0))))))))))</f>
        <v>1.77040162672414</v>
      </c>
      <c r="AF114" s="61">
        <f>IF(AND($G114="正式版",$H114="中西医诊所"),IFERROR(T114/同类汇总数据!E$3,0),IF(AND($G114="正式版",$H114="中医诊所"),IFERROR(T114/同类汇总数据!E$4,0),IF(AND($G114="正式版",$H114="口腔诊所"),IFERROR(T114/同类汇总数据!E$5,0),IF(AND($G114="检查版",$H114="中西医诊所"),IFERROR(T114/同类汇总数据!E$6,0),IF(AND($G114="检查版",$H114="中医诊所"),IFERROR(T114/同类汇总数据!E$7,0),IF(AND($G114="检查版",$H114="口腔诊所"),IFERROR(T114/同类汇总数据!E$8,0),IF(AND($G114="互联网版",$H114="中西医诊所"),IFERROR(T114/同类汇总数据!E$9,0),IF(AND($G114="互联网版",$H114="中医诊所"),IFERROR(T114/同类汇总数据!E$10,0),IF(AND($G114="互联网版",$H114="口腔诊所"),IFERROR(T114/同类汇总数据!E$11,0))))))))))</f>
        <v>1.72114563241031</v>
      </c>
      <c r="AG114" s="61">
        <f>IF(AND($G114="正式版",$H114="中西医诊所"),IFERROR(U114/同类汇总数据!F$3,0),IF(AND($G114="正式版",$H114="中医诊所"),IFERROR(U114/同类汇总数据!F$4,0),IF(AND($G114="正式版",$H114="口腔诊所"),IFERROR(U114/同类汇总数据!F$5,0),IF(AND($G114="检查版",$H114="中西医诊所"),IFERROR(U114/同类汇总数据!F$6,0),IF(AND($G114="检查版",$H114="中医诊所"),IFERROR(U114/同类汇总数据!F$7,0),IF(AND($G114="检查版",$H114="口腔诊所"),IFERROR(U114/同类汇总数据!F$8,0),IF(AND($G114="互联网版",$H114="中西医诊所"),IFERROR(U114/同类汇总数据!F$9,0),IF(AND($G114="互联网版",$H114="中医诊所"),IFERROR(U114/同类汇总数据!F$10,0),IF(AND($G114="互联网版",$H114="口腔诊所"),IFERROR(U114/同类汇总数据!F$11,0))))))))))</f>
        <v>1.72251253689952</v>
      </c>
      <c r="AH114" s="61">
        <f>IF(AND($G114="正式版",$H114="中西医诊所"),IFERROR(V114/同类汇总数据!G$3,0),IF(AND($G114="正式版",$H114="中医诊所"),IFERROR(V114/同类汇总数据!G$4,0),IF(AND($G114="正式版",$H114="口腔诊所"),IFERROR(V114/同类汇总数据!G$5,0),IF(AND($G114="检查版",$H114="中西医诊所"),IFERROR(V114/同类汇总数据!G$6,0),IF(AND($G114="检查版",$H114="中医诊所"),IFERROR(V114/同类汇总数据!G$7,0),IF(AND($G114="检查版",$H114="口腔诊所"),IFERROR(V114/同类汇总数据!G$8,0),IF(AND($G114="互联网版",$H114="中西医诊所"),IFERROR(V114/同类汇总数据!G$9,0),IF(AND($G114="互联网版",$H114="中医诊所"),IFERROR(V114/同类汇总数据!G$10,0),IF(AND($G114="互联网版",$H114="口腔诊所"),IFERROR(V114/同类汇总数据!G$11,0))))))))))</f>
        <v>1.26580809716343</v>
      </c>
      <c r="AI114" s="61">
        <f>IF(AND($G114="正式版",$H114="中西医诊所"),IFERROR(W114/同类汇总数据!H$3,0),IF(AND($G114="正式版",$H114="中医诊所"),IFERROR(W114/同类汇总数据!H$4,0),IF(AND($G114="正式版",$H114="口腔诊所"),IFERROR(W114/同类汇总数据!H$5,0),IF(AND($G114="检查版",$H114="中西医诊所"),IFERROR(W114/同类汇总数据!H$6,0),IF(AND($G114="检查版",$H114="中医诊所"),IFERROR(W114/同类汇总数据!H$7,0),IF(AND($G114="检查版",$H114="口腔诊所"),IFERROR(W114/同类汇总数据!H$8,0),IF(AND($G114="互联网版",$H114="中西医诊所"),IFERROR(W114/同类汇总数据!H$9,0),IF(AND($G114="互联网版",$H114="中医诊所"),IFERROR(W114/同类汇总数据!H$10,0),IF(AND($G114="互联网版",$H114="口腔诊所"),IFERROR(W114/同类汇总数据!H$11,0))))))))))</f>
        <v>1.5616863368035</v>
      </c>
      <c r="AJ114" s="61">
        <f>IF(AND($G114="正式版",$H114="中西医诊所"),IFERROR(X114/同类汇总数据!I$3,0),IF(AND($G114="正式版",$H114="中医诊所"),IFERROR(X114/同类汇总数据!I$4,0),IF(AND($G114="正式版",$H114="口腔诊所"),IFERROR(X114/同类汇总数据!I$5,0),IF(AND($G114="检查版",$H114="中西医诊所"),IFERROR(X114/同类汇总数据!I$6,0),IF(AND($G114="检查版",$H114="中医诊所"),IFERROR(X114/同类汇总数据!I$7,0),IF(AND($G114="检查版",$H114="口腔诊所"),IFERROR(X114/同类汇总数据!I$8,0),IF(AND($G114="互联网版",$H114="中西医诊所"),IFERROR(X114/同类汇总数据!I$9,0),IF(AND($G114="互联网版",$H114="中医诊所"),IFERROR(X114/同类汇总数据!I$10,0),IF(AND($G114="互联网版",$H114="口腔诊所"),IFERROR(X114/同类汇总数据!I$11,0))))))))))</f>
        <v>1.67652613174577</v>
      </c>
      <c r="AK114" s="61">
        <f>IF(AND($G114="正式版",$H114="中西医诊所"),IFERROR(Y114/同类汇总数据!J$3,0),IF(AND($G114="正式版",$H114="中医诊所"),IFERROR(Y114/同类汇总数据!J$4,0),IF(AND($G114="正式版",$H114="口腔诊所"),IFERROR(Y114/同类汇总数据!J$5,0),IF(AND($G114="检查版",$H114="中西医诊所"),IFERROR(Y114/同类汇总数据!J$6,0),IF(AND($G114="检查版",$H114="中医诊所"),IFERROR(Y114/同类汇总数据!J$7,0),IF(AND($G114="检查版",$H114="口腔诊所"),IFERROR(Y114/同类汇总数据!J$8,0),IF(AND($G114="互联网版",$H114="中西医诊所"),IFERROR(Y114/同类汇总数据!J$9,0),IF(AND($G114="互联网版",$H114="中医诊所"),IFERROR(Y114/同类汇总数据!J$10,0),IF(AND($G114="互联网版",$H114="口腔诊所"),IFERROR(Y114/同类汇总数据!J$11,0))))))))))</f>
        <v>1.65270692210415</v>
      </c>
      <c r="AL114" s="62" t="str">
        <f ca="1" t="shared" si="45"/>
        <v>-</v>
      </c>
      <c r="AM114" s="62" t="str">
        <f t="shared" si="46"/>
        <v>高于同行150%</v>
      </c>
      <c r="AN114" s="5" t="str">
        <f t="shared" si="47"/>
        <v>高于同行150%</v>
      </c>
      <c r="AO114" s="63">
        <f t="shared" si="48"/>
        <v>46104.3665173611</v>
      </c>
      <c r="AP114" s="5" t="str">
        <f t="shared" si="49"/>
        <v/>
      </c>
      <c r="AQ114" s="60">
        <v>45102.4370765162</v>
      </c>
    </row>
    <row r="115" ht="17" spans="1:43">
      <c r="A115" s="5">
        <f t="shared" si="51"/>
        <v>112</v>
      </c>
      <c r="B115" s="55" t="str">
        <f t="shared" si="42"/>
        <v>连续三月交易上升</v>
      </c>
      <c r="C115" s="2" t="str">
        <f t="shared" si="43"/>
        <v/>
      </c>
      <c r="D115" s="56" t="str">
        <f t="shared" si="44"/>
        <v>-</v>
      </c>
      <c r="E115" s="84" t="s">
        <v>373</v>
      </c>
      <c r="F115" s="58">
        <v>45102.4370765162</v>
      </c>
      <c r="G115" s="59" t="s">
        <v>38</v>
      </c>
      <c r="H115" s="59" t="s">
        <v>39</v>
      </c>
      <c r="I115" s="59" t="s">
        <v>40</v>
      </c>
      <c r="J115" s="59" t="s">
        <v>374</v>
      </c>
      <c r="K115" s="59" t="s">
        <v>375</v>
      </c>
      <c r="L115" s="59" t="s">
        <v>376</v>
      </c>
      <c r="M115" s="60">
        <v>46104.3320949074</v>
      </c>
      <c r="N115" s="60">
        <v>46104.3921448032</v>
      </c>
      <c r="O115" s="60">
        <v>46104.3889633218</v>
      </c>
      <c r="P115" s="60">
        <v>46103.7542361806</v>
      </c>
      <c r="Q115" s="60">
        <v>46104.3921667245</v>
      </c>
      <c r="R115" s="59">
        <v>25917.94</v>
      </c>
      <c r="S115" s="59">
        <v>86345.26</v>
      </c>
      <c r="T115" s="59">
        <v>227667.1</v>
      </c>
      <c r="U115" s="59">
        <v>198935.44</v>
      </c>
      <c r="V115" s="59">
        <v>397</v>
      </c>
      <c r="W115" s="59">
        <v>1364</v>
      </c>
      <c r="X115" s="59">
        <v>3862</v>
      </c>
      <c r="Y115" s="59">
        <v>3383</v>
      </c>
      <c r="Z115" s="59">
        <v>96.4769350145</v>
      </c>
      <c r="AA115" s="59">
        <v>0.7244482062</v>
      </c>
      <c r="AB115" s="59">
        <v>-0.4512776902</v>
      </c>
      <c r="AC115" s="59">
        <v>-0.2587508657</v>
      </c>
      <c r="AD115" s="61">
        <f>IF(AND($G115="正式版",$H115="中西医诊所"),IFERROR(R115/同类汇总数据!C$3,0),IF(AND($G115="正式版",$H115="中医诊所"),IFERROR(R115/同类汇总数据!C$4,0),IF(AND($G115="正式版",$H115="口腔诊所"),IFERROR(R115/同类汇总数据!C$5,0),IF(AND($G115="检查版",$H115="中西医诊所"),IFERROR(R115/同类汇总数据!C$6,0),IF(AND($G115="检查版",$H115="中医诊所"),IFERROR(R115/同类汇总数据!C$7,0),IF(AND($G115="检查版",$H115="口腔诊所"),IFERROR(R115/同类汇总数据!C$8,0),IF(AND($G115="互联网版",$H115="中西医诊所"),IFERROR(R115/同类汇总数据!C$9,0),IF(AND($G115="互联网版",$H115="中医诊所"),IFERROR(R115/同类汇总数据!C$10,0),IF(AND($G115="互联网版",$H115="口腔诊所"),IFERROR(R115/同类汇总数据!C$11,0))))))))))</f>
        <v>2.83201948421969</v>
      </c>
      <c r="AE115" s="61">
        <f>IF(AND($G115="正式版",$H115="中西医诊所"),IFERROR(S115/同类汇总数据!D$3,0),IF(AND($G115="正式版",$H115="中医诊所"),IFERROR(S115/同类汇总数据!D$4,0),IF(AND($G115="正式版",$H115="口腔诊所"),IFERROR(S115/同类汇总数据!D$5,0),IF(AND($G115="检查版",$H115="中西医诊所"),IFERROR(S115/同类汇总数据!D$6,0),IF(AND($G115="检查版",$H115="中医诊所"),IFERROR(S115/同类汇总数据!D$7,0),IF(AND($G115="检查版",$H115="口腔诊所"),IFERROR(S115/同类汇总数据!D$8,0),IF(AND($G115="互联网版",$H115="中西医诊所"),IFERROR(S115/同类汇总数据!D$9,0),IF(AND($G115="互联网版",$H115="中医诊所"),IFERROR(S115/同类汇总数据!D$10,0),IF(AND($G115="互联网版",$H115="口腔诊所"),IFERROR(S115/同类汇总数据!D$11,0))))))))))</f>
        <v>2.36668016338422</v>
      </c>
      <c r="AF115" s="61">
        <f>IF(AND($G115="正式版",$H115="中西医诊所"),IFERROR(T115/同类汇总数据!E$3,0),IF(AND($G115="正式版",$H115="中医诊所"),IFERROR(T115/同类汇总数据!E$4,0),IF(AND($G115="正式版",$H115="口腔诊所"),IFERROR(T115/同类汇总数据!E$5,0),IF(AND($G115="检查版",$H115="中西医诊所"),IFERROR(T115/同类汇总数据!E$6,0),IF(AND($G115="检查版",$H115="中医诊所"),IFERROR(T115/同类汇总数据!E$7,0),IF(AND($G115="检查版",$H115="口腔诊所"),IFERROR(T115/同类汇总数据!E$8,0),IF(AND($G115="互联网版",$H115="中西医诊所"),IFERROR(T115/同类汇总数据!E$9,0),IF(AND($G115="互联网版",$H115="中医诊所"),IFERROR(T115/同类汇总数据!E$10,0),IF(AND($G115="互联网版",$H115="口腔诊所"),IFERROR(T115/同类汇总数据!E$11,0))))))))))</f>
        <v>2.08646460522496</v>
      </c>
      <c r="AG115" s="61">
        <f>IF(AND($G115="正式版",$H115="中西医诊所"),IFERROR(U115/同类汇总数据!F$3,0),IF(AND($G115="正式版",$H115="中医诊所"),IFERROR(U115/同类汇总数据!F$4,0),IF(AND($G115="正式版",$H115="口腔诊所"),IFERROR(U115/同类汇总数据!F$5,0),IF(AND($G115="检查版",$H115="中西医诊所"),IFERROR(U115/同类汇总数据!F$6,0),IF(AND($G115="检查版",$H115="中医诊所"),IFERROR(U115/同类汇总数据!F$7,0),IF(AND($G115="检查版",$H115="口腔诊所"),IFERROR(U115/同类汇总数据!F$8,0),IF(AND($G115="互联网版",$H115="中西医诊所"),IFERROR(U115/同类汇总数据!F$9,0),IF(AND($G115="互联网版",$H115="中医诊所"),IFERROR(U115/同类汇总数据!F$10,0),IF(AND($G115="互联网版",$H115="口腔诊所"),IFERROR(U115/同类汇总数据!F$11,0))))))))))</f>
        <v>2.07390372332986</v>
      </c>
      <c r="AH115" s="61">
        <f>IF(AND($G115="正式版",$H115="中西医诊所"),IFERROR(V115/同类汇总数据!G$3,0),IF(AND($G115="正式版",$H115="中医诊所"),IFERROR(V115/同类汇总数据!G$4,0),IF(AND($G115="正式版",$H115="口腔诊所"),IFERROR(V115/同类汇总数据!G$5,0),IF(AND($G115="检查版",$H115="中西医诊所"),IFERROR(V115/同类汇总数据!G$6,0),IF(AND($G115="检查版",$H115="中医诊所"),IFERROR(V115/同类汇总数据!G$7,0),IF(AND($G115="检查版",$H115="口腔诊所"),IFERROR(V115/同类汇总数据!G$8,0),IF(AND($G115="互联网版",$H115="中西医诊所"),IFERROR(V115/同类汇总数据!G$9,0),IF(AND($G115="互联网版",$H115="中医诊所"),IFERROR(V115/同类汇总数据!G$10,0),IF(AND($G115="互联网版",$H115="口腔诊所"),IFERROR(V115/同类汇总数据!G$11,0))))))))))</f>
        <v>4.18771512144901</v>
      </c>
      <c r="AI115" s="61">
        <f>IF(AND($G115="正式版",$H115="中西医诊所"),IFERROR(W115/同类汇总数据!H$3,0),IF(AND($G115="正式版",$H115="中医诊所"),IFERROR(W115/同类汇总数据!H$4,0),IF(AND($G115="正式版",$H115="口腔诊所"),IFERROR(W115/同类汇总数据!H$5,0),IF(AND($G115="检查版",$H115="中西医诊所"),IFERROR(W115/同类汇总数据!H$6,0),IF(AND($G115="检查版",$H115="中医诊所"),IFERROR(W115/同类汇总数据!H$7,0),IF(AND($G115="检查版",$H115="口腔诊所"),IFERROR(W115/同类汇总数据!H$8,0),IF(AND($G115="互联网版",$H115="中西医诊所"),IFERROR(W115/同类汇总数据!H$9,0),IF(AND($G115="互联网版",$H115="中医诊所"),IFERROR(W115/同类汇总数据!H$10,0),IF(AND($G115="互联网版",$H115="口腔诊所"),IFERROR(W115/同类汇总数据!H$11,0))))))))))</f>
        <v>3.73054319334497</v>
      </c>
      <c r="AJ115" s="61">
        <f>IF(AND($G115="正式版",$H115="中西医诊所"),IFERROR(X115/同类汇总数据!I$3,0),IF(AND($G115="正式版",$H115="中医诊所"),IFERROR(X115/同类汇总数据!I$4,0),IF(AND($G115="正式版",$H115="口腔诊所"),IFERROR(X115/同类汇总数据!I$5,0),IF(AND($G115="检查版",$H115="中西医诊所"),IFERROR(X115/同类汇总数据!I$6,0),IF(AND($G115="检查版",$H115="中医诊所"),IFERROR(X115/同类汇总数据!I$7,0),IF(AND($G115="检查版",$H115="口腔诊所"),IFERROR(X115/同类汇总数据!I$8,0),IF(AND($G115="互联网版",$H115="中西医诊所"),IFERROR(X115/同类汇总数据!I$9,0),IF(AND($G115="互联网版",$H115="中医诊所"),IFERROR(X115/同类汇总数据!I$10,0),IF(AND($G115="互联网版",$H115="口腔诊所"),IFERROR(X115/同类汇总数据!I$11,0))))))))))</f>
        <v>3.4149493253176</v>
      </c>
      <c r="AK115" s="61">
        <f>IF(AND($G115="正式版",$H115="中西医诊所"),IFERROR(Y115/同类汇总数据!J$3,0),IF(AND($G115="正式版",$H115="中医诊所"),IFERROR(Y115/同类汇总数据!J$4,0),IF(AND($G115="正式版",$H115="口腔诊所"),IFERROR(Y115/同类汇总数据!J$5,0),IF(AND($G115="检查版",$H115="中西医诊所"),IFERROR(Y115/同类汇总数据!J$6,0),IF(AND($G115="检查版",$H115="中医诊所"),IFERROR(Y115/同类汇总数据!J$7,0),IF(AND($G115="检查版",$H115="口腔诊所"),IFERROR(Y115/同类汇总数据!J$8,0),IF(AND($G115="互联网版",$H115="中西医诊所"),IFERROR(Y115/同类汇总数据!J$9,0),IF(AND($G115="互联网版",$H115="中医诊所"),IFERROR(Y115/同类汇总数据!J$10,0),IF(AND($G115="互联网版",$H115="口腔诊所"),IFERROR(Y115/同类汇总数据!J$11,0))))))))))</f>
        <v>3.38035521008363</v>
      </c>
      <c r="AL115" s="62" t="str">
        <f ca="1" t="shared" si="45"/>
        <v>-</v>
      </c>
      <c r="AM115" s="62" t="str">
        <f t="shared" si="46"/>
        <v>高于同行100%</v>
      </c>
      <c r="AN115" s="5" t="str">
        <f t="shared" si="47"/>
        <v>高于同行100%</v>
      </c>
      <c r="AO115" s="63">
        <f t="shared" si="48"/>
        <v>46104.3921667245</v>
      </c>
      <c r="AP115" s="5" t="str">
        <f t="shared" si="49"/>
        <v/>
      </c>
      <c r="AQ115" s="60">
        <v>45102.5794539699</v>
      </c>
    </row>
    <row r="116" ht="17" spans="1:43">
      <c r="A116" s="5">
        <f t="shared" si="51"/>
        <v>113</v>
      </c>
      <c r="B116" s="55" t="str">
        <f t="shared" si="42"/>
        <v>连续三月交易上升</v>
      </c>
      <c r="C116" s="2" t="str">
        <f t="shared" si="43"/>
        <v/>
      </c>
      <c r="D116" s="56" t="str">
        <f t="shared" si="44"/>
        <v>-</v>
      </c>
      <c r="E116" s="84" t="s">
        <v>377</v>
      </c>
      <c r="F116" s="58">
        <v>45102.5794539699</v>
      </c>
      <c r="G116" s="59" t="s">
        <v>38</v>
      </c>
      <c r="H116" s="59" t="s">
        <v>39</v>
      </c>
      <c r="I116" s="59" t="s">
        <v>40</v>
      </c>
      <c r="J116" s="59" t="s">
        <v>45</v>
      </c>
      <c r="K116" s="59" t="s">
        <v>378</v>
      </c>
      <c r="L116" s="59" t="s">
        <v>379</v>
      </c>
      <c r="M116" s="60">
        <v>46104.3523726852</v>
      </c>
      <c r="N116" s="60">
        <v>46104.3759645023</v>
      </c>
      <c r="O116" s="60">
        <v>46104.3748860301</v>
      </c>
      <c r="P116" s="60">
        <v>46101.7416436921</v>
      </c>
      <c r="Q116" s="60">
        <v>46104.3759845602</v>
      </c>
      <c r="R116" s="59">
        <v>17613.7</v>
      </c>
      <c r="S116" s="59">
        <v>66730.1</v>
      </c>
      <c r="T116" s="59">
        <v>185730.3</v>
      </c>
      <c r="U116" s="59">
        <v>167091.9</v>
      </c>
      <c r="V116" s="59">
        <v>190</v>
      </c>
      <c r="W116" s="59">
        <v>697</v>
      </c>
      <c r="X116" s="59">
        <v>1982</v>
      </c>
      <c r="Y116" s="59">
        <v>1791</v>
      </c>
      <c r="Z116" s="59">
        <v>168.1062626263</v>
      </c>
      <c r="AA116" s="59">
        <v>0.2379296016</v>
      </c>
      <c r="AB116" s="59">
        <v>-0.1719163814</v>
      </c>
      <c r="AC116" s="59">
        <v>-0.1867199761</v>
      </c>
      <c r="AD116" s="61">
        <f>IF(AND($G116="正式版",$H116="中西医诊所"),IFERROR(R116/同类汇总数据!C$3,0),IF(AND($G116="正式版",$H116="中医诊所"),IFERROR(R116/同类汇总数据!C$4,0),IF(AND($G116="正式版",$H116="口腔诊所"),IFERROR(R116/同类汇总数据!C$5,0),IF(AND($G116="检查版",$H116="中西医诊所"),IFERROR(R116/同类汇总数据!C$6,0),IF(AND($G116="检查版",$H116="中医诊所"),IFERROR(R116/同类汇总数据!C$7,0),IF(AND($G116="检查版",$H116="口腔诊所"),IFERROR(R116/同类汇总数据!C$8,0),IF(AND($G116="互联网版",$H116="中西医诊所"),IFERROR(R116/同类汇总数据!C$9,0),IF(AND($G116="互联网版",$H116="中医诊所"),IFERROR(R116/同类汇总数据!C$10,0),IF(AND($G116="互联网版",$H116="口腔诊所"),IFERROR(R116/同类汇总数据!C$11,0))))))))))</f>
        <v>1.9246260153855</v>
      </c>
      <c r="AE116" s="61">
        <f>IF(AND($G116="正式版",$H116="中西医诊所"),IFERROR(S116/同类汇总数据!D$3,0),IF(AND($G116="正式版",$H116="中医诊所"),IFERROR(S116/同类汇总数据!D$4,0),IF(AND($G116="正式版",$H116="口腔诊所"),IFERROR(S116/同类汇总数据!D$5,0),IF(AND($G116="检查版",$H116="中西医诊所"),IFERROR(S116/同类汇总数据!D$6,0),IF(AND($G116="检查版",$H116="中医诊所"),IFERROR(S116/同类汇总数据!D$7,0),IF(AND($G116="检查版",$H116="口腔诊所"),IFERROR(S116/同类汇总数据!D$8,0),IF(AND($G116="互联网版",$H116="中西医诊所"),IFERROR(S116/同类汇总数据!D$9,0),IF(AND($G116="互联网版",$H116="中医诊所"),IFERROR(S116/同类汇总数据!D$10,0),IF(AND($G116="互联网版",$H116="口腔诊所"),IFERROR(S116/同类汇总数据!D$11,0))))))))))</f>
        <v>1.82903849001839</v>
      </c>
      <c r="AF116" s="61">
        <f>IF(AND($G116="正式版",$H116="中西医诊所"),IFERROR(T116/同类汇总数据!E$3,0),IF(AND($G116="正式版",$H116="中医诊所"),IFERROR(T116/同类汇总数据!E$4,0),IF(AND($G116="正式版",$H116="口腔诊所"),IFERROR(T116/同类汇总数据!E$5,0),IF(AND($G116="检查版",$H116="中西医诊所"),IFERROR(T116/同类汇总数据!E$6,0),IF(AND($G116="检查版",$H116="中医诊所"),IFERROR(T116/同类汇总数据!E$7,0),IF(AND($G116="检查版",$H116="口腔诊所"),IFERROR(T116/同类汇总数据!E$8,0),IF(AND($G116="互联网版",$H116="中西医诊所"),IFERROR(T116/同类汇总数据!E$9,0),IF(AND($G116="互联网版",$H116="中医诊所"),IFERROR(T116/同类汇总数据!E$10,0),IF(AND($G116="互联网版",$H116="口腔诊所"),IFERROR(T116/同类汇总数据!E$11,0))))))))))</f>
        <v>1.70213305773128</v>
      </c>
      <c r="AG116" s="61">
        <f>IF(AND($G116="正式版",$H116="中西医诊所"),IFERROR(U116/同类汇总数据!F$3,0),IF(AND($G116="正式版",$H116="中医诊所"),IFERROR(U116/同类汇总数据!F$4,0),IF(AND($G116="正式版",$H116="口腔诊所"),IFERROR(U116/同类汇总数据!F$5,0),IF(AND($G116="检查版",$H116="中西医诊所"),IFERROR(U116/同类汇总数据!F$6,0),IF(AND($G116="检查版",$H116="中医诊所"),IFERROR(U116/同类汇总数据!F$7,0),IF(AND($G116="检查版",$H116="口腔诊所"),IFERROR(U116/同类汇总数据!F$8,0),IF(AND($G116="互联网版",$H116="中西医诊所"),IFERROR(U116/同类汇总数据!F$9,0),IF(AND($G116="互联网版",$H116="中医诊所"),IFERROR(U116/同类汇总数据!F$10,0),IF(AND($G116="互联网版",$H116="口腔诊所"),IFERROR(U116/同类汇总数据!F$11,0))))))))))</f>
        <v>1.74193453689428</v>
      </c>
      <c r="AH116" s="61">
        <f>IF(AND($G116="正式版",$H116="中西医诊所"),IFERROR(V116/同类汇总数据!G$3,0),IF(AND($G116="正式版",$H116="中医诊所"),IFERROR(V116/同类汇总数据!G$4,0),IF(AND($G116="正式版",$H116="口腔诊所"),IFERROR(V116/同类汇总数据!G$5,0),IF(AND($G116="检查版",$H116="中西医诊所"),IFERROR(V116/同类汇总数据!G$6,0),IF(AND($G116="检查版",$H116="中医诊所"),IFERROR(V116/同类汇总数据!G$7,0),IF(AND($G116="检查版",$H116="口腔诊所"),IFERROR(V116/同类汇总数据!G$8,0),IF(AND($G116="互联网版",$H116="中西医诊所"),IFERROR(V116/同类汇总数据!G$9,0),IF(AND($G116="互联网版",$H116="中医诊所"),IFERROR(V116/同类汇总数据!G$10,0),IF(AND($G116="互联网版",$H116="口腔诊所"),IFERROR(V116/同类汇总数据!G$11,0))))))))))</f>
        <v>2.0041961538421</v>
      </c>
      <c r="AI116" s="61">
        <f>IF(AND($G116="正式版",$H116="中西医诊所"),IFERROR(W116/同类汇总数据!H$3,0),IF(AND($G116="正式版",$H116="中医诊所"),IFERROR(W116/同类汇总数据!H$4,0),IF(AND($G116="正式版",$H116="口腔诊所"),IFERROR(W116/同类汇总数据!H$5,0),IF(AND($G116="检查版",$H116="中西医诊所"),IFERROR(W116/同类汇总数据!H$6,0),IF(AND($G116="检查版",$H116="中医诊所"),IFERROR(W116/同类汇总数据!H$7,0),IF(AND($G116="检查版",$H116="口腔诊所"),IFERROR(W116/同类汇总数据!H$8,0),IF(AND($G116="互联网版",$H116="中西医诊所"),IFERROR(W116/同类汇总数据!H$9,0),IF(AND($G116="互联网版",$H116="中医诊所"),IFERROR(W116/同类汇总数据!H$10,0),IF(AND($G116="互联网版",$H116="口腔诊所"),IFERROR(W116/同类汇总数据!H$11,0))))))))))</f>
        <v>1.90629663178992</v>
      </c>
      <c r="AJ116" s="61">
        <f>IF(AND($G116="正式版",$H116="中西医诊所"),IFERROR(X116/同类汇总数据!I$3,0),IF(AND($G116="正式版",$H116="中医诊所"),IFERROR(X116/同类汇总数据!I$4,0),IF(AND($G116="正式版",$H116="口腔诊所"),IFERROR(X116/同类汇总数据!I$5,0),IF(AND($G116="检查版",$H116="中西医诊所"),IFERROR(X116/同类汇总数据!I$6,0),IF(AND($G116="检查版",$H116="中医诊所"),IFERROR(X116/同类汇总数据!I$7,0),IF(AND($G116="检查版",$H116="口腔诊所"),IFERROR(X116/同类汇总数据!I$8,0),IF(AND($G116="互联网版",$H116="中西医诊所"),IFERROR(X116/同类汇总数据!I$9,0),IF(AND($G116="互联网版",$H116="中医诊所"),IFERROR(X116/同类汇总数据!I$10,0),IF(AND($G116="互联网版",$H116="口腔诊所"),IFERROR(X116/同类汇总数据!I$11,0))))))))))</f>
        <v>1.75257109341779</v>
      </c>
      <c r="AK116" s="61">
        <f>IF(AND($G116="正式版",$H116="中西医诊所"),IFERROR(Y116/同类汇总数据!J$3,0),IF(AND($G116="正式版",$H116="中医诊所"),IFERROR(Y116/同类汇总数据!J$4,0),IF(AND($G116="正式版",$H116="口腔诊所"),IFERROR(Y116/同类汇总数据!J$5,0),IF(AND($G116="检查版",$H116="中西医诊所"),IFERROR(Y116/同类汇总数据!J$6,0),IF(AND($G116="检查版",$H116="中医诊所"),IFERROR(Y116/同类汇总数据!J$7,0),IF(AND($G116="检查版",$H116="口腔诊所"),IFERROR(Y116/同类汇总数据!J$8,0),IF(AND($G116="互联网版",$H116="中西医诊所"),IFERROR(Y116/同类汇总数据!J$9,0),IF(AND($G116="互联网版",$H116="中医诊所"),IFERROR(Y116/同类汇总数据!J$10,0),IF(AND($G116="互联网版",$H116="口腔诊所"),IFERROR(Y116/同类汇总数据!J$11,0))))))))))</f>
        <v>1.7895998171031</v>
      </c>
      <c r="AL116" s="62" t="str">
        <f ca="1" t="shared" si="45"/>
        <v>-</v>
      </c>
      <c r="AM116" s="62" t="str">
        <f t="shared" si="46"/>
        <v>高于同行150%</v>
      </c>
      <c r="AN116" s="5" t="str">
        <f t="shared" si="47"/>
        <v>高于同行150%</v>
      </c>
      <c r="AO116" s="63">
        <f t="shared" si="48"/>
        <v>46104.3759845602</v>
      </c>
      <c r="AP116" s="5" t="str">
        <f t="shared" si="49"/>
        <v/>
      </c>
      <c r="AQ116" s="60">
        <v>45102.7266951852</v>
      </c>
    </row>
    <row r="117" ht="17" spans="1:43">
      <c r="A117" s="5">
        <f t="shared" si="51"/>
        <v>114</v>
      </c>
      <c r="B117" s="55" t="str">
        <f t="shared" si="42"/>
        <v>连续三月交易上升</v>
      </c>
      <c r="C117" s="2" t="str">
        <f t="shared" si="43"/>
        <v/>
      </c>
      <c r="D117" s="56" t="str">
        <f t="shared" si="44"/>
        <v>-</v>
      </c>
      <c r="E117" s="84" t="s">
        <v>380</v>
      </c>
      <c r="F117" s="58">
        <v>45102.7266951852</v>
      </c>
      <c r="G117" s="59" t="s">
        <v>38</v>
      </c>
      <c r="H117" s="59" t="s">
        <v>39</v>
      </c>
      <c r="I117" s="59" t="s">
        <v>40</v>
      </c>
      <c r="J117" s="59" t="s">
        <v>45</v>
      </c>
      <c r="K117" s="59" t="s">
        <v>381</v>
      </c>
      <c r="L117" s="59" t="s">
        <v>382</v>
      </c>
      <c r="M117" s="60">
        <v>46104.3602083333</v>
      </c>
      <c r="N117" s="60">
        <v>46104.3900257986</v>
      </c>
      <c r="O117" s="60">
        <v>46104.3891893866</v>
      </c>
      <c r="P117" s="60">
        <v>46100.4977674306</v>
      </c>
      <c r="Q117" s="60">
        <v>46104.390078044</v>
      </c>
      <c r="R117" s="59">
        <v>26322.93</v>
      </c>
      <c r="S117" s="59">
        <v>108419.59</v>
      </c>
      <c r="T117" s="59">
        <v>324700.78</v>
      </c>
      <c r="U117" s="59">
        <v>288323.43</v>
      </c>
      <c r="V117" s="59">
        <v>263</v>
      </c>
      <c r="W117" s="59">
        <v>1025</v>
      </c>
      <c r="X117" s="59">
        <v>3029</v>
      </c>
      <c r="Y117" s="59">
        <v>2690</v>
      </c>
      <c r="Z117" s="59">
        <v>237.2995507488</v>
      </c>
      <c r="AA117" s="59">
        <v>0.25849683</v>
      </c>
      <c r="AB117" s="59">
        <v>-0.3379748826</v>
      </c>
      <c r="AC117" s="59">
        <v>-0.268349398</v>
      </c>
      <c r="AD117" s="61">
        <f>IF(AND($G117="正式版",$H117="中西医诊所"),IFERROR(R117/同类汇总数据!C$3,0),IF(AND($G117="正式版",$H117="中医诊所"),IFERROR(R117/同类汇总数据!C$4,0),IF(AND($G117="正式版",$H117="口腔诊所"),IFERROR(R117/同类汇总数据!C$5,0),IF(AND($G117="检查版",$H117="中西医诊所"),IFERROR(R117/同类汇总数据!C$6,0),IF(AND($G117="检查版",$H117="中医诊所"),IFERROR(R117/同类汇总数据!C$7,0),IF(AND($G117="检查版",$H117="口腔诊所"),IFERROR(R117/同类汇总数据!C$8,0),IF(AND($G117="互联网版",$H117="中西医诊所"),IFERROR(R117/同类汇总数据!C$9,0),IF(AND($G117="互联网版",$H117="中医诊所"),IFERROR(R117/同类汇总数据!C$10,0),IF(AND($G117="互联网版",$H117="口腔诊所"),IFERROR(R117/同类汇总数据!C$11,0))))))))))</f>
        <v>2.8762722130598</v>
      </c>
      <c r="AE117" s="61">
        <f>IF(AND($G117="正式版",$H117="中西医诊所"),IFERROR(S117/同类汇总数据!D$3,0),IF(AND($G117="正式版",$H117="中医诊所"),IFERROR(S117/同类汇总数据!D$4,0),IF(AND($G117="正式版",$H117="口腔诊所"),IFERROR(S117/同类汇总数据!D$5,0),IF(AND($G117="检查版",$H117="中西医诊所"),IFERROR(S117/同类汇总数据!D$6,0),IF(AND($G117="检查版",$H117="中医诊所"),IFERROR(S117/同类汇总数据!D$7,0),IF(AND($G117="检查版",$H117="口腔诊所"),IFERROR(S117/同类汇总数据!D$8,0),IF(AND($G117="互联网版",$H117="中西医诊所"),IFERROR(S117/同类汇总数据!D$9,0),IF(AND($G117="互联网版",$H117="中医诊所"),IFERROR(S117/同类汇总数据!D$10,0),IF(AND($G117="互联网版",$H117="口腔诊所"),IFERROR(S117/同类汇总数据!D$11,0))))))))))</f>
        <v>2.97172645001301</v>
      </c>
      <c r="AF117" s="61">
        <f>IF(AND($G117="正式版",$H117="中西医诊所"),IFERROR(T117/同类汇总数据!E$3,0),IF(AND($G117="正式版",$H117="中医诊所"),IFERROR(T117/同类汇总数据!E$4,0),IF(AND($G117="正式版",$H117="口腔诊所"),IFERROR(T117/同类汇总数据!E$5,0),IF(AND($G117="检查版",$H117="中西医诊所"),IFERROR(T117/同类汇总数据!E$6,0),IF(AND($G117="检查版",$H117="中医诊所"),IFERROR(T117/同类汇总数据!E$7,0),IF(AND($G117="检查版",$H117="口腔诊所"),IFERROR(T117/同类汇总数据!E$8,0),IF(AND($G117="互联网版",$H117="中西医诊所"),IFERROR(T117/同类汇总数据!E$9,0),IF(AND($G117="互联网版",$H117="中医诊所"),IFERROR(T117/同类汇总数据!E$10,0),IF(AND($G117="互联网版",$H117="口腔诊所"),IFERROR(T117/同类汇总数据!E$11,0))))))))))</f>
        <v>2.97573380061913</v>
      </c>
      <c r="AG117" s="61">
        <f>IF(AND($G117="正式版",$H117="中西医诊所"),IFERROR(U117/同类汇总数据!F$3,0),IF(AND($G117="正式版",$H117="中医诊所"),IFERROR(U117/同类汇总数据!F$4,0),IF(AND($G117="正式版",$H117="口腔诊所"),IFERROR(U117/同类汇总数据!F$5,0),IF(AND($G117="检查版",$H117="中西医诊所"),IFERROR(U117/同类汇总数据!F$6,0),IF(AND($G117="检查版",$H117="中医诊所"),IFERROR(U117/同类汇总数据!F$7,0),IF(AND($G117="检查版",$H117="口腔诊所"),IFERROR(U117/同类汇总数据!F$8,0),IF(AND($G117="互联网版",$H117="中西医诊所"),IFERROR(U117/同类汇总数据!F$9,0),IF(AND($G117="互联网版",$H117="中医诊所"),IFERROR(U117/同类汇总数据!F$10,0),IF(AND($G117="互联网版",$H117="口腔诊所"),IFERROR(U117/同类汇总数据!F$11,0))))))))))</f>
        <v>3.00577431050111</v>
      </c>
      <c r="AH117" s="61">
        <f>IF(AND($G117="正式版",$H117="中西医诊所"),IFERROR(V117/同类汇总数据!G$3,0),IF(AND($G117="正式版",$H117="中医诊所"),IFERROR(V117/同类汇总数据!G$4,0),IF(AND($G117="正式版",$H117="口腔诊所"),IFERROR(V117/同类汇总数据!G$5,0),IF(AND($G117="检查版",$H117="中西医诊所"),IFERROR(V117/同类汇总数据!G$6,0),IF(AND($G117="检查版",$H117="中医诊所"),IFERROR(V117/同类汇总数据!G$7,0),IF(AND($G117="检查版",$H117="口腔诊所"),IFERROR(V117/同类汇总数据!G$8,0),IF(AND($G117="互联网版",$H117="中西医诊所"),IFERROR(V117/同类汇总数据!G$9,0),IF(AND($G117="互联网版",$H117="中医诊所"),IFERROR(V117/同类汇总数据!G$10,0),IF(AND($G117="互联网版",$H117="口腔诊所"),IFERROR(V117/同类汇总数据!G$11,0))))))))))</f>
        <v>2.77422941294985</v>
      </c>
      <c r="AI117" s="61">
        <f>IF(AND($G117="正式版",$H117="中西医诊所"),IFERROR(W117/同类汇总数据!H$3,0),IF(AND($G117="正式版",$H117="中医诊所"),IFERROR(W117/同类汇总数据!H$4,0),IF(AND($G117="正式版",$H117="口腔诊所"),IFERROR(W117/同类汇总数据!H$5,0),IF(AND($G117="检查版",$H117="中西医诊所"),IFERROR(W117/同类汇总数据!H$6,0),IF(AND($G117="检查版",$H117="中医诊所"),IFERROR(W117/同类汇总数据!H$7,0),IF(AND($G117="检查版",$H117="口腔诊所"),IFERROR(W117/同类汇总数据!H$8,0),IF(AND($G117="互联网版",$H117="中西医诊所"),IFERROR(W117/同类汇总数据!H$9,0),IF(AND($G117="互联网版",$H117="中医诊所"),IFERROR(W117/同类汇总数据!H$10,0),IF(AND($G117="互联网版",$H117="口腔诊所"),IFERROR(W117/同类汇总数据!H$11,0))))))))))</f>
        <v>2.80337739969105</v>
      </c>
      <c r="AJ117" s="61">
        <f>IF(AND($G117="正式版",$H117="中西医诊所"),IFERROR(X117/同类汇总数据!I$3,0),IF(AND($G117="正式版",$H117="中医诊所"),IFERROR(X117/同类汇总数据!I$4,0),IF(AND($G117="正式版",$H117="口腔诊所"),IFERROR(X117/同类汇总数据!I$5,0),IF(AND($G117="检查版",$H117="中西医诊所"),IFERROR(X117/同类汇总数据!I$6,0),IF(AND($G117="检查版",$H117="中医诊所"),IFERROR(X117/同类汇总数据!I$7,0),IF(AND($G117="检查版",$H117="口腔诊所"),IFERROR(X117/同类汇总数据!I$8,0),IF(AND($G117="互联网版",$H117="中西医诊所"),IFERROR(X117/同类汇总数据!I$9,0),IF(AND($G117="互联网版",$H117="中医诊所"),IFERROR(X117/同类汇总数据!I$10,0),IF(AND($G117="互联网版",$H117="口腔诊所"),IFERROR(X117/同类汇总数据!I$11,0))))))))))</f>
        <v>2.67837428958753</v>
      </c>
      <c r="AK117" s="61">
        <f>IF(AND($G117="正式版",$H117="中西医诊所"),IFERROR(Y117/同类汇总数据!J$3,0),IF(AND($G117="正式版",$H117="中医诊所"),IFERROR(Y117/同类汇总数据!J$4,0),IF(AND($G117="正式版",$H117="口腔诊所"),IFERROR(Y117/同类汇总数据!J$5,0),IF(AND($G117="检查版",$H117="中西医诊所"),IFERROR(Y117/同类汇总数据!J$6,0),IF(AND($G117="检查版",$H117="中医诊所"),IFERROR(Y117/同类汇总数据!J$7,0),IF(AND($G117="检查版",$H117="口腔诊所"),IFERROR(Y117/同类汇总数据!J$8,0),IF(AND($G117="互联网版",$H117="中西医诊所"),IFERROR(Y117/同类汇总数据!J$9,0),IF(AND($G117="互联网版",$H117="中医诊所"),IFERROR(Y117/同类汇总数据!J$10,0),IF(AND($G117="互联网版",$H117="口腔诊所"),IFERROR(Y117/同类汇总数据!J$11,0))))))))))</f>
        <v>2.6878969893955</v>
      </c>
      <c r="AL117" s="62" t="str">
        <f ca="1" t="shared" si="45"/>
        <v>-</v>
      </c>
      <c r="AM117" s="62" t="str">
        <f t="shared" si="46"/>
        <v>高于同行100%</v>
      </c>
      <c r="AN117" s="5" t="str">
        <f t="shared" si="47"/>
        <v>高于同行100%</v>
      </c>
      <c r="AO117" s="63">
        <f t="shared" si="48"/>
        <v>46104.390078044</v>
      </c>
      <c r="AP117" s="5" t="str">
        <f t="shared" si="49"/>
        <v/>
      </c>
      <c r="AQ117" s="60">
        <v>45102.727409537</v>
      </c>
    </row>
    <row r="118" ht="17" spans="1:43">
      <c r="A118" s="5">
        <f t="shared" si="51"/>
        <v>115</v>
      </c>
      <c r="B118" s="55" t="str">
        <f t="shared" si="42"/>
        <v>交易波动较大</v>
      </c>
      <c r="C118" s="2" t="str">
        <f t="shared" si="43"/>
        <v/>
      </c>
      <c r="D118" s="56" t="str">
        <f t="shared" si="44"/>
        <v>-</v>
      </c>
      <c r="E118" s="84" t="s">
        <v>383</v>
      </c>
      <c r="F118" s="58">
        <v>45102.727409537</v>
      </c>
      <c r="G118" s="59" t="s">
        <v>38</v>
      </c>
      <c r="H118" s="59" t="s">
        <v>39</v>
      </c>
      <c r="I118" s="59" t="s">
        <v>40</v>
      </c>
      <c r="J118" s="59" t="s">
        <v>45</v>
      </c>
      <c r="K118" s="59" t="s">
        <v>384</v>
      </c>
      <c r="L118" s="59" t="s">
        <v>385</v>
      </c>
      <c r="M118" s="60">
        <v>46104.3621296296</v>
      </c>
      <c r="N118" s="60">
        <v>46103.7688436227</v>
      </c>
      <c r="O118" s="60">
        <v>46103.7650588194</v>
      </c>
      <c r="P118" s="60">
        <v>46100.4948200579</v>
      </c>
      <c r="Q118" s="60">
        <v>46103.7688552083</v>
      </c>
      <c r="R118" s="59">
        <v>6247.1</v>
      </c>
      <c r="S118" s="59">
        <v>26423.06</v>
      </c>
      <c r="T118" s="59">
        <v>82061.31</v>
      </c>
      <c r="U118" s="59">
        <v>74292.29</v>
      </c>
      <c r="V118" s="59">
        <v>75</v>
      </c>
      <c r="W118" s="59">
        <v>338</v>
      </c>
      <c r="X118" s="59">
        <v>1012</v>
      </c>
      <c r="Y118" s="59">
        <v>923</v>
      </c>
      <c r="Z118" s="59">
        <v>132.3748731884</v>
      </c>
      <c r="AA118" s="59">
        <v>0.0655821732</v>
      </c>
      <c r="AB118" s="59">
        <v>-0.1959893546</v>
      </c>
      <c r="AC118" s="59">
        <v>-0.2023416557</v>
      </c>
      <c r="AD118" s="61">
        <f>IF(AND($G118="正式版",$H118="中西医诊所"),IFERROR(R118/同类汇总数据!C$3,0),IF(AND($G118="正式版",$H118="中医诊所"),IFERROR(R118/同类汇总数据!C$4,0),IF(AND($G118="正式版",$H118="口腔诊所"),IFERROR(R118/同类汇总数据!C$5,0),IF(AND($G118="检查版",$H118="中西医诊所"),IFERROR(R118/同类汇总数据!C$6,0),IF(AND($G118="检查版",$H118="中医诊所"),IFERROR(R118/同类汇总数据!C$7,0),IF(AND($G118="检查版",$H118="口腔诊所"),IFERROR(R118/同类汇总数据!C$8,0),IF(AND($G118="互联网版",$H118="中西医诊所"),IFERROR(R118/同类汇总数据!C$9,0),IF(AND($G118="互联网版",$H118="中医诊所"),IFERROR(R118/同类汇总数据!C$10,0),IF(AND($G118="互联网版",$H118="口腔诊所"),IFERROR(R118/同类汇总数据!C$11,0))))))))))</f>
        <v>0.682612465337478</v>
      </c>
      <c r="AE118" s="61">
        <f>IF(AND($G118="正式版",$H118="中西医诊所"),IFERROR(S118/同类汇总数据!D$3,0),IF(AND($G118="正式版",$H118="中医诊所"),IFERROR(S118/同类汇总数据!D$4,0),IF(AND($G118="正式版",$H118="口腔诊所"),IFERROR(S118/同类汇总数据!D$5,0),IF(AND($G118="检查版",$H118="中西医诊所"),IFERROR(S118/同类汇总数据!D$6,0),IF(AND($G118="检查版",$H118="中医诊所"),IFERROR(S118/同类汇总数据!D$7,0),IF(AND($G118="检查版",$H118="口腔诊所"),IFERROR(S118/同类汇总数据!D$8,0),IF(AND($G118="互联网版",$H118="中西医诊所"),IFERROR(S118/同类汇总数据!D$9,0),IF(AND($G118="互联网版",$H118="中医诊所"),IFERROR(S118/同类汇总数据!D$10,0),IF(AND($G118="互联网版",$H118="口腔诊所"),IFERROR(S118/同类汇总数据!D$11,0))))))))))</f>
        <v>0.724242789446821</v>
      </c>
      <c r="AF118" s="61">
        <f>IF(AND($G118="正式版",$H118="中西医诊所"),IFERROR(T118/同类汇总数据!E$3,0),IF(AND($G118="正式版",$H118="中医诊所"),IFERROR(T118/同类汇总数据!E$4,0),IF(AND($G118="正式版",$H118="口腔诊所"),IFERROR(T118/同类汇总数据!E$5,0),IF(AND($G118="检查版",$H118="中西医诊所"),IFERROR(T118/同类汇总数据!E$6,0),IF(AND($G118="检查版",$H118="中医诊所"),IFERROR(T118/同类汇总数据!E$7,0),IF(AND($G118="检查版",$H118="口腔诊所"),IFERROR(T118/同类汇总数据!E$8,0),IF(AND($G118="互联网版",$H118="中西医诊所"),IFERROR(T118/同类汇总数据!E$9,0),IF(AND($G118="互联网版",$H118="中医诊所"),IFERROR(T118/同类汇总数据!E$10,0),IF(AND($G118="互联网版",$H118="口腔诊所"),IFERROR(T118/同类汇总数据!E$11,0))))))))))</f>
        <v>0.752054287920358</v>
      </c>
      <c r="AG118" s="61">
        <f>IF(AND($G118="正式版",$H118="中西医诊所"),IFERROR(U118/同类汇总数据!F$3,0),IF(AND($G118="正式版",$H118="中医诊所"),IFERROR(U118/同类汇总数据!F$4,0),IF(AND($G118="正式版",$H118="口腔诊所"),IFERROR(U118/同类汇总数据!F$5,0),IF(AND($G118="检查版",$H118="中西医诊所"),IFERROR(U118/同类汇总数据!F$6,0),IF(AND($G118="检查版",$H118="中医诊所"),IFERROR(U118/同类汇总数据!F$7,0),IF(AND($G118="检查版",$H118="口腔诊所"),IFERROR(U118/同类汇总数据!F$8,0),IF(AND($G118="互联网版",$H118="中西医诊所"),IFERROR(U118/同类汇总数据!F$9,0),IF(AND($G118="互联网版",$H118="中医诊所"),IFERROR(U118/同类汇总数据!F$10,0),IF(AND($G118="互联网版",$H118="口腔诊所"),IFERROR(U118/同类汇总数据!F$11,0))))))))))</f>
        <v>0.774497781017306</v>
      </c>
      <c r="AH118" s="61">
        <f>IF(AND($G118="正式版",$H118="中西医诊所"),IFERROR(V118/同类汇总数据!G$3,0),IF(AND($G118="正式版",$H118="中医诊所"),IFERROR(V118/同类汇总数据!G$4,0),IF(AND($G118="正式版",$H118="口腔诊所"),IFERROR(V118/同类汇总数据!G$5,0),IF(AND($G118="检查版",$H118="中西医诊所"),IFERROR(V118/同类汇总数据!G$6,0),IF(AND($G118="检查版",$H118="中医诊所"),IFERROR(V118/同类汇总数据!G$7,0),IF(AND($G118="检查版",$H118="口腔诊所"),IFERROR(V118/同类汇总数据!G$8,0),IF(AND($G118="互联网版",$H118="中西医诊所"),IFERROR(V118/同类汇总数据!G$9,0),IF(AND($G118="互联网版",$H118="中医诊所"),IFERROR(V118/同类汇总数据!G$10,0),IF(AND($G118="互联网版",$H118="口腔诊所"),IFERROR(V118/同类汇总数据!G$11,0))))))))))</f>
        <v>0.791130060727143</v>
      </c>
      <c r="AI118" s="61">
        <f>IF(AND($G118="正式版",$H118="中西医诊所"),IFERROR(W118/同类汇总数据!H$3,0),IF(AND($G118="正式版",$H118="中医诊所"),IFERROR(W118/同类汇总数据!H$4,0),IF(AND($G118="正式版",$H118="口腔诊所"),IFERROR(W118/同类汇总数据!H$5,0),IF(AND($G118="检查版",$H118="中西医诊所"),IFERROR(W118/同类汇总数据!H$6,0),IF(AND($G118="检查版",$H118="中医诊所"),IFERROR(W118/同类汇总数据!H$7,0),IF(AND($G118="检查版",$H118="口腔诊所"),IFERROR(W118/同类汇总数据!H$8,0),IF(AND($G118="互联网版",$H118="中西医诊所"),IFERROR(W118/同类汇总数据!H$9,0),IF(AND($G118="互联网版",$H118="中医诊所"),IFERROR(W118/同类汇总数据!H$10,0),IF(AND($G118="互联网版",$H118="口腔诊所"),IFERROR(W118/同类汇总数据!H$11,0))))))))))</f>
        <v>0.924430791312757</v>
      </c>
      <c r="AJ118" s="61">
        <f>IF(AND($G118="正式版",$H118="中西医诊所"),IFERROR(X118/同类汇总数据!I$3,0),IF(AND($G118="正式版",$H118="中医诊所"),IFERROR(X118/同类汇总数据!I$4,0),IF(AND($G118="正式版",$H118="口腔诊所"),IFERROR(X118/同类汇总数据!I$5,0),IF(AND($G118="检查版",$H118="中西医诊所"),IFERROR(X118/同类汇总数据!I$6,0),IF(AND($G118="检查版",$H118="中医诊所"),IFERROR(X118/同类汇总数据!I$7,0),IF(AND($G118="检查版",$H118="口腔诊所"),IFERROR(X118/同类汇总数据!I$8,0),IF(AND($G118="互联网版",$H118="中西医诊所"),IFERROR(X118/同类汇总数据!I$9,0),IF(AND($G118="互联网版",$H118="中医诊所"),IFERROR(X118/同类汇总数据!I$10,0),IF(AND($G118="互联网版",$H118="口腔诊所"),IFERROR(X118/同类汇总数据!I$11,0))))))))))</f>
        <v>0.89485466525671</v>
      </c>
      <c r="AK118" s="61">
        <f>IF(AND($G118="正式版",$H118="中西医诊所"),IFERROR(Y118/同类汇总数据!J$3,0),IF(AND($G118="正式版",$H118="中医诊所"),IFERROR(Y118/同类汇总数据!J$4,0),IF(AND($G118="正式版",$H118="口腔诊所"),IFERROR(Y118/同类汇总数据!J$5,0),IF(AND($G118="检查版",$H118="中西医诊所"),IFERROR(Y118/同类汇总数据!J$6,0),IF(AND($G118="检查版",$H118="中医诊所"),IFERROR(Y118/同类汇总数据!J$7,0),IF(AND($G118="检查版",$H118="口腔诊所"),IFERROR(Y118/同类汇总数据!J$8,0),IF(AND($G118="互联网版",$H118="中西医诊所"),IFERROR(Y118/同类汇总数据!J$9,0),IF(AND($G118="互联网版",$H118="中医诊所"),IFERROR(Y118/同类汇总数据!J$10,0),IF(AND($G118="互联网版",$H118="口腔诊所"),IFERROR(Y118/同类汇总数据!J$11,0))))))))))</f>
        <v>0.922278409372507</v>
      </c>
      <c r="AL118" s="62" t="str">
        <f ca="1" t="shared" si="45"/>
        <v>-</v>
      </c>
      <c r="AM118" s="62" t="str">
        <f t="shared" si="46"/>
        <v/>
      </c>
      <c r="AN118" s="5" t="str">
        <f t="shared" si="47"/>
        <v/>
      </c>
      <c r="AO118" s="63">
        <f t="shared" si="48"/>
        <v>46104.3621296296</v>
      </c>
      <c r="AP118" s="5" t="str">
        <f t="shared" si="49"/>
        <v/>
      </c>
      <c r="AQ118" s="60">
        <v>45105.7918805556</v>
      </c>
    </row>
    <row r="119" ht="17" spans="1:43">
      <c r="A119" s="5">
        <f t="shared" si="51"/>
        <v>116</v>
      </c>
      <c r="B119" s="55" t="str">
        <f t="shared" si="42"/>
        <v>交易波动较大</v>
      </c>
      <c r="C119" s="2" t="str">
        <f t="shared" si="43"/>
        <v/>
      </c>
      <c r="D119" s="56" t="str">
        <f t="shared" si="44"/>
        <v>-</v>
      </c>
      <c r="E119" s="84" t="s">
        <v>386</v>
      </c>
      <c r="F119" s="58">
        <v>45105.7918805556</v>
      </c>
      <c r="G119" s="59" t="s">
        <v>38</v>
      </c>
      <c r="H119" s="59" t="s">
        <v>39</v>
      </c>
      <c r="I119" s="59" t="s">
        <v>40</v>
      </c>
      <c r="J119" s="59" t="s">
        <v>149</v>
      </c>
      <c r="K119" s="59" t="s">
        <v>387</v>
      </c>
      <c r="L119" s="59" t="s">
        <v>388</v>
      </c>
      <c r="M119" s="60">
        <v>46104.3919791667</v>
      </c>
      <c r="N119" s="60">
        <v>46104.3832385069</v>
      </c>
      <c r="O119" s="60">
        <v>46104.3822671528</v>
      </c>
      <c r="P119" s="60">
        <v>46102.6460840509</v>
      </c>
      <c r="Q119" s="60">
        <v>46104.3832753588</v>
      </c>
      <c r="R119" s="59">
        <v>5245.6</v>
      </c>
      <c r="S119" s="59">
        <v>10441.1</v>
      </c>
      <c r="T119" s="59">
        <v>41038.8</v>
      </c>
      <c r="U119" s="59">
        <v>35351.1</v>
      </c>
      <c r="V119" s="59">
        <v>86</v>
      </c>
      <c r="W119" s="59">
        <v>189</v>
      </c>
      <c r="X119" s="59">
        <v>680</v>
      </c>
      <c r="Y119" s="59">
        <v>589</v>
      </c>
      <c r="Z119" s="59">
        <v>86.8577395577</v>
      </c>
      <c r="AA119" s="59">
        <v>-0.0908053884</v>
      </c>
      <c r="AB119" s="59">
        <v>-0.3991827894</v>
      </c>
      <c r="AC119" s="59">
        <v>-0.102846991</v>
      </c>
      <c r="AD119" s="61">
        <f>IF(AND($G119="正式版",$H119="中西医诊所"),IFERROR(R119/同类汇总数据!C$3,0),IF(AND($G119="正式版",$H119="中医诊所"),IFERROR(R119/同类汇总数据!C$4,0),IF(AND($G119="正式版",$H119="口腔诊所"),IFERROR(R119/同类汇总数据!C$5,0),IF(AND($G119="检查版",$H119="中西医诊所"),IFERROR(R119/同类汇总数据!C$6,0),IF(AND($G119="检查版",$H119="中医诊所"),IFERROR(R119/同类汇总数据!C$7,0),IF(AND($G119="检查版",$H119="口腔诊所"),IFERROR(R119/同类汇总数据!C$8,0),IF(AND($G119="互联网版",$H119="中西医诊所"),IFERROR(R119/同类汇总数据!C$9,0),IF(AND($G119="互联网版",$H119="中医诊所"),IFERROR(R119/同类汇总数据!C$10,0),IF(AND($G119="互联网版",$H119="口腔诊所"),IFERROR(R119/同类汇总数据!C$11,0))))))))))</f>
        <v>0.573179867166249</v>
      </c>
      <c r="AE119" s="61">
        <f>IF(AND($G119="正式版",$H119="中西医诊所"),IFERROR(S119/同类汇总数据!D$3,0),IF(AND($G119="正式版",$H119="中医诊所"),IFERROR(S119/同类汇总数据!D$4,0),IF(AND($G119="正式版",$H119="口腔诊所"),IFERROR(S119/同类汇总数据!D$5,0),IF(AND($G119="检查版",$H119="中西医诊所"),IFERROR(S119/同类汇总数据!D$6,0),IF(AND($G119="检查版",$H119="中医诊所"),IFERROR(S119/同类汇总数据!D$7,0),IF(AND($G119="检查版",$H119="口腔诊所"),IFERROR(S119/同类汇总数据!D$8,0),IF(AND($G119="互联网版",$H119="中西医诊所"),IFERROR(S119/同类汇总数据!D$9,0),IF(AND($G119="互联网版",$H119="中医诊所"),IFERROR(S119/同类汇总数据!D$10,0),IF(AND($G119="互联网版",$H119="口腔诊所"),IFERROR(S119/同类汇总数据!D$11,0))))))))))</f>
        <v>0.286185301357723</v>
      </c>
      <c r="AF119" s="61">
        <f>IF(AND($G119="正式版",$H119="中西医诊所"),IFERROR(T119/同类汇总数据!E$3,0),IF(AND($G119="正式版",$H119="中医诊所"),IFERROR(T119/同类汇总数据!E$4,0),IF(AND($G119="正式版",$H119="口腔诊所"),IFERROR(T119/同类汇总数据!E$5,0),IF(AND($G119="检查版",$H119="中西医诊所"),IFERROR(T119/同类汇总数据!E$6,0),IF(AND($G119="检查版",$H119="中医诊所"),IFERROR(T119/同类汇总数据!E$7,0),IF(AND($G119="检查版",$H119="口腔诊所"),IFERROR(T119/同类汇总数据!E$8,0),IF(AND($G119="互联网版",$H119="中西医诊所"),IFERROR(T119/同类汇总数据!E$9,0),IF(AND($G119="互联网版",$H119="中医诊所"),IFERROR(T119/同类汇总数据!E$10,0),IF(AND($G119="互联网版",$H119="口腔诊所"),IFERROR(T119/同类汇总数据!E$11,0))))))))))</f>
        <v>0.37610178915138</v>
      </c>
      <c r="AG119" s="61">
        <f>IF(AND($G119="正式版",$H119="中西医诊所"),IFERROR(U119/同类汇总数据!F$3,0),IF(AND($G119="正式版",$H119="中医诊所"),IFERROR(U119/同类汇总数据!F$4,0),IF(AND($G119="正式版",$H119="口腔诊所"),IFERROR(U119/同类汇总数据!F$5,0),IF(AND($G119="检查版",$H119="中西医诊所"),IFERROR(U119/同类汇总数据!F$6,0),IF(AND($G119="检查版",$H119="中医诊所"),IFERROR(U119/同类汇总数据!F$7,0),IF(AND($G119="检查版",$H119="口腔诊所"),IFERROR(U119/同类汇总数据!F$8,0),IF(AND($G119="互联网版",$H119="中西医诊所"),IFERROR(U119/同类汇总数据!F$9,0),IF(AND($G119="互联网版",$H119="中医诊所"),IFERROR(U119/同类汇总数据!F$10,0),IF(AND($G119="互联网版",$H119="口腔诊所"),IFERROR(U119/同类汇总数据!F$11,0))))))))))</f>
        <v>0.368535530490727</v>
      </c>
      <c r="AH119" s="61">
        <f>IF(AND($G119="正式版",$H119="中西医诊所"),IFERROR(V119/同类汇总数据!G$3,0),IF(AND($G119="正式版",$H119="中医诊所"),IFERROR(V119/同类汇总数据!G$4,0),IF(AND($G119="正式版",$H119="口腔诊所"),IFERROR(V119/同类汇总数据!G$5,0),IF(AND($G119="检查版",$H119="中西医诊所"),IFERROR(V119/同类汇总数据!G$6,0),IF(AND($G119="检查版",$H119="中医诊所"),IFERROR(V119/同类汇总数据!G$7,0),IF(AND($G119="检查版",$H119="口腔诊所"),IFERROR(V119/同类汇总数据!G$8,0),IF(AND($G119="互联网版",$H119="中西医诊所"),IFERROR(V119/同类汇总数据!G$9,0),IF(AND($G119="互联网版",$H119="中医诊所"),IFERROR(V119/同类汇总数据!G$10,0),IF(AND($G119="互联网版",$H119="口腔诊所"),IFERROR(V119/同类汇总数据!G$11,0))))))))))</f>
        <v>0.907162469633791</v>
      </c>
      <c r="AI119" s="61">
        <f>IF(AND($G119="正式版",$H119="中西医诊所"),IFERROR(W119/同类汇总数据!H$3,0),IF(AND($G119="正式版",$H119="中医诊所"),IFERROR(W119/同类汇总数据!H$4,0),IF(AND($G119="正式版",$H119="口腔诊所"),IFERROR(W119/同类汇总数据!H$5,0),IF(AND($G119="检查版",$H119="中西医诊所"),IFERROR(W119/同类汇总数据!H$6,0),IF(AND($G119="检查版",$H119="中医诊所"),IFERROR(W119/同类汇总数据!H$7,0),IF(AND($G119="检查版",$H119="口腔诊所"),IFERROR(W119/同类汇总数据!H$8,0),IF(AND($G119="互联网版",$H119="中西医诊所"),IFERROR(W119/同类汇总数据!H$9,0),IF(AND($G119="互联网版",$H119="中医诊所"),IFERROR(W119/同类汇总数据!H$10,0),IF(AND($G119="互联网版",$H119="口腔诊所"),IFERROR(W119/同类汇总数据!H$11,0))))))))))</f>
        <v>0.516915442479619</v>
      </c>
      <c r="AJ119" s="61">
        <f>IF(AND($G119="正式版",$H119="中西医诊所"),IFERROR(X119/同类汇总数据!I$3,0),IF(AND($G119="正式版",$H119="中医诊所"),IFERROR(X119/同类汇总数据!I$4,0),IF(AND($G119="正式版",$H119="口腔诊所"),IFERROR(X119/同类汇总数据!I$5,0),IF(AND($G119="检查版",$H119="中西医诊所"),IFERROR(X119/同类汇总数据!I$6,0),IF(AND($G119="检查版",$H119="中医诊所"),IFERROR(X119/同类汇总数据!I$7,0),IF(AND($G119="检查版",$H119="口腔诊所"),IFERROR(X119/同类汇总数据!I$8,0),IF(AND($G119="互联网版",$H119="中西医诊所"),IFERROR(X119/同类汇总数据!I$9,0),IF(AND($G119="互联网版",$H119="中医诊所"),IFERROR(X119/同类汇总数据!I$10,0),IF(AND($G119="互联网版",$H119="口腔诊所"),IFERROR(X119/同类汇总数据!I$11,0))))))))))</f>
        <v>0.601285743453126</v>
      </c>
      <c r="AK119" s="61">
        <f>IF(AND($G119="正式版",$H119="中西医诊所"),IFERROR(Y119/同类汇总数据!J$3,0),IF(AND($G119="正式版",$H119="中医诊所"),IFERROR(Y119/同类汇总数据!J$4,0),IF(AND($G119="正式版",$H119="口腔诊所"),IFERROR(Y119/同类汇总数据!J$5,0),IF(AND($G119="检查版",$H119="中西医诊所"),IFERROR(Y119/同类汇总数据!J$6,0),IF(AND($G119="检查版",$H119="中医诊所"),IFERROR(Y119/同类汇总数据!J$7,0),IF(AND($G119="检查版",$H119="口腔诊所"),IFERROR(Y119/同类汇总数据!J$8,0),IF(AND($G119="互联网版",$H119="中西医诊所"),IFERROR(Y119/同类汇总数据!J$9,0),IF(AND($G119="互联网版",$H119="中医诊所"),IFERROR(Y119/同类汇总数据!J$10,0),IF(AND($G119="互联网版",$H119="口腔诊所"),IFERROR(Y119/同类汇总数据!J$11,0))))))))))</f>
        <v>0.58853952667433</v>
      </c>
      <c r="AL119" s="62" t="str">
        <f ca="1" t="shared" si="45"/>
        <v>-</v>
      </c>
      <c r="AM119" s="62" t="str">
        <f t="shared" si="46"/>
        <v>低于同行50%</v>
      </c>
      <c r="AN119" s="5" t="str">
        <f t="shared" si="47"/>
        <v/>
      </c>
      <c r="AO119" s="63">
        <f t="shared" si="48"/>
        <v>46104.3919791667</v>
      </c>
      <c r="AP119" s="5" t="str">
        <f t="shared" si="49"/>
        <v/>
      </c>
      <c r="AQ119" s="60">
        <v>45106.6300696181</v>
      </c>
    </row>
    <row r="120" ht="17" spans="1:43">
      <c r="A120" s="5">
        <f t="shared" si="51"/>
        <v>117</v>
      </c>
      <c r="B120" s="55" t="str">
        <f t="shared" si="42"/>
        <v>连续三月交易上升</v>
      </c>
      <c r="C120" s="2" t="str">
        <f t="shared" si="43"/>
        <v/>
      </c>
      <c r="D120" s="56" t="str">
        <f t="shared" si="44"/>
        <v>-</v>
      </c>
      <c r="E120" s="84" t="s">
        <v>389</v>
      </c>
      <c r="F120" s="58">
        <v>45106.6300696181</v>
      </c>
      <c r="G120" s="59" t="s">
        <v>38</v>
      </c>
      <c r="H120" s="59" t="s">
        <v>39</v>
      </c>
      <c r="I120" s="59" t="s">
        <v>40</v>
      </c>
      <c r="J120" s="59" t="s">
        <v>53</v>
      </c>
      <c r="K120" s="59" t="s">
        <v>390</v>
      </c>
      <c r="L120" s="59" t="s">
        <v>391</v>
      </c>
      <c r="M120" s="60">
        <v>46104.3540856481</v>
      </c>
      <c r="N120" s="60">
        <v>46104.399859838</v>
      </c>
      <c r="O120" s="60">
        <v>46104.3987626389</v>
      </c>
      <c r="P120" s="60">
        <v>46101.6865596412</v>
      </c>
      <c r="Q120" s="60">
        <v>46104.3999001968</v>
      </c>
      <c r="R120" s="59">
        <v>17347.22</v>
      </c>
      <c r="S120" s="59">
        <v>73370.68</v>
      </c>
      <c r="T120" s="59">
        <v>214213.15</v>
      </c>
      <c r="U120" s="59">
        <v>186815.53</v>
      </c>
      <c r="V120" s="59">
        <v>228</v>
      </c>
      <c r="W120" s="59">
        <v>979</v>
      </c>
      <c r="X120" s="59">
        <v>2846</v>
      </c>
      <c r="Y120" s="59">
        <v>2482</v>
      </c>
      <c r="Z120" s="59">
        <v>122.7434494087</v>
      </c>
      <c r="AA120" s="59">
        <v>0.5520191292</v>
      </c>
      <c r="AB120" s="59">
        <v>-0.4947602351</v>
      </c>
      <c r="AC120" s="59">
        <v>-0.1902330829</v>
      </c>
      <c r="AD120" s="61">
        <f>IF(AND($G120="正式版",$H120="中西医诊所"),IFERROR(R120/同类汇总数据!C$3,0),IF(AND($G120="正式版",$H120="中医诊所"),IFERROR(R120/同类汇总数据!C$4,0),IF(AND($G120="正式版",$H120="口腔诊所"),IFERROR(R120/同类汇总数据!C$5,0),IF(AND($G120="检查版",$H120="中西医诊所"),IFERROR(R120/同类汇总数据!C$6,0),IF(AND($G120="检查版",$H120="中医诊所"),IFERROR(R120/同类汇总数据!C$7,0),IF(AND($G120="检查版",$H120="口腔诊所"),IFERROR(R120/同类汇总数据!C$8,0),IF(AND($G120="互联网版",$H120="中西医诊所"),IFERROR(R120/同类汇总数据!C$9,0),IF(AND($G120="互联网版",$H120="中医诊所"),IFERROR(R120/同类汇总数据!C$10,0),IF(AND($G120="互联网版",$H120="口腔诊所"),IFERROR(R120/同类汇总数据!C$11,0))))))))))</f>
        <v>1.89550809350765</v>
      </c>
      <c r="AE120" s="61">
        <f>IF(AND($G120="正式版",$H120="中西医诊所"),IFERROR(S120/同类汇总数据!D$3,0),IF(AND($G120="正式版",$H120="中医诊所"),IFERROR(S120/同类汇总数据!D$4,0),IF(AND($G120="正式版",$H120="口腔诊所"),IFERROR(S120/同类汇总数据!D$5,0),IF(AND($G120="检查版",$H120="中西医诊所"),IFERROR(S120/同类汇总数据!D$6,0),IF(AND($G120="检查版",$H120="中医诊所"),IFERROR(S120/同类汇总数据!D$7,0),IF(AND($G120="检查版",$H120="口腔诊所"),IFERROR(S120/同类汇总数据!D$8,0),IF(AND($G120="互联网版",$H120="中西医诊所"),IFERROR(S120/同类汇总数据!D$9,0),IF(AND($G120="互联网版",$H120="中医诊所"),IFERROR(S120/同类汇总数据!D$10,0),IF(AND($G120="互联网版",$H120="口腔诊所"),IFERROR(S120/同类汇总数据!D$11,0))))))))))</f>
        <v>2.01105344902559</v>
      </c>
      <c r="AF120" s="61">
        <f>IF(AND($G120="正式版",$H120="中西医诊所"),IFERROR(T120/同类汇总数据!E$3,0),IF(AND($G120="正式版",$H120="中医诊所"),IFERROR(T120/同类汇总数据!E$4,0),IF(AND($G120="正式版",$H120="口腔诊所"),IFERROR(T120/同类汇总数据!E$5,0),IF(AND($G120="检查版",$H120="中西医诊所"),IFERROR(T120/同类汇总数据!E$6,0),IF(AND($G120="检查版",$H120="中医诊所"),IFERROR(T120/同类汇总数据!E$7,0),IF(AND($G120="检查版",$H120="口腔诊所"),IFERROR(T120/同类汇总数据!E$8,0),IF(AND($G120="互联网版",$H120="中西医诊所"),IFERROR(T120/同类汇总数据!E$9,0),IF(AND($G120="互联网版",$H120="中医诊所"),IFERROR(T120/同类汇总数据!E$10,0),IF(AND($G120="互联网版",$H120="口腔诊所"),IFERROR(T120/同类汇总数据!E$11,0))))))))))</f>
        <v>1.96316532098289</v>
      </c>
      <c r="AG120" s="61">
        <f>IF(AND($G120="正式版",$H120="中西医诊所"),IFERROR(U120/同类汇总数据!F$3,0),IF(AND($G120="正式版",$H120="中医诊所"),IFERROR(U120/同类汇总数据!F$4,0),IF(AND($G120="正式版",$H120="口腔诊所"),IFERROR(U120/同类汇总数据!F$5,0),IF(AND($G120="检查版",$H120="中西医诊所"),IFERROR(U120/同类汇总数据!F$6,0),IF(AND($G120="检查版",$H120="中医诊所"),IFERROR(U120/同类汇总数据!F$7,0),IF(AND($G120="检查版",$H120="口腔诊所"),IFERROR(U120/同类汇总数据!F$8,0),IF(AND($G120="互联网版",$H120="中西医诊所"),IFERROR(U120/同类汇总数据!F$9,0),IF(AND($G120="互联网版",$H120="中医诊所"),IFERROR(U120/同类汇总数据!F$10,0),IF(AND($G120="互联网版",$H120="口腔诊所"),IFERROR(U120/同类汇总数据!F$11,0))))))))))</f>
        <v>1.94755355427289</v>
      </c>
      <c r="AH120" s="61">
        <f>IF(AND($G120="正式版",$H120="中西医诊所"),IFERROR(V120/同类汇总数据!G$3,0),IF(AND($G120="正式版",$H120="中医诊所"),IFERROR(V120/同类汇总数据!G$4,0),IF(AND($G120="正式版",$H120="口腔诊所"),IFERROR(V120/同类汇总数据!G$5,0),IF(AND($G120="检查版",$H120="中西医诊所"),IFERROR(V120/同类汇总数据!G$6,0),IF(AND($G120="检查版",$H120="中医诊所"),IFERROR(V120/同类汇总数据!G$7,0),IF(AND($G120="检查版",$H120="口腔诊所"),IFERROR(V120/同类汇总数据!G$8,0),IF(AND($G120="互联网版",$H120="中西医诊所"),IFERROR(V120/同类汇总数据!G$9,0),IF(AND($G120="互联网版",$H120="中医诊所"),IFERROR(V120/同类汇总数据!G$10,0),IF(AND($G120="互联网版",$H120="口腔诊所"),IFERROR(V120/同类汇总数据!G$11,0))))))))))</f>
        <v>2.40503538461052</v>
      </c>
      <c r="AI120" s="61">
        <f>IF(AND($G120="正式版",$H120="中西医诊所"),IFERROR(W120/同类汇总数据!H$3,0),IF(AND($G120="正式版",$H120="中医诊所"),IFERROR(W120/同类汇总数据!H$4,0),IF(AND($G120="正式版",$H120="口腔诊所"),IFERROR(W120/同类汇总数据!H$5,0),IF(AND($G120="检查版",$H120="中西医诊所"),IFERROR(W120/同类汇总数据!H$6,0),IF(AND($G120="检查版",$H120="中医诊所"),IFERROR(W120/同类汇总数据!H$7,0),IF(AND($G120="检查版",$H120="口腔诊所"),IFERROR(W120/同类汇总数据!H$8,0),IF(AND($G120="互联网版",$H120="中西医诊所"),IFERROR(W120/同类汇总数据!H$9,0),IF(AND($G120="互联网版",$H120="中医诊所"),IFERROR(W120/同类汇总数据!H$10,0),IF(AND($G120="互联网版",$H120="口腔诊所"),IFERROR(W120/同类汇总数据!H$11,0))))))))))</f>
        <v>2.6775672919976</v>
      </c>
      <c r="AJ120" s="61">
        <f>IF(AND($G120="正式版",$H120="中西医诊所"),IFERROR(X120/同类汇总数据!I$3,0),IF(AND($G120="正式版",$H120="中医诊所"),IFERROR(X120/同类汇总数据!I$4,0),IF(AND($G120="正式版",$H120="口腔诊所"),IFERROR(X120/同类汇总数据!I$5,0),IF(AND($G120="检查版",$H120="中西医诊所"),IFERROR(X120/同类汇总数据!I$6,0),IF(AND($G120="检查版",$H120="中医诊所"),IFERROR(X120/同类汇总数据!I$7,0),IF(AND($G120="检查版",$H120="口腔诊所"),IFERROR(X120/同类汇总数据!I$8,0),IF(AND($G120="互联网版",$H120="中西医诊所"),IFERROR(X120/同类汇总数据!I$9,0),IF(AND($G120="互联网版",$H120="中医诊所"),IFERROR(X120/同类汇总数据!I$10,0),IF(AND($G120="互联网版",$H120="口腔诊所"),IFERROR(X120/同类汇总数据!I$11,0))))))))))</f>
        <v>2.5165576850994</v>
      </c>
      <c r="AK120" s="61">
        <f>IF(AND($G120="正式版",$H120="中西医诊所"),IFERROR(Y120/同类汇总数据!J$3,0),IF(AND($G120="正式版",$H120="中医诊所"),IFERROR(Y120/同类汇总数据!J$4,0),IF(AND($G120="正式版",$H120="口腔诊所"),IFERROR(Y120/同类汇总数据!J$5,0),IF(AND($G120="检查版",$H120="中西医诊所"),IFERROR(Y120/同类汇总数据!J$6,0),IF(AND($G120="检查版",$H120="中医诊所"),IFERROR(Y120/同类汇总数据!J$7,0),IF(AND($G120="检查版",$H120="口腔诊所"),IFERROR(Y120/同类汇总数据!J$8,0),IF(AND($G120="互联网版",$H120="中西医诊所"),IFERROR(Y120/同类汇总数据!J$9,0),IF(AND($G120="互联网版",$H120="中医诊所"),IFERROR(Y120/同类汇总数据!J$10,0),IF(AND($G120="互联网版",$H120="口腔诊所"),IFERROR(Y120/同类汇总数据!J$11,0))))))))))</f>
        <v>2.48005960136789</v>
      </c>
      <c r="AL120" s="62" t="str">
        <f ca="1" t="shared" si="45"/>
        <v>-</v>
      </c>
      <c r="AM120" s="62" t="str">
        <f t="shared" si="46"/>
        <v>高于同行100%</v>
      </c>
      <c r="AN120" s="5" t="str">
        <f t="shared" si="47"/>
        <v>高于同行100%</v>
      </c>
      <c r="AO120" s="63">
        <f t="shared" si="48"/>
        <v>46104.3999001968</v>
      </c>
      <c r="AP120" s="5" t="str">
        <f t="shared" si="49"/>
        <v/>
      </c>
      <c r="AQ120" s="60">
        <v>45106.7375130787</v>
      </c>
    </row>
    <row r="121" ht="17" spans="1:43">
      <c r="A121" s="5">
        <f t="shared" si="51"/>
        <v>118</v>
      </c>
      <c r="B121" s="55" t="str">
        <f t="shared" si="42"/>
        <v>交易波动较大</v>
      </c>
      <c r="C121" s="2" t="str">
        <f t="shared" si="43"/>
        <v/>
      </c>
      <c r="D121" s="56" t="str">
        <f t="shared" si="44"/>
        <v>-</v>
      </c>
      <c r="E121" s="84" t="s">
        <v>392</v>
      </c>
      <c r="F121" s="58">
        <v>45106.7375130787</v>
      </c>
      <c r="G121" s="59" t="s">
        <v>38</v>
      </c>
      <c r="H121" s="59" t="s">
        <v>39</v>
      </c>
      <c r="I121" s="59" t="s">
        <v>40</v>
      </c>
      <c r="J121" s="59" t="s">
        <v>45</v>
      </c>
      <c r="K121" s="59" t="s">
        <v>393</v>
      </c>
      <c r="L121" s="59" t="s">
        <v>394</v>
      </c>
      <c r="M121" s="60">
        <v>46104.3607060185</v>
      </c>
      <c r="N121" s="60">
        <v>46104.3735856134</v>
      </c>
      <c r="O121" s="60">
        <v>46104.3661986806</v>
      </c>
      <c r="P121" s="60">
        <v>46100.4401245602</v>
      </c>
      <c r="Q121" s="60">
        <v>46104.3735997106</v>
      </c>
      <c r="R121" s="59">
        <v>13885.67</v>
      </c>
      <c r="S121" s="59">
        <v>35144.2</v>
      </c>
      <c r="T121" s="59">
        <v>104087.39</v>
      </c>
      <c r="U121" s="59">
        <v>93095.44</v>
      </c>
      <c r="V121" s="59">
        <v>129</v>
      </c>
      <c r="W121" s="59">
        <v>358</v>
      </c>
      <c r="X121" s="59">
        <v>1045</v>
      </c>
      <c r="Y121" s="59">
        <v>944</v>
      </c>
      <c r="Z121" s="59">
        <v>166.8044244604</v>
      </c>
      <c r="AA121" s="59">
        <v>0.0943378366</v>
      </c>
      <c r="AB121" s="59">
        <v>-0.1279991289</v>
      </c>
      <c r="AC121" s="59">
        <v>-0.1978111594</v>
      </c>
      <c r="AD121" s="61">
        <f>IF(AND($G121="正式版",$H121="中西医诊所"),IFERROR(R121/同类汇总数据!C$3,0),IF(AND($G121="正式版",$H121="中医诊所"),IFERROR(R121/同类汇总数据!C$4,0),IF(AND($G121="正式版",$H121="口腔诊所"),IFERROR(R121/同类汇总数据!C$5,0),IF(AND($G121="检查版",$H121="中西医诊所"),IFERROR(R121/同类汇总数据!C$6,0),IF(AND($G121="检查版",$H121="中医诊所"),IFERROR(R121/同类汇总数据!C$7,0),IF(AND($G121="检查版",$H121="口腔诊所"),IFERROR(R121/同类汇总数据!C$8,0),IF(AND($G121="互联网版",$H121="中西医诊所"),IFERROR(R121/同类汇总数据!C$9,0),IF(AND($G121="互联网版",$H121="中医诊所"),IFERROR(R121/同类汇总数据!C$10,0),IF(AND($G121="互联网版",$H121="口腔诊所"),IFERROR(R121/同类汇总数据!C$11,0))))))))))</f>
        <v>1.51726904188546</v>
      </c>
      <c r="AE121" s="61">
        <f>IF(AND($G121="正式版",$H121="中西医诊所"),IFERROR(S121/同类汇总数据!D$3,0),IF(AND($G121="正式版",$H121="中医诊所"),IFERROR(S121/同类汇总数据!D$4,0),IF(AND($G121="正式版",$H121="口腔诊所"),IFERROR(S121/同类汇总数据!D$5,0),IF(AND($G121="检查版",$H121="中西医诊所"),IFERROR(S121/同类汇总数据!D$6,0),IF(AND($G121="检查版",$H121="中医诊所"),IFERROR(S121/同类汇总数据!D$7,0),IF(AND($G121="检查版",$H121="口腔诊所"),IFERROR(S121/同类汇总数据!D$8,0),IF(AND($G121="互联网版",$H121="中西医诊所"),IFERROR(S121/同类汇总数据!D$9,0),IF(AND($G121="互联网版",$H121="中医诊所"),IFERROR(S121/同类汇总数据!D$10,0),IF(AND($G121="互联网版",$H121="口腔诊所"),IFERROR(S121/同类汇总数据!D$11,0))))))))))</f>
        <v>0.963284851976908</v>
      </c>
      <c r="AF121" s="61">
        <f>IF(AND($G121="正式版",$H121="中西医诊所"),IFERROR(T121/同类汇总数据!E$3,0),IF(AND($G121="正式版",$H121="中医诊所"),IFERROR(T121/同类汇总数据!E$4,0),IF(AND($G121="正式版",$H121="口腔诊所"),IFERROR(T121/同类汇总数据!E$5,0),IF(AND($G121="检查版",$H121="中西医诊所"),IFERROR(T121/同类汇总数据!E$6,0),IF(AND($G121="检查版",$H121="中医诊所"),IFERROR(T121/同类汇总数据!E$7,0),IF(AND($G121="检查版",$H121="口腔诊所"),IFERROR(T121/同类汇总数据!E$8,0),IF(AND($G121="互联网版",$H121="中西医诊所"),IFERROR(T121/同类汇总数据!E$9,0),IF(AND($G121="互联网版",$H121="中医诊所"),IFERROR(T121/同类汇总数据!E$10,0),IF(AND($G121="互联网版",$H121="口腔诊所"),IFERROR(T121/同类汇总数据!E$11,0))))))))))</f>
        <v>0.953913214009606</v>
      </c>
      <c r="AG121" s="61">
        <f>IF(AND($G121="正式版",$H121="中西医诊所"),IFERROR(U121/同类汇总数据!F$3,0),IF(AND($G121="正式版",$H121="中医诊所"),IFERROR(U121/同类汇总数据!F$4,0),IF(AND($G121="正式版",$H121="口腔诊所"),IFERROR(U121/同类汇总数据!F$5,0),IF(AND($G121="检查版",$H121="中西医诊所"),IFERROR(U121/同类汇总数据!F$6,0),IF(AND($G121="检查版",$H121="中医诊所"),IFERROR(U121/同类汇总数据!F$7,0),IF(AND($G121="检查版",$H121="口腔诊所"),IFERROR(U121/同类汇总数据!F$8,0),IF(AND($G121="互联网版",$H121="中西医诊所"),IFERROR(U121/同类汇总数据!F$9,0),IF(AND($G121="互联网版",$H121="中医诊所"),IFERROR(U121/同类汇总数据!F$10,0),IF(AND($G121="互联网版",$H121="口腔诊所"),IFERROR(U121/同类汇总数据!F$11,0))))))))))</f>
        <v>0.970520786246188</v>
      </c>
      <c r="AH121" s="61">
        <f>IF(AND($G121="正式版",$H121="中西医诊所"),IFERROR(V121/同类汇总数据!G$3,0),IF(AND($G121="正式版",$H121="中医诊所"),IFERROR(V121/同类汇总数据!G$4,0),IF(AND($G121="正式版",$H121="口腔诊所"),IFERROR(V121/同类汇总数据!G$5,0),IF(AND($G121="检查版",$H121="中西医诊所"),IFERROR(V121/同类汇总数据!G$6,0),IF(AND($G121="检查版",$H121="中医诊所"),IFERROR(V121/同类汇总数据!G$7,0),IF(AND($G121="检查版",$H121="口腔诊所"),IFERROR(V121/同类汇总数据!G$8,0),IF(AND($G121="互联网版",$H121="中西医诊所"),IFERROR(V121/同类汇总数据!G$9,0),IF(AND($G121="互联网版",$H121="中医诊所"),IFERROR(V121/同类汇总数据!G$10,0),IF(AND($G121="互联网版",$H121="口腔诊所"),IFERROR(V121/同类汇总数据!G$11,0))))))))))</f>
        <v>1.36074370445069</v>
      </c>
      <c r="AI121" s="61">
        <f>IF(AND($G121="正式版",$H121="中西医诊所"),IFERROR(W121/同类汇总数据!H$3,0),IF(AND($G121="正式版",$H121="中医诊所"),IFERROR(W121/同类汇总数据!H$4,0),IF(AND($G121="正式版",$H121="口腔诊所"),IFERROR(W121/同类汇总数据!H$5,0),IF(AND($G121="检查版",$H121="中西医诊所"),IFERROR(W121/同类汇总数据!H$6,0),IF(AND($G121="检查版",$H121="中医诊所"),IFERROR(W121/同类汇总数据!H$7,0),IF(AND($G121="检查版",$H121="口腔诊所"),IFERROR(W121/同类汇总数据!H$8,0),IF(AND($G121="互联网版",$H121="中西医诊所"),IFERROR(W121/同类汇总数据!H$9,0),IF(AND($G121="互联网版",$H121="中医诊所"),IFERROR(W121/同类汇总数据!H$10,0),IF(AND($G121="互联网版",$H121="口腔诊所"),IFERROR(W121/同类汇总数据!H$11,0))))))))))</f>
        <v>0.979130838135997</v>
      </c>
      <c r="AJ121" s="61">
        <f>IF(AND($G121="正式版",$H121="中西医诊所"),IFERROR(X121/同类汇总数据!I$3,0),IF(AND($G121="正式版",$H121="中医诊所"),IFERROR(X121/同类汇总数据!I$4,0),IF(AND($G121="正式版",$H121="口腔诊所"),IFERROR(X121/同类汇总数据!I$5,0),IF(AND($G121="检查版",$H121="中西医诊所"),IFERROR(X121/同类汇总数据!I$6,0),IF(AND($G121="检查版",$H121="中医诊所"),IFERROR(X121/同类汇总数据!I$7,0),IF(AND($G121="检查版",$H121="口腔诊所"),IFERROR(X121/同类汇总数据!I$8,0),IF(AND($G121="互联网版",$H121="中西医诊所"),IFERROR(X121/同类汇总数据!I$9,0),IF(AND($G121="互联网版",$H121="中医诊所"),IFERROR(X121/同类汇总数据!I$10,0),IF(AND($G121="互联网版",$H121="口腔诊所"),IFERROR(X121/同类汇总数据!I$11,0))))))))))</f>
        <v>0.924034708688995</v>
      </c>
      <c r="AK121" s="61">
        <f>IF(AND($G121="正式版",$H121="中西医诊所"),IFERROR(Y121/同类汇总数据!J$3,0),IF(AND($G121="正式版",$H121="中医诊所"),IFERROR(Y121/同类汇总数据!J$4,0),IF(AND($G121="正式版",$H121="口腔诊所"),IFERROR(Y121/同类汇总数据!J$5,0),IF(AND($G121="检查版",$H121="中西医诊所"),IFERROR(Y121/同类汇总数据!J$6,0),IF(AND($G121="检查版",$H121="中医诊所"),IFERROR(Y121/同类汇总数据!J$7,0),IF(AND($G121="检查版",$H121="口腔诊所"),IFERROR(Y121/同类汇总数据!J$8,0),IF(AND($G121="互联网版",$H121="中西医诊所"),IFERROR(Y121/同类汇总数据!J$9,0),IF(AND($G121="互联网版",$H121="中医诊所"),IFERROR(Y121/同类汇总数据!J$10,0),IF(AND($G121="互联网版",$H121="口腔诊所"),IFERROR(Y121/同类汇总数据!J$11,0))))))))))</f>
        <v>0.943261991817602</v>
      </c>
      <c r="AL121" s="62" t="str">
        <f ca="1" t="shared" si="45"/>
        <v>-</v>
      </c>
      <c r="AM121" s="62" t="str">
        <f t="shared" si="46"/>
        <v/>
      </c>
      <c r="AN121" s="5" t="str">
        <f t="shared" si="47"/>
        <v/>
      </c>
      <c r="AO121" s="63">
        <f t="shared" si="48"/>
        <v>46104.3735997106</v>
      </c>
      <c r="AP121" s="5" t="str">
        <f t="shared" si="49"/>
        <v/>
      </c>
      <c r="AQ121" s="60">
        <v>45107.700700706</v>
      </c>
    </row>
    <row r="122" ht="17" spans="1:43">
      <c r="A122" s="5">
        <f t="shared" si="51"/>
        <v>119</v>
      </c>
      <c r="B122" s="55" t="str">
        <f t="shared" si="42"/>
        <v>连续三月交易上升</v>
      </c>
      <c r="C122" s="2" t="str">
        <f t="shared" si="43"/>
        <v/>
      </c>
      <c r="D122" s="56" t="str">
        <f t="shared" si="44"/>
        <v>-</v>
      </c>
      <c r="E122" s="84" t="s">
        <v>395</v>
      </c>
      <c r="F122" s="58">
        <v>45107.700700706</v>
      </c>
      <c r="G122" s="59" t="s">
        <v>38</v>
      </c>
      <c r="H122" s="59" t="s">
        <v>39</v>
      </c>
      <c r="I122" s="59" t="s">
        <v>40</v>
      </c>
      <c r="J122" s="59" t="s">
        <v>155</v>
      </c>
      <c r="K122" s="59" t="s">
        <v>396</v>
      </c>
      <c r="L122" s="59"/>
      <c r="M122" s="60">
        <v>46104.3706018518</v>
      </c>
      <c r="N122" s="60">
        <v>46103.8138308796</v>
      </c>
      <c r="O122" s="60">
        <v>46103.7476760069</v>
      </c>
      <c r="P122" s="60">
        <v>46102.682677581</v>
      </c>
      <c r="Q122" s="60">
        <v>46103.7496168518</v>
      </c>
      <c r="R122" s="59">
        <v>25506.71</v>
      </c>
      <c r="S122" s="59">
        <v>86386.17</v>
      </c>
      <c r="T122" s="59">
        <v>225569.08</v>
      </c>
      <c r="U122" s="59">
        <v>208133.87</v>
      </c>
      <c r="V122" s="59">
        <v>58</v>
      </c>
      <c r="W122" s="59">
        <v>198</v>
      </c>
      <c r="X122" s="59">
        <v>696</v>
      </c>
      <c r="Y122" s="59">
        <v>600</v>
      </c>
      <c r="Z122" s="59">
        <v>491.0895662651</v>
      </c>
      <c r="AA122" s="59">
        <v>0.4032294063</v>
      </c>
      <c r="AB122" s="59">
        <v>-0.2068797281</v>
      </c>
      <c r="AC122" s="59">
        <v>-0.0393926853</v>
      </c>
      <c r="AD122" s="61">
        <f>IF(AND($G122="正式版",$H122="中西医诊所"),IFERROR(R122/同类汇总数据!C$3,0),IF(AND($G122="正式版",$H122="中医诊所"),IFERROR(R122/同类汇总数据!C$4,0),IF(AND($G122="正式版",$H122="口腔诊所"),IFERROR(R122/同类汇总数据!C$5,0),IF(AND($G122="检查版",$H122="中西医诊所"),IFERROR(R122/同类汇总数据!C$6,0),IF(AND($G122="检查版",$H122="中医诊所"),IFERROR(R122/同类汇总数据!C$7,0),IF(AND($G122="检查版",$H122="口腔诊所"),IFERROR(R122/同类汇总数据!C$8,0),IF(AND($G122="互联网版",$H122="中西医诊所"),IFERROR(R122/同类汇总数据!C$9,0),IF(AND($G122="互联网版",$H122="中医诊所"),IFERROR(R122/同类汇总数据!C$10,0),IF(AND($G122="互联网版",$H122="口腔诊所"),IFERROR(R122/同类汇总数据!C$11,0))))))))))</f>
        <v>2.78708491872198</v>
      </c>
      <c r="AE122" s="61">
        <f>IF(AND($G122="正式版",$H122="中西医诊所"),IFERROR(S122/同类汇总数据!D$3,0),IF(AND($G122="正式版",$H122="中医诊所"),IFERROR(S122/同类汇总数据!D$4,0),IF(AND($G122="正式版",$H122="口腔诊所"),IFERROR(S122/同类汇总数据!D$5,0),IF(AND($G122="检查版",$H122="中西医诊所"),IFERROR(S122/同类汇总数据!D$6,0),IF(AND($G122="检查版",$H122="中医诊所"),IFERROR(S122/同类汇总数据!D$7,0),IF(AND($G122="检查版",$H122="口腔诊所"),IFERROR(S122/同类汇总数据!D$8,0),IF(AND($G122="互联网版",$H122="中西医诊所"),IFERROR(S122/同类汇总数据!D$9,0),IF(AND($G122="互联网版",$H122="中医诊所"),IFERROR(S122/同类汇总数据!D$10,0),IF(AND($G122="互联网版",$H122="口腔诊所"),IFERROR(S122/同类汇总数据!D$11,0))))))))))</f>
        <v>2.36780148591523</v>
      </c>
      <c r="AF122" s="61">
        <f>IF(AND($G122="正式版",$H122="中西医诊所"),IFERROR(T122/同类汇总数据!E$3,0),IF(AND($G122="正式版",$H122="中医诊所"),IFERROR(T122/同类汇总数据!E$4,0),IF(AND($G122="正式版",$H122="口腔诊所"),IFERROR(T122/同类汇总数据!E$5,0),IF(AND($G122="检查版",$H122="中西医诊所"),IFERROR(T122/同类汇总数据!E$6,0),IF(AND($G122="检查版",$H122="中医诊所"),IFERROR(T122/同类汇总数据!E$7,0),IF(AND($G122="检查版",$H122="口腔诊所"),IFERROR(T122/同类汇总数据!E$8,0),IF(AND($G122="互联网版",$H122="中西医诊所"),IFERROR(T122/同类汇总数据!E$9,0),IF(AND($G122="互联网版",$H122="中医诊所"),IFERROR(T122/同类汇总数据!E$10,0),IF(AND($G122="互联网版",$H122="口腔诊所"),IFERROR(T122/同类汇总数据!E$11,0))))))))))</f>
        <v>2.06723721369121</v>
      </c>
      <c r="AG122" s="61">
        <f>IF(AND($G122="正式版",$H122="中西医诊所"),IFERROR(U122/同类汇总数据!F$3,0),IF(AND($G122="正式版",$H122="中医诊所"),IFERROR(U122/同类汇总数据!F$4,0),IF(AND($G122="正式版",$H122="口腔诊所"),IFERROR(U122/同类汇总数据!F$5,0),IF(AND($G122="检查版",$H122="中西医诊所"),IFERROR(U122/同类汇总数据!F$6,0),IF(AND($G122="检查版",$H122="中医诊所"),IFERROR(U122/同类汇总数据!F$7,0),IF(AND($G122="检查版",$H122="口腔诊所"),IFERROR(U122/同类汇总数据!F$8,0),IF(AND($G122="互联网版",$H122="中西医诊所"),IFERROR(U122/同类汇总数据!F$9,0),IF(AND($G122="互联网版",$H122="中医诊所"),IFERROR(U122/同类汇总数据!F$10,0),IF(AND($G122="互联网版",$H122="口腔诊所"),IFERROR(U122/同类汇总数据!F$11,0))))))))))</f>
        <v>2.1697974375207</v>
      </c>
      <c r="AH122" s="61">
        <f>IF(AND($G122="正式版",$H122="中西医诊所"),IFERROR(V122/同类汇总数据!G$3,0),IF(AND($G122="正式版",$H122="中医诊所"),IFERROR(V122/同类汇总数据!G$4,0),IF(AND($G122="正式版",$H122="口腔诊所"),IFERROR(V122/同类汇总数据!G$5,0),IF(AND($G122="检查版",$H122="中西医诊所"),IFERROR(V122/同类汇总数据!G$6,0),IF(AND($G122="检查版",$H122="中医诊所"),IFERROR(V122/同类汇总数据!G$7,0),IF(AND($G122="检查版",$H122="口腔诊所"),IFERROR(V122/同类汇总数据!G$8,0),IF(AND($G122="互联网版",$H122="中西医诊所"),IFERROR(V122/同类汇总数据!G$9,0),IF(AND($G122="互联网版",$H122="中医诊所"),IFERROR(V122/同类汇总数据!G$10,0),IF(AND($G122="互联网版",$H122="口腔诊所"),IFERROR(V122/同类汇总数据!G$11,0))))))))))</f>
        <v>0.611807246962324</v>
      </c>
      <c r="AI122" s="61">
        <f>IF(AND($G122="正式版",$H122="中西医诊所"),IFERROR(W122/同类汇总数据!H$3,0),IF(AND($G122="正式版",$H122="中医诊所"),IFERROR(W122/同类汇总数据!H$4,0),IF(AND($G122="正式版",$H122="口腔诊所"),IFERROR(W122/同类汇总数据!H$5,0),IF(AND($G122="检查版",$H122="中西医诊所"),IFERROR(W122/同类汇总数据!H$6,0),IF(AND($G122="检查版",$H122="中医诊所"),IFERROR(W122/同类汇总数据!H$7,0),IF(AND($G122="检查版",$H122="口腔诊所"),IFERROR(W122/同类汇总数据!H$8,0),IF(AND($G122="互联网版",$H122="中西医诊所"),IFERROR(W122/同类汇总数据!H$9,0),IF(AND($G122="互联网版",$H122="中医诊所"),IFERROR(W122/同类汇总数据!H$10,0),IF(AND($G122="互联网版",$H122="口腔诊所"),IFERROR(W122/同类汇总数据!H$11,0))))))))))</f>
        <v>0.541530463550077</v>
      </c>
      <c r="AJ122" s="61">
        <f>IF(AND($G122="正式版",$H122="中西医诊所"),IFERROR(X122/同类汇总数据!I$3,0),IF(AND($G122="正式版",$H122="中医诊所"),IFERROR(X122/同类汇总数据!I$4,0),IF(AND($G122="正式版",$H122="口腔诊所"),IFERROR(X122/同类汇总数据!I$5,0),IF(AND($G122="检查版",$H122="中西医诊所"),IFERROR(X122/同类汇总数据!I$6,0),IF(AND($G122="检查版",$H122="中医诊所"),IFERROR(X122/同类汇总数据!I$7,0),IF(AND($G122="检查版",$H122="口腔诊所"),IFERROR(X122/同类汇总数据!I$8,0),IF(AND($G122="互联网版",$H122="中西医诊所"),IFERROR(X122/同类汇总数据!I$9,0),IF(AND($G122="互联网版",$H122="中医诊所"),IFERROR(X122/同类汇总数据!I$10,0),IF(AND($G122="互联网版",$H122="口腔诊所"),IFERROR(X122/同类汇总数据!I$11,0))))))))))</f>
        <v>0.615433643299081</v>
      </c>
      <c r="AK122" s="61">
        <f>IF(AND($G122="正式版",$H122="中西医诊所"),IFERROR(Y122/同类汇总数据!J$3,0),IF(AND($G122="正式版",$H122="中医诊所"),IFERROR(Y122/同类汇总数据!J$4,0),IF(AND($G122="正式版",$H122="口腔诊所"),IFERROR(Y122/同类汇总数据!J$5,0),IF(AND($G122="检查版",$H122="中西医诊所"),IFERROR(Y122/同类汇总数据!J$6,0),IF(AND($G122="检查版",$H122="中医诊所"),IFERROR(Y122/同类汇总数据!J$7,0),IF(AND($G122="检查版",$H122="口腔诊所"),IFERROR(Y122/同类汇总数据!J$8,0),IF(AND($G122="互联网版",$H122="中西医诊所"),IFERROR(Y122/同类汇总数据!J$9,0),IF(AND($G122="互联网版",$H122="中医诊所"),IFERROR(Y122/同类汇总数据!J$10,0),IF(AND($G122="互联网版",$H122="口腔诊所"),IFERROR(Y122/同类汇总数据!J$11,0))))))))))</f>
        <v>0.599530927002713</v>
      </c>
      <c r="AL122" s="62" t="str">
        <f ca="1" t="shared" si="45"/>
        <v>-</v>
      </c>
      <c r="AM122" s="62" t="str">
        <f t="shared" si="46"/>
        <v>高于同行100%</v>
      </c>
      <c r="AN122" s="5" t="str">
        <f t="shared" si="47"/>
        <v/>
      </c>
      <c r="AO122" s="63">
        <f t="shared" si="48"/>
        <v>46104.3706018518</v>
      </c>
      <c r="AP122" s="5" t="str">
        <f t="shared" si="49"/>
        <v/>
      </c>
      <c r="AQ122" s="60">
        <v>45110.5914480903</v>
      </c>
    </row>
    <row r="123" ht="17" spans="1:43">
      <c r="A123" s="5">
        <f t="shared" si="51"/>
        <v>120</v>
      </c>
      <c r="B123" s="55" t="str">
        <f t="shared" si="42"/>
        <v>交易波动较大</v>
      </c>
      <c r="C123" s="2" t="str">
        <f t="shared" si="43"/>
        <v>本月交易额降超20%</v>
      </c>
      <c r="D123" s="56" t="str">
        <f t="shared" si="44"/>
        <v>即将流失</v>
      </c>
      <c r="E123" s="84" t="s">
        <v>397</v>
      </c>
      <c r="F123" s="58">
        <v>45110.5914480903</v>
      </c>
      <c r="G123" s="59" t="s">
        <v>38</v>
      </c>
      <c r="H123" s="59" t="s">
        <v>63</v>
      </c>
      <c r="I123" s="59" t="s">
        <v>40</v>
      </c>
      <c r="J123" s="59" t="s">
        <v>219</v>
      </c>
      <c r="K123" s="59" t="s">
        <v>398</v>
      </c>
      <c r="L123" s="59" t="s">
        <v>399</v>
      </c>
      <c r="M123" s="60">
        <v>46100.4206597222</v>
      </c>
      <c r="N123" s="60">
        <v>46100.4608123958</v>
      </c>
      <c r="O123" s="60">
        <v>46100.460096331</v>
      </c>
      <c r="P123" s="60">
        <v>45856.725942662</v>
      </c>
      <c r="Q123" s="60">
        <v>46081.5994307986</v>
      </c>
      <c r="R123" s="59">
        <v>5748</v>
      </c>
      <c r="S123" s="59">
        <v>7097</v>
      </c>
      <c r="T123" s="59">
        <v>22311</v>
      </c>
      <c r="U123" s="59">
        <v>21149</v>
      </c>
      <c r="V123" s="59">
        <v>2</v>
      </c>
      <c r="W123" s="59">
        <v>9</v>
      </c>
      <c r="X123" s="59">
        <v>25</v>
      </c>
      <c r="Y123" s="59">
        <v>21</v>
      </c>
      <c r="Z123" s="85" t="s">
        <v>400</v>
      </c>
      <c r="AA123" s="59">
        <v>-0.2924227318</v>
      </c>
      <c r="AB123" s="59">
        <v>0.9347993827</v>
      </c>
      <c r="AC123" s="59">
        <v>-0.6499189627</v>
      </c>
      <c r="AD123" s="61">
        <f>IF(AND($G123="正式版",$H123="中西医诊所"),IFERROR(R123/同类汇总数据!C$3,0),IF(AND($G123="正式版",$H123="中医诊所"),IFERROR(R123/同类汇总数据!C$4,0),IF(AND($G123="正式版",$H123="口腔诊所"),IFERROR(R123/同类汇总数据!C$5,0),IF(AND($G123="检查版",$H123="中西医诊所"),IFERROR(R123/同类汇总数据!C$6,0),IF(AND($G123="检查版",$H123="中医诊所"),IFERROR(R123/同类汇总数据!C$7,0),IF(AND($G123="检查版",$H123="口腔诊所"),IFERROR(R123/同类汇总数据!C$8,0),IF(AND($G123="互联网版",$H123="中西医诊所"),IFERROR(R123/同类汇总数据!C$9,0),IF(AND($G123="互联网版",$H123="中医诊所"),IFERROR(R123/同类汇总数据!C$10,0),IF(AND($G123="互联网版",$H123="口腔诊所"),IFERROR(R123/同类汇总数据!C$11,0))))))))))</f>
        <v>0.574941205321461</v>
      </c>
      <c r="AE123" s="61">
        <f>IF(AND($G123="正式版",$H123="中西医诊所"),IFERROR(S123/同类汇总数据!D$3,0),IF(AND($G123="正式版",$H123="中医诊所"),IFERROR(S123/同类汇总数据!D$4,0),IF(AND($G123="正式版",$H123="口腔诊所"),IFERROR(S123/同类汇总数据!D$5,0),IF(AND($G123="检查版",$H123="中西医诊所"),IFERROR(S123/同类汇总数据!D$6,0),IF(AND($G123="检查版",$H123="中医诊所"),IFERROR(S123/同类汇总数据!D$7,0),IF(AND($G123="检查版",$H123="口腔诊所"),IFERROR(S123/同类汇总数据!D$8,0),IF(AND($G123="互联网版",$H123="中西医诊所"),IFERROR(S123/同类汇总数据!D$9,0),IF(AND($G123="互联网版",$H123="中医诊所"),IFERROR(S123/同类汇总数据!D$10,0),IF(AND($G123="互联网版",$H123="口腔诊所"),IFERROR(S123/同类汇总数据!D$11,0))))))))))</f>
        <v>0.163409296727828</v>
      </c>
      <c r="AF123" s="61">
        <f>IF(AND($G123="正式版",$H123="中西医诊所"),IFERROR(T123/同类汇总数据!E$3,0),IF(AND($G123="正式版",$H123="中医诊所"),IFERROR(T123/同类汇总数据!E$4,0),IF(AND($G123="正式版",$H123="口腔诊所"),IFERROR(T123/同类汇总数据!E$5,0),IF(AND($G123="检查版",$H123="中西医诊所"),IFERROR(T123/同类汇总数据!E$6,0),IF(AND($G123="检查版",$H123="中医诊所"),IFERROR(T123/同类汇总数据!E$7,0),IF(AND($G123="检查版",$H123="口腔诊所"),IFERROR(T123/同类汇总数据!E$8,0),IF(AND($G123="互联网版",$H123="中西医诊所"),IFERROR(T123/同类汇总数据!E$9,0),IF(AND($G123="互联网版",$H123="中医诊所"),IFERROR(T123/同类汇总数据!E$10,0),IF(AND($G123="互联网版",$H123="口腔诊所"),IFERROR(T123/同类汇总数据!E$11,0))))))))))</f>
        <v>0.201241197102296</v>
      </c>
      <c r="AG123" s="61">
        <f>IF(AND($G123="正式版",$H123="中西医诊所"),IFERROR(U123/同类汇总数据!F$3,0),IF(AND($G123="正式版",$H123="中医诊所"),IFERROR(U123/同类汇总数据!F$4,0),IF(AND($G123="正式版",$H123="口腔诊所"),IFERROR(U123/同类汇总数据!F$5,0),IF(AND($G123="检查版",$H123="中西医诊所"),IFERROR(U123/同类汇总数据!F$6,0),IF(AND($G123="检查版",$H123="中医诊所"),IFERROR(U123/同类汇总数据!F$7,0),IF(AND($G123="检查版",$H123="口腔诊所"),IFERROR(U123/同类汇总数据!F$8,0),IF(AND($G123="互联网版",$H123="中西医诊所"),IFERROR(U123/同类汇总数据!F$9,0),IF(AND($G123="互联网版",$H123="中医诊所"),IFERROR(U123/同类汇总数据!F$10,0),IF(AND($G123="互联网版",$H123="口腔诊所"),IFERROR(U123/同类汇总数据!F$11,0))))))))))</f>
        <v>0.211705947885029</v>
      </c>
      <c r="AH123" s="61">
        <f>IF(AND($G123="正式版",$H123="中西医诊所"),IFERROR(V123/同类汇总数据!G$3,0),IF(AND($G123="正式版",$H123="中医诊所"),IFERROR(V123/同类汇总数据!G$4,0),IF(AND($G123="正式版",$H123="口腔诊所"),IFERROR(V123/同类汇总数据!G$5,0),IF(AND($G123="检查版",$H123="中西医诊所"),IFERROR(V123/同类汇总数据!G$6,0),IF(AND($G123="检查版",$H123="中医诊所"),IFERROR(V123/同类汇总数据!G$7,0),IF(AND($G123="检查版",$H123="口腔诊所"),IFERROR(V123/同类汇总数据!G$8,0),IF(AND($G123="互联网版",$H123="中西医诊所"),IFERROR(V123/同类汇总数据!G$9,0),IF(AND($G123="互联网版",$H123="中医诊所"),IFERROR(V123/同类汇总数据!G$10,0),IF(AND($G123="互联网版",$H123="口腔诊所"),IFERROR(V123/同类汇总数据!G$11,0))))))))))</f>
        <v>0.148628162064148</v>
      </c>
      <c r="AI123" s="61">
        <f>IF(AND($G123="正式版",$H123="中西医诊所"),IFERROR(W123/同类汇总数据!H$3,0),IF(AND($G123="正式版",$H123="中医诊所"),IFERROR(W123/同类汇总数据!H$4,0),IF(AND($G123="正式版",$H123="口腔诊所"),IFERROR(W123/同类汇总数据!H$5,0),IF(AND($G123="检查版",$H123="中西医诊所"),IFERROR(W123/同类汇总数据!H$6,0),IF(AND($G123="检查版",$H123="中医诊所"),IFERROR(W123/同类汇总数据!H$7,0),IF(AND($G123="检查版",$H123="口腔诊所"),IFERROR(W123/同类汇总数据!H$8,0),IF(AND($G123="互联网版",$H123="中西医诊所"),IFERROR(W123/同类汇总数据!H$9,0),IF(AND($G123="互联网版",$H123="中医诊所"),IFERROR(W123/同类汇总数据!H$10,0),IF(AND($G123="互联网版",$H123="口腔诊所"),IFERROR(W123/同类汇总数据!H$11,0))))))))))</f>
        <v>0.158488931309136</v>
      </c>
      <c r="AJ123" s="61">
        <f>IF(AND($G123="正式版",$H123="中西医诊所"),IFERROR(X123/同类汇总数据!I$3,0),IF(AND($G123="正式版",$H123="中医诊所"),IFERROR(X123/同类汇总数据!I$4,0),IF(AND($G123="正式版",$H123="口腔诊所"),IFERROR(X123/同类汇总数据!I$5,0),IF(AND($G123="检查版",$H123="中西医诊所"),IFERROR(X123/同类汇总数据!I$6,0),IF(AND($G123="检查版",$H123="中医诊所"),IFERROR(X123/同类汇总数据!I$7,0),IF(AND($G123="检查版",$H123="口腔诊所"),IFERROR(X123/同类汇总数据!I$8,0),IF(AND($G123="互联网版",$H123="中西医诊所"),IFERROR(X123/同类汇总数据!I$9,0),IF(AND($G123="互联网版",$H123="中医诊所"),IFERROR(X123/同类汇总数据!I$10,0),IF(AND($G123="互联网版",$H123="口腔诊所"),IFERROR(X123/同类汇总数据!I$11,0))))))))))</f>
        <v>0.169443851390965</v>
      </c>
      <c r="AK123" s="61">
        <f>IF(AND($G123="正式版",$H123="中西医诊所"),IFERROR(Y123/同类汇总数据!J$3,0),IF(AND($G123="正式版",$H123="中医诊所"),IFERROR(Y123/同类汇总数据!J$4,0),IF(AND($G123="正式版",$H123="口腔诊所"),IFERROR(Y123/同类汇总数据!J$5,0),IF(AND($G123="检查版",$H123="中西医诊所"),IFERROR(Y123/同类汇总数据!J$6,0),IF(AND($G123="检查版",$H123="中医诊所"),IFERROR(Y123/同类汇总数据!J$7,0),IF(AND($G123="检查版",$H123="口腔诊所"),IFERROR(Y123/同类汇总数据!J$8,0),IF(AND($G123="互联网版",$H123="中西医诊所"),IFERROR(Y123/同类汇总数据!J$9,0),IF(AND($G123="互联网版",$H123="中医诊所"),IFERROR(Y123/同类汇总数据!J$10,0),IF(AND($G123="互联网版",$H123="口腔诊所"),IFERROR(Y123/同类汇总数据!J$11,0))))))))))</f>
        <v>0.158124076197733</v>
      </c>
      <c r="AL123" s="62" t="str">
        <f ca="1" t="shared" si="45"/>
        <v>-</v>
      </c>
      <c r="AM123" s="62" t="str">
        <f t="shared" si="46"/>
        <v>低于同行20%</v>
      </c>
      <c r="AN123" s="5" t="str">
        <f t="shared" si="47"/>
        <v>低于同行20%</v>
      </c>
      <c r="AO123" s="63">
        <f t="shared" si="48"/>
        <v>46100.4608123958</v>
      </c>
      <c r="AP123" s="5" t="str">
        <f t="shared" si="49"/>
        <v/>
      </c>
      <c r="AQ123" s="60">
        <v>45110.5936828935</v>
      </c>
    </row>
    <row r="124" ht="17" spans="1:43">
      <c r="A124" s="5">
        <f t="shared" ref="A124:A133" si="52">ROW()-3</f>
        <v>121</v>
      </c>
      <c r="B124" s="55" t="str">
        <f t="shared" si="42"/>
        <v>交易波动较大</v>
      </c>
      <c r="C124" s="2" t="str">
        <f t="shared" si="43"/>
        <v/>
      </c>
      <c r="D124" s="56" t="str">
        <f t="shared" si="44"/>
        <v>-</v>
      </c>
      <c r="E124" s="84" t="s">
        <v>401</v>
      </c>
      <c r="F124" s="58">
        <v>45110.5936828935</v>
      </c>
      <c r="G124" s="59" t="s">
        <v>38</v>
      </c>
      <c r="H124" s="59" t="s">
        <v>39</v>
      </c>
      <c r="I124" s="59" t="s">
        <v>40</v>
      </c>
      <c r="J124" s="59" t="s">
        <v>41</v>
      </c>
      <c r="K124" s="59" t="s">
        <v>402</v>
      </c>
      <c r="L124" s="59" t="s">
        <v>403</v>
      </c>
      <c r="M124" s="60">
        <v>46104.3860763889</v>
      </c>
      <c r="N124" s="60">
        <v>46103.8750967245</v>
      </c>
      <c r="O124" s="60">
        <v>46103.8748498727</v>
      </c>
      <c r="P124" s="60">
        <v>46102.7566061921</v>
      </c>
      <c r="Q124" s="60">
        <v>46103.8751177662</v>
      </c>
      <c r="R124" s="59">
        <v>20655.42</v>
      </c>
      <c r="S124" s="59">
        <v>91314.03</v>
      </c>
      <c r="T124" s="59">
        <v>292028.88</v>
      </c>
      <c r="U124" s="59">
        <v>262009.88</v>
      </c>
      <c r="V124" s="59">
        <v>242</v>
      </c>
      <c r="W124" s="59">
        <v>1031</v>
      </c>
      <c r="X124" s="59">
        <v>3348</v>
      </c>
      <c r="Y124" s="59">
        <v>2990</v>
      </c>
      <c r="Z124" s="59">
        <v>120.3536426275</v>
      </c>
      <c r="AA124" s="59">
        <v>-0.0447955528</v>
      </c>
      <c r="AB124" s="59">
        <v>-0.0905854562</v>
      </c>
      <c r="AC124" s="59">
        <v>-0.2481124225</v>
      </c>
      <c r="AD124" s="61">
        <f>IF(AND($G124="正式版",$H124="中西医诊所"),IFERROR(R124/同类汇总数据!C$3,0),IF(AND($G124="正式版",$H124="中医诊所"),IFERROR(R124/同类汇总数据!C$4,0),IF(AND($G124="正式版",$H124="口腔诊所"),IFERROR(R124/同类汇总数据!C$5,0),IF(AND($G124="检查版",$H124="中西医诊所"),IFERROR(R124/同类汇总数据!C$6,0),IF(AND($G124="检查版",$H124="中医诊所"),IFERROR(R124/同类汇总数据!C$7,0),IF(AND($G124="检查版",$H124="口腔诊所"),IFERROR(R124/同类汇总数据!C$8,0),IF(AND($G124="互联网版",$H124="中西医诊所"),IFERROR(R124/同类汇总数据!C$9,0),IF(AND($G124="互联网版",$H124="中医诊所"),IFERROR(R124/同类汇总数据!C$10,0),IF(AND($G124="互联网版",$H124="口腔诊所"),IFERROR(R124/同类汇总数据!C$11,0))))))))))</f>
        <v>2.25699079073187</v>
      </c>
      <c r="AE124" s="61">
        <f>IF(AND($G124="正式版",$H124="中西医诊所"),IFERROR(S124/同类汇总数据!D$3,0),IF(AND($G124="正式版",$H124="中医诊所"),IFERROR(S124/同类汇总数据!D$4,0),IF(AND($G124="正式版",$H124="口腔诊所"),IFERROR(S124/同类汇总数据!D$5,0),IF(AND($G124="检查版",$H124="中西医诊所"),IFERROR(S124/同类汇总数据!D$6,0),IF(AND($G124="检查版",$H124="中医诊所"),IFERROR(S124/同类汇总数据!D$7,0),IF(AND($G124="检查版",$H124="口腔诊所"),IFERROR(S124/同类汇总数据!D$8,0),IF(AND($G124="互联网版",$H124="中西医诊所"),IFERROR(S124/同类汇总数据!D$9,0),IF(AND($G124="互联网版",$H124="中医诊所"),IFERROR(S124/同类汇总数据!D$10,0),IF(AND($G124="互联网版",$H124="口腔诊所"),IFERROR(S124/同类汇总数据!D$11,0))))))))))</f>
        <v>2.50287165085462</v>
      </c>
      <c r="AF124" s="61">
        <f>IF(AND($G124="正式版",$H124="中西医诊所"),IFERROR(T124/同类汇总数据!E$3,0),IF(AND($G124="正式版",$H124="中医诊所"),IFERROR(T124/同类汇总数据!E$4,0),IF(AND($G124="正式版",$H124="口腔诊所"),IFERROR(T124/同类汇总数据!E$5,0),IF(AND($G124="检查版",$H124="中西医诊所"),IFERROR(T124/同类汇总数据!E$6,0),IF(AND($G124="检查版",$H124="中医诊所"),IFERROR(T124/同类汇总数据!E$7,0),IF(AND($G124="检查版",$H124="口腔诊所"),IFERROR(T124/同类汇总数据!E$8,0),IF(AND($G124="互联网版",$H124="中西医诊所"),IFERROR(T124/同类汇总数据!E$9,0),IF(AND($G124="互联网版",$H124="中医诊所"),IFERROR(T124/同类汇总数据!E$10,0),IF(AND($G124="互联网版",$H124="口腔诊所"),IFERROR(T124/同类汇总数据!E$11,0))))))))))</f>
        <v>2.67631081444568</v>
      </c>
      <c r="AG124" s="61">
        <f>IF(AND($G124="正式版",$H124="中西医诊所"),IFERROR(U124/同类汇总数据!F$3,0),IF(AND($G124="正式版",$H124="中医诊所"),IFERROR(U124/同类汇总数据!F$4,0),IF(AND($G124="正式版",$H124="口腔诊所"),IFERROR(U124/同类汇总数据!F$5,0),IF(AND($G124="检查版",$H124="中西医诊所"),IFERROR(U124/同类汇总数据!F$6,0),IF(AND($G124="检查版",$H124="中医诊所"),IFERROR(U124/同类汇总数据!F$7,0),IF(AND($G124="检查版",$H124="口腔诊所"),IFERROR(U124/同类汇总数据!F$8,0),IF(AND($G124="互联网版",$H124="中西医诊所"),IFERROR(U124/同类汇总数据!F$9,0),IF(AND($G124="互联网版",$H124="中医诊所"),IFERROR(U124/同类汇总数据!F$10,0),IF(AND($G124="互联网版",$H124="口腔诊所"),IFERROR(U124/同类汇总数据!F$11,0))))))))))</f>
        <v>2.73145531877683</v>
      </c>
      <c r="AH124" s="61">
        <f>IF(AND($G124="正式版",$H124="中西医诊所"),IFERROR(V124/同类汇总数据!G$3,0),IF(AND($G124="正式版",$H124="中医诊所"),IFERROR(V124/同类汇总数据!G$4,0),IF(AND($G124="正式版",$H124="口腔诊所"),IFERROR(V124/同类汇总数据!G$5,0),IF(AND($G124="检查版",$H124="中西医诊所"),IFERROR(V124/同类汇总数据!G$6,0),IF(AND($G124="检查版",$H124="中医诊所"),IFERROR(V124/同类汇总数据!G$7,0),IF(AND($G124="检查版",$H124="口腔诊所"),IFERROR(V124/同类汇总数据!G$8,0),IF(AND($G124="互联网版",$H124="中西医诊所"),IFERROR(V124/同类汇总数据!G$9,0),IF(AND($G124="互联网版",$H124="中医诊所"),IFERROR(V124/同类汇总数据!G$10,0),IF(AND($G124="互联网版",$H124="口腔诊所"),IFERROR(V124/同类汇总数据!G$11,0))))))))))</f>
        <v>2.55271299594625</v>
      </c>
      <c r="AI124" s="61">
        <f>IF(AND($G124="正式版",$H124="中西医诊所"),IFERROR(W124/同类汇总数据!H$3,0),IF(AND($G124="正式版",$H124="中医诊所"),IFERROR(W124/同类汇总数据!H$4,0),IF(AND($G124="正式版",$H124="口腔诊所"),IFERROR(W124/同类汇总数据!H$5,0),IF(AND($G124="检查版",$H124="中西医诊所"),IFERROR(W124/同类汇总数据!H$6,0),IF(AND($G124="检查版",$H124="中医诊所"),IFERROR(W124/同类汇总数据!H$7,0),IF(AND($G124="检查版",$H124="口腔诊所"),IFERROR(W124/同类汇总数据!H$8,0),IF(AND($G124="互联网版",$H124="中西医诊所"),IFERROR(W124/同类汇总数据!H$9,0),IF(AND($G124="互联网版",$H124="中医诊所"),IFERROR(W124/同类汇总数据!H$10,0),IF(AND($G124="互联网版",$H124="口腔诊所"),IFERROR(W124/同类汇总数据!H$11,0))))))))))</f>
        <v>2.81978741373803</v>
      </c>
      <c r="AJ124" s="61">
        <f>IF(AND($G124="正式版",$H124="中西医诊所"),IFERROR(X124/同类汇总数据!I$3,0),IF(AND($G124="正式版",$H124="中医诊所"),IFERROR(X124/同类汇总数据!I$4,0),IF(AND($G124="正式版",$H124="口腔诊所"),IFERROR(X124/同类汇总数据!I$5,0),IF(AND($G124="检查版",$H124="中西医诊所"),IFERROR(X124/同类汇总数据!I$6,0),IF(AND($G124="检查版",$H124="中医诊所"),IFERROR(X124/同类汇总数据!I$7,0),IF(AND($G124="检查版",$H124="口腔诊所"),IFERROR(X124/同类汇总数据!I$8,0),IF(AND($G124="互联网版",$H124="中西医诊所"),IFERROR(X124/同类汇总数据!I$9,0),IF(AND($G124="互联网版",$H124="中医诊所"),IFERROR(X124/同类汇总数据!I$10,0),IF(AND($G124="互联网版",$H124="口腔诊所"),IFERROR(X124/同类汇总数据!I$11,0))))))))))</f>
        <v>2.96044804276627</v>
      </c>
      <c r="AK124" s="61">
        <f>IF(AND($G124="正式版",$H124="中西医诊所"),IFERROR(Y124/同类汇总数据!J$3,0),IF(AND($G124="正式版",$H124="中医诊所"),IFERROR(Y124/同类汇总数据!J$4,0),IF(AND($G124="正式版",$H124="口腔诊所"),IFERROR(Y124/同类汇总数据!J$5,0),IF(AND($G124="检查版",$H124="中西医诊所"),IFERROR(Y124/同类汇总数据!J$6,0),IF(AND($G124="检查版",$H124="中医诊所"),IFERROR(Y124/同类汇总数据!J$7,0),IF(AND($G124="检查版",$H124="口腔诊所"),IFERROR(Y124/同类汇总数据!J$8,0),IF(AND($G124="互联网版",$H124="中西医诊所"),IFERROR(Y124/同类汇总数据!J$9,0),IF(AND($G124="互联网版",$H124="中医诊所"),IFERROR(Y124/同类汇总数据!J$10,0),IF(AND($G124="互联网版",$H124="口腔诊所"),IFERROR(Y124/同类汇总数据!J$11,0))))))))))</f>
        <v>2.98766245289685</v>
      </c>
      <c r="AL124" s="62" t="str">
        <f ca="1" t="shared" si="45"/>
        <v>-</v>
      </c>
      <c r="AM124" s="62" t="str">
        <f t="shared" si="46"/>
        <v>高于同行100%</v>
      </c>
      <c r="AN124" s="5" t="str">
        <f t="shared" si="47"/>
        <v>高于同行100%</v>
      </c>
      <c r="AO124" s="63">
        <f t="shared" si="48"/>
        <v>46104.3860763889</v>
      </c>
      <c r="AP124" s="5" t="str">
        <f t="shared" si="49"/>
        <v/>
      </c>
      <c r="AQ124" s="60">
        <v>45111.7565434722</v>
      </c>
    </row>
    <row r="125" ht="17" spans="1:43">
      <c r="A125" s="5">
        <f t="shared" si="52"/>
        <v>122</v>
      </c>
      <c r="B125" s="55" t="str">
        <f t="shared" si="42"/>
        <v>交易波动较大</v>
      </c>
      <c r="C125" s="2" t="str">
        <f t="shared" si="43"/>
        <v/>
      </c>
      <c r="D125" s="56" t="str">
        <f t="shared" si="44"/>
        <v>-</v>
      </c>
      <c r="E125" s="84" t="s">
        <v>404</v>
      </c>
      <c r="F125" s="58">
        <v>45111.7565434722</v>
      </c>
      <c r="G125" s="59" t="s">
        <v>38</v>
      </c>
      <c r="H125" s="59" t="s">
        <v>39</v>
      </c>
      <c r="I125" s="59" t="s">
        <v>40</v>
      </c>
      <c r="J125" s="59" t="s">
        <v>41</v>
      </c>
      <c r="K125" s="59" t="s">
        <v>405</v>
      </c>
      <c r="L125" s="59" t="s">
        <v>406</v>
      </c>
      <c r="M125" s="60">
        <v>46103.9890740741</v>
      </c>
      <c r="N125" s="60">
        <v>46103.8783105208</v>
      </c>
      <c r="O125" s="60">
        <v>46103.7988990741</v>
      </c>
      <c r="P125" s="60">
        <v>46062.9013601389</v>
      </c>
      <c r="Q125" s="60">
        <v>46103.8784083102</v>
      </c>
      <c r="R125" s="59">
        <v>39287.98</v>
      </c>
      <c r="S125" s="59">
        <v>122075.71</v>
      </c>
      <c r="T125" s="59">
        <v>389201.3</v>
      </c>
      <c r="U125" s="59">
        <v>331928.9</v>
      </c>
      <c r="V125" s="59">
        <v>142</v>
      </c>
      <c r="W125" s="59">
        <v>468</v>
      </c>
      <c r="X125" s="59">
        <v>1420</v>
      </c>
      <c r="Y125" s="59">
        <v>1245</v>
      </c>
      <c r="Z125" s="59">
        <v>978.1678466077</v>
      </c>
      <c r="AA125" s="59">
        <v>-0.0032027971</v>
      </c>
      <c r="AB125" s="59">
        <v>-0.1533945252</v>
      </c>
      <c r="AC125" s="59">
        <v>0.1646662544</v>
      </c>
      <c r="AD125" s="61">
        <f>IF(AND($G125="正式版",$H125="中西医诊所"),IFERROR(R125/同类汇总数据!C$3,0),IF(AND($G125="正式版",$H125="中医诊所"),IFERROR(R125/同类汇总数据!C$4,0),IF(AND($G125="正式版",$H125="口腔诊所"),IFERROR(R125/同类汇总数据!C$5,0),IF(AND($G125="检查版",$H125="中西医诊所"),IFERROR(R125/同类汇总数据!C$6,0),IF(AND($G125="检查版",$H125="中医诊所"),IFERROR(R125/同类汇总数据!C$7,0),IF(AND($G125="检查版",$H125="口腔诊所"),IFERROR(R125/同类汇总数据!C$8,0),IF(AND($G125="互联网版",$H125="中西医诊所"),IFERROR(R125/同类汇总数据!C$9,0),IF(AND($G125="互联网版",$H125="中医诊所"),IFERROR(R125/同类汇总数据!C$10,0),IF(AND($G125="互联网版",$H125="口腔诊所"),IFERROR(R125/同类汇总数据!C$11,0))))))))))</f>
        <v>4.29294630883603</v>
      </c>
      <c r="AE125" s="61">
        <f>IF(AND($G125="正式版",$H125="中西医诊所"),IFERROR(S125/同类汇总数据!D$3,0),IF(AND($G125="正式版",$H125="中医诊所"),IFERROR(S125/同类汇总数据!D$4,0),IF(AND($G125="正式版",$H125="口腔诊所"),IFERROR(S125/同类汇总数据!D$5,0),IF(AND($G125="检查版",$H125="中西医诊所"),IFERROR(S125/同类汇总数据!D$6,0),IF(AND($G125="检查版",$H125="中医诊所"),IFERROR(S125/同类汇总数据!D$7,0),IF(AND($G125="检查版",$H125="口腔诊所"),IFERROR(S125/同类汇总数据!D$8,0),IF(AND($G125="互联网版",$H125="中西医诊所"),IFERROR(S125/同类汇总数据!D$9,0),IF(AND($G125="互联网版",$H125="中医诊所"),IFERROR(S125/同类汇总数据!D$10,0),IF(AND($G125="互联网版",$H125="口腔诊所"),IFERROR(S125/同类汇总数据!D$11,0))))))))))</f>
        <v>3.34603383310265</v>
      </c>
      <c r="AF125" s="61">
        <f>IF(AND($G125="正式版",$H125="中西医诊所"),IFERROR(T125/同类汇总数据!E$3,0),IF(AND($G125="正式版",$H125="中医诊所"),IFERROR(T125/同类汇总数据!E$4,0),IF(AND($G125="正式版",$H125="口腔诊所"),IFERROR(T125/同类汇总数据!E$5,0),IF(AND($G125="检查版",$H125="中西医诊所"),IFERROR(T125/同类汇总数据!E$6,0),IF(AND($G125="检查版",$H125="中医诊所"),IFERROR(T125/同类汇总数据!E$7,0),IF(AND($G125="检查版",$H125="口腔诊所"),IFERROR(T125/同类汇总数据!E$8,0),IF(AND($G125="互联网版",$H125="中西医诊所"),IFERROR(T125/同类汇总数据!E$9,0),IF(AND($G125="互联网版",$H125="中医诊所"),IFERROR(T125/同类汇总数据!E$10,0),IF(AND($G125="互联网版",$H125="口腔诊所"),IFERROR(T125/同类汇总数据!E$11,0))))))))))</f>
        <v>3.5668514983392</v>
      </c>
      <c r="AG125" s="61">
        <f>IF(AND($G125="正式版",$H125="中西医诊所"),IFERROR(U125/同类汇总数据!F$3,0),IF(AND($G125="正式版",$H125="中医诊所"),IFERROR(U125/同类汇总数据!F$4,0),IF(AND($G125="正式版",$H125="口腔诊所"),IFERROR(U125/同类汇总数据!F$5,0),IF(AND($G125="检查版",$H125="中西医诊所"),IFERROR(U125/同类汇总数据!F$6,0),IF(AND($G125="检查版",$H125="中医诊所"),IFERROR(U125/同类汇总数据!F$7,0),IF(AND($G125="检查版",$H125="口腔诊所"),IFERROR(U125/同类汇总数据!F$8,0),IF(AND($G125="互联网版",$H125="中西医诊所"),IFERROR(U125/同类汇总数据!F$9,0),IF(AND($G125="互联网版",$H125="中医诊所"),IFERROR(U125/同类汇总数据!F$10,0),IF(AND($G125="互联网版",$H125="口腔诊所"),IFERROR(U125/同类汇总数据!F$11,0))))))))))</f>
        <v>3.46036172132418</v>
      </c>
      <c r="AH125" s="61">
        <f>IF(AND($G125="正式版",$H125="中西医诊所"),IFERROR(V125/同类汇总数据!G$3,0),IF(AND($G125="正式版",$H125="中医诊所"),IFERROR(V125/同类汇总数据!G$4,0),IF(AND($G125="正式版",$H125="口腔诊所"),IFERROR(V125/同类汇总数据!G$5,0),IF(AND($G125="检查版",$H125="中西医诊所"),IFERROR(V125/同类汇总数据!G$6,0),IF(AND($G125="检查版",$H125="中医诊所"),IFERROR(V125/同类汇总数据!G$7,0),IF(AND($G125="检查版",$H125="口腔诊所"),IFERROR(V125/同类汇总数据!G$8,0),IF(AND($G125="互联网版",$H125="中西医诊所"),IFERROR(V125/同类汇总数据!G$9,0),IF(AND($G125="互联网版",$H125="中医诊所"),IFERROR(V125/同类汇总数据!G$10,0),IF(AND($G125="互联网版",$H125="口腔诊所"),IFERROR(V125/同类汇总数据!G$11,0))))))))))</f>
        <v>1.49787291497672</v>
      </c>
      <c r="AI125" s="61">
        <f>IF(AND($G125="正式版",$H125="中西医诊所"),IFERROR(W125/同类汇总数据!H$3,0),IF(AND($G125="正式版",$H125="中医诊所"),IFERROR(W125/同类汇总数据!H$4,0),IF(AND($G125="正式版",$H125="口腔诊所"),IFERROR(W125/同类汇总数据!H$5,0),IF(AND($G125="检查版",$H125="中西医诊所"),IFERROR(W125/同类汇总数据!H$6,0),IF(AND($G125="检查版",$H125="中医诊所"),IFERROR(W125/同类汇总数据!H$7,0),IF(AND($G125="检查版",$H125="口腔诊所"),IFERROR(W125/同类汇总数据!H$8,0),IF(AND($G125="互联网版",$H125="中西医诊所"),IFERROR(W125/同类汇总数据!H$9,0),IF(AND($G125="互联网版",$H125="中医诊所"),IFERROR(W125/同类汇总数据!H$10,0),IF(AND($G125="互联网版",$H125="口腔诊所"),IFERROR(W125/同类汇总数据!H$11,0))))))))))</f>
        <v>1.27998109566382</v>
      </c>
      <c r="AJ125" s="61">
        <f>IF(AND($G125="正式版",$H125="中西医诊所"),IFERROR(X125/同类汇总数据!I$3,0),IF(AND($G125="正式版",$H125="中医诊所"),IFERROR(X125/同类汇总数据!I$4,0),IF(AND($G125="正式版",$H125="口腔诊所"),IFERROR(X125/同类汇总数据!I$5,0),IF(AND($G125="检查版",$H125="中西医诊所"),IFERROR(X125/同类汇总数据!I$6,0),IF(AND($G125="检查版",$H125="中医诊所"),IFERROR(X125/同类汇总数据!I$7,0),IF(AND($G125="检查版",$H125="口腔诊所"),IFERROR(X125/同类汇总数据!I$8,0),IF(AND($G125="互联网版",$H125="中西医诊所"),IFERROR(X125/同类汇总数据!I$9,0),IF(AND($G125="互联网版",$H125="中医诊所"),IFERROR(X125/同类汇总数据!I$10,0),IF(AND($G125="互联网版",$H125="口腔诊所"),IFERROR(X125/同类汇总数据!I$11,0))))))))))</f>
        <v>1.25562611132859</v>
      </c>
      <c r="AK125" s="61">
        <f>IF(AND($G125="正式版",$H125="中西医诊所"),IFERROR(Y125/同类汇总数据!J$3,0),IF(AND($G125="正式版",$H125="中医诊所"),IFERROR(Y125/同类汇总数据!J$4,0),IF(AND($G125="正式版",$H125="口腔诊所"),IFERROR(Y125/同类汇总数据!J$5,0),IF(AND($G125="检查版",$H125="中西医诊所"),IFERROR(Y125/同类汇总数据!J$6,0),IF(AND($G125="检查版",$H125="中医诊所"),IFERROR(Y125/同类汇总数据!J$7,0),IF(AND($G125="检查版",$H125="口腔诊所"),IFERROR(Y125/同类汇总数据!J$8,0),IF(AND($G125="互联网版",$H125="中西医诊所"),IFERROR(Y125/同类汇总数据!J$9,0),IF(AND($G125="互联网版",$H125="中医诊所"),IFERROR(Y125/同类汇总数据!J$10,0),IF(AND($G125="互联网版",$H125="口腔诊所"),IFERROR(Y125/同类汇总数据!J$11,0))))))))))</f>
        <v>1.24402667353063</v>
      </c>
      <c r="AL125" s="62" t="str">
        <f ca="1" t="shared" si="45"/>
        <v>-</v>
      </c>
      <c r="AM125" s="62" t="str">
        <f t="shared" si="46"/>
        <v>高于同行100%</v>
      </c>
      <c r="AN125" s="5" t="str">
        <f t="shared" si="47"/>
        <v>高于同行20%</v>
      </c>
      <c r="AO125" s="63">
        <f t="shared" si="48"/>
        <v>46103.9890740741</v>
      </c>
      <c r="AP125" s="5" t="str">
        <f t="shared" si="49"/>
        <v/>
      </c>
      <c r="AQ125" s="60">
        <v>45112.567034537</v>
      </c>
    </row>
    <row r="126" ht="17" spans="1:43">
      <c r="A126" s="5">
        <f t="shared" si="52"/>
        <v>123</v>
      </c>
      <c r="B126" s="55" t="str">
        <f t="shared" si="42"/>
        <v>交易波动较大</v>
      </c>
      <c r="C126" s="2" t="str">
        <f t="shared" si="43"/>
        <v/>
      </c>
      <c r="D126" s="56" t="str">
        <f t="shared" si="44"/>
        <v>-</v>
      </c>
      <c r="E126" s="84" t="s">
        <v>407</v>
      </c>
      <c r="F126" s="58">
        <v>45112.567034537</v>
      </c>
      <c r="G126" s="59" t="s">
        <v>38</v>
      </c>
      <c r="H126" s="59" t="s">
        <v>39</v>
      </c>
      <c r="I126" s="59" t="s">
        <v>40</v>
      </c>
      <c r="J126" s="59" t="s">
        <v>53</v>
      </c>
      <c r="K126" s="59" t="s">
        <v>408</v>
      </c>
      <c r="L126" s="59" t="s">
        <v>409</v>
      </c>
      <c r="M126" s="60">
        <v>46104.3322337963</v>
      </c>
      <c r="N126" s="60">
        <v>46104.3989959144</v>
      </c>
      <c r="O126" s="60">
        <v>46104.3984996991</v>
      </c>
      <c r="P126" s="60">
        <v>46102.6917819676</v>
      </c>
      <c r="Q126" s="60">
        <v>46104.3990284144</v>
      </c>
      <c r="R126" s="59">
        <v>60370.06</v>
      </c>
      <c r="S126" s="59">
        <v>189728.67</v>
      </c>
      <c r="T126" s="59">
        <v>606121.47</v>
      </c>
      <c r="U126" s="59">
        <v>532668.6</v>
      </c>
      <c r="V126" s="59">
        <v>470</v>
      </c>
      <c r="W126" s="59">
        <v>1555</v>
      </c>
      <c r="X126" s="59">
        <v>5164</v>
      </c>
      <c r="Y126" s="59">
        <v>4572</v>
      </c>
      <c r="Z126" s="59">
        <v>183.3533631978</v>
      </c>
      <c r="AA126" s="59">
        <v>0.1455540021</v>
      </c>
      <c r="AB126" s="59">
        <v>-0.3395498938</v>
      </c>
      <c r="AC126" s="59">
        <v>-0.0580696153</v>
      </c>
      <c r="AD126" s="61">
        <f>IF(AND($G126="正式版",$H126="中西医诊所"),IFERROR(R126/同类汇总数据!C$3,0),IF(AND($G126="正式版",$H126="中医诊所"),IFERROR(R126/同类汇总数据!C$4,0),IF(AND($G126="正式版",$H126="口腔诊所"),IFERROR(R126/同类汇总数据!C$5,0),IF(AND($G126="检查版",$H126="中西医诊所"),IFERROR(R126/同类汇总数据!C$6,0),IF(AND($G126="检查版",$H126="中医诊所"),IFERROR(R126/同类汇总数据!C$7,0),IF(AND($G126="检查版",$H126="口腔诊所"),IFERROR(R126/同类汇总数据!C$8,0),IF(AND($G126="互联网版",$H126="中西医诊所"),IFERROR(R126/同类汇总数据!C$9,0),IF(AND($G126="互联网版",$H126="中医诊所"),IFERROR(R126/同类汇总数据!C$10,0),IF(AND($G126="互联网版",$H126="口腔诊所"),IFERROR(R126/同类汇总数据!C$11,0))))))))))</f>
        <v>6.59655768103144</v>
      </c>
      <c r="AE126" s="61">
        <f>IF(AND($G126="正式版",$H126="中西医诊所"),IFERROR(S126/同类汇总数据!D$3,0),IF(AND($G126="正式版",$H126="中医诊所"),IFERROR(S126/同类汇总数据!D$4,0),IF(AND($G126="正式版",$H126="口腔诊所"),IFERROR(S126/同类汇总数据!D$5,0),IF(AND($G126="检查版",$H126="中西医诊所"),IFERROR(S126/同类汇总数据!D$6,0),IF(AND($G126="检查版",$H126="中医诊所"),IFERROR(S126/同类汇总数据!D$7,0),IF(AND($G126="检查版",$H126="口腔诊所"),IFERROR(S126/同类汇总数据!D$8,0),IF(AND($G126="互联网版",$H126="中西医诊所"),IFERROR(S126/同类汇总数据!D$9,0),IF(AND($G126="互联网版",$H126="中医诊所"),IFERROR(S126/同类汇总数据!D$10,0),IF(AND($G126="互联网版",$H126="口腔诊所"),IFERROR(S126/同类汇总数据!D$11,0))))))))))</f>
        <v>5.20036745171965</v>
      </c>
      <c r="AF126" s="61">
        <f>IF(AND($G126="正式版",$H126="中西医诊所"),IFERROR(T126/同类汇总数据!E$3,0),IF(AND($G126="正式版",$H126="中医诊所"),IFERROR(T126/同类汇总数据!E$4,0),IF(AND($G126="正式版",$H126="口腔诊所"),IFERROR(T126/同类汇总数据!E$5,0),IF(AND($G126="检查版",$H126="中西医诊所"),IFERROR(T126/同类汇总数据!E$6,0),IF(AND($G126="检查版",$H126="中医诊所"),IFERROR(T126/同类汇总数据!E$7,0),IF(AND($G126="检查版",$H126="口腔诊所"),IFERROR(T126/同类汇总数据!E$8,0),IF(AND($G126="互联网版",$H126="中西医诊所"),IFERROR(T126/同类汇总数据!E$9,0),IF(AND($G126="互联网版",$H126="中医诊所"),IFERROR(T126/同类汇总数据!E$10,0),IF(AND($G126="互联网版",$H126="口腔诊所"),IFERROR(T126/同类汇总数据!E$11,0))))))))))</f>
        <v>5.55482541668041</v>
      </c>
      <c r="AG126" s="61">
        <f>IF(AND($G126="正式版",$H126="中西医诊所"),IFERROR(U126/同类汇总数据!F$3,0),IF(AND($G126="正式版",$H126="中医诊所"),IFERROR(U126/同类汇总数据!F$4,0),IF(AND($G126="正式版",$H126="口腔诊所"),IFERROR(U126/同类汇总数据!F$5,0),IF(AND($G126="检查版",$H126="中西医诊所"),IFERROR(U126/同类汇总数据!F$6,0),IF(AND($G126="检查版",$H126="中医诊所"),IFERROR(U126/同类汇总数据!F$7,0),IF(AND($G126="检查版",$H126="口腔诊所"),IFERROR(U126/同类汇总数据!F$8,0),IF(AND($G126="互联网版",$H126="中西医诊所"),IFERROR(U126/同类汇总数据!F$9,0),IF(AND($G126="互联网版",$H126="中医诊所"),IFERROR(U126/同类汇总数据!F$10,0),IF(AND($G126="互联网版",$H126="口腔诊所"),IFERROR(U126/同类汇总数据!F$11,0))))))))))</f>
        <v>5.55307487112855</v>
      </c>
      <c r="AH126" s="61">
        <f>IF(AND($G126="正式版",$H126="中西医诊所"),IFERROR(V126/同类汇总数据!G$3,0),IF(AND($G126="正式版",$H126="中医诊所"),IFERROR(V126/同类汇总数据!G$4,0),IF(AND($G126="正式版",$H126="口腔诊所"),IFERROR(V126/同类汇总数据!G$5,0),IF(AND($G126="检查版",$H126="中西医诊所"),IFERROR(V126/同类汇总数据!G$6,0),IF(AND($G126="检查版",$H126="中医诊所"),IFERROR(V126/同类汇总数据!G$7,0),IF(AND($G126="检查版",$H126="口腔诊所"),IFERROR(V126/同类汇总数据!G$8,0),IF(AND($G126="互联网版",$H126="中西医诊所"),IFERROR(V126/同类汇总数据!G$9,0),IF(AND($G126="互联网版",$H126="中医诊所"),IFERROR(V126/同类汇总数据!G$10,0),IF(AND($G126="互联网版",$H126="口腔诊所"),IFERROR(V126/同类汇总数据!G$11,0))))))))))</f>
        <v>4.95774838055677</v>
      </c>
      <c r="AI126" s="61">
        <f>IF(AND($G126="正式版",$H126="中西医诊所"),IFERROR(W126/同类汇总数据!H$3,0),IF(AND($G126="正式版",$H126="中医诊所"),IFERROR(W126/同类汇总数据!H$4,0),IF(AND($G126="正式版",$H126="口腔诊所"),IFERROR(W126/同类汇总数据!H$5,0),IF(AND($G126="检查版",$H126="中西医诊所"),IFERROR(W126/同类汇总数据!H$6,0),IF(AND($G126="检查版",$H126="中医诊所"),IFERROR(W126/同类汇总数据!H$7,0),IF(AND($G126="检查版",$H126="口腔诊所"),IFERROR(W126/同类汇总数据!H$8,0),IF(AND($G126="互联网版",$H126="中西医诊所"),IFERROR(W126/同类汇总数据!H$9,0),IF(AND($G126="互联网版",$H126="中医诊所"),IFERROR(W126/同类汇总数据!H$10,0),IF(AND($G126="互联网版",$H126="口腔诊所"),IFERROR(W126/同类汇总数据!H$11,0))))))))))</f>
        <v>4.25292864050692</v>
      </c>
      <c r="AJ126" s="61">
        <f>IF(AND($G126="正式版",$H126="中西医诊所"),IFERROR(X126/同类汇总数据!I$3,0),IF(AND($G126="正式版",$H126="中医诊所"),IFERROR(X126/同类汇总数据!I$4,0),IF(AND($G126="正式版",$H126="口腔诊所"),IFERROR(X126/同类汇总数据!I$5,0),IF(AND($G126="检查版",$H126="中西医诊所"),IFERROR(X126/同类汇总数据!I$6,0),IF(AND($G126="检查版",$H126="中医诊所"),IFERROR(X126/同类汇总数据!I$7,0),IF(AND($G126="检查版",$H126="口腔诊所"),IFERROR(X126/同类汇总数据!I$8,0),IF(AND($G126="互联网版",$H126="中西医诊所"),IFERROR(X126/同类汇总数据!I$9,0),IF(AND($G126="互联网版",$H126="中医诊所"),IFERROR(X126/同类汇总数据!I$10,0),IF(AND($G126="互联网版",$H126="口腔诊所"),IFERROR(X126/同类汇总数据!I$11,0))))))))))</f>
        <v>4.56623467528227</v>
      </c>
      <c r="AK126" s="61">
        <f>IF(AND($G126="正式版",$H126="中西医诊所"),IFERROR(Y126/同类汇总数据!J$3,0),IF(AND($G126="正式版",$H126="中医诊所"),IFERROR(Y126/同类汇总数据!J$4,0),IF(AND($G126="正式版",$H126="口腔诊所"),IFERROR(Y126/同类汇总数据!J$5,0),IF(AND($G126="检查版",$H126="中西医诊所"),IFERROR(Y126/同类汇总数据!J$6,0),IF(AND($G126="检查版",$H126="中医诊所"),IFERROR(Y126/同类汇总数据!J$7,0),IF(AND($G126="检查版",$H126="口腔诊所"),IFERROR(Y126/同类汇总数据!J$8,0),IF(AND($G126="互联网版",$H126="中西医诊所"),IFERROR(Y126/同类汇总数据!J$9,0),IF(AND($G126="互联网版",$H126="中医诊所"),IFERROR(Y126/同类汇总数据!J$10,0),IF(AND($G126="互联网版",$H126="口腔诊所"),IFERROR(Y126/同类汇总数据!J$11,0))))))))))</f>
        <v>4.56842566376067</v>
      </c>
      <c r="AL126" s="62" t="str">
        <f ca="1" t="shared" si="45"/>
        <v>-</v>
      </c>
      <c r="AM126" s="62" t="str">
        <f t="shared" si="46"/>
        <v>高于同行100%</v>
      </c>
      <c r="AN126" s="5" t="str">
        <f t="shared" si="47"/>
        <v>高于同行100%</v>
      </c>
      <c r="AO126" s="63">
        <f t="shared" si="48"/>
        <v>46104.3990284144</v>
      </c>
      <c r="AP126" s="5" t="str">
        <f t="shared" si="49"/>
        <v/>
      </c>
      <c r="AQ126" s="60">
        <v>45112.8033368403</v>
      </c>
    </row>
    <row r="127" ht="17" spans="1:43">
      <c r="A127" s="5">
        <f t="shared" si="52"/>
        <v>124</v>
      </c>
      <c r="B127" s="55" t="str">
        <f t="shared" si="42"/>
        <v>无交易</v>
      </c>
      <c r="C127" s="2" t="str">
        <f t="shared" si="43"/>
        <v/>
      </c>
      <c r="D127" s="56" t="str">
        <f t="shared" si="44"/>
        <v>可能流失</v>
      </c>
      <c r="E127" s="84" t="s">
        <v>410</v>
      </c>
      <c r="F127" s="58">
        <v>45112.8033368403</v>
      </c>
      <c r="G127" s="59" t="s">
        <v>38</v>
      </c>
      <c r="H127" s="59" t="s">
        <v>39</v>
      </c>
      <c r="I127" s="59" t="s">
        <v>40</v>
      </c>
      <c r="J127" s="59" t="s">
        <v>41</v>
      </c>
      <c r="K127" s="59" t="s">
        <v>411</v>
      </c>
      <c r="L127" s="59" t="s">
        <v>412</v>
      </c>
      <c r="M127" s="60">
        <v>46082.7418634259</v>
      </c>
      <c r="N127" s="60">
        <v>45956.4077801157</v>
      </c>
      <c r="O127" s="60">
        <v>45961.6049004398</v>
      </c>
      <c r="P127" s="60">
        <v>45956.4890467014</v>
      </c>
      <c r="Q127" s="60">
        <v>45957.5229624653</v>
      </c>
      <c r="R127" s="59"/>
      <c r="S127" s="59"/>
      <c r="T127" s="59"/>
      <c r="U127" s="59"/>
      <c r="V127" s="59"/>
      <c r="W127" s="59"/>
      <c r="X127" s="59"/>
      <c r="Y127" s="59"/>
      <c r="Z127" s="59"/>
      <c r="AA127" s="59"/>
      <c r="AB127" s="59"/>
      <c r="AC127" s="59"/>
      <c r="AD127" s="61">
        <f>IF(AND($G127="正式版",$H127="中西医诊所"),IFERROR(R127/同类汇总数据!C$3,0),IF(AND($G127="正式版",$H127="中医诊所"),IFERROR(R127/同类汇总数据!C$4,0),IF(AND($G127="正式版",$H127="口腔诊所"),IFERROR(R127/同类汇总数据!C$5,0),IF(AND($G127="检查版",$H127="中西医诊所"),IFERROR(R127/同类汇总数据!C$6,0),IF(AND($G127="检查版",$H127="中医诊所"),IFERROR(R127/同类汇总数据!C$7,0),IF(AND($G127="检查版",$H127="口腔诊所"),IFERROR(R127/同类汇总数据!C$8,0),IF(AND($G127="互联网版",$H127="中西医诊所"),IFERROR(R127/同类汇总数据!C$9,0),IF(AND($G127="互联网版",$H127="中医诊所"),IFERROR(R127/同类汇总数据!C$10,0),IF(AND($G127="互联网版",$H127="口腔诊所"),IFERROR(R127/同类汇总数据!C$11,0))))))))))</f>
        <v>0</v>
      </c>
      <c r="AE127" s="61">
        <f>IF(AND($G127="正式版",$H127="中西医诊所"),IFERROR(S127/同类汇总数据!D$3,0),IF(AND($G127="正式版",$H127="中医诊所"),IFERROR(S127/同类汇总数据!D$4,0),IF(AND($G127="正式版",$H127="口腔诊所"),IFERROR(S127/同类汇总数据!D$5,0),IF(AND($G127="检查版",$H127="中西医诊所"),IFERROR(S127/同类汇总数据!D$6,0),IF(AND($G127="检查版",$H127="中医诊所"),IFERROR(S127/同类汇总数据!D$7,0),IF(AND($G127="检查版",$H127="口腔诊所"),IFERROR(S127/同类汇总数据!D$8,0),IF(AND($G127="互联网版",$H127="中西医诊所"),IFERROR(S127/同类汇总数据!D$9,0),IF(AND($G127="互联网版",$H127="中医诊所"),IFERROR(S127/同类汇总数据!D$10,0),IF(AND($G127="互联网版",$H127="口腔诊所"),IFERROR(S127/同类汇总数据!D$11,0))))))))))</f>
        <v>0</v>
      </c>
      <c r="AF127" s="61">
        <f>IF(AND($G127="正式版",$H127="中西医诊所"),IFERROR(T127/同类汇总数据!E$3,0),IF(AND($G127="正式版",$H127="中医诊所"),IFERROR(T127/同类汇总数据!E$4,0),IF(AND($G127="正式版",$H127="口腔诊所"),IFERROR(T127/同类汇总数据!E$5,0),IF(AND($G127="检查版",$H127="中西医诊所"),IFERROR(T127/同类汇总数据!E$6,0),IF(AND($G127="检查版",$H127="中医诊所"),IFERROR(T127/同类汇总数据!E$7,0),IF(AND($G127="检查版",$H127="口腔诊所"),IFERROR(T127/同类汇总数据!E$8,0),IF(AND($G127="互联网版",$H127="中西医诊所"),IFERROR(T127/同类汇总数据!E$9,0),IF(AND($G127="互联网版",$H127="中医诊所"),IFERROR(T127/同类汇总数据!E$10,0),IF(AND($G127="互联网版",$H127="口腔诊所"),IFERROR(T127/同类汇总数据!E$11,0))))))))))</f>
        <v>0</v>
      </c>
      <c r="AG127" s="61">
        <f>IF(AND($G127="正式版",$H127="中西医诊所"),IFERROR(U127/同类汇总数据!F$3,0),IF(AND($G127="正式版",$H127="中医诊所"),IFERROR(U127/同类汇总数据!F$4,0),IF(AND($G127="正式版",$H127="口腔诊所"),IFERROR(U127/同类汇总数据!F$5,0),IF(AND($G127="检查版",$H127="中西医诊所"),IFERROR(U127/同类汇总数据!F$6,0),IF(AND($G127="检查版",$H127="中医诊所"),IFERROR(U127/同类汇总数据!F$7,0),IF(AND($G127="检查版",$H127="口腔诊所"),IFERROR(U127/同类汇总数据!F$8,0),IF(AND($G127="互联网版",$H127="中西医诊所"),IFERROR(U127/同类汇总数据!F$9,0),IF(AND($G127="互联网版",$H127="中医诊所"),IFERROR(U127/同类汇总数据!F$10,0),IF(AND($G127="互联网版",$H127="口腔诊所"),IFERROR(U127/同类汇总数据!F$11,0))))))))))</f>
        <v>0</v>
      </c>
      <c r="AH127" s="61">
        <f>IF(AND($G127="正式版",$H127="中西医诊所"),IFERROR(V127/同类汇总数据!G$3,0),IF(AND($G127="正式版",$H127="中医诊所"),IFERROR(V127/同类汇总数据!G$4,0),IF(AND($G127="正式版",$H127="口腔诊所"),IFERROR(V127/同类汇总数据!G$5,0),IF(AND($G127="检查版",$H127="中西医诊所"),IFERROR(V127/同类汇总数据!G$6,0),IF(AND($G127="检查版",$H127="中医诊所"),IFERROR(V127/同类汇总数据!G$7,0),IF(AND($G127="检查版",$H127="口腔诊所"),IFERROR(V127/同类汇总数据!G$8,0),IF(AND($G127="互联网版",$H127="中西医诊所"),IFERROR(V127/同类汇总数据!G$9,0),IF(AND($G127="互联网版",$H127="中医诊所"),IFERROR(V127/同类汇总数据!G$10,0),IF(AND($G127="互联网版",$H127="口腔诊所"),IFERROR(V127/同类汇总数据!G$11,0))))))))))</f>
        <v>0</v>
      </c>
      <c r="AI127" s="61">
        <f>IF(AND($G127="正式版",$H127="中西医诊所"),IFERROR(W127/同类汇总数据!H$3,0),IF(AND($G127="正式版",$H127="中医诊所"),IFERROR(W127/同类汇总数据!H$4,0),IF(AND($G127="正式版",$H127="口腔诊所"),IFERROR(W127/同类汇总数据!H$5,0),IF(AND($G127="检查版",$H127="中西医诊所"),IFERROR(W127/同类汇总数据!H$6,0),IF(AND($G127="检查版",$H127="中医诊所"),IFERROR(W127/同类汇总数据!H$7,0),IF(AND($G127="检查版",$H127="口腔诊所"),IFERROR(W127/同类汇总数据!H$8,0),IF(AND($G127="互联网版",$H127="中西医诊所"),IFERROR(W127/同类汇总数据!H$9,0),IF(AND($G127="互联网版",$H127="中医诊所"),IFERROR(W127/同类汇总数据!H$10,0),IF(AND($G127="互联网版",$H127="口腔诊所"),IFERROR(W127/同类汇总数据!H$11,0))))))))))</f>
        <v>0</v>
      </c>
      <c r="AJ127" s="61">
        <f>IF(AND($G127="正式版",$H127="中西医诊所"),IFERROR(X127/同类汇总数据!I$3,0),IF(AND($G127="正式版",$H127="中医诊所"),IFERROR(X127/同类汇总数据!I$4,0),IF(AND($G127="正式版",$H127="口腔诊所"),IFERROR(X127/同类汇总数据!I$5,0),IF(AND($G127="检查版",$H127="中西医诊所"),IFERROR(X127/同类汇总数据!I$6,0),IF(AND($G127="检查版",$H127="中医诊所"),IFERROR(X127/同类汇总数据!I$7,0),IF(AND($G127="检查版",$H127="口腔诊所"),IFERROR(X127/同类汇总数据!I$8,0),IF(AND($G127="互联网版",$H127="中西医诊所"),IFERROR(X127/同类汇总数据!I$9,0),IF(AND($G127="互联网版",$H127="中医诊所"),IFERROR(X127/同类汇总数据!I$10,0),IF(AND($G127="互联网版",$H127="口腔诊所"),IFERROR(X127/同类汇总数据!I$11,0))))))))))</f>
        <v>0</v>
      </c>
      <c r="AK127" s="61">
        <f>IF(AND($G127="正式版",$H127="中西医诊所"),IFERROR(Y127/同类汇总数据!J$3,0),IF(AND($G127="正式版",$H127="中医诊所"),IFERROR(Y127/同类汇总数据!J$4,0),IF(AND($G127="正式版",$H127="口腔诊所"),IFERROR(Y127/同类汇总数据!J$5,0),IF(AND($G127="检查版",$H127="中西医诊所"),IFERROR(Y127/同类汇总数据!J$6,0),IF(AND($G127="检查版",$H127="中医诊所"),IFERROR(Y127/同类汇总数据!J$7,0),IF(AND($G127="检查版",$H127="口腔诊所"),IFERROR(Y127/同类汇总数据!J$8,0),IF(AND($G127="互联网版",$H127="中西医诊所"),IFERROR(Y127/同类汇总数据!J$9,0),IF(AND($G127="互联网版",$H127="中医诊所"),IFERROR(Y127/同类汇总数据!J$10,0),IF(AND($G127="互联网版",$H127="口腔诊所"),IFERROR(Y127/同类汇总数据!J$11,0))))))))))</f>
        <v>0</v>
      </c>
      <c r="AL127" s="62" t="str">
        <f ca="1" t="shared" si="45"/>
        <v>最近一周未操作</v>
      </c>
      <c r="AM127" s="62" t="str">
        <f t="shared" si="46"/>
        <v>低于同行20%</v>
      </c>
      <c r="AN127" s="5" t="str">
        <f t="shared" si="47"/>
        <v>低于同行20%</v>
      </c>
      <c r="AO127" s="63">
        <f t="shared" si="48"/>
        <v>46082.7418634259</v>
      </c>
      <c r="AP127" s="5" t="str">
        <f t="shared" si="49"/>
        <v/>
      </c>
      <c r="AQ127" s="60">
        <v>45112.8038926968</v>
      </c>
    </row>
    <row r="128" ht="17" spans="1:43">
      <c r="A128" s="5">
        <f t="shared" si="52"/>
        <v>125</v>
      </c>
      <c r="B128" s="55" t="str">
        <f t="shared" si="42"/>
        <v>连续三月交易上升</v>
      </c>
      <c r="C128" s="2" t="str">
        <f t="shared" si="43"/>
        <v/>
      </c>
      <c r="D128" s="56" t="str">
        <f t="shared" si="44"/>
        <v>-</v>
      </c>
      <c r="E128" s="84" t="s">
        <v>413</v>
      </c>
      <c r="F128" s="58">
        <v>45112.8038926968</v>
      </c>
      <c r="G128" s="59" t="s">
        <v>38</v>
      </c>
      <c r="H128" s="59" t="s">
        <v>63</v>
      </c>
      <c r="I128" s="59" t="s">
        <v>40</v>
      </c>
      <c r="J128" s="59" t="s">
        <v>117</v>
      </c>
      <c r="K128" s="59" t="s">
        <v>414</v>
      </c>
      <c r="L128" s="59" t="s">
        <v>415</v>
      </c>
      <c r="M128" s="60">
        <v>46104.3716782407</v>
      </c>
      <c r="N128" s="60">
        <v>46103.5618957292</v>
      </c>
      <c r="O128" s="60">
        <v>46103.5613733565</v>
      </c>
      <c r="P128" s="60">
        <v>46097.7109631134</v>
      </c>
      <c r="Q128" s="60">
        <v>46101.6683075694</v>
      </c>
      <c r="R128" s="59">
        <v>4260</v>
      </c>
      <c r="S128" s="59">
        <v>14579</v>
      </c>
      <c r="T128" s="59">
        <v>42192</v>
      </c>
      <c r="U128" s="59">
        <v>36732</v>
      </c>
      <c r="V128" s="59">
        <v>5</v>
      </c>
      <c r="W128" s="59">
        <v>23</v>
      </c>
      <c r="X128" s="59">
        <v>61</v>
      </c>
      <c r="Y128" s="59">
        <v>57</v>
      </c>
      <c r="Z128" s="59">
        <v>720.2352941176</v>
      </c>
      <c r="AA128" s="59">
        <v>0.6680778032</v>
      </c>
      <c r="AB128" s="59">
        <v>-0.5369045727</v>
      </c>
      <c r="AC128" s="59">
        <v>-0.15869478</v>
      </c>
      <c r="AD128" s="61">
        <f>IF(AND($G128="正式版",$H128="中西医诊所"),IFERROR(R128/同类汇总数据!C$3,0),IF(AND($G128="正式版",$H128="中医诊所"),IFERROR(R128/同类汇总数据!C$4,0),IF(AND($G128="正式版",$H128="口腔诊所"),IFERROR(R128/同类汇总数据!C$5,0),IF(AND($G128="检查版",$H128="中西医诊所"),IFERROR(R128/同类汇总数据!C$6,0),IF(AND($G128="检查版",$H128="中医诊所"),IFERROR(R128/同类汇总数据!C$7,0),IF(AND($G128="检查版",$H128="口腔诊所"),IFERROR(R128/同类汇总数据!C$8,0),IF(AND($G128="互联网版",$H128="中西医诊所"),IFERROR(R128/同类汇总数据!C$9,0),IF(AND($G128="互联网版",$H128="中医诊所"),IFERROR(R128/同类汇总数据!C$10,0),IF(AND($G128="互联网版",$H128="口腔诊所"),IFERROR(R128/同类汇总数据!C$11,0))))))))))</f>
        <v>0.426104651125509</v>
      </c>
      <c r="AE128" s="61">
        <f>IF(AND($G128="正式版",$H128="中西医诊所"),IFERROR(S128/同类汇总数据!D$3,0),IF(AND($G128="正式版",$H128="中医诊所"),IFERROR(S128/同类汇总数据!D$4,0),IF(AND($G128="正式版",$H128="口腔诊所"),IFERROR(S128/同类汇总数据!D$5,0),IF(AND($G128="检查版",$H128="中西医诊所"),IFERROR(S128/同类汇总数据!D$6,0),IF(AND($G128="检查版",$H128="中医诊所"),IFERROR(S128/同类汇总数据!D$7,0),IF(AND($G128="检查版",$H128="口腔诊所"),IFERROR(S128/同类汇总数据!D$8,0),IF(AND($G128="互联网版",$H128="中西医诊所"),IFERROR(S128/同类汇总数据!D$9,0),IF(AND($G128="互联网版",$H128="中医诊所"),IFERROR(S128/同类汇总数据!D$10,0),IF(AND($G128="互联网版",$H128="口腔诊所"),IFERROR(S128/同类汇总数据!D$11,0))))))))))</f>
        <v>0.335683265745386</v>
      </c>
      <c r="AF128" s="61">
        <f>IF(AND($G128="正式版",$H128="中西医诊所"),IFERROR(T128/同类汇总数据!E$3,0),IF(AND($G128="正式版",$H128="中医诊所"),IFERROR(T128/同类汇总数据!E$4,0),IF(AND($G128="正式版",$H128="口腔诊所"),IFERROR(T128/同类汇总数据!E$5,0),IF(AND($G128="检查版",$H128="中西医诊所"),IFERROR(T128/同类汇总数据!E$6,0),IF(AND($G128="检查版",$H128="中医诊所"),IFERROR(T128/同类汇总数据!E$7,0),IF(AND($G128="检查版",$H128="口腔诊所"),IFERROR(T128/同类汇总数据!E$8,0),IF(AND($G128="互联网版",$H128="中西医诊所"),IFERROR(T128/同类汇总数据!E$9,0),IF(AND($G128="互联网版",$H128="中医诊所"),IFERROR(T128/同类汇总数据!E$10,0),IF(AND($G128="互联网版",$H128="口腔诊所"),IFERROR(T128/同类汇总数据!E$11,0))))))))))</f>
        <v>0.380564232358032</v>
      </c>
      <c r="AG128" s="61">
        <f>IF(AND($G128="正式版",$H128="中西医诊所"),IFERROR(U128/同类汇总数据!F$3,0),IF(AND($G128="正式版",$H128="中医诊所"),IFERROR(U128/同类汇总数据!F$4,0),IF(AND($G128="正式版",$H128="口腔诊所"),IFERROR(U128/同类汇总数据!F$5,0),IF(AND($G128="检查版",$H128="中西医诊所"),IFERROR(U128/同类汇总数据!F$6,0),IF(AND($G128="检查版",$H128="中医诊所"),IFERROR(U128/同类汇总数据!F$7,0),IF(AND($G128="检查版",$H128="口腔诊所"),IFERROR(U128/同类汇总数据!F$8,0),IF(AND($G128="互联网版",$H128="中西医诊所"),IFERROR(U128/同类汇总数据!F$9,0),IF(AND($G128="互联网版",$H128="中医诊所"),IFERROR(U128/同类汇总数据!F$10,0),IF(AND($G128="互联网版",$H128="口腔诊所"),IFERROR(U128/同类汇总数据!F$11,0))))))))))</f>
        <v>0.367695062542574</v>
      </c>
      <c r="AH128" s="61">
        <f>IF(AND($G128="正式版",$H128="中西医诊所"),IFERROR(V128/同类汇总数据!G$3,0),IF(AND($G128="正式版",$H128="中医诊所"),IFERROR(V128/同类汇总数据!G$4,0),IF(AND($G128="正式版",$H128="口腔诊所"),IFERROR(V128/同类汇总数据!G$5,0),IF(AND($G128="检查版",$H128="中西医诊所"),IFERROR(V128/同类汇总数据!G$6,0),IF(AND($G128="检查版",$H128="中医诊所"),IFERROR(V128/同类汇总数据!G$7,0),IF(AND($G128="检查版",$H128="口腔诊所"),IFERROR(V128/同类汇总数据!G$8,0),IF(AND($G128="互联网版",$H128="中西医诊所"),IFERROR(V128/同类汇总数据!G$9,0),IF(AND($G128="互联网版",$H128="中医诊所"),IFERROR(V128/同类汇总数据!G$10,0),IF(AND($G128="互联网版",$H128="口腔诊所"),IFERROR(V128/同类汇总数据!G$11,0))))))))))</f>
        <v>0.37157040516037</v>
      </c>
      <c r="AI128" s="61">
        <f>IF(AND($G128="正式版",$H128="中西医诊所"),IFERROR(W128/同类汇总数据!H$3,0),IF(AND($G128="正式版",$H128="中医诊所"),IFERROR(W128/同类汇总数据!H$4,0),IF(AND($G128="正式版",$H128="口腔诊所"),IFERROR(W128/同类汇总数据!H$5,0),IF(AND($G128="检查版",$H128="中西医诊所"),IFERROR(W128/同类汇总数据!H$6,0),IF(AND($G128="检查版",$H128="中医诊所"),IFERROR(W128/同类汇总数据!H$7,0),IF(AND($G128="检查版",$H128="口腔诊所"),IFERROR(W128/同类汇总数据!H$8,0),IF(AND($G128="互联网版",$H128="中西医诊所"),IFERROR(W128/同类汇总数据!H$9,0),IF(AND($G128="互联网版",$H128="中医诊所"),IFERROR(W128/同类汇总数据!H$10,0),IF(AND($G128="互联网版",$H128="口腔诊所"),IFERROR(W128/同类汇总数据!H$11,0))))))))))</f>
        <v>0.405027268901126</v>
      </c>
      <c r="AJ128" s="61">
        <f>IF(AND($G128="正式版",$H128="中西医诊所"),IFERROR(X128/同类汇总数据!I$3,0),IF(AND($G128="正式版",$H128="中医诊所"),IFERROR(X128/同类汇总数据!I$4,0),IF(AND($G128="正式版",$H128="口腔诊所"),IFERROR(X128/同类汇总数据!I$5,0),IF(AND($G128="检查版",$H128="中西医诊所"),IFERROR(X128/同类汇总数据!I$6,0),IF(AND($G128="检查版",$H128="中医诊所"),IFERROR(X128/同类汇总数据!I$7,0),IF(AND($G128="检查版",$H128="口腔诊所"),IFERROR(X128/同类汇总数据!I$8,0),IF(AND($G128="互联网版",$H128="中西医诊所"),IFERROR(X128/同类汇总数据!I$9,0),IF(AND($G128="互联网版",$H128="中医诊所"),IFERROR(X128/同类汇总数据!I$10,0),IF(AND($G128="互联网版",$H128="口腔诊所"),IFERROR(X128/同类汇总数据!I$11,0))))))))))</f>
        <v>0.413442997393954</v>
      </c>
      <c r="AK128" s="61">
        <f>IF(AND($G128="正式版",$H128="中西医诊所"),IFERROR(Y128/同类汇总数据!J$3,0),IF(AND($G128="正式版",$H128="中医诊所"),IFERROR(Y128/同类汇总数据!J$4,0),IF(AND($G128="正式版",$H128="口腔诊所"),IFERROR(Y128/同类汇总数据!J$5,0),IF(AND($G128="检查版",$H128="中西医诊所"),IFERROR(Y128/同类汇总数据!J$6,0),IF(AND($G128="检查版",$H128="中医诊所"),IFERROR(Y128/同类汇总数据!J$7,0),IF(AND($G128="检查版",$H128="口腔诊所"),IFERROR(Y128/同类汇总数据!J$8,0),IF(AND($G128="互联网版",$H128="中西医诊所"),IFERROR(Y128/同类汇总数据!J$9,0),IF(AND($G128="互联网版",$H128="中医诊所"),IFERROR(Y128/同类汇总数据!J$10,0),IF(AND($G128="互联网版",$H128="口腔诊所"),IFERROR(Y128/同类汇总数据!J$11,0))))))))))</f>
        <v>0.429193921108134</v>
      </c>
      <c r="AL128" s="62" t="str">
        <f ca="1" t="shared" si="45"/>
        <v>-</v>
      </c>
      <c r="AM128" s="62" t="str">
        <f t="shared" si="46"/>
        <v>低于同行50%</v>
      </c>
      <c r="AN128" s="5" t="str">
        <f t="shared" si="47"/>
        <v>低于同行50%</v>
      </c>
      <c r="AO128" s="63">
        <f t="shared" si="48"/>
        <v>46104.3716782407</v>
      </c>
      <c r="AP128" s="5" t="str">
        <f t="shared" si="49"/>
        <v/>
      </c>
      <c r="AQ128" s="60">
        <v>45112.895373669</v>
      </c>
    </row>
    <row r="129" ht="17" spans="1:43">
      <c r="A129" s="5">
        <f t="shared" si="52"/>
        <v>126</v>
      </c>
      <c r="B129" s="55" t="str">
        <f t="shared" si="42"/>
        <v>无交易</v>
      </c>
      <c r="C129" s="2" t="str">
        <f t="shared" si="43"/>
        <v/>
      </c>
      <c r="D129" s="56" t="str">
        <f t="shared" si="44"/>
        <v>流失</v>
      </c>
      <c r="E129" s="84" t="s">
        <v>416</v>
      </c>
      <c r="F129" s="58">
        <v>45112.895373669</v>
      </c>
      <c r="G129" s="59" t="s">
        <v>60</v>
      </c>
      <c r="H129" s="59" t="s">
        <v>63</v>
      </c>
      <c r="I129" s="59" t="s">
        <v>40</v>
      </c>
      <c r="J129" s="59" t="s">
        <v>78</v>
      </c>
      <c r="K129" s="59" t="s">
        <v>417</v>
      </c>
      <c r="L129" s="59" t="s">
        <v>418</v>
      </c>
      <c r="M129" s="60">
        <v>45286.6280902778</v>
      </c>
      <c r="N129" s="60"/>
      <c r="O129" s="60"/>
      <c r="P129" s="60">
        <v>45251.6624554977</v>
      </c>
      <c r="Q129" s="60"/>
      <c r="R129" s="59"/>
      <c r="S129" s="59"/>
      <c r="T129" s="59"/>
      <c r="U129" s="59"/>
      <c r="V129" s="59"/>
      <c r="W129" s="59"/>
      <c r="X129" s="59"/>
      <c r="Y129" s="59"/>
      <c r="Z129" s="59"/>
      <c r="AA129" s="59"/>
      <c r="AB129" s="59"/>
      <c r="AC129" s="59"/>
      <c r="AD129" s="61">
        <f>IF(AND($G129="正式版",$H129="中西医诊所"),IFERROR(R129/同类汇总数据!C$3,0),IF(AND($G129="正式版",$H129="中医诊所"),IFERROR(R129/同类汇总数据!C$4,0),IF(AND($G129="正式版",$H129="口腔诊所"),IFERROR(R129/同类汇总数据!C$5,0),IF(AND($G129="检查版",$H129="中西医诊所"),IFERROR(R129/同类汇总数据!C$6,0),IF(AND($G129="检查版",$H129="中医诊所"),IFERROR(R129/同类汇总数据!C$7,0),IF(AND($G129="检查版",$H129="口腔诊所"),IFERROR(R129/同类汇总数据!C$8,0),IF(AND($G129="互联网版",$H129="中西医诊所"),IFERROR(R129/同类汇总数据!C$9,0),IF(AND($G129="互联网版",$H129="中医诊所"),IFERROR(R129/同类汇总数据!C$10,0),IF(AND($G129="互联网版",$H129="口腔诊所"),IFERROR(R129/同类汇总数据!C$11,0))))))))))</f>
        <v>0</v>
      </c>
      <c r="AE129" s="61">
        <f>IF(AND($G129="正式版",$H129="中西医诊所"),IFERROR(S129/同类汇总数据!D$3,0),IF(AND($G129="正式版",$H129="中医诊所"),IFERROR(S129/同类汇总数据!D$4,0),IF(AND($G129="正式版",$H129="口腔诊所"),IFERROR(S129/同类汇总数据!D$5,0),IF(AND($G129="检查版",$H129="中西医诊所"),IFERROR(S129/同类汇总数据!D$6,0),IF(AND($G129="检查版",$H129="中医诊所"),IFERROR(S129/同类汇总数据!D$7,0),IF(AND($G129="检查版",$H129="口腔诊所"),IFERROR(S129/同类汇总数据!D$8,0),IF(AND($G129="互联网版",$H129="中西医诊所"),IFERROR(S129/同类汇总数据!D$9,0),IF(AND($G129="互联网版",$H129="中医诊所"),IFERROR(S129/同类汇总数据!D$10,0),IF(AND($G129="互联网版",$H129="口腔诊所"),IFERROR(S129/同类汇总数据!D$11,0))))))))))</f>
        <v>0</v>
      </c>
      <c r="AF129" s="61">
        <f>IF(AND($G129="正式版",$H129="中西医诊所"),IFERROR(T129/同类汇总数据!E$3,0),IF(AND($G129="正式版",$H129="中医诊所"),IFERROR(T129/同类汇总数据!E$4,0),IF(AND($G129="正式版",$H129="口腔诊所"),IFERROR(T129/同类汇总数据!E$5,0),IF(AND($G129="检查版",$H129="中西医诊所"),IFERROR(T129/同类汇总数据!E$6,0),IF(AND($G129="检查版",$H129="中医诊所"),IFERROR(T129/同类汇总数据!E$7,0),IF(AND($G129="检查版",$H129="口腔诊所"),IFERROR(T129/同类汇总数据!E$8,0),IF(AND($G129="互联网版",$H129="中西医诊所"),IFERROR(T129/同类汇总数据!E$9,0),IF(AND($G129="互联网版",$H129="中医诊所"),IFERROR(T129/同类汇总数据!E$10,0),IF(AND($G129="互联网版",$H129="口腔诊所"),IFERROR(T129/同类汇总数据!E$11,0))))))))))</f>
        <v>0</v>
      </c>
      <c r="AG129" s="61">
        <f>IF(AND($G129="正式版",$H129="中西医诊所"),IFERROR(U129/同类汇总数据!F$3,0),IF(AND($G129="正式版",$H129="中医诊所"),IFERROR(U129/同类汇总数据!F$4,0),IF(AND($G129="正式版",$H129="口腔诊所"),IFERROR(U129/同类汇总数据!F$5,0),IF(AND($G129="检查版",$H129="中西医诊所"),IFERROR(U129/同类汇总数据!F$6,0),IF(AND($G129="检查版",$H129="中医诊所"),IFERROR(U129/同类汇总数据!F$7,0),IF(AND($G129="检查版",$H129="口腔诊所"),IFERROR(U129/同类汇总数据!F$8,0),IF(AND($G129="互联网版",$H129="中西医诊所"),IFERROR(U129/同类汇总数据!F$9,0),IF(AND($G129="互联网版",$H129="中医诊所"),IFERROR(U129/同类汇总数据!F$10,0),IF(AND($G129="互联网版",$H129="口腔诊所"),IFERROR(U129/同类汇总数据!F$11,0))))))))))</f>
        <v>0</v>
      </c>
      <c r="AH129" s="61">
        <f>IF(AND($G129="正式版",$H129="中西医诊所"),IFERROR(V129/同类汇总数据!G$3,0),IF(AND($G129="正式版",$H129="中医诊所"),IFERROR(V129/同类汇总数据!G$4,0),IF(AND($G129="正式版",$H129="口腔诊所"),IFERROR(V129/同类汇总数据!G$5,0),IF(AND($G129="检查版",$H129="中西医诊所"),IFERROR(V129/同类汇总数据!G$6,0),IF(AND($G129="检查版",$H129="中医诊所"),IFERROR(V129/同类汇总数据!G$7,0),IF(AND($G129="检查版",$H129="口腔诊所"),IFERROR(V129/同类汇总数据!G$8,0),IF(AND($G129="互联网版",$H129="中西医诊所"),IFERROR(V129/同类汇总数据!G$9,0),IF(AND($G129="互联网版",$H129="中医诊所"),IFERROR(V129/同类汇总数据!G$10,0),IF(AND($G129="互联网版",$H129="口腔诊所"),IFERROR(V129/同类汇总数据!G$11,0))))))))))</f>
        <v>0</v>
      </c>
      <c r="AI129" s="61">
        <f>IF(AND($G129="正式版",$H129="中西医诊所"),IFERROR(W129/同类汇总数据!H$3,0),IF(AND($G129="正式版",$H129="中医诊所"),IFERROR(W129/同类汇总数据!H$4,0),IF(AND($G129="正式版",$H129="口腔诊所"),IFERROR(W129/同类汇总数据!H$5,0),IF(AND($G129="检查版",$H129="中西医诊所"),IFERROR(W129/同类汇总数据!H$6,0),IF(AND($G129="检查版",$H129="中医诊所"),IFERROR(W129/同类汇总数据!H$7,0),IF(AND($G129="检查版",$H129="口腔诊所"),IFERROR(W129/同类汇总数据!H$8,0),IF(AND($G129="互联网版",$H129="中西医诊所"),IFERROR(W129/同类汇总数据!H$9,0),IF(AND($G129="互联网版",$H129="中医诊所"),IFERROR(W129/同类汇总数据!H$10,0),IF(AND($G129="互联网版",$H129="口腔诊所"),IFERROR(W129/同类汇总数据!H$11,0))))))))))</f>
        <v>0</v>
      </c>
      <c r="AJ129" s="61">
        <f>IF(AND($G129="正式版",$H129="中西医诊所"),IFERROR(X129/同类汇总数据!I$3,0),IF(AND($G129="正式版",$H129="中医诊所"),IFERROR(X129/同类汇总数据!I$4,0),IF(AND($G129="正式版",$H129="口腔诊所"),IFERROR(X129/同类汇总数据!I$5,0),IF(AND($G129="检查版",$H129="中西医诊所"),IFERROR(X129/同类汇总数据!I$6,0),IF(AND($G129="检查版",$H129="中医诊所"),IFERROR(X129/同类汇总数据!I$7,0),IF(AND($G129="检查版",$H129="口腔诊所"),IFERROR(X129/同类汇总数据!I$8,0),IF(AND($G129="互联网版",$H129="中西医诊所"),IFERROR(X129/同类汇总数据!I$9,0),IF(AND($G129="互联网版",$H129="中医诊所"),IFERROR(X129/同类汇总数据!I$10,0),IF(AND($G129="互联网版",$H129="口腔诊所"),IFERROR(X129/同类汇总数据!I$11,0))))))))))</f>
        <v>0</v>
      </c>
      <c r="AK129" s="61">
        <f>IF(AND($G129="正式版",$H129="中西医诊所"),IFERROR(Y129/同类汇总数据!J$3,0),IF(AND($G129="正式版",$H129="中医诊所"),IFERROR(Y129/同类汇总数据!J$4,0),IF(AND($G129="正式版",$H129="口腔诊所"),IFERROR(Y129/同类汇总数据!J$5,0),IF(AND($G129="检查版",$H129="中西医诊所"),IFERROR(Y129/同类汇总数据!J$6,0),IF(AND($G129="检查版",$H129="中医诊所"),IFERROR(Y129/同类汇总数据!J$7,0),IF(AND($G129="检查版",$H129="口腔诊所"),IFERROR(Y129/同类汇总数据!J$8,0),IF(AND($G129="互联网版",$H129="中西医诊所"),IFERROR(Y129/同类汇总数据!J$9,0),IF(AND($G129="互联网版",$H129="中医诊所"),IFERROR(Y129/同类汇总数据!J$10,0),IF(AND($G129="互联网版",$H129="口腔诊所"),IFERROR(Y129/同类汇总数据!J$11,0))))))))))</f>
        <v>0</v>
      </c>
      <c r="AL129" s="62" t="str">
        <f ca="1" t="shared" si="45"/>
        <v>今年内未操作</v>
      </c>
      <c r="AM129" s="62" t="str">
        <f t="shared" si="46"/>
        <v>低于同行20%</v>
      </c>
      <c r="AN129" s="5" t="str">
        <f t="shared" si="47"/>
        <v>低于同行20%</v>
      </c>
      <c r="AO129" s="63">
        <f t="shared" si="48"/>
        <v>45286.6280902778</v>
      </c>
      <c r="AP129" s="5" t="str">
        <f t="shared" si="49"/>
        <v/>
      </c>
      <c r="AQ129" s="60">
        <v>45113.9633068866</v>
      </c>
    </row>
    <row r="130" ht="17" spans="1:43">
      <c r="A130" s="5">
        <f t="shared" si="52"/>
        <v>127</v>
      </c>
      <c r="B130" s="55" t="str">
        <f t="shared" si="42"/>
        <v>连续三月交易上升</v>
      </c>
      <c r="C130" s="2" t="str">
        <f t="shared" si="43"/>
        <v/>
      </c>
      <c r="D130" s="56" t="str">
        <f t="shared" si="44"/>
        <v>-</v>
      </c>
      <c r="E130" s="84" t="s">
        <v>419</v>
      </c>
      <c r="F130" s="58">
        <v>45113.9633068866</v>
      </c>
      <c r="G130" s="59" t="s">
        <v>38</v>
      </c>
      <c r="H130" s="59" t="s">
        <v>63</v>
      </c>
      <c r="I130" s="59" t="s">
        <v>40</v>
      </c>
      <c r="J130" s="59" t="s">
        <v>41</v>
      </c>
      <c r="K130" s="59" t="s">
        <v>420</v>
      </c>
      <c r="L130" s="59" t="s">
        <v>421</v>
      </c>
      <c r="M130" s="60">
        <v>46104.3549189815</v>
      </c>
      <c r="N130" s="60">
        <v>46103.735587338</v>
      </c>
      <c r="O130" s="60">
        <v>46103.7354756482</v>
      </c>
      <c r="P130" s="60">
        <v>46102.6230005324</v>
      </c>
      <c r="Q130" s="60">
        <v>46103.7355928935</v>
      </c>
      <c r="R130" s="59">
        <v>4737</v>
      </c>
      <c r="S130" s="59">
        <v>42562</v>
      </c>
      <c r="T130" s="59">
        <v>78984</v>
      </c>
      <c r="U130" s="59">
        <v>73936</v>
      </c>
      <c r="V130" s="59">
        <v>30</v>
      </c>
      <c r="W130" s="59">
        <v>205</v>
      </c>
      <c r="X130" s="59">
        <v>463</v>
      </c>
      <c r="Y130" s="59">
        <v>431</v>
      </c>
      <c r="Z130" s="59">
        <v>248.9427609428</v>
      </c>
      <c r="AA130" s="59">
        <v>1.4500345383</v>
      </c>
      <c r="AB130" s="59">
        <v>-0.0880839895</v>
      </c>
      <c r="AC130" s="59">
        <v>-0.4556209636</v>
      </c>
      <c r="AD130" s="61">
        <f>IF(AND($G130="正式版",$H130="中西医诊所"),IFERROR(R130/同类汇总数据!C$3,0),IF(AND($G130="正式版",$H130="中医诊所"),IFERROR(R130/同类汇总数据!C$4,0),IF(AND($G130="正式版",$H130="口腔诊所"),IFERROR(R130/同类汇总数据!C$5,0),IF(AND($G130="检查版",$H130="中西医诊所"),IFERROR(R130/同类汇总数据!C$6,0),IF(AND($G130="检查版",$H130="中医诊所"),IFERROR(R130/同类汇总数据!C$7,0),IF(AND($G130="检查版",$H130="口腔诊所"),IFERROR(R130/同类汇总数据!C$8,0),IF(AND($G130="互联网版",$H130="中西医诊所"),IFERROR(R130/同类汇总数据!C$9,0),IF(AND($G130="互联网版",$H130="中医诊所"),IFERROR(R130/同类汇总数据!C$10,0),IF(AND($G130="互联网版",$H130="口腔诊所"),IFERROR(R130/同类汇总数据!C$11,0))))))))))</f>
        <v>0.473816369103646</v>
      </c>
      <c r="AE130" s="61">
        <f>IF(AND($G130="正式版",$H130="中西医诊所"),IFERROR(S130/同类汇总数据!D$3,0),IF(AND($G130="正式版",$H130="中医诊所"),IFERROR(S130/同类汇总数据!D$4,0),IF(AND($G130="正式版",$H130="口腔诊所"),IFERROR(S130/同类汇总数据!D$5,0),IF(AND($G130="检查版",$H130="中西医诊所"),IFERROR(S130/同类汇总数据!D$6,0),IF(AND($G130="检查版",$H130="中医诊所"),IFERROR(S130/同类汇总数据!D$7,0),IF(AND($G130="检查版",$H130="口腔诊所"),IFERROR(S130/同类汇总数据!D$8,0),IF(AND($G130="互联网版",$H130="中西医诊所"),IFERROR(S130/同类汇总数据!D$9,0),IF(AND($G130="互联网版",$H130="中医诊所"),IFERROR(S130/同类汇总数据!D$10,0),IF(AND($G130="互联网版",$H130="口腔诊所"),IFERROR(S130/同类汇总数据!D$11,0))))))))))</f>
        <v>0.97999527791036</v>
      </c>
      <c r="AF130" s="61">
        <f>IF(AND($G130="正式版",$H130="中西医诊所"),IFERROR(T130/同类汇总数据!E$3,0),IF(AND($G130="正式版",$H130="中医诊所"),IFERROR(T130/同类汇总数据!E$4,0),IF(AND($G130="正式版",$H130="口腔诊所"),IFERROR(T130/同类汇总数据!E$5,0),IF(AND($G130="检查版",$H130="中西医诊所"),IFERROR(T130/同类汇总数据!E$6,0),IF(AND($G130="检查版",$H130="中医诊所"),IFERROR(T130/同类汇总数据!E$7,0),IF(AND($G130="检查版",$H130="口腔诊所"),IFERROR(T130/同类汇总数据!E$8,0),IF(AND($G130="互联网版",$H130="中西医诊所"),IFERROR(T130/同类汇总数据!E$9,0),IF(AND($G130="互联网版",$H130="中医诊所"),IFERROR(T130/同类汇总数据!E$10,0),IF(AND($G130="互联网版",$H130="口腔诊所"),IFERROR(T130/同类汇总数据!E$11,0))))))))))</f>
        <v>0.712421438390378</v>
      </c>
      <c r="AG130" s="61">
        <f>IF(AND($G130="正式版",$H130="中西医诊所"),IFERROR(U130/同类汇总数据!F$3,0),IF(AND($G130="正式版",$H130="中医诊所"),IFERROR(U130/同类汇总数据!F$4,0),IF(AND($G130="正式版",$H130="口腔诊所"),IFERROR(U130/同类汇总数据!F$5,0),IF(AND($G130="检查版",$H130="中西医诊所"),IFERROR(U130/同类汇总数据!F$6,0),IF(AND($G130="检查版",$H130="中医诊所"),IFERROR(U130/同类汇总数据!F$7,0),IF(AND($G130="检查版",$H130="口腔诊所"),IFERROR(U130/同类汇总数据!F$8,0),IF(AND($G130="互联网版",$H130="中西医诊所"),IFERROR(U130/同类汇总数据!F$9,0),IF(AND($G130="互联网版",$H130="中医诊所"),IFERROR(U130/同类汇总数据!F$10,0),IF(AND($G130="互联网版",$H130="口腔诊所"),IFERROR(U130/同类汇总数据!F$11,0))))))))))</f>
        <v>0.740114944575513</v>
      </c>
      <c r="AH130" s="61">
        <f>IF(AND($G130="正式版",$H130="中西医诊所"),IFERROR(V130/同类汇总数据!G$3,0),IF(AND($G130="正式版",$H130="中医诊所"),IFERROR(V130/同类汇总数据!G$4,0),IF(AND($G130="正式版",$H130="口腔诊所"),IFERROR(V130/同类汇总数据!G$5,0),IF(AND($G130="检查版",$H130="中西医诊所"),IFERROR(V130/同类汇总数据!G$6,0),IF(AND($G130="检查版",$H130="中医诊所"),IFERROR(V130/同类汇总数据!G$7,0),IF(AND($G130="检查版",$H130="口腔诊所"),IFERROR(V130/同类汇总数据!G$8,0),IF(AND($G130="互联网版",$H130="中西医诊所"),IFERROR(V130/同类汇总数据!G$9,0),IF(AND($G130="互联网版",$H130="中医诊所"),IFERROR(V130/同类汇总数据!G$10,0),IF(AND($G130="互联网版",$H130="口腔诊所"),IFERROR(V130/同类汇总数据!G$11,0))))))))))</f>
        <v>2.22942243096222</v>
      </c>
      <c r="AI130" s="61">
        <f>IF(AND($G130="正式版",$H130="中西医诊所"),IFERROR(W130/同类汇总数据!H$3,0),IF(AND($G130="正式版",$H130="中医诊所"),IFERROR(W130/同类汇总数据!H$4,0),IF(AND($G130="正式版",$H130="口腔诊所"),IFERROR(W130/同类汇总数据!H$5,0),IF(AND($G130="检查版",$H130="中西医诊所"),IFERROR(W130/同类汇总数据!H$6,0),IF(AND($G130="检查版",$H130="中医诊所"),IFERROR(W130/同类汇总数据!H$7,0),IF(AND($G130="检查版",$H130="口腔诊所"),IFERROR(W130/同类汇总数据!H$8,0),IF(AND($G130="互联网版",$H130="中西医诊所"),IFERROR(W130/同类汇总数据!H$9,0),IF(AND($G130="互联网版",$H130="中医诊所"),IFERROR(W130/同类汇总数据!H$10,0),IF(AND($G130="互联网版",$H130="口腔诊所"),IFERROR(W130/同类汇总数据!H$11,0))))))))))</f>
        <v>3.61002565759699</v>
      </c>
      <c r="AJ130" s="61">
        <f>IF(AND($G130="正式版",$H130="中西医诊所"),IFERROR(X130/同类汇总数据!I$3,0),IF(AND($G130="正式版",$H130="中医诊所"),IFERROR(X130/同类汇总数据!I$4,0),IF(AND($G130="正式版",$H130="口腔诊所"),IFERROR(X130/同类汇总数据!I$5,0),IF(AND($G130="检查版",$H130="中西医诊所"),IFERROR(X130/同类汇总数据!I$6,0),IF(AND($G130="检查版",$H130="中医诊所"),IFERROR(X130/同类汇总数据!I$7,0),IF(AND($G130="检查版",$H130="口腔诊所"),IFERROR(X130/同类汇总数据!I$8,0),IF(AND($G130="互联网版",$H130="中西医诊所"),IFERROR(X130/同类汇总数据!I$9,0),IF(AND($G130="互联网版",$H130="中医诊所"),IFERROR(X130/同类汇总数据!I$10,0),IF(AND($G130="互联网版",$H130="口腔诊所"),IFERROR(X130/同类汇总数据!I$11,0))))))))))</f>
        <v>3.13810012776066</v>
      </c>
      <c r="AK130" s="61">
        <f>IF(AND($G130="正式版",$H130="中西医诊所"),IFERROR(Y130/同类汇总数据!J$3,0),IF(AND($G130="正式版",$H130="中医诊所"),IFERROR(Y130/同类汇总数据!J$4,0),IF(AND($G130="正式版",$H130="口腔诊所"),IFERROR(Y130/同类汇总数据!J$5,0),IF(AND($G130="检查版",$H130="中西医诊所"),IFERROR(Y130/同类汇总数据!J$6,0),IF(AND($G130="检查版",$H130="中医诊所"),IFERROR(Y130/同类汇总数据!J$7,0),IF(AND($G130="检查版",$H130="口腔诊所"),IFERROR(Y130/同类汇总数据!J$8,0),IF(AND($G130="互联网版",$H130="中西医诊所"),IFERROR(Y130/同类汇总数据!J$9,0),IF(AND($G130="互联网版",$H130="中医诊所"),IFERROR(Y130/同类汇总数据!J$10,0),IF(AND($G130="互联网版",$H130="口腔诊所"),IFERROR(Y130/同类汇总数据!J$11,0))))))))))</f>
        <v>3.24530842101062</v>
      </c>
      <c r="AL130" s="62" t="str">
        <f ca="1" t="shared" si="45"/>
        <v>-</v>
      </c>
      <c r="AM130" s="62" t="str">
        <f t="shared" si="46"/>
        <v/>
      </c>
      <c r="AN130" s="5" t="str">
        <f t="shared" si="47"/>
        <v>高于同行100%</v>
      </c>
      <c r="AO130" s="63">
        <f t="shared" si="48"/>
        <v>46104.3549189815</v>
      </c>
      <c r="AP130" s="5" t="str">
        <f t="shared" si="49"/>
        <v/>
      </c>
      <c r="AQ130" s="60">
        <v>45117.4787608449</v>
      </c>
    </row>
    <row r="131" ht="17" spans="1:43">
      <c r="A131" s="5">
        <f t="shared" si="52"/>
        <v>128</v>
      </c>
      <c r="B131" s="55" t="str">
        <f t="shared" si="42"/>
        <v>连续三月交易上升</v>
      </c>
      <c r="C131" s="2" t="str">
        <f t="shared" si="43"/>
        <v/>
      </c>
      <c r="D131" s="56" t="str">
        <f t="shared" si="44"/>
        <v>-</v>
      </c>
      <c r="E131" s="84" t="s">
        <v>422</v>
      </c>
      <c r="F131" s="58">
        <v>45117.4787608449</v>
      </c>
      <c r="G131" s="59" t="s">
        <v>38</v>
      </c>
      <c r="H131" s="59" t="s">
        <v>63</v>
      </c>
      <c r="I131" s="59" t="s">
        <v>40</v>
      </c>
      <c r="J131" s="59" t="s">
        <v>423</v>
      </c>
      <c r="K131" s="59" t="s">
        <v>424</v>
      </c>
      <c r="L131" s="59"/>
      <c r="M131" s="60">
        <v>46103.4942592593</v>
      </c>
      <c r="N131" s="60">
        <v>46103.4956395139</v>
      </c>
      <c r="O131" s="60">
        <v>46103.4936636111</v>
      </c>
      <c r="P131" s="60">
        <v>46031.7167960648</v>
      </c>
      <c r="Q131" s="60">
        <v>46017.4722231829</v>
      </c>
      <c r="R131" s="59">
        <v>1778</v>
      </c>
      <c r="S131" s="59">
        <v>23460</v>
      </c>
      <c r="T131" s="59">
        <v>61832</v>
      </c>
      <c r="U131" s="59">
        <v>56932</v>
      </c>
      <c r="V131" s="59">
        <v>8</v>
      </c>
      <c r="W131" s="59">
        <v>34</v>
      </c>
      <c r="X131" s="59">
        <v>96</v>
      </c>
      <c r="Y131" s="59">
        <v>88</v>
      </c>
      <c r="Z131" s="59">
        <v>801.8591549296</v>
      </c>
      <c r="AA131" s="59">
        <v>0.4173513775</v>
      </c>
      <c r="AB131" s="59">
        <v>-0.2414298808</v>
      </c>
      <c r="AC131" s="59">
        <v>0.9236533545</v>
      </c>
      <c r="AD131" s="61">
        <f>IF(AND($G131="正式版",$H131="中西医诊所"),IFERROR(R131/同类汇总数据!C$3,0),IF(AND($G131="正式版",$H131="中医诊所"),IFERROR(R131/同类汇总数据!C$4,0),IF(AND($G131="正式版",$H131="口腔诊所"),IFERROR(R131/同类汇总数据!C$5,0),IF(AND($G131="检查版",$H131="中西医诊所"),IFERROR(R131/同类汇总数据!C$6,0),IF(AND($G131="检查版",$H131="中医诊所"),IFERROR(R131/同类汇总数据!C$7,0),IF(AND($G131="检查版",$H131="口腔诊所"),IFERROR(R131/同类汇总数据!C$8,0),IF(AND($G131="互联网版",$H131="中西医诊所"),IFERROR(R131/同类汇总数据!C$9,0),IF(AND($G131="互联网版",$H131="中医诊所"),IFERROR(R131/同类汇总数据!C$10,0),IF(AND($G131="互联网版",$H131="口腔诊所"),IFERROR(R131/同类汇总数据!C$11,0))))))))))</f>
        <v>0.177843678333604</v>
      </c>
      <c r="AE131" s="61">
        <f>IF(AND($G131="正式版",$H131="中西医诊所"),IFERROR(S131/同类汇总数据!D$3,0),IF(AND($G131="正式版",$H131="中医诊所"),IFERROR(S131/同类汇总数据!D$4,0),IF(AND($G131="正式版",$H131="口腔诊所"),IFERROR(S131/同类汇总数据!D$5,0),IF(AND($G131="检查版",$H131="中西医诊所"),IFERROR(S131/同类汇总数据!D$6,0),IF(AND($G131="检查版",$H131="中医诊所"),IFERROR(S131/同类汇总数据!D$7,0),IF(AND($G131="检查版",$H131="口腔诊所"),IFERROR(S131/同类汇总数据!D$8,0),IF(AND($G131="互联网版",$H131="中西医诊所"),IFERROR(S131/同类汇总数据!D$9,0),IF(AND($G131="互联网版",$H131="中医诊所"),IFERROR(S131/同类汇总数据!D$10,0),IF(AND($G131="互联网版",$H131="口腔诊所"),IFERROR(S131/同类汇总数据!D$11,0))))))))))</f>
        <v>0.540169381602769</v>
      </c>
      <c r="AF131" s="61">
        <f>IF(AND($G131="正式版",$H131="中西医诊所"),IFERROR(T131/同类汇总数据!E$3,0),IF(AND($G131="正式版",$H131="中医诊所"),IFERROR(T131/同类汇总数据!E$4,0),IF(AND($G131="正式版",$H131="口腔诊所"),IFERROR(T131/同类汇总数据!E$5,0),IF(AND($G131="检查版",$H131="中西医诊所"),IFERROR(T131/同类汇总数据!E$6,0),IF(AND($G131="检查版",$H131="中医诊所"),IFERROR(T131/同类汇总数据!E$7,0),IF(AND($G131="检查版",$H131="口腔诊所"),IFERROR(T131/同类汇总数据!E$8,0),IF(AND($G131="互联网版",$H131="中西医诊所"),IFERROR(T131/同类汇总数据!E$9,0),IF(AND($G131="互联网版",$H131="中医诊所"),IFERROR(T131/同类汇总数据!E$10,0),IF(AND($G131="互联网版",$H131="口腔诊所"),IFERROR(T131/同类汇总数据!E$11,0))))))))))</f>
        <v>0.557713491068493</v>
      </c>
      <c r="AG131" s="61">
        <f>IF(AND($G131="正式版",$H131="中西医诊所"),IFERROR(U131/同类汇总数据!F$3,0),IF(AND($G131="正式版",$H131="中医诊所"),IFERROR(U131/同类汇总数据!F$4,0),IF(AND($G131="正式版",$H131="口腔诊所"),IFERROR(U131/同类汇总数据!F$5,0),IF(AND($G131="检查版",$H131="中西医诊所"),IFERROR(U131/同类汇总数据!F$6,0),IF(AND($G131="检查版",$H131="中医诊所"),IFERROR(U131/同类汇总数据!F$7,0),IF(AND($G131="检查版",$H131="口腔诊所"),IFERROR(U131/同类汇总数据!F$8,0),IF(AND($G131="互联网版",$H131="中西医诊所"),IFERROR(U131/同类汇总数据!F$9,0),IF(AND($G131="互联网版",$H131="中医诊所"),IFERROR(U131/同类汇总数据!F$10,0),IF(AND($G131="互联网版",$H131="口腔诊所"),IFERROR(U131/同类汇总数据!F$11,0))))))))))</f>
        <v>0.569901320392949</v>
      </c>
      <c r="AH131" s="61">
        <f>IF(AND($G131="正式版",$H131="中西医诊所"),IFERROR(V131/同类汇总数据!G$3,0),IF(AND($G131="正式版",$H131="中医诊所"),IFERROR(V131/同类汇总数据!G$4,0),IF(AND($G131="正式版",$H131="口腔诊所"),IFERROR(V131/同类汇总数据!G$5,0),IF(AND($G131="检查版",$H131="中西医诊所"),IFERROR(V131/同类汇总数据!G$6,0),IF(AND($G131="检查版",$H131="中医诊所"),IFERROR(V131/同类汇总数据!G$7,0),IF(AND($G131="检查版",$H131="口腔诊所"),IFERROR(V131/同类汇总数据!G$8,0),IF(AND($G131="互联网版",$H131="中西医诊所"),IFERROR(V131/同类汇总数据!G$9,0),IF(AND($G131="互联网版",$H131="中医诊所"),IFERROR(V131/同类汇总数据!G$10,0),IF(AND($G131="互联网版",$H131="口腔诊所"),IFERROR(V131/同类汇总数据!G$11,0))))))))))</f>
        <v>0.594512648256592</v>
      </c>
      <c r="AI131" s="61">
        <f>IF(AND($G131="正式版",$H131="中西医诊所"),IFERROR(W131/同类汇总数据!H$3,0),IF(AND($G131="正式版",$H131="中医诊所"),IFERROR(W131/同类汇总数据!H$4,0),IF(AND($G131="正式版",$H131="口腔诊所"),IFERROR(W131/同类汇总数据!H$5,0),IF(AND($G131="检查版",$H131="中西医诊所"),IFERROR(W131/同类汇总数据!H$6,0),IF(AND($G131="检查版",$H131="中医诊所"),IFERROR(W131/同类汇总数据!H$7,0),IF(AND($G131="检查版",$H131="口腔诊所"),IFERROR(W131/同类汇总数据!H$8,0),IF(AND($G131="互联网版",$H131="中西医诊所"),IFERROR(W131/同类汇总数据!H$9,0),IF(AND($G131="互联网版",$H131="中医诊所"),IFERROR(W131/同类汇总数据!H$10,0),IF(AND($G131="互联网版",$H131="口腔诊所"),IFERROR(W131/同类汇总数据!H$11,0))))))))))</f>
        <v>0.598735962723403</v>
      </c>
      <c r="AJ131" s="61">
        <f>IF(AND($G131="正式版",$H131="中西医诊所"),IFERROR(X131/同类汇总数据!I$3,0),IF(AND($G131="正式版",$H131="中医诊所"),IFERROR(X131/同类汇总数据!I$4,0),IF(AND($G131="正式版",$H131="口腔诊所"),IFERROR(X131/同类汇总数据!I$5,0),IF(AND($G131="检查版",$H131="中西医诊所"),IFERROR(X131/同类汇总数据!I$6,0),IF(AND($G131="检查版",$H131="中医诊所"),IFERROR(X131/同类汇总数据!I$7,0),IF(AND($G131="检查版",$H131="口腔诊所"),IFERROR(X131/同类汇总数据!I$8,0),IF(AND($G131="互联网版",$H131="中西医诊所"),IFERROR(X131/同类汇总数据!I$9,0),IF(AND($G131="互联网版",$H131="中医诊所"),IFERROR(X131/同类汇总数据!I$10,0),IF(AND($G131="互联网版",$H131="口腔诊所"),IFERROR(X131/同类汇总数据!I$11,0))))))))))</f>
        <v>0.650664389341304</v>
      </c>
      <c r="AK131" s="61">
        <f>IF(AND($G131="正式版",$H131="中西医诊所"),IFERROR(Y131/同类汇总数据!J$3,0),IF(AND($G131="正式版",$H131="中医诊所"),IFERROR(Y131/同类汇总数据!J$4,0),IF(AND($G131="正式版",$H131="口腔诊所"),IFERROR(Y131/同类汇总数据!J$5,0),IF(AND($G131="检查版",$H131="中西医诊所"),IFERROR(Y131/同类汇总数据!J$6,0),IF(AND($G131="检查版",$H131="中医诊所"),IFERROR(Y131/同类汇总数据!J$7,0),IF(AND($G131="检查版",$H131="口腔诊所"),IFERROR(Y131/同类汇总数据!J$8,0),IF(AND($G131="互联网版",$H131="中西医诊所"),IFERROR(Y131/同类汇总数据!J$9,0),IF(AND($G131="互联网版",$H131="中医诊所"),IFERROR(Y131/同类汇总数据!J$10,0),IF(AND($G131="互联网版",$H131="口腔诊所"),IFERROR(Y131/同类汇总数据!J$11,0))))))))))</f>
        <v>0.662615176447645</v>
      </c>
      <c r="AL131" s="62" t="str">
        <f ca="1" t="shared" si="45"/>
        <v>-</v>
      </c>
      <c r="AM131" s="62" t="str">
        <f t="shared" si="46"/>
        <v/>
      </c>
      <c r="AN131" s="5" t="str">
        <f t="shared" si="47"/>
        <v/>
      </c>
      <c r="AO131" s="63">
        <f t="shared" si="48"/>
        <v>46103.4956395139</v>
      </c>
      <c r="AP131" s="5" t="str">
        <f t="shared" si="49"/>
        <v/>
      </c>
      <c r="AQ131" s="60">
        <v>45118.4180833449</v>
      </c>
    </row>
    <row r="132" ht="17" spans="1:43">
      <c r="A132" s="5">
        <f t="shared" si="52"/>
        <v>129</v>
      </c>
      <c r="B132" s="55" t="str">
        <f t="shared" si="42"/>
        <v>无交易</v>
      </c>
      <c r="C132" s="2" t="str">
        <f t="shared" si="43"/>
        <v/>
      </c>
      <c r="D132" s="56" t="str">
        <f t="shared" si="44"/>
        <v>流失</v>
      </c>
      <c r="E132" s="84" t="s">
        <v>425</v>
      </c>
      <c r="F132" s="58">
        <v>45118.4180833449</v>
      </c>
      <c r="G132" s="59" t="s">
        <v>60</v>
      </c>
      <c r="H132" s="59" t="s">
        <v>39</v>
      </c>
      <c r="I132" s="59" t="s">
        <v>40</v>
      </c>
      <c r="J132" s="59" t="s">
        <v>102</v>
      </c>
      <c r="K132" s="59" t="s">
        <v>426</v>
      </c>
      <c r="L132" s="59" t="s">
        <v>427</v>
      </c>
      <c r="M132" s="60">
        <v>45926.4677430556</v>
      </c>
      <c r="N132" s="60">
        <v>45926.473083206</v>
      </c>
      <c r="O132" s="60">
        <v>45926.4729064236</v>
      </c>
      <c r="P132" s="60">
        <v>45917.5644826157</v>
      </c>
      <c r="Q132" s="60">
        <v>45926.4730903935</v>
      </c>
      <c r="R132" s="59"/>
      <c r="S132" s="59"/>
      <c r="T132" s="59"/>
      <c r="U132" s="59"/>
      <c r="V132" s="59"/>
      <c r="W132" s="59"/>
      <c r="X132" s="59"/>
      <c r="Y132" s="59"/>
      <c r="Z132" s="59"/>
      <c r="AA132" s="59"/>
      <c r="AB132" s="59"/>
      <c r="AC132" s="59"/>
      <c r="AD132" s="61">
        <f>IF(AND($G132="正式版",$H132="中西医诊所"),IFERROR(R132/同类汇总数据!C$3,0),IF(AND($G132="正式版",$H132="中医诊所"),IFERROR(R132/同类汇总数据!C$4,0),IF(AND($G132="正式版",$H132="口腔诊所"),IFERROR(R132/同类汇总数据!C$5,0),IF(AND($G132="检查版",$H132="中西医诊所"),IFERROR(R132/同类汇总数据!C$6,0),IF(AND($G132="检查版",$H132="中医诊所"),IFERROR(R132/同类汇总数据!C$7,0),IF(AND($G132="检查版",$H132="口腔诊所"),IFERROR(R132/同类汇总数据!C$8,0),IF(AND($G132="互联网版",$H132="中西医诊所"),IFERROR(R132/同类汇总数据!C$9,0),IF(AND($G132="互联网版",$H132="中医诊所"),IFERROR(R132/同类汇总数据!C$10,0),IF(AND($G132="互联网版",$H132="口腔诊所"),IFERROR(R132/同类汇总数据!C$11,0))))))))))</f>
        <v>0</v>
      </c>
      <c r="AE132" s="61">
        <f>IF(AND($G132="正式版",$H132="中西医诊所"),IFERROR(S132/同类汇总数据!D$3,0),IF(AND($G132="正式版",$H132="中医诊所"),IFERROR(S132/同类汇总数据!D$4,0),IF(AND($G132="正式版",$H132="口腔诊所"),IFERROR(S132/同类汇总数据!D$5,0),IF(AND($G132="检查版",$H132="中西医诊所"),IFERROR(S132/同类汇总数据!D$6,0),IF(AND($G132="检查版",$H132="中医诊所"),IFERROR(S132/同类汇总数据!D$7,0),IF(AND($G132="检查版",$H132="口腔诊所"),IFERROR(S132/同类汇总数据!D$8,0),IF(AND($G132="互联网版",$H132="中西医诊所"),IFERROR(S132/同类汇总数据!D$9,0),IF(AND($G132="互联网版",$H132="中医诊所"),IFERROR(S132/同类汇总数据!D$10,0),IF(AND($G132="互联网版",$H132="口腔诊所"),IFERROR(S132/同类汇总数据!D$11,0))))))))))</f>
        <v>0</v>
      </c>
      <c r="AF132" s="61">
        <f>IF(AND($G132="正式版",$H132="中西医诊所"),IFERROR(T132/同类汇总数据!E$3,0),IF(AND($G132="正式版",$H132="中医诊所"),IFERROR(T132/同类汇总数据!E$4,0),IF(AND($G132="正式版",$H132="口腔诊所"),IFERROR(T132/同类汇总数据!E$5,0),IF(AND($G132="检查版",$H132="中西医诊所"),IFERROR(T132/同类汇总数据!E$6,0),IF(AND($G132="检查版",$H132="中医诊所"),IFERROR(T132/同类汇总数据!E$7,0),IF(AND($G132="检查版",$H132="口腔诊所"),IFERROR(T132/同类汇总数据!E$8,0),IF(AND($G132="互联网版",$H132="中西医诊所"),IFERROR(T132/同类汇总数据!E$9,0),IF(AND($G132="互联网版",$H132="中医诊所"),IFERROR(T132/同类汇总数据!E$10,0),IF(AND($G132="互联网版",$H132="口腔诊所"),IFERROR(T132/同类汇总数据!E$11,0))))))))))</f>
        <v>0</v>
      </c>
      <c r="AG132" s="61">
        <f>IF(AND($G132="正式版",$H132="中西医诊所"),IFERROR(U132/同类汇总数据!F$3,0),IF(AND($G132="正式版",$H132="中医诊所"),IFERROR(U132/同类汇总数据!F$4,0),IF(AND($G132="正式版",$H132="口腔诊所"),IFERROR(U132/同类汇总数据!F$5,0),IF(AND($G132="检查版",$H132="中西医诊所"),IFERROR(U132/同类汇总数据!F$6,0),IF(AND($G132="检查版",$H132="中医诊所"),IFERROR(U132/同类汇总数据!F$7,0),IF(AND($G132="检查版",$H132="口腔诊所"),IFERROR(U132/同类汇总数据!F$8,0),IF(AND($G132="互联网版",$H132="中西医诊所"),IFERROR(U132/同类汇总数据!F$9,0),IF(AND($G132="互联网版",$H132="中医诊所"),IFERROR(U132/同类汇总数据!F$10,0),IF(AND($G132="互联网版",$H132="口腔诊所"),IFERROR(U132/同类汇总数据!F$11,0))))))))))</f>
        <v>0</v>
      </c>
      <c r="AH132" s="61">
        <f>IF(AND($G132="正式版",$H132="中西医诊所"),IFERROR(V132/同类汇总数据!G$3,0),IF(AND($G132="正式版",$H132="中医诊所"),IFERROR(V132/同类汇总数据!G$4,0),IF(AND($G132="正式版",$H132="口腔诊所"),IFERROR(V132/同类汇总数据!G$5,0),IF(AND($G132="检查版",$H132="中西医诊所"),IFERROR(V132/同类汇总数据!G$6,0),IF(AND($G132="检查版",$H132="中医诊所"),IFERROR(V132/同类汇总数据!G$7,0),IF(AND($G132="检查版",$H132="口腔诊所"),IFERROR(V132/同类汇总数据!G$8,0),IF(AND($G132="互联网版",$H132="中西医诊所"),IFERROR(V132/同类汇总数据!G$9,0),IF(AND($G132="互联网版",$H132="中医诊所"),IFERROR(V132/同类汇总数据!G$10,0),IF(AND($G132="互联网版",$H132="口腔诊所"),IFERROR(V132/同类汇总数据!G$11,0))))))))))</f>
        <v>0</v>
      </c>
      <c r="AI132" s="61">
        <f>IF(AND($G132="正式版",$H132="中西医诊所"),IFERROR(W132/同类汇总数据!H$3,0),IF(AND($G132="正式版",$H132="中医诊所"),IFERROR(W132/同类汇总数据!H$4,0),IF(AND($G132="正式版",$H132="口腔诊所"),IFERROR(W132/同类汇总数据!H$5,0),IF(AND($G132="检查版",$H132="中西医诊所"),IFERROR(W132/同类汇总数据!H$6,0),IF(AND($G132="检查版",$H132="中医诊所"),IFERROR(W132/同类汇总数据!H$7,0),IF(AND($G132="检查版",$H132="口腔诊所"),IFERROR(W132/同类汇总数据!H$8,0),IF(AND($G132="互联网版",$H132="中西医诊所"),IFERROR(W132/同类汇总数据!H$9,0),IF(AND($G132="互联网版",$H132="中医诊所"),IFERROR(W132/同类汇总数据!H$10,0),IF(AND($G132="互联网版",$H132="口腔诊所"),IFERROR(W132/同类汇总数据!H$11,0))))))))))</f>
        <v>0</v>
      </c>
      <c r="AJ132" s="61">
        <f>IF(AND($G132="正式版",$H132="中西医诊所"),IFERROR(X132/同类汇总数据!I$3,0),IF(AND($G132="正式版",$H132="中医诊所"),IFERROR(X132/同类汇总数据!I$4,0),IF(AND($G132="正式版",$H132="口腔诊所"),IFERROR(X132/同类汇总数据!I$5,0),IF(AND($G132="检查版",$H132="中西医诊所"),IFERROR(X132/同类汇总数据!I$6,0),IF(AND($G132="检查版",$H132="中医诊所"),IFERROR(X132/同类汇总数据!I$7,0),IF(AND($G132="检查版",$H132="口腔诊所"),IFERROR(X132/同类汇总数据!I$8,0),IF(AND($G132="互联网版",$H132="中西医诊所"),IFERROR(X132/同类汇总数据!I$9,0),IF(AND($G132="互联网版",$H132="中医诊所"),IFERROR(X132/同类汇总数据!I$10,0),IF(AND($G132="互联网版",$H132="口腔诊所"),IFERROR(X132/同类汇总数据!I$11,0))))))))))</f>
        <v>0</v>
      </c>
      <c r="AK132" s="61">
        <f>IF(AND($G132="正式版",$H132="中西医诊所"),IFERROR(Y132/同类汇总数据!J$3,0),IF(AND($G132="正式版",$H132="中医诊所"),IFERROR(Y132/同类汇总数据!J$4,0),IF(AND($G132="正式版",$H132="口腔诊所"),IFERROR(Y132/同类汇总数据!J$5,0),IF(AND($G132="检查版",$H132="中西医诊所"),IFERROR(Y132/同类汇总数据!J$6,0),IF(AND($G132="检查版",$H132="中医诊所"),IFERROR(Y132/同类汇总数据!J$7,0),IF(AND($G132="检查版",$H132="口腔诊所"),IFERROR(Y132/同类汇总数据!J$8,0),IF(AND($G132="互联网版",$H132="中西医诊所"),IFERROR(Y132/同类汇总数据!J$9,0),IF(AND($G132="互联网版",$H132="中医诊所"),IFERROR(Y132/同类汇总数据!J$10,0),IF(AND($G132="互联网版",$H132="口腔诊所"),IFERROR(Y132/同类汇总数据!J$11,0))))))))))</f>
        <v>0</v>
      </c>
      <c r="AL132" s="62" t="str">
        <f ca="1" t="shared" si="45"/>
        <v>今年内未操作</v>
      </c>
      <c r="AM132" s="62" t="str">
        <f t="shared" si="46"/>
        <v>低于同行20%</v>
      </c>
      <c r="AN132" s="5" t="str">
        <f t="shared" si="47"/>
        <v>低于同行20%</v>
      </c>
      <c r="AO132" s="63">
        <f t="shared" si="48"/>
        <v>45926.4730903935</v>
      </c>
      <c r="AP132" s="5" t="str">
        <f t="shared" si="49"/>
        <v/>
      </c>
      <c r="AQ132" s="60">
        <v>45120.5251003588</v>
      </c>
    </row>
    <row r="133" ht="17" spans="1:43">
      <c r="A133" s="5">
        <f t="shared" si="52"/>
        <v>130</v>
      </c>
      <c r="B133" s="55" t="str">
        <f t="shared" si="42"/>
        <v>连续三月交易上升</v>
      </c>
      <c r="C133" s="2" t="str">
        <f t="shared" si="43"/>
        <v/>
      </c>
      <c r="D133" s="56" t="str">
        <f t="shared" si="44"/>
        <v>-</v>
      </c>
      <c r="E133" s="84" t="s">
        <v>428</v>
      </c>
      <c r="F133" s="58">
        <v>45120.5251003588</v>
      </c>
      <c r="G133" s="59" t="s">
        <v>38</v>
      </c>
      <c r="H133" s="59" t="s">
        <v>39</v>
      </c>
      <c r="I133" s="59" t="s">
        <v>40</v>
      </c>
      <c r="J133" s="59" t="s">
        <v>155</v>
      </c>
      <c r="K133" s="59" t="s">
        <v>429</v>
      </c>
      <c r="L133" s="59" t="s">
        <v>430</v>
      </c>
      <c r="M133" s="60">
        <v>46104.3965625</v>
      </c>
      <c r="N133" s="60">
        <v>46103.7854896759</v>
      </c>
      <c r="O133" s="60">
        <v>46103.7843595023</v>
      </c>
      <c r="P133" s="60">
        <v>46099.392351794</v>
      </c>
      <c r="Q133" s="60">
        <v>46103.7855128472</v>
      </c>
      <c r="R133" s="59">
        <v>13613.98</v>
      </c>
      <c r="S133" s="59">
        <v>71688.7</v>
      </c>
      <c r="T133" s="59">
        <v>181718.72</v>
      </c>
      <c r="U133" s="59">
        <v>163825.55</v>
      </c>
      <c r="V133" s="59">
        <v>107</v>
      </c>
      <c r="W133" s="59">
        <v>531</v>
      </c>
      <c r="X133" s="59">
        <v>1441</v>
      </c>
      <c r="Y133" s="59">
        <v>1303</v>
      </c>
      <c r="Z133" s="59">
        <v>226.9051939058</v>
      </c>
      <c r="AA133" s="59">
        <v>0.3246819385</v>
      </c>
      <c r="AB133" s="59">
        <v>-0.0320980964</v>
      </c>
      <c r="AC133" s="59">
        <v>-0.3711121467</v>
      </c>
      <c r="AD133" s="61">
        <f>IF(AND($G133="正式版",$H133="中西医诊所"),IFERROR(R133/同类汇总数据!C$3,0),IF(AND($G133="正式版",$H133="中医诊所"),IFERROR(R133/同类汇总数据!C$4,0),IF(AND($G133="正式版",$H133="口腔诊所"),IFERROR(R133/同类汇总数据!C$5,0),IF(AND($G133="检查版",$H133="中西医诊所"),IFERROR(R133/同类汇总数据!C$6,0),IF(AND($G133="检查版",$H133="中医诊所"),IFERROR(R133/同类汇总数据!C$7,0),IF(AND($G133="检查版",$H133="口腔诊所"),IFERROR(R133/同类汇总数据!C$8,0),IF(AND($G133="互联网版",$H133="中西医诊所"),IFERROR(R133/同类汇总数据!C$9,0),IF(AND($G133="互联网版",$H133="中医诊所"),IFERROR(R133/同类汇总数据!C$10,0),IF(AND($G133="互联网版",$H133="口腔诊所"),IFERROR(R133/同类汇总数据!C$11,0))))))))))</f>
        <v>1.48758183010599</v>
      </c>
      <c r="AE133" s="61">
        <f>IF(AND($G133="正式版",$H133="中西医诊所"),IFERROR(S133/同类汇总数据!D$3,0),IF(AND($G133="正式版",$H133="中医诊所"),IFERROR(S133/同类汇总数据!D$4,0),IF(AND($G133="正式版",$H133="口腔诊所"),IFERROR(S133/同类汇总数据!D$5,0),IF(AND($G133="检查版",$H133="中西医诊所"),IFERROR(S133/同类汇总数据!D$6,0),IF(AND($G133="检查版",$H133="中医诊所"),IFERROR(S133/同类汇总数据!D$7,0),IF(AND($G133="检查版",$H133="口腔诊所"),IFERROR(S133/同类汇总数据!D$8,0),IF(AND($G133="互联网版",$H133="中西医诊所"),IFERROR(S133/同类汇总数据!D$9,0),IF(AND($G133="互联网版",$H133="中医诊所"),IFERROR(S133/同类汇总数据!D$10,0),IF(AND($G133="互联网版",$H133="口腔诊所"),IFERROR(S133/同类汇总数据!D$11,0))))))))))</f>
        <v>1.96495122290213</v>
      </c>
      <c r="AF133" s="61">
        <f>IF(AND($G133="正式版",$H133="中西医诊所"),IFERROR(T133/同类汇总数据!E$3,0),IF(AND($G133="正式版",$H133="中医诊所"),IFERROR(T133/同类汇总数据!E$4,0),IF(AND($G133="正式版",$H133="口腔诊所"),IFERROR(T133/同类汇总数据!E$5,0),IF(AND($G133="检查版",$H133="中西医诊所"),IFERROR(T133/同类汇总数据!E$6,0),IF(AND($G133="检查版",$H133="中医诊所"),IFERROR(T133/同类汇总数据!E$7,0),IF(AND($G133="检查版",$H133="口腔诊所"),IFERROR(T133/同类汇总数据!E$8,0),IF(AND($G133="互联网版",$H133="中西医诊所"),IFERROR(T133/同类汇总数据!E$9,0),IF(AND($G133="互联网版",$H133="中医诊所"),IFERROR(T133/同类汇总数据!E$10,0),IF(AND($G133="互联网版",$H133="口腔诊所"),IFERROR(T133/同类汇总数据!E$11,0))))))))))</f>
        <v>1.66536876600433</v>
      </c>
      <c r="AG133" s="61">
        <f>IF(AND($G133="正式版",$H133="中西医诊所"),IFERROR(U133/同类汇总数据!F$3,0),IF(AND($G133="正式版",$H133="中医诊所"),IFERROR(U133/同类汇总数据!F$4,0),IF(AND($G133="正式版",$H133="口腔诊所"),IFERROR(U133/同类汇总数据!F$5,0),IF(AND($G133="检查版",$H133="中西医诊所"),IFERROR(U133/同类汇总数据!F$6,0),IF(AND($G133="检查版",$H133="中医诊所"),IFERROR(U133/同类汇总数据!F$7,0),IF(AND($G133="检查版",$H133="口腔诊所"),IFERROR(U133/同类汇总数据!F$8,0),IF(AND($G133="互联网版",$H133="中西医诊所"),IFERROR(U133/同类汇总数据!F$9,0),IF(AND($G133="互联网版",$H133="中医诊所"),IFERROR(U133/同类汇总数据!F$10,0),IF(AND($G133="互联网版",$H133="口腔诊所"),IFERROR(U133/同类汇总数据!F$11,0))))))))))</f>
        <v>1.70788280922475</v>
      </c>
      <c r="AH133" s="61">
        <f>IF(AND($G133="正式版",$H133="中西医诊所"),IFERROR(V133/同类汇总数据!G$3,0),IF(AND($G133="正式版",$H133="中医诊所"),IFERROR(V133/同类汇总数据!G$4,0),IF(AND($G133="正式版",$H133="口腔诊所"),IFERROR(V133/同类汇总数据!G$5,0),IF(AND($G133="检查版",$H133="中西医诊所"),IFERROR(V133/同类汇总数据!G$6,0),IF(AND($G133="检查版",$H133="中医诊所"),IFERROR(V133/同类汇总数据!G$7,0),IF(AND($G133="检查版",$H133="口腔诊所"),IFERROR(V133/同类汇总数据!G$8,0),IF(AND($G133="互联网版",$H133="中西医诊所"),IFERROR(V133/同类汇总数据!G$9,0),IF(AND($G133="互联网版",$H133="中医诊所"),IFERROR(V133/同类汇总数据!G$10,0),IF(AND($G133="互联网版",$H133="口腔诊所"),IFERROR(V133/同类汇总数据!G$11,0))))))))))</f>
        <v>1.12867888663739</v>
      </c>
      <c r="AI133" s="61">
        <f>IF(AND($G133="正式版",$H133="中西医诊所"),IFERROR(W133/同类汇总数据!H$3,0),IF(AND($G133="正式版",$H133="中医诊所"),IFERROR(W133/同类汇总数据!H$4,0),IF(AND($G133="正式版",$H133="口腔诊所"),IFERROR(W133/同类汇总数据!H$5,0),IF(AND($G133="检查版",$H133="中西医诊所"),IFERROR(W133/同类汇总数据!H$6,0),IF(AND($G133="检查版",$H133="中医诊所"),IFERROR(W133/同类汇总数据!H$7,0),IF(AND($G133="检查版",$H133="口腔诊所"),IFERROR(W133/同类汇总数据!H$8,0),IF(AND($G133="互联网版",$H133="中西医诊所"),IFERROR(W133/同类汇总数据!H$9,0),IF(AND($G133="互联网版",$H133="中医诊所"),IFERROR(W133/同类汇总数据!H$10,0),IF(AND($G133="互联网版",$H133="口腔诊所"),IFERROR(W133/同类汇总数据!H$11,0))))))))))</f>
        <v>1.45228624315702</v>
      </c>
      <c r="AJ133" s="61">
        <f>IF(AND($G133="正式版",$H133="中西医诊所"),IFERROR(X133/同类汇总数据!I$3,0),IF(AND($G133="正式版",$H133="中医诊所"),IFERROR(X133/同类汇总数据!I$4,0),IF(AND($G133="正式版",$H133="口腔诊所"),IFERROR(X133/同类汇总数据!I$5,0),IF(AND($G133="检查版",$H133="中西医诊所"),IFERROR(X133/同类汇总数据!I$6,0),IF(AND($G133="检查版",$H133="中医诊所"),IFERROR(X133/同类汇总数据!I$7,0),IF(AND($G133="检查版",$H133="口腔诊所"),IFERROR(X133/同类汇总数据!I$8,0),IF(AND($G133="互联网版",$H133="中西医诊所"),IFERROR(X133/同类汇总数据!I$9,0),IF(AND($G133="互联网版",$H133="中医诊所"),IFERROR(X133/同类汇总数据!I$10,0),IF(AND($G133="互联网版",$H133="口腔诊所"),IFERROR(X133/同类汇总数据!I$11,0))))))))))</f>
        <v>1.2741952298764</v>
      </c>
      <c r="AK133" s="61">
        <f>IF(AND($G133="正式版",$H133="中西医诊所"),IFERROR(Y133/同类汇总数据!J$3,0),IF(AND($G133="正式版",$H133="中医诊所"),IFERROR(Y133/同类汇总数据!J$4,0),IF(AND($G133="正式版",$H133="口腔诊所"),IFERROR(Y133/同类汇总数据!J$5,0),IF(AND($G133="检查版",$H133="中西医诊所"),IFERROR(Y133/同类汇总数据!J$6,0),IF(AND($G133="检查版",$H133="中医诊所"),IFERROR(Y133/同类汇总数据!J$7,0),IF(AND($G133="检查版",$H133="口腔诊所"),IFERROR(Y133/同类汇总数据!J$8,0),IF(AND($G133="互联网版",$H133="中西医诊所"),IFERROR(Y133/同类汇总数据!J$9,0),IF(AND($G133="互联网版",$H133="中医诊所"),IFERROR(Y133/同类汇总数据!J$10,0),IF(AND($G133="互联网版",$H133="口腔诊所"),IFERROR(Y133/同类汇总数据!J$11,0))))))))))</f>
        <v>1.30198132980756</v>
      </c>
      <c r="AL133" s="62" t="str">
        <f ca="1" t="shared" si="45"/>
        <v>-</v>
      </c>
      <c r="AM133" s="62" t="str">
        <f t="shared" si="46"/>
        <v>高于同行150%</v>
      </c>
      <c r="AN133" s="5" t="str">
        <f t="shared" si="47"/>
        <v>高于同行20%</v>
      </c>
      <c r="AO133" s="63">
        <f t="shared" si="48"/>
        <v>46104.3965625</v>
      </c>
      <c r="AP133" s="5" t="str">
        <f t="shared" si="49"/>
        <v/>
      </c>
      <c r="AQ133" s="60">
        <v>45124.7187643518</v>
      </c>
    </row>
    <row r="134" ht="17" spans="1:43">
      <c r="A134" s="5">
        <f t="shared" ref="A134:A143" si="53">ROW()-3</f>
        <v>131</v>
      </c>
      <c r="B134" s="55" t="str">
        <f t="shared" si="42"/>
        <v>无交易</v>
      </c>
      <c r="C134" s="2" t="str">
        <f t="shared" si="43"/>
        <v/>
      </c>
      <c r="D134" s="56" t="str">
        <f t="shared" si="44"/>
        <v>-</v>
      </c>
      <c r="E134" s="84" t="s">
        <v>431</v>
      </c>
      <c r="F134" s="58">
        <v>45124.7187643518</v>
      </c>
      <c r="G134" s="59" t="s">
        <v>38</v>
      </c>
      <c r="H134" s="59" t="s">
        <v>66</v>
      </c>
      <c r="I134" s="59" t="s">
        <v>40</v>
      </c>
      <c r="J134" s="59" t="s">
        <v>85</v>
      </c>
      <c r="K134" s="59" t="s">
        <v>432</v>
      </c>
      <c r="L134" s="59" t="s">
        <v>433</v>
      </c>
      <c r="M134" s="60">
        <v>46104.3904513889</v>
      </c>
      <c r="N134" s="60">
        <v>45700.7127366782</v>
      </c>
      <c r="O134" s="60">
        <v>45700.7101987963</v>
      </c>
      <c r="P134" s="60">
        <v>45786.6823372917</v>
      </c>
      <c r="Q134" s="60">
        <v>45700.7127662153</v>
      </c>
      <c r="R134" s="59"/>
      <c r="S134" s="59"/>
      <c r="T134" s="59"/>
      <c r="U134" s="59"/>
      <c r="V134" s="59"/>
      <c r="W134" s="59"/>
      <c r="X134" s="59"/>
      <c r="Y134" s="59"/>
      <c r="Z134" s="59"/>
      <c r="AA134" s="59"/>
      <c r="AB134" s="59"/>
      <c r="AC134" s="59"/>
      <c r="AD134" s="61">
        <f>IF(AND($G134="正式版",$H134="中西医诊所"),IFERROR(R134/同类汇总数据!C$3,0),IF(AND($G134="正式版",$H134="中医诊所"),IFERROR(R134/同类汇总数据!C$4,0),IF(AND($G134="正式版",$H134="口腔诊所"),IFERROR(R134/同类汇总数据!C$5,0),IF(AND($G134="检查版",$H134="中西医诊所"),IFERROR(R134/同类汇总数据!C$6,0),IF(AND($G134="检查版",$H134="中医诊所"),IFERROR(R134/同类汇总数据!C$7,0),IF(AND($G134="检查版",$H134="口腔诊所"),IFERROR(R134/同类汇总数据!C$8,0),IF(AND($G134="互联网版",$H134="中西医诊所"),IFERROR(R134/同类汇总数据!C$9,0),IF(AND($G134="互联网版",$H134="中医诊所"),IFERROR(R134/同类汇总数据!C$10,0),IF(AND($G134="互联网版",$H134="口腔诊所"),IFERROR(R134/同类汇总数据!C$11,0))))))))))</f>
        <v>0</v>
      </c>
      <c r="AE134" s="61">
        <f>IF(AND($G134="正式版",$H134="中西医诊所"),IFERROR(S134/同类汇总数据!D$3,0),IF(AND($G134="正式版",$H134="中医诊所"),IFERROR(S134/同类汇总数据!D$4,0),IF(AND($G134="正式版",$H134="口腔诊所"),IFERROR(S134/同类汇总数据!D$5,0),IF(AND($G134="检查版",$H134="中西医诊所"),IFERROR(S134/同类汇总数据!D$6,0),IF(AND($G134="检查版",$H134="中医诊所"),IFERROR(S134/同类汇总数据!D$7,0),IF(AND($G134="检查版",$H134="口腔诊所"),IFERROR(S134/同类汇总数据!D$8,0),IF(AND($G134="互联网版",$H134="中西医诊所"),IFERROR(S134/同类汇总数据!D$9,0),IF(AND($G134="互联网版",$H134="中医诊所"),IFERROR(S134/同类汇总数据!D$10,0),IF(AND($G134="互联网版",$H134="口腔诊所"),IFERROR(S134/同类汇总数据!D$11,0))))))))))</f>
        <v>0</v>
      </c>
      <c r="AF134" s="61">
        <f>IF(AND($G134="正式版",$H134="中西医诊所"),IFERROR(T134/同类汇总数据!E$3,0),IF(AND($G134="正式版",$H134="中医诊所"),IFERROR(T134/同类汇总数据!E$4,0),IF(AND($G134="正式版",$H134="口腔诊所"),IFERROR(T134/同类汇总数据!E$5,0),IF(AND($G134="检查版",$H134="中西医诊所"),IFERROR(T134/同类汇总数据!E$6,0),IF(AND($G134="检查版",$H134="中医诊所"),IFERROR(T134/同类汇总数据!E$7,0),IF(AND($G134="检查版",$H134="口腔诊所"),IFERROR(T134/同类汇总数据!E$8,0),IF(AND($G134="互联网版",$H134="中西医诊所"),IFERROR(T134/同类汇总数据!E$9,0),IF(AND($G134="互联网版",$H134="中医诊所"),IFERROR(T134/同类汇总数据!E$10,0),IF(AND($G134="互联网版",$H134="口腔诊所"),IFERROR(T134/同类汇总数据!E$11,0))))))))))</f>
        <v>0</v>
      </c>
      <c r="AG134" s="61">
        <f>IF(AND($G134="正式版",$H134="中西医诊所"),IFERROR(U134/同类汇总数据!F$3,0),IF(AND($G134="正式版",$H134="中医诊所"),IFERROR(U134/同类汇总数据!F$4,0),IF(AND($G134="正式版",$H134="口腔诊所"),IFERROR(U134/同类汇总数据!F$5,0),IF(AND($G134="检查版",$H134="中西医诊所"),IFERROR(U134/同类汇总数据!F$6,0),IF(AND($G134="检查版",$H134="中医诊所"),IFERROR(U134/同类汇总数据!F$7,0),IF(AND($G134="检查版",$H134="口腔诊所"),IFERROR(U134/同类汇总数据!F$8,0),IF(AND($G134="互联网版",$H134="中西医诊所"),IFERROR(U134/同类汇总数据!F$9,0),IF(AND($G134="互联网版",$H134="中医诊所"),IFERROR(U134/同类汇总数据!F$10,0),IF(AND($G134="互联网版",$H134="口腔诊所"),IFERROR(U134/同类汇总数据!F$11,0))))))))))</f>
        <v>0</v>
      </c>
      <c r="AH134" s="61">
        <f>IF(AND($G134="正式版",$H134="中西医诊所"),IFERROR(V134/同类汇总数据!G$3,0),IF(AND($G134="正式版",$H134="中医诊所"),IFERROR(V134/同类汇总数据!G$4,0),IF(AND($G134="正式版",$H134="口腔诊所"),IFERROR(V134/同类汇总数据!G$5,0),IF(AND($G134="检查版",$H134="中西医诊所"),IFERROR(V134/同类汇总数据!G$6,0),IF(AND($G134="检查版",$H134="中医诊所"),IFERROR(V134/同类汇总数据!G$7,0),IF(AND($G134="检查版",$H134="口腔诊所"),IFERROR(V134/同类汇总数据!G$8,0),IF(AND($G134="互联网版",$H134="中西医诊所"),IFERROR(V134/同类汇总数据!G$9,0),IF(AND($G134="互联网版",$H134="中医诊所"),IFERROR(V134/同类汇总数据!G$10,0),IF(AND($G134="互联网版",$H134="口腔诊所"),IFERROR(V134/同类汇总数据!G$11,0))))))))))</f>
        <v>0</v>
      </c>
      <c r="AI134" s="61">
        <f>IF(AND($G134="正式版",$H134="中西医诊所"),IFERROR(W134/同类汇总数据!H$3,0),IF(AND($G134="正式版",$H134="中医诊所"),IFERROR(W134/同类汇总数据!H$4,0),IF(AND($G134="正式版",$H134="口腔诊所"),IFERROR(W134/同类汇总数据!H$5,0),IF(AND($G134="检查版",$H134="中西医诊所"),IFERROR(W134/同类汇总数据!H$6,0),IF(AND($G134="检查版",$H134="中医诊所"),IFERROR(W134/同类汇总数据!H$7,0),IF(AND($G134="检查版",$H134="口腔诊所"),IFERROR(W134/同类汇总数据!H$8,0),IF(AND($G134="互联网版",$H134="中西医诊所"),IFERROR(W134/同类汇总数据!H$9,0),IF(AND($G134="互联网版",$H134="中医诊所"),IFERROR(W134/同类汇总数据!H$10,0),IF(AND($G134="互联网版",$H134="口腔诊所"),IFERROR(W134/同类汇总数据!H$11,0))))))))))</f>
        <v>0</v>
      </c>
      <c r="AJ134" s="61">
        <f>IF(AND($G134="正式版",$H134="中西医诊所"),IFERROR(X134/同类汇总数据!I$3,0),IF(AND($G134="正式版",$H134="中医诊所"),IFERROR(X134/同类汇总数据!I$4,0),IF(AND($G134="正式版",$H134="口腔诊所"),IFERROR(X134/同类汇总数据!I$5,0),IF(AND($G134="检查版",$H134="中西医诊所"),IFERROR(X134/同类汇总数据!I$6,0),IF(AND($G134="检查版",$H134="中医诊所"),IFERROR(X134/同类汇总数据!I$7,0),IF(AND($G134="检查版",$H134="口腔诊所"),IFERROR(X134/同类汇总数据!I$8,0),IF(AND($G134="互联网版",$H134="中西医诊所"),IFERROR(X134/同类汇总数据!I$9,0),IF(AND($G134="互联网版",$H134="中医诊所"),IFERROR(X134/同类汇总数据!I$10,0),IF(AND($G134="互联网版",$H134="口腔诊所"),IFERROR(X134/同类汇总数据!I$11,0))))))))))</f>
        <v>0</v>
      </c>
      <c r="AK134" s="61">
        <f>IF(AND($G134="正式版",$H134="中西医诊所"),IFERROR(Y134/同类汇总数据!J$3,0),IF(AND($G134="正式版",$H134="中医诊所"),IFERROR(Y134/同类汇总数据!J$4,0),IF(AND($G134="正式版",$H134="口腔诊所"),IFERROR(Y134/同类汇总数据!J$5,0),IF(AND($G134="检查版",$H134="中西医诊所"),IFERROR(Y134/同类汇总数据!J$6,0),IF(AND($G134="检查版",$H134="中医诊所"),IFERROR(Y134/同类汇总数据!J$7,0),IF(AND($G134="检查版",$H134="口腔诊所"),IFERROR(Y134/同类汇总数据!J$8,0),IF(AND($G134="互联网版",$H134="中西医诊所"),IFERROR(Y134/同类汇总数据!J$9,0),IF(AND($G134="互联网版",$H134="中医诊所"),IFERROR(Y134/同类汇总数据!J$10,0),IF(AND($G134="互联网版",$H134="口腔诊所"),IFERROR(Y134/同类汇总数据!J$11,0))))))))))</f>
        <v>0</v>
      </c>
      <c r="AL134" s="62" t="str">
        <f ca="1" t="shared" si="45"/>
        <v>-</v>
      </c>
      <c r="AM134" s="62" t="str">
        <f t="shared" si="46"/>
        <v>低于同行20%</v>
      </c>
      <c r="AN134" s="5" t="str">
        <f t="shared" si="47"/>
        <v>低于同行20%</v>
      </c>
      <c r="AO134" s="63">
        <f t="shared" si="48"/>
        <v>46104.3904513889</v>
      </c>
      <c r="AP134" s="5" t="str">
        <f t="shared" si="49"/>
        <v/>
      </c>
      <c r="AQ134" s="60">
        <v>45125.4377275231</v>
      </c>
    </row>
    <row r="135" ht="17" spans="1:43">
      <c r="A135" s="5">
        <f t="shared" si="53"/>
        <v>132</v>
      </c>
      <c r="B135" s="55" t="str">
        <f t="shared" si="42"/>
        <v>无交易</v>
      </c>
      <c r="C135" s="2" t="str">
        <f t="shared" si="43"/>
        <v/>
      </c>
      <c r="D135" s="56" t="str">
        <f t="shared" si="44"/>
        <v>可能流失</v>
      </c>
      <c r="E135" s="84" t="s">
        <v>434</v>
      </c>
      <c r="F135" s="58">
        <v>45125.4377275231</v>
      </c>
      <c r="G135" s="59" t="s">
        <v>38</v>
      </c>
      <c r="H135" s="59" t="s">
        <v>66</v>
      </c>
      <c r="I135" s="59" t="s">
        <v>40</v>
      </c>
      <c r="J135" s="59" t="s">
        <v>78</v>
      </c>
      <c r="K135" s="59" t="s">
        <v>435</v>
      </c>
      <c r="L135" s="59" t="s">
        <v>436</v>
      </c>
      <c r="M135" s="60">
        <v>46081.6015393519</v>
      </c>
      <c r="N135" s="60">
        <v>45928.4336654398</v>
      </c>
      <c r="O135" s="60">
        <v>45928.4321102662</v>
      </c>
      <c r="P135" s="60">
        <v>45917.4677471759</v>
      </c>
      <c r="Q135" s="60">
        <v>45928.4336828704</v>
      </c>
      <c r="R135" s="59"/>
      <c r="S135" s="59"/>
      <c r="T135" s="59"/>
      <c r="U135" s="59"/>
      <c r="V135" s="59"/>
      <c r="W135" s="59"/>
      <c r="X135" s="59"/>
      <c r="Y135" s="59"/>
      <c r="Z135" s="59"/>
      <c r="AA135" s="59"/>
      <c r="AB135" s="59"/>
      <c r="AC135" s="59"/>
      <c r="AD135" s="61">
        <f>IF(AND($G135="正式版",$H135="中西医诊所"),IFERROR(R135/同类汇总数据!C$3,0),IF(AND($G135="正式版",$H135="中医诊所"),IFERROR(R135/同类汇总数据!C$4,0),IF(AND($G135="正式版",$H135="口腔诊所"),IFERROR(R135/同类汇总数据!C$5,0),IF(AND($G135="检查版",$H135="中西医诊所"),IFERROR(R135/同类汇总数据!C$6,0),IF(AND($G135="检查版",$H135="中医诊所"),IFERROR(R135/同类汇总数据!C$7,0),IF(AND($G135="检查版",$H135="口腔诊所"),IFERROR(R135/同类汇总数据!C$8,0),IF(AND($G135="互联网版",$H135="中西医诊所"),IFERROR(R135/同类汇总数据!C$9,0),IF(AND($G135="互联网版",$H135="中医诊所"),IFERROR(R135/同类汇总数据!C$10,0),IF(AND($G135="互联网版",$H135="口腔诊所"),IFERROR(R135/同类汇总数据!C$11,0))))))))))</f>
        <v>0</v>
      </c>
      <c r="AE135" s="61">
        <f>IF(AND($G135="正式版",$H135="中西医诊所"),IFERROR(S135/同类汇总数据!D$3,0),IF(AND($G135="正式版",$H135="中医诊所"),IFERROR(S135/同类汇总数据!D$4,0),IF(AND($G135="正式版",$H135="口腔诊所"),IFERROR(S135/同类汇总数据!D$5,0),IF(AND($G135="检查版",$H135="中西医诊所"),IFERROR(S135/同类汇总数据!D$6,0),IF(AND($G135="检查版",$H135="中医诊所"),IFERROR(S135/同类汇总数据!D$7,0),IF(AND($G135="检查版",$H135="口腔诊所"),IFERROR(S135/同类汇总数据!D$8,0),IF(AND($G135="互联网版",$H135="中西医诊所"),IFERROR(S135/同类汇总数据!D$9,0),IF(AND($G135="互联网版",$H135="中医诊所"),IFERROR(S135/同类汇总数据!D$10,0),IF(AND($G135="互联网版",$H135="口腔诊所"),IFERROR(S135/同类汇总数据!D$11,0))))))))))</f>
        <v>0</v>
      </c>
      <c r="AF135" s="61">
        <f>IF(AND($G135="正式版",$H135="中西医诊所"),IFERROR(T135/同类汇总数据!E$3,0),IF(AND($G135="正式版",$H135="中医诊所"),IFERROR(T135/同类汇总数据!E$4,0),IF(AND($G135="正式版",$H135="口腔诊所"),IFERROR(T135/同类汇总数据!E$5,0),IF(AND($G135="检查版",$H135="中西医诊所"),IFERROR(T135/同类汇总数据!E$6,0),IF(AND($G135="检查版",$H135="中医诊所"),IFERROR(T135/同类汇总数据!E$7,0),IF(AND($G135="检查版",$H135="口腔诊所"),IFERROR(T135/同类汇总数据!E$8,0),IF(AND($G135="互联网版",$H135="中西医诊所"),IFERROR(T135/同类汇总数据!E$9,0),IF(AND($G135="互联网版",$H135="中医诊所"),IFERROR(T135/同类汇总数据!E$10,0),IF(AND($G135="互联网版",$H135="口腔诊所"),IFERROR(T135/同类汇总数据!E$11,0))))))))))</f>
        <v>0</v>
      </c>
      <c r="AG135" s="61">
        <f>IF(AND($G135="正式版",$H135="中西医诊所"),IFERROR(U135/同类汇总数据!F$3,0),IF(AND($G135="正式版",$H135="中医诊所"),IFERROR(U135/同类汇总数据!F$4,0),IF(AND($G135="正式版",$H135="口腔诊所"),IFERROR(U135/同类汇总数据!F$5,0),IF(AND($G135="检查版",$H135="中西医诊所"),IFERROR(U135/同类汇总数据!F$6,0),IF(AND($G135="检查版",$H135="中医诊所"),IFERROR(U135/同类汇总数据!F$7,0),IF(AND($G135="检查版",$H135="口腔诊所"),IFERROR(U135/同类汇总数据!F$8,0),IF(AND($G135="互联网版",$H135="中西医诊所"),IFERROR(U135/同类汇总数据!F$9,0),IF(AND($G135="互联网版",$H135="中医诊所"),IFERROR(U135/同类汇总数据!F$10,0),IF(AND($G135="互联网版",$H135="口腔诊所"),IFERROR(U135/同类汇总数据!F$11,0))))))))))</f>
        <v>0</v>
      </c>
      <c r="AH135" s="61">
        <f>IF(AND($G135="正式版",$H135="中西医诊所"),IFERROR(V135/同类汇总数据!G$3,0),IF(AND($G135="正式版",$H135="中医诊所"),IFERROR(V135/同类汇总数据!G$4,0),IF(AND($G135="正式版",$H135="口腔诊所"),IFERROR(V135/同类汇总数据!G$5,0),IF(AND($G135="检查版",$H135="中西医诊所"),IFERROR(V135/同类汇总数据!G$6,0),IF(AND($G135="检查版",$H135="中医诊所"),IFERROR(V135/同类汇总数据!G$7,0),IF(AND($G135="检查版",$H135="口腔诊所"),IFERROR(V135/同类汇总数据!G$8,0),IF(AND($G135="互联网版",$H135="中西医诊所"),IFERROR(V135/同类汇总数据!G$9,0),IF(AND($G135="互联网版",$H135="中医诊所"),IFERROR(V135/同类汇总数据!G$10,0),IF(AND($G135="互联网版",$H135="口腔诊所"),IFERROR(V135/同类汇总数据!G$11,0))))))))))</f>
        <v>0</v>
      </c>
      <c r="AI135" s="61">
        <f>IF(AND($G135="正式版",$H135="中西医诊所"),IFERROR(W135/同类汇总数据!H$3,0),IF(AND($G135="正式版",$H135="中医诊所"),IFERROR(W135/同类汇总数据!H$4,0),IF(AND($G135="正式版",$H135="口腔诊所"),IFERROR(W135/同类汇总数据!H$5,0),IF(AND($G135="检查版",$H135="中西医诊所"),IFERROR(W135/同类汇总数据!H$6,0),IF(AND($G135="检查版",$H135="中医诊所"),IFERROR(W135/同类汇总数据!H$7,0),IF(AND($G135="检查版",$H135="口腔诊所"),IFERROR(W135/同类汇总数据!H$8,0),IF(AND($G135="互联网版",$H135="中西医诊所"),IFERROR(W135/同类汇总数据!H$9,0),IF(AND($G135="互联网版",$H135="中医诊所"),IFERROR(W135/同类汇总数据!H$10,0),IF(AND($G135="互联网版",$H135="口腔诊所"),IFERROR(W135/同类汇总数据!H$11,0))))))))))</f>
        <v>0</v>
      </c>
      <c r="AJ135" s="61">
        <f>IF(AND($G135="正式版",$H135="中西医诊所"),IFERROR(X135/同类汇总数据!I$3,0),IF(AND($G135="正式版",$H135="中医诊所"),IFERROR(X135/同类汇总数据!I$4,0),IF(AND($G135="正式版",$H135="口腔诊所"),IFERROR(X135/同类汇总数据!I$5,0),IF(AND($G135="检查版",$H135="中西医诊所"),IFERROR(X135/同类汇总数据!I$6,0),IF(AND($G135="检查版",$H135="中医诊所"),IFERROR(X135/同类汇总数据!I$7,0),IF(AND($G135="检查版",$H135="口腔诊所"),IFERROR(X135/同类汇总数据!I$8,0),IF(AND($G135="互联网版",$H135="中西医诊所"),IFERROR(X135/同类汇总数据!I$9,0),IF(AND($G135="互联网版",$H135="中医诊所"),IFERROR(X135/同类汇总数据!I$10,0),IF(AND($G135="互联网版",$H135="口腔诊所"),IFERROR(X135/同类汇总数据!I$11,0))))))))))</f>
        <v>0</v>
      </c>
      <c r="AK135" s="61">
        <f>IF(AND($G135="正式版",$H135="中西医诊所"),IFERROR(Y135/同类汇总数据!J$3,0),IF(AND($G135="正式版",$H135="中医诊所"),IFERROR(Y135/同类汇总数据!J$4,0),IF(AND($G135="正式版",$H135="口腔诊所"),IFERROR(Y135/同类汇总数据!J$5,0),IF(AND($G135="检查版",$H135="中西医诊所"),IFERROR(Y135/同类汇总数据!J$6,0),IF(AND($G135="检查版",$H135="中医诊所"),IFERROR(Y135/同类汇总数据!J$7,0),IF(AND($G135="检查版",$H135="口腔诊所"),IFERROR(Y135/同类汇总数据!J$8,0),IF(AND($G135="互联网版",$H135="中西医诊所"),IFERROR(Y135/同类汇总数据!J$9,0),IF(AND($G135="互联网版",$H135="中医诊所"),IFERROR(Y135/同类汇总数据!J$10,0),IF(AND($G135="互联网版",$H135="口腔诊所"),IFERROR(Y135/同类汇总数据!J$11,0))))))))))</f>
        <v>0</v>
      </c>
      <c r="AL135" s="62" t="str">
        <f ca="1" t="shared" si="45"/>
        <v>最近一周未操作</v>
      </c>
      <c r="AM135" s="62" t="str">
        <f t="shared" si="46"/>
        <v>低于同行20%</v>
      </c>
      <c r="AN135" s="5" t="str">
        <f t="shared" si="47"/>
        <v>低于同行20%</v>
      </c>
      <c r="AO135" s="63">
        <f t="shared" si="48"/>
        <v>46081.6015393519</v>
      </c>
      <c r="AP135" s="5" t="str">
        <f t="shared" si="49"/>
        <v/>
      </c>
      <c r="AQ135" s="60">
        <v>45125.4388212384</v>
      </c>
    </row>
    <row r="136" ht="17" spans="1:43">
      <c r="A136" s="5">
        <f t="shared" si="53"/>
        <v>133</v>
      </c>
      <c r="B136" s="55" t="str">
        <f t="shared" si="42"/>
        <v>交易波动较大</v>
      </c>
      <c r="C136" s="2" t="str">
        <f t="shared" si="43"/>
        <v>本月交易额降超20%</v>
      </c>
      <c r="D136" s="56" t="str">
        <f t="shared" si="44"/>
        <v>-</v>
      </c>
      <c r="E136" s="84" t="s">
        <v>437</v>
      </c>
      <c r="F136" s="58">
        <v>45125.4388212384</v>
      </c>
      <c r="G136" s="59" t="s">
        <v>38</v>
      </c>
      <c r="H136" s="59" t="s">
        <v>63</v>
      </c>
      <c r="I136" s="59" t="s">
        <v>40</v>
      </c>
      <c r="J136" s="59" t="s">
        <v>41</v>
      </c>
      <c r="K136" s="59" t="s">
        <v>438</v>
      </c>
      <c r="L136" s="59" t="s">
        <v>439</v>
      </c>
      <c r="M136" s="60">
        <v>46104.38375</v>
      </c>
      <c r="N136" s="60">
        <v>46103.7541285648</v>
      </c>
      <c r="O136" s="60">
        <v>46103.7534863889</v>
      </c>
      <c r="P136" s="60">
        <v>46101.4857351157</v>
      </c>
      <c r="Q136" s="60">
        <v>46103.5424163079</v>
      </c>
      <c r="R136" s="59">
        <v>7860</v>
      </c>
      <c r="S136" s="59">
        <v>28775</v>
      </c>
      <c r="T136" s="59">
        <v>83670</v>
      </c>
      <c r="U136" s="59">
        <v>81070</v>
      </c>
      <c r="V136" s="59">
        <v>19</v>
      </c>
      <c r="W136" s="59">
        <v>42</v>
      </c>
      <c r="X136" s="59">
        <v>86</v>
      </c>
      <c r="Y136" s="59">
        <v>83</v>
      </c>
      <c r="Z136" s="85" t="s">
        <v>440</v>
      </c>
      <c r="AA136" s="59">
        <v>-0.3508178229</v>
      </c>
      <c r="AB136" s="59">
        <v>3.1934720908</v>
      </c>
      <c r="AC136" s="59">
        <v>-0.661337349</v>
      </c>
      <c r="AD136" s="61">
        <f>IF(AND($G136="正式版",$H136="中西医诊所"),IFERROR(R136/同类汇总数据!C$3,0),IF(AND($G136="正式版",$H136="中医诊所"),IFERROR(R136/同类汇总数据!C$4,0),IF(AND($G136="正式版",$H136="口腔诊所"),IFERROR(R136/同类汇总数据!C$5,0),IF(AND($G136="检查版",$H136="中西医诊所"),IFERROR(R136/同类汇总数据!C$6,0),IF(AND($G136="检查版",$H136="中医诊所"),IFERROR(R136/同类汇总数据!C$7,0),IF(AND($G136="检查版",$H136="口腔诊所"),IFERROR(R136/同类汇总数据!C$8,0),IF(AND($G136="互联网版",$H136="中西医诊所"),IFERROR(R136/同类汇总数据!C$9,0),IF(AND($G136="互联网版",$H136="中医诊所"),IFERROR(R136/同类汇总数据!C$10,0),IF(AND($G136="互联网版",$H136="口腔诊所"),IFERROR(R136/同类汇总数据!C$11,0))))))))))</f>
        <v>0.786193088696361</v>
      </c>
      <c r="AE136" s="61">
        <f>IF(AND($G136="正式版",$H136="中西医诊所"),IFERROR(S136/同类汇总数据!D$3,0),IF(AND($G136="正式版",$H136="中医诊所"),IFERROR(S136/同类汇总数据!D$4,0),IF(AND($G136="正式版",$H136="口腔诊所"),IFERROR(S136/同类汇总数据!D$5,0),IF(AND($G136="检查版",$H136="中西医诊所"),IFERROR(S136/同类汇总数据!D$6,0),IF(AND($G136="检查版",$H136="中医诊所"),IFERROR(S136/同类汇总数据!D$7,0),IF(AND($G136="检查版",$H136="口腔诊所"),IFERROR(S136/同类汇总数据!D$8,0),IF(AND($G136="互联网版",$H136="中西医诊所"),IFERROR(S136/同类汇总数据!D$9,0),IF(AND($G136="互联网版",$H136="中医诊所"),IFERROR(S136/同类汇总数据!D$10,0),IF(AND($G136="互联网版",$H136="口腔诊所"),IFERROR(S136/同类汇总数据!D$11,0))))))))))</f>
        <v>0.662547909446704</v>
      </c>
      <c r="AF136" s="61">
        <f>IF(AND($G136="正式版",$H136="中西医诊所"),IFERROR(T136/同类汇总数据!E$3,0),IF(AND($G136="正式版",$H136="中医诊所"),IFERROR(T136/同类汇总数据!E$4,0),IF(AND($G136="正式版",$H136="口腔诊所"),IFERROR(T136/同类汇总数据!E$5,0),IF(AND($G136="检查版",$H136="中西医诊所"),IFERROR(T136/同类汇总数据!E$6,0),IF(AND($G136="检查版",$H136="中医诊所"),IFERROR(T136/同类汇总数据!E$7,0),IF(AND($G136="检查版",$H136="口腔诊所"),IFERROR(T136/同类汇总数据!E$8,0),IF(AND($G136="互联网版",$H136="中西医诊所"),IFERROR(T136/同类汇总数据!E$9,0),IF(AND($G136="互联网版",$H136="中医诊所"),IFERROR(T136/同类汇总数据!E$10,0),IF(AND($G136="互联网版",$H136="口腔诊所"),IFERROR(T136/同类汇总数据!E$11,0))))))))))</f>
        <v>0.754688313457446</v>
      </c>
      <c r="AG136" s="61">
        <f>IF(AND($G136="正式版",$H136="中西医诊所"),IFERROR(U136/同类汇总数据!F$3,0),IF(AND($G136="正式版",$H136="中医诊所"),IFERROR(U136/同类汇总数据!F$4,0),IF(AND($G136="正式版",$H136="口腔诊所"),IFERROR(U136/同类汇总数据!F$5,0),IF(AND($G136="检查版",$H136="中西医诊所"),IFERROR(U136/同类汇总数据!F$6,0),IF(AND($G136="检查版",$H136="中医诊所"),IFERROR(U136/同类汇总数据!F$7,0),IF(AND($G136="检查版",$H136="口腔诊所"),IFERROR(U136/同类汇总数据!F$8,0),IF(AND($G136="互联网版",$H136="中西医诊所"),IFERROR(U136/同类汇总数据!F$9,0),IF(AND($G136="互联网版",$H136="中医诊所"),IFERROR(U136/同类汇总数据!F$10,0),IF(AND($G136="互联网版",$H136="口腔诊所"),IFERROR(U136/同类汇总数据!F$11,0))))))))))</f>
        <v>0.811527788313363</v>
      </c>
      <c r="AH136" s="61">
        <f>IF(AND($G136="正式版",$H136="中西医诊所"),IFERROR(V136/同类汇总数据!G$3,0),IF(AND($G136="正式版",$H136="中医诊所"),IFERROR(V136/同类汇总数据!G$4,0),IF(AND($G136="正式版",$H136="口腔诊所"),IFERROR(V136/同类汇总数据!G$5,0),IF(AND($G136="检查版",$H136="中西医诊所"),IFERROR(V136/同类汇总数据!G$6,0),IF(AND($G136="检查版",$H136="中医诊所"),IFERROR(V136/同类汇总数据!G$7,0),IF(AND($G136="检查版",$H136="口腔诊所"),IFERROR(V136/同类汇总数据!G$8,0),IF(AND($G136="互联网版",$H136="中西医诊所"),IFERROR(V136/同类汇总数据!G$9,0),IF(AND($G136="互联网版",$H136="中医诊所"),IFERROR(V136/同类汇总数据!G$10,0),IF(AND($G136="互联网版",$H136="口腔诊所"),IFERROR(V136/同类汇总数据!G$11,0))))))))))</f>
        <v>1.41196753960941</v>
      </c>
      <c r="AI136" s="61">
        <f>IF(AND($G136="正式版",$H136="中西医诊所"),IFERROR(W136/同类汇总数据!H$3,0),IF(AND($G136="正式版",$H136="中医诊所"),IFERROR(W136/同类汇总数据!H$4,0),IF(AND($G136="正式版",$H136="口腔诊所"),IFERROR(W136/同类汇总数据!H$5,0),IF(AND($G136="检查版",$H136="中西医诊所"),IFERROR(W136/同类汇总数据!H$6,0),IF(AND($G136="检查版",$H136="中医诊所"),IFERROR(W136/同类汇总数据!H$7,0),IF(AND($G136="检查版",$H136="口腔诊所"),IFERROR(W136/同类汇总数据!H$8,0),IF(AND($G136="互联网版",$H136="中西医诊所"),IFERROR(W136/同类汇总数据!H$9,0),IF(AND($G136="互联网版",$H136="中医诊所"),IFERROR(W136/同类汇总数据!H$10,0),IF(AND($G136="互联网版",$H136="口腔诊所"),IFERROR(W136/同类汇总数据!H$11,0))))))))))</f>
        <v>0.739615012775969</v>
      </c>
      <c r="AJ136" s="61">
        <f>IF(AND($G136="正式版",$H136="中西医诊所"),IFERROR(X136/同类汇总数据!I$3,0),IF(AND($G136="正式版",$H136="中医诊所"),IFERROR(X136/同类汇总数据!I$4,0),IF(AND($G136="正式版",$H136="口腔诊所"),IFERROR(X136/同类汇总数据!I$5,0),IF(AND($G136="检查版",$H136="中西医诊所"),IFERROR(X136/同类汇总数据!I$6,0),IF(AND($G136="检查版",$H136="中医诊所"),IFERROR(X136/同类汇总数据!I$7,0),IF(AND($G136="检查版",$H136="口腔诊所"),IFERROR(X136/同类汇总数据!I$8,0),IF(AND($G136="互联网版",$H136="中西医诊所"),IFERROR(X136/同类汇总数据!I$9,0),IF(AND($G136="互联网版",$H136="中医诊所"),IFERROR(X136/同类汇总数据!I$10,0),IF(AND($G136="互联网版",$H136="口腔诊所"),IFERROR(X136/同类汇总数据!I$11,0))))))))))</f>
        <v>0.582886848784918</v>
      </c>
      <c r="AK136" s="61">
        <f>IF(AND($G136="正式版",$H136="中西医诊所"),IFERROR(Y136/同类汇总数据!J$3,0),IF(AND($G136="正式版",$H136="中医诊所"),IFERROR(Y136/同类汇总数据!J$4,0),IF(AND($G136="正式版",$H136="口腔诊所"),IFERROR(Y136/同类汇总数据!J$5,0),IF(AND($G136="检查版",$H136="中西医诊所"),IFERROR(Y136/同类汇总数据!J$6,0),IF(AND($G136="检查版",$H136="中医诊所"),IFERROR(Y136/同类汇总数据!J$7,0),IF(AND($G136="检查版",$H136="口腔诊所"),IFERROR(Y136/同类汇总数据!J$8,0),IF(AND($G136="互联网版",$H136="中西医诊所"),IFERROR(Y136/同类汇总数据!J$9,0),IF(AND($G136="互联网版",$H136="中医诊所"),IFERROR(Y136/同类汇总数据!J$10,0),IF(AND($G136="互联网版",$H136="口腔诊所"),IFERROR(Y136/同类汇总数据!J$11,0))))))))))</f>
        <v>0.624966586876756</v>
      </c>
      <c r="AL136" s="62" t="str">
        <f ca="1" t="shared" si="45"/>
        <v>-</v>
      </c>
      <c r="AM136" s="62" t="str">
        <f t="shared" si="46"/>
        <v/>
      </c>
      <c r="AN136" s="5" t="str">
        <f t="shared" si="47"/>
        <v/>
      </c>
      <c r="AO136" s="63">
        <f t="shared" si="48"/>
        <v>46104.38375</v>
      </c>
      <c r="AP136" s="5" t="str">
        <f t="shared" si="49"/>
        <v/>
      </c>
      <c r="AQ136" s="60">
        <v>45125.4396384028</v>
      </c>
    </row>
    <row r="137" ht="17" spans="1:43">
      <c r="A137" s="5">
        <f t="shared" si="53"/>
        <v>134</v>
      </c>
      <c r="B137" s="55" t="str">
        <f t="shared" si="42"/>
        <v>交易波动较大</v>
      </c>
      <c r="C137" s="2" t="str">
        <f t="shared" si="43"/>
        <v/>
      </c>
      <c r="D137" s="56" t="str">
        <f t="shared" si="44"/>
        <v>-</v>
      </c>
      <c r="E137" s="84" t="s">
        <v>441</v>
      </c>
      <c r="F137" s="58">
        <v>45125.4396384028</v>
      </c>
      <c r="G137" s="59" t="s">
        <v>38</v>
      </c>
      <c r="H137" s="59" t="s">
        <v>39</v>
      </c>
      <c r="I137" s="59" t="s">
        <v>40</v>
      </c>
      <c r="J137" s="59" t="s">
        <v>374</v>
      </c>
      <c r="K137" s="59" t="s">
        <v>442</v>
      </c>
      <c r="L137" s="59" t="s">
        <v>443</v>
      </c>
      <c r="M137" s="60">
        <v>46104.3412268519</v>
      </c>
      <c r="N137" s="60">
        <v>46104.3844491088</v>
      </c>
      <c r="O137" s="60">
        <v>46104.3999193866</v>
      </c>
      <c r="P137" s="60">
        <v>46102.7451925579</v>
      </c>
      <c r="Q137" s="60">
        <v>46104.3844975231</v>
      </c>
      <c r="R137" s="59">
        <v>45714.84</v>
      </c>
      <c r="S137" s="59">
        <v>188186.03</v>
      </c>
      <c r="T137" s="59">
        <v>603067.94</v>
      </c>
      <c r="U137" s="59">
        <v>528997.27</v>
      </c>
      <c r="V137" s="59">
        <v>578</v>
      </c>
      <c r="W137" s="59">
        <v>2195</v>
      </c>
      <c r="X137" s="59">
        <v>7208</v>
      </c>
      <c r="Y137" s="59">
        <v>6332</v>
      </c>
      <c r="Z137" s="59">
        <v>225.8461357814</v>
      </c>
      <c r="AA137" s="59">
        <v>0.0104966283</v>
      </c>
      <c r="AB137" s="59">
        <v>-0.1855207691</v>
      </c>
      <c r="AC137" s="59">
        <v>-0.1284296705</v>
      </c>
      <c r="AD137" s="61">
        <f>IF(AND($G137="正式版",$H137="中西医诊所"),IFERROR(R137/同类汇总数据!C$3,0),IF(AND($G137="正式版",$H137="中医诊所"),IFERROR(R137/同类汇总数据!C$4,0),IF(AND($G137="正式版",$H137="口腔诊所"),IFERROR(R137/同类汇总数据!C$5,0),IF(AND($G137="检查版",$H137="中西医诊所"),IFERROR(R137/同类汇总数据!C$6,0),IF(AND($G137="检查版",$H137="中医诊所"),IFERROR(R137/同类汇总数据!C$7,0),IF(AND($G137="检查版",$H137="口腔诊所"),IFERROR(R137/同类汇总数据!C$8,0),IF(AND($G137="互联网版",$H137="中西医诊所"),IFERROR(R137/同类汇总数据!C$9,0),IF(AND($G137="互联网版",$H137="中医诊所"),IFERROR(R137/同类汇总数据!C$10,0),IF(AND($G137="互联网版",$H137="口腔诊所"),IFERROR(R137/同类汇总数据!C$11,0))))))))))</f>
        <v>4.99520091480981</v>
      </c>
      <c r="AE137" s="61">
        <f>IF(AND($G137="正式版",$H137="中西医诊所"),IFERROR(S137/同类汇总数据!D$3,0),IF(AND($G137="正式版",$H137="中医诊所"),IFERROR(S137/同类汇总数据!D$4,0),IF(AND($G137="正式版",$H137="口腔诊所"),IFERROR(S137/同类汇总数据!D$5,0),IF(AND($G137="检查版",$H137="中西医诊所"),IFERROR(S137/同类汇总数据!D$6,0),IF(AND($G137="检查版",$H137="中医诊所"),IFERROR(S137/同类汇总数据!D$7,0),IF(AND($G137="检查版",$H137="口腔诊所"),IFERROR(S137/同类汇总数据!D$8,0),IF(AND($G137="互联网版",$H137="中西医诊所"),IFERROR(S137/同类汇总数据!D$9,0),IF(AND($G137="互联网版",$H137="中医诊所"),IFERROR(S137/同类汇总数据!D$10,0),IF(AND($G137="互联网版",$H137="口腔诊所"),IFERROR(S137/同类汇总数据!D$11,0))))))))))</f>
        <v>5.15808446493794</v>
      </c>
      <c r="AF137" s="61">
        <f>IF(AND($G137="正式版",$H137="中西医诊所"),IFERROR(T137/同类汇总数据!E$3,0),IF(AND($G137="正式版",$H137="中医诊所"),IFERROR(T137/同类汇总数据!E$4,0),IF(AND($G137="正式版",$H137="口腔诊所"),IFERROR(T137/同类汇总数据!E$5,0),IF(AND($G137="检查版",$H137="中西医诊所"),IFERROR(T137/同类汇总数据!E$6,0),IF(AND($G137="检查版",$H137="中医诊所"),IFERROR(T137/同类汇总数据!E$7,0),IF(AND($G137="检查版",$H137="口腔诊所"),IFERROR(T137/同类汇总数据!E$8,0),IF(AND($G137="互联网版",$H137="中西医诊所"),IFERROR(T137/同类汇总数据!E$9,0),IF(AND($G137="互联网版",$H137="中医诊所"),IFERROR(T137/同类汇总数据!E$10,0),IF(AND($G137="互联网版",$H137="口腔诊所"),IFERROR(T137/同类汇总数据!E$11,0))))))))))</f>
        <v>5.52684121401787</v>
      </c>
      <c r="AG137" s="61">
        <f>IF(AND($G137="正式版",$H137="中西医诊所"),IFERROR(U137/同类汇总数据!F$3,0),IF(AND($G137="正式版",$H137="中医诊所"),IFERROR(U137/同类汇总数据!F$4,0),IF(AND($G137="正式版",$H137="口腔诊所"),IFERROR(U137/同类汇总数据!F$5,0),IF(AND($G137="检查版",$H137="中西医诊所"),IFERROR(U137/同类汇总数据!F$6,0),IF(AND($G137="检查版",$H137="中医诊所"),IFERROR(U137/同类汇总数据!F$7,0),IF(AND($G137="检查版",$H137="口腔诊所"),IFERROR(U137/同类汇总数据!F$8,0),IF(AND($G137="互联网版",$H137="中西医诊所"),IFERROR(U137/同类汇总数据!F$9,0),IF(AND($G137="互联网版",$H137="中医诊所"),IFERROR(U137/同类汇总数据!F$10,0),IF(AND($G137="互联网版",$H137="口腔诊所"),IFERROR(U137/同类汇总数据!F$11,0))))))))))</f>
        <v>5.51480122337342</v>
      </c>
      <c r="AH137" s="61">
        <f>IF(AND($G137="正式版",$H137="中西医诊所"),IFERROR(V137/同类汇总数据!G$3,0),IF(AND($G137="正式版",$H137="中医诊所"),IFERROR(V137/同类汇总数据!G$4,0),IF(AND($G137="正式版",$H137="口腔诊所"),IFERROR(V137/同类汇总数据!G$5,0),IF(AND($G137="检查版",$H137="中西医诊所"),IFERROR(V137/同类汇总数据!G$6,0),IF(AND($G137="检查版",$H137="中医诊所"),IFERROR(V137/同类汇总数据!G$7,0),IF(AND($G137="检查版",$H137="口腔诊所"),IFERROR(V137/同类汇总数据!G$8,0),IF(AND($G137="互联网版",$H137="中西医诊所"),IFERROR(V137/同类汇总数据!G$9,0),IF(AND($G137="互联网版",$H137="中医诊所"),IFERROR(V137/同类汇总数据!G$10,0),IF(AND($G137="互联网版",$H137="口腔诊所"),IFERROR(V137/同类汇总数据!G$11,0))))))))))</f>
        <v>6.09697566800385</v>
      </c>
      <c r="AI137" s="61">
        <f>IF(AND($G137="正式版",$H137="中西医诊所"),IFERROR(W137/同类汇总数据!H$3,0),IF(AND($G137="正式版",$H137="中医诊所"),IFERROR(W137/同类汇总数据!H$4,0),IF(AND($G137="正式版",$H137="口腔诊所"),IFERROR(W137/同类汇总数据!H$5,0),IF(AND($G137="检查版",$H137="中西医诊所"),IFERROR(W137/同类汇总数据!H$6,0),IF(AND($G137="检查版",$H137="中医诊所"),IFERROR(W137/同类汇总数据!H$7,0),IF(AND($G137="检查版",$H137="口腔诊所"),IFERROR(W137/同类汇总数据!H$8,0),IF(AND($G137="互联网版",$H137="中西医诊所"),IFERROR(W137/同类汇总数据!H$9,0),IF(AND($G137="互联网版",$H137="中医诊所"),IFERROR(W137/同类汇总数据!H$10,0),IF(AND($G137="互联网版",$H137="口腔诊所"),IFERROR(W137/同类汇总数据!H$11,0))))))))))</f>
        <v>6.0033301388506</v>
      </c>
      <c r="AJ137" s="61">
        <f>IF(AND($G137="正式版",$H137="中西医诊所"),IFERROR(X137/同类汇总数据!I$3,0),IF(AND($G137="正式版",$H137="中医诊所"),IFERROR(X137/同类汇总数据!I$4,0),IF(AND($G137="正式版",$H137="口腔诊所"),IFERROR(X137/同类汇总数据!I$5,0),IF(AND($G137="检查版",$H137="中西医诊所"),IFERROR(X137/同类汇总数据!I$6,0),IF(AND($G137="检查版",$H137="中医诊所"),IFERROR(X137/同类汇总数据!I$7,0),IF(AND($G137="检查版",$H137="口腔诊所"),IFERROR(X137/同类汇总数据!I$8,0),IF(AND($G137="互联网版",$H137="中西医诊所"),IFERROR(X137/同类汇总数据!I$9,0),IF(AND($G137="互联网版",$H137="中医诊所"),IFERROR(X137/同类汇总数据!I$10,0),IF(AND($G137="互联网版",$H137="口腔诊所"),IFERROR(X137/同类汇总数据!I$11,0))))))))))</f>
        <v>6.37362888060313</v>
      </c>
      <c r="AK137" s="61">
        <f>IF(AND($G137="正式版",$H137="中西医诊所"),IFERROR(Y137/同类汇总数据!J$3,0),IF(AND($G137="正式版",$H137="中医诊所"),IFERROR(Y137/同类汇总数据!J$4,0),IF(AND($G137="正式版",$H137="口腔诊所"),IFERROR(Y137/同类汇总数据!J$5,0),IF(AND($G137="检查版",$H137="中西医诊所"),IFERROR(Y137/同类汇总数据!J$6,0),IF(AND($G137="检查版",$H137="中医诊所"),IFERROR(Y137/同类汇总数据!J$7,0),IF(AND($G137="检查版",$H137="口腔诊所"),IFERROR(Y137/同类汇总数据!J$8,0),IF(AND($G137="互联网版",$H137="中西医诊所"),IFERROR(Y137/同类汇总数据!J$9,0),IF(AND($G137="互联网版",$H137="中医诊所"),IFERROR(Y137/同类汇总数据!J$10,0),IF(AND($G137="互联网版",$H137="口腔诊所"),IFERROR(Y137/同类汇总数据!J$11,0))))))))))</f>
        <v>6.32704971630196</v>
      </c>
      <c r="AL137" s="62" t="str">
        <f ca="1" t="shared" si="45"/>
        <v>-</v>
      </c>
      <c r="AM137" s="62" t="str">
        <f t="shared" si="46"/>
        <v>高于同行100%</v>
      </c>
      <c r="AN137" s="5" t="str">
        <f t="shared" si="47"/>
        <v>高于同行100%</v>
      </c>
      <c r="AO137" s="63">
        <f t="shared" si="48"/>
        <v>46104.3999193866</v>
      </c>
      <c r="AP137" s="5" t="str">
        <f t="shared" si="49"/>
        <v/>
      </c>
      <c r="AQ137" s="60">
        <v>45125.5047943171</v>
      </c>
    </row>
    <row r="138" ht="17" spans="1:43">
      <c r="A138" s="5">
        <f t="shared" si="53"/>
        <v>135</v>
      </c>
      <c r="B138" s="55" t="str">
        <f t="shared" si="42"/>
        <v>交易波动较大</v>
      </c>
      <c r="C138" s="2" t="str">
        <f t="shared" si="43"/>
        <v>本月交易额降超20%</v>
      </c>
      <c r="D138" s="56" t="str">
        <f t="shared" si="44"/>
        <v>-</v>
      </c>
      <c r="E138" s="84" t="s">
        <v>444</v>
      </c>
      <c r="F138" s="58">
        <v>45125.5047943171</v>
      </c>
      <c r="G138" s="59" t="s">
        <v>38</v>
      </c>
      <c r="H138" s="59" t="s">
        <v>63</v>
      </c>
      <c r="I138" s="59" t="s">
        <v>40</v>
      </c>
      <c r="J138" s="59" t="s">
        <v>182</v>
      </c>
      <c r="K138" s="59" t="s">
        <v>445</v>
      </c>
      <c r="L138" s="59"/>
      <c r="M138" s="60">
        <v>46103.4371064815</v>
      </c>
      <c r="N138" s="60">
        <v>46103.6866529745</v>
      </c>
      <c r="O138" s="60">
        <v>46103.6861479977</v>
      </c>
      <c r="P138" s="60">
        <v>45989.4448995718</v>
      </c>
      <c r="Q138" s="60">
        <v>46103.439883125</v>
      </c>
      <c r="R138" s="59">
        <v>5200</v>
      </c>
      <c r="S138" s="59">
        <v>19670</v>
      </c>
      <c r="T138" s="59">
        <v>91630</v>
      </c>
      <c r="U138" s="59">
        <v>89070</v>
      </c>
      <c r="V138" s="59">
        <v>11</v>
      </c>
      <c r="W138" s="59">
        <v>32</v>
      </c>
      <c r="X138" s="59">
        <v>104</v>
      </c>
      <c r="Y138" s="59">
        <v>100</v>
      </c>
      <c r="Z138" s="85" t="s">
        <v>446</v>
      </c>
      <c r="AA138" s="59">
        <v>-0.2375968992</v>
      </c>
      <c r="AB138" s="59">
        <v>-0.4410745234</v>
      </c>
      <c r="AC138" s="59">
        <v>1.4951202993</v>
      </c>
      <c r="AD138" s="61">
        <f>IF(AND($G138="正式版",$H138="中西医诊所"),IFERROR(R138/同类汇总数据!C$3,0),IF(AND($G138="正式版",$H138="中医诊所"),IFERROR(R138/同类汇总数据!C$4,0),IF(AND($G138="正式版",$H138="口腔诊所"),IFERROR(R138/同类汇总数据!C$5,0),IF(AND($G138="检查版",$H138="中西医诊所"),IFERROR(R138/同类汇总数据!C$6,0),IF(AND($G138="检查版",$H138="中医诊所"),IFERROR(R138/同类汇总数据!C$7,0),IF(AND($G138="检查版",$H138="口腔诊所"),IFERROR(R138/同类汇总数据!C$8,0),IF(AND($G138="互联网版",$H138="中西医诊所"),IFERROR(R138/同类汇总数据!C$9,0),IF(AND($G138="互联网版",$H138="中医诊所"),IFERROR(R138/同类汇总数据!C$10,0),IF(AND($G138="互联网版",$H138="口腔诊所"),IFERROR(R138/同类汇总数据!C$11,0))))))))))</f>
        <v>0.520127743157898</v>
      </c>
      <c r="AE138" s="61">
        <f>IF(AND($G138="正式版",$H138="中西医诊所"),IFERROR(S138/同类汇总数据!D$3,0),IF(AND($G138="正式版",$H138="中医诊所"),IFERROR(S138/同类汇总数据!D$4,0),IF(AND($G138="正式版",$H138="口腔诊所"),IFERROR(S138/同类汇总数据!D$5,0),IF(AND($G138="检查版",$H138="中西医诊所"),IFERROR(S138/同类汇总数据!D$6,0),IF(AND($G138="检查版",$H138="中医诊所"),IFERROR(S138/同类汇总数据!D$7,0),IF(AND($G138="检查版",$H138="口腔诊所"),IFERROR(S138/同类汇总数据!D$8,0),IF(AND($G138="互联网版",$H138="中西医诊所"),IFERROR(S138/同类汇总数据!D$9,0),IF(AND($G138="互联网版",$H138="中医诊所"),IFERROR(S138/同类汇总数据!D$10,0),IF(AND($G138="互联网版",$H138="口腔诊所"),IFERROR(S138/同类汇总数据!D$11,0))))))))))</f>
        <v>0.452904166075297</v>
      </c>
      <c r="AF138" s="61">
        <f>IF(AND($G138="正式版",$H138="中西医诊所"),IFERROR(T138/同类汇总数据!E$3,0),IF(AND($G138="正式版",$H138="中医诊所"),IFERROR(T138/同类汇总数据!E$4,0),IF(AND($G138="正式版",$H138="口腔诊所"),IFERROR(T138/同类汇总数据!E$5,0),IF(AND($G138="检查版",$H138="中西医诊所"),IFERROR(T138/同类汇总数据!E$6,0),IF(AND($G138="检查版",$H138="中医诊所"),IFERROR(T138/同类汇总数据!E$7,0),IF(AND($G138="检查版",$H138="口腔诊所"),IFERROR(T138/同类汇总数据!E$8,0),IF(AND($G138="互联网版",$H138="中西医诊所"),IFERROR(T138/同类汇总数据!E$9,0),IF(AND($G138="互联网版",$H138="中医诊所"),IFERROR(T138/同类汇总数据!E$10,0),IF(AND($G138="互联网版",$H138="口腔诊所"),IFERROR(T138/同类汇总数据!E$11,0))))))))))</f>
        <v>0.826486078189385</v>
      </c>
      <c r="AG138" s="61">
        <f>IF(AND($G138="正式版",$H138="中西医诊所"),IFERROR(U138/同类汇总数据!F$3,0),IF(AND($G138="正式版",$H138="中医诊所"),IFERROR(U138/同类汇总数据!F$4,0),IF(AND($G138="正式版",$H138="口腔诊所"),IFERROR(U138/同类汇总数据!F$5,0),IF(AND($G138="检查版",$H138="中西医诊所"),IFERROR(U138/同类汇总数据!F$6,0),IF(AND($G138="检查版",$H138="中医诊所"),IFERROR(U138/同类汇总数据!F$7,0),IF(AND($G138="检查版",$H138="口腔诊所"),IFERROR(U138/同类汇总数据!F$8,0),IF(AND($G138="互联网版",$H138="中西医诊所"),IFERROR(U138/同类汇总数据!F$9,0),IF(AND($G138="互联网版",$H138="中医诊所"),IFERROR(U138/同类汇总数据!F$10,0),IF(AND($G138="互联网版",$H138="口腔诊所"),IFERROR(U138/同类汇总数据!F$11,0))))))))))</f>
        <v>0.89160947459074</v>
      </c>
      <c r="AH138" s="61">
        <f>IF(AND($G138="正式版",$H138="中西医诊所"),IFERROR(V138/同类汇总数据!G$3,0),IF(AND($G138="正式版",$H138="中医诊所"),IFERROR(V138/同类汇总数据!G$4,0),IF(AND($G138="正式版",$H138="口腔诊所"),IFERROR(V138/同类汇总数据!G$5,0),IF(AND($G138="检查版",$H138="中西医诊所"),IFERROR(V138/同类汇总数据!G$6,0),IF(AND($G138="检查版",$H138="中医诊所"),IFERROR(V138/同类汇总数据!G$7,0),IF(AND($G138="检查版",$H138="口腔诊所"),IFERROR(V138/同类汇总数据!G$8,0),IF(AND($G138="互联网版",$H138="中西医诊所"),IFERROR(V138/同类汇总数据!G$9,0),IF(AND($G138="互联网版",$H138="中医诊所"),IFERROR(V138/同类汇总数据!G$10,0),IF(AND($G138="互联网版",$H138="口腔诊所"),IFERROR(V138/同类汇总数据!G$11,0))))))))))</f>
        <v>0.817454891352813</v>
      </c>
      <c r="AI138" s="61">
        <f>IF(AND($G138="正式版",$H138="中西医诊所"),IFERROR(W138/同类汇总数据!H$3,0),IF(AND($G138="正式版",$H138="中医诊所"),IFERROR(W138/同类汇总数据!H$4,0),IF(AND($G138="正式版",$H138="口腔诊所"),IFERROR(W138/同类汇总数据!H$5,0),IF(AND($G138="检查版",$H138="中西医诊所"),IFERROR(W138/同类汇总数据!H$6,0),IF(AND($G138="检查版",$H138="中医诊所"),IFERROR(W138/同类汇总数据!H$7,0),IF(AND($G138="检查版",$H138="口腔诊所"),IFERROR(W138/同类汇总数据!H$8,0),IF(AND($G138="互联网版",$H138="中西医诊所"),IFERROR(W138/同类汇总数据!H$9,0),IF(AND($G138="互联网版",$H138="中医诊所"),IFERROR(W138/同类汇总数据!H$10,0),IF(AND($G138="互联网版",$H138="口腔诊所"),IFERROR(W138/同类汇总数据!H$11,0))))))))))</f>
        <v>0.563516200210262</v>
      </c>
      <c r="AJ138" s="61">
        <f>IF(AND($G138="正式版",$H138="中西医诊所"),IFERROR(X138/同类汇总数据!I$3,0),IF(AND($G138="正式版",$H138="中医诊所"),IFERROR(X138/同类汇总数据!I$4,0),IF(AND($G138="正式版",$H138="口腔诊所"),IFERROR(X138/同类汇总数据!I$5,0),IF(AND($G138="检查版",$H138="中西医诊所"),IFERROR(X138/同类汇总数据!I$6,0),IF(AND($G138="检查版",$H138="中医诊所"),IFERROR(X138/同类汇总数据!I$7,0),IF(AND($G138="检查版",$H138="口腔诊所"),IFERROR(X138/同类汇总数据!I$8,0),IF(AND($G138="互联网版",$H138="中西医诊所"),IFERROR(X138/同类汇总数据!I$9,0),IF(AND($G138="互联网版",$H138="中医诊所"),IFERROR(X138/同类汇总数据!I$10,0),IF(AND($G138="互联网版",$H138="口腔诊所"),IFERROR(X138/同类汇总数据!I$11,0))))))))))</f>
        <v>0.704886421786413</v>
      </c>
      <c r="AK138" s="61">
        <f>IF(AND($G138="正式版",$H138="中西医诊所"),IFERROR(Y138/同类汇总数据!J$3,0),IF(AND($G138="正式版",$H138="中医诊所"),IFERROR(Y138/同类汇总数据!J$4,0),IF(AND($G138="正式版",$H138="口腔诊所"),IFERROR(Y138/同类汇总数据!J$5,0),IF(AND($G138="检查版",$H138="中西医诊所"),IFERROR(Y138/同类汇总数据!J$6,0),IF(AND($G138="检查版",$H138="中医诊所"),IFERROR(Y138/同类汇总数据!J$7,0),IF(AND($G138="检查版",$H138="口腔诊所"),IFERROR(Y138/同类汇总数据!J$8,0),IF(AND($G138="互联网版",$H138="中西医诊所"),IFERROR(Y138/同类汇总数据!J$9,0),IF(AND($G138="互联网版",$H138="中医诊所"),IFERROR(Y138/同类汇总数据!J$10,0),IF(AND($G138="互联网版",$H138="口腔诊所"),IFERROR(Y138/同类汇总数据!J$11,0))))))))))</f>
        <v>0.752971791417778</v>
      </c>
      <c r="AL138" s="62" t="str">
        <f ca="1" t="shared" si="45"/>
        <v>-</v>
      </c>
      <c r="AM138" s="62" t="str">
        <f t="shared" si="46"/>
        <v>低于同行50%</v>
      </c>
      <c r="AN138" s="5" t="str">
        <f t="shared" si="47"/>
        <v/>
      </c>
      <c r="AO138" s="63">
        <f t="shared" si="48"/>
        <v>46103.6866529745</v>
      </c>
      <c r="AP138" s="5" t="str">
        <f t="shared" si="49"/>
        <v/>
      </c>
      <c r="AQ138" s="60">
        <v>45125.8984742477</v>
      </c>
    </row>
    <row r="139" ht="17" spans="1:43">
      <c r="A139" s="5">
        <f t="shared" si="53"/>
        <v>136</v>
      </c>
      <c r="B139" s="55" t="str">
        <f t="shared" si="42"/>
        <v>交易波动较大</v>
      </c>
      <c r="C139" s="2" t="str">
        <f t="shared" si="43"/>
        <v/>
      </c>
      <c r="D139" s="56" t="str">
        <f t="shared" si="44"/>
        <v>-</v>
      </c>
      <c r="E139" s="84" t="s">
        <v>447</v>
      </c>
      <c r="F139" s="58">
        <v>45125.8984742477</v>
      </c>
      <c r="G139" s="59" t="s">
        <v>38</v>
      </c>
      <c r="H139" s="59" t="s">
        <v>66</v>
      </c>
      <c r="I139" s="59" t="s">
        <v>40</v>
      </c>
      <c r="J139" s="59" t="s">
        <v>78</v>
      </c>
      <c r="K139" s="59" t="s">
        <v>448</v>
      </c>
      <c r="L139" s="59" t="s">
        <v>449</v>
      </c>
      <c r="M139" s="60">
        <v>46104.3368981481</v>
      </c>
      <c r="N139" s="60">
        <v>46103.8369901505</v>
      </c>
      <c r="O139" s="60">
        <v>46103.836736331</v>
      </c>
      <c r="P139" s="60">
        <v>46099.5663381829</v>
      </c>
      <c r="Q139" s="60">
        <v>46103.8370005208</v>
      </c>
      <c r="R139" s="59">
        <v>11301.44</v>
      </c>
      <c r="S139" s="59">
        <v>46062.42</v>
      </c>
      <c r="T139" s="59">
        <v>178855.07</v>
      </c>
      <c r="U139" s="59">
        <v>135352.95</v>
      </c>
      <c r="V139" s="59">
        <v>45</v>
      </c>
      <c r="W139" s="59">
        <v>165</v>
      </c>
      <c r="X139" s="59">
        <v>579</v>
      </c>
      <c r="Y139" s="59">
        <v>472</v>
      </c>
      <c r="Z139" s="59">
        <v>557.0080246914</v>
      </c>
      <c r="AA139" s="59">
        <v>0.1775095728</v>
      </c>
      <c r="AB139" s="59">
        <v>-0.5823979809</v>
      </c>
      <c r="AC139" s="59">
        <v>0.0691437321</v>
      </c>
      <c r="AD139" s="61">
        <f>IF(AND($G139="正式版",$H139="中西医诊所"),IFERROR(R139/同类汇总数据!C$3,0),IF(AND($G139="正式版",$H139="中医诊所"),IFERROR(R139/同类汇总数据!C$4,0),IF(AND($G139="正式版",$H139="口腔诊所"),IFERROR(R139/同类汇总数据!C$5,0),IF(AND($G139="检查版",$H139="中西医诊所"),IFERROR(R139/同类汇总数据!C$6,0),IF(AND($G139="检查版",$H139="中医诊所"),IFERROR(R139/同类汇总数据!C$7,0),IF(AND($G139="检查版",$H139="口腔诊所"),IFERROR(R139/同类汇总数据!C$8,0),IF(AND($G139="互联网版",$H139="中西医诊所"),IFERROR(R139/同类汇总数据!C$9,0),IF(AND($G139="互联网版",$H139="中医诊所"),IFERROR(R139/同类汇总数据!C$10,0),IF(AND($G139="互联网版",$H139="口腔诊所"),IFERROR(R139/同类汇总数据!C$11,0))))))))))</f>
        <v>1.62680647499058</v>
      </c>
      <c r="AE139" s="61">
        <f>IF(AND($G139="正式版",$H139="中西医诊所"),IFERROR(S139/同类汇总数据!D$3,0),IF(AND($G139="正式版",$H139="中医诊所"),IFERROR(S139/同类汇总数据!D$4,0),IF(AND($G139="正式版",$H139="口腔诊所"),IFERROR(S139/同类汇总数据!D$5,0),IF(AND($G139="检查版",$H139="中西医诊所"),IFERROR(S139/同类汇总数据!D$6,0),IF(AND($G139="检查版",$H139="中医诊所"),IFERROR(S139/同类汇总数据!D$7,0),IF(AND($G139="检查版",$H139="口腔诊所"),IFERROR(S139/同类汇总数据!D$8,0),IF(AND($G139="互联网版",$H139="中西医诊所"),IFERROR(S139/同类汇总数据!D$9,0),IF(AND($G139="互联网版",$H139="中医诊所"),IFERROR(S139/同类汇总数据!D$10,0),IF(AND($G139="互联网版",$H139="口腔诊所"),IFERROR(S139/同类汇总数据!D$11,0))))))))))</f>
        <v>1.70891049622506</v>
      </c>
      <c r="AF139" s="61">
        <f>IF(AND($G139="正式版",$H139="中西医诊所"),IFERROR(T139/同类汇总数据!E$3,0),IF(AND($G139="正式版",$H139="中医诊所"),IFERROR(T139/同类汇总数据!E$4,0),IF(AND($G139="正式版",$H139="口腔诊所"),IFERROR(T139/同类汇总数据!E$5,0),IF(AND($G139="检查版",$H139="中西医诊所"),IFERROR(T139/同类汇总数据!E$6,0),IF(AND($G139="检查版",$H139="中医诊所"),IFERROR(T139/同类汇总数据!E$7,0),IF(AND($G139="检查版",$H139="口腔诊所"),IFERROR(T139/同类汇总数据!E$8,0),IF(AND($G139="互联网版",$H139="中西医诊所"),IFERROR(T139/同类汇总数据!E$9,0),IF(AND($G139="互联网版",$H139="中医诊所"),IFERROR(T139/同类汇总数据!E$10,0),IF(AND($G139="互联网版",$H139="口腔诊所"),IFERROR(T139/同类汇总数据!E$11,0))))))))))</f>
        <v>2.29817906449241</v>
      </c>
      <c r="AG139" s="61">
        <f>IF(AND($G139="正式版",$H139="中西医诊所"),IFERROR(U139/同类汇总数据!F$3,0),IF(AND($G139="正式版",$H139="中医诊所"),IFERROR(U139/同类汇总数据!F$4,0),IF(AND($G139="正式版",$H139="口腔诊所"),IFERROR(U139/同类汇总数据!F$5,0),IF(AND($G139="检查版",$H139="中西医诊所"),IFERROR(U139/同类汇总数据!F$6,0),IF(AND($G139="检查版",$H139="中医诊所"),IFERROR(U139/同类汇总数据!F$7,0),IF(AND($G139="检查版",$H139="口腔诊所"),IFERROR(U139/同类汇总数据!F$8,0),IF(AND($G139="互联网版",$H139="中西医诊所"),IFERROR(U139/同类汇总数据!F$9,0),IF(AND($G139="互联网版",$H139="中医诊所"),IFERROR(U139/同类汇总数据!F$10,0),IF(AND($G139="互联网版",$H139="口腔诊所"),IFERROR(U139/同类汇总数据!F$11,0))))))))))</f>
        <v>2.0266355557567</v>
      </c>
      <c r="AH139" s="61">
        <f>IF(AND($G139="正式版",$H139="中西医诊所"),IFERROR(V139/同类汇总数据!G$3,0),IF(AND($G139="正式版",$H139="中医诊所"),IFERROR(V139/同类汇总数据!G$4,0),IF(AND($G139="正式版",$H139="口腔诊所"),IFERROR(V139/同类汇总数据!G$5,0),IF(AND($G139="检查版",$H139="中西医诊所"),IFERROR(V139/同类汇总数据!G$6,0),IF(AND($G139="检查版",$H139="中医诊所"),IFERROR(V139/同类汇总数据!G$7,0),IF(AND($G139="检查版",$H139="口腔诊所"),IFERROR(V139/同类汇总数据!G$8,0),IF(AND($G139="互联网版",$H139="中西医诊所"),IFERROR(V139/同类汇总数据!G$9,0),IF(AND($G139="互联网版",$H139="中医诊所"),IFERROR(V139/同类汇总数据!G$10,0),IF(AND($G139="互联网版",$H139="口腔诊所"),IFERROR(V139/同类汇总数据!G$11,0))))))))))</f>
        <v>1.01651957251964</v>
      </c>
      <c r="AI139" s="61">
        <f>IF(AND($G139="正式版",$H139="中西医诊所"),IFERROR(W139/同类汇总数据!H$3,0),IF(AND($G139="正式版",$H139="中医诊所"),IFERROR(W139/同类汇总数据!H$4,0),IF(AND($G139="正式版",$H139="口腔诊所"),IFERROR(W139/同类汇总数据!H$5,0),IF(AND($G139="检查版",$H139="中西医诊所"),IFERROR(W139/同类汇总数据!H$6,0),IF(AND($G139="检查版",$H139="中医诊所"),IFERROR(W139/同类汇总数据!H$7,0),IF(AND($G139="检查版",$H139="口腔诊所"),IFERROR(W139/同类汇总数据!H$8,0),IF(AND($G139="互联网版",$H139="中西医诊所"),IFERROR(W139/同类汇总数据!H$9,0),IF(AND($G139="互联网版",$H139="中医诊所"),IFERROR(W139/同类汇总数据!H$10,0),IF(AND($G139="互联网版",$H139="口腔诊所"),IFERROR(W139/同类汇总数据!H$11,0))))))))))</f>
        <v>0.937698728196373</v>
      </c>
      <c r="AJ139" s="61">
        <f>IF(AND($G139="正式版",$H139="中西医诊所"),IFERROR(X139/同类汇总数据!I$3,0),IF(AND($G139="正式版",$H139="中医诊所"),IFERROR(X139/同类汇总数据!I$4,0),IF(AND($G139="正式版",$H139="口腔诊所"),IFERROR(X139/同类汇总数据!I$5,0),IF(AND($G139="检查版",$H139="中西医诊所"),IFERROR(X139/同类汇总数据!I$6,0),IF(AND($G139="检查版",$H139="中医诊所"),IFERROR(X139/同类汇总数据!I$7,0),IF(AND($G139="检查版",$H139="口腔诊所"),IFERROR(X139/同类汇总数据!I$8,0),IF(AND($G139="互联网版",$H139="中西医诊所"),IFERROR(X139/同类汇总数据!I$9,0),IF(AND($G139="互联网版",$H139="中医诊所"),IFERROR(X139/同类汇总数据!I$10,0),IF(AND($G139="互联网版",$H139="口腔诊所"),IFERROR(X139/同类汇总数据!I$11,0))))))))))</f>
        <v>1.12146057165436</v>
      </c>
      <c r="AK139" s="61">
        <f>IF(AND($G139="正式版",$H139="中西医诊所"),IFERROR(Y139/同类汇总数据!J$3,0),IF(AND($G139="正式版",$H139="中医诊所"),IFERROR(Y139/同类汇总数据!J$4,0),IF(AND($G139="正式版",$H139="口腔诊所"),IFERROR(Y139/同类汇总数据!J$5,0),IF(AND($G139="检查版",$H139="中西医诊所"),IFERROR(Y139/同类汇总数据!J$6,0),IF(AND($G139="检查版",$H139="中医诊所"),IFERROR(Y139/同类汇总数据!J$7,0),IF(AND($G139="检查版",$H139="口腔诊所"),IFERROR(Y139/同类汇总数据!J$8,0),IF(AND($G139="互联网版",$H139="中西医诊所"),IFERROR(Y139/同类汇总数据!J$9,0),IF(AND($G139="互联网版",$H139="中医诊所"),IFERROR(Y139/同类汇总数据!J$10,0),IF(AND($G139="互联网版",$H139="口腔诊所"),IFERROR(Y139/同类汇总数据!J$11,0))))))))))</f>
        <v>1.03563006240988</v>
      </c>
      <c r="AL139" s="62" t="str">
        <f ca="1" t="shared" si="45"/>
        <v>-</v>
      </c>
      <c r="AM139" s="62" t="str">
        <f t="shared" si="46"/>
        <v>高于同行150%</v>
      </c>
      <c r="AN139" s="5" t="str">
        <f t="shared" si="47"/>
        <v/>
      </c>
      <c r="AO139" s="63">
        <f t="shared" si="48"/>
        <v>46104.3368981481</v>
      </c>
      <c r="AP139" s="5" t="str">
        <f t="shared" si="49"/>
        <v/>
      </c>
      <c r="AQ139" s="60">
        <v>45126.6121773495</v>
      </c>
    </row>
    <row r="140" ht="17" spans="1:43">
      <c r="A140" s="5">
        <f t="shared" si="53"/>
        <v>137</v>
      </c>
      <c r="B140" s="55" t="str">
        <f t="shared" si="42"/>
        <v>无交易</v>
      </c>
      <c r="C140" s="2" t="str">
        <f t="shared" si="43"/>
        <v/>
      </c>
      <c r="D140" s="56" t="str">
        <f t="shared" si="44"/>
        <v>流失</v>
      </c>
      <c r="E140" s="84" t="s">
        <v>450</v>
      </c>
      <c r="F140" s="58">
        <v>45126.6121773495</v>
      </c>
      <c r="G140" s="59" t="s">
        <v>38</v>
      </c>
      <c r="H140" s="59" t="s">
        <v>66</v>
      </c>
      <c r="I140" s="59" t="s">
        <v>40</v>
      </c>
      <c r="J140" s="59" t="s">
        <v>78</v>
      </c>
      <c r="K140" s="59" t="s">
        <v>451</v>
      </c>
      <c r="L140" s="59" t="s">
        <v>452</v>
      </c>
      <c r="M140" s="60">
        <v>46008.6755324074</v>
      </c>
      <c r="N140" s="60">
        <v>45981.7927377431</v>
      </c>
      <c r="O140" s="60">
        <v>45996.5303440162</v>
      </c>
      <c r="P140" s="60">
        <v>45996.7460935301</v>
      </c>
      <c r="Q140" s="60"/>
      <c r="R140" s="59"/>
      <c r="S140" s="59"/>
      <c r="T140" s="59"/>
      <c r="U140" s="59"/>
      <c r="V140" s="59"/>
      <c r="W140" s="59"/>
      <c r="X140" s="59"/>
      <c r="Y140" s="59"/>
      <c r="Z140" s="59"/>
      <c r="AA140" s="59"/>
      <c r="AB140" s="59"/>
      <c r="AC140" s="59"/>
      <c r="AD140" s="61">
        <f>IF(AND($G140="正式版",$H140="中西医诊所"),IFERROR(R140/同类汇总数据!C$3,0),IF(AND($G140="正式版",$H140="中医诊所"),IFERROR(R140/同类汇总数据!C$4,0),IF(AND($G140="正式版",$H140="口腔诊所"),IFERROR(R140/同类汇总数据!C$5,0),IF(AND($G140="检查版",$H140="中西医诊所"),IFERROR(R140/同类汇总数据!C$6,0),IF(AND($G140="检查版",$H140="中医诊所"),IFERROR(R140/同类汇总数据!C$7,0),IF(AND($G140="检查版",$H140="口腔诊所"),IFERROR(R140/同类汇总数据!C$8,0),IF(AND($G140="互联网版",$H140="中西医诊所"),IFERROR(R140/同类汇总数据!C$9,0),IF(AND($G140="互联网版",$H140="中医诊所"),IFERROR(R140/同类汇总数据!C$10,0),IF(AND($G140="互联网版",$H140="口腔诊所"),IFERROR(R140/同类汇总数据!C$11,0))))))))))</f>
        <v>0</v>
      </c>
      <c r="AE140" s="61">
        <f>IF(AND($G140="正式版",$H140="中西医诊所"),IFERROR(S140/同类汇总数据!D$3,0),IF(AND($G140="正式版",$H140="中医诊所"),IFERROR(S140/同类汇总数据!D$4,0),IF(AND($G140="正式版",$H140="口腔诊所"),IFERROR(S140/同类汇总数据!D$5,0),IF(AND($G140="检查版",$H140="中西医诊所"),IFERROR(S140/同类汇总数据!D$6,0),IF(AND($G140="检查版",$H140="中医诊所"),IFERROR(S140/同类汇总数据!D$7,0),IF(AND($G140="检查版",$H140="口腔诊所"),IFERROR(S140/同类汇总数据!D$8,0),IF(AND($G140="互联网版",$H140="中西医诊所"),IFERROR(S140/同类汇总数据!D$9,0),IF(AND($G140="互联网版",$H140="中医诊所"),IFERROR(S140/同类汇总数据!D$10,0),IF(AND($G140="互联网版",$H140="口腔诊所"),IFERROR(S140/同类汇总数据!D$11,0))))))))))</f>
        <v>0</v>
      </c>
      <c r="AF140" s="61">
        <f>IF(AND($G140="正式版",$H140="中西医诊所"),IFERROR(T140/同类汇总数据!E$3,0),IF(AND($G140="正式版",$H140="中医诊所"),IFERROR(T140/同类汇总数据!E$4,0),IF(AND($G140="正式版",$H140="口腔诊所"),IFERROR(T140/同类汇总数据!E$5,0),IF(AND($G140="检查版",$H140="中西医诊所"),IFERROR(T140/同类汇总数据!E$6,0),IF(AND($G140="检查版",$H140="中医诊所"),IFERROR(T140/同类汇总数据!E$7,0),IF(AND($G140="检查版",$H140="口腔诊所"),IFERROR(T140/同类汇总数据!E$8,0),IF(AND($G140="互联网版",$H140="中西医诊所"),IFERROR(T140/同类汇总数据!E$9,0),IF(AND($G140="互联网版",$H140="中医诊所"),IFERROR(T140/同类汇总数据!E$10,0),IF(AND($G140="互联网版",$H140="口腔诊所"),IFERROR(T140/同类汇总数据!E$11,0))))))))))</f>
        <v>0</v>
      </c>
      <c r="AG140" s="61">
        <f>IF(AND($G140="正式版",$H140="中西医诊所"),IFERROR(U140/同类汇总数据!F$3,0),IF(AND($G140="正式版",$H140="中医诊所"),IFERROR(U140/同类汇总数据!F$4,0),IF(AND($G140="正式版",$H140="口腔诊所"),IFERROR(U140/同类汇总数据!F$5,0),IF(AND($G140="检查版",$H140="中西医诊所"),IFERROR(U140/同类汇总数据!F$6,0),IF(AND($G140="检查版",$H140="中医诊所"),IFERROR(U140/同类汇总数据!F$7,0),IF(AND($G140="检查版",$H140="口腔诊所"),IFERROR(U140/同类汇总数据!F$8,0),IF(AND($G140="互联网版",$H140="中西医诊所"),IFERROR(U140/同类汇总数据!F$9,0),IF(AND($G140="互联网版",$H140="中医诊所"),IFERROR(U140/同类汇总数据!F$10,0),IF(AND($G140="互联网版",$H140="口腔诊所"),IFERROR(U140/同类汇总数据!F$11,0))))))))))</f>
        <v>0</v>
      </c>
      <c r="AH140" s="61">
        <f>IF(AND($G140="正式版",$H140="中西医诊所"),IFERROR(V140/同类汇总数据!G$3,0),IF(AND($G140="正式版",$H140="中医诊所"),IFERROR(V140/同类汇总数据!G$4,0),IF(AND($G140="正式版",$H140="口腔诊所"),IFERROR(V140/同类汇总数据!G$5,0),IF(AND($G140="检查版",$H140="中西医诊所"),IFERROR(V140/同类汇总数据!G$6,0),IF(AND($G140="检查版",$H140="中医诊所"),IFERROR(V140/同类汇总数据!G$7,0),IF(AND($G140="检查版",$H140="口腔诊所"),IFERROR(V140/同类汇总数据!G$8,0),IF(AND($G140="互联网版",$H140="中西医诊所"),IFERROR(V140/同类汇总数据!G$9,0),IF(AND($G140="互联网版",$H140="中医诊所"),IFERROR(V140/同类汇总数据!G$10,0),IF(AND($G140="互联网版",$H140="口腔诊所"),IFERROR(V140/同类汇总数据!G$11,0))))))))))</f>
        <v>0</v>
      </c>
      <c r="AI140" s="61">
        <f>IF(AND($G140="正式版",$H140="中西医诊所"),IFERROR(W140/同类汇总数据!H$3,0),IF(AND($G140="正式版",$H140="中医诊所"),IFERROR(W140/同类汇总数据!H$4,0),IF(AND($G140="正式版",$H140="口腔诊所"),IFERROR(W140/同类汇总数据!H$5,0),IF(AND($G140="检查版",$H140="中西医诊所"),IFERROR(W140/同类汇总数据!H$6,0),IF(AND($G140="检查版",$H140="中医诊所"),IFERROR(W140/同类汇总数据!H$7,0),IF(AND($G140="检查版",$H140="口腔诊所"),IFERROR(W140/同类汇总数据!H$8,0),IF(AND($G140="互联网版",$H140="中西医诊所"),IFERROR(W140/同类汇总数据!H$9,0),IF(AND($G140="互联网版",$H140="中医诊所"),IFERROR(W140/同类汇总数据!H$10,0),IF(AND($G140="互联网版",$H140="口腔诊所"),IFERROR(W140/同类汇总数据!H$11,0))))))))))</f>
        <v>0</v>
      </c>
      <c r="AJ140" s="61">
        <f>IF(AND($G140="正式版",$H140="中西医诊所"),IFERROR(X140/同类汇总数据!I$3,0),IF(AND($G140="正式版",$H140="中医诊所"),IFERROR(X140/同类汇总数据!I$4,0),IF(AND($G140="正式版",$H140="口腔诊所"),IFERROR(X140/同类汇总数据!I$5,0),IF(AND($G140="检查版",$H140="中西医诊所"),IFERROR(X140/同类汇总数据!I$6,0),IF(AND($G140="检查版",$H140="中医诊所"),IFERROR(X140/同类汇总数据!I$7,0),IF(AND($G140="检查版",$H140="口腔诊所"),IFERROR(X140/同类汇总数据!I$8,0),IF(AND($G140="互联网版",$H140="中西医诊所"),IFERROR(X140/同类汇总数据!I$9,0),IF(AND($G140="互联网版",$H140="中医诊所"),IFERROR(X140/同类汇总数据!I$10,0),IF(AND($G140="互联网版",$H140="口腔诊所"),IFERROR(X140/同类汇总数据!I$11,0))))))))))</f>
        <v>0</v>
      </c>
      <c r="AK140" s="61">
        <f>IF(AND($G140="正式版",$H140="中西医诊所"),IFERROR(Y140/同类汇总数据!J$3,0),IF(AND($G140="正式版",$H140="中医诊所"),IFERROR(Y140/同类汇总数据!J$4,0),IF(AND($G140="正式版",$H140="口腔诊所"),IFERROR(Y140/同类汇总数据!J$5,0),IF(AND($G140="检查版",$H140="中西医诊所"),IFERROR(Y140/同类汇总数据!J$6,0),IF(AND($G140="检查版",$H140="中医诊所"),IFERROR(Y140/同类汇总数据!J$7,0),IF(AND($G140="检查版",$H140="口腔诊所"),IFERROR(Y140/同类汇总数据!J$8,0),IF(AND($G140="互联网版",$H140="中西医诊所"),IFERROR(Y140/同类汇总数据!J$9,0),IF(AND($G140="互联网版",$H140="中医诊所"),IFERROR(Y140/同类汇总数据!J$10,0),IF(AND($G140="互联网版",$H140="口腔诊所"),IFERROR(Y140/同类汇总数据!J$11,0))))))))))</f>
        <v>0</v>
      </c>
      <c r="AL140" s="62" t="str">
        <f ca="1" t="shared" si="45"/>
        <v>今年内未操作</v>
      </c>
      <c r="AM140" s="62" t="str">
        <f t="shared" si="46"/>
        <v>低于同行20%</v>
      </c>
      <c r="AN140" s="5" t="str">
        <f t="shared" si="47"/>
        <v>低于同行20%</v>
      </c>
      <c r="AO140" s="63">
        <f t="shared" si="48"/>
        <v>46008.6755324074</v>
      </c>
      <c r="AP140" s="5" t="str">
        <f t="shared" si="49"/>
        <v/>
      </c>
      <c r="AQ140" s="60">
        <v>45128.4563169907</v>
      </c>
    </row>
    <row r="141" ht="17" spans="1:43">
      <c r="A141" s="5">
        <f t="shared" si="53"/>
        <v>138</v>
      </c>
      <c r="B141" s="55" t="str">
        <f t="shared" ref="B141:B204" si="54">IF(V141=0,"无交易",IF(AND(Y141&lt;=-0.2,Z141&lt;=-0.2,AA141&lt;=-0.2),"连续三月交易下滑",IF(AND(Y141&gt;=0.2,Z141&gt;=0.2,AA141&gt;=0.2),"连续三月交易上升",IF(AND(Y141&lt;0.2,Y141&gt;-0.2,Z141&lt;0.2,Z141&gt;-0.2,AA141&lt;0.2,AA141&gt;-0.2),"交易平稳",IF(OR(ABS(Y141-Z141)&gt;=0.2,ABS(Z141-AA141)&gt;=0.2),"交易波动较大","-")))))</f>
        <v>连续三月交易上升</v>
      </c>
      <c r="C141" s="2" t="str">
        <f t="shared" si="43"/>
        <v/>
      </c>
      <c r="D141" s="56" t="str">
        <f t="shared" si="44"/>
        <v>-</v>
      </c>
      <c r="E141" s="84" t="s">
        <v>453</v>
      </c>
      <c r="F141" s="58">
        <v>45128.4563169907</v>
      </c>
      <c r="G141" s="59" t="s">
        <v>38</v>
      </c>
      <c r="H141" s="59" t="s">
        <v>39</v>
      </c>
      <c r="I141" s="59" t="s">
        <v>40</v>
      </c>
      <c r="J141" s="59" t="s">
        <v>149</v>
      </c>
      <c r="K141" s="59" t="s">
        <v>454</v>
      </c>
      <c r="L141" s="59" t="s">
        <v>455</v>
      </c>
      <c r="M141" s="60">
        <v>46104.3553009259</v>
      </c>
      <c r="N141" s="60">
        <v>46104.3567061921</v>
      </c>
      <c r="O141" s="60">
        <v>46104.3908812731</v>
      </c>
      <c r="P141" s="60">
        <v>46100.6733383796</v>
      </c>
      <c r="Q141" s="60">
        <v>46104.3570966551</v>
      </c>
      <c r="R141" s="59">
        <v>14702.79</v>
      </c>
      <c r="S141" s="59">
        <v>49411.44</v>
      </c>
      <c r="T141" s="59">
        <v>133352.64</v>
      </c>
      <c r="U141" s="59">
        <v>114672.7</v>
      </c>
      <c r="V141" s="59">
        <v>69</v>
      </c>
      <c r="W141" s="59">
        <v>321</v>
      </c>
      <c r="X141" s="59">
        <v>949</v>
      </c>
      <c r="Y141" s="59">
        <v>841</v>
      </c>
      <c r="Z141" s="59">
        <v>194.9899829642</v>
      </c>
      <c r="AA141" s="59">
        <v>0.5350788379</v>
      </c>
      <c r="AB141" s="59">
        <v>-0.3780415392</v>
      </c>
      <c r="AC141" s="59">
        <v>-0.2504570138</v>
      </c>
      <c r="AD141" s="61">
        <f>IF(AND($G141="正式版",$H141="中西医诊所"),IFERROR(R141/同类汇总数据!C$3,0),IF(AND($G141="正式版",$H141="中医诊所"),IFERROR(R141/同类汇总数据!C$4,0),IF(AND($G141="正式版",$H141="口腔诊所"),IFERROR(R141/同类汇总数据!C$5,0),IF(AND($G141="检查版",$H141="中西医诊所"),IFERROR(R141/同类汇总数据!C$6,0),IF(AND($G141="检查版",$H141="中医诊所"),IFERROR(R141/同类汇总数据!C$7,0),IF(AND($G141="检查版",$H141="口腔诊所"),IFERROR(R141/同类汇总数据!C$8,0),IF(AND($G141="互联网版",$H141="中西医诊所"),IFERROR(R141/同类汇总数据!C$9,0),IF(AND($G141="互联网版",$H141="中医诊所"),IFERROR(R141/同类汇总数据!C$10,0),IF(AND($G141="互联网版",$H141="口腔诊所"),IFERROR(R141/同类汇总数据!C$11,0))))))))))</f>
        <v>1.60655467804889</v>
      </c>
      <c r="AE141" s="61">
        <f>IF(AND($G141="正式版",$H141="中西医诊所"),IFERROR(S141/同类汇总数据!D$3,0),IF(AND($G141="正式版",$H141="中医诊所"),IFERROR(S141/同类汇总数据!D$4,0),IF(AND($G141="正式版",$H141="口腔诊所"),IFERROR(S141/同类汇总数据!D$5,0),IF(AND($G141="检查版",$H141="中西医诊所"),IFERROR(S141/同类汇总数据!D$6,0),IF(AND($G141="检查版",$H141="中医诊所"),IFERROR(S141/同类汇总数据!D$7,0),IF(AND($G141="检查版",$H141="口腔诊所"),IFERROR(S141/同类汇总数据!D$8,0),IF(AND($G141="互联网版",$H141="中西医诊所"),IFERROR(S141/同类汇总数据!D$9,0),IF(AND($G141="互联网版",$H141="中医诊所"),IFERROR(S141/同类汇总数据!D$10,0),IF(AND($G141="互联网版",$H141="口腔诊所"),IFERROR(S141/同类汇总数据!D$11,0))))))))))</f>
        <v>1.35434272700377</v>
      </c>
      <c r="AF141" s="61">
        <f>IF(AND($G141="正式版",$H141="中西医诊所"),IFERROR(T141/同类汇总数据!E$3,0),IF(AND($G141="正式版",$H141="中医诊所"),IFERROR(T141/同类汇总数据!E$4,0),IF(AND($G141="正式版",$H141="口腔诊所"),IFERROR(T141/同类汇总数据!E$5,0),IF(AND($G141="检查版",$H141="中西医诊所"),IFERROR(T141/同类汇总数据!E$6,0),IF(AND($G141="检查版",$H141="中医诊所"),IFERROR(T141/同类汇总数据!E$7,0),IF(AND($G141="检查版",$H141="口腔诊所"),IFERROR(T141/同类汇总数据!E$8,0),IF(AND($G141="互联网版",$H141="中西医诊所"),IFERROR(T141/同类汇总数据!E$9,0),IF(AND($G141="互联网版",$H141="中医诊所"),IFERROR(T141/同类汇总数据!E$10,0),IF(AND($G141="互联网版",$H141="口腔诊所"),IFERROR(T141/同类汇总数据!E$11,0))))))))))</f>
        <v>1.22211581459643</v>
      </c>
      <c r="AG141" s="61">
        <f>IF(AND($G141="正式版",$H141="中西医诊所"),IFERROR(U141/同类汇总数据!F$3,0),IF(AND($G141="正式版",$H141="中医诊所"),IFERROR(U141/同类汇总数据!F$4,0),IF(AND($G141="正式版",$H141="口腔诊所"),IFERROR(U141/同类汇总数据!F$5,0),IF(AND($G141="检查版",$H141="中西医诊所"),IFERROR(U141/同类汇总数据!F$6,0),IF(AND($G141="检查版",$H141="中医诊所"),IFERROR(U141/同类汇总数据!F$7,0),IF(AND($G141="检查版",$H141="口腔诊所"),IFERROR(U141/同类汇总数据!F$8,0),IF(AND($G141="互联网版",$H141="中西医诊所"),IFERROR(U141/同类汇总数据!F$9,0),IF(AND($G141="互联网版",$H141="中医诊所"),IFERROR(U141/同类汇总数据!F$10,0),IF(AND($G141="互联网版",$H141="口腔诊所"),IFERROR(U141/同类汇总数据!F$11,0))))))))))</f>
        <v>1.19546391278642</v>
      </c>
      <c r="AH141" s="61">
        <f>IF(AND($G141="正式版",$H141="中西医诊所"),IFERROR(V141/同类汇总数据!G$3,0),IF(AND($G141="正式版",$H141="中医诊所"),IFERROR(V141/同类汇总数据!G$4,0),IF(AND($G141="正式版",$H141="口腔诊所"),IFERROR(V141/同类汇总数据!G$5,0),IF(AND($G141="检查版",$H141="中西医诊所"),IFERROR(V141/同类汇总数据!G$6,0),IF(AND($G141="检查版",$H141="中医诊所"),IFERROR(V141/同类汇总数据!G$7,0),IF(AND($G141="检查版",$H141="口腔诊所"),IFERROR(V141/同类汇总数据!G$8,0),IF(AND($G141="互联网版",$H141="中西医诊所"),IFERROR(V141/同类汇总数据!G$9,0),IF(AND($G141="互联网版",$H141="中医诊所"),IFERROR(V141/同类汇总数据!G$10,0),IF(AND($G141="互联网版",$H141="口腔诊所"),IFERROR(V141/同类汇总数据!G$11,0))))))))))</f>
        <v>0.727839655868972</v>
      </c>
      <c r="AI141" s="61">
        <f>IF(AND($G141="正式版",$H141="中西医诊所"),IFERROR(W141/同类汇总数据!H$3,0),IF(AND($G141="正式版",$H141="中医诊所"),IFERROR(W141/同类汇总数据!H$4,0),IF(AND($G141="正式版",$H141="口腔诊所"),IFERROR(W141/同类汇总数据!H$5,0),IF(AND($G141="检查版",$H141="中西医诊所"),IFERROR(W141/同类汇总数据!H$6,0),IF(AND($G141="检查版",$H141="中医诊所"),IFERROR(W141/同类汇总数据!H$7,0),IF(AND($G141="检查版",$H141="口腔诊所"),IFERROR(W141/同类汇总数据!H$8,0),IF(AND($G141="互联网版",$H141="中西医诊所"),IFERROR(W141/同类汇总数据!H$9,0),IF(AND($G141="互联网版",$H141="中医诊所"),IFERROR(W141/同类汇总数据!H$10,0),IF(AND($G141="互联网版",$H141="口腔诊所"),IFERROR(W141/同类汇总数据!H$11,0))))))))))</f>
        <v>0.877935751513003</v>
      </c>
      <c r="AJ141" s="61">
        <f>IF(AND($G141="正式版",$H141="中西医诊所"),IFERROR(X141/同类汇总数据!I$3,0),IF(AND($G141="正式版",$H141="中医诊所"),IFERROR(X141/同类汇总数据!I$4,0),IF(AND($G141="正式版",$H141="口腔诊所"),IFERROR(X141/同类汇总数据!I$5,0),IF(AND($G141="检查版",$H141="中西医诊所"),IFERROR(X141/同类汇总数据!I$6,0),IF(AND($G141="检查版",$H141="中医诊所"),IFERROR(X141/同类汇总数据!I$7,0),IF(AND($G141="检查版",$H141="口腔诊所"),IFERROR(X141/同类汇总数据!I$8,0),IF(AND($G141="互联网版",$H141="中西医诊所"),IFERROR(X141/同类汇总数据!I$9,0),IF(AND($G141="互联网版",$H141="中医诊所"),IFERROR(X141/同类汇总数据!I$10,0),IF(AND($G141="互联网版",$H141="口腔诊所"),IFERROR(X141/同类汇总数据!I$11,0))))))))))</f>
        <v>0.839147309613259</v>
      </c>
      <c r="AK141" s="61">
        <f>IF(AND($G141="正式版",$H141="中西医诊所"),IFERROR(Y141/同类汇总数据!J$3,0),IF(AND($G141="正式版",$H141="中医诊所"),IFERROR(Y141/同类汇总数据!J$4,0),IF(AND($G141="正式版",$H141="口腔诊所"),IFERROR(Y141/同类汇总数据!J$5,0),IF(AND($G141="检查版",$H141="中西医诊所"),IFERROR(Y141/同类汇总数据!J$6,0),IF(AND($G141="检查版",$H141="中医诊所"),IFERROR(Y141/同类汇总数据!J$7,0),IF(AND($G141="检查版",$H141="口腔诊所"),IFERROR(Y141/同类汇总数据!J$8,0),IF(AND($G141="互联网版",$H141="中西医诊所"),IFERROR(Y141/同类汇总数据!J$9,0),IF(AND($G141="互联网版",$H141="中医诊所"),IFERROR(Y141/同类汇总数据!J$10,0),IF(AND($G141="互联网版",$H141="口腔诊所"),IFERROR(Y141/同类汇总数据!J$11,0))))))))))</f>
        <v>0.840342516015469</v>
      </c>
      <c r="AL141" s="62" t="str">
        <f ca="1" t="shared" si="45"/>
        <v>-</v>
      </c>
      <c r="AM141" s="62" t="str">
        <f t="shared" si="46"/>
        <v>高于同行20%</v>
      </c>
      <c r="AN141" s="5" t="str">
        <f t="shared" si="47"/>
        <v/>
      </c>
      <c r="AO141" s="63">
        <f t="shared" si="48"/>
        <v>46104.3908812731</v>
      </c>
      <c r="AP141" s="5" t="str">
        <f t="shared" si="49"/>
        <v/>
      </c>
      <c r="AQ141" s="60">
        <v>45131.4730546875</v>
      </c>
    </row>
    <row r="142" ht="17" spans="1:43">
      <c r="A142" s="5">
        <f t="shared" si="53"/>
        <v>139</v>
      </c>
      <c r="B142" s="55" t="str">
        <f t="shared" si="54"/>
        <v>交易波动较大</v>
      </c>
      <c r="C142" s="2" t="str">
        <f t="shared" ref="C142:C205" si="55">IF(AA142&lt;=-0.5,"本月交易额降超50%",IF(AA142&lt;=-0.2,"本月交易额降超20%",""))</f>
        <v>本月交易额降超20%</v>
      </c>
      <c r="D142" s="56" t="str">
        <f t="shared" ref="D142:D205" si="56">IF(DATEDIF(AO142,$B$1,"d")&gt;30,"流失",IF(AND(DATEDIF(AO142,$B$1,"d")&gt;7,DATEDIF(AO142,$B$1,"d")&lt;=30),"可能流失",IF(AND(DATEDIF(AO142,$B$1,"d")&lt;=7,DATEDIF(AO142,$B$1,"d")&gt;3),"即将流失","-")))</f>
        <v>-</v>
      </c>
      <c r="E142" s="84" t="s">
        <v>456</v>
      </c>
      <c r="F142" s="58">
        <v>45131.4730546875</v>
      </c>
      <c r="G142" s="59" t="s">
        <v>38</v>
      </c>
      <c r="H142" s="59" t="s">
        <v>63</v>
      </c>
      <c r="I142" s="59" t="s">
        <v>40</v>
      </c>
      <c r="J142" s="59" t="s">
        <v>41</v>
      </c>
      <c r="K142" s="59" t="s">
        <v>457</v>
      </c>
      <c r="L142" s="59" t="s">
        <v>458</v>
      </c>
      <c r="M142" s="60">
        <v>46102.4421296296</v>
      </c>
      <c r="N142" s="60">
        <v>46102.6613940625</v>
      </c>
      <c r="O142" s="60">
        <v>46102.6611025579</v>
      </c>
      <c r="P142" s="60">
        <v>46094.5743773495</v>
      </c>
      <c r="Q142" s="60">
        <v>46102.6614041319</v>
      </c>
      <c r="R142" s="59">
        <v>2826</v>
      </c>
      <c r="S142" s="59">
        <v>20738</v>
      </c>
      <c r="T142" s="59">
        <v>93407</v>
      </c>
      <c r="U142" s="59">
        <v>73640</v>
      </c>
      <c r="V142" s="59">
        <v>8</v>
      </c>
      <c r="W142" s="59">
        <v>62</v>
      </c>
      <c r="X142" s="59">
        <v>173</v>
      </c>
      <c r="Y142" s="59">
        <v>156</v>
      </c>
      <c r="Z142" s="59">
        <v>776.5714285714</v>
      </c>
      <c r="AA142" s="59">
        <v>-0.2727591528</v>
      </c>
      <c r="AB142" s="59">
        <v>-0.3541548706</v>
      </c>
      <c r="AC142" s="59">
        <v>-0.405322774</v>
      </c>
      <c r="AD142" s="61">
        <f>IF(AND($G142="正式版",$H142="中西医诊所"),IFERROR(R142/同类汇总数据!C$3,0),IF(AND($G142="正式版",$H142="中医诊所"),IFERROR(R142/同类汇总数据!C$4,0),IF(AND($G142="正式版",$H142="口腔诊所"),IFERROR(R142/同类汇总数据!C$5,0),IF(AND($G142="检查版",$H142="中西医诊所"),IFERROR(R142/同类汇总数据!C$6,0),IF(AND($G142="检查版",$H142="中医诊所"),IFERROR(R142/同类汇总数据!C$7,0),IF(AND($G142="检查版",$H142="口腔诊所"),IFERROR(R142/同类汇总数据!C$8,0),IF(AND($G142="互联网版",$H142="中西医诊所"),IFERROR(R142/同类汇总数据!C$9,0),IF(AND($G142="互联网版",$H142="中医诊所"),IFERROR(R142/同类汇总数据!C$10,0),IF(AND($G142="互联网版",$H142="口腔诊所"),IFERROR(R142/同类汇总数据!C$11,0))))))))))</f>
        <v>0.282669423493119</v>
      </c>
      <c r="AE142" s="61">
        <f>IF(AND($G142="正式版",$H142="中西医诊所"),IFERROR(S142/同类汇总数据!D$3,0),IF(AND($G142="正式版",$H142="中医诊所"),IFERROR(S142/同类汇总数据!D$4,0),IF(AND($G142="正式版",$H142="口腔诊所"),IFERROR(S142/同类汇总数据!D$5,0),IF(AND($G142="检查版",$H142="中西医诊所"),IFERROR(S142/同类汇总数据!D$6,0),IF(AND($G142="检查版",$H142="中医诊所"),IFERROR(S142/同类汇总数据!D$7,0),IF(AND($G142="检查版",$H142="口腔诊所"),IFERROR(S142/同类汇总数据!D$8,0),IF(AND($G142="互联网版",$H142="中西医诊所"),IFERROR(S142/同类汇总数据!D$9,0),IF(AND($G142="互联网版",$H142="中医诊所"),IFERROR(S142/同类汇总数据!D$10,0),IF(AND($G142="互联网版",$H142="口腔诊所"),IFERROR(S142/同类汇总数据!D$11,0))))))))))</f>
        <v>0.477494997258236</v>
      </c>
      <c r="AF142" s="61">
        <f>IF(AND($G142="正式版",$H142="中西医诊所"),IFERROR(T142/同类汇总数据!E$3,0),IF(AND($G142="正式版",$H142="中医诊所"),IFERROR(T142/同类汇总数据!E$4,0),IF(AND($G142="正式版",$H142="口腔诊所"),IFERROR(T142/同类汇总数据!E$5,0),IF(AND($G142="检查版",$H142="中西医诊所"),IFERROR(T142/同类汇总数据!E$6,0),IF(AND($G142="检查版",$H142="中医诊所"),IFERROR(T142/同类汇总数据!E$7,0),IF(AND($G142="检查版",$H142="口腔诊所"),IFERROR(T142/同类汇总数据!E$8,0),IF(AND($G142="互联网版",$H142="中西医诊所"),IFERROR(T142/同类汇总数据!E$9,0),IF(AND($G142="互联网版",$H142="中医诊所"),IFERROR(T142/同类汇总数据!E$10,0),IF(AND($G142="互联网版",$H142="口腔诊所"),IFERROR(T142/同类汇总数据!E$11,0))))))))))</f>
        <v>0.842514297778412</v>
      </c>
      <c r="AG142" s="61">
        <f>IF(AND($G142="正式版",$H142="中西医诊所"),IFERROR(U142/同类汇总数据!F$3,0),IF(AND($G142="正式版",$H142="中医诊所"),IFERROR(U142/同类汇总数据!F$4,0),IF(AND($G142="正式版",$H142="口腔诊所"),IFERROR(U142/同类汇总数据!F$5,0),IF(AND($G142="检查版",$H142="中西医诊所"),IFERROR(U142/同类汇总数据!F$6,0),IF(AND($G142="检查版",$H142="中医诊所"),IFERROR(U142/同类汇总数据!F$7,0),IF(AND($G142="检查版",$H142="口腔诊所"),IFERROR(U142/同类汇总数据!F$8,0),IF(AND($G142="互联网版",$H142="中西医诊所"),IFERROR(U142/同类汇总数据!F$9,0),IF(AND($G142="互联网版",$H142="中医诊所"),IFERROR(U142/同类汇总数据!F$10,0),IF(AND($G142="互联网版",$H142="口腔诊所"),IFERROR(U142/同类汇总数据!F$11,0))))))))))</f>
        <v>0.73715192218325</v>
      </c>
      <c r="AH142" s="61">
        <f>IF(AND($G142="正式版",$H142="中西医诊所"),IFERROR(V142/同类汇总数据!G$3,0),IF(AND($G142="正式版",$H142="中医诊所"),IFERROR(V142/同类汇总数据!G$4,0),IF(AND($G142="正式版",$H142="口腔诊所"),IFERROR(V142/同类汇总数据!G$5,0),IF(AND($G142="检查版",$H142="中西医诊所"),IFERROR(V142/同类汇总数据!G$6,0),IF(AND($G142="检查版",$H142="中医诊所"),IFERROR(V142/同类汇总数据!G$7,0),IF(AND($G142="检查版",$H142="口腔诊所"),IFERROR(V142/同类汇总数据!G$8,0),IF(AND($G142="互联网版",$H142="中西医诊所"),IFERROR(V142/同类汇总数据!G$9,0),IF(AND($G142="互联网版",$H142="中医诊所"),IFERROR(V142/同类汇总数据!G$10,0),IF(AND($G142="互联网版",$H142="口腔诊所"),IFERROR(V142/同类汇总数据!G$11,0))))))))))</f>
        <v>0.594512648256592</v>
      </c>
      <c r="AI142" s="61">
        <f>IF(AND($G142="正式版",$H142="中西医诊所"),IFERROR(W142/同类汇总数据!H$3,0),IF(AND($G142="正式版",$H142="中医诊所"),IFERROR(W142/同类汇总数据!H$4,0),IF(AND($G142="正式版",$H142="口腔诊所"),IFERROR(W142/同类汇总数据!H$5,0),IF(AND($G142="检查版",$H142="中西医诊所"),IFERROR(W142/同类汇总数据!H$6,0),IF(AND($G142="检查版",$H142="中医诊所"),IFERROR(W142/同类汇总数据!H$7,0),IF(AND($G142="检查版",$H142="口腔诊所"),IFERROR(W142/同类汇总数据!H$8,0),IF(AND($G142="互联网版",$H142="中西医诊所"),IFERROR(W142/同类汇总数据!H$9,0),IF(AND($G142="互联网版",$H142="中医诊所"),IFERROR(W142/同类汇总数据!H$10,0),IF(AND($G142="互联网版",$H142="口腔诊所"),IFERROR(W142/同类汇总数据!H$11,0))))))))))</f>
        <v>1.09181263790738</v>
      </c>
      <c r="AJ142" s="61">
        <f>IF(AND($G142="正式版",$H142="中西医诊所"),IFERROR(X142/同类汇总数据!I$3,0),IF(AND($G142="正式版",$H142="中医诊所"),IFERROR(X142/同类汇总数据!I$4,0),IF(AND($G142="正式版",$H142="口腔诊所"),IFERROR(X142/同类汇总数据!I$5,0),IF(AND($G142="检查版",$H142="中西医诊所"),IFERROR(X142/同类汇总数据!I$6,0),IF(AND($G142="检查版",$H142="中医诊所"),IFERROR(X142/同类汇总数据!I$7,0),IF(AND($G142="检查版",$H142="口腔诊所"),IFERROR(X142/同类汇总数据!I$8,0),IF(AND($G142="互联网版",$H142="中西医诊所"),IFERROR(X142/同类汇总数据!I$9,0),IF(AND($G142="互联网版",$H142="中医诊所"),IFERROR(X142/同类汇总数据!I$10,0),IF(AND($G142="互联网版",$H142="口腔诊所"),IFERROR(X142/同类汇总数据!I$11,0))))))))))</f>
        <v>1.17255145162547</v>
      </c>
      <c r="AK142" s="61">
        <f>IF(AND($G142="正式版",$H142="中西医诊所"),IFERROR(Y142/同类汇总数据!J$3,0),IF(AND($G142="正式版",$H142="中医诊所"),IFERROR(Y142/同类汇总数据!J$4,0),IF(AND($G142="正式版",$H142="口腔诊所"),IFERROR(Y142/同类汇总数据!J$5,0),IF(AND($G142="检查版",$H142="中西医诊所"),IFERROR(Y142/同类汇总数据!J$6,0),IF(AND($G142="检查版",$H142="中医诊所"),IFERROR(Y142/同类汇总数据!J$7,0),IF(AND($G142="检查版",$H142="口腔诊所"),IFERROR(Y142/同类汇总数据!J$8,0),IF(AND($G142="互联网版",$H142="中西医诊所"),IFERROR(Y142/同类汇总数据!J$9,0),IF(AND($G142="互联网版",$H142="中医诊所"),IFERROR(Y142/同类汇总数据!J$10,0),IF(AND($G142="互联网版",$H142="口腔诊所"),IFERROR(Y142/同类汇总数据!J$11,0))))))))))</f>
        <v>1.17463599461173</v>
      </c>
      <c r="AL142" s="62" t="str">
        <f ca="1" t="shared" ref="AL142:AL205" si="57">IF(YEAR(AO142)&lt;YEAR(TODAY()),"今年内未操作",IF(DATEDIF(AO142,$B$1,"d")&gt;90,"最近三月未操作",IF(DATEDIF(AO142,$B$1,"d")&gt;30,"最近一月未操作",IF(DATEDIF(AO142,$B$1,"d")&gt;7,"最近一周未操作","-"))))</f>
        <v>-</v>
      </c>
      <c r="AM142" s="62" t="str">
        <f t="shared" ref="AM142:AM205" si="58">IF(AE142&lt;0.2,"低于同行20%",IF(AE142&lt;0.5,"低于同行50%",IF(AE142&gt;=2,"高于同行100%",IF(AE142&gt;=1.5,"高于同行150%",IF(AE142&gt;=1.2,"高于同行20%","")))))</f>
        <v>低于同行50%</v>
      </c>
      <c r="AN142" s="5" t="str">
        <f t="shared" ref="AN142:AN205" si="59">IF(AI142&lt;0.2,"低于同行20%",IF(AI142&lt;0.5,"低于同行50%",IF(AI142&gt;=2,"高于同行100%",IF(AI142&gt;=1.5,"高于同行150%",IF(AI142&gt;=1.2,"高于同行20%","")))))</f>
        <v/>
      </c>
      <c r="AO142" s="63">
        <f t="shared" ref="AO142:AO205" si="60">MAX(IF(M142&lt;&gt;"",M142,0),IF(N142&lt;&gt;"",N142,0),IF(O142&lt;&gt;"",O142,0),IF(P142&lt;&gt;"",P142,0),IF(Q142&lt;&gt;"",Q142,0))</f>
        <v>46102.6614041319</v>
      </c>
      <c r="AP142" s="5" t="str">
        <f t="shared" ref="AP142:AP205" si="61">IF(AND(DATEDIF(AQ142,$B$1,"d")&lt;=14,DATEDIF(N142,$B$1,"d")&gt;14),"未支付","")</f>
        <v/>
      </c>
      <c r="AQ142" s="60">
        <v>45132.7131613889</v>
      </c>
    </row>
    <row r="143" ht="17" spans="1:43">
      <c r="A143" s="5">
        <f t="shared" si="53"/>
        <v>140</v>
      </c>
      <c r="B143" s="55" t="str">
        <f t="shared" si="54"/>
        <v>交易波动较大</v>
      </c>
      <c r="C143" s="2" t="str">
        <f t="shared" si="55"/>
        <v/>
      </c>
      <c r="D143" s="56" t="str">
        <f t="shared" si="56"/>
        <v>-</v>
      </c>
      <c r="E143" s="84" t="s">
        <v>459</v>
      </c>
      <c r="F143" s="58">
        <v>45132.7131613889</v>
      </c>
      <c r="G143" s="59" t="s">
        <v>38</v>
      </c>
      <c r="H143" s="59" t="s">
        <v>39</v>
      </c>
      <c r="I143" s="59" t="s">
        <v>40</v>
      </c>
      <c r="J143" s="59" t="s">
        <v>41</v>
      </c>
      <c r="K143" s="59" t="s">
        <v>460</v>
      </c>
      <c r="L143" s="59" t="s">
        <v>461</v>
      </c>
      <c r="M143" s="60">
        <v>46103.4175694444</v>
      </c>
      <c r="N143" s="60">
        <v>46103.8934664699</v>
      </c>
      <c r="O143" s="60">
        <v>46103.7887476852</v>
      </c>
      <c r="P143" s="60">
        <v>46078.5824157986</v>
      </c>
      <c r="Q143" s="60">
        <v>46103.8935107639</v>
      </c>
      <c r="R143" s="59">
        <v>9071</v>
      </c>
      <c r="S143" s="59">
        <v>37566.5</v>
      </c>
      <c r="T143" s="59">
        <v>119917.5</v>
      </c>
      <c r="U143" s="59">
        <v>107525.5</v>
      </c>
      <c r="V143" s="59">
        <v>102</v>
      </c>
      <c r="W143" s="59">
        <v>362</v>
      </c>
      <c r="X143" s="59">
        <v>1207</v>
      </c>
      <c r="Y143" s="59">
        <v>1054</v>
      </c>
      <c r="Z143" s="59">
        <v>168.5701892744</v>
      </c>
      <c r="AA143" s="59">
        <v>-0.147146295</v>
      </c>
      <c r="AB143" s="59">
        <v>0.1499882516</v>
      </c>
      <c r="AC143" s="59">
        <v>-0.4136188974</v>
      </c>
      <c r="AD143" s="61">
        <f>IF(AND($G143="正式版",$H143="中西医诊所"),IFERROR(R143/同类汇总数据!C$3,0),IF(AND($G143="正式版",$H143="中医诊所"),IFERROR(R143/同类汇总数据!C$4,0),IF(AND($G143="正式版",$H143="口腔诊所"),IFERROR(R143/同类汇总数据!C$5,0),IF(AND($G143="检查版",$H143="中西医诊所"),IFERROR(R143/同类汇总数据!C$6,0),IF(AND($G143="检查版",$H143="中医诊所"),IFERROR(R143/同类汇总数据!C$7,0),IF(AND($G143="检查版",$H143="口腔诊所"),IFERROR(R143/同类汇总数据!C$8,0),IF(AND($G143="互联网版",$H143="中西医诊所"),IFERROR(R143/同类汇总数据!C$9,0),IF(AND($G143="互联网版",$H143="中医诊所"),IFERROR(R143/同类汇总数据!C$10,0),IF(AND($G143="互联网版",$H143="口腔诊所"),IFERROR(R143/同类汇总数据!C$11,0))))))))))</f>
        <v>0.991176333510952</v>
      </c>
      <c r="AE143" s="61">
        <f>IF(AND($G143="正式版",$H143="中西医诊所"),IFERROR(S143/同类汇总数据!D$3,0),IF(AND($G143="正式版",$H143="中医诊所"),IFERROR(S143/同类汇总数据!D$4,0),IF(AND($G143="正式版",$H143="口腔诊所"),IFERROR(S143/同类汇总数据!D$5,0),IF(AND($G143="检查版",$H143="中西医诊所"),IFERROR(S143/同类汇总数据!D$6,0),IF(AND($G143="检查版",$H143="中医诊所"),IFERROR(S143/同类汇总数据!D$7,0),IF(AND($G143="检查版",$H143="口腔诊所"),IFERROR(S143/同类汇总数据!D$8,0),IF(AND($G143="互联网版",$H143="中西医诊所"),IFERROR(S143/同类汇总数据!D$9,0),IF(AND($G143="互联网版",$H143="中医诊所"),IFERROR(S143/同类汇总数据!D$10,0),IF(AND($G143="互联网版",$H143="口腔诊所"),IFERROR(S143/同类汇总数据!D$11,0))))))))))</f>
        <v>1.0296788770776</v>
      </c>
      <c r="AF143" s="61">
        <f>IF(AND($G143="正式版",$H143="中西医诊所"),IFERROR(T143/同类汇总数据!E$3,0),IF(AND($G143="正式版",$H143="中医诊所"),IFERROR(T143/同类汇总数据!E$4,0),IF(AND($G143="正式版",$H143="口腔诊所"),IFERROR(T143/同类汇总数据!E$5,0),IF(AND($G143="检查版",$H143="中西医诊所"),IFERROR(T143/同类汇总数据!E$6,0),IF(AND($G143="检查版",$H143="中医诊所"),IFERROR(T143/同类汇总数据!E$7,0),IF(AND($G143="检查版",$H143="口腔诊所"),IFERROR(T143/同类汇总数据!E$8,0),IF(AND($G143="互联网版",$H143="中西医诊所"),IFERROR(T143/同类汇总数据!E$9,0),IF(AND($G143="互联网版",$H143="中医诊所"),IFERROR(T143/同类汇总数据!E$10,0),IF(AND($G143="互联网版",$H143="口腔诊所"),IFERROR(T143/同类汇总数据!E$11,0))))))))))</f>
        <v>1.09898891538155</v>
      </c>
      <c r="AG143" s="61">
        <f>IF(AND($G143="正式版",$H143="中西医诊所"),IFERROR(U143/同类汇总数据!F$3,0),IF(AND($G143="正式版",$H143="中医诊所"),IFERROR(U143/同类汇总数据!F$4,0),IF(AND($G143="正式版",$H143="口腔诊所"),IFERROR(U143/同类汇总数据!F$5,0),IF(AND($G143="检查版",$H143="中西医诊所"),IFERROR(U143/同类汇总数据!F$6,0),IF(AND($G143="检查版",$H143="中医诊所"),IFERROR(U143/同类汇总数据!F$7,0),IF(AND($G143="检查版",$H143="口腔诊所"),IFERROR(U143/同类汇总数据!F$8,0),IF(AND($G143="互联网版",$H143="中西医诊所"),IFERROR(U143/同类汇总数据!F$9,0),IF(AND($G143="互联网版",$H143="中医诊所"),IFERROR(U143/同类汇总数据!F$10,0),IF(AND($G143="互联网版",$H143="口腔诊所"),IFERROR(U143/同类汇总数据!F$11,0))))))))))</f>
        <v>1.12095428950671</v>
      </c>
      <c r="AH143" s="61">
        <f>IF(AND($G143="正式版",$H143="中西医诊所"),IFERROR(V143/同类汇总数据!G$3,0),IF(AND($G143="正式版",$H143="中医诊所"),IFERROR(V143/同类汇总数据!G$4,0),IF(AND($G143="正式版",$H143="口腔诊所"),IFERROR(V143/同类汇总数据!G$5,0),IF(AND($G143="检查版",$H143="中西医诊所"),IFERROR(V143/同类汇总数据!G$6,0),IF(AND($G143="检查版",$H143="中医诊所"),IFERROR(V143/同类汇总数据!G$7,0),IF(AND($G143="检查版",$H143="口腔诊所"),IFERROR(V143/同类汇总数据!G$8,0),IF(AND($G143="互联网版",$H143="中西医诊所"),IFERROR(V143/同类汇总数据!G$9,0),IF(AND($G143="互联网版",$H143="中医诊所"),IFERROR(V143/同类汇总数据!G$10,0),IF(AND($G143="互联网版",$H143="口腔诊所"),IFERROR(V143/同类汇总数据!G$11,0))))))))))</f>
        <v>1.07593688258892</v>
      </c>
      <c r="AI143" s="61">
        <f>IF(AND($G143="正式版",$H143="中西医诊所"),IFERROR(W143/同类汇总数据!H$3,0),IF(AND($G143="正式版",$H143="中医诊所"),IFERROR(W143/同类汇总数据!H$4,0),IF(AND($G143="正式版",$H143="口腔诊所"),IFERROR(W143/同类汇总数据!H$5,0),IF(AND($G143="检查版",$H143="中西医诊所"),IFERROR(W143/同类汇总数据!H$6,0),IF(AND($G143="检查版",$H143="中医诊所"),IFERROR(W143/同类汇总数据!H$7,0),IF(AND($G143="检查版",$H143="口腔诊所"),IFERROR(W143/同类汇总数据!H$8,0),IF(AND($G143="互联网版",$H143="中西医诊所"),IFERROR(W143/同类汇总数据!H$9,0),IF(AND($G143="互联网版",$H143="中医诊所"),IFERROR(W143/同类汇总数据!H$10,0),IF(AND($G143="互联网版",$H143="口腔诊所"),IFERROR(W143/同类汇总数据!H$11,0))))))))))</f>
        <v>0.990070847500645</v>
      </c>
      <c r="AJ143" s="61">
        <f>IF(AND($G143="正式版",$H143="中西医诊所"),IFERROR(X143/同类汇总数据!I$3,0),IF(AND($G143="正式版",$H143="中医诊所"),IFERROR(X143/同类汇总数据!I$4,0),IF(AND($G143="正式版",$H143="口腔诊所"),IFERROR(X143/同类汇总数据!I$5,0),IF(AND($G143="检查版",$H143="中西医诊所"),IFERROR(X143/同类汇总数据!I$6,0),IF(AND($G143="检查版",$H143="中医诊所"),IFERROR(X143/同类汇总数据!I$7,0),IF(AND($G143="检查版",$H143="口腔诊所"),IFERROR(X143/同类汇总数据!I$8,0),IF(AND($G143="互联网版",$H143="中西医诊所"),IFERROR(X143/同类汇总数据!I$9,0),IF(AND($G143="互联网版",$H143="中医诊所"),IFERROR(X143/同类汇总数据!I$10,0),IF(AND($G143="互联网版",$H143="口腔诊所"),IFERROR(X143/同类汇总数据!I$11,0))))))))))</f>
        <v>1.0672821946293</v>
      </c>
      <c r="AK143" s="61">
        <f>IF(AND($G143="正式版",$H143="中西医诊所"),IFERROR(Y143/同类汇总数据!J$3,0),IF(AND($G143="正式版",$H143="中医诊所"),IFERROR(Y143/同类汇总数据!J$4,0),IF(AND($G143="正式版",$H143="口腔诊所"),IFERROR(Y143/同类汇总数据!J$5,0),IF(AND($G143="检查版",$H143="中西医诊所"),IFERROR(Y143/同类汇总数据!J$6,0),IF(AND($G143="检查版",$H143="中医诊所"),IFERROR(Y143/同类汇总数据!J$7,0),IF(AND($G143="检查版",$H143="口腔诊所"),IFERROR(Y143/同类汇总数据!J$8,0),IF(AND($G143="互联网版",$H143="中西医诊所"),IFERROR(Y143/同类汇总数据!J$9,0),IF(AND($G143="互联网版",$H143="中医诊所"),IFERROR(Y143/同类汇总数据!J$10,0),IF(AND($G143="互联网版",$H143="口腔诊所"),IFERROR(Y143/同类汇总数据!J$11,0))))))))))</f>
        <v>1.05317599510143</v>
      </c>
      <c r="AL143" s="62" t="str">
        <f ca="1" t="shared" si="57"/>
        <v>-</v>
      </c>
      <c r="AM143" s="62" t="str">
        <f t="shared" si="58"/>
        <v/>
      </c>
      <c r="AN143" s="5" t="str">
        <f t="shared" si="59"/>
        <v/>
      </c>
      <c r="AO143" s="63">
        <f t="shared" si="60"/>
        <v>46103.8935107639</v>
      </c>
      <c r="AP143" s="5" t="str">
        <f t="shared" si="61"/>
        <v/>
      </c>
      <c r="AQ143" s="60">
        <v>45133.6264697685</v>
      </c>
    </row>
    <row r="144" ht="17" spans="1:43">
      <c r="A144" s="5">
        <f t="shared" ref="A144:A153" si="62">ROW()-3</f>
        <v>141</v>
      </c>
      <c r="B144" s="55" t="str">
        <f t="shared" si="54"/>
        <v>连续三月交易上升</v>
      </c>
      <c r="C144" s="2" t="str">
        <f t="shared" si="55"/>
        <v/>
      </c>
      <c r="D144" s="56" t="str">
        <f t="shared" si="56"/>
        <v>-</v>
      </c>
      <c r="E144" s="84" t="s">
        <v>462</v>
      </c>
      <c r="F144" s="58">
        <v>45133.6264697685</v>
      </c>
      <c r="G144" s="59" t="s">
        <v>38</v>
      </c>
      <c r="H144" s="59" t="s">
        <v>39</v>
      </c>
      <c r="I144" s="59" t="s">
        <v>40</v>
      </c>
      <c r="J144" s="59" t="s">
        <v>280</v>
      </c>
      <c r="K144" s="59" t="s">
        <v>463</v>
      </c>
      <c r="L144" s="59" t="s">
        <v>464</v>
      </c>
      <c r="M144" s="60">
        <v>46101.5998611111</v>
      </c>
      <c r="N144" s="60">
        <v>46100.5645620718</v>
      </c>
      <c r="O144" s="60">
        <v>46100.7120359954</v>
      </c>
      <c r="P144" s="60">
        <v>46044.7577174884</v>
      </c>
      <c r="Q144" s="60">
        <v>46006.4128533681</v>
      </c>
      <c r="R144" s="59">
        <v>4600</v>
      </c>
      <c r="S144" s="59">
        <v>14600</v>
      </c>
      <c r="T144" s="59">
        <v>37580</v>
      </c>
      <c r="U144" s="59">
        <v>30380</v>
      </c>
      <c r="V144" s="59">
        <v>6</v>
      </c>
      <c r="W144" s="59">
        <v>22</v>
      </c>
      <c r="X144" s="59">
        <v>71</v>
      </c>
      <c r="Y144" s="59">
        <v>58</v>
      </c>
      <c r="Z144" s="85" t="s">
        <v>465</v>
      </c>
      <c r="AA144" s="59">
        <v>0.4928425358</v>
      </c>
      <c r="AB144" s="59">
        <v>-0.2590909091</v>
      </c>
      <c r="AC144" s="59">
        <v>-0.0704225352</v>
      </c>
      <c r="AD144" s="61">
        <f>IF(AND($G144="正式版",$H144="中西医诊所"),IFERROR(R144/同类汇总数据!C$3,0),IF(AND($G144="正式版",$H144="中医诊所"),IFERROR(R144/同类汇总数据!C$4,0),IF(AND($G144="正式版",$H144="口腔诊所"),IFERROR(R144/同类汇总数据!C$5,0),IF(AND($G144="检查版",$H144="中西医诊所"),IFERROR(R144/同类汇总数据!C$6,0),IF(AND($G144="检查版",$H144="中医诊所"),IFERROR(R144/同类汇总数据!C$7,0),IF(AND($G144="检查版",$H144="口腔诊所"),IFERROR(R144/同类汇总数据!C$8,0),IF(AND($G144="互联网版",$H144="中西医诊所"),IFERROR(R144/同类汇总数据!C$9,0),IF(AND($G144="互联网版",$H144="中医诊所"),IFERROR(R144/同类汇总数据!C$10,0),IF(AND($G144="互联网版",$H144="口腔诊所"),IFERROR(R144/同类汇总数据!C$11,0))))))))))</f>
        <v>0.502635997591266</v>
      </c>
      <c r="AE144" s="61">
        <f>IF(AND($G144="正式版",$H144="中西医诊所"),IFERROR(S144/同类汇总数据!D$3,0),IF(AND($G144="正式版",$H144="中医诊所"),IFERROR(S144/同类汇总数据!D$4,0),IF(AND($G144="正式版",$H144="口腔诊所"),IFERROR(S144/同类汇总数据!D$5,0),IF(AND($G144="检查版",$H144="中西医诊所"),IFERROR(S144/同类汇总数据!D$6,0),IF(AND($G144="检查版",$H144="中医诊所"),IFERROR(S144/同类汇总数据!D$7,0),IF(AND($G144="检查版",$H144="口腔诊所"),IFERROR(S144/同类汇总数据!D$8,0),IF(AND($G144="互联网版",$H144="中西医诊所"),IFERROR(S144/同类汇总数据!D$9,0),IF(AND($G144="互联网版",$H144="中医诊所"),IFERROR(S144/同类汇总数据!D$10,0),IF(AND($G144="互联网版",$H144="口腔诊所"),IFERROR(S144/同类汇总数据!D$11,0))))))))))</f>
        <v>0.400178659319685</v>
      </c>
      <c r="AF144" s="61">
        <f>IF(AND($G144="正式版",$H144="中西医诊所"),IFERROR(T144/同类汇总数据!E$3,0),IF(AND($G144="正式版",$H144="中医诊所"),IFERROR(T144/同类汇总数据!E$4,0),IF(AND($G144="正式版",$H144="口腔诊所"),IFERROR(T144/同类汇总数据!E$5,0),IF(AND($G144="检查版",$H144="中西医诊所"),IFERROR(T144/同类汇总数据!E$6,0),IF(AND($G144="检查版",$H144="中医诊所"),IFERROR(T144/同类汇总数据!E$7,0),IF(AND($G144="检查版",$H144="口腔诊所"),IFERROR(T144/同类汇总数据!E$8,0),IF(AND($G144="互联网版",$H144="中西医诊所"),IFERROR(T144/同类汇总数据!E$9,0),IF(AND($G144="互联网版",$H144="中医诊所"),IFERROR(T144/同类汇总数据!E$10,0),IF(AND($G144="互联网版",$H144="口腔诊所"),IFERROR(T144/同类汇总数据!E$11,0))))))))))</f>
        <v>0.344403472721153</v>
      </c>
      <c r="AG144" s="61">
        <f>IF(AND($G144="正式版",$H144="中西医诊所"),IFERROR(U144/同类汇总数据!F$3,0),IF(AND($G144="正式版",$H144="中医诊所"),IFERROR(U144/同类汇总数据!F$4,0),IF(AND($G144="正式版",$H144="口腔诊所"),IFERROR(U144/同类汇总数据!F$5,0),IF(AND($G144="检查版",$H144="中西医诊所"),IFERROR(U144/同类汇总数据!F$6,0),IF(AND($G144="检查版",$H144="中医诊所"),IFERROR(U144/同类汇总数据!F$7,0),IF(AND($G144="检查版",$H144="口腔诊所"),IFERROR(U144/同类汇总数据!F$8,0),IF(AND($G144="互联网版",$H144="中西医诊所"),IFERROR(U144/同类汇总数据!F$9,0),IF(AND($G144="互联网版",$H144="中医诊所"),IFERROR(U144/同类汇总数据!F$10,0),IF(AND($G144="互联网版",$H144="口腔诊所"),IFERROR(U144/同类汇总数据!F$11,0))))))))))</f>
        <v>0.31671176897772</v>
      </c>
      <c r="AH144" s="61">
        <f>IF(AND($G144="正式版",$H144="中西医诊所"),IFERROR(V144/同类汇总数据!G$3,0),IF(AND($G144="正式版",$H144="中医诊所"),IFERROR(V144/同类汇总数据!G$4,0),IF(AND($G144="正式版",$H144="口腔诊所"),IFERROR(V144/同类汇总数据!G$5,0),IF(AND($G144="检查版",$H144="中西医诊所"),IFERROR(V144/同类汇总数据!G$6,0),IF(AND($G144="检查版",$H144="中医诊所"),IFERROR(V144/同类汇总数据!G$7,0),IF(AND($G144="检查版",$H144="口腔诊所"),IFERROR(V144/同类汇总数据!G$8,0),IF(AND($G144="互联网版",$H144="中西医诊所"),IFERROR(V144/同类汇总数据!G$9,0),IF(AND($G144="互联网版",$H144="中医诊所"),IFERROR(V144/同类汇总数据!G$10,0),IF(AND($G144="互联网版",$H144="口腔诊所"),IFERROR(V144/同类汇总数据!G$11,0))))))))))</f>
        <v>0.0632904048581715</v>
      </c>
      <c r="AI144" s="61">
        <f>IF(AND($G144="正式版",$H144="中西医诊所"),IFERROR(W144/同类汇总数据!H$3,0),IF(AND($G144="正式版",$H144="中医诊所"),IFERROR(W144/同类汇总数据!H$4,0),IF(AND($G144="正式版",$H144="口腔诊所"),IFERROR(W144/同类汇总数据!H$5,0),IF(AND($G144="检查版",$H144="中西医诊所"),IFERROR(W144/同类汇总数据!H$6,0),IF(AND($G144="检查版",$H144="中医诊所"),IFERROR(W144/同类汇总数据!H$7,0),IF(AND($G144="检查版",$H144="口腔诊所"),IFERROR(W144/同类汇总数据!H$8,0),IF(AND($G144="互联网版",$H144="中西医诊所"),IFERROR(W144/同类汇总数据!H$9,0),IF(AND($G144="互联网版",$H144="中医诊所"),IFERROR(W144/同类汇总数据!H$10,0),IF(AND($G144="互联网版",$H144="口腔诊所"),IFERROR(W144/同类汇总数据!H$11,0))))))))))</f>
        <v>0.0601700515055641</v>
      </c>
      <c r="AJ144" s="61">
        <f>IF(AND($G144="正式版",$H144="中西医诊所"),IFERROR(X144/同类汇总数据!I$3,0),IF(AND($G144="正式版",$H144="中医诊所"),IFERROR(X144/同类汇总数据!I$4,0),IF(AND($G144="正式版",$H144="口腔诊所"),IFERROR(X144/同类汇总数据!I$5,0),IF(AND($G144="检查版",$H144="中西医诊所"),IFERROR(X144/同类汇总数据!I$6,0),IF(AND($G144="检查版",$H144="中医诊所"),IFERROR(X144/同类汇总数据!I$7,0),IF(AND($G144="检查版",$H144="口腔诊所"),IFERROR(X144/同类汇总数据!I$8,0),IF(AND($G144="互联网版",$H144="中西医诊所"),IFERROR(X144/同类汇总数据!I$9,0),IF(AND($G144="互联网版",$H144="中医诊所"),IFERROR(X144/同类汇总数据!I$10,0),IF(AND($G144="互联网版",$H144="口腔诊所"),IFERROR(X144/同类汇总数据!I$11,0))))))))))</f>
        <v>0.0627813055664293</v>
      </c>
      <c r="AK144" s="61">
        <f>IF(AND($G144="正式版",$H144="中西医诊所"),IFERROR(Y144/同类汇总数据!J$3,0),IF(AND($G144="正式版",$H144="中医诊所"),IFERROR(Y144/同类汇总数据!J$4,0),IF(AND($G144="正式版",$H144="口腔诊所"),IFERROR(Y144/同类汇总数据!J$5,0),IF(AND($G144="检查版",$H144="中西医诊所"),IFERROR(Y144/同类汇总数据!J$6,0),IF(AND($G144="检查版",$H144="中医诊所"),IFERROR(Y144/同类汇总数据!J$7,0),IF(AND($G144="检查版",$H144="口腔诊所"),IFERROR(Y144/同类汇总数据!J$8,0),IF(AND($G144="互联网版",$H144="中西医诊所"),IFERROR(Y144/同类汇总数据!J$9,0),IF(AND($G144="互联网版",$H144="中医诊所"),IFERROR(Y144/同类汇总数据!J$10,0),IF(AND($G144="互联网版",$H144="口腔诊所"),IFERROR(Y144/同类汇总数据!J$11,0))))))))))</f>
        <v>0.0579546562769289</v>
      </c>
      <c r="AL144" s="62" t="str">
        <f ca="1" t="shared" si="57"/>
        <v>-</v>
      </c>
      <c r="AM144" s="62" t="str">
        <f t="shared" si="58"/>
        <v>低于同行50%</v>
      </c>
      <c r="AN144" s="5" t="str">
        <f t="shared" si="59"/>
        <v>低于同行20%</v>
      </c>
      <c r="AO144" s="63">
        <f t="shared" si="60"/>
        <v>46101.5998611111</v>
      </c>
      <c r="AP144" s="5" t="str">
        <f t="shared" si="61"/>
        <v/>
      </c>
      <c r="AQ144" s="60">
        <v>45134.5318260648</v>
      </c>
    </row>
    <row r="145" ht="17" spans="1:43">
      <c r="A145" s="5">
        <f t="shared" si="62"/>
        <v>142</v>
      </c>
      <c r="B145" s="55" t="str">
        <f t="shared" si="54"/>
        <v>无交易</v>
      </c>
      <c r="C145" s="2" t="str">
        <f t="shared" si="55"/>
        <v/>
      </c>
      <c r="D145" s="56" t="str">
        <f t="shared" si="56"/>
        <v>流失</v>
      </c>
      <c r="E145" s="84" t="s">
        <v>466</v>
      </c>
      <c r="F145" s="58">
        <v>45134.5318260648</v>
      </c>
      <c r="G145" s="59" t="s">
        <v>60</v>
      </c>
      <c r="H145" s="59" t="s">
        <v>63</v>
      </c>
      <c r="I145" s="59" t="s">
        <v>40</v>
      </c>
      <c r="J145" s="59" t="s">
        <v>270</v>
      </c>
      <c r="K145" s="59" t="s">
        <v>467</v>
      </c>
      <c r="L145" s="59" t="s">
        <v>468</v>
      </c>
      <c r="M145" s="60">
        <v>45463.5554513889</v>
      </c>
      <c r="N145" s="60"/>
      <c r="O145" s="60"/>
      <c r="P145" s="60">
        <v>45232.6600384954</v>
      </c>
      <c r="Q145" s="60"/>
      <c r="R145" s="59"/>
      <c r="S145" s="59"/>
      <c r="T145" s="59"/>
      <c r="U145" s="59"/>
      <c r="V145" s="59"/>
      <c r="W145" s="59"/>
      <c r="X145" s="59"/>
      <c r="Y145" s="59"/>
      <c r="Z145" s="59"/>
      <c r="AA145" s="59"/>
      <c r="AB145" s="59"/>
      <c r="AC145" s="59"/>
      <c r="AD145" s="61">
        <f>IF(AND($G145="正式版",$H145="中西医诊所"),IFERROR(R145/同类汇总数据!C$3,0),IF(AND($G145="正式版",$H145="中医诊所"),IFERROR(R145/同类汇总数据!C$4,0),IF(AND($G145="正式版",$H145="口腔诊所"),IFERROR(R145/同类汇总数据!C$5,0),IF(AND($G145="检查版",$H145="中西医诊所"),IFERROR(R145/同类汇总数据!C$6,0),IF(AND($G145="检查版",$H145="中医诊所"),IFERROR(R145/同类汇总数据!C$7,0),IF(AND($G145="检查版",$H145="口腔诊所"),IFERROR(R145/同类汇总数据!C$8,0),IF(AND($G145="互联网版",$H145="中西医诊所"),IFERROR(R145/同类汇总数据!C$9,0),IF(AND($G145="互联网版",$H145="中医诊所"),IFERROR(R145/同类汇总数据!C$10,0),IF(AND($G145="互联网版",$H145="口腔诊所"),IFERROR(R145/同类汇总数据!C$11,0))))))))))</f>
        <v>0</v>
      </c>
      <c r="AE145" s="61">
        <f>IF(AND($G145="正式版",$H145="中西医诊所"),IFERROR(S145/同类汇总数据!D$3,0),IF(AND($G145="正式版",$H145="中医诊所"),IFERROR(S145/同类汇总数据!D$4,0),IF(AND($G145="正式版",$H145="口腔诊所"),IFERROR(S145/同类汇总数据!D$5,0),IF(AND($G145="检查版",$H145="中西医诊所"),IFERROR(S145/同类汇总数据!D$6,0),IF(AND($G145="检查版",$H145="中医诊所"),IFERROR(S145/同类汇总数据!D$7,0),IF(AND($G145="检查版",$H145="口腔诊所"),IFERROR(S145/同类汇总数据!D$8,0),IF(AND($G145="互联网版",$H145="中西医诊所"),IFERROR(S145/同类汇总数据!D$9,0),IF(AND($G145="互联网版",$H145="中医诊所"),IFERROR(S145/同类汇总数据!D$10,0),IF(AND($G145="互联网版",$H145="口腔诊所"),IFERROR(S145/同类汇总数据!D$11,0))))))))))</f>
        <v>0</v>
      </c>
      <c r="AF145" s="61">
        <f>IF(AND($G145="正式版",$H145="中西医诊所"),IFERROR(T145/同类汇总数据!E$3,0),IF(AND($G145="正式版",$H145="中医诊所"),IFERROR(T145/同类汇总数据!E$4,0),IF(AND($G145="正式版",$H145="口腔诊所"),IFERROR(T145/同类汇总数据!E$5,0),IF(AND($G145="检查版",$H145="中西医诊所"),IFERROR(T145/同类汇总数据!E$6,0),IF(AND($G145="检查版",$H145="中医诊所"),IFERROR(T145/同类汇总数据!E$7,0),IF(AND($G145="检查版",$H145="口腔诊所"),IFERROR(T145/同类汇总数据!E$8,0),IF(AND($G145="互联网版",$H145="中西医诊所"),IFERROR(T145/同类汇总数据!E$9,0),IF(AND($G145="互联网版",$H145="中医诊所"),IFERROR(T145/同类汇总数据!E$10,0),IF(AND($G145="互联网版",$H145="口腔诊所"),IFERROR(T145/同类汇总数据!E$11,0))))))))))</f>
        <v>0</v>
      </c>
      <c r="AG145" s="61">
        <f>IF(AND($G145="正式版",$H145="中西医诊所"),IFERROR(U145/同类汇总数据!F$3,0),IF(AND($G145="正式版",$H145="中医诊所"),IFERROR(U145/同类汇总数据!F$4,0),IF(AND($G145="正式版",$H145="口腔诊所"),IFERROR(U145/同类汇总数据!F$5,0),IF(AND($G145="检查版",$H145="中西医诊所"),IFERROR(U145/同类汇总数据!F$6,0),IF(AND($G145="检查版",$H145="中医诊所"),IFERROR(U145/同类汇总数据!F$7,0),IF(AND($G145="检查版",$H145="口腔诊所"),IFERROR(U145/同类汇总数据!F$8,0),IF(AND($G145="互联网版",$H145="中西医诊所"),IFERROR(U145/同类汇总数据!F$9,0),IF(AND($G145="互联网版",$H145="中医诊所"),IFERROR(U145/同类汇总数据!F$10,0),IF(AND($G145="互联网版",$H145="口腔诊所"),IFERROR(U145/同类汇总数据!F$11,0))))))))))</f>
        <v>0</v>
      </c>
      <c r="AH145" s="61">
        <f>IF(AND($G145="正式版",$H145="中西医诊所"),IFERROR(V145/同类汇总数据!G$3,0),IF(AND($G145="正式版",$H145="中医诊所"),IFERROR(V145/同类汇总数据!G$4,0),IF(AND($G145="正式版",$H145="口腔诊所"),IFERROR(V145/同类汇总数据!G$5,0),IF(AND($G145="检查版",$H145="中西医诊所"),IFERROR(V145/同类汇总数据!G$6,0),IF(AND($G145="检查版",$H145="中医诊所"),IFERROR(V145/同类汇总数据!G$7,0),IF(AND($G145="检查版",$H145="口腔诊所"),IFERROR(V145/同类汇总数据!G$8,0),IF(AND($G145="互联网版",$H145="中西医诊所"),IFERROR(V145/同类汇总数据!G$9,0),IF(AND($G145="互联网版",$H145="中医诊所"),IFERROR(V145/同类汇总数据!G$10,0),IF(AND($G145="互联网版",$H145="口腔诊所"),IFERROR(V145/同类汇总数据!G$11,0))))))))))</f>
        <v>0</v>
      </c>
      <c r="AI145" s="61">
        <f>IF(AND($G145="正式版",$H145="中西医诊所"),IFERROR(W145/同类汇总数据!H$3,0),IF(AND($G145="正式版",$H145="中医诊所"),IFERROR(W145/同类汇总数据!H$4,0),IF(AND($G145="正式版",$H145="口腔诊所"),IFERROR(W145/同类汇总数据!H$5,0),IF(AND($G145="检查版",$H145="中西医诊所"),IFERROR(W145/同类汇总数据!H$6,0),IF(AND($G145="检查版",$H145="中医诊所"),IFERROR(W145/同类汇总数据!H$7,0),IF(AND($G145="检查版",$H145="口腔诊所"),IFERROR(W145/同类汇总数据!H$8,0),IF(AND($G145="互联网版",$H145="中西医诊所"),IFERROR(W145/同类汇总数据!H$9,0),IF(AND($G145="互联网版",$H145="中医诊所"),IFERROR(W145/同类汇总数据!H$10,0),IF(AND($G145="互联网版",$H145="口腔诊所"),IFERROR(W145/同类汇总数据!H$11,0))))))))))</f>
        <v>0</v>
      </c>
      <c r="AJ145" s="61">
        <f>IF(AND($G145="正式版",$H145="中西医诊所"),IFERROR(X145/同类汇总数据!I$3,0),IF(AND($G145="正式版",$H145="中医诊所"),IFERROR(X145/同类汇总数据!I$4,0),IF(AND($G145="正式版",$H145="口腔诊所"),IFERROR(X145/同类汇总数据!I$5,0),IF(AND($G145="检查版",$H145="中西医诊所"),IFERROR(X145/同类汇总数据!I$6,0),IF(AND($G145="检查版",$H145="中医诊所"),IFERROR(X145/同类汇总数据!I$7,0),IF(AND($G145="检查版",$H145="口腔诊所"),IFERROR(X145/同类汇总数据!I$8,0),IF(AND($G145="互联网版",$H145="中西医诊所"),IFERROR(X145/同类汇总数据!I$9,0),IF(AND($G145="互联网版",$H145="中医诊所"),IFERROR(X145/同类汇总数据!I$10,0),IF(AND($G145="互联网版",$H145="口腔诊所"),IFERROR(X145/同类汇总数据!I$11,0))))))))))</f>
        <v>0</v>
      </c>
      <c r="AK145" s="61">
        <f>IF(AND($G145="正式版",$H145="中西医诊所"),IFERROR(Y145/同类汇总数据!J$3,0),IF(AND($G145="正式版",$H145="中医诊所"),IFERROR(Y145/同类汇总数据!J$4,0),IF(AND($G145="正式版",$H145="口腔诊所"),IFERROR(Y145/同类汇总数据!J$5,0),IF(AND($G145="检查版",$H145="中西医诊所"),IFERROR(Y145/同类汇总数据!J$6,0),IF(AND($G145="检查版",$H145="中医诊所"),IFERROR(Y145/同类汇总数据!J$7,0),IF(AND($G145="检查版",$H145="口腔诊所"),IFERROR(Y145/同类汇总数据!J$8,0),IF(AND($G145="互联网版",$H145="中西医诊所"),IFERROR(Y145/同类汇总数据!J$9,0),IF(AND($G145="互联网版",$H145="中医诊所"),IFERROR(Y145/同类汇总数据!J$10,0),IF(AND($G145="互联网版",$H145="口腔诊所"),IFERROR(Y145/同类汇总数据!J$11,0))))))))))</f>
        <v>0</v>
      </c>
      <c r="AL145" s="62" t="str">
        <f ca="1" t="shared" si="57"/>
        <v>今年内未操作</v>
      </c>
      <c r="AM145" s="62" t="str">
        <f t="shared" si="58"/>
        <v>低于同行20%</v>
      </c>
      <c r="AN145" s="5" t="str">
        <f t="shared" si="59"/>
        <v>低于同行20%</v>
      </c>
      <c r="AO145" s="63">
        <f t="shared" si="60"/>
        <v>45463.5554513889</v>
      </c>
      <c r="AP145" s="5" t="str">
        <f t="shared" si="61"/>
        <v/>
      </c>
      <c r="AQ145" s="60">
        <v>45138.7391780787</v>
      </c>
    </row>
    <row r="146" ht="17" spans="1:43">
      <c r="A146" s="5">
        <f t="shared" si="62"/>
        <v>143</v>
      </c>
      <c r="B146" s="55" t="str">
        <f t="shared" si="54"/>
        <v>交易波动较大</v>
      </c>
      <c r="C146" s="2" t="str">
        <f t="shared" si="55"/>
        <v>本月交易额降超20%</v>
      </c>
      <c r="D146" s="56" t="str">
        <f t="shared" si="56"/>
        <v>-</v>
      </c>
      <c r="E146" s="84" t="s">
        <v>469</v>
      </c>
      <c r="F146" s="58">
        <v>45138.7391780787</v>
      </c>
      <c r="G146" s="59" t="s">
        <v>38</v>
      </c>
      <c r="H146" s="59" t="s">
        <v>39</v>
      </c>
      <c r="I146" s="59" t="s">
        <v>40</v>
      </c>
      <c r="J146" s="59" t="s">
        <v>155</v>
      </c>
      <c r="K146" s="59" t="s">
        <v>470</v>
      </c>
      <c r="L146" s="59"/>
      <c r="M146" s="60">
        <v>46104.3582175926</v>
      </c>
      <c r="N146" s="60">
        <v>46103.4464904861</v>
      </c>
      <c r="O146" s="60">
        <v>46103.3911435417</v>
      </c>
      <c r="P146" s="60">
        <v>46099.3775061343</v>
      </c>
      <c r="Q146" s="60">
        <v>46103.4465078241</v>
      </c>
      <c r="R146" s="59">
        <v>3413.76</v>
      </c>
      <c r="S146" s="59">
        <v>14293.75</v>
      </c>
      <c r="T146" s="59">
        <v>59478.72</v>
      </c>
      <c r="U146" s="59">
        <v>51657.65</v>
      </c>
      <c r="V146" s="59">
        <v>22</v>
      </c>
      <c r="W146" s="59">
        <v>79</v>
      </c>
      <c r="X146" s="59">
        <v>278</v>
      </c>
      <c r="Y146" s="59">
        <v>227</v>
      </c>
      <c r="Z146" s="59">
        <v>607.7370588235</v>
      </c>
      <c r="AA146" s="59">
        <v>-0.3507536141</v>
      </c>
      <c r="AB146" s="59">
        <v>-0.0497711172</v>
      </c>
      <c r="AC146" s="59">
        <v>-0.0033732688</v>
      </c>
      <c r="AD146" s="61">
        <f>IF(AND($G146="正式版",$H146="中西医诊所"),IFERROR(R146/同类汇总数据!C$3,0),IF(AND($G146="正式版",$H146="中医诊所"),IFERROR(R146/同类汇总数据!C$4,0),IF(AND($G146="正式版",$H146="口腔诊所"),IFERROR(R146/同类汇总数据!C$5,0),IF(AND($G146="检查版",$H146="中西医诊所"),IFERROR(R146/同类汇总数据!C$6,0),IF(AND($G146="检查版",$H146="中医诊所"),IFERROR(R146/同类汇总数据!C$7,0),IF(AND($G146="检查版",$H146="口腔诊所"),IFERROR(R146/同类汇总数据!C$8,0),IF(AND($G146="互联网版",$H146="中西医诊所"),IFERROR(R146/同类汇总数据!C$9,0),IF(AND($G146="互联网版",$H146="中医诊所"),IFERROR(R146/同类汇总数据!C$10,0),IF(AND($G146="互联网版",$H146="口腔诊所"),IFERROR(R146/同类汇总数据!C$11,0))))))))))</f>
        <v>0.373017100681992</v>
      </c>
      <c r="AE146" s="61">
        <f>IF(AND($G146="正式版",$H146="中西医诊所"),IFERROR(S146/同类汇总数据!D$3,0),IF(AND($G146="正式版",$H146="中医诊所"),IFERROR(S146/同类汇总数据!D$4,0),IF(AND($G146="正式版",$H146="口腔诊所"),IFERROR(S146/同类汇总数据!D$5,0),IF(AND($G146="检查版",$H146="中西医诊所"),IFERROR(S146/同类汇总数据!D$6,0),IF(AND($G146="检查版",$H146="中医诊所"),IFERROR(S146/同类汇总数据!D$7,0),IF(AND($G146="检查版",$H146="口腔诊所"),IFERROR(S146/同类汇总数据!D$8,0),IF(AND($G146="互联网版",$H146="中西医诊所"),IFERROR(S146/同类汇总数据!D$9,0),IF(AND($G146="互联网版",$H146="中医诊所"),IFERROR(S146/同类汇总数据!D$10,0),IF(AND($G146="互联网版",$H146="口腔诊所"),IFERROR(S146/同类汇总数据!D$11,0))))))))))</f>
        <v>0.391784500797996</v>
      </c>
      <c r="AF146" s="61">
        <f>IF(AND($G146="正式版",$H146="中西医诊所"),IFERROR(T146/同类汇总数据!E$3,0),IF(AND($G146="正式版",$H146="中医诊所"),IFERROR(T146/同类汇总数据!E$4,0),IF(AND($G146="正式版",$H146="口腔诊所"),IFERROR(T146/同类汇总数据!E$5,0),IF(AND($G146="检查版",$H146="中西医诊所"),IFERROR(T146/同类汇总数据!E$6,0),IF(AND($G146="检查版",$H146="中医诊所"),IFERROR(T146/同类汇总数据!E$7,0),IF(AND($G146="检查版",$H146="口腔诊所"),IFERROR(T146/同类汇总数据!E$8,0),IF(AND($G146="互联网版",$H146="中西医诊所"),IFERROR(T146/同类汇总数据!E$9,0),IF(AND($G146="互联网版",$H146="中医诊所"),IFERROR(T146/同类汇总数据!E$10,0),IF(AND($G146="互联网版",$H146="口腔诊所"),IFERROR(T146/同类汇总数据!E$11,0))))))))))</f>
        <v>0.545095202794281</v>
      </c>
      <c r="AG146" s="61">
        <f>IF(AND($G146="正式版",$H146="中西医诊所"),IFERROR(U146/同类汇总数据!F$3,0),IF(AND($G146="正式版",$H146="中医诊所"),IFERROR(U146/同类汇总数据!F$4,0),IF(AND($G146="正式版",$H146="口腔诊所"),IFERROR(U146/同类汇总数据!F$5,0),IF(AND($G146="检查版",$H146="中西医诊所"),IFERROR(U146/同类汇总数据!F$6,0),IF(AND($G146="检查版",$H146="中医诊所"),IFERROR(U146/同类汇总数据!F$7,0),IF(AND($G146="检查版",$H146="口腔诊所"),IFERROR(U146/同类汇总数据!F$8,0),IF(AND($G146="互联网版",$H146="中西医诊所"),IFERROR(U146/同类汇总数据!F$9,0),IF(AND($G146="互联网版",$H146="中医诊所"),IFERROR(U146/同类汇总数据!F$10,0),IF(AND($G146="互联网版",$H146="口腔诊所"),IFERROR(U146/同类汇总数据!F$11,0))))))))))</f>
        <v>0.53853145861527</v>
      </c>
      <c r="AH146" s="61">
        <f>IF(AND($G146="正式版",$H146="中西医诊所"),IFERROR(V146/同类汇总数据!G$3,0),IF(AND($G146="正式版",$H146="中医诊所"),IFERROR(V146/同类汇总数据!G$4,0),IF(AND($G146="正式版",$H146="口腔诊所"),IFERROR(V146/同类汇总数据!G$5,0),IF(AND($G146="检查版",$H146="中西医诊所"),IFERROR(V146/同类汇总数据!G$6,0),IF(AND($G146="检查版",$H146="中医诊所"),IFERROR(V146/同类汇总数据!G$7,0),IF(AND($G146="检查版",$H146="口腔诊所"),IFERROR(V146/同类汇总数据!G$8,0),IF(AND($G146="互联网版",$H146="中西医诊所"),IFERROR(V146/同类汇总数据!G$9,0),IF(AND($G146="互联网版",$H146="中医诊所"),IFERROR(V146/同类汇总数据!G$10,0),IF(AND($G146="互联网版",$H146="口腔诊所"),IFERROR(V146/同类汇总数据!G$11,0))))))))))</f>
        <v>0.232064817813295</v>
      </c>
      <c r="AI146" s="61">
        <f>IF(AND($G146="正式版",$H146="中西医诊所"),IFERROR(W146/同类汇总数据!H$3,0),IF(AND($G146="正式版",$H146="中医诊所"),IFERROR(W146/同类汇总数据!H$4,0),IF(AND($G146="正式版",$H146="口腔诊所"),IFERROR(W146/同类汇总数据!H$5,0),IF(AND($G146="检查版",$H146="中西医诊所"),IFERROR(W146/同类汇总数据!H$6,0),IF(AND($G146="检查版",$H146="中医诊所"),IFERROR(W146/同类汇总数据!H$7,0),IF(AND($G146="检查版",$H146="口腔诊所"),IFERROR(W146/同类汇总数据!H$8,0),IF(AND($G146="互联网版",$H146="中西医诊所"),IFERROR(W146/同类汇总数据!H$9,0),IF(AND($G146="互联网版",$H146="中医诊所"),IFERROR(W146/同类汇总数据!H$10,0),IF(AND($G146="互联网版",$H146="口腔诊所"),IFERROR(W146/同类汇总数据!H$11,0))))))))))</f>
        <v>0.216065184951798</v>
      </c>
      <c r="AJ146" s="61">
        <f>IF(AND($G146="正式版",$H146="中西医诊所"),IFERROR(X146/同类汇总数据!I$3,0),IF(AND($G146="正式版",$H146="中医诊所"),IFERROR(X146/同类汇总数据!I$4,0),IF(AND($G146="正式版",$H146="口腔诊所"),IFERROR(X146/同类汇总数据!I$5,0),IF(AND($G146="检查版",$H146="中西医诊所"),IFERROR(X146/同类汇总数据!I$6,0),IF(AND($G146="检查版",$H146="中医诊所"),IFERROR(X146/同类汇总数据!I$7,0),IF(AND($G146="检查版",$H146="口腔诊所"),IFERROR(X146/同类汇总数据!I$8,0),IF(AND($G146="互联网版",$H146="中西医诊所"),IFERROR(X146/同类汇总数据!I$9,0),IF(AND($G146="互联网版",$H146="中医诊所"),IFERROR(X146/同类汇总数据!I$10,0),IF(AND($G146="互联网版",$H146="口腔诊所"),IFERROR(X146/同类汇总数据!I$11,0))))))))))</f>
        <v>0.245819759823484</v>
      </c>
      <c r="AK146" s="61">
        <f>IF(AND($G146="正式版",$H146="中西医诊所"),IFERROR(Y146/同类汇总数据!J$3,0),IF(AND($G146="正式版",$H146="中医诊所"),IFERROR(Y146/同类汇总数据!J$4,0),IF(AND($G146="正式版",$H146="口腔诊所"),IFERROR(Y146/同类汇总数据!J$5,0),IF(AND($G146="检查版",$H146="中西医诊所"),IFERROR(Y146/同类汇总数据!J$6,0),IF(AND($G146="检查版",$H146="中医诊所"),IFERROR(Y146/同类汇总数据!J$7,0),IF(AND($G146="检查版",$H146="口腔诊所"),IFERROR(Y146/同类汇总数据!J$8,0),IF(AND($G146="互联网版",$H146="中西医诊所"),IFERROR(Y146/同类汇总数据!J$9,0),IF(AND($G146="互联网版",$H146="中医诊所"),IFERROR(Y146/同类汇总数据!J$10,0),IF(AND($G146="互联网版",$H146="口腔诊所"),IFERROR(Y146/同类汇总数据!J$11,0))))))))))</f>
        <v>0.22682253404936</v>
      </c>
      <c r="AL146" s="62" t="str">
        <f ca="1" t="shared" si="57"/>
        <v>-</v>
      </c>
      <c r="AM146" s="62" t="str">
        <f t="shared" si="58"/>
        <v>低于同行50%</v>
      </c>
      <c r="AN146" s="5" t="str">
        <f t="shared" si="59"/>
        <v>低于同行50%</v>
      </c>
      <c r="AO146" s="63">
        <f t="shared" si="60"/>
        <v>46104.3582175926</v>
      </c>
      <c r="AP146" s="5" t="str">
        <f t="shared" si="61"/>
        <v/>
      </c>
      <c r="AQ146" s="60">
        <v>45138.7396026736</v>
      </c>
    </row>
    <row r="147" ht="17" spans="1:43">
      <c r="A147" s="5">
        <f t="shared" si="62"/>
        <v>144</v>
      </c>
      <c r="B147" s="55" t="str">
        <f t="shared" si="54"/>
        <v>连续三月交易上升</v>
      </c>
      <c r="C147" s="2" t="str">
        <f t="shared" si="55"/>
        <v/>
      </c>
      <c r="D147" s="56" t="str">
        <f t="shared" si="56"/>
        <v>-</v>
      </c>
      <c r="E147" s="84" t="s">
        <v>471</v>
      </c>
      <c r="F147" s="58">
        <v>45138.7396026736</v>
      </c>
      <c r="G147" s="59" t="s">
        <v>38</v>
      </c>
      <c r="H147" s="59" t="s">
        <v>39</v>
      </c>
      <c r="I147" s="59" t="s">
        <v>40</v>
      </c>
      <c r="J147" s="59" t="s">
        <v>155</v>
      </c>
      <c r="K147" s="59" t="s">
        <v>472</v>
      </c>
      <c r="L147" s="59"/>
      <c r="M147" s="60">
        <v>46104.3501157407</v>
      </c>
      <c r="N147" s="60">
        <v>46104.378049294</v>
      </c>
      <c r="O147" s="60"/>
      <c r="P147" s="60">
        <v>46101.4432799537</v>
      </c>
      <c r="Q147" s="60">
        <v>46104.3780849537</v>
      </c>
      <c r="R147" s="59">
        <v>7355</v>
      </c>
      <c r="S147" s="59">
        <v>28004</v>
      </c>
      <c r="T147" s="59">
        <v>68046</v>
      </c>
      <c r="U147" s="59">
        <v>68081</v>
      </c>
      <c r="V147" s="59">
        <v>55</v>
      </c>
      <c r="W147" s="59">
        <v>184</v>
      </c>
      <c r="X147" s="59">
        <v>532</v>
      </c>
      <c r="Y147" s="59">
        <v>533</v>
      </c>
      <c r="Z147" s="59">
        <v>191.2387640449</v>
      </c>
      <c r="AA147" s="59">
        <v>0.5581149502</v>
      </c>
      <c r="AB147" s="59">
        <v>-0.18559971</v>
      </c>
      <c r="AC147" s="59">
        <v>-0.5157758469</v>
      </c>
      <c r="AD147" s="61">
        <f>IF(AND($G147="正式版",$H147="中西医诊所"),IFERROR(R147/同类汇总数据!C$3,0),IF(AND($G147="正式版",$H147="中医诊所"),IFERROR(R147/同类汇总数据!C$4,0),IF(AND($G147="正式版",$H147="口腔诊所"),IFERROR(R147/同类汇总数据!C$5,0),IF(AND($G147="检查版",$H147="中西医诊所"),IFERROR(R147/同类汇总数据!C$6,0),IF(AND($G147="检查版",$H147="中医诊所"),IFERROR(R147/同类汇总数据!C$7,0),IF(AND($G147="检查版",$H147="口腔诊所"),IFERROR(R147/同类汇总数据!C$8,0),IF(AND($G147="互联网版",$H147="中西医诊所"),IFERROR(R147/同类汇总数据!C$9,0),IF(AND($G147="互联网版",$H147="中医诊所"),IFERROR(R147/同类汇总数据!C$10,0),IF(AND($G147="互联网版",$H147="口腔诊所"),IFERROR(R147/同类汇总数据!C$11,0))))))))))</f>
        <v>0.803671252670384</v>
      </c>
      <c r="AE147" s="61">
        <f>IF(AND($G147="正式版",$H147="中西医诊所"),IFERROR(S147/同类汇总数据!D$3,0),IF(AND($G147="正式版",$H147="中医诊所"),IFERROR(S147/同类汇总数据!D$4,0),IF(AND($G147="正式版",$H147="口腔诊所"),IFERROR(S147/同类汇总数据!D$5,0),IF(AND($G147="检查版",$H147="中西医诊所"),IFERROR(S147/同类汇总数据!D$6,0),IF(AND($G147="检查版",$H147="中医诊所"),IFERROR(S147/同类汇总数据!D$7,0),IF(AND($G147="检查版",$H147="口腔诊所"),IFERROR(S147/同类汇总数据!D$8,0),IF(AND($G147="互联网版",$H147="中西医诊所"),IFERROR(S147/同类汇总数据!D$9,0),IF(AND($G147="互联网版",$H147="中医诊所"),IFERROR(S147/同类汇总数据!D$10,0),IF(AND($G147="互联网版",$H147="口腔诊所"),IFERROR(S147/同类汇总数据!D$11,0))))))))))</f>
        <v>0.767575559971811</v>
      </c>
      <c r="AF147" s="61">
        <f>IF(AND($G147="正式版",$H147="中西医诊所"),IFERROR(T147/同类汇总数据!E$3,0),IF(AND($G147="正式版",$H147="中医诊所"),IFERROR(T147/同类汇总数据!E$4,0),IF(AND($G147="正式版",$H147="口腔诊所"),IFERROR(T147/同类汇总数据!E$5,0),IF(AND($G147="检查版",$H147="中西医诊所"),IFERROR(T147/同类汇总数据!E$6,0),IF(AND($G147="检查版",$H147="中医诊所"),IFERROR(T147/同类汇总数据!E$7,0),IF(AND($G147="检查版",$H147="口腔诊所"),IFERROR(T147/同类汇总数据!E$8,0),IF(AND($G147="互联网版",$H147="中西医诊所"),IFERROR(T147/同类汇总数据!E$9,0),IF(AND($G147="互联网版",$H147="中医诊所"),IFERROR(T147/同类汇总数据!E$10,0),IF(AND($G147="互联网版",$H147="口腔诊所"),IFERROR(T147/同类汇总数据!E$11,0))))))))))</f>
        <v>0.623610396614783</v>
      </c>
      <c r="AG147" s="61">
        <f>IF(AND($G147="正式版",$H147="中西医诊所"),IFERROR(U147/同类汇总数据!F$3,0),IF(AND($G147="正式版",$H147="中医诊所"),IFERROR(U147/同类汇总数据!F$4,0),IF(AND($G147="正式版",$H147="口腔诊所"),IFERROR(U147/同类汇总数据!F$5,0),IF(AND($G147="检查版",$H147="中西医诊所"),IFERROR(U147/同类汇总数据!F$6,0),IF(AND($G147="检查版",$H147="中医诊所"),IFERROR(U147/同类汇总数据!F$7,0),IF(AND($G147="检查版",$H147="口腔诊所"),IFERROR(U147/同类汇总数据!F$8,0),IF(AND($G147="互联网版",$H147="中西医诊所"),IFERROR(U147/同类汇总数据!F$9,0),IF(AND($G147="互联网版",$H147="中医诊所"),IFERROR(U147/同类汇总数据!F$10,0),IF(AND($G147="互联网版",$H147="口腔诊所"),IFERROR(U147/同类汇总数据!F$11,0))))))))))</f>
        <v>0.709745027773935</v>
      </c>
      <c r="AH147" s="61">
        <f>IF(AND($G147="正式版",$H147="中西医诊所"),IFERROR(V147/同类汇总数据!G$3,0),IF(AND($G147="正式版",$H147="中医诊所"),IFERROR(V147/同类汇总数据!G$4,0),IF(AND($G147="正式版",$H147="口腔诊所"),IFERROR(V147/同类汇总数据!G$5,0),IF(AND($G147="检查版",$H147="中西医诊所"),IFERROR(V147/同类汇总数据!G$6,0),IF(AND($G147="检查版",$H147="中医诊所"),IFERROR(V147/同类汇总数据!G$7,0),IF(AND($G147="检查版",$H147="口腔诊所"),IFERROR(V147/同类汇总数据!G$8,0),IF(AND($G147="互联网版",$H147="中西医诊所"),IFERROR(V147/同类汇总数据!G$9,0),IF(AND($G147="互联网版",$H147="中医诊所"),IFERROR(V147/同类汇总数据!G$10,0),IF(AND($G147="互联网版",$H147="口腔诊所"),IFERROR(V147/同类汇总数据!G$11,0))))))))))</f>
        <v>0.580162044533238</v>
      </c>
      <c r="AI147" s="61">
        <f>IF(AND($G147="正式版",$H147="中西医诊所"),IFERROR(W147/同类汇总数据!H$3,0),IF(AND($G147="正式版",$H147="中医诊所"),IFERROR(W147/同类汇总数据!H$4,0),IF(AND($G147="正式版",$H147="口腔诊所"),IFERROR(W147/同类汇总数据!H$5,0),IF(AND($G147="检查版",$H147="中西医诊所"),IFERROR(W147/同类汇总数据!H$6,0),IF(AND($G147="检查版",$H147="中医诊所"),IFERROR(W147/同类汇总数据!H$7,0),IF(AND($G147="检查版",$H147="口腔诊所"),IFERROR(W147/同类汇总数据!H$8,0),IF(AND($G147="互联网版",$H147="中西医诊所"),IFERROR(W147/同类汇总数据!H$9,0),IF(AND($G147="互联网版",$H147="中医诊所"),IFERROR(W147/同类汇总数据!H$10,0),IF(AND($G147="互联网版",$H147="口腔诊所"),IFERROR(W147/同类汇总数据!H$11,0))))))))))</f>
        <v>0.503240430773809</v>
      </c>
      <c r="AJ147" s="61">
        <f>IF(AND($G147="正式版",$H147="中西医诊所"),IFERROR(X147/同类汇总数据!I$3,0),IF(AND($G147="正式版",$H147="中医诊所"),IFERROR(X147/同类汇总数据!I$4,0),IF(AND($G147="正式版",$H147="口腔诊所"),IFERROR(X147/同类汇总数据!I$5,0),IF(AND($G147="检查版",$H147="中西医诊所"),IFERROR(X147/同类汇总数据!I$6,0),IF(AND($G147="检查版",$H147="中医诊所"),IFERROR(X147/同类汇总数据!I$7,0),IF(AND($G147="检查版",$H147="口腔诊所"),IFERROR(X147/同类汇总数据!I$8,0),IF(AND($G147="互联网版",$H147="中西医诊所"),IFERROR(X147/同类汇总数据!I$9,0),IF(AND($G147="互联网版",$H147="中医诊所"),IFERROR(X147/同类汇总数据!I$10,0),IF(AND($G147="互联网版",$H147="口腔诊所"),IFERROR(X147/同类汇总数据!I$11,0))))))))))</f>
        <v>0.470417669878034</v>
      </c>
      <c r="AK147" s="61">
        <f>IF(AND($G147="正式版",$H147="中西医诊所"),IFERROR(Y147/同类汇总数据!J$3,0),IF(AND($G147="正式版",$H147="中医诊所"),IFERROR(Y147/同类汇总数据!J$4,0),IF(AND($G147="正式版",$H147="口腔诊所"),IFERROR(Y147/同类汇总数据!J$5,0),IF(AND($G147="检查版",$H147="中西医诊所"),IFERROR(Y147/同类汇总数据!J$6,0),IF(AND($G147="检查版",$H147="中医诊所"),IFERROR(Y147/同类汇总数据!J$7,0),IF(AND($G147="检查版",$H147="口腔诊所"),IFERROR(Y147/同类汇总数据!J$8,0),IF(AND($G147="互联网版",$H147="中西医诊所"),IFERROR(Y147/同类汇总数据!J$9,0),IF(AND($G147="互联网版",$H147="中医诊所"),IFERROR(Y147/同类汇总数据!J$10,0),IF(AND($G147="互联网版",$H147="口腔诊所"),IFERROR(Y147/同类汇总数据!J$11,0))))))))))</f>
        <v>0.532583306820743</v>
      </c>
      <c r="AL147" s="62" t="str">
        <f ca="1" t="shared" si="57"/>
        <v>-</v>
      </c>
      <c r="AM147" s="62" t="str">
        <f t="shared" si="58"/>
        <v/>
      </c>
      <c r="AN147" s="5" t="str">
        <f t="shared" si="59"/>
        <v/>
      </c>
      <c r="AO147" s="63">
        <f t="shared" si="60"/>
        <v>46104.3780849537</v>
      </c>
      <c r="AP147" s="5" t="str">
        <f t="shared" si="61"/>
        <v/>
      </c>
      <c r="AQ147" s="60">
        <v>45139.697204537</v>
      </c>
    </row>
    <row r="148" ht="17" spans="1:43">
      <c r="A148" s="5">
        <f t="shared" si="62"/>
        <v>145</v>
      </c>
      <c r="B148" s="55" t="str">
        <f t="shared" si="54"/>
        <v>无交易</v>
      </c>
      <c r="C148" s="2" t="str">
        <f t="shared" si="55"/>
        <v/>
      </c>
      <c r="D148" s="56" t="str">
        <f t="shared" si="56"/>
        <v>流失</v>
      </c>
      <c r="E148" s="84" t="s">
        <v>473</v>
      </c>
      <c r="F148" s="58">
        <v>45139.697204537</v>
      </c>
      <c r="G148" s="59" t="s">
        <v>60</v>
      </c>
      <c r="H148" s="59" t="s">
        <v>39</v>
      </c>
      <c r="I148" s="59" t="s">
        <v>40</v>
      </c>
      <c r="J148" s="59" t="s">
        <v>102</v>
      </c>
      <c r="K148" s="59" t="s">
        <v>474</v>
      </c>
      <c r="L148" s="59" t="s">
        <v>475</v>
      </c>
      <c r="M148" s="60">
        <v>45167.7530092593</v>
      </c>
      <c r="N148" s="60"/>
      <c r="O148" s="60"/>
      <c r="P148" s="60"/>
      <c r="Q148" s="60"/>
      <c r="R148" s="59"/>
      <c r="S148" s="59"/>
      <c r="T148" s="59"/>
      <c r="U148" s="59"/>
      <c r="V148" s="59"/>
      <c r="W148" s="59"/>
      <c r="X148" s="59"/>
      <c r="Y148" s="59"/>
      <c r="Z148" s="59"/>
      <c r="AA148" s="59"/>
      <c r="AB148" s="59"/>
      <c r="AC148" s="59"/>
      <c r="AD148" s="61">
        <f>IF(AND($G148="正式版",$H148="中西医诊所"),IFERROR(R148/同类汇总数据!C$3,0),IF(AND($G148="正式版",$H148="中医诊所"),IFERROR(R148/同类汇总数据!C$4,0),IF(AND($G148="正式版",$H148="口腔诊所"),IFERROR(R148/同类汇总数据!C$5,0),IF(AND($G148="检查版",$H148="中西医诊所"),IFERROR(R148/同类汇总数据!C$6,0),IF(AND($G148="检查版",$H148="中医诊所"),IFERROR(R148/同类汇总数据!C$7,0),IF(AND($G148="检查版",$H148="口腔诊所"),IFERROR(R148/同类汇总数据!C$8,0),IF(AND($G148="互联网版",$H148="中西医诊所"),IFERROR(R148/同类汇总数据!C$9,0),IF(AND($G148="互联网版",$H148="中医诊所"),IFERROR(R148/同类汇总数据!C$10,0),IF(AND($G148="互联网版",$H148="口腔诊所"),IFERROR(R148/同类汇总数据!C$11,0))))))))))</f>
        <v>0</v>
      </c>
      <c r="AE148" s="61">
        <f>IF(AND($G148="正式版",$H148="中西医诊所"),IFERROR(S148/同类汇总数据!D$3,0),IF(AND($G148="正式版",$H148="中医诊所"),IFERROR(S148/同类汇总数据!D$4,0),IF(AND($G148="正式版",$H148="口腔诊所"),IFERROR(S148/同类汇总数据!D$5,0),IF(AND($G148="检查版",$H148="中西医诊所"),IFERROR(S148/同类汇总数据!D$6,0),IF(AND($G148="检查版",$H148="中医诊所"),IFERROR(S148/同类汇总数据!D$7,0),IF(AND($G148="检查版",$H148="口腔诊所"),IFERROR(S148/同类汇总数据!D$8,0),IF(AND($G148="互联网版",$H148="中西医诊所"),IFERROR(S148/同类汇总数据!D$9,0),IF(AND($G148="互联网版",$H148="中医诊所"),IFERROR(S148/同类汇总数据!D$10,0),IF(AND($G148="互联网版",$H148="口腔诊所"),IFERROR(S148/同类汇总数据!D$11,0))))))))))</f>
        <v>0</v>
      </c>
      <c r="AF148" s="61">
        <f>IF(AND($G148="正式版",$H148="中西医诊所"),IFERROR(T148/同类汇总数据!E$3,0),IF(AND($G148="正式版",$H148="中医诊所"),IFERROR(T148/同类汇总数据!E$4,0),IF(AND($G148="正式版",$H148="口腔诊所"),IFERROR(T148/同类汇总数据!E$5,0),IF(AND($G148="检查版",$H148="中西医诊所"),IFERROR(T148/同类汇总数据!E$6,0),IF(AND($G148="检查版",$H148="中医诊所"),IFERROR(T148/同类汇总数据!E$7,0),IF(AND($G148="检查版",$H148="口腔诊所"),IFERROR(T148/同类汇总数据!E$8,0),IF(AND($G148="互联网版",$H148="中西医诊所"),IFERROR(T148/同类汇总数据!E$9,0),IF(AND($G148="互联网版",$H148="中医诊所"),IFERROR(T148/同类汇总数据!E$10,0),IF(AND($G148="互联网版",$H148="口腔诊所"),IFERROR(T148/同类汇总数据!E$11,0))))))))))</f>
        <v>0</v>
      </c>
      <c r="AG148" s="61">
        <f>IF(AND($G148="正式版",$H148="中西医诊所"),IFERROR(U148/同类汇总数据!F$3,0),IF(AND($G148="正式版",$H148="中医诊所"),IFERROR(U148/同类汇总数据!F$4,0),IF(AND($G148="正式版",$H148="口腔诊所"),IFERROR(U148/同类汇总数据!F$5,0),IF(AND($G148="检查版",$H148="中西医诊所"),IFERROR(U148/同类汇总数据!F$6,0),IF(AND($G148="检查版",$H148="中医诊所"),IFERROR(U148/同类汇总数据!F$7,0),IF(AND($G148="检查版",$H148="口腔诊所"),IFERROR(U148/同类汇总数据!F$8,0),IF(AND($G148="互联网版",$H148="中西医诊所"),IFERROR(U148/同类汇总数据!F$9,0),IF(AND($G148="互联网版",$H148="中医诊所"),IFERROR(U148/同类汇总数据!F$10,0),IF(AND($G148="互联网版",$H148="口腔诊所"),IFERROR(U148/同类汇总数据!F$11,0))))))))))</f>
        <v>0</v>
      </c>
      <c r="AH148" s="61">
        <f>IF(AND($G148="正式版",$H148="中西医诊所"),IFERROR(V148/同类汇总数据!G$3,0),IF(AND($G148="正式版",$H148="中医诊所"),IFERROR(V148/同类汇总数据!G$4,0),IF(AND($G148="正式版",$H148="口腔诊所"),IFERROR(V148/同类汇总数据!G$5,0),IF(AND($G148="检查版",$H148="中西医诊所"),IFERROR(V148/同类汇总数据!G$6,0),IF(AND($G148="检查版",$H148="中医诊所"),IFERROR(V148/同类汇总数据!G$7,0),IF(AND($G148="检查版",$H148="口腔诊所"),IFERROR(V148/同类汇总数据!G$8,0),IF(AND($G148="互联网版",$H148="中西医诊所"),IFERROR(V148/同类汇总数据!G$9,0),IF(AND($G148="互联网版",$H148="中医诊所"),IFERROR(V148/同类汇总数据!G$10,0),IF(AND($G148="互联网版",$H148="口腔诊所"),IFERROR(V148/同类汇总数据!G$11,0))))))))))</f>
        <v>0</v>
      </c>
      <c r="AI148" s="61">
        <f>IF(AND($G148="正式版",$H148="中西医诊所"),IFERROR(W148/同类汇总数据!H$3,0),IF(AND($G148="正式版",$H148="中医诊所"),IFERROR(W148/同类汇总数据!H$4,0),IF(AND($G148="正式版",$H148="口腔诊所"),IFERROR(W148/同类汇总数据!H$5,0),IF(AND($G148="检查版",$H148="中西医诊所"),IFERROR(W148/同类汇总数据!H$6,0),IF(AND($G148="检查版",$H148="中医诊所"),IFERROR(W148/同类汇总数据!H$7,0),IF(AND($G148="检查版",$H148="口腔诊所"),IFERROR(W148/同类汇总数据!H$8,0),IF(AND($G148="互联网版",$H148="中西医诊所"),IFERROR(W148/同类汇总数据!H$9,0),IF(AND($G148="互联网版",$H148="中医诊所"),IFERROR(W148/同类汇总数据!H$10,0),IF(AND($G148="互联网版",$H148="口腔诊所"),IFERROR(W148/同类汇总数据!H$11,0))))))))))</f>
        <v>0</v>
      </c>
      <c r="AJ148" s="61">
        <f>IF(AND($G148="正式版",$H148="中西医诊所"),IFERROR(X148/同类汇总数据!I$3,0),IF(AND($G148="正式版",$H148="中医诊所"),IFERROR(X148/同类汇总数据!I$4,0),IF(AND($G148="正式版",$H148="口腔诊所"),IFERROR(X148/同类汇总数据!I$5,0),IF(AND($G148="检查版",$H148="中西医诊所"),IFERROR(X148/同类汇总数据!I$6,0),IF(AND($G148="检查版",$H148="中医诊所"),IFERROR(X148/同类汇总数据!I$7,0),IF(AND($G148="检查版",$H148="口腔诊所"),IFERROR(X148/同类汇总数据!I$8,0),IF(AND($G148="互联网版",$H148="中西医诊所"),IFERROR(X148/同类汇总数据!I$9,0),IF(AND($G148="互联网版",$H148="中医诊所"),IFERROR(X148/同类汇总数据!I$10,0),IF(AND($G148="互联网版",$H148="口腔诊所"),IFERROR(X148/同类汇总数据!I$11,0))))))))))</f>
        <v>0</v>
      </c>
      <c r="AK148" s="61">
        <f>IF(AND($G148="正式版",$H148="中西医诊所"),IFERROR(Y148/同类汇总数据!J$3,0),IF(AND($G148="正式版",$H148="中医诊所"),IFERROR(Y148/同类汇总数据!J$4,0),IF(AND($G148="正式版",$H148="口腔诊所"),IFERROR(Y148/同类汇总数据!J$5,0),IF(AND($G148="检查版",$H148="中西医诊所"),IFERROR(Y148/同类汇总数据!J$6,0),IF(AND($G148="检查版",$H148="中医诊所"),IFERROR(Y148/同类汇总数据!J$7,0),IF(AND($G148="检查版",$H148="口腔诊所"),IFERROR(Y148/同类汇总数据!J$8,0),IF(AND($G148="互联网版",$H148="中西医诊所"),IFERROR(Y148/同类汇总数据!J$9,0),IF(AND($G148="互联网版",$H148="中医诊所"),IFERROR(Y148/同类汇总数据!J$10,0),IF(AND($G148="互联网版",$H148="口腔诊所"),IFERROR(Y148/同类汇总数据!J$11,0))))))))))</f>
        <v>0</v>
      </c>
      <c r="AL148" s="62" t="str">
        <f ca="1" t="shared" si="57"/>
        <v>今年内未操作</v>
      </c>
      <c r="AM148" s="62" t="str">
        <f t="shared" si="58"/>
        <v>低于同行20%</v>
      </c>
      <c r="AN148" s="5" t="str">
        <f t="shared" si="59"/>
        <v>低于同行20%</v>
      </c>
      <c r="AO148" s="63">
        <f t="shared" si="60"/>
        <v>45167.7530092593</v>
      </c>
      <c r="AP148" s="5" t="str">
        <f t="shared" si="61"/>
        <v/>
      </c>
      <c r="AQ148" s="60">
        <v>45139.7034786921</v>
      </c>
    </row>
    <row r="149" ht="17" spans="1:43">
      <c r="A149" s="5">
        <f t="shared" si="62"/>
        <v>146</v>
      </c>
      <c r="B149" s="55" t="str">
        <f t="shared" si="54"/>
        <v>连续三月交易上升</v>
      </c>
      <c r="C149" s="2" t="str">
        <f t="shared" si="55"/>
        <v/>
      </c>
      <c r="D149" s="56" t="str">
        <f t="shared" si="56"/>
        <v>-</v>
      </c>
      <c r="E149" s="84" t="s">
        <v>476</v>
      </c>
      <c r="F149" s="58">
        <v>45139.7034786921</v>
      </c>
      <c r="G149" s="59" t="s">
        <v>38</v>
      </c>
      <c r="H149" s="59" t="s">
        <v>66</v>
      </c>
      <c r="I149" s="59" t="s">
        <v>40</v>
      </c>
      <c r="J149" s="59" t="s">
        <v>85</v>
      </c>
      <c r="K149" s="59" t="s">
        <v>477</v>
      </c>
      <c r="L149" s="59"/>
      <c r="M149" s="60">
        <v>46104.3675810185</v>
      </c>
      <c r="N149" s="60">
        <v>46103.8302390625</v>
      </c>
      <c r="O149" s="60">
        <v>46103.8295054398</v>
      </c>
      <c r="P149" s="60">
        <v>46081.5204630903</v>
      </c>
      <c r="Q149" s="60">
        <v>46103.8302607292</v>
      </c>
      <c r="R149" s="59">
        <v>9817.8</v>
      </c>
      <c r="S149" s="59">
        <v>52743</v>
      </c>
      <c r="T149" s="59">
        <v>119913.3</v>
      </c>
      <c r="U149" s="59">
        <v>104894.8</v>
      </c>
      <c r="V149" s="59">
        <v>39</v>
      </c>
      <c r="W149" s="59">
        <v>183</v>
      </c>
      <c r="X149" s="59">
        <v>581</v>
      </c>
      <c r="Y149" s="59">
        <v>500</v>
      </c>
      <c r="Z149" s="59">
        <v>521.8646766169</v>
      </c>
      <c r="AA149" s="59">
        <v>0.85449022</v>
      </c>
      <c r="AB149" s="59">
        <v>-0.2656598571</v>
      </c>
      <c r="AC149" s="59">
        <v>-0.2496065383</v>
      </c>
      <c r="AD149" s="61">
        <f>IF(AND($G149="正式版",$H149="中西医诊所"),IFERROR(R149/同类汇总数据!C$3,0),IF(AND($G149="正式版",$H149="中医诊所"),IFERROR(R149/同类汇总数据!C$4,0),IF(AND($G149="正式版",$H149="口腔诊所"),IFERROR(R149/同类汇总数据!C$5,0),IF(AND($G149="检查版",$H149="中西医诊所"),IFERROR(R149/同类汇总数据!C$6,0),IF(AND($G149="检查版",$H149="中医诊所"),IFERROR(R149/同类汇总数据!C$7,0),IF(AND($G149="检查版",$H149="口腔诊所"),IFERROR(R149/同类汇总数据!C$8,0),IF(AND($G149="互联网版",$H149="中西医诊所"),IFERROR(R149/同类汇总数据!C$9,0),IF(AND($G149="互联网版",$H149="中医诊所"),IFERROR(R149/同类汇总数据!C$10,0),IF(AND($G149="互联网版",$H149="口腔诊所"),IFERROR(R149/同类汇总数据!C$11,0))))))))))</f>
        <v>1.41324119848113</v>
      </c>
      <c r="AE149" s="61">
        <f>IF(AND($G149="正式版",$H149="中西医诊所"),IFERROR(S149/同类汇总数据!D$3,0),IF(AND($G149="正式版",$H149="中医诊所"),IFERROR(S149/同类汇总数据!D$4,0),IF(AND($G149="正式版",$H149="口腔诊所"),IFERROR(S149/同类汇总数据!D$5,0),IF(AND($G149="检查版",$H149="中西医诊所"),IFERROR(S149/同类汇总数据!D$6,0),IF(AND($G149="检查版",$H149="中医诊所"),IFERROR(S149/同类汇总数据!D$7,0),IF(AND($G149="检查版",$H149="口腔诊所"),IFERROR(S149/同类汇总数据!D$8,0),IF(AND($G149="互联网版",$H149="中西医诊所"),IFERROR(S149/同类汇总数据!D$9,0),IF(AND($G149="互联网版",$H149="中医诊所"),IFERROR(S149/同类汇总数据!D$10,0),IF(AND($G149="互联网版",$H149="口腔诊所"),IFERROR(S149/同类汇总数据!D$11,0))))))))))</f>
        <v>1.95675924761222</v>
      </c>
      <c r="AF149" s="61">
        <f>IF(AND($G149="正式版",$H149="中西医诊所"),IFERROR(T149/同类汇总数据!E$3,0),IF(AND($G149="正式版",$H149="中医诊所"),IFERROR(T149/同类汇总数据!E$4,0),IF(AND($G149="正式版",$H149="口腔诊所"),IFERROR(T149/同类汇总数据!E$5,0),IF(AND($G149="检查版",$H149="中西医诊所"),IFERROR(T149/同类汇总数据!E$6,0),IF(AND($G149="检查版",$H149="中医诊所"),IFERROR(T149/同类汇总数据!E$7,0),IF(AND($G149="检查版",$H149="口腔诊所"),IFERROR(T149/同类汇总数据!E$8,0),IF(AND($G149="互联网版",$H149="中西医诊所"),IFERROR(T149/同类汇总数据!E$9,0),IF(AND($G149="互联网版",$H149="中医诊所"),IFERROR(T149/同类汇总数据!E$10,0),IF(AND($G149="互联网版",$H149="口腔诊所"),IFERROR(T149/同类汇总数据!E$11,0))))))))))</f>
        <v>1.54081310423125</v>
      </c>
      <c r="AG149" s="61">
        <f>IF(AND($G149="正式版",$H149="中西医诊所"),IFERROR(U149/同类汇总数据!F$3,0),IF(AND($G149="正式版",$H149="中医诊所"),IFERROR(U149/同类汇总数据!F$4,0),IF(AND($G149="正式版",$H149="口腔诊所"),IFERROR(U149/同类汇总数据!F$5,0),IF(AND($G149="检查版",$H149="中西医诊所"),IFERROR(U149/同类汇总数据!F$6,0),IF(AND($G149="检查版",$H149="中医诊所"),IFERROR(U149/同类汇总数据!F$7,0),IF(AND($G149="检查版",$H149="口腔诊所"),IFERROR(U149/同类汇总数据!F$8,0),IF(AND($G149="互联网版",$H149="中西医诊所"),IFERROR(U149/同类汇总数据!F$9,0),IF(AND($G149="互联网版",$H149="中医诊所"),IFERROR(U149/同类汇总数据!F$10,0),IF(AND($G149="互联网版",$H149="口腔诊所"),IFERROR(U149/同类汇总数据!F$11,0))))))))))</f>
        <v>1.57058661295515</v>
      </c>
      <c r="AH149" s="61">
        <f>IF(AND($G149="正式版",$H149="中西医诊所"),IFERROR(V149/同类汇总数据!G$3,0),IF(AND($G149="正式版",$H149="中医诊所"),IFERROR(V149/同类汇总数据!G$4,0),IF(AND($G149="正式版",$H149="口腔诊所"),IFERROR(V149/同类汇总数据!G$5,0),IF(AND($G149="检查版",$H149="中西医诊所"),IFERROR(V149/同类汇总数据!G$6,0),IF(AND($G149="检查版",$H149="中医诊所"),IFERROR(V149/同类汇总数据!G$7,0),IF(AND($G149="检查版",$H149="口腔诊所"),IFERROR(V149/同类汇总数据!G$8,0),IF(AND($G149="互联网版",$H149="中西医诊所"),IFERROR(V149/同类汇总数据!G$9,0),IF(AND($G149="互联网版",$H149="中医诊所"),IFERROR(V149/同类汇总数据!G$10,0),IF(AND($G149="互联网版",$H149="口腔诊所"),IFERROR(V149/同类汇总数据!G$11,0))))))))))</f>
        <v>0.880983629517018</v>
      </c>
      <c r="AI149" s="61">
        <f>IF(AND($G149="正式版",$H149="中西医诊所"),IFERROR(W149/同类汇总数据!H$3,0),IF(AND($G149="正式版",$H149="中医诊所"),IFERROR(W149/同类汇总数据!H$4,0),IF(AND($G149="正式版",$H149="口腔诊所"),IFERROR(W149/同类汇总数据!H$5,0),IF(AND($G149="检查版",$H149="中西医诊所"),IFERROR(W149/同类汇总数据!H$6,0),IF(AND($G149="检查版",$H149="中医诊所"),IFERROR(W149/同类汇总数据!H$7,0),IF(AND($G149="检查版",$H149="口腔诊所"),IFERROR(W149/同类汇总数据!H$8,0),IF(AND($G149="互联网版",$H149="中西医诊所"),IFERROR(W149/同类汇总数据!H$9,0),IF(AND($G149="互联网版",$H149="中医诊所"),IFERROR(W149/同类汇总数据!H$10,0),IF(AND($G149="互联网版",$H149="口腔诊所"),IFERROR(W149/同类汇总数据!H$11,0))))))))))</f>
        <v>1.03999313490871</v>
      </c>
      <c r="AJ149" s="61">
        <f>IF(AND($G149="正式版",$H149="中西医诊所"),IFERROR(X149/同类汇总数据!I$3,0),IF(AND($G149="正式版",$H149="中医诊所"),IFERROR(X149/同类汇总数据!I$4,0),IF(AND($G149="正式版",$H149="口腔诊所"),IFERROR(X149/同类汇总数据!I$5,0),IF(AND($G149="检查版",$H149="中西医诊所"),IFERROR(X149/同类汇总数据!I$6,0),IF(AND($G149="检查版",$H149="中医诊所"),IFERROR(X149/同类汇总数据!I$7,0),IF(AND($G149="检查版",$H149="口腔诊所"),IFERROR(X149/同类汇总数据!I$8,0),IF(AND($G149="互联网版",$H149="中西医诊所"),IFERROR(X149/同类汇总数据!I$9,0),IF(AND($G149="互联网版",$H149="中医诊所"),IFERROR(X149/同类汇总数据!I$10,0),IF(AND($G149="互联网版",$H149="口腔诊所"),IFERROR(X149/同类汇总数据!I$11,0))))))))))</f>
        <v>1.1253343560124</v>
      </c>
      <c r="AK149" s="61">
        <f>IF(AND($G149="正式版",$H149="中西医诊所"),IFERROR(Y149/同类汇总数据!J$3,0),IF(AND($G149="正式版",$H149="中医诊所"),IFERROR(Y149/同类汇总数据!J$4,0),IF(AND($G149="正式版",$H149="口腔诊所"),IFERROR(Y149/同类汇总数据!J$5,0),IF(AND($G149="检查版",$H149="中西医诊所"),IFERROR(Y149/同类汇总数据!J$6,0),IF(AND($G149="检查版",$H149="中医诊所"),IFERROR(Y149/同类汇总数据!J$7,0),IF(AND($G149="检查版",$H149="口腔诊所"),IFERROR(Y149/同类汇总数据!J$8,0),IF(AND($G149="互联网版",$H149="中西医诊所"),IFERROR(Y149/同类汇总数据!J$9,0),IF(AND($G149="互联网版",$H149="中医诊所"),IFERROR(Y149/同类汇总数据!J$10,0),IF(AND($G149="互联网版",$H149="口腔诊所"),IFERROR(Y149/同类汇总数据!J$11,0))))))))))</f>
        <v>1.09706574407826</v>
      </c>
      <c r="AL149" s="62" t="str">
        <f ca="1" t="shared" si="57"/>
        <v>-</v>
      </c>
      <c r="AM149" s="62" t="str">
        <f t="shared" si="58"/>
        <v>高于同行150%</v>
      </c>
      <c r="AN149" s="5" t="str">
        <f t="shared" si="59"/>
        <v/>
      </c>
      <c r="AO149" s="63">
        <f t="shared" si="60"/>
        <v>46104.3675810185</v>
      </c>
      <c r="AP149" s="5" t="str">
        <f t="shared" si="61"/>
        <v/>
      </c>
      <c r="AQ149" s="60">
        <v>45141.423754375</v>
      </c>
    </row>
    <row r="150" ht="17" spans="1:43">
      <c r="A150" s="5">
        <f t="shared" si="62"/>
        <v>147</v>
      </c>
      <c r="B150" s="55" t="str">
        <f t="shared" si="54"/>
        <v>连续三月交易上升</v>
      </c>
      <c r="C150" s="2" t="str">
        <f t="shared" si="55"/>
        <v/>
      </c>
      <c r="D150" s="56" t="str">
        <f t="shared" si="56"/>
        <v>-</v>
      </c>
      <c r="E150" s="84" t="s">
        <v>478</v>
      </c>
      <c r="F150" s="58">
        <v>45141.423754375</v>
      </c>
      <c r="G150" s="59" t="s">
        <v>38</v>
      </c>
      <c r="H150" s="59" t="s">
        <v>39</v>
      </c>
      <c r="I150" s="59" t="s">
        <v>40</v>
      </c>
      <c r="J150" s="59" t="s">
        <v>280</v>
      </c>
      <c r="K150" s="59" t="s">
        <v>479</v>
      </c>
      <c r="L150" s="59" t="s">
        <v>480</v>
      </c>
      <c r="M150" s="60">
        <v>46103.7333449074</v>
      </c>
      <c r="N150" s="60">
        <v>46103.7487082292</v>
      </c>
      <c r="O150" s="60">
        <v>46103.7475852083</v>
      </c>
      <c r="P150" s="60">
        <v>46092.9145756481</v>
      </c>
      <c r="Q150" s="60">
        <v>46103.748867662</v>
      </c>
      <c r="R150" s="59">
        <v>9289.71</v>
      </c>
      <c r="S150" s="59">
        <v>31819.01</v>
      </c>
      <c r="T150" s="59">
        <v>59457.19</v>
      </c>
      <c r="U150" s="59">
        <v>48390.33</v>
      </c>
      <c r="V150" s="59">
        <v>18</v>
      </c>
      <c r="W150" s="59">
        <v>61</v>
      </c>
      <c r="X150" s="59">
        <v>153</v>
      </c>
      <c r="Y150" s="59">
        <v>122</v>
      </c>
      <c r="Z150" s="59">
        <v>680.1595774648</v>
      </c>
      <c r="AA150" s="59">
        <v>2.1197982951</v>
      </c>
      <c r="AB150" s="59">
        <v>-0.4151620036</v>
      </c>
      <c r="AC150" s="59">
        <v>0.8592525939</v>
      </c>
      <c r="AD150" s="61">
        <f>IF(AND($G150="正式版",$H150="中西医诊所"),IFERROR(R150/同类汇总数据!C$3,0),IF(AND($G150="正式版",$H150="中医诊所"),IFERROR(R150/同类汇总数据!C$4,0),IF(AND($G150="正式版",$H150="口腔诊所"),IFERROR(R150/同类汇总数据!C$5,0),IF(AND($G150="检查版",$H150="中西医诊所"),IFERROR(R150/同类汇总数据!C$6,0),IF(AND($G150="检查版",$H150="中医诊所"),IFERROR(R150/同类汇总数据!C$7,0),IF(AND($G150="检查版",$H150="口腔诊所"),IFERROR(R150/同类汇总数据!C$8,0),IF(AND($G150="互联网版",$H150="中西医诊所"),IFERROR(R150/同类汇总数据!C$9,0),IF(AND($G150="互联网版",$H150="中医诊所"),IFERROR(R150/同类汇总数据!C$10,0),IF(AND($G150="互联网版",$H150="口腔诊所"),IFERROR(R150/同类汇总数据!C$11,0))))))))))</f>
        <v>1.01507448982251</v>
      </c>
      <c r="AE150" s="61">
        <f>IF(AND($G150="正式版",$H150="中西医诊所"),IFERROR(S150/同类汇总数据!D$3,0),IF(AND($G150="正式版",$H150="中医诊所"),IFERROR(S150/同类汇总数据!D$4,0),IF(AND($G150="正式版",$H150="口腔诊所"),IFERROR(S150/同类汇总数据!D$5,0),IF(AND($G150="检查版",$H150="中西医诊所"),IFERROR(S150/同类汇总数据!D$6,0),IF(AND($G150="检查版",$H150="中医诊所"),IFERROR(S150/同类汇总数据!D$7,0),IF(AND($G150="检查版",$H150="口腔诊所"),IFERROR(S150/同类汇总数据!D$8,0),IF(AND($G150="互联网版",$H150="中西医诊所"),IFERROR(S150/同类汇总数据!D$9,0),IF(AND($G150="互联网版",$H150="中医诊所"),IFERROR(S150/同类汇总数据!D$10,0),IF(AND($G150="互联网版",$H150="口腔诊所"),IFERROR(S150/同类汇总数据!D$11,0))))))))))</f>
        <v>0.872143065936961</v>
      </c>
      <c r="AF150" s="61">
        <f>IF(AND($G150="正式版",$H150="中西医诊所"),IFERROR(T150/同类汇总数据!E$3,0),IF(AND($G150="正式版",$H150="中医诊所"),IFERROR(T150/同类汇总数据!E$4,0),IF(AND($G150="正式版",$H150="口腔诊所"),IFERROR(T150/同类汇总数据!E$5,0),IF(AND($G150="检查版",$H150="中西医诊所"),IFERROR(T150/同类汇总数据!E$6,0),IF(AND($G150="检查版",$H150="中医诊所"),IFERROR(T150/同类汇总数据!E$7,0),IF(AND($G150="检查版",$H150="口腔诊所"),IFERROR(T150/同类汇总数据!E$8,0),IF(AND($G150="互联网版",$H150="中西医诊所"),IFERROR(T150/同类汇总数据!E$9,0),IF(AND($G150="互联网版",$H150="中医诊所"),IFERROR(T150/同类汇总数据!E$10,0),IF(AND($G150="互联网版",$H150="口腔诊所"),IFERROR(T150/同类汇总数据!E$11,0))))))))))</f>
        <v>0.544897890213981</v>
      </c>
      <c r="AG150" s="61">
        <f>IF(AND($G150="正式版",$H150="中西医诊所"),IFERROR(U150/同类汇总数据!F$3,0),IF(AND($G150="正式版",$H150="中医诊所"),IFERROR(U150/同类汇总数据!F$4,0),IF(AND($G150="正式版",$H150="口腔诊所"),IFERROR(U150/同类汇总数据!F$5,0),IF(AND($G150="检查版",$H150="中西医诊所"),IFERROR(U150/同类汇总数据!F$6,0),IF(AND($G150="检查版",$H150="中医诊所"),IFERROR(U150/同类汇总数据!F$7,0),IF(AND($G150="检查版",$H150="口腔诊所"),IFERROR(U150/同类汇总数据!F$8,0),IF(AND($G150="互联网版",$H150="中西医诊所"),IFERROR(U150/同类汇总数据!F$9,0),IF(AND($G150="互联网版",$H150="中医诊所"),IFERROR(U150/同类汇总数据!F$10,0),IF(AND($G150="互联网版",$H150="口腔诊所"),IFERROR(U150/同类汇总数据!F$11,0))))))))))</f>
        <v>0.50446961868715</v>
      </c>
      <c r="AH150" s="61">
        <f>IF(AND($G150="正式版",$H150="中西医诊所"),IFERROR(V150/同类汇总数据!G$3,0),IF(AND($G150="正式版",$H150="中医诊所"),IFERROR(V150/同类汇总数据!G$4,0),IF(AND($G150="正式版",$H150="口腔诊所"),IFERROR(V150/同类汇总数据!G$5,0),IF(AND($G150="检查版",$H150="中西医诊所"),IFERROR(V150/同类汇总数据!G$6,0),IF(AND($G150="检查版",$H150="中医诊所"),IFERROR(V150/同类汇总数据!G$7,0),IF(AND($G150="检查版",$H150="口腔诊所"),IFERROR(V150/同类汇总数据!G$8,0),IF(AND($G150="互联网版",$H150="中西医诊所"),IFERROR(V150/同类汇总数据!G$9,0),IF(AND($G150="互联网版",$H150="中医诊所"),IFERROR(V150/同类汇总数据!G$10,0),IF(AND($G150="互联网版",$H150="口腔诊所"),IFERROR(V150/同类汇总数据!G$11,0))))))))))</f>
        <v>0.189871214574514</v>
      </c>
      <c r="AI150" s="61">
        <f>IF(AND($G150="正式版",$H150="中西医诊所"),IFERROR(W150/同类汇总数据!H$3,0),IF(AND($G150="正式版",$H150="中医诊所"),IFERROR(W150/同类汇总数据!H$4,0),IF(AND($G150="正式版",$H150="口腔诊所"),IFERROR(W150/同类汇总数据!H$5,0),IF(AND($G150="检查版",$H150="中西医诊所"),IFERROR(W150/同类汇总数据!H$6,0),IF(AND($G150="检查版",$H150="中医诊所"),IFERROR(W150/同类汇总数据!H$7,0),IF(AND($G150="检查版",$H150="口腔诊所"),IFERROR(W150/同类汇总数据!H$8,0),IF(AND($G150="互联网版",$H150="中西医诊所"),IFERROR(W150/同类汇总数据!H$9,0),IF(AND($G150="互联网版",$H150="中医诊所"),IFERROR(W150/同类汇总数据!H$10,0),IF(AND($G150="互联网版",$H150="口腔诊所"),IFERROR(W150/同类汇总数据!H$11,0))))))))))</f>
        <v>0.166835142810882</v>
      </c>
      <c r="AJ150" s="61">
        <f>IF(AND($G150="正式版",$H150="中西医诊所"),IFERROR(X150/同类汇总数据!I$3,0),IF(AND($G150="正式版",$H150="中医诊所"),IFERROR(X150/同类汇总数据!I$4,0),IF(AND($G150="正式版",$H150="口腔诊所"),IFERROR(X150/同类汇总数据!I$5,0),IF(AND($G150="检查版",$H150="中西医诊所"),IFERROR(X150/同类汇总数据!I$6,0),IF(AND($G150="检查版",$H150="中医诊所"),IFERROR(X150/同类汇总数据!I$7,0),IF(AND($G150="检查版",$H150="口腔诊所"),IFERROR(X150/同类汇总数据!I$8,0),IF(AND($G150="互联网版",$H150="中西医诊所"),IFERROR(X150/同类汇总数据!I$9,0),IF(AND($G150="互联网版",$H150="中医诊所"),IFERROR(X150/同类汇总数据!I$10,0),IF(AND($G150="互联网版",$H150="口腔诊所"),IFERROR(X150/同类汇总数据!I$11,0))))))))))</f>
        <v>0.135289292276953</v>
      </c>
      <c r="AK150" s="61">
        <f>IF(AND($G150="正式版",$H150="中西医诊所"),IFERROR(Y150/同类汇总数据!J$3,0),IF(AND($G150="正式版",$H150="中医诊所"),IFERROR(Y150/同类汇总数据!J$4,0),IF(AND($G150="正式版",$H150="口腔诊所"),IFERROR(Y150/同类汇总数据!J$5,0),IF(AND($G150="检查版",$H150="中西医诊所"),IFERROR(Y150/同类汇总数据!J$6,0),IF(AND($G150="检查版",$H150="中医诊所"),IFERROR(Y150/同类汇总数据!J$7,0),IF(AND($G150="检查版",$H150="口腔诊所"),IFERROR(Y150/同类汇总数据!J$8,0),IF(AND($G150="互联网版",$H150="中西医诊所"),IFERROR(Y150/同类汇总数据!J$9,0),IF(AND($G150="互联网版",$H150="中医诊所"),IFERROR(Y150/同类汇总数据!J$10,0),IF(AND($G150="互联网版",$H150="口腔诊所"),IFERROR(Y150/同类汇总数据!J$11,0))))))))))</f>
        <v>0.121904621823885</v>
      </c>
      <c r="AL150" s="62" t="str">
        <f ca="1" t="shared" si="57"/>
        <v>-</v>
      </c>
      <c r="AM150" s="62" t="str">
        <f t="shared" si="58"/>
        <v/>
      </c>
      <c r="AN150" s="5" t="str">
        <f t="shared" si="59"/>
        <v>低于同行20%</v>
      </c>
      <c r="AO150" s="63">
        <f t="shared" si="60"/>
        <v>46103.748867662</v>
      </c>
      <c r="AP150" s="5" t="str">
        <f t="shared" si="61"/>
        <v/>
      </c>
      <c r="AQ150" s="60">
        <v>45143.6367110532</v>
      </c>
    </row>
    <row r="151" ht="17" spans="1:43">
      <c r="A151" s="5">
        <f t="shared" si="62"/>
        <v>148</v>
      </c>
      <c r="B151" s="55" t="str">
        <f t="shared" si="54"/>
        <v>交易波动较大</v>
      </c>
      <c r="C151" s="2" t="str">
        <f t="shared" si="55"/>
        <v/>
      </c>
      <c r="D151" s="56" t="str">
        <f t="shared" si="56"/>
        <v>-</v>
      </c>
      <c r="E151" s="84" t="s">
        <v>481</v>
      </c>
      <c r="F151" s="58">
        <v>45143.6367110532</v>
      </c>
      <c r="G151" s="59" t="s">
        <v>38</v>
      </c>
      <c r="H151" s="59" t="s">
        <v>63</v>
      </c>
      <c r="I151" s="59" t="s">
        <v>40</v>
      </c>
      <c r="J151" s="59" t="s">
        <v>182</v>
      </c>
      <c r="K151" s="59" t="s">
        <v>482</v>
      </c>
      <c r="L151" s="59" t="s">
        <v>483</v>
      </c>
      <c r="M151" s="60">
        <v>46104.3637268519</v>
      </c>
      <c r="N151" s="60">
        <v>46103.7276365394</v>
      </c>
      <c r="O151" s="60">
        <v>46103.7272178819</v>
      </c>
      <c r="P151" s="60">
        <v>46103.6432878125</v>
      </c>
      <c r="Q151" s="60">
        <v>46103.6457650116</v>
      </c>
      <c r="R151" s="59">
        <v>12131.08</v>
      </c>
      <c r="S151" s="59">
        <v>44529.48</v>
      </c>
      <c r="T151" s="59">
        <v>160924.45</v>
      </c>
      <c r="U151" s="59">
        <v>149295.38</v>
      </c>
      <c r="V151" s="59">
        <v>20</v>
      </c>
      <c r="W151" s="59">
        <v>79</v>
      </c>
      <c r="X151" s="59">
        <v>177</v>
      </c>
      <c r="Y151" s="59">
        <v>166</v>
      </c>
      <c r="Z151" s="85" t="s">
        <v>484</v>
      </c>
      <c r="AA151" s="59">
        <v>-0.0351633232</v>
      </c>
      <c r="AB151" s="59">
        <v>-0.3429580218</v>
      </c>
      <c r="AC151" s="59">
        <v>0.5564976033</v>
      </c>
      <c r="AD151" s="61">
        <f>IF(AND($G151="正式版",$H151="中西医诊所"),IFERROR(R151/同类汇总数据!C$3,0),IF(AND($G151="正式版",$H151="中医诊所"),IFERROR(R151/同类汇总数据!C$4,0),IF(AND($G151="正式版",$H151="口腔诊所"),IFERROR(R151/同类汇总数据!C$5,0),IF(AND($G151="检查版",$H151="中西医诊所"),IFERROR(R151/同类汇总数据!C$6,0),IF(AND($G151="检查版",$H151="中医诊所"),IFERROR(R151/同类汇总数据!C$7,0),IF(AND($G151="检查版",$H151="口腔诊所"),IFERROR(R151/同类汇总数据!C$8,0),IF(AND($G151="互联网版",$H151="中西医诊所"),IFERROR(R151/同类汇总数据!C$9,0),IF(AND($G151="互联网版",$H151="中医诊所"),IFERROR(R151/同类汇总数据!C$10,0),IF(AND($G151="互联网版",$H151="口腔诊所"),IFERROR(R151/同类汇总数据!C$11,0))))))))))</f>
        <v>1.21340601201306</v>
      </c>
      <c r="AE151" s="61">
        <f>IF(AND($G151="正式版",$H151="中西医诊所"),IFERROR(S151/同类汇总数据!D$3,0),IF(AND($G151="正式版",$H151="中医诊所"),IFERROR(S151/同类汇总数据!D$4,0),IF(AND($G151="正式版",$H151="口腔诊所"),IFERROR(S151/同类汇总数据!D$5,0),IF(AND($G151="检查版",$H151="中西医诊所"),IFERROR(S151/同类汇总数据!D$6,0),IF(AND($G151="检查版",$H151="中医诊所"),IFERROR(S151/同类汇总数据!D$7,0),IF(AND($G151="检查版",$H151="口腔诊所"),IFERROR(S151/同类汇总数据!D$8,0),IF(AND($G151="互联网版",$H151="中西医诊所"),IFERROR(S151/同类汇总数据!D$9,0),IF(AND($G151="互联网版",$H151="中医诊所"),IFERROR(S151/同类汇总数据!D$10,0),IF(AND($G151="互联网版",$H151="口腔诊所"),IFERROR(S151/同类汇总数据!D$11,0))))))))))</f>
        <v>1.02529674657685</v>
      </c>
      <c r="AF151" s="61">
        <f>IF(AND($G151="正式版",$H151="中西医诊所"),IFERROR(T151/同类汇总数据!E$3,0),IF(AND($G151="正式版",$H151="中医诊所"),IFERROR(T151/同类汇总数据!E$4,0),IF(AND($G151="正式版",$H151="口腔诊所"),IFERROR(T151/同类汇总数据!E$5,0),IF(AND($G151="检查版",$H151="中西医诊所"),IFERROR(T151/同类汇总数据!E$6,0),IF(AND($G151="检查版",$H151="中医诊所"),IFERROR(T151/同类汇总数据!E$7,0),IF(AND($G151="检查版",$H151="口腔诊所"),IFERROR(T151/同类汇总数据!E$8,0),IF(AND($G151="互联网版",$H151="中西医诊所"),IFERROR(T151/同类汇总数据!E$9,0),IF(AND($G151="互联网版",$H151="中医诊所"),IFERROR(T151/同类汇总数据!E$10,0),IF(AND($G151="互联网版",$H151="口腔诊所"),IFERROR(T151/同类汇总数据!E$11,0))))))))))</f>
        <v>1.45150952270309</v>
      </c>
      <c r="AG151" s="61">
        <f>IF(AND($G151="正式版",$H151="中西医诊所"),IFERROR(U151/同类汇总数据!F$3,0),IF(AND($G151="正式版",$H151="中医诊所"),IFERROR(U151/同类汇总数据!F$4,0),IF(AND($G151="正式版",$H151="口腔诊所"),IFERROR(U151/同类汇总数据!F$5,0),IF(AND($G151="检查版",$H151="中西医诊所"),IFERROR(U151/同类汇总数据!F$6,0),IF(AND($G151="检查版",$H151="中医诊所"),IFERROR(U151/同类汇总数据!F$7,0),IF(AND($G151="检查版",$H151="口腔诊所"),IFERROR(U151/同类汇总数据!F$8,0),IF(AND($G151="互联网版",$H151="中西医诊所"),IFERROR(U151/同类汇总数据!F$9,0),IF(AND($G151="互联网版",$H151="中医诊所"),IFERROR(U151/同类汇总数据!F$10,0),IF(AND($G151="互联网版",$H151="口腔诊所"),IFERROR(U151/同类汇总数据!F$11,0))))))))))</f>
        <v>1.49447822297771</v>
      </c>
      <c r="AH151" s="61">
        <f>IF(AND($G151="正式版",$H151="中西医诊所"),IFERROR(V151/同类汇总数据!G$3,0),IF(AND($G151="正式版",$H151="中医诊所"),IFERROR(V151/同类汇总数据!G$4,0),IF(AND($G151="正式版",$H151="口腔诊所"),IFERROR(V151/同类汇总数据!G$5,0),IF(AND($G151="检查版",$H151="中西医诊所"),IFERROR(V151/同类汇总数据!G$6,0),IF(AND($G151="检查版",$H151="中医诊所"),IFERROR(V151/同类汇总数据!G$7,0),IF(AND($G151="检查版",$H151="口腔诊所"),IFERROR(V151/同类汇总数据!G$8,0),IF(AND($G151="互联网版",$H151="中西医诊所"),IFERROR(V151/同类汇总数据!G$9,0),IF(AND($G151="互联网版",$H151="中医诊所"),IFERROR(V151/同类汇总数据!G$10,0),IF(AND($G151="互联网版",$H151="口腔诊所"),IFERROR(V151/同类汇总数据!G$11,0))))))))))</f>
        <v>1.48628162064148</v>
      </c>
      <c r="AI151" s="61">
        <f>IF(AND($G151="正式版",$H151="中西医诊所"),IFERROR(W151/同类汇总数据!H$3,0),IF(AND($G151="正式版",$H151="中医诊所"),IFERROR(W151/同类汇总数据!H$4,0),IF(AND($G151="正式版",$H151="口腔诊所"),IFERROR(W151/同类汇总数据!H$5,0),IF(AND($G151="检查版",$H151="中西医诊所"),IFERROR(W151/同类汇总数据!H$6,0),IF(AND($G151="检查版",$H151="中医诊所"),IFERROR(W151/同类汇总数据!H$7,0),IF(AND($G151="检查版",$H151="口腔诊所"),IFERROR(W151/同类汇总数据!H$8,0),IF(AND($G151="互联网版",$H151="中西医诊所"),IFERROR(W151/同类汇总数据!H$9,0),IF(AND($G151="互联网版",$H151="中医诊所"),IFERROR(W151/同类汇总数据!H$10,0),IF(AND($G151="互联网版",$H151="口腔诊所"),IFERROR(W151/同类汇总数据!H$11,0))))))))))</f>
        <v>1.39118061926908</v>
      </c>
      <c r="AJ151" s="61">
        <f>IF(AND($G151="正式版",$H151="中西医诊所"),IFERROR(X151/同类汇总数据!I$3,0),IF(AND($G151="正式版",$H151="中医诊所"),IFERROR(X151/同类汇总数据!I$4,0),IF(AND($G151="正式版",$H151="口腔诊所"),IFERROR(X151/同类汇总数据!I$5,0),IF(AND($G151="检查版",$H151="中西医诊所"),IFERROR(X151/同类汇总数据!I$6,0),IF(AND($G151="检查版",$H151="中医诊所"),IFERROR(X151/同类汇总数据!I$7,0),IF(AND($G151="检查版",$H151="口腔诊所"),IFERROR(X151/同类汇总数据!I$8,0),IF(AND($G151="互联网版",$H151="中西医诊所"),IFERROR(X151/同类汇总数据!I$9,0),IF(AND($G151="互联网版",$H151="中医诊所"),IFERROR(X151/同类汇总数据!I$10,0),IF(AND($G151="互联网版",$H151="口腔诊所"),IFERROR(X151/同类汇总数据!I$11,0))))))))))</f>
        <v>1.19966246784803</v>
      </c>
      <c r="AK151" s="61">
        <f>IF(AND($G151="正式版",$H151="中西医诊所"),IFERROR(Y151/同类汇总数据!J$3,0),IF(AND($G151="正式版",$H151="中医诊所"),IFERROR(Y151/同类汇总数据!J$4,0),IF(AND($G151="正式版",$H151="口腔诊所"),IFERROR(Y151/同类汇总数据!J$5,0),IF(AND($G151="检查版",$H151="中西医诊所"),IFERROR(Y151/同类汇总数据!J$6,0),IF(AND($G151="检查版",$H151="中医诊所"),IFERROR(Y151/同类汇总数据!J$7,0),IF(AND($G151="检查版",$H151="口腔诊所"),IFERROR(Y151/同类汇总数据!J$8,0),IF(AND($G151="互联网版",$H151="中西医诊所"),IFERROR(Y151/同类汇总数据!J$9,0),IF(AND($G151="互联网版",$H151="中医诊所"),IFERROR(Y151/同类汇总数据!J$10,0),IF(AND($G151="互联网版",$H151="口腔诊所"),IFERROR(Y151/同类汇总数据!J$11,0))))))))))</f>
        <v>1.24993317375351</v>
      </c>
      <c r="AL151" s="62" t="str">
        <f ca="1" t="shared" si="57"/>
        <v>-</v>
      </c>
      <c r="AM151" s="62" t="str">
        <f t="shared" si="58"/>
        <v/>
      </c>
      <c r="AN151" s="5" t="str">
        <f t="shared" si="59"/>
        <v>高于同行20%</v>
      </c>
      <c r="AO151" s="63">
        <f t="shared" si="60"/>
        <v>46104.3637268519</v>
      </c>
      <c r="AP151" s="5" t="str">
        <f t="shared" si="61"/>
        <v/>
      </c>
      <c r="AQ151" s="60">
        <v>45146.4410787384</v>
      </c>
    </row>
    <row r="152" ht="17" spans="1:43">
      <c r="A152" s="5">
        <f t="shared" si="62"/>
        <v>149</v>
      </c>
      <c r="B152" s="55" t="str">
        <f t="shared" si="54"/>
        <v>交易波动较大</v>
      </c>
      <c r="C152" s="2" t="str">
        <f t="shared" si="55"/>
        <v/>
      </c>
      <c r="D152" s="56" t="str">
        <f t="shared" si="56"/>
        <v>-</v>
      </c>
      <c r="E152" s="84" t="s">
        <v>485</v>
      </c>
      <c r="F152" s="58">
        <v>45146.4410787384</v>
      </c>
      <c r="G152" s="59" t="s">
        <v>38</v>
      </c>
      <c r="H152" s="59" t="s">
        <v>39</v>
      </c>
      <c r="I152" s="59" t="s">
        <v>40</v>
      </c>
      <c r="J152" s="59" t="s">
        <v>486</v>
      </c>
      <c r="K152" s="59" t="s">
        <v>487</v>
      </c>
      <c r="L152" s="59" t="s">
        <v>488</v>
      </c>
      <c r="M152" s="60">
        <v>46104.3507291667</v>
      </c>
      <c r="N152" s="60">
        <v>46104.3837636111</v>
      </c>
      <c r="O152" s="60">
        <v>46027.8994874769</v>
      </c>
      <c r="P152" s="60">
        <v>46101.6182380556</v>
      </c>
      <c r="Q152" s="60">
        <v>46103.4361357407</v>
      </c>
      <c r="R152" s="59">
        <v>7306</v>
      </c>
      <c r="S152" s="59">
        <v>29004</v>
      </c>
      <c r="T152" s="59">
        <v>92328.51</v>
      </c>
      <c r="U152" s="59">
        <v>81799.51</v>
      </c>
      <c r="V152" s="59">
        <v>68</v>
      </c>
      <c r="W152" s="59">
        <v>299</v>
      </c>
      <c r="X152" s="59">
        <v>1024</v>
      </c>
      <c r="Y152" s="59">
        <v>904</v>
      </c>
      <c r="Z152" s="59">
        <v>132.3090614887</v>
      </c>
      <c r="AA152" s="59">
        <v>-0.1851435635</v>
      </c>
      <c r="AB152" s="59">
        <v>0.2835681709</v>
      </c>
      <c r="AC152" s="59">
        <v>-0.4065801412</v>
      </c>
      <c r="AD152" s="61">
        <f>IF(AND($G152="正式版",$H152="中西医诊所"),IFERROR(R152/同类汇总数据!C$3,0),IF(AND($G152="正式版",$H152="中医诊所"),IFERROR(R152/同类汇总数据!C$4,0),IF(AND($G152="正式版",$H152="口腔诊所"),IFERROR(R152/同类汇总数据!C$5,0),IF(AND($G152="检查版",$H152="中西医诊所"),IFERROR(R152/同类汇总数据!C$6,0),IF(AND($G152="检查版",$H152="中医诊所"),IFERROR(R152/同类汇总数据!C$7,0),IF(AND($G152="检查版",$H152="口腔诊所"),IFERROR(R152/同类汇总数据!C$8,0),IF(AND($G152="互联网版",$H152="中西医诊所"),IFERROR(R152/同类汇总数据!C$9,0),IF(AND($G152="互联网版",$H152="中医诊所"),IFERROR(R152/同类汇总数据!C$10,0),IF(AND($G152="互联网版",$H152="口腔诊所"),IFERROR(R152/同类汇总数据!C$11,0))))))))))</f>
        <v>0.798317086609085</v>
      </c>
      <c r="AE152" s="61">
        <f>IF(AND($G152="正式版",$H152="中西医诊所"),IFERROR(S152/同类汇总数据!D$3,0),IF(AND($G152="正式版",$H152="中医诊所"),IFERROR(S152/同类汇总数据!D$4,0),IF(AND($G152="正式版",$H152="口腔诊所"),IFERROR(S152/同类汇总数据!D$5,0),IF(AND($G152="检查版",$H152="中西医诊所"),IFERROR(S152/同类汇总数据!D$6,0),IF(AND($G152="检查版",$H152="中医诊所"),IFERROR(S152/同类汇总数据!D$7,0),IF(AND($G152="检查版",$H152="口腔诊所"),IFERROR(S152/同类汇总数据!D$8,0),IF(AND($G152="互联网版",$H152="中西医诊所"),IFERROR(S152/同类汇总数据!D$9,0),IF(AND($G152="互联网版",$H152="中医诊所"),IFERROR(S152/同类汇总数据!D$10,0),IF(AND($G152="互联网版",$H152="口腔诊所"),IFERROR(S152/同类汇总数据!D$11,0))))))))))</f>
        <v>0.794985057185489</v>
      </c>
      <c r="AF152" s="61">
        <f>IF(AND($G152="正式版",$H152="中西医诊所"),IFERROR(T152/同类汇总数据!E$3,0),IF(AND($G152="正式版",$H152="中医诊所"),IFERROR(T152/同类汇总数据!E$4,0),IF(AND($G152="正式版",$H152="口腔诊所"),IFERROR(T152/同类汇总数据!E$5,0),IF(AND($G152="检查版",$H152="中西医诊所"),IFERROR(T152/同类汇总数据!E$6,0),IF(AND($G152="检查版",$H152="中医诊所"),IFERROR(T152/同类汇总数据!E$7,0),IF(AND($G152="检查版",$H152="口腔诊所"),IFERROR(T152/同类汇总数据!E$8,0),IF(AND($G152="互联网版",$H152="中西医诊所"),IFERROR(T152/同类汇总数据!E$9,0),IF(AND($G152="互联网版",$H152="中医诊所"),IFERROR(T152/同类汇总数据!E$10,0),IF(AND($G152="互联网版",$H152="口腔诊所"),IFERROR(T152/同类汇总数据!E$11,0))))))))))</f>
        <v>0.846148469270082</v>
      </c>
      <c r="AG152" s="61">
        <f>IF(AND($G152="正式版",$H152="中西医诊所"),IFERROR(U152/同类汇总数据!F$3,0),IF(AND($G152="正式版",$H152="中医诊所"),IFERROR(U152/同类汇总数据!F$4,0),IF(AND($G152="正式版",$H152="口腔诊所"),IFERROR(U152/同类汇总数据!F$5,0),IF(AND($G152="检查版",$H152="中西医诊所"),IFERROR(U152/同类汇总数据!F$6,0),IF(AND($G152="检查版",$H152="中医诊所"),IFERROR(U152/同类汇总数据!F$7,0),IF(AND($G152="检查版",$H152="口腔诊所"),IFERROR(U152/同类汇总数据!F$8,0),IF(AND($G152="互联网版",$H152="中西医诊所"),IFERROR(U152/同类汇总数据!F$9,0),IF(AND($G152="互联网版",$H152="中医诊所"),IFERROR(U152/同类汇总数据!F$10,0),IF(AND($G152="互联网版",$H152="口腔诊所"),IFERROR(U152/同类汇总数据!F$11,0))))))))))</f>
        <v>0.852760615984552</v>
      </c>
      <c r="AH152" s="61">
        <f>IF(AND($G152="正式版",$H152="中西医诊所"),IFERROR(V152/同类汇总数据!G$3,0),IF(AND($G152="正式版",$H152="中医诊所"),IFERROR(V152/同类汇总数据!G$4,0),IF(AND($G152="正式版",$H152="口腔诊所"),IFERROR(V152/同类汇总数据!G$5,0),IF(AND($G152="检查版",$H152="中西医诊所"),IFERROR(V152/同类汇总数据!G$6,0),IF(AND($G152="检查版",$H152="中医诊所"),IFERROR(V152/同类汇总数据!G$7,0),IF(AND($G152="检查版",$H152="口腔诊所"),IFERROR(V152/同类汇总数据!G$8,0),IF(AND($G152="互联网版",$H152="中西医诊所"),IFERROR(V152/同类汇总数据!G$9,0),IF(AND($G152="互联网版",$H152="中医诊所"),IFERROR(V152/同类汇总数据!G$10,0),IF(AND($G152="互联网版",$H152="口腔诊所"),IFERROR(V152/同类汇总数据!G$11,0))))))))))</f>
        <v>0.717291255059277</v>
      </c>
      <c r="AI152" s="61">
        <f>IF(AND($G152="正式版",$H152="中西医诊所"),IFERROR(W152/同类汇总数据!H$3,0),IF(AND($G152="正式版",$H152="中医诊所"),IFERROR(W152/同类汇总数据!H$4,0),IF(AND($G152="正式版",$H152="口腔诊所"),IFERROR(W152/同类汇总数据!H$5,0),IF(AND($G152="检查版",$H152="中西医诊所"),IFERROR(W152/同类汇总数据!H$6,0),IF(AND($G152="检查版",$H152="中医诊所"),IFERROR(W152/同类汇总数据!H$7,0),IF(AND($G152="检查版",$H152="口腔诊所"),IFERROR(W152/同类汇总数据!H$8,0),IF(AND($G152="互联网版",$H152="中西医诊所"),IFERROR(W152/同类汇总数据!H$9,0),IF(AND($G152="互联网版",$H152="中医诊所"),IFERROR(W152/同类汇总数据!H$10,0),IF(AND($G152="互联网版",$H152="口腔诊所"),IFERROR(W152/同类汇总数据!H$11,0))))))))))</f>
        <v>0.817765700007439</v>
      </c>
      <c r="AJ152" s="61">
        <f>IF(AND($G152="正式版",$H152="中西医诊所"),IFERROR(X152/同类汇总数据!I$3,0),IF(AND($G152="正式版",$H152="中医诊所"),IFERROR(X152/同类汇总数据!I$4,0),IF(AND($G152="正式版",$H152="口腔诊所"),IFERROR(X152/同类汇总数据!I$5,0),IF(AND($G152="检查版",$H152="中西医诊所"),IFERROR(X152/同类汇总数据!I$6,0),IF(AND($G152="检查版",$H152="中医诊所"),IFERROR(X152/同类汇总数据!I$7,0),IF(AND($G152="检查版",$H152="口腔诊所"),IFERROR(X152/同类汇总数据!I$8,0),IF(AND($G152="互联网版",$H152="中西医诊所"),IFERROR(X152/同类汇总数据!I$9,0),IF(AND($G152="互联网版",$H152="中医诊所"),IFERROR(X152/同类汇总数据!I$10,0),IF(AND($G152="互联网版",$H152="口腔诊所"),IFERROR(X152/同类汇总数据!I$11,0))))))))))</f>
        <v>0.905465590141177</v>
      </c>
      <c r="AK152" s="61">
        <f>IF(AND($G152="正式版",$H152="中西医诊所"),IFERROR(Y152/同类汇总数据!J$3,0),IF(AND($G152="正式版",$H152="中医诊所"),IFERROR(Y152/同类汇总数据!J$4,0),IF(AND($G152="正式版",$H152="口腔诊所"),IFERROR(Y152/同类汇总数据!J$5,0),IF(AND($G152="检查版",$H152="中西医诊所"),IFERROR(Y152/同类汇总数据!J$6,0),IF(AND($G152="检查版",$H152="中医诊所"),IFERROR(Y152/同类汇总数据!J$7,0),IF(AND($G152="检查版",$H152="口腔诊所"),IFERROR(Y152/同类汇总数据!J$8,0),IF(AND($G152="互联网版",$H152="中西医诊所"),IFERROR(Y152/同类汇总数据!J$9,0),IF(AND($G152="互联网版",$H152="中医诊所"),IFERROR(Y152/同类汇总数据!J$10,0),IF(AND($G152="互联网版",$H152="口腔诊所"),IFERROR(Y152/同类汇总数据!J$11,0))))))))))</f>
        <v>0.903293263350754</v>
      </c>
      <c r="AL152" s="62" t="str">
        <f ca="1" t="shared" si="57"/>
        <v>-</v>
      </c>
      <c r="AM152" s="62" t="str">
        <f t="shared" si="58"/>
        <v/>
      </c>
      <c r="AN152" s="5" t="str">
        <f t="shared" si="59"/>
        <v/>
      </c>
      <c r="AO152" s="63">
        <f t="shared" si="60"/>
        <v>46104.3837636111</v>
      </c>
      <c r="AP152" s="5" t="str">
        <f t="shared" si="61"/>
        <v/>
      </c>
      <c r="AQ152" s="60">
        <v>45146.5976314005</v>
      </c>
    </row>
    <row r="153" ht="17" spans="1:43">
      <c r="A153" s="5">
        <f t="shared" si="62"/>
        <v>150</v>
      </c>
      <c r="B153" s="55" t="str">
        <f t="shared" si="54"/>
        <v>连续三月交易上升</v>
      </c>
      <c r="C153" s="2" t="str">
        <f t="shared" si="55"/>
        <v/>
      </c>
      <c r="D153" s="56" t="str">
        <f t="shared" si="56"/>
        <v>-</v>
      </c>
      <c r="E153" s="84" t="s">
        <v>489</v>
      </c>
      <c r="F153" s="58">
        <v>45146.5976314005</v>
      </c>
      <c r="G153" s="59" t="s">
        <v>38</v>
      </c>
      <c r="H153" s="59" t="s">
        <v>39</v>
      </c>
      <c r="I153" s="59" t="s">
        <v>40</v>
      </c>
      <c r="J153" s="59" t="s">
        <v>155</v>
      </c>
      <c r="K153" s="59" t="s">
        <v>490</v>
      </c>
      <c r="L153" s="59" t="s">
        <v>491</v>
      </c>
      <c r="M153" s="60">
        <v>46102.807037037</v>
      </c>
      <c r="N153" s="60">
        <v>46104.3923621875</v>
      </c>
      <c r="O153" s="60">
        <v>46104.3916752546</v>
      </c>
      <c r="P153" s="60">
        <v>46098.5441001042</v>
      </c>
      <c r="Q153" s="60">
        <v>46104.3923754167</v>
      </c>
      <c r="R153" s="59">
        <v>20602.73</v>
      </c>
      <c r="S153" s="59">
        <v>111203.75</v>
      </c>
      <c r="T153" s="59">
        <v>296023.55</v>
      </c>
      <c r="U153" s="59">
        <v>249065.89</v>
      </c>
      <c r="V153" s="59">
        <v>201</v>
      </c>
      <c r="W153" s="59">
        <v>920</v>
      </c>
      <c r="X153" s="59">
        <v>2709</v>
      </c>
      <c r="Y153" s="59">
        <v>2375</v>
      </c>
      <c r="Z153" s="59">
        <v>231.1066666667</v>
      </c>
      <c r="AA153" s="59">
        <v>0.5292122636</v>
      </c>
      <c r="AB153" s="59">
        <v>-0.3512977723</v>
      </c>
      <c r="AC153" s="59">
        <v>-0.1682152605</v>
      </c>
      <c r="AD153" s="61">
        <f>IF(AND($G153="正式版",$H153="中西医诊所"),IFERROR(R153/同类汇总数据!C$3,0),IF(AND($G153="正式版",$H153="中医诊所"),IFERROR(R153/同类汇总数据!C$4,0),IF(AND($G153="正式版",$H153="口腔诊所"),IFERROR(R153/同类汇总数据!C$5,0),IF(AND($G153="检查版",$H153="中西医诊所"),IFERROR(R153/同类汇总数据!C$6,0),IF(AND($G153="检查版",$H153="中医诊所"),IFERROR(R153/同类汇总数据!C$7,0),IF(AND($G153="检查版",$H153="口腔诊所"),IFERROR(R153/同类汇总数据!C$8,0),IF(AND($G153="互联网版",$H153="中西医诊所"),IFERROR(R153/同类汇总数据!C$9,0),IF(AND($G153="互联网版",$H153="中医诊所"),IFERROR(R153/同类汇总数据!C$10,0),IF(AND($G153="互联网版",$H153="口腔诊所"),IFERROR(R153/同类汇总数据!C$11,0))))))))))</f>
        <v>2.25123342318555</v>
      </c>
      <c r="AE153" s="61">
        <f>IF(AND($G153="正式版",$H153="中西医诊所"),IFERROR(S153/同类汇总数据!D$3,0),IF(AND($G153="正式版",$H153="中医诊所"),IFERROR(S153/同类汇总数据!D$4,0),IF(AND($G153="正式版",$H153="口腔诊所"),IFERROR(S153/同类汇总数据!D$5,0),IF(AND($G153="检查版",$H153="中西医诊所"),IFERROR(S153/同类汇总数据!D$6,0),IF(AND($G153="检查版",$H153="中医诊所"),IFERROR(S153/同类汇总数据!D$7,0),IF(AND($G153="检查版",$H153="口腔诊所"),IFERROR(S153/同类汇总数据!D$8,0),IF(AND($G153="互联网版",$H153="中西医诊所"),IFERROR(S153/同类汇总数据!D$9,0),IF(AND($G153="互联网版",$H153="中医诊所"),IFERROR(S153/同类汇总数据!D$10,0),IF(AND($G153="互联网版",$H153="口腔诊所"),IFERROR(S153/同类汇总数据!D$11,0))))))))))</f>
        <v>3.04803887577544</v>
      </c>
      <c r="AF153" s="61">
        <f>IF(AND($G153="正式版",$H153="中西医诊所"),IFERROR(T153/同类汇总数据!E$3,0),IF(AND($G153="正式版",$H153="中医诊所"),IFERROR(T153/同类汇总数据!E$4,0),IF(AND($G153="正式版",$H153="口腔诊所"),IFERROR(T153/同类汇总数据!E$5,0),IF(AND($G153="检查版",$H153="中西医诊所"),IFERROR(T153/同类汇总数据!E$6,0),IF(AND($G153="检查版",$H153="中医诊所"),IFERROR(T153/同类汇总数据!E$7,0),IF(AND($G153="检查版",$H153="口腔诊所"),IFERROR(T153/同类汇总数据!E$8,0),IF(AND($G153="互联网版",$H153="中西医诊所"),IFERROR(T153/同类汇总数据!E$9,0),IF(AND($G153="互联网版",$H153="中医诊所"),IFERROR(T153/同类汇总数据!E$10,0),IF(AND($G153="互联网版",$H153="口腔诊所"),IFERROR(T153/同类汇总数据!E$11,0))))))))))</f>
        <v>2.71292013377445</v>
      </c>
      <c r="AG153" s="61">
        <f>IF(AND($G153="正式版",$H153="中西医诊所"),IFERROR(U153/同类汇总数据!F$3,0),IF(AND($G153="正式版",$H153="中医诊所"),IFERROR(U153/同类汇总数据!F$4,0),IF(AND($G153="正式版",$H153="口腔诊所"),IFERROR(U153/同类汇总数据!F$5,0),IF(AND($G153="检查版",$H153="中西医诊所"),IFERROR(U153/同类汇总数据!F$6,0),IF(AND($G153="检查版",$H153="中医诊所"),IFERROR(U153/同类汇总数据!F$7,0),IF(AND($G153="检查版",$H153="口腔诊所"),IFERROR(U153/同类汇总数据!F$8,0),IF(AND($G153="互联网版",$H153="中西医诊所"),IFERROR(U153/同类汇总数据!F$9,0),IF(AND($G153="互联网版",$H153="中医诊所"),IFERROR(U153/同类汇总数据!F$10,0),IF(AND($G153="互联网版",$H153="口腔诊所"),IFERROR(U153/同类汇总数据!F$11,0))))))))))</f>
        <v>2.59651410842364</v>
      </c>
      <c r="AH153" s="61">
        <f>IF(AND($G153="正式版",$H153="中西医诊所"),IFERROR(V153/同类汇总数据!G$3,0),IF(AND($G153="正式版",$H153="中医诊所"),IFERROR(V153/同类汇总数据!G$4,0),IF(AND($G153="正式版",$H153="口腔诊所"),IFERROR(V153/同类汇总数据!G$5,0),IF(AND($G153="检查版",$H153="中西医诊所"),IFERROR(V153/同类汇总数据!G$6,0),IF(AND($G153="检查版",$H153="中医诊所"),IFERROR(V153/同类汇总数据!G$7,0),IF(AND($G153="检查版",$H153="口腔诊所"),IFERROR(V153/同类汇总数据!G$8,0),IF(AND($G153="互联网版",$H153="中西医诊所"),IFERROR(V153/同类汇总数据!G$9,0),IF(AND($G153="互联网版",$H153="中医诊所"),IFERROR(V153/同类汇总数据!G$10,0),IF(AND($G153="互联网版",$H153="口腔诊所"),IFERROR(V153/同类汇总数据!G$11,0))))))))))</f>
        <v>2.12022856274874</v>
      </c>
      <c r="AI153" s="61">
        <f>IF(AND($G153="正式版",$H153="中西医诊所"),IFERROR(W153/同类汇总数据!H$3,0),IF(AND($G153="正式版",$H153="中医诊所"),IFERROR(W153/同类汇总数据!H$4,0),IF(AND($G153="正式版",$H153="口腔诊所"),IFERROR(W153/同类汇总数据!H$5,0),IF(AND($G153="检查版",$H153="中西医诊所"),IFERROR(W153/同类汇总数据!H$6,0),IF(AND($G153="检查版",$H153="中医诊所"),IFERROR(W153/同类汇总数据!H$7,0),IF(AND($G153="检查版",$H153="口腔诊所"),IFERROR(W153/同类汇总数据!H$8,0),IF(AND($G153="互联网版",$H153="中西医诊所"),IFERROR(W153/同类汇总数据!H$9,0),IF(AND($G153="互联网版",$H153="中医诊所"),IFERROR(W153/同类汇总数据!H$10,0),IF(AND($G153="互联网版",$H153="口腔诊所"),IFERROR(W153/同类汇总数据!H$11,0))))))))))</f>
        <v>2.51620215386904</v>
      </c>
      <c r="AJ153" s="61">
        <f>IF(AND($G153="正式版",$H153="中西医诊所"),IFERROR(X153/同类汇总数据!I$3,0),IF(AND($G153="正式版",$H153="中医诊所"),IFERROR(X153/同类汇总数据!I$4,0),IF(AND($G153="正式版",$H153="口腔诊所"),IFERROR(X153/同类汇总数据!I$5,0),IF(AND($G153="检查版",$H153="中西医诊所"),IFERROR(X153/同类汇总数据!I$6,0),IF(AND($G153="检查版",$H153="中医诊所"),IFERROR(X153/同类汇总数据!I$7,0),IF(AND($G153="检查版",$H153="口腔诊所"),IFERROR(X153/同类汇总数据!I$8,0),IF(AND($G153="互联网版",$H153="中西医诊所"),IFERROR(X153/同类汇总数据!I$9,0),IF(AND($G153="互联网版",$H153="中医诊所"),IFERROR(X153/同类汇总数据!I$10,0),IF(AND($G153="互联网版",$H153="口腔诊所"),IFERROR(X153/同类汇总数据!I$11,0))))))))))</f>
        <v>2.39541629266841</v>
      </c>
      <c r="AK153" s="61">
        <f>IF(AND($G153="正式版",$H153="中西医诊所"),IFERROR(Y153/同类汇总数据!J$3,0),IF(AND($G153="正式版",$H153="中医诊所"),IFERROR(Y153/同类汇总数据!J$4,0),IF(AND($G153="正式版",$H153="口腔诊所"),IFERROR(Y153/同类汇总数据!J$5,0),IF(AND($G153="检查版",$H153="中西医诊所"),IFERROR(Y153/同类汇总数据!J$6,0),IF(AND($G153="检查版",$H153="中医诊所"),IFERROR(Y153/同类汇总数据!J$7,0),IF(AND($G153="检查版",$H153="口腔诊所"),IFERROR(Y153/同类汇总数据!J$8,0),IF(AND($G153="互联网版",$H153="中西医诊所"),IFERROR(Y153/同类汇总数据!J$9,0),IF(AND($G153="互联网版",$H153="中医诊所"),IFERROR(Y153/同类汇总数据!J$10,0),IF(AND($G153="互联网版",$H153="口腔诊所"),IFERROR(Y153/同类汇总数据!J$11,0))))))))))</f>
        <v>2.37314325271907</v>
      </c>
      <c r="AL153" s="62" t="str">
        <f ca="1" t="shared" si="57"/>
        <v>-</v>
      </c>
      <c r="AM153" s="62" t="str">
        <f t="shared" si="58"/>
        <v>高于同行100%</v>
      </c>
      <c r="AN153" s="5" t="str">
        <f t="shared" si="59"/>
        <v>高于同行100%</v>
      </c>
      <c r="AO153" s="63">
        <f t="shared" si="60"/>
        <v>46104.3923754167</v>
      </c>
      <c r="AP153" s="5" t="str">
        <f t="shared" si="61"/>
        <v/>
      </c>
      <c r="AQ153" s="60">
        <v>45146.7354862616</v>
      </c>
    </row>
    <row r="154" ht="17" spans="1:43">
      <c r="A154" s="5">
        <f t="shared" ref="A154:A163" si="63">ROW()-3</f>
        <v>151</v>
      </c>
      <c r="B154" s="55" t="str">
        <f t="shared" si="54"/>
        <v>无交易</v>
      </c>
      <c r="C154" s="2" t="str">
        <f t="shared" si="55"/>
        <v/>
      </c>
      <c r="D154" s="56" t="str">
        <f t="shared" si="56"/>
        <v>流失</v>
      </c>
      <c r="E154" s="84" t="s">
        <v>492</v>
      </c>
      <c r="F154" s="58">
        <v>45146.7354862616</v>
      </c>
      <c r="G154" s="59" t="s">
        <v>38</v>
      </c>
      <c r="H154" s="59" t="s">
        <v>66</v>
      </c>
      <c r="I154" s="59" t="s">
        <v>40</v>
      </c>
      <c r="J154" s="59" t="s">
        <v>53</v>
      </c>
      <c r="K154" s="59" t="s">
        <v>493</v>
      </c>
      <c r="L154" s="59" t="s">
        <v>494</v>
      </c>
      <c r="M154" s="60">
        <v>45831.4655902778</v>
      </c>
      <c r="N154" s="60">
        <v>45792.4274272222</v>
      </c>
      <c r="O154" s="60">
        <v>45792.427276713</v>
      </c>
      <c r="P154" s="60">
        <v>45792.4039027315</v>
      </c>
      <c r="Q154" s="60">
        <v>45792.4274790046</v>
      </c>
      <c r="R154" s="59"/>
      <c r="S154" s="59"/>
      <c r="T154" s="59"/>
      <c r="U154" s="59"/>
      <c r="V154" s="59"/>
      <c r="W154" s="59"/>
      <c r="X154" s="59"/>
      <c r="Y154" s="59"/>
      <c r="Z154" s="59"/>
      <c r="AA154" s="59"/>
      <c r="AB154" s="59"/>
      <c r="AC154" s="59"/>
      <c r="AD154" s="61">
        <f>IF(AND($G154="正式版",$H154="中西医诊所"),IFERROR(R154/同类汇总数据!C$3,0),IF(AND($G154="正式版",$H154="中医诊所"),IFERROR(R154/同类汇总数据!C$4,0),IF(AND($G154="正式版",$H154="口腔诊所"),IFERROR(R154/同类汇总数据!C$5,0),IF(AND($G154="检查版",$H154="中西医诊所"),IFERROR(R154/同类汇总数据!C$6,0),IF(AND($G154="检查版",$H154="中医诊所"),IFERROR(R154/同类汇总数据!C$7,0),IF(AND($G154="检查版",$H154="口腔诊所"),IFERROR(R154/同类汇总数据!C$8,0),IF(AND($G154="互联网版",$H154="中西医诊所"),IFERROR(R154/同类汇总数据!C$9,0),IF(AND($G154="互联网版",$H154="中医诊所"),IFERROR(R154/同类汇总数据!C$10,0),IF(AND($G154="互联网版",$H154="口腔诊所"),IFERROR(R154/同类汇总数据!C$11,0))))))))))</f>
        <v>0</v>
      </c>
      <c r="AE154" s="61">
        <f>IF(AND($G154="正式版",$H154="中西医诊所"),IFERROR(S154/同类汇总数据!D$3,0),IF(AND($G154="正式版",$H154="中医诊所"),IFERROR(S154/同类汇总数据!D$4,0),IF(AND($G154="正式版",$H154="口腔诊所"),IFERROR(S154/同类汇总数据!D$5,0),IF(AND($G154="检查版",$H154="中西医诊所"),IFERROR(S154/同类汇总数据!D$6,0),IF(AND($G154="检查版",$H154="中医诊所"),IFERROR(S154/同类汇总数据!D$7,0),IF(AND($G154="检查版",$H154="口腔诊所"),IFERROR(S154/同类汇总数据!D$8,0),IF(AND($G154="互联网版",$H154="中西医诊所"),IFERROR(S154/同类汇总数据!D$9,0),IF(AND($G154="互联网版",$H154="中医诊所"),IFERROR(S154/同类汇总数据!D$10,0),IF(AND($G154="互联网版",$H154="口腔诊所"),IFERROR(S154/同类汇总数据!D$11,0))))))))))</f>
        <v>0</v>
      </c>
      <c r="AF154" s="61">
        <f>IF(AND($G154="正式版",$H154="中西医诊所"),IFERROR(T154/同类汇总数据!E$3,0),IF(AND($G154="正式版",$H154="中医诊所"),IFERROR(T154/同类汇总数据!E$4,0),IF(AND($G154="正式版",$H154="口腔诊所"),IFERROR(T154/同类汇总数据!E$5,0),IF(AND($G154="检查版",$H154="中西医诊所"),IFERROR(T154/同类汇总数据!E$6,0),IF(AND($G154="检查版",$H154="中医诊所"),IFERROR(T154/同类汇总数据!E$7,0),IF(AND($G154="检查版",$H154="口腔诊所"),IFERROR(T154/同类汇总数据!E$8,0),IF(AND($G154="互联网版",$H154="中西医诊所"),IFERROR(T154/同类汇总数据!E$9,0),IF(AND($G154="互联网版",$H154="中医诊所"),IFERROR(T154/同类汇总数据!E$10,0),IF(AND($G154="互联网版",$H154="口腔诊所"),IFERROR(T154/同类汇总数据!E$11,0))))))))))</f>
        <v>0</v>
      </c>
      <c r="AG154" s="61">
        <f>IF(AND($G154="正式版",$H154="中西医诊所"),IFERROR(U154/同类汇总数据!F$3,0),IF(AND($G154="正式版",$H154="中医诊所"),IFERROR(U154/同类汇总数据!F$4,0),IF(AND($G154="正式版",$H154="口腔诊所"),IFERROR(U154/同类汇总数据!F$5,0),IF(AND($G154="检查版",$H154="中西医诊所"),IFERROR(U154/同类汇总数据!F$6,0),IF(AND($G154="检查版",$H154="中医诊所"),IFERROR(U154/同类汇总数据!F$7,0),IF(AND($G154="检查版",$H154="口腔诊所"),IFERROR(U154/同类汇总数据!F$8,0),IF(AND($G154="互联网版",$H154="中西医诊所"),IFERROR(U154/同类汇总数据!F$9,0),IF(AND($G154="互联网版",$H154="中医诊所"),IFERROR(U154/同类汇总数据!F$10,0),IF(AND($G154="互联网版",$H154="口腔诊所"),IFERROR(U154/同类汇总数据!F$11,0))))))))))</f>
        <v>0</v>
      </c>
      <c r="AH154" s="61">
        <f>IF(AND($G154="正式版",$H154="中西医诊所"),IFERROR(V154/同类汇总数据!G$3,0),IF(AND($G154="正式版",$H154="中医诊所"),IFERROR(V154/同类汇总数据!G$4,0),IF(AND($G154="正式版",$H154="口腔诊所"),IFERROR(V154/同类汇总数据!G$5,0),IF(AND($G154="检查版",$H154="中西医诊所"),IFERROR(V154/同类汇总数据!G$6,0),IF(AND($G154="检查版",$H154="中医诊所"),IFERROR(V154/同类汇总数据!G$7,0),IF(AND($G154="检查版",$H154="口腔诊所"),IFERROR(V154/同类汇总数据!G$8,0),IF(AND($G154="互联网版",$H154="中西医诊所"),IFERROR(V154/同类汇总数据!G$9,0),IF(AND($G154="互联网版",$H154="中医诊所"),IFERROR(V154/同类汇总数据!G$10,0),IF(AND($G154="互联网版",$H154="口腔诊所"),IFERROR(V154/同类汇总数据!G$11,0))))))))))</f>
        <v>0</v>
      </c>
      <c r="AI154" s="61">
        <f>IF(AND($G154="正式版",$H154="中西医诊所"),IFERROR(W154/同类汇总数据!H$3,0),IF(AND($G154="正式版",$H154="中医诊所"),IFERROR(W154/同类汇总数据!H$4,0),IF(AND($G154="正式版",$H154="口腔诊所"),IFERROR(W154/同类汇总数据!H$5,0),IF(AND($G154="检查版",$H154="中西医诊所"),IFERROR(W154/同类汇总数据!H$6,0),IF(AND($G154="检查版",$H154="中医诊所"),IFERROR(W154/同类汇总数据!H$7,0),IF(AND($G154="检查版",$H154="口腔诊所"),IFERROR(W154/同类汇总数据!H$8,0),IF(AND($G154="互联网版",$H154="中西医诊所"),IFERROR(W154/同类汇总数据!H$9,0),IF(AND($G154="互联网版",$H154="中医诊所"),IFERROR(W154/同类汇总数据!H$10,0),IF(AND($G154="互联网版",$H154="口腔诊所"),IFERROR(W154/同类汇总数据!H$11,0))))))))))</f>
        <v>0</v>
      </c>
      <c r="AJ154" s="61">
        <f>IF(AND($G154="正式版",$H154="中西医诊所"),IFERROR(X154/同类汇总数据!I$3,0),IF(AND($G154="正式版",$H154="中医诊所"),IFERROR(X154/同类汇总数据!I$4,0),IF(AND($G154="正式版",$H154="口腔诊所"),IFERROR(X154/同类汇总数据!I$5,0),IF(AND($G154="检查版",$H154="中西医诊所"),IFERROR(X154/同类汇总数据!I$6,0),IF(AND($G154="检查版",$H154="中医诊所"),IFERROR(X154/同类汇总数据!I$7,0),IF(AND($G154="检查版",$H154="口腔诊所"),IFERROR(X154/同类汇总数据!I$8,0),IF(AND($G154="互联网版",$H154="中西医诊所"),IFERROR(X154/同类汇总数据!I$9,0),IF(AND($G154="互联网版",$H154="中医诊所"),IFERROR(X154/同类汇总数据!I$10,0),IF(AND($G154="互联网版",$H154="口腔诊所"),IFERROR(X154/同类汇总数据!I$11,0))))))))))</f>
        <v>0</v>
      </c>
      <c r="AK154" s="61">
        <f>IF(AND($G154="正式版",$H154="中西医诊所"),IFERROR(Y154/同类汇总数据!J$3,0),IF(AND($G154="正式版",$H154="中医诊所"),IFERROR(Y154/同类汇总数据!J$4,0),IF(AND($G154="正式版",$H154="口腔诊所"),IFERROR(Y154/同类汇总数据!J$5,0),IF(AND($G154="检查版",$H154="中西医诊所"),IFERROR(Y154/同类汇总数据!J$6,0),IF(AND($G154="检查版",$H154="中医诊所"),IFERROR(Y154/同类汇总数据!J$7,0),IF(AND($G154="检查版",$H154="口腔诊所"),IFERROR(Y154/同类汇总数据!J$8,0),IF(AND($G154="互联网版",$H154="中西医诊所"),IFERROR(Y154/同类汇总数据!J$9,0),IF(AND($G154="互联网版",$H154="中医诊所"),IFERROR(Y154/同类汇总数据!J$10,0),IF(AND($G154="互联网版",$H154="口腔诊所"),IFERROR(Y154/同类汇总数据!J$11,0))))))))))</f>
        <v>0</v>
      </c>
      <c r="AL154" s="62" t="str">
        <f ca="1" t="shared" si="57"/>
        <v>今年内未操作</v>
      </c>
      <c r="AM154" s="62" t="str">
        <f t="shared" si="58"/>
        <v>低于同行20%</v>
      </c>
      <c r="AN154" s="5" t="str">
        <f t="shared" si="59"/>
        <v>低于同行20%</v>
      </c>
      <c r="AO154" s="63">
        <f t="shared" si="60"/>
        <v>45831.4655902778</v>
      </c>
      <c r="AP154" s="5" t="str">
        <f t="shared" si="61"/>
        <v/>
      </c>
      <c r="AQ154" s="60">
        <v>45148.4053028935</v>
      </c>
    </row>
    <row r="155" ht="17" spans="1:43">
      <c r="A155" s="5">
        <f t="shared" si="63"/>
        <v>152</v>
      </c>
      <c r="B155" s="55" t="str">
        <f t="shared" si="54"/>
        <v>无交易</v>
      </c>
      <c r="C155" s="2" t="str">
        <f t="shared" si="55"/>
        <v/>
      </c>
      <c r="D155" s="56" t="str">
        <f t="shared" si="56"/>
        <v>流失</v>
      </c>
      <c r="E155" s="84" t="s">
        <v>495</v>
      </c>
      <c r="F155" s="58">
        <v>45148.4053028935</v>
      </c>
      <c r="G155" s="59" t="s">
        <v>38</v>
      </c>
      <c r="H155" s="59" t="s">
        <v>39</v>
      </c>
      <c r="I155" s="59" t="s">
        <v>40</v>
      </c>
      <c r="J155" s="59" t="s">
        <v>45</v>
      </c>
      <c r="K155" s="59" t="s">
        <v>496</v>
      </c>
      <c r="L155" s="59" t="s">
        <v>497</v>
      </c>
      <c r="M155" s="60">
        <v>46049.3904398148</v>
      </c>
      <c r="N155" s="60">
        <v>45953.4011834491</v>
      </c>
      <c r="O155" s="60">
        <v>45953.3965306597</v>
      </c>
      <c r="P155" s="60">
        <v>45947.3860452662</v>
      </c>
      <c r="Q155" s="60">
        <v>45953.4012063194</v>
      </c>
      <c r="R155" s="59"/>
      <c r="S155" s="59"/>
      <c r="T155" s="59"/>
      <c r="U155" s="59"/>
      <c r="V155" s="59"/>
      <c r="W155" s="59"/>
      <c r="X155" s="59"/>
      <c r="Y155" s="59"/>
      <c r="Z155" s="59"/>
      <c r="AA155" s="59"/>
      <c r="AB155" s="59"/>
      <c r="AC155" s="59"/>
      <c r="AD155" s="61">
        <f>IF(AND($G155="正式版",$H155="中西医诊所"),IFERROR(R155/同类汇总数据!C$3,0),IF(AND($G155="正式版",$H155="中医诊所"),IFERROR(R155/同类汇总数据!C$4,0),IF(AND($G155="正式版",$H155="口腔诊所"),IFERROR(R155/同类汇总数据!C$5,0),IF(AND($G155="检查版",$H155="中西医诊所"),IFERROR(R155/同类汇总数据!C$6,0),IF(AND($G155="检查版",$H155="中医诊所"),IFERROR(R155/同类汇总数据!C$7,0),IF(AND($G155="检查版",$H155="口腔诊所"),IFERROR(R155/同类汇总数据!C$8,0),IF(AND($G155="互联网版",$H155="中西医诊所"),IFERROR(R155/同类汇总数据!C$9,0),IF(AND($G155="互联网版",$H155="中医诊所"),IFERROR(R155/同类汇总数据!C$10,0),IF(AND($G155="互联网版",$H155="口腔诊所"),IFERROR(R155/同类汇总数据!C$11,0))))))))))</f>
        <v>0</v>
      </c>
      <c r="AE155" s="61">
        <f>IF(AND($G155="正式版",$H155="中西医诊所"),IFERROR(S155/同类汇总数据!D$3,0),IF(AND($G155="正式版",$H155="中医诊所"),IFERROR(S155/同类汇总数据!D$4,0),IF(AND($G155="正式版",$H155="口腔诊所"),IFERROR(S155/同类汇总数据!D$5,0),IF(AND($G155="检查版",$H155="中西医诊所"),IFERROR(S155/同类汇总数据!D$6,0),IF(AND($G155="检查版",$H155="中医诊所"),IFERROR(S155/同类汇总数据!D$7,0),IF(AND($G155="检查版",$H155="口腔诊所"),IFERROR(S155/同类汇总数据!D$8,0),IF(AND($G155="互联网版",$H155="中西医诊所"),IFERROR(S155/同类汇总数据!D$9,0),IF(AND($G155="互联网版",$H155="中医诊所"),IFERROR(S155/同类汇总数据!D$10,0),IF(AND($G155="互联网版",$H155="口腔诊所"),IFERROR(S155/同类汇总数据!D$11,0))))))))))</f>
        <v>0</v>
      </c>
      <c r="AF155" s="61">
        <f>IF(AND($G155="正式版",$H155="中西医诊所"),IFERROR(T155/同类汇总数据!E$3,0),IF(AND($G155="正式版",$H155="中医诊所"),IFERROR(T155/同类汇总数据!E$4,0),IF(AND($G155="正式版",$H155="口腔诊所"),IFERROR(T155/同类汇总数据!E$5,0),IF(AND($G155="检查版",$H155="中西医诊所"),IFERROR(T155/同类汇总数据!E$6,0),IF(AND($G155="检查版",$H155="中医诊所"),IFERROR(T155/同类汇总数据!E$7,0),IF(AND($G155="检查版",$H155="口腔诊所"),IFERROR(T155/同类汇总数据!E$8,0),IF(AND($G155="互联网版",$H155="中西医诊所"),IFERROR(T155/同类汇总数据!E$9,0),IF(AND($G155="互联网版",$H155="中医诊所"),IFERROR(T155/同类汇总数据!E$10,0),IF(AND($G155="互联网版",$H155="口腔诊所"),IFERROR(T155/同类汇总数据!E$11,0))))))))))</f>
        <v>0</v>
      </c>
      <c r="AG155" s="61">
        <f>IF(AND($G155="正式版",$H155="中西医诊所"),IFERROR(U155/同类汇总数据!F$3,0),IF(AND($G155="正式版",$H155="中医诊所"),IFERROR(U155/同类汇总数据!F$4,0),IF(AND($G155="正式版",$H155="口腔诊所"),IFERROR(U155/同类汇总数据!F$5,0),IF(AND($G155="检查版",$H155="中西医诊所"),IFERROR(U155/同类汇总数据!F$6,0),IF(AND($G155="检查版",$H155="中医诊所"),IFERROR(U155/同类汇总数据!F$7,0),IF(AND($G155="检查版",$H155="口腔诊所"),IFERROR(U155/同类汇总数据!F$8,0),IF(AND($G155="互联网版",$H155="中西医诊所"),IFERROR(U155/同类汇总数据!F$9,0),IF(AND($G155="互联网版",$H155="中医诊所"),IFERROR(U155/同类汇总数据!F$10,0),IF(AND($G155="互联网版",$H155="口腔诊所"),IFERROR(U155/同类汇总数据!F$11,0))))))))))</f>
        <v>0</v>
      </c>
      <c r="AH155" s="61">
        <f>IF(AND($G155="正式版",$H155="中西医诊所"),IFERROR(V155/同类汇总数据!G$3,0),IF(AND($G155="正式版",$H155="中医诊所"),IFERROR(V155/同类汇总数据!G$4,0),IF(AND($G155="正式版",$H155="口腔诊所"),IFERROR(V155/同类汇总数据!G$5,0),IF(AND($G155="检查版",$H155="中西医诊所"),IFERROR(V155/同类汇总数据!G$6,0),IF(AND($G155="检查版",$H155="中医诊所"),IFERROR(V155/同类汇总数据!G$7,0),IF(AND($G155="检查版",$H155="口腔诊所"),IFERROR(V155/同类汇总数据!G$8,0),IF(AND($G155="互联网版",$H155="中西医诊所"),IFERROR(V155/同类汇总数据!G$9,0),IF(AND($G155="互联网版",$H155="中医诊所"),IFERROR(V155/同类汇总数据!G$10,0),IF(AND($G155="互联网版",$H155="口腔诊所"),IFERROR(V155/同类汇总数据!G$11,0))))))))))</f>
        <v>0</v>
      </c>
      <c r="AI155" s="61">
        <f>IF(AND($G155="正式版",$H155="中西医诊所"),IFERROR(W155/同类汇总数据!H$3,0),IF(AND($G155="正式版",$H155="中医诊所"),IFERROR(W155/同类汇总数据!H$4,0),IF(AND($G155="正式版",$H155="口腔诊所"),IFERROR(W155/同类汇总数据!H$5,0),IF(AND($G155="检查版",$H155="中西医诊所"),IFERROR(W155/同类汇总数据!H$6,0),IF(AND($G155="检查版",$H155="中医诊所"),IFERROR(W155/同类汇总数据!H$7,0),IF(AND($G155="检查版",$H155="口腔诊所"),IFERROR(W155/同类汇总数据!H$8,0),IF(AND($G155="互联网版",$H155="中西医诊所"),IFERROR(W155/同类汇总数据!H$9,0),IF(AND($G155="互联网版",$H155="中医诊所"),IFERROR(W155/同类汇总数据!H$10,0),IF(AND($G155="互联网版",$H155="口腔诊所"),IFERROR(W155/同类汇总数据!H$11,0))))))))))</f>
        <v>0</v>
      </c>
      <c r="AJ155" s="61">
        <f>IF(AND($G155="正式版",$H155="中西医诊所"),IFERROR(X155/同类汇总数据!I$3,0),IF(AND($G155="正式版",$H155="中医诊所"),IFERROR(X155/同类汇总数据!I$4,0),IF(AND($G155="正式版",$H155="口腔诊所"),IFERROR(X155/同类汇总数据!I$5,0),IF(AND($G155="检查版",$H155="中西医诊所"),IFERROR(X155/同类汇总数据!I$6,0),IF(AND($G155="检查版",$H155="中医诊所"),IFERROR(X155/同类汇总数据!I$7,0),IF(AND($G155="检查版",$H155="口腔诊所"),IFERROR(X155/同类汇总数据!I$8,0),IF(AND($G155="互联网版",$H155="中西医诊所"),IFERROR(X155/同类汇总数据!I$9,0),IF(AND($G155="互联网版",$H155="中医诊所"),IFERROR(X155/同类汇总数据!I$10,0),IF(AND($G155="互联网版",$H155="口腔诊所"),IFERROR(X155/同类汇总数据!I$11,0))))))))))</f>
        <v>0</v>
      </c>
      <c r="AK155" s="61">
        <f>IF(AND($G155="正式版",$H155="中西医诊所"),IFERROR(Y155/同类汇总数据!J$3,0),IF(AND($G155="正式版",$H155="中医诊所"),IFERROR(Y155/同类汇总数据!J$4,0),IF(AND($G155="正式版",$H155="口腔诊所"),IFERROR(Y155/同类汇总数据!J$5,0),IF(AND($G155="检查版",$H155="中西医诊所"),IFERROR(Y155/同类汇总数据!J$6,0),IF(AND($G155="检查版",$H155="中医诊所"),IFERROR(Y155/同类汇总数据!J$7,0),IF(AND($G155="检查版",$H155="口腔诊所"),IFERROR(Y155/同类汇总数据!J$8,0),IF(AND($G155="互联网版",$H155="中西医诊所"),IFERROR(Y155/同类汇总数据!J$9,0),IF(AND($G155="互联网版",$H155="中医诊所"),IFERROR(Y155/同类汇总数据!J$10,0),IF(AND($G155="互联网版",$H155="口腔诊所"),IFERROR(Y155/同类汇总数据!J$11,0))))))))))</f>
        <v>0</v>
      </c>
      <c r="AL155" s="62" t="str">
        <f ca="1" t="shared" si="57"/>
        <v>最近一月未操作</v>
      </c>
      <c r="AM155" s="62" t="str">
        <f t="shared" si="58"/>
        <v>低于同行20%</v>
      </c>
      <c r="AN155" s="5" t="str">
        <f t="shared" si="59"/>
        <v>低于同行20%</v>
      </c>
      <c r="AO155" s="63">
        <f t="shared" si="60"/>
        <v>46049.3904398148</v>
      </c>
      <c r="AP155" s="5" t="str">
        <f t="shared" si="61"/>
        <v/>
      </c>
      <c r="AQ155" s="60">
        <v>45148.4059299306</v>
      </c>
    </row>
    <row r="156" ht="17" spans="1:43">
      <c r="A156" s="5">
        <f t="shared" si="63"/>
        <v>153</v>
      </c>
      <c r="B156" s="55" t="str">
        <f t="shared" si="54"/>
        <v>交易波动较大</v>
      </c>
      <c r="C156" s="2" t="str">
        <f t="shared" si="55"/>
        <v/>
      </c>
      <c r="D156" s="56" t="str">
        <f t="shared" si="56"/>
        <v>-</v>
      </c>
      <c r="E156" s="84" t="s">
        <v>498</v>
      </c>
      <c r="F156" s="58">
        <v>45148.4059299306</v>
      </c>
      <c r="G156" s="59" t="s">
        <v>38</v>
      </c>
      <c r="H156" s="59" t="s">
        <v>39</v>
      </c>
      <c r="I156" s="59" t="s">
        <v>40</v>
      </c>
      <c r="J156" s="59" t="s">
        <v>270</v>
      </c>
      <c r="K156" s="59" t="s">
        <v>499</v>
      </c>
      <c r="L156" s="59" t="s">
        <v>500</v>
      </c>
      <c r="M156" s="60">
        <v>46104.3537268518</v>
      </c>
      <c r="N156" s="60">
        <v>46104.3881136343</v>
      </c>
      <c r="O156" s="60">
        <v>46104.3842903125</v>
      </c>
      <c r="P156" s="60">
        <v>46100.6937174653</v>
      </c>
      <c r="Q156" s="60">
        <v>46104.3881717477</v>
      </c>
      <c r="R156" s="59">
        <v>23793.1</v>
      </c>
      <c r="S156" s="59">
        <v>89050.9</v>
      </c>
      <c r="T156" s="59">
        <v>278813.8</v>
      </c>
      <c r="U156" s="59">
        <v>245141.7</v>
      </c>
      <c r="V156" s="59">
        <v>351</v>
      </c>
      <c r="W156" s="59">
        <v>1262</v>
      </c>
      <c r="X156" s="59">
        <v>3928</v>
      </c>
      <c r="Y156" s="59">
        <v>3461</v>
      </c>
      <c r="Z156" s="59">
        <v>157.6610682111</v>
      </c>
      <c r="AA156" s="59">
        <v>0.1956222275</v>
      </c>
      <c r="AB156" s="59">
        <v>-0.3539257179</v>
      </c>
      <c r="AC156" s="59">
        <v>-0.032456758</v>
      </c>
      <c r="AD156" s="61">
        <f>IF(AND($G156="正式版",$H156="中西医诊所"),IFERROR(R156/同类汇总数据!C$3,0),IF(AND($G156="正式版",$H156="中医诊所"),IFERROR(R156/同类汇总数据!C$4,0),IF(AND($G156="正式版",$H156="口腔诊所"),IFERROR(R156/同类汇总数据!C$5,0),IF(AND($G156="检查版",$H156="中西医诊所"),IFERROR(R156/同类汇总数据!C$6,0),IF(AND($G156="检查版",$H156="中医诊所"),IFERROR(R156/同类汇总数据!C$7,0),IF(AND($G156="检查版",$H156="口腔诊所"),IFERROR(R156/同类汇总数据!C$8,0),IF(AND($G156="互联网版",$H156="中西医诊所"),IFERROR(R156/同类汇总数据!C$9,0),IF(AND($G156="互联网版",$H156="中医诊所"),IFERROR(R156/同类汇总数据!C$10,0),IF(AND($G156="互联网版",$H156="口腔诊所"),IFERROR(R156/同类汇总数据!C$11,0))))))))))</f>
        <v>2.59984099006277</v>
      </c>
      <c r="AE156" s="61">
        <f>IF(AND($G156="正式版",$H156="中西医诊所"),IFERROR(S156/同类汇总数据!D$3,0),IF(AND($G156="正式版",$H156="中医诊所"),IFERROR(S156/同类汇总数据!D$4,0),IF(AND($G156="正式版",$H156="口腔诊所"),IFERROR(S156/同类汇总数据!D$5,0),IF(AND($G156="检查版",$H156="中西医诊所"),IFERROR(S156/同类汇总数据!D$6,0),IF(AND($G156="检查版",$H156="中医诊所"),IFERROR(S156/同类汇总数据!D$7,0),IF(AND($G156="检查版",$H156="口腔诊所"),IFERROR(S156/同类汇总数据!D$8,0),IF(AND($G156="互联网版",$H156="中西医诊所"),IFERROR(S156/同类汇总数据!D$9,0),IF(AND($G156="互联网版",$H156="中医诊所"),IFERROR(S156/同类汇总数据!D$10,0),IF(AND($G156="互联网版",$H156="口腔诊所"),IFERROR(S156/同类汇总数据!D$11,0))))))))))</f>
        <v>2.44084039542543</v>
      </c>
      <c r="AF156" s="61">
        <f>IF(AND($G156="正式版",$H156="中西医诊所"),IFERROR(T156/同类汇总数据!E$3,0),IF(AND($G156="正式版",$H156="中医诊所"),IFERROR(T156/同类汇总数据!E$4,0),IF(AND($G156="正式版",$H156="口腔诊所"),IFERROR(T156/同类汇总数据!E$5,0),IF(AND($G156="检查版",$H156="中西医诊所"),IFERROR(T156/同类汇总数据!E$6,0),IF(AND($G156="检查版",$H156="中医诊所"),IFERROR(T156/同类汇总数据!E$7,0),IF(AND($G156="检查版",$H156="口腔诊所"),IFERROR(T156/同类汇总数据!E$8,0),IF(AND($G156="互联网版",$H156="中西医诊所"),IFERROR(T156/同类汇总数据!E$9,0),IF(AND($G156="互联网版",$H156="中医诊所"),IFERROR(T156/同类汇总数据!E$10,0),IF(AND($G156="互联网版",$H156="口腔诊所"),IFERROR(T156/同类汇总数据!E$11,0))))))))))</f>
        <v>2.55520066425175</v>
      </c>
      <c r="AG156" s="61">
        <f>IF(AND($G156="正式版",$H156="中西医诊所"),IFERROR(U156/同类汇总数据!F$3,0),IF(AND($G156="正式版",$H156="中医诊所"),IFERROR(U156/同类汇总数据!F$4,0),IF(AND($G156="正式版",$H156="口腔诊所"),IFERROR(U156/同类汇总数据!F$5,0),IF(AND($G156="检查版",$H156="中西医诊所"),IFERROR(U156/同类汇总数据!F$6,0),IF(AND($G156="检查版",$H156="中医诊所"),IFERROR(U156/同类汇总数据!F$7,0),IF(AND($G156="检查版",$H156="口腔诊所"),IFERROR(U156/同类汇总数据!F$8,0),IF(AND($G156="互联网版",$H156="中西医诊所"),IFERROR(U156/同类汇总数据!F$9,0),IF(AND($G156="互联网版",$H156="中医诊所"),IFERROR(U156/同类汇总数据!F$10,0),IF(AND($G156="互联网版",$H156="口腔诊所"),IFERROR(U156/同类汇总数据!F$11,0))))))))))</f>
        <v>2.55560439292974</v>
      </c>
      <c r="AH156" s="61">
        <f>IF(AND($G156="正式版",$H156="中西医诊所"),IFERROR(V156/同类汇总数据!G$3,0),IF(AND($G156="正式版",$H156="中医诊所"),IFERROR(V156/同类汇总数据!G$4,0),IF(AND($G156="正式版",$H156="口腔诊所"),IFERROR(V156/同类汇总数据!G$5,0),IF(AND($G156="检查版",$H156="中西医诊所"),IFERROR(V156/同类汇总数据!G$6,0),IF(AND($G156="检查版",$H156="中医诊所"),IFERROR(V156/同类汇总数据!G$7,0),IF(AND($G156="检查版",$H156="口腔诊所"),IFERROR(V156/同类汇总数据!G$8,0),IF(AND($G156="互联网版",$H156="中西医诊所"),IFERROR(V156/同类汇总数据!G$9,0),IF(AND($G156="互联网版",$H156="中医诊所"),IFERROR(V156/同类汇总数据!G$10,0),IF(AND($G156="互联网版",$H156="口腔诊所"),IFERROR(V156/同类汇总数据!G$11,0))))))))))</f>
        <v>3.70248868420303</v>
      </c>
      <c r="AI156" s="61">
        <f>IF(AND($G156="正式版",$H156="中西医诊所"),IFERROR(W156/同类汇总数据!H$3,0),IF(AND($G156="正式版",$H156="中医诊所"),IFERROR(W156/同类汇总数据!H$4,0),IF(AND($G156="正式版",$H156="口腔诊所"),IFERROR(W156/同类汇总数据!H$5,0),IF(AND($G156="检查版",$H156="中西医诊所"),IFERROR(W156/同类汇总数据!H$6,0),IF(AND($G156="检查版",$H156="中医诊所"),IFERROR(W156/同类汇总数据!H$7,0),IF(AND($G156="检查版",$H156="口腔诊所"),IFERROR(W156/同类汇总数据!H$8,0),IF(AND($G156="互联网版",$H156="中西医诊所"),IFERROR(W156/同类汇总数据!H$9,0),IF(AND($G156="互联网版",$H156="中医诊所"),IFERROR(W156/同类汇总数据!H$10,0),IF(AND($G156="互联网版",$H156="口腔诊所"),IFERROR(W156/同类汇总数据!H$11,0))))))))))</f>
        <v>3.45157295454645</v>
      </c>
      <c r="AJ156" s="61">
        <f>IF(AND($G156="正式版",$H156="中西医诊所"),IFERROR(X156/同类汇总数据!I$3,0),IF(AND($G156="正式版",$H156="中医诊所"),IFERROR(X156/同类汇总数据!I$4,0),IF(AND($G156="正式版",$H156="口腔诊所"),IFERROR(X156/同类汇总数据!I$5,0),IF(AND($G156="检查版",$H156="中西医诊所"),IFERROR(X156/同类汇总数据!I$6,0),IF(AND($G156="检查版",$H156="中医诊所"),IFERROR(X156/同类汇总数据!I$7,0),IF(AND($G156="检查版",$H156="口腔诊所"),IFERROR(X156/同类汇总数据!I$8,0),IF(AND($G156="互联网版",$H156="中西医诊所"),IFERROR(X156/同类汇总数据!I$9,0),IF(AND($G156="互联网版",$H156="中医诊所"),IFERROR(X156/同类汇总数据!I$10,0),IF(AND($G156="互联网版",$H156="口腔诊所"),IFERROR(X156/同类汇总数据!I$11,0))))))))))</f>
        <v>3.47330941218217</v>
      </c>
      <c r="AK156" s="61">
        <f>IF(AND($G156="正式版",$H156="中西医诊所"),IFERROR(Y156/同类汇总数据!J$3,0),IF(AND($G156="正式版",$H156="中医诊所"),IFERROR(Y156/同类汇总数据!J$4,0),IF(AND($G156="正式版",$H156="口腔诊所"),IFERROR(Y156/同类汇总数据!J$5,0),IF(AND($G156="检查版",$H156="中西医诊所"),IFERROR(Y156/同类汇总数据!J$6,0),IF(AND($G156="检查版",$H156="中医诊所"),IFERROR(Y156/同类汇总数据!J$7,0),IF(AND($G156="检查版",$H156="口腔诊所"),IFERROR(Y156/同类汇总数据!J$8,0),IF(AND($G156="互联网版",$H156="中西医诊所"),IFERROR(Y156/同类汇总数据!J$9,0),IF(AND($G156="互联网版",$H156="中医诊所"),IFERROR(Y156/同类汇总数据!J$10,0),IF(AND($G156="互联网版",$H156="口腔诊所"),IFERROR(Y156/同类汇总数据!J$11,0))))))))))</f>
        <v>3.45829423059398</v>
      </c>
      <c r="AL156" s="62" t="str">
        <f ca="1" t="shared" si="57"/>
        <v>-</v>
      </c>
      <c r="AM156" s="62" t="str">
        <f t="shared" si="58"/>
        <v>高于同行100%</v>
      </c>
      <c r="AN156" s="5" t="str">
        <f t="shared" si="59"/>
        <v>高于同行100%</v>
      </c>
      <c r="AO156" s="63">
        <f t="shared" si="60"/>
        <v>46104.3881717477</v>
      </c>
      <c r="AP156" s="5" t="str">
        <f t="shared" si="61"/>
        <v/>
      </c>
      <c r="AQ156" s="60">
        <v>45148.4064970833</v>
      </c>
    </row>
    <row r="157" ht="17" spans="1:43">
      <c r="A157" s="5">
        <f t="shared" si="63"/>
        <v>154</v>
      </c>
      <c r="B157" s="55" t="str">
        <f t="shared" si="54"/>
        <v>无交易</v>
      </c>
      <c r="C157" s="2" t="str">
        <f t="shared" si="55"/>
        <v/>
      </c>
      <c r="D157" s="56" t="str">
        <f t="shared" si="56"/>
        <v>-</v>
      </c>
      <c r="E157" s="84" t="s">
        <v>501</v>
      </c>
      <c r="F157" s="58">
        <v>45148.4064970833</v>
      </c>
      <c r="G157" s="59" t="s">
        <v>60</v>
      </c>
      <c r="H157" s="59" t="s">
        <v>63</v>
      </c>
      <c r="I157" s="59" t="s">
        <v>40</v>
      </c>
      <c r="J157" s="59" t="s">
        <v>374</v>
      </c>
      <c r="K157" s="59" t="s">
        <v>502</v>
      </c>
      <c r="L157" s="59" t="s">
        <v>503</v>
      </c>
      <c r="M157" s="60">
        <v>46102.7203240741</v>
      </c>
      <c r="N157" s="60"/>
      <c r="O157" s="60">
        <v>45707.711195706</v>
      </c>
      <c r="P157" s="60">
        <v>46041.4522206481</v>
      </c>
      <c r="Q157" s="60">
        <v>46102.7222242593</v>
      </c>
      <c r="R157" s="59"/>
      <c r="S157" s="59"/>
      <c r="T157" s="59"/>
      <c r="U157" s="59"/>
      <c r="V157" s="59"/>
      <c r="W157" s="59"/>
      <c r="X157" s="59"/>
      <c r="Y157" s="59"/>
      <c r="Z157" s="59"/>
      <c r="AA157" s="59"/>
      <c r="AB157" s="59"/>
      <c r="AC157" s="59"/>
      <c r="AD157" s="61">
        <f>IF(AND($G157="正式版",$H157="中西医诊所"),IFERROR(R157/同类汇总数据!C$3,0),IF(AND($G157="正式版",$H157="中医诊所"),IFERROR(R157/同类汇总数据!C$4,0),IF(AND($G157="正式版",$H157="口腔诊所"),IFERROR(R157/同类汇总数据!C$5,0),IF(AND($G157="检查版",$H157="中西医诊所"),IFERROR(R157/同类汇总数据!C$6,0),IF(AND($G157="检查版",$H157="中医诊所"),IFERROR(R157/同类汇总数据!C$7,0),IF(AND($G157="检查版",$H157="口腔诊所"),IFERROR(R157/同类汇总数据!C$8,0),IF(AND($G157="互联网版",$H157="中西医诊所"),IFERROR(R157/同类汇总数据!C$9,0),IF(AND($G157="互联网版",$H157="中医诊所"),IFERROR(R157/同类汇总数据!C$10,0),IF(AND($G157="互联网版",$H157="口腔诊所"),IFERROR(R157/同类汇总数据!C$11,0))))))))))</f>
        <v>0</v>
      </c>
      <c r="AE157" s="61">
        <f>IF(AND($G157="正式版",$H157="中西医诊所"),IFERROR(S157/同类汇总数据!D$3,0),IF(AND($G157="正式版",$H157="中医诊所"),IFERROR(S157/同类汇总数据!D$4,0),IF(AND($G157="正式版",$H157="口腔诊所"),IFERROR(S157/同类汇总数据!D$5,0),IF(AND($G157="检查版",$H157="中西医诊所"),IFERROR(S157/同类汇总数据!D$6,0),IF(AND($G157="检查版",$H157="中医诊所"),IFERROR(S157/同类汇总数据!D$7,0),IF(AND($G157="检查版",$H157="口腔诊所"),IFERROR(S157/同类汇总数据!D$8,0),IF(AND($G157="互联网版",$H157="中西医诊所"),IFERROR(S157/同类汇总数据!D$9,0),IF(AND($G157="互联网版",$H157="中医诊所"),IFERROR(S157/同类汇总数据!D$10,0),IF(AND($G157="互联网版",$H157="口腔诊所"),IFERROR(S157/同类汇总数据!D$11,0))))))))))</f>
        <v>0</v>
      </c>
      <c r="AF157" s="61">
        <f>IF(AND($G157="正式版",$H157="中西医诊所"),IFERROR(T157/同类汇总数据!E$3,0),IF(AND($G157="正式版",$H157="中医诊所"),IFERROR(T157/同类汇总数据!E$4,0),IF(AND($G157="正式版",$H157="口腔诊所"),IFERROR(T157/同类汇总数据!E$5,0),IF(AND($G157="检查版",$H157="中西医诊所"),IFERROR(T157/同类汇总数据!E$6,0),IF(AND($G157="检查版",$H157="中医诊所"),IFERROR(T157/同类汇总数据!E$7,0),IF(AND($G157="检查版",$H157="口腔诊所"),IFERROR(T157/同类汇总数据!E$8,0),IF(AND($G157="互联网版",$H157="中西医诊所"),IFERROR(T157/同类汇总数据!E$9,0),IF(AND($G157="互联网版",$H157="中医诊所"),IFERROR(T157/同类汇总数据!E$10,0),IF(AND($G157="互联网版",$H157="口腔诊所"),IFERROR(T157/同类汇总数据!E$11,0))))))))))</f>
        <v>0</v>
      </c>
      <c r="AG157" s="61">
        <f>IF(AND($G157="正式版",$H157="中西医诊所"),IFERROR(U157/同类汇总数据!F$3,0),IF(AND($G157="正式版",$H157="中医诊所"),IFERROR(U157/同类汇总数据!F$4,0),IF(AND($G157="正式版",$H157="口腔诊所"),IFERROR(U157/同类汇总数据!F$5,0),IF(AND($G157="检查版",$H157="中西医诊所"),IFERROR(U157/同类汇总数据!F$6,0),IF(AND($G157="检查版",$H157="中医诊所"),IFERROR(U157/同类汇总数据!F$7,0),IF(AND($G157="检查版",$H157="口腔诊所"),IFERROR(U157/同类汇总数据!F$8,0),IF(AND($G157="互联网版",$H157="中西医诊所"),IFERROR(U157/同类汇总数据!F$9,0),IF(AND($G157="互联网版",$H157="中医诊所"),IFERROR(U157/同类汇总数据!F$10,0),IF(AND($G157="互联网版",$H157="口腔诊所"),IFERROR(U157/同类汇总数据!F$11,0))))))))))</f>
        <v>0</v>
      </c>
      <c r="AH157" s="61">
        <f>IF(AND($G157="正式版",$H157="中西医诊所"),IFERROR(V157/同类汇总数据!G$3,0),IF(AND($G157="正式版",$H157="中医诊所"),IFERROR(V157/同类汇总数据!G$4,0),IF(AND($G157="正式版",$H157="口腔诊所"),IFERROR(V157/同类汇总数据!G$5,0),IF(AND($G157="检查版",$H157="中西医诊所"),IFERROR(V157/同类汇总数据!G$6,0),IF(AND($G157="检查版",$H157="中医诊所"),IFERROR(V157/同类汇总数据!G$7,0),IF(AND($G157="检查版",$H157="口腔诊所"),IFERROR(V157/同类汇总数据!G$8,0),IF(AND($G157="互联网版",$H157="中西医诊所"),IFERROR(V157/同类汇总数据!G$9,0),IF(AND($G157="互联网版",$H157="中医诊所"),IFERROR(V157/同类汇总数据!G$10,0),IF(AND($G157="互联网版",$H157="口腔诊所"),IFERROR(V157/同类汇总数据!G$11,0))))))))))</f>
        <v>0</v>
      </c>
      <c r="AI157" s="61">
        <f>IF(AND($G157="正式版",$H157="中西医诊所"),IFERROR(W157/同类汇总数据!H$3,0),IF(AND($G157="正式版",$H157="中医诊所"),IFERROR(W157/同类汇总数据!H$4,0),IF(AND($G157="正式版",$H157="口腔诊所"),IFERROR(W157/同类汇总数据!H$5,0),IF(AND($G157="检查版",$H157="中西医诊所"),IFERROR(W157/同类汇总数据!H$6,0),IF(AND($G157="检查版",$H157="中医诊所"),IFERROR(W157/同类汇总数据!H$7,0),IF(AND($G157="检查版",$H157="口腔诊所"),IFERROR(W157/同类汇总数据!H$8,0),IF(AND($G157="互联网版",$H157="中西医诊所"),IFERROR(W157/同类汇总数据!H$9,0),IF(AND($G157="互联网版",$H157="中医诊所"),IFERROR(W157/同类汇总数据!H$10,0),IF(AND($G157="互联网版",$H157="口腔诊所"),IFERROR(W157/同类汇总数据!H$11,0))))))))))</f>
        <v>0</v>
      </c>
      <c r="AJ157" s="61">
        <f>IF(AND($G157="正式版",$H157="中西医诊所"),IFERROR(X157/同类汇总数据!I$3,0),IF(AND($G157="正式版",$H157="中医诊所"),IFERROR(X157/同类汇总数据!I$4,0),IF(AND($G157="正式版",$H157="口腔诊所"),IFERROR(X157/同类汇总数据!I$5,0),IF(AND($G157="检查版",$H157="中西医诊所"),IFERROR(X157/同类汇总数据!I$6,0),IF(AND($G157="检查版",$H157="中医诊所"),IFERROR(X157/同类汇总数据!I$7,0),IF(AND($G157="检查版",$H157="口腔诊所"),IFERROR(X157/同类汇总数据!I$8,0),IF(AND($G157="互联网版",$H157="中西医诊所"),IFERROR(X157/同类汇总数据!I$9,0),IF(AND($G157="互联网版",$H157="中医诊所"),IFERROR(X157/同类汇总数据!I$10,0),IF(AND($G157="互联网版",$H157="口腔诊所"),IFERROR(X157/同类汇总数据!I$11,0))))))))))</f>
        <v>0</v>
      </c>
      <c r="AK157" s="61">
        <f>IF(AND($G157="正式版",$H157="中西医诊所"),IFERROR(Y157/同类汇总数据!J$3,0),IF(AND($G157="正式版",$H157="中医诊所"),IFERROR(Y157/同类汇总数据!J$4,0),IF(AND($G157="正式版",$H157="口腔诊所"),IFERROR(Y157/同类汇总数据!J$5,0),IF(AND($G157="检查版",$H157="中西医诊所"),IFERROR(Y157/同类汇总数据!J$6,0),IF(AND($G157="检查版",$H157="中医诊所"),IFERROR(Y157/同类汇总数据!J$7,0),IF(AND($G157="检查版",$H157="口腔诊所"),IFERROR(Y157/同类汇总数据!J$8,0),IF(AND($G157="互联网版",$H157="中西医诊所"),IFERROR(Y157/同类汇总数据!J$9,0),IF(AND($G157="互联网版",$H157="中医诊所"),IFERROR(Y157/同类汇总数据!J$10,0),IF(AND($G157="互联网版",$H157="口腔诊所"),IFERROR(Y157/同类汇总数据!J$11,0))))))))))</f>
        <v>0</v>
      </c>
      <c r="AL157" s="62" t="str">
        <f ca="1" t="shared" si="57"/>
        <v>-</v>
      </c>
      <c r="AM157" s="62" t="str">
        <f t="shared" si="58"/>
        <v>低于同行20%</v>
      </c>
      <c r="AN157" s="5" t="str">
        <f t="shared" si="59"/>
        <v>低于同行20%</v>
      </c>
      <c r="AO157" s="63">
        <f t="shared" si="60"/>
        <v>46102.7222242593</v>
      </c>
      <c r="AP157" s="5" t="str">
        <f t="shared" si="61"/>
        <v/>
      </c>
      <c r="AQ157" s="60">
        <v>45149.4472075347</v>
      </c>
    </row>
    <row r="158" ht="17" spans="1:43">
      <c r="A158" s="5">
        <f t="shared" si="63"/>
        <v>155</v>
      </c>
      <c r="B158" s="55" t="str">
        <f t="shared" si="54"/>
        <v>连续三月交易上升</v>
      </c>
      <c r="C158" s="2" t="str">
        <f t="shared" si="55"/>
        <v/>
      </c>
      <c r="D158" s="56" t="str">
        <f t="shared" si="56"/>
        <v>-</v>
      </c>
      <c r="E158" s="84" t="s">
        <v>504</v>
      </c>
      <c r="F158" s="58">
        <v>45149.4472075347</v>
      </c>
      <c r="G158" s="59" t="s">
        <v>38</v>
      </c>
      <c r="H158" s="59" t="s">
        <v>39</v>
      </c>
      <c r="I158" s="59" t="s">
        <v>40</v>
      </c>
      <c r="J158" s="59" t="s">
        <v>155</v>
      </c>
      <c r="K158" s="59" t="s">
        <v>505</v>
      </c>
      <c r="L158" s="59" t="s">
        <v>506</v>
      </c>
      <c r="M158" s="60">
        <v>46104.3433101852</v>
      </c>
      <c r="N158" s="60">
        <v>46103.8603533449</v>
      </c>
      <c r="O158" s="60">
        <v>46103.8591674306</v>
      </c>
      <c r="P158" s="60">
        <v>46098.700015463</v>
      </c>
      <c r="Q158" s="60">
        <v>46103.8603678819</v>
      </c>
      <c r="R158" s="59">
        <v>4544.49</v>
      </c>
      <c r="S158" s="59">
        <v>20731.72</v>
      </c>
      <c r="T158" s="59">
        <v>65774.04</v>
      </c>
      <c r="U158" s="59">
        <v>50251.45</v>
      </c>
      <c r="V158" s="59">
        <v>55</v>
      </c>
      <c r="W158" s="59">
        <v>197</v>
      </c>
      <c r="X158" s="59">
        <v>562</v>
      </c>
      <c r="Y158" s="59">
        <v>483</v>
      </c>
      <c r="Z158" s="59">
        <v>188.5790566038</v>
      </c>
      <c r="AA158" s="59">
        <v>0.3028665084</v>
      </c>
      <c r="AB158" s="59">
        <v>-0.4537443104</v>
      </c>
      <c r="AC158" s="59">
        <v>-0.3185220901</v>
      </c>
      <c r="AD158" s="61">
        <f>IF(AND($G158="正式版",$H158="中西医诊所"),IFERROR(R158/同类汇总数据!C$3,0),IF(AND($G158="正式版",$H158="中医诊所"),IFERROR(R158/同类汇总数据!C$4,0),IF(AND($G158="正式版",$H158="口腔诊所"),IFERROR(R158/同类汇总数据!C$5,0),IF(AND($G158="检查版",$H158="中西医诊所"),IFERROR(R158/同类汇总数据!C$6,0),IF(AND($G158="检查版",$H158="中医诊所"),IFERROR(R158/同类汇总数据!C$7,0),IF(AND($G158="检查版",$H158="口腔诊所"),IFERROR(R158/同类汇总数据!C$8,0),IF(AND($G158="互联网版",$H158="中西医诊所"),IFERROR(R158/同类汇总数据!C$9,0),IF(AND($G158="互联网版",$H158="中医诊所"),IFERROR(R158/同类汇总数据!C$10,0),IF(AND($G158="互联网版",$H158="口腔诊所"),IFERROR(R158/同类汇总数据!C$11,0))))))))))</f>
        <v>0.496570492324681</v>
      </c>
      <c r="AE158" s="61">
        <f>IF(AND($G158="正式版",$H158="中西医诊所"),IFERROR(S158/同类汇总数据!D$3,0),IF(AND($G158="正式版",$H158="中医诊所"),IFERROR(S158/同类汇总数据!D$4,0),IF(AND($G158="正式版",$H158="口腔诊所"),IFERROR(S158/同类汇总数据!D$5,0),IF(AND($G158="检查版",$H158="中西医诊所"),IFERROR(S158/同类汇总数据!D$6,0),IF(AND($G158="检查版",$H158="中医诊所"),IFERROR(S158/同类汇总数据!D$7,0),IF(AND($G158="检查版",$H158="口腔诊所"),IFERROR(S158/同类汇总数据!D$8,0),IF(AND($G158="互联网版",$H158="中西医诊所"),IFERROR(S158/同类汇总数据!D$9,0),IF(AND($G158="互联网版",$H158="中医诊所"),IFERROR(S158/同类汇总数据!D$10,0),IF(AND($G158="互联网版",$H158="口腔诊所"),IFERROR(S158/同类汇总数据!D$11,0))))))))))</f>
        <v>0.568246021574732</v>
      </c>
      <c r="AF158" s="61">
        <f>IF(AND($G158="正式版",$H158="中西医诊所"),IFERROR(T158/同类汇总数据!E$3,0),IF(AND($G158="正式版",$H158="中医诊所"),IFERROR(T158/同类汇总数据!E$4,0),IF(AND($G158="正式版",$H158="口腔诊所"),IFERROR(T158/同类汇总数据!E$5,0),IF(AND($G158="检查版",$H158="中西医诊所"),IFERROR(T158/同类汇总数据!E$6,0),IF(AND($G158="检查版",$H158="中医诊所"),IFERROR(T158/同类汇总数据!E$7,0),IF(AND($G158="检查版",$H158="口腔诊所"),IFERROR(T158/同类汇总数据!E$8,0),IF(AND($G158="互联网版",$H158="中西医诊所"),IFERROR(T158/同类汇总数据!E$9,0),IF(AND($G158="互联网版",$H158="中医诊所"),IFERROR(T158/同类汇总数据!E$10,0),IF(AND($G158="互联网版",$H158="口腔诊所"),IFERROR(T158/同类汇总数据!E$11,0))))))))))</f>
        <v>0.602788924717935</v>
      </c>
      <c r="AG158" s="61">
        <f>IF(AND($G158="正式版",$H158="中西医诊所"),IFERROR(U158/同类汇总数据!F$3,0),IF(AND($G158="正式版",$H158="中医诊所"),IFERROR(U158/同类汇总数据!F$4,0),IF(AND($G158="正式版",$H158="口腔诊所"),IFERROR(U158/同类汇总数据!F$5,0),IF(AND($G158="检查版",$H158="中西医诊所"),IFERROR(U158/同类汇总数据!F$6,0),IF(AND($G158="检查版",$H158="中医诊所"),IFERROR(U158/同类汇总数据!F$7,0),IF(AND($G158="检查版",$H158="口腔诊所"),IFERROR(U158/同类汇总数据!F$8,0),IF(AND($G158="互联网版",$H158="中西医诊所"),IFERROR(U158/同类汇总数据!F$9,0),IF(AND($G158="互联网版",$H158="中医诊所"),IFERROR(U158/同类汇总数据!F$10,0),IF(AND($G158="互联网版",$H158="口腔诊所"),IFERROR(U158/同类汇总数据!F$11,0))))))))))</f>
        <v>0.52387181116509</v>
      </c>
      <c r="AH158" s="61">
        <f>IF(AND($G158="正式版",$H158="中西医诊所"),IFERROR(V158/同类汇总数据!G$3,0),IF(AND($G158="正式版",$H158="中医诊所"),IFERROR(V158/同类汇总数据!G$4,0),IF(AND($G158="正式版",$H158="口腔诊所"),IFERROR(V158/同类汇总数据!G$5,0),IF(AND($G158="检查版",$H158="中西医诊所"),IFERROR(V158/同类汇总数据!G$6,0),IF(AND($G158="检查版",$H158="中医诊所"),IFERROR(V158/同类汇总数据!G$7,0),IF(AND($G158="检查版",$H158="口腔诊所"),IFERROR(V158/同类汇总数据!G$8,0),IF(AND($G158="互联网版",$H158="中西医诊所"),IFERROR(V158/同类汇总数据!G$9,0),IF(AND($G158="互联网版",$H158="中医诊所"),IFERROR(V158/同类汇总数据!G$10,0),IF(AND($G158="互联网版",$H158="口腔诊所"),IFERROR(V158/同类汇总数据!G$11,0))))))))))</f>
        <v>0.580162044533238</v>
      </c>
      <c r="AI158" s="61">
        <f>IF(AND($G158="正式版",$H158="中西医诊所"),IFERROR(W158/同类汇总数据!H$3,0),IF(AND($G158="正式版",$H158="中医诊所"),IFERROR(W158/同类汇总数据!H$4,0),IF(AND($G158="正式版",$H158="口腔诊所"),IFERROR(W158/同类汇总数据!H$5,0),IF(AND($G158="检查版",$H158="中西医诊所"),IFERROR(W158/同类汇总数据!H$6,0),IF(AND($G158="检查版",$H158="中医诊所"),IFERROR(W158/同类汇总数据!H$7,0),IF(AND($G158="检查版",$H158="口腔诊所"),IFERROR(W158/同类汇总数据!H$8,0),IF(AND($G158="互联网版",$H158="中西医诊所"),IFERROR(W158/同类汇总数据!H$9,0),IF(AND($G158="互联网版",$H158="中医诊所"),IFERROR(W158/同类汇总数据!H$10,0),IF(AND($G158="互联网版",$H158="口腔诊所"),IFERROR(W158/同类汇总数据!H$11,0))))))))))</f>
        <v>0.538795461208915</v>
      </c>
      <c r="AJ158" s="61">
        <f>IF(AND($G158="正式版",$H158="中西医诊所"),IFERROR(X158/同类汇总数据!I$3,0),IF(AND($G158="正式版",$H158="中医诊所"),IFERROR(X158/同类汇总数据!I$4,0),IF(AND($G158="正式版",$H158="口腔诊所"),IFERROR(X158/同类汇总数据!I$5,0),IF(AND($G158="检查版",$H158="中西医诊所"),IFERROR(X158/同类汇总数据!I$6,0),IF(AND($G158="检查版",$H158="中医诊所"),IFERROR(X158/同类汇总数据!I$7,0),IF(AND($G158="检查版",$H158="口腔诊所"),IFERROR(X158/同类汇总数据!I$8,0),IF(AND($G158="互联网版",$H158="中西医诊所"),IFERROR(X158/同类汇总数据!I$9,0),IF(AND($G158="互联网版",$H158="中医诊所"),IFERROR(X158/同类汇总数据!I$10,0),IF(AND($G158="互联网版",$H158="口腔诊所"),IFERROR(X158/同类汇总数据!I$11,0))))))))))</f>
        <v>0.496944982089201</v>
      </c>
      <c r="AK158" s="61">
        <f>IF(AND($G158="正式版",$H158="中西医诊所"),IFERROR(Y158/同类汇总数据!J$3,0),IF(AND($G158="正式版",$H158="中医诊所"),IFERROR(Y158/同类汇总数据!J$4,0),IF(AND($G158="正式版",$H158="口腔诊所"),IFERROR(Y158/同类汇总数据!J$5,0),IF(AND($G158="检查版",$H158="中西医诊所"),IFERROR(Y158/同类汇总数据!J$6,0),IF(AND($G158="检查版",$H158="中医诊所"),IFERROR(Y158/同类汇总数据!J$7,0),IF(AND($G158="检查版",$H158="口腔诊所"),IFERROR(Y158/同类汇总数据!J$8,0),IF(AND($G158="互联网版",$H158="中西医诊所"),IFERROR(Y158/同类汇总数据!J$9,0),IF(AND($G158="互联网版",$H158="中医诊所"),IFERROR(Y158/同类汇总数据!J$10,0),IF(AND($G158="互联网版",$H158="口腔诊所"),IFERROR(Y158/同类汇总数据!J$11,0))))))))))</f>
        <v>0.482622396237184</v>
      </c>
      <c r="AL158" s="62" t="str">
        <f ca="1" t="shared" si="57"/>
        <v>-</v>
      </c>
      <c r="AM158" s="62" t="str">
        <f t="shared" si="58"/>
        <v/>
      </c>
      <c r="AN158" s="5" t="str">
        <f t="shared" si="59"/>
        <v/>
      </c>
      <c r="AO158" s="63">
        <f t="shared" si="60"/>
        <v>46104.3433101852</v>
      </c>
      <c r="AP158" s="5" t="str">
        <f t="shared" si="61"/>
        <v/>
      </c>
      <c r="AQ158" s="60">
        <v>45153.5263791551</v>
      </c>
    </row>
    <row r="159" ht="17" spans="1:43">
      <c r="A159" s="5">
        <f t="shared" si="63"/>
        <v>156</v>
      </c>
      <c r="B159" s="55" t="str">
        <f t="shared" si="54"/>
        <v>连续三月交易上升</v>
      </c>
      <c r="C159" s="2" t="str">
        <f t="shared" si="55"/>
        <v/>
      </c>
      <c r="D159" s="56" t="str">
        <f t="shared" si="56"/>
        <v>-</v>
      </c>
      <c r="E159" s="84" t="s">
        <v>507</v>
      </c>
      <c r="F159" s="58">
        <v>45153.5263791551</v>
      </c>
      <c r="G159" s="59" t="s">
        <v>38</v>
      </c>
      <c r="H159" s="59" t="s">
        <v>66</v>
      </c>
      <c r="I159" s="59" t="s">
        <v>40</v>
      </c>
      <c r="J159" s="59" t="s">
        <v>486</v>
      </c>
      <c r="K159" s="59" t="s">
        <v>508</v>
      </c>
      <c r="L159" s="59" t="s">
        <v>509</v>
      </c>
      <c r="M159" s="60">
        <v>46104.3935300926</v>
      </c>
      <c r="N159" s="60">
        <v>46103.7484895486</v>
      </c>
      <c r="O159" s="60">
        <v>46104.3891611343</v>
      </c>
      <c r="P159" s="60">
        <v>46100.7045555324</v>
      </c>
      <c r="Q159" s="60">
        <v>46103.7224869329</v>
      </c>
      <c r="R159" s="59">
        <v>12066.41</v>
      </c>
      <c r="S159" s="59">
        <v>52473.91</v>
      </c>
      <c r="T159" s="59">
        <v>154443.18</v>
      </c>
      <c r="U159" s="59">
        <v>125111.94</v>
      </c>
      <c r="V159" s="59">
        <v>135</v>
      </c>
      <c r="W159" s="59">
        <v>464</v>
      </c>
      <c r="X159" s="59">
        <v>1377</v>
      </c>
      <c r="Y159" s="59">
        <v>1195</v>
      </c>
      <c r="Z159" s="59">
        <v>243.3426070039</v>
      </c>
      <c r="AA159" s="59">
        <v>0.2791229873</v>
      </c>
      <c r="AB159" s="59">
        <v>-0.3268893143</v>
      </c>
      <c r="AC159" s="59">
        <v>-0.1392995986</v>
      </c>
      <c r="AD159" s="61">
        <f>IF(AND($G159="正式版",$H159="中西医诊所"),IFERROR(R159/同类汇总数据!C$3,0),IF(AND($G159="正式版",$H159="中医诊所"),IFERROR(R159/同类汇总数据!C$4,0),IF(AND($G159="正式版",$H159="口腔诊所"),IFERROR(R159/同类汇总数据!C$5,0),IF(AND($G159="检查版",$H159="中西医诊所"),IFERROR(R159/同类汇总数据!C$6,0),IF(AND($G159="检查版",$H159="中医诊所"),IFERROR(R159/同类汇总数据!C$7,0),IF(AND($G159="检查版",$H159="口腔诊所"),IFERROR(R159/同类汇总数据!C$8,0),IF(AND($G159="互联网版",$H159="中西医诊所"),IFERROR(R159/同类汇总数据!C$9,0),IF(AND($G159="互联网版",$H159="中医诊所"),IFERROR(R159/同类汇总数据!C$10,0),IF(AND($G159="互联网版",$H159="口腔诊所"),IFERROR(R159/同类汇总数据!C$11,0))))))))))</f>
        <v>1.73692148238553</v>
      </c>
      <c r="AE159" s="61">
        <f>IF(AND($G159="正式版",$H159="中西医诊所"),IFERROR(S159/同类汇总数据!D$3,0),IF(AND($G159="正式版",$H159="中医诊所"),IFERROR(S159/同类汇总数据!D$4,0),IF(AND($G159="正式版",$H159="口腔诊所"),IFERROR(S159/同类汇总数据!D$5,0),IF(AND($G159="检查版",$H159="中西医诊所"),IFERROR(S159/同类汇总数据!D$6,0),IF(AND($G159="检查版",$H159="中医诊所"),IFERROR(S159/同类汇总数据!D$7,0),IF(AND($G159="检查版",$H159="口腔诊所"),IFERROR(S159/同类汇总数据!D$8,0),IF(AND($G159="互联网版",$H159="中西医诊所"),IFERROR(S159/同类汇总数据!D$9,0),IF(AND($G159="互联网版",$H159="中医诊所"),IFERROR(S159/同类汇总数据!D$10,0),IF(AND($G159="互联网版",$H159="口腔诊所"),IFERROR(S159/同类汇总数据!D$11,0))))))))))</f>
        <v>1.94677603949096</v>
      </c>
      <c r="AF159" s="61">
        <f>IF(AND($G159="正式版",$H159="中西医诊所"),IFERROR(T159/同类汇总数据!E$3,0),IF(AND($G159="正式版",$H159="中医诊所"),IFERROR(T159/同类汇总数据!E$4,0),IF(AND($G159="正式版",$H159="口腔诊所"),IFERROR(T159/同类汇总数据!E$5,0),IF(AND($G159="检查版",$H159="中西医诊所"),IFERROR(T159/同类汇总数据!E$6,0),IF(AND($G159="检查版",$H159="中医诊所"),IFERROR(T159/同类汇总数据!E$7,0),IF(AND($G159="检查版",$H159="口腔诊所"),IFERROR(T159/同类汇总数据!E$8,0),IF(AND($G159="互联网版",$H159="中西医诊所"),IFERROR(T159/同类汇总数据!E$9,0),IF(AND($G159="互联网版",$H159="中医诊所"),IFERROR(T159/同类汇总数据!E$10,0),IF(AND($G159="互联网版",$H159="口腔诊所"),IFERROR(T159/同类汇总数据!E$11,0))))))))))</f>
        <v>1.98450109873672</v>
      </c>
      <c r="AG159" s="61">
        <f>IF(AND($G159="正式版",$H159="中西医诊所"),IFERROR(U159/同类汇总数据!F$3,0),IF(AND($G159="正式版",$H159="中医诊所"),IFERROR(U159/同类汇总数据!F$4,0),IF(AND($G159="正式版",$H159="口腔诊所"),IFERROR(U159/同类汇总数据!F$5,0),IF(AND($G159="检查版",$H159="中西医诊所"),IFERROR(U159/同类汇总数据!F$6,0),IF(AND($G159="检查版",$H159="中医诊所"),IFERROR(U159/同类汇总数据!F$7,0),IF(AND($G159="检查版",$H159="口腔诊所"),IFERROR(U159/同类汇总数据!F$8,0),IF(AND($G159="互联网版",$H159="中西医诊所"),IFERROR(U159/同类汇总数据!F$9,0),IF(AND($G159="互联网版",$H159="中医诊所"),IFERROR(U159/同类汇总数据!F$10,0),IF(AND($G159="互联网版",$H159="口腔诊所"),IFERROR(U159/同类汇总数据!F$11,0))))))))))</f>
        <v>1.87329722812616</v>
      </c>
      <c r="AH159" s="61">
        <f>IF(AND($G159="正式版",$H159="中西医诊所"),IFERROR(V159/同类汇总数据!G$3,0),IF(AND($G159="正式版",$H159="中医诊所"),IFERROR(V159/同类汇总数据!G$4,0),IF(AND($G159="正式版",$H159="口腔诊所"),IFERROR(V159/同类汇总数据!G$5,0),IF(AND($G159="检查版",$H159="中西医诊所"),IFERROR(V159/同类汇总数据!G$6,0),IF(AND($G159="检查版",$H159="中医诊所"),IFERROR(V159/同类汇总数据!G$7,0),IF(AND($G159="检查版",$H159="口腔诊所"),IFERROR(V159/同类汇总数据!G$8,0),IF(AND($G159="互联网版",$H159="中西医诊所"),IFERROR(V159/同类汇总数据!G$9,0),IF(AND($G159="互联网版",$H159="中医诊所"),IFERROR(V159/同类汇总数据!G$10,0),IF(AND($G159="互联网版",$H159="口腔诊所"),IFERROR(V159/同类汇总数据!G$11,0))))))))))</f>
        <v>3.04955871755891</v>
      </c>
      <c r="AI159" s="61">
        <f>IF(AND($G159="正式版",$H159="中西医诊所"),IFERROR(W159/同类汇总数据!H$3,0),IF(AND($G159="正式版",$H159="中医诊所"),IFERROR(W159/同类汇总数据!H$4,0),IF(AND($G159="正式版",$H159="口腔诊所"),IFERROR(W159/同类汇总数据!H$5,0),IF(AND($G159="检查版",$H159="中西医诊所"),IFERROR(W159/同类汇总数据!H$6,0),IF(AND($G159="检查版",$H159="中医诊所"),IFERROR(W159/同类汇总数据!H$7,0),IF(AND($G159="检查版",$H159="口腔诊所"),IFERROR(W159/同类汇总数据!H$8,0),IF(AND($G159="互联网版",$H159="中西医诊所"),IFERROR(W159/同类汇总数据!H$9,0),IF(AND($G159="互联网版",$H159="中医诊所"),IFERROR(W159/同类汇总数据!H$10,0),IF(AND($G159="互联网版",$H159="口腔诊所"),IFERROR(W159/同类汇总数据!H$11,0))))))))))</f>
        <v>2.6369224841401</v>
      </c>
      <c r="AJ159" s="61">
        <f>IF(AND($G159="正式版",$H159="中西医诊所"),IFERROR(X159/同类汇总数据!I$3,0),IF(AND($G159="正式版",$H159="中医诊所"),IFERROR(X159/同类汇总数据!I$4,0),IF(AND($G159="正式版",$H159="口腔诊所"),IFERROR(X159/同类汇总数据!I$5,0),IF(AND($G159="检查版",$H159="中西医诊所"),IFERROR(X159/同类汇总数据!I$6,0),IF(AND($G159="检查版",$H159="中医诊所"),IFERROR(X159/同类汇总数据!I$7,0),IF(AND($G159="检查版",$H159="口腔诊所"),IFERROR(X159/同类汇总数据!I$8,0),IF(AND($G159="互联网版",$H159="中西医诊所"),IFERROR(X159/同类汇总数据!I$9,0),IF(AND($G159="互联网版",$H159="中医诊所"),IFERROR(X159/同类汇总数据!I$10,0),IF(AND($G159="互联网版",$H159="口腔诊所"),IFERROR(X159/同类汇总数据!I$11,0))))))))))</f>
        <v>2.66710053051477</v>
      </c>
      <c r="AK159" s="61">
        <f>IF(AND($G159="正式版",$H159="中西医诊所"),IFERROR(Y159/同类汇总数据!J$3,0),IF(AND($G159="正式版",$H159="中医诊所"),IFERROR(Y159/同类汇总数据!J$4,0),IF(AND($G159="正式版",$H159="口腔诊所"),IFERROR(Y159/同类汇总数据!J$5,0),IF(AND($G159="检查版",$H159="中西医诊所"),IFERROR(Y159/同类汇总数据!J$6,0),IF(AND($G159="检查版",$H159="中医诊所"),IFERROR(Y159/同类汇总数据!J$7,0),IF(AND($G159="检查版",$H159="口腔诊所"),IFERROR(Y159/同类汇总数据!J$8,0),IF(AND($G159="互联网版",$H159="中西医诊所"),IFERROR(Y159/同类汇总数据!J$9,0),IF(AND($G159="互联网版",$H159="中医诊所"),IFERROR(Y159/同类汇总数据!J$10,0),IF(AND($G159="互联网版",$H159="口腔诊所"),IFERROR(Y159/同类汇总数据!J$11,0))))))))))</f>
        <v>2.62198712834704</v>
      </c>
      <c r="AL159" s="62" t="str">
        <f ca="1" t="shared" si="57"/>
        <v>-</v>
      </c>
      <c r="AM159" s="62" t="str">
        <f t="shared" si="58"/>
        <v>高于同行150%</v>
      </c>
      <c r="AN159" s="5" t="str">
        <f t="shared" si="59"/>
        <v>高于同行100%</v>
      </c>
      <c r="AO159" s="63">
        <f t="shared" si="60"/>
        <v>46104.3935300926</v>
      </c>
      <c r="AP159" s="5" t="str">
        <f t="shared" si="61"/>
        <v/>
      </c>
      <c r="AQ159" s="60">
        <v>45153.5281075231</v>
      </c>
    </row>
    <row r="160" ht="17" spans="1:43">
      <c r="A160" s="5">
        <f t="shared" si="63"/>
        <v>157</v>
      </c>
      <c r="B160" s="55" t="str">
        <f t="shared" si="54"/>
        <v>连续三月交易上升</v>
      </c>
      <c r="C160" s="2" t="str">
        <f t="shared" si="55"/>
        <v/>
      </c>
      <c r="D160" s="56" t="str">
        <f t="shared" si="56"/>
        <v>-</v>
      </c>
      <c r="E160" s="84" t="s">
        <v>510</v>
      </c>
      <c r="F160" s="58">
        <v>45153.5281075231</v>
      </c>
      <c r="G160" s="59" t="s">
        <v>38</v>
      </c>
      <c r="H160" s="59" t="s">
        <v>66</v>
      </c>
      <c r="I160" s="59" t="s">
        <v>40</v>
      </c>
      <c r="J160" s="59" t="s">
        <v>511</v>
      </c>
      <c r="K160" s="59" t="s">
        <v>512</v>
      </c>
      <c r="L160" s="59"/>
      <c r="M160" s="60">
        <v>46104.3297569444</v>
      </c>
      <c r="N160" s="60">
        <v>46104.3811226736</v>
      </c>
      <c r="O160" s="60">
        <v>46104.3800021528</v>
      </c>
      <c r="P160" s="60">
        <v>46099.6987763426</v>
      </c>
      <c r="Q160" s="60">
        <v>46104.3811801273</v>
      </c>
      <c r="R160" s="59">
        <v>13154.95</v>
      </c>
      <c r="S160" s="59">
        <v>59586.73</v>
      </c>
      <c r="T160" s="59">
        <v>171814.87</v>
      </c>
      <c r="U160" s="59">
        <v>139221.81</v>
      </c>
      <c r="V160" s="59">
        <v>86</v>
      </c>
      <c r="W160" s="59">
        <v>414</v>
      </c>
      <c r="X160" s="59">
        <v>1148</v>
      </c>
      <c r="Y160" s="59">
        <v>984</v>
      </c>
      <c r="Z160" s="59">
        <v>429.0796604938</v>
      </c>
      <c r="AA160" s="59">
        <v>0.4440562881</v>
      </c>
      <c r="AB160" s="59">
        <v>-0.4185356945</v>
      </c>
      <c r="AC160" s="59">
        <v>-0.0455339975</v>
      </c>
      <c r="AD160" s="61">
        <f>IF(AND($G160="正式版",$H160="中西医诊所"),IFERROR(R160/同类汇总数据!C$3,0),IF(AND($G160="正式版",$H160="中医诊所"),IFERROR(R160/同类汇总数据!C$4,0),IF(AND($G160="正式版",$H160="口腔诊所"),IFERROR(R160/同类汇总数据!C$5,0),IF(AND($G160="检查版",$H160="中西医诊所"),IFERROR(R160/同类汇总数据!C$6,0),IF(AND($G160="检查版",$H160="中医诊所"),IFERROR(R160/同类汇总数据!C$7,0),IF(AND($G160="检查版",$H160="口腔诊所"),IFERROR(R160/同类汇总数据!C$8,0),IF(AND($G160="互联网版",$H160="中西医诊所"),IFERROR(R160/同类汇总数据!C$9,0),IF(AND($G160="互联网版",$H160="中医诊所"),IFERROR(R160/同类汇总数据!C$10,0),IF(AND($G160="互联网版",$H160="口腔诊所"),IFERROR(R160/同类汇总数据!C$11,0))))))))))</f>
        <v>1.89361336592305</v>
      </c>
      <c r="AE160" s="61">
        <f>IF(AND($G160="正式版",$H160="中西医诊所"),IFERROR(S160/同类汇总数据!D$3,0),IF(AND($G160="正式版",$H160="中医诊所"),IFERROR(S160/同类汇总数据!D$4,0),IF(AND($G160="正式版",$H160="口腔诊所"),IFERROR(S160/同类汇总数据!D$5,0),IF(AND($G160="检查版",$H160="中西医诊所"),IFERROR(S160/同类汇总数据!D$6,0),IF(AND($G160="检查版",$H160="中医诊所"),IFERROR(S160/同类汇总数据!D$7,0),IF(AND($G160="检查版",$H160="口腔诊所"),IFERROR(S160/同类汇总数据!D$8,0),IF(AND($G160="互联网版",$H160="中西医诊所"),IFERROR(S160/同类汇总数据!D$9,0),IF(AND($G160="互联网版",$H160="中医诊所"),IFERROR(S160/同类汇总数据!D$10,0),IF(AND($G160="互联网版",$H160="口腔诊所"),IFERROR(S160/同类汇总数据!D$11,0))))))))))</f>
        <v>2.21066084527753</v>
      </c>
      <c r="AF160" s="61">
        <f>IF(AND($G160="正式版",$H160="中西医诊所"),IFERROR(T160/同类汇总数据!E$3,0),IF(AND($G160="正式版",$H160="中医诊所"),IFERROR(T160/同类汇总数据!E$4,0),IF(AND($G160="正式版",$H160="口腔诊所"),IFERROR(T160/同类汇总数据!E$5,0),IF(AND($G160="检查版",$H160="中西医诊所"),IFERROR(T160/同类汇总数据!E$6,0),IF(AND($G160="检查版",$H160="中医诊所"),IFERROR(T160/同类汇总数据!E$7,0),IF(AND($G160="检查版",$H160="口腔诊所"),IFERROR(T160/同类汇总数据!E$8,0),IF(AND($G160="互联网版",$H160="中西医诊所"),IFERROR(T160/同类汇总数据!E$9,0),IF(AND($G160="互联网版",$H160="中医诊所"),IFERROR(T160/同类汇总数据!E$10,0),IF(AND($G160="互联网版",$H160="口腔诊所"),IFERROR(T160/同类汇总数据!E$11,0))))))))))</f>
        <v>2.20771676868028</v>
      </c>
      <c r="AG160" s="61">
        <f>IF(AND($G160="正式版",$H160="中西医诊所"),IFERROR(U160/同类汇总数据!F$3,0),IF(AND($G160="正式版",$H160="中医诊所"),IFERROR(U160/同类汇总数据!F$4,0),IF(AND($G160="正式版",$H160="口腔诊所"),IFERROR(U160/同类汇总数据!F$5,0),IF(AND($G160="检查版",$H160="中西医诊所"),IFERROR(U160/同类汇总数据!F$6,0),IF(AND($G160="检查版",$H160="中医诊所"),IFERROR(U160/同类汇总数据!F$7,0),IF(AND($G160="检查版",$H160="口腔诊所"),IFERROR(U160/同类汇总数据!F$8,0),IF(AND($G160="互联网版",$H160="中西医诊所"),IFERROR(U160/同类汇总数据!F$9,0),IF(AND($G160="互联网版",$H160="中医诊所"),IFERROR(U160/同类汇总数据!F$10,0),IF(AND($G160="互联网版",$H160="口腔诊所"),IFERROR(U160/同类汇总数据!F$11,0))))))))))</f>
        <v>2.08456387749808</v>
      </c>
      <c r="AH160" s="61">
        <f>IF(AND($G160="正式版",$H160="中西医诊所"),IFERROR(V160/同类汇总数据!G$3,0),IF(AND($G160="正式版",$H160="中医诊所"),IFERROR(V160/同类汇总数据!G$4,0),IF(AND($G160="正式版",$H160="口腔诊所"),IFERROR(V160/同类汇总数据!G$5,0),IF(AND($G160="检查版",$H160="中西医诊所"),IFERROR(V160/同类汇总数据!G$6,0),IF(AND($G160="检查版",$H160="中医诊所"),IFERROR(V160/同类汇总数据!G$7,0),IF(AND($G160="检查版",$H160="口腔诊所"),IFERROR(V160/同类汇总数据!G$8,0),IF(AND($G160="互联网版",$H160="中西医诊所"),IFERROR(V160/同类汇总数据!G$9,0),IF(AND($G160="互联网版",$H160="中医诊所"),IFERROR(V160/同类汇总数据!G$10,0),IF(AND($G160="互联网版",$H160="口腔诊所"),IFERROR(V160/同类汇总数据!G$11,0))))))))))</f>
        <v>1.94268184970419</v>
      </c>
      <c r="AI160" s="61">
        <f>IF(AND($G160="正式版",$H160="中西医诊所"),IFERROR(W160/同类汇总数据!H$3,0),IF(AND($G160="正式版",$H160="中医诊所"),IFERROR(W160/同类汇总数据!H$4,0),IF(AND($G160="正式版",$H160="口腔诊所"),IFERROR(W160/同类汇总数据!H$5,0),IF(AND($G160="检查版",$H160="中西医诊所"),IFERROR(W160/同类汇总数据!H$6,0),IF(AND($G160="检查版",$H160="中医诊所"),IFERROR(W160/同类汇总数据!H$7,0),IF(AND($G160="检查版",$H160="口腔诊所"),IFERROR(W160/同类汇总数据!H$8,0),IF(AND($G160="互联网版",$H160="中西医诊所"),IFERROR(W160/同类汇总数据!H$9,0),IF(AND($G160="互联网版",$H160="中医诊所"),IFERROR(W160/同类汇总数据!H$10,0),IF(AND($G160="互联网版",$H160="口腔诊所"),IFERROR(W160/同类汇总数据!H$11,0))))))))))</f>
        <v>2.35277135438363</v>
      </c>
      <c r="AJ160" s="61">
        <f>IF(AND($G160="正式版",$H160="中西医诊所"),IFERROR(X160/同类汇总数据!I$3,0),IF(AND($G160="正式版",$H160="中医诊所"),IFERROR(X160/同类汇总数据!I$4,0),IF(AND($G160="正式版",$H160="口腔诊所"),IFERROR(X160/同类汇总数据!I$5,0),IF(AND($G160="检查版",$H160="中西医诊所"),IFERROR(X160/同类汇总数据!I$6,0),IF(AND($G160="检查版",$H160="中医诊所"),IFERROR(X160/同类汇总数据!I$7,0),IF(AND($G160="检查版",$H160="口腔诊所"),IFERROR(X160/同类汇总数据!I$8,0),IF(AND($G160="互联网版",$H160="中西医诊所"),IFERROR(X160/同类汇总数据!I$9,0),IF(AND($G160="互联网版",$H160="中医诊所"),IFERROR(X160/同类汇总数据!I$10,0),IF(AND($G160="互联网版",$H160="口腔诊所"),IFERROR(X160/同类汇总数据!I$11,0))))))))))</f>
        <v>2.22355222151848</v>
      </c>
      <c r="AK160" s="61">
        <f>IF(AND($G160="正式版",$H160="中西医诊所"),IFERROR(Y160/同类汇总数据!J$3,0),IF(AND($G160="正式版",$H160="中医诊所"),IFERROR(Y160/同类汇总数据!J$4,0),IF(AND($G160="正式版",$H160="口腔诊所"),IFERROR(Y160/同类汇总数据!J$5,0),IF(AND($G160="检查版",$H160="中西医诊所"),IFERROR(Y160/同类汇总数据!J$6,0),IF(AND($G160="检查版",$H160="中医诊所"),IFERROR(Y160/同类汇总数据!J$7,0),IF(AND($G160="检查版",$H160="口腔诊所"),IFERROR(Y160/同类汇总数据!J$8,0),IF(AND($G160="互联网版",$H160="中西医诊所"),IFERROR(Y160/同类汇总数据!J$9,0),IF(AND($G160="互联网版",$H160="中医诊所"),IFERROR(Y160/同类汇总数据!J$10,0),IF(AND($G160="互联网版",$H160="口腔诊所"),IFERROR(Y160/同类汇总数据!J$11,0))))))))))</f>
        <v>2.15902538434601</v>
      </c>
      <c r="AL160" s="62" t="str">
        <f ca="1" t="shared" si="57"/>
        <v>-</v>
      </c>
      <c r="AM160" s="62" t="str">
        <f t="shared" si="58"/>
        <v>高于同行100%</v>
      </c>
      <c r="AN160" s="5" t="str">
        <f t="shared" si="59"/>
        <v>高于同行100%</v>
      </c>
      <c r="AO160" s="63">
        <f t="shared" si="60"/>
        <v>46104.3811801273</v>
      </c>
      <c r="AP160" s="5" t="str">
        <f t="shared" si="61"/>
        <v/>
      </c>
      <c r="AQ160" s="60">
        <v>45153.7411571528</v>
      </c>
    </row>
    <row r="161" ht="17" spans="1:43">
      <c r="A161" s="5">
        <f t="shared" si="63"/>
        <v>158</v>
      </c>
      <c r="B161" s="55" t="str">
        <f t="shared" si="54"/>
        <v>连续三月交易上升</v>
      </c>
      <c r="C161" s="2" t="str">
        <f t="shared" si="55"/>
        <v/>
      </c>
      <c r="D161" s="56" t="str">
        <f t="shared" si="56"/>
        <v>-</v>
      </c>
      <c r="E161" s="84" t="s">
        <v>513</v>
      </c>
      <c r="F161" s="58">
        <v>45153.7411571528</v>
      </c>
      <c r="G161" s="59" t="s">
        <v>38</v>
      </c>
      <c r="H161" s="59" t="s">
        <v>39</v>
      </c>
      <c r="I161" s="59" t="s">
        <v>40</v>
      </c>
      <c r="J161" s="59" t="s">
        <v>41</v>
      </c>
      <c r="K161" s="59" t="s">
        <v>514</v>
      </c>
      <c r="L161" s="59" t="s">
        <v>515</v>
      </c>
      <c r="M161" s="60">
        <v>46104.3579282407</v>
      </c>
      <c r="N161" s="60">
        <v>46104.3965339236</v>
      </c>
      <c r="O161" s="60">
        <v>46104.4002010301</v>
      </c>
      <c r="P161" s="60">
        <v>46101.3997246065</v>
      </c>
      <c r="Q161" s="60">
        <v>46104.3965969907</v>
      </c>
      <c r="R161" s="59">
        <v>21105.33</v>
      </c>
      <c r="S161" s="59">
        <v>81968.58</v>
      </c>
      <c r="T161" s="59">
        <v>218888.71</v>
      </c>
      <c r="U161" s="59">
        <v>194094.81</v>
      </c>
      <c r="V161" s="59">
        <v>132</v>
      </c>
      <c r="W161" s="59">
        <v>507</v>
      </c>
      <c r="X161" s="59">
        <v>1386</v>
      </c>
      <c r="Y161" s="59">
        <v>1237</v>
      </c>
      <c r="Z161" s="59">
        <v>430.3654323725</v>
      </c>
      <c r="AA161" s="59">
        <v>0.4680285881</v>
      </c>
      <c r="AB161" s="59">
        <v>-0.3113856429</v>
      </c>
      <c r="AC161" s="59">
        <v>0.0760721896</v>
      </c>
      <c r="AD161" s="61">
        <f>IF(AND($G161="正式版",$H161="中西医诊所"),IFERROR(R161/同类汇总数据!C$3,0),IF(AND($G161="正式版",$H161="中医诊所"),IFERROR(R161/同类汇总数据!C$4,0),IF(AND($G161="正式版",$H161="口腔诊所"),IFERROR(R161/同类汇总数据!C$5,0),IF(AND($G161="检查版",$H161="中西医诊所"),IFERROR(R161/同类汇总数据!C$6,0),IF(AND($G161="检查版",$H161="中医诊所"),IFERROR(R161/同类汇总数据!C$7,0),IF(AND($G161="检查版",$H161="口腔诊所"),IFERROR(R161/同类汇总数据!C$8,0),IF(AND($G161="互联网版",$H161="中西医诊所"),IFERROR(R161/同类汇总数据!C$9,0),IF(AND($G161="互联网版",$H161="中医诊所"),IFERROR(R161/同类汇总数据!C$10,0),IF(AND($G161="互联网版",$H161="口腔诊所"),IFERROR(R161/同类汇总数据!C$11,0))))))))))</f>
        <v>2.30615186935715</v>
      </c>
      <c r="AE161" s="61">
        <f>IF(AND($G161="正式版",$H161="中西医诊所"),IFERROR(S161/同类汇总数据!D$3,0),IF(AND($G161="正式版",$H161="中医诊所"),IFERROR(S161/同类汇总数据!D$4,0),IF(AND($G161="正式版",$H161="口腔诊所"),IFERROR(S161/同类汇总数据!D$5,0),IF(AND($G161="检查版",$H161="中西医诊所"),IFERROR(S161/同类汇总数据!D$6,0),IF(AND($G161="检查版",$H161="中医诊所"),IFERROR(S161/同类汇总数据!D$7,0),IF(AND($G161="检查版",$H161="口腔诊所"),IFERROR(S161/同类汇总数据!D$8,0),IF(AND($G161="互联网版",$H161="中西医诊所"),IFERROR(S161/同类汇总数据!D$9,0),IF(AND($G161="互联网版",$H161="中医诊所"),IFERROR(S161/同类汇总数据!D$10,0),IF(AND($G161="互联网版",$H161="口腔诊所"),IFERROR(S161/同类汇总数据!D$11,0))))))))))</f>
        <v>2.24671756511906</v>
      </c>
      <c r="AF161" s="61">
        <f>IF(AND($G161="正式版",$H161="中西医诊所"),IFERROR(T161/同类汇总数据!E$3,0),IF(AND($G161="正式版",$H161="中医诊所"),IFERROR(T161/同类汇总数据!E$4,0),IF(AND($G161="正式版",$H161="口腔诊所"),IFERROR(T161/同类汇总数据!E$5,0),IF(AND($G161="检查版",$H161="中西医诊所"),IFERROR(T161/同类汇总数据!E$6,0),IF(AND($G161="检查版",$H161="中医诊所"),IFERROR(T161/同类汇总数据!E$7,0),IF(AND($G161="检查版",$H161="口腔诊所"),IFERROR(T161/同类汇总数据!E$8,0),IF(AND($G161="互联网版",$H161="中西医诊所"),IFERROR(T161/同类汇总数据!E$9,0),IF(AND($G161="互联网版",$H161="中医诊所"),IFERROR(T161/同类汇总数据!E$10,0),IF(AND($G161="互联网版",$H161="口腔诊所"),IFERROR(T161/同类汇总数据!E$11,0))))))))))</f>
        <v>2.00601468503069</v>
      </c>
      <c r="AG161" s="61">
        <f>IF(AND($G161="正式版",$H161="中西医诊所"),IFERROR(U161/同类汇总数据!F$3,0),IF(AND($G161="正式版",$H161="中医诊所"),IFERROR(U161/同类汇总数据!F$4,0),IF(AND($G161="正式版",$H161="口腔诊所"),IFERROR(U161/同类汇总数据!F$5,0),IF(AND($G161="检查版",$H161="中西医诊所"),IFERROR(U161/同类汇总数据!F$6,0),IF(AND($G161="检查版",$H161="中医诊所"),IFERROR(U161/同类汇总数据!F$7,0),IF(AND($G161="检查版",$H161="口腔诊所"),IFERROR(U161/同类汇总数据!F$8,0),IF(AND($G161="互联网版",$H161="中西医诊所"),IFERROR(U161/同类汇总数据!F$9,0),IF(AND($G161="互联网版",$H161="中医诊所"),IFERROR(U161/同类汇总数据!F$10,0),IF(AND($G161="互联网版",$H161="口腔诊所"),IFERROR(U161/同类汇总数据!F$11,0))))))))))</f>
        <v>2.023440112722</v>
      </c>
      <c r="AH161" s="61">
        <f>IF(AND($G161="正式版",$H161="中西医诊所"),IFERROR(V161/同类汇总数据!G$3,0),IF(AND($G161="正式版",$H161="中医诊所"),IFERROR(V161/同类汇总数据!G$4,0),IF(AND($G161="正式版",$H161="口腔诊所"),IFERROR(V161/同类汇总数据!G$5,0),IF(AND($G161="检查版",$H161="中西医诊所"),IFERROR(V161/同类汇总数据!G$6,0),IF(AND($G161="检查版",$H161="中医诊所"),IFERROR(V161/同类汇总数据!G$7,0),IF(AND($G161="检查版",$H161="口腔诊所"),IFERROR(V161/同类汇总数据!G$8,0),IF(AND($G161="互联网版",$H161="中西医诊所"),IFERROR(V161/同类汇总数据!G$9,0),IF(AND($G161="互联网版",$H161="中医诊所"),IFERROR(V161/同类汇总数据!G$10,0),IF(AND($G161="互联网版",$H161="口腔诊所"),IFERROR(V161/同类汇总数据!G$11,0))))))))))</f>
        <v>1.39238890687977</v>
      </c>
      <c r="AI161" s="61">
        <f>IF(AND($G161="正式版",$H161="中西医诊所"),IFERROR(W161/同类汇总数据!H$3,0),IF(AND($G161="正式版",$H161="中医诊所"),IFERROR(W161/同类汇总数据!H$4,0),IF(AND($G161="正式版",$H161="口腔诊所"),IFERROR(W161/同类汇总数据!H$5,0),IF(AND($G161="检查版",$H161="中西医诊所"),IFERROR(W161/同类汇总数据!H$6,0),IF(AND($G161="检查版",$H161="中医诊所"),IFERROR(W161/同类汇总数据!H$7,0),IF(AND($G161="检查版",$H161="口腔诊所"),IFERROR(W161/同类汇总数据!H$8,0),IF(AND($G161="互联网版",$H161="中西医诊所"),IFERROR(W161/同类汇总数据!H$9,0),IF(AND($G161="互联网版",$H161="中医诊所"),IFERROR(W161/同类汇总数据!H$10,0),IF(AND($G161="互联网版",$H161="口腔诊所"),IFERROR(W161/同类汇总数据!H$11,0))))))))))</f>
        <v>1.38664618696914</v>
      </c>
      <c r="AJ161" s="61">
        <f>IF(AND($G161="正式版",$H161="中西医诊所"),IFERROR(X161/同类汇总数据!I$3,0),IF(AND($G161="正式版",$H161="中医诊所"),IFERROR(X161/同类汇总数据!I$4,0),IF(AND($G161="正式版",$H161="口腔诊所"),IFERROR(X161/同类汇总数据!I$5,0),IF(AND($G161="检查版",$H161="中西医诊所"),IFERROR(X161/同类汇总数据!I$6,0),IF(AND($G161="检查版",$H161="中医诊所"),IFERROR(X161/同类汇总数据!I$7,0),IF(AND($G161="检查版",$H161="口腔诊所"),IFERROR(X161/同类汇总数据!I$8,0),IF(AND($G161="互联网版",$H161="中西医诊所"),IFERROR(X161/同类汇总数据!I$9,0),IF(AND($G161="互联网版",$H161="中医诊所"),IFERROR(X161/同类汇总数据!I$10,0),IF(AND($G161="互联网版",$H161="口腔诊所"),IFERROR(X161/同类汇总数据!I$11,0))))))))))</f>
        <v>1.22556182415593</v>
      </c>
      <c r="AK161" s="61">
        <f>IF(AND($G161="正式版",$H161="中西医诊所"),IFERROR(Y161/同类汇总数据!J$3,0),IF(AND($G161="正式版",$H161="中医诊所"),IFERROR(Y161/同类汇总数据!J$4,0),IF(AND($G161="正式版",$H161="口腔诊所"),IFERROR(Y161/同类汇总数据!J$5,0),IF(AND($G161="检查版",$H161="中西医诊所"),IFERROR(Y161/同类汇总数据!J$6,0),IF(AND($G161="检查版",$H161="中医诊所"),IFERROR(Y161/同类汇总数据!J$7,0),IF(AND($G161="检查版",$H161="口腔诊所"),IFERROR(Y161/同类汇总数据!J$8,0),IF(AND($G161="互联网版",$H161="中西医诊所"),IFERROR(Y161/同类汇总数据!J$9,0),IF(AND($G161="互联网版",$H161="中医诊所"),IFERROR(Y161/同类汇总数据!J$10,0),IF(AND($G161="互联网版",$H161="口腔诊所"),IFERROR(Y161/同类汇总数据!J$11,0))))))))))</f>
        <v>1.23603292783726</v>
      </c>
      <c r="AL161" s="62" t="str">
        <f ca="1" t="shared" si="57"/>
        <v>-</v>
      </c>
      <c r="AM161" s="62" t="str">
        <f t="shared" si="58"/>
        <v>高于同行100%</v>
      </c>
      <c r="AN161" s="5" t="str">
        <f t="shared" si="59"/>
        <v>高于同行20%</v>
      </c>
      <c r="AO161" s="63">
        <f t="shared" si="60"/>
        <v>46104.4002010301</v>
      </c>
      <c r="AP161" s="5" t="str">
        <f t="shared" si="61"/>
        <v/>
      </c>
      <c r="AQ161" s="60">
        <v>45155.5261134838</v>
      </c>
    </row>
    <row r="162" ht="17" spans="1:43">
      <c r="A162" s="5">
        <f t="shared" si="63"/>
        <v>159</v>
      </c>
      <c r="B162" s="55" t="str">
        <f t="shared" si="54"/>
        <v>交易波动较大</v>
      </c>
      <c r="C162" s="2" t="str">
        <f t="shared" si="55"/>
        <v>本月交易额降超50%</v>
      </c>
      <c r="D162" s="56" t="str">
        <f t="shared" si="56"/>
        <v>-</v>
      </c>
      <c r="E162" s="84" t="s">
        <v>516</v>
      </c>
      <c r="F162" s="58">
        <v>45155.5261134838</v>
      </c>
      <c r="G162" s="59" t="s">
        <v>38</v>
      </c>
      <c r="H162" s="59" t="s">
        <v>66</v>
      </c>
      <c r="I162" s="59" t="s">
        <v>40</v>
      </c>
      <c r="J162" s="59" t="s">
        <v>117</v>
      </c>
      <c r="K162" s="59" t="s">
        <v>517</v>
      </c>
      <c r="L162" s="59" t="s">
        <v>518</v>
      </c>
      <c r="M162" s="60">
        <v>46104.3559490741</v>
      </c>
      <c r="N162" s="60">
        <v>46103.4075866898</v>
      </c>
      <c r="O162" s="60">
        <v>46103.4514138194</v>
      </c>
      <c r="P162" s="60">
        <v>46065.5155399884</v>
      </c>
      <c r="Q162" s="60">
        <v>46065.5200432755</v>
      </c>
      <c r="R162" s="59">
        <v>345</v>
      </c>
      <c r="S162" s="59">
        <v>3450</v>
      </c>
      <c r="T162" s="59">
        <v>24996.5</v>
      </c>
      <c r="U162" s="59">
        <v>19841</v>
      </c>
      <c r="V162" s="59">
        <v>3</v>
      </c>
      <c r="W162" s="59">
        <v>32</v>
      </c>
      <c r="X162" s="59">
        <v>199</v>
      </c>
      <c r="Y162" s="59">
        <v>165</v>
      </c>
      <c r="Z162" s="59">
        <v>149.1804511278</v>
      </c>
      <c r="AA162" s="59">
        <v>-0.6735891007</v>
      </c>
      <c r="AB162" s="59">
        <v>-0.0371230755</v>
      </c>
      <c r="AC162" s="59">
        <v>-0.2253898807</v>
      </c>
      <c r="AD162" s="61">
        <f>IF(AND($G162="正式版",$H162="中西医诊所"),IFERROR(R162/同类汇总数据!C$3,0),IF(AND($G162="正式版",$H162="中医诊所"),IFERROR(R162/同类汇总数据!C$4,0),IF(AND($G162="正式版",$H162="口腔诊所"),IFERROR(R162/同类汇总数据!C$5,0),IF(AND($G162="检查版",$H162="中西医诊所"),IFERROR(R162/同类汇总数据!C$6,0),IF(AND($G162="检查版",$H162="中医诊所"),IFERROR(R162/同类汇总数据!C$7,0),IF(AND($G162="检查版",$H162="口腔诊所"),IFERROR(R162/同类汇总数据!C$8,0),IF(AND($G162="互联网版",$H162="中西医诊所"),IFERROR(R162/同类汇总数据!C$9,0),IF(AND($G162="互联网版",$H162="中医诊所"),IFERROR(R162/同类汇总数据!C$10,0),IF(AND($G162="互联网版",$H162="口腔诊所"),IFERROR(R162/同类汇总数据!C$11,0))))))))))</f>
        <v>0.0496616567332793</v>
      </c>
      <c r="AE162" s="61">
        <f>IF(AND($G162="正式版",$H162="中西医诊所"),IFERROR(S162/同类汇总数据!D$3,0),IF(AND($G162="正式版",$H162="中医诊所"),IFERROR(S162/同类汇总数据!D$4,0),IF(AND($G162="正式版",$H162="口腔诊所"),IFERROR(S162/同类汇总数据!D$5,0),IF(AND($G162="检查版",$H162="中西医诊所"),IFERROR(S162/同类汇总数据!D$6,0),IF(AND($G162="检查版",$H162="中医诊所"),IFERROR(S162/同类汇总数据!D$7,0),IF(AND($G162="检查版",$H162="口腔诊所"),IFERROR(S162/同类汇总数据!D$8,0),IF(AND($G162="互联网版",$H162="中西医诊所"),IFERROR(S162/同类汇总数据!D$9,0),IF(AND($G162="互联网版",$H162="中医诊所"),IFERROR(S162/同类汇总数据!D$10,0),IF(AND($G162="互联网版",$H162="口腔诊所"),IFERROR(S162/同类汇总数据!D$11,0))))))))))</f>
        <v>0.127994604104093</v>
      </c>
      <c r="AF162" s="61">
        <f>IF(AND($G162="正式版",$H162="中西医诊所"),IFERROR(T162/同类汇总数据!E$3,0),IF(AND($G162="正式版",$H162="中医诊所"),IFERROR(T162/同类汇总数据!E$4,0),IF(AND($G162="正式版",$H162="口腔诊所"),IFERROR(T162/同类汇总数据!E$5,0),IF(AND($G162="检查版",$H162="中西医诊所"),IFERROR(T162/同类汇总数据!E$6,0),IF(AND($G162="检查版",$H162="中医诊所"),IFERROR(T162/同类汇总数据!E$7,0),IF(AND($G162="检查版",$H162="口腔诊所"),IFERROR(T162/同类汇总数据!E$8,0),IF(AND($G162="互联网版",$H162="中西医诊所"),IFERROR(T162/同类汇总数据!E$9,0),IF(AND($G162="互联网版",$H162="中医诊所"),IFERROR(T162/同类汇总数据!E$10,0),IF(AND($G162="互联网版",$H162="口腔诊所"),IFERROR(T162/同类汇总数据!E$11,0))))))))))</f>
        <v>0.321189849332113</v>
      </c>
      <c r="AG162" s="61">
        <f>IF(AND($G162="正式版",$H162="中西医诊所"),IFERROR(U162/同类汇总数据!F$3,0),IF(AND($G162="正式版",$H162="中医诊所"),IFERROR(U162/同类汇总数据!F$4,0),IF(AND($G162="正式版",$H162="口腔诊所"),IFERROR(U162/同类汇总数据!F$5,0),IF(AND($G162="检查版",$H162="中西医诊所"),IFERROR(U162/同类汇总数据!F$6,0),IF(AND($G162="检查版",$H162="中医诊所"),IFERROR(U162/同类汇总数据!F$7,0),IF(AND($G162="检查版",$H162="口腔诊所"),IFERROR(U162/同类汇总数据!F$8,0),IF(AND($G162="互联网版",$H162="中西医诊所"),IFERROR(U162/同类汇总数据!F$9,0),IF(AND($G162="互联网版",$H162="中医诊所"),IFERROR(U162/同类汇总数据!F$10,0),IF(AND($G162="互联网版",$H162="口腔诊所"),IFERROR(U162/同类汇总数据!F$11,0))))))))))</f>
        <v>0.297078682524236</v>
      </c>
      <c r="AH162" s="61">
        <f>IF(AND($G162="正式版",$H162="中西医诊所"),IFERROR(V162/同类汇总数据!G$3,0),IF(AND($G162="正式版",$H162="中医诊所"),IFERROR(V162/同类汇总数据!G$4,0),IF(AND($G162="正式版",$H162="口腔诊所"),IFERROR(V162/同类汇总数据!G$5,0),IF(AND($G162="检查版",$H162="中西医诊所"),IFERROR(V162/同类汇总数据!G$6,0),IF(AND($G162="检查版",$H162="中医诊所"),IFERROR(V162/同类汇总数据!G$7,0),IF(AND($G162="检查版",$H162="口腔诊所"),IFERROR(V162/同类汇总数据!G$8,0),IF(AND($G162="互联网版",$H162="中西医诊所"),IFERROR(V162/同类汇总数据!G$9,0),IF(AND($G162="互联网版",$H162="中医诊所"),IFERROR(V162/同类汇总数据!G$10,0),IF(AND($G162="互联网版",$H162="口腔诊所"),IFERROR(V162/同类汇总数据!G$11,0))))))))))</f>
        <v>0.067767971501309</v>
      </c>
      <c r="AI162" s="61">
        <f>IF(AND($G162="正式版",$H162="中西医诊所"),IFERROR(W162/同类汇总数据!H$3,0),IF(AND($G162="正式版",$H162="中医诊所"),IFERROR(W162/同类汇总数据!H$4,0),IF(AND($G162="正式版",$H162="口腔诊所"),IFERROR(W162/同类汇总数据!H$5,0),IF(AND($G162="检查版",$H162="中西医诊所"),IFERROR(W162/同类汇总数据!H$6,0),IF(AND($G162="检查版",$H162="中医诊所"),IFERROR(W162/同类汇总数据!H$7,0),IF(AND($G162="检查版",$H162="口腔诊所"),IFERROR(W162/同类汇总数据!H$8,0),IF(AND($G162="互联网版",$H162="中西医诊所"),IFERROR(W162/同类汇总数据!H$9,0),IF(AND($G162="互联网版",$H162="中医诊所"),IFERROR(W162/同类汇总数据!H$10,0),IF(AND($G162="互联网版",$H162="口腔诊所"),IFERROR(W162/同类汇总数据!H$11,0))))))))))</f>
        <v>0.181856723044145</v>
      </c>
      <c r="AJ162" s="61">
        <f>IF(AND($G162="正式版",$H162="中西医诊所"),IFERROR(X162/同类汇总数据!I$3,0),IF(AND($G162="正式版",$H162="中医诊所"),IFERROR(X162/同类汇总数据!I$4,0),IF(AND($G162="正式版",$H162="口腔诊所"),IFERROR(X162/同类汇总数据!I$5,0),IF(AND($G162="检查版",$H162="中西医诊所"),IFERROR(X162/同类汇总数据!I$6,0),IF(AND($G162="检查版",$H162="中医诊所"),IFERROR(X162/同类汇总数据!I$7,0),IF(AND($G162="检查版",$H162="口腔诊所"),IFERROR(X162/同类汇总数据!I$8,0),IF(AND($G162="互联网版",$H162="中西医诊所"),IFERROR(X162/同类汇总数据!I$9,0),IF(AND($G162="互联网版",$H162="中医诊所"),IFERROR(X162/同类汇总数据!I$10,0),IF(AND($G162="互联网版",$H162="口腔诊所"),IFERROR(X162/同类汇总数据!I$11,0))))))))))</f>
        <v>0.385441543625591</v>
      </c>
      <c r="AK162" s="61">
        <f>IF(AND($G162="正式版",$H162="中西医诊所"),IFERROR(Y162/同类汇总数据!J$3,0),IF(AND($G162="正式版",$H162="中医诊所"),IFERROR(Y162/同类汇总数据!J$4,0),IF(AND($G162="正式版",$H162="口腔诊所"),IFERROR(Y162/同类汇总数据!J$5,0),IF(AND($G162="检查版",$H162="中西医诊所"),IFERROR(Y162/同类汇总数据!J$6,0),IF(AND($G162="检查版",$H162="中医诊所"),IFERROR(Y162/同类汇总数据!J$7,0),IF(AND($G162="检查版",$H162="口腔诊所"),IFERROR(Y162/同类汇总数据!J$8,0),IF(AND($G162="互联网版",$H162="中西医诊所"),IFERROR(Y162/同类汇总数据!J$9,0),IF(AND($G162="互联网版",$H162="中医诊所"),IFERROR(Y162/同类汇总数据!J$10,0),IF(AND($G162="互联网版",$H162="口腔诊所"),IFERROR(Y162/同类汇总数据!J$11,0))))))))))</f>
        <v>0.362031695545825</v>
      </c>
      <c r="AL162" s="62" t="str">
        <f ca="1" t="shared" si="57"/>
        <v>-</v>
      </c>
      <c r="AM162" s="62" t="str">
        <f t="shared" si="58"/>
        <v>低于同行20%</v>
      </c>
      <c r="AN162" s="5" t="str">
        <f t="shared" si="59"/>
        <v>低于同行20%</v>
      </c>
      <c r="AO162" s="63">
        <f t="shared" si="60"/>
        <v>46104.3559490741</v>
      </c>
      <c r="AP162" s="5" t="str">
        <f t="shared" si="61"/>
        <v/>
      </c>
      <c r="AQ162" s="60">
        <v>45155.5268490856</v>
      </c>
    </row>
    <row r="163" ht="17" spans="1:43">
      <c r="A163" s="5">
        <f t="shared" si="63"/>
        <v>160</v>
      </c>
      <c r="B163" s="55" t="str">
        <f t="shared" si="54"/>
        <v>交易波动较大</v>
      </c>
      <c r="C163" s="2" t="str">
        <f t="shared" si="55"/>
        <v>本月交易额降超20%</v>
      </c>
      <c r="D163" s="56" t="str">
        <f t="shared" si="56"/>
        <v>-</v>
      </c>
      <c r="E163" s="84" t="s">
        <v>519</v>
      </c>
      <c r="F163" s="58">
        <v>45155.5268490856</v>
      </c>
      <c r="G163" s="59" t="s">
        <v>38</v>
      </c>
      <c r="H163" s="59" t="s">
        <v>66</v>
      </c>
      <c r="I163" s="59" t="s">
        <v>40</v>
      </c>
      <c r="J163" s="59" t="s">
        <v>520</v>
      </c>
      <c r="K163" s="59" t="s">
        <v>521</v>
      </c>
      <c r="L163" s="59" t="s">
        <v>522</v>
      </c>
      <c r="M163" s="60">
        <v>46104.3341087963</v>
      </c>
      <c r="N163" s="60">
        <v>46103.8153690046</v>
      </c>
      <c r="O163" s="60">
        <v>46103.8152298032</v>
      </c>
      <c r="P163" s="60">
        <v>46094.5489083681</v>
      </c>
      <c r="Q163" s="60">
        <v>46103.8154110069</v>
      </c>
      <c r="R163" s="59">
        <v>2945.6</v>
      </c>
      <c r="S163" s="59">
        <v>17583.7</v>
      </c>
      <c r="T163" s="59">
        <v>64454.8</v>
      </c>
      <c r="U163" s="59">
        <v>58290.5</v>
      </c>
      <c r="V163" s="59">
        <v>35</v>
      </c>
      <c r="W163" s="59">
        <v>214</v>
      </c>
      <c r="X163" s="59">
        <v>737</v>
      </c>
      <c r="Y163" s="59">
        <v>660</v>
      </c>
      <c r="Z163" s="59">
        <v>149.4628205128</v>
      </c>
      <c r="AA163" s="59">
        <v>-0.2621501406</v>
      </c>
      <c r="AB163" s="59">
        <v>0.034327108</v>
      </c>
      <c r="AC163" s="59">
        <v>-0.1311229358</v>
      </c>
      <c r="AD163" s="61">
        <f>IF(AND($G163="正式版",$H163="中西医诊所"),IFERROR(R163/同类汇总数据!C$3,0),IF(AND($G163="正式版",$H163="中医诊所"),IFERROR(R163/同类汇总数据!C$4,0),IF(AND($G163="正式版",$H163="口腔诊所"),IFERROR(R163/同类汇总数据!C$5,0),IF(AND($G163="检查版",$H163="中西医诊所"),IFERROR(R163/同类汇总数据!C$6,0),IF(AND($G163="检查版",$H163="中医诊所"),IFERROR(R163/同类汇总数据!C$7,0),IF(AND($G163="检查版",$H163="口腔诊所"),IFERROR(R163/同类汇总数据!C$8,0),IF(AND($G163="互联网版",$H163="中西医诊所"),IFERROR(R163/同类汇总数据!C$9,0),IF(AND($G163="互联网版",$H163="中医诊所"),IFERROR(R163/同类汇总数据!C$10,0),IF(AND($G163="互联网版",$H163="口腔诊所"),IFERROR(R163/同类汇总数据!C$11,0))))))))))</f>
        <v>0.424009785720427</v>
      </c>
      <c r="AE163" s="61">
        <f>IF(AND($G163="正式版",$H163="中西医诊所"),IFERROR(S163/同类汇总数据!D$3,0),IF(AND($G163="正式版",$H163="中医诊所"),IFERROR(S163/同类汇总数据!D$4,0),IF(AND($G163="正式版",$H163="口腔诊所"),IFERROR(S163/同类汇总数据!D$5,0),IF(AND($G163="检查版",$H163="中西医诊所"),IFERROR(S163/同类汇总数据!D$6,0),IF(AND($G163="检查版",$H163="中医诊所"),IFERROR(S163/同类汇总数据!D$7,0),IF(AND($G163="检查版",$H163="口腔诊所"),IFERROR(S163/同类汇总数据!D$8,0),IF(AND($G163="互联网版",$H163="中西医诊所"),IFERROR(S163/同类汇总数据!D$9,0),IF(AND($G163="互联网版",$H163="中医诊所"),IFERROR(S163/同类汇总数据!D$10,0),IF(AND($G163="互联网版",$H163="口腔诊所"),IFERROR(S163/同类汇总数据!D$11,0))))))))))</f>
        <v>0.652353252227576</v>
      </c>
      <c r="AF163" s="61">
        <f>IF(AND($G163="正式版",$H163="中西医诊所"),IFERROR(T163/同类汇总数据!E$3,0),IF(AND($G163="正式版",$H163="中医诊所"),IFERROR(T163/同类汇总数据!E$4,0),IF(AND($G163="正式版",$H163="口腔诊所"),IFERROR(T163/同类汇总数据!E$5,0),IF(AND($G163="检查版",$H163="中西医诊所"),IFERROR(T163/同类汇总数据!E$6,0),IF(AND($G163="检查版",$H163="中医诊所"),IFERROR(T163/同类汇总数据!E$7,0),IF(AND($G163="检查版",$H163="口腔诊所"),IFERROR(T163/同类汇总数据!E$8,0),IF(AND($G163="互联网版",$H163="中西医诊所"),IFERROR(T163/同类汇总数据!E$9,0),IF(AND($G163="互联网版",$H163="中医诊所"),IFERROR(T163/同类汇总数据!E$10,0),IF(AND($G163="互联网版",$H163="口腔诊所"),IFERROR(T163/同类汇总数据!E$11,0))))))))))</f>
        <v>0.828205048736083</v>
      </c>
      <c r="AG163" s="61">
        <f>IF(AND($G163="正式版",$H163="中西医诊所"),IFERROR(U163/同类汇总数据!F$3,0),IF(AND($G163="正式版",$H163="中医诊所"),IFERROR(U163/同类汇总数据!F$4,0),IF(AND($G163="正式版",$H163="口腔诊所"),IFERROR(U163/同类汇总数据!F$5,0),IF(AND($G163="检查版",$H163="中西医诊所"),IFERROR(U163/同类汇总数据!F$6,0),IF(AND($G163="检查版",$H163="中医诊所"),IFERROR(U163/同类汇总数据!F$7,0),IF(AND($G163="检查版",$H163="口腔诊所"),IFERROR(U163/同类汇总数据!F$8,0),IF(AND($G163="互联网版",$H163="中西医诊所"),IFERROR(U163/同类汇总数据!F$9,0),IF(AND($G163="互联网版",$H163="中医诊所"),IFERROR(U163/同类汇总数据!F$10,0),IF(AND($G163="互联网版",$H163="口腔诊所"),IFERROR(U163/同类汇总数据!F$11,0))))))))))</f>
        <v>0.872781862994757</v>
      </c>
      <c r="AH163" s="61">
        <f>IF(AND($G163="正式版",$H163="中西医诊所"),IFERROR(V163/同类汇总数据!G$3,0),IF(AND($G163="正式版",$H163="中医诊所"),IFERROR(V163/同类汇总数据!G$4,0),IF(AND($G163="正式版",$H163="口腔诊所"),IFERROR(V163/同类汇总数据!G$5,0),IF(AND($G163="检查版",$H163="中西医诊所"),IFERROR(V163/同类汇总数据!G$6,0),IF(AND($G163="检查版",$H163="中医诊所"),IFERROR(V163/同类汇总数据!G$7,0),IF(AND($G163="检查版",$H163="口腔诊所"),IFERROR(V163/同类汇总数据!G$8,0),IF(AND($G163="互联网版",$H163="中西医诊所"),IFERROR(V163/同类汇总数据!G$9,0),IF(AND($G163="互联网版",$H163="中医诊所"),IFERROR(V163/同类汇总数据!G$10,0),IF(AND($G163="互联网版",$H163="口腔诊所"),IFERROR(V163/同类汇总数据!G$11,0))))))))))</f>
        <v>0.790626334181939</v>
      </c>
      <c r="AI163" s="61">
        <f>IF(AND($G163="正式版",$H163="中西医诊所"),IFERROR(W163/同类汇总数据!H$3,0),IF(AND($G163="正式版",$H163="中医诊所"),IFERROR(W163/同类汇总数据!H$4,0),IF(AND($G163="正式版",$H163="口腔诊所"),IFERROR(W163/同类汇总数据!H$5,0),IF(AND($G163="检查版",$H163="中西医诊所"),IFERROR(W163/同类汇总数据!H$6,0),IF(AND($G163="检查版",$H163="中医诊所"),IFERROR(W163/同类汇总数据!H$7,0),IF(AND($G163="检查版",$H163="口腔诊所"),IFERROR(W163/同类汇总数据!H$8,0),IF(AND($G163="互联网版",$H163="中西医诊所"),IFERROR(W163/同类汇总数据!H$9,0),IF(AND($G163="互联网版",$H163="中医诊所"),IFERROR(W163/同类汇总数据!H$10,0),IF(AND($G163="互联网版",$H163="口腔诊所"),IFERROR(W163/同类汇总数据!H$11,0))))))))))</f>
        <v>1.21616683535772</v>
      </c>
      <c r="AJ163" s="61">
        <f>IF(AND($G163="正式版",$H163="中西医诊所"),IFERROR(X163/同类汇总数据!I$3,0),IF(AND($G163="正式版",$H163="中医诊所"),IFERROR(X163/同类汇总数据!I$4,0),IF(AND($G163="正式版",$H163="口腔诊所"),IFERROR(X163/同类汇总数据!I$5,0),IF(AND($G163="检查版",$H163="中西医诊所"),IFERROR(X163/同类汇总数据!I$6,0),IF(AND($G163="检查版",$H163="中医诊所"),IFERROR(X163/同类汇总数据!I$7,0),IF(AND($G163="检查版",$H163="口腔诊所"),IFERROR(X163/同类汇总数据!I$8,0),IF(AND($G163="互联网版",$H163="中西医诊所"),IFERROR(X163/同类汇总数据!I$9,0),IF(AND($G163="互联网版",$H163="中医诊所"),IFERROR(X163/同类汇总数据!I$10,0),IF(AND($G163="互联网版",$H163="口腔诊所"),IFERROR(X163/同类汇总数据!I$11,0))))))))))</f>
        <v>1.42748953594</v>
      </c>
      <c r="AK163" s="61">
        <f>IF(AND($G163="正式版",$H163="中西医诊所"),IFERROR(Y163/同类汇总数据!J$3,0),IF(AND($G163="正式版",$H163="中医诊所"),IFERROR(Y163/同类汇总数据!J$4,0),IF(AND($G163="正式版",$H163="口腔诊所"),IFERROR(Y163/同类汇总数据!J$5,0),IF(AND($G163="检查版",$H163="中西医诊所"),IFERROR(Y163/同类汇总数据!J$6,0),IF(AND($G163="检查版",$H163="中医诊所"),IFERROR(Y163/同类汇总数据!J$7,0),IF(AND($G163="检查版",$H163="口腔诊所"),IFERROR(Y163/同类汇总数据!J$8,0),IF(AND($G163="互联网版",$H163="中西医诊所"),IFERROR(Y163/同类汇总数据!J$9,0),IF(AND($G163="互联网版",$H163="中医诊所"),IFERROR(Y163/同类汇总数据!J$10,0),IF(AND($G163="互联网版",$H163="口腔诊所"),IFERROR(Y163/同类汇总数据!J$11,0))))))))))</f>
        <v>1.4481267821833</v>
      </c>
      <c r="AL163" s="62" t="str">
        <f ca="1" t="shared" si="57"/>
        <v>-</v>
      </c>
      <c r="AM163" s="62" t="str">
        <f t="shared" si="58"/>
        <v/>
      </c>
      <c r="AN163" s="5" t="str">
        <f t="shared" si="59"/>
        <v>高于同行20%</v>
      </c>
      <c r="AO163" s="63">
        <f t="shared" si="60"/>
        <v>46104.3341087963</v>
      </c>
      <c r="AP163" s="5" t="str">
        <f t="shared" si="61"/>
        <v/>
      </c>
      <c r="AQ163" s="60">
        <v>45159.4072870486</v>
      </c>
    </row>
    <row r="164" ht="17" spans="1:43">
      <c r="A164" s="5">
        <f t="shared" ref="A164:A173" si="64">ROW()-3</f>
        <v>161</v>
      </c>
      <c r="B164" s="55" t="str">
        <f t="shared" si="54"/>
        <v>连续三月交易上升</v>
      </c>
      <c r="C164" s="2" t="str">
        <f t="shared" si="55"/>
        <v/>
      </c>
      <c r="D164" s="56" t="str">
        <f t="shared" si="56"/>
        <v>-</v>
      </c>
      <c r="E164" s="84" t="s">
        <v>523</v>
      </c>
      <c r="F164" s="58">
        <v>45159.4072870486</v>
      </c>
      <c r="G164" s="59" t="s">
        <v>38</v>
      </c>
      <c r="H164" s="59" t="s">
        <v>63</v>
      </c>
      <c r="I164" s="59" t="s">
        <v>40</v>
      </c>
      <c r="J164" s="59" t="s">
        <v>45</v>
      </c>
      <c r="K164" s="59" t="s">
        <v>524</v>
      </c>
      <c r="L164" s="59" t="s">
        <v>525</v>
      </c>
      <c r="M164" s="60">
        <v>46104.3994675926</v>
      </c>
      <c r="N164" s="60">
        <v>46103.7665733449</v>
      </c>
      <c r="O164" s="60">
        <v>46102.4588127778</v>
      </c>
      <c r="P164" s="60">
        <v>46094.4870317708</v>
      </c>
      <c r="Q164" s="60">
        <v>46102.459843206</v>
      </c>
      <c r="R164" s="59">
        <v>9855.7</v>
      </c>
      <c r="S164" s="59">
        <v>33813.1</v>
      </c>
      <c r="T164" s="59">
        <v>110654.9</v>
      </c>
      <c r="U164" s="59">
        <v>96769.9</v>
      </c>
      <c r="V164" s="59">
        <v>31</v>
      </c>
      <c r="W164" s="59">
        <v>73</v>
      </c>
      <c r="X164" s="59">
        <v>218</v>
      </c>
      <c r="Y164" s="59">
        <v>205</v>
      </c>
      <c r="Z164" s="59">
        <v>578.6556886228</v>
      </c>
      <c r="AA164" s="59">
        <v>0.2658677568</v>
      </c>
      <c r="AB164" s="59">
        <v>-0.4671616424</v>
      </c>
      <c r="AC164" s="59">
        <v>0.6938584016</v>
      </c>
      <c r="AD164" s="61">
        <f>IF(AND($G164="正式版",$H164="中西医诊所"),IFERROR(R164/同类汇总数据!C$3,0),IF(AND($G164="正式版",$H164="中医诊所"),IFERROR(R164/同类汇总数据!C$4,0),IF(AND($G164="正式版",$H164="口腔诊所"),IFERROR(R164/同类汇总数据!C$5,0),IF(AND($G164="检查版",$H164="中西医诊所"),IFERROR(R164/同类汇总数据!C$6,0),IF(AND($G164="检查版",$H164="中医诊所"),IFERROR(R164/同类汇总数据!C$7,0),IF(AND($G164="检查版",$H164="口腔诊所"),IFERROR(R164/同类汇总数据!C$8,0),IF(AND($G164="互联网版",$H164="中西医诊所"),IFERROR(R164/同类汇总数据!C$9,0),IF(AND($G164="互联网版",$H164="中医诊所"),IFERROR(R164/同类汇总数据!C$10,0),IF(AND($G164="互联网版",$H164="口腔诊所"),IFERROR(R164/同类汇总数据!C$11,0))))))))))</f>
        <v>0.985812115046403</v>
      </c>
      <c r="AE164" s="61">
        <f>IF(AND($G164="正式版",$H164="中西医诊所"),IFERROR(S164/同类汇总数据!D$3,0),IF(AND($G164="正式版",$H164="中医诊所"),IFERROR(S164/同类汇总数据!D$4,0),IF(AND($G164="正式版",$H164="口腔诊所"),IFERROR(S164/同类汇总数据!D$5,0),IF(AND($G164="检查版",$H164="中西医诊所"),IFERROR(S164/同类汇总数据!D$6,0),IF(AND($G164="检查版",$H164="中医诊所"),IFERROR(S164/同类汇总数据!D$7,0),IF(AND($G164="检查版",$H164="口腔诊所"),IFERROR(S164/同类汇总数据!D$8,0),IF(AND($G164="互联网版",$H164="中西医诊所"),IFERROR(S164/同类汇总数据!D$9,0),IF(AND($G164="互联网版",$H164="中医诊所"),IFERROR(S164/同类汇总数据!D$10,0),IF(AND($G164="互联网版",$H164="口腔诊所"),IFERROR(S164/同类汇总数据!D$11,0))))))))))</f>
        <v>0.778550780778882</v>
      </c>
      <c r="AF164" s="61">
        <f>IF(AND($G164="正式版",$H164="中西医诊所"),IFERROR(T164/同类汇总数据!E$3,0),IF(AND($G164="正式版",$H164="中医诊所"),IFERROR(T164/同类汇总数据!E$4,0),IF(AND($G164="正式版",$H164="口腔诊所"),IFERROR(T164/同类汇总数据!E$5,0),IF(AND($G164="检查版",$H164="中西医诊所"),IFERROR(T164/同类汇总数据!E$6,0),IF(AND($G164="检查版",$H164="中医诊所"),IFERROR(T164/同类汇总数据!E$7,0),IF(AND($G164="检查版",$H164="口腔诊所"),IFERROR(T164/同类汇总数据!E$8,0),IF(AND($G164="互联网版",$H164="中西医诊所"),IFERROR(T164/同类汇总数据!E$9,0),IF(AND($G164="互联网版",$H164="中医诊所"),IFERROR(T164/同类汇总数据!E$10,0),IF(AND($G164="互联网版",$H164="口腔诊所"),IFERROR(T164/同类汇总数据!E$11,0))))))))))</f>
        <v>0.998087245808562</v>
      </c>
      <c r="AG164" s="61">
        <f>IF(AND($G164="正式版",$H164="中西医诊所"),IFERROR(U164/同类汇总数据!F$3,0),IF(AND($G164="正式版",$H164="中医诊所"),IFERROR(U164/同类汇总数据!F$4,0),IF(AND($G164="正式版",$H164="口腔诊所"),IFERROR(U164/同类汇总数据!F$5,0),IF(AND($G164="检查版",$H164="中西医诊所"),IFERROR(U164/同类汇总数据!F$6,0),IF(AND($G164="检查版",$H164="中医诊所"),IFERROR(U164/同类汇总数据!F$7,0),IF(AND($G164="检查版",$H164="口腔诊所"),IFERROR(U164/同类汇总数据!F$8,0),IF(AND($G164="互联网版",$H164="中西医诊所"),IFERROR(U164/同类汇总数据!F$9,0),IF(AND($G164="互联网版",$H164="中医诊所"),IFERROR(U164/同类汇总数据!F$10,0),IF(AND($G164="互联网版",$H164="口腔诊所"),IFERROR(U164/同类汇总数据!F$11,0))))))))))</f>
        <v>0.968687096611636</v>
      </c>
      <c r="AH164" s="61">
        <f>IF(AND($G164="正式版",$H164="中西医诊所"),IFERROR(V164/同类汇总数据!G$3,0),IF(AND($G164="正式版",$H164="中医诊所"),IFERROR(V164/同类汇总数据!G$4,0),IF(AND($G164="正式版",$H164="口腔诊所"),IFERROR(V164/同类汇总数据!G$5,0),IF(AND($G164="检查版",$H164="中西医诊所"),IFERROR(V164/同类汇总数据!G$6,0),IF(AND($G164="检查版",$H164="中医诊所"),IFERROR(V164/同类汇总数据!G$7,0),IF(AND($G164="检查版",$H164="口腔诊所"),IFERROR(V164/同类汇总数据!G$8,0),IF(AND($G164="互联网版",$H164="中西医诊所"),IFERROR(V164/同类汇总数据!G$9,0),IF(AND($G164="互联网版",$H164="中医诊所"),IFERROR(V164/同类汇总数据!G$10,0),IF(AND($G164="互联网版",$H164="口腔诊所"),IFERROR(V164/同类汇总数据!G$11,0))))))))))</f>
        <v>2.30373651199429</v>
      </c>
      <c r="AI164" s="61">
        <f>IF(AND($G164="正式版",$H164="中西医诊所"),IFERROR(W164/同类汇总数据!H$3,0),IF(AND($G164="正式版",$H164="中医诊所"),IFERROR(W164/同类汇总数据!H$4,0),IF(AND($G164="正式版",$H164="口腔诊所"),IFERROR(W164/同类汇总数据!H$5,0),IF(AND($G164="检查版",$H164="中西医诊所"),IFERROR(W164/同类汇总数据!H$6,0),IF(AND($G164="检查版",$H164="中医诊所"),IFERROR(W164/同类汇总数据!H$7,0),IF(AND($G164="检查版",$H164="口腔诊所"),IFERROR(W164/同类汇总数据!H$8,0),IF(AND($G164="互联网版",$H164="中西医诊所"),IFERROR(W164/同类汇总数据!H$9,0),IF(AND($G164="互联网版",$H164="中医诊所"),IFERROR(W164/同类汇总数据!H$10,0),IF(AND($G164="互联网版",$H164="口腔诊所"),IFERROR(W164/同类汇总数据!H$11,0))))))))))</f>
        <v>1.28552133172966</v>
      </c>
      <c r="AJ164" s="61">
        <f>IF(AND($G164="正式版",$H164="中西医诊所"),IFERROR(X164/同类汇总数据!I$3,0),IF(AND($G164="正式版",$H164="中医诊所"),IFERROR(X164/同类汇总数据!I$4,0),IF(AND($G164="正式版",$H164="口腔诊所"),IFERROR(X164/同类汇总数据!I$5,0),IF(AND($G164="检查版",$H164="中西医诊所"),IFERROR(X164/同类汇总数据!I$6,0),IF(AND($G164="检查版",$H164="中医诊所"),IFERROR(X164/同类汇总数据!I$7,0),IF(AND($G164="检查版",$H164="口腔诊所"),IFERROR(X164/同类汇总数据!I$8,0),IF(AND($G164="互联网版",$H164="中西医诊所"),IFERROR(X164/同类汇总数据!I$9,0),IF(AND($G164="互联网版",$H164="中医诊所"),IFERROR(X164/同类汇总数据!I$10,0),IF(AND($G164="互联网版",$H164="口腔诊所"),IFERROR(X164/同类汇总数据!I$11,0))))))))))</f>
        <v>1.47755038412921</v>
      </c>
      <c r="AK164" s="61">
        <f>IF(AND($G164="正式版",$H164="中西医诊所"),IFERROR(Y164/同类汇总数据!J$3,0),IF(AND($G164="正式版",$H164="中医诊所"),IFERROR(Y164/同类汇总数据!J$4,0),IF(AND($G164="正式版",$H164="口腔诊所"),IFERROR(Y164/同类汇总数据!J$5,0),IF(AND($G164="检查版",$H164="中西医诊所"),IFERROR(Y164/同类汇总数据!J$6,0),IF(AND($G164="检查版",$H164="中医诊所"),IFERROR(Y164/同类汇总数据!J$7,0),IF(AND($G164="检查版",$H164="口腔诊所"),IFERROR(Y164/同类汇总数据!J$8,0),IF(AND($G164="互联网版",$H164="中西医诊所"),IFERROR(Y164/同类汇总数据!J$9,0),IF(AND($G164="互联网版",$H164="中医诊所"),IFERROR(Y164/同类汇总数据!J$10,0),IF(AND($G164="互联网版",$H164="口腔诊所"),IFERROR(Y164/同类汇总数据!J$11,0))))))))))</f>
        <v>1.54359217240645</v>
      </c>
      <c r="AL164" s="62" t="str">
        <f ca="1" t="shared" si="57"/>
        <v>-</v>
      </c>
      <c r="AM164" s="62" t="str">
        <f t="shared" si="58"/>
        <v/>
      </c>
      <c r="AN164" s="5" t="str">
        <f t="shared" si="59"/>
        <v>高于同行20%</v>
      </c>
      <c r="AO164" s="63">
        <f t="shared" si="60"/>
        <v>46104.3994675926</v>
      </c>
      <c r="AP164" s="5" t="str">
        <f t="shared" si="61"/>
        <v/>
      </c>
      <c r="AQ164" s="60">
        <v>45160.5883820023</v>
      </c>
    </row>
    <row r="165" ht="17" spans="1:43">
      <c r="A165" s="5">
        <f t="shared" si="64"/>
        <v>162</v>
      </c>
      <c r="B165" s="55" t="str">
        <f t="shared" si="54"/>
        <v>连续三月交易上升</v>
      </c>
      <c r="C165" s="2" t="str">
        <f t="shared" si="55"/>
        <v/>
      </c>
      <c r="D165" s="56" t="str">
        <f t="shared" si="56"/>
        <v>-</v>
      </c>
      <c r="E165" s="84" t="s">
        <v>526</v>
      </c>
      <c r="F165" s="58">
        <v>45160.5883820023</v>
      </c>
      <c r="G165" s="59" t="s">
        <v>38</v>
      </c>
      <c r="H165" s="59" t="s">
        <v>39</v>
      </c>
      <c r="I165" s="59" t="s">
        <v>40</v>
      </c>
      <c r="J165" s="59" t="s">
        <v>45</v>
      </c>
      <c r="K165" s="59" t="s">
        <v>527</v>
      </c>
      <c r="L165" s="59"/>
      <c r="M165" s="60">
        <v>46104.341875</v>
      </c>
      <c r="N165" s="60">
        <v>46104.3961016319</v>
      </c>
      <c r="O165" s="60">
        <v>46104.3915497801</v>
      </c>
      <c r="P165" s="60">
        <v>46102.4584677778</v>
      </c>
      <c r="Q165" s="60">
        <v>46104.3961434028</v>
      </c>
      <c r="R165" s="59">
        <v>12793.88</v>
      </c>
      <c r="S165" s="59">
        <v>53446.23</v>
      </c>
      <c r="T165" s="59">
        <v>148107.04</v>
      </c>
      <c r="U165" s="59">
        <v>130644.89</v>
      </c>
      <c r="V165" s="59">
        <v>87</v>
      </c>
      <c r="W165" s="59">
        <v>338</v>
      </c>
      <c r="X165" s="59">
        <v>942</v>
      </c>
      <c r="Y165" s="59">
        <v>829</v>
      </c>
      <c r="Z165" s="59">
        <v>253.6793980583</v>
      </c>
      <c r="AA165" s="59">
        <v>0.3132013192</v>
      </c>
      <c r="AB165" s="59">
        <v>-0.245775238</v>
      </c>
      <c r="AC165" s="59">
        <v>-0.096526604</v>
      </c>
      <c r="AD165" s="61">
        <f>IF(AND($G165="正式版",$H165="中西医诊所"),IFERROR(R165/同类汇总数据!C$3,0),IF(AND($G165="正式版",$H165="中医诊所"),IFERROR(R165/同类汇总数据!C$4,0),IF(AND($G165="正式版",$H165="口腔诊所"),IFERROR(R165/同类汇总数据!C$5,0),IF(AND($G165="检查版",$H165="中西医诊所"),IFERROR(R165/同类汇总数据!C$6,0),IF(AND($G165="检查版",$H165="中医诊所"),IFERROR(R165/同类汇总数据!C$7,0),IF(AND($G165="检查版",$H165="口腔诊所"),IFERROR(R165/同类汇总数据!C$8,0),IF(AND($G165="互联网版",$H165="中西医诊所"),IFERROR(R165/同类汇总数据!C$9,0),IF(AND($G165="互联网版",$H165="中医诊所"),IFERROR(R165/同类汇总数据!C$10,0),IF(AND($G165="互联网版",$H165="口腔诊所"),IFERROR(R165/同类汇总数据!C$11,0))))))))))</f>
        <v>1.39797057323108</v>
      </c>
      <c r="AE165" s="61">
        <f>IF(AND($G165="正式版",$H165="中西医诊所"),IFERROR(S165/同类汇总数据!D$3,0),IF(AND($G165="正式版",$H165="中医诊所"),IFERROR(S165/同类汇总数据!D$4,0),IF(AND($G165="正式版",$H165="口腔诊所"),IFERROR(S165/同类汇总数据!D$5,0),IF(AND($G165="检查版",$H165="中西医诊所"),IFERROR(S165/同类汇总数据!D$6,0),IF(AND($G165="检查版",$H165="中医诊所"),IFERROR(S165/同类汇总数据!D$7,0),IF(AND($G165="检查版",$H165="口腔诊所"),IFERROR(S165/同类汇总数据!D$8,0),IF(AND($G165="互联网版",$H165="中西医诊所"),IFERROR(S165/同类汇总数据!D$9,0),IF(AND($G165="互联网版",$H165="中医诊所"),IFERROR(S165/同类汇总数据!D$10,0),IF(AND($G165="互联网版",$H165="口腔诊所"),IFERROR(S165/同类汇总数据!D$11,0))))))))))</f>
        <v>1.46493429226654</v>
      </c>
      <c r="AF165" s="61">
        <f>IF(AND($G165="正式版",$H165="中西医诊所"),IFERROR(T165/同类汇总数据!E$3,0),IF(AND($G165="正式版",$H165="中医诊所"),IFERROR(T165/同类汇总数据!E$4,0),IF(AND($G165="正式版",$H165="口腔诊所"),IFERROR(T165/同类汇总数据!E$5,0),IF(AND($G165="检查版",$H165="中西医诊所"),IFERROR(T165/同类汇总数据!E$6,0),IF(AND($G165="检查版",$H165="中医诊所"),IFERROR(T165/同类汇总数据!E$7,0),IF(AND($G165="检查版",$H165="口腔诊所"),IFERROR(T165/同类汇总数据!E$8,0),IF(AND($G165="互联网版",$H165="中西医诊所"),IFERROR(T165/同类汇总数据!E$9,0),IF(AND($G165="互联网版",$H165="中医诊所"),IFERROR(T165/同类汇总数据!E$10,0),IF(AND($G165="互联网版",$H165="口腔诊所"),IFERROR(T165/同类汇总数据!E$11,0))))))))))</f>
        <v>1.35733312694121</v>
      </c>
      <c r="AG165" s="61">
        <f>IF(AND($G165="正式版",$H165="中西医诊所"),IFERROR(U165/同类汇总数据!F$3,0),IF(AND($G165="正式版",$H165="中医诊所"),IFERROR(U165/同类汇总数据!F$4,0),IF(AND($G165="正式版",$H165="口腔诊所"),IFERROR(U165/同类汇总数据!F$5,0),IF(AND($G165="检查版",$H165="中西医诊所"),IFERROR(U165/同类汇总数据!F$6,0),IF(AND($G165="检查版",$H165="中医诊所"),IFERROR(U165/同类汇总数据!F$7,0),IF(AND($G165="检查版",$H165="口腔诊所"),IFERROR(U165/同类汇总数据!F$8,0),IF(AND($G165="互联网版",$H165="中西医诊所"),IFERROR(U165/同类汇总数据!F$9,0),IF(AND($G165="互联网版",$H165="中医诊所"),IFERROR(U165/同类汇总数据!F$10,0),IF(AND($G165="互联网版",$H165="口腔诊所"),IFERROR(U165/同类汇总数据!F$11,0))))))))))</f>
        <v>1.36197413495061</v>
      </c>
      <c r="AH165" s="61">
        <f>IF(AND($G165="正式版",$H165="中西医诊所"),IFERROR(V165/同类汇总数据!G$3,0),IF(AND($G165="正式版",$H165="中医诊所"),IFERROR(V165/同类汇总数据!G$4,0),IF(AND($G165="正式版",$H165="口腔诊所"),IFERROR(V165/同类汇总数据!G$5,0),IF(AND($G165="检查版",$H165="中西医诊所"),IFERROR(V165/同类汇总数据!G$6,0),IF(AND($G165="检查版",$H165="中医诊所"),IFERROR(V165/同类汇总数据!G$7,0),IF(AND($G165="检查版",$H165="口腔诊所"),IFERROR(V165/同类汇总数据!G$8,0),IF(AND($G165="互联网版",$H165="中西医诊所"),IFERROR(V165/同类汇总数据!G$9,0),IF(AND($G165="互联网版",$H165="中医诊所"),IFERROR(V165/同类汇总数据!G$10,0),IF(AND($G165="互联网版",$H165="口腔诊所"),IFERROR(V165/同类汇总数据!G$11,0))))))))))</f>
        <v>0.917710870443486</v>
      </c>
      <c r="AI165" s="61">
        <f>IF(AND($G165="正式版",$H165="中西医诊所"),IFERROR(W165/同类汇总数据!H$3,0),IF(AND($G165="正式版",$H165="中医诊所"),IFERROR(W165/同类汇总数据!H$4,0),IF(AND($G165="正式版",$H165="口腔诊所"),IFERROR(W165/同类汇总数据!H$5,0),IF(AND($G165="检查版",$H165="中西医诊所"),IFERROR(W165/同类汇总数据!H$6,0),IF(AND($G165="检查版",$H165="中医诊所"),IFERROR(W165/同类汇总数据!H$7,0),IF(AND($G165="检查版",$H165="口腔诊所"),IFERROR(W165/同类汇总数据!H$8,0),IF(AND($G165="互联网版",$H165="中西医诊所"),IFERROR(W165/同类汇总数据!H$9,0),IF(AND($G165="互联网版",$H165="中医诊所"),IFERROR(W165/同类汇总数据!H$10,0),IF(AND($G165="互联网版",$H165="口腔诊所"),IFERROR(W165/同类汇总数据!H$11,0))))))))))</f>
        <v>0.924430791312757</v>
      </c>
      <c r="AJ165" s="61">
        <f>IF(AND($G165="正式版",$H165="中西医诊所"),IFERROR(X165/同类汇总数据!I$3,0),IF(AND($G165="正式版",$H165="中医诊所"),IFERROR(X165/同类汇总数据!I$4,0),IF(AND($G165="正式版",$H165="口腔诊所"),IFERROR(X165/同类汇总数据!I$5,0),IF(AND($G165="检查版",$H165="中西医诊所"),IFERROR(X165/同类汇总数据!I$6,0),IF(AND($G165="检查版",$H165="中医诊所"),IFERROR(X165/同类汇总数据!I$7,0),IF(AND($G165="检查版",$H165="口腔诊所"),IFERROR(X165/同类汇总数据!I$8,0),IF(AND($G165="互联网版",$H165="中西医诊所"),IFERROR(X165/同类汇总数据!I$9,0),IF(AND($G165="互联网版",$H165="中医诊所"),IFERROR(X165/同类汇总数据!I$10,0),IF(AND($G165="互联网版",$H165="口腔诊所"),IFERROR(X165/同类汇总数据!I$11,0))))))))))</f>
        <v>0.832957603430653</v>
      </c>
      <c r="AK165" s="61">
        <f>IF(AND($G165="正式版",$H165="中西医诊所"),IFERROR(Y165/同类汇总数据!J$3,0),IF(AND($G165="正式版",$H165="中医诊所"),IFERROR(Y165/同类汇总数据!J$4,0),IF(AND($G165="正式版",$H165="口腔诊所"),IFERROR(Y165/同类汇总数据!J$5,0),IF(AND($G165="检查版",$H165="中西医诊所"),IFERROR(Y165/同类汇总数据!J$6,0),IF(AND($G165="检查版",$H165="中医诊所"),IFERROR(Y165/同类汇总数据!J$7,0),IF(AND($G165="检查版",$H165="口腔诊所"),IFERROR(Y165/同类汇总数据!J$8,0),IF(AND($G165="互联网版",$H165="中西医诊所"),IFERROR(Y165/同类汇总数据!J$9,0),IF(AND($G165="互联网版",$H165="中医诊所"),IFERROR(Y165/同类汇总数据!J$10,0),IF(AND($G165="互联网版",$H165="口腔诊所"),IFERROR(Y165/同类汇总数据!J$11,0))))))))))</f>
        <v>0.828351897475415</v>
      </c>
      <c r="AL165" s="62" t="str">
        <f ca="1" t="shared" si="57"/>
        <v>-</v>
      </c>
      <c r="AM165" s="62" t="str">
        <f t="shared" si="58"/>
        <v>高于同行20%</v>
      </c>
      <c r="AN165" s="5" t="str">
        <f t="shared" si="59"/>
        <v/>
      </c>
      <c r="AO165" s="63">
        <f t="shared" si="60"/>
        <v>46104.3961434028</v>
      </c>
      <c r="AP165" s="5" t="str">
        <f t="shared" si="61"/>
        <v/>
      </c>
      <c r="AQ165" s="60">
        <v>45160.5890258565</v>
      </c>
    </row>
    <row r="166" ht="17" spans="1:43">
      <c r="A166" s="5">
        <f t="shared" si="64"/>
        <v>163</v>
      </c>
      <c r="B166" s="55" t="str">
        <f t="shared" si="54"/>
        <v>连续三月交易上升</v>
      </c>
      <c r="C166" s="2" t="str">
        <f t="shared" si="55"/>
        <v/>
      </c>
      <c r="D166" s="56" t="str">
        <f t="shared" si="56"/>
        <v>-</v>
      </c>
      <c r="E166" s="84" t="s">
        <v>528</v>
      </c>
      <c r="F166" s="58">
        <v>45160.5890258565</v>
      </c>
      <c r="G166" s="59" t="s">
        <v>38</v>
      </c>
      <c r="H166" s="59" t="s">
        <v>39</v>
      </c>
      <c r="I166" s="59" t="s">
        <v>40</v>
      </c>
      <c r="J166" s="59" t="s">
        <v>121</v>
      </c>
      <c r="K166" s="59" t="s">
        <v>529</v>
      </c>
      <c r="L166" s="59"/>
      <c r="M166" s="60">
        <v>46104.3381018518</v>
      </c>
      <c r="N166" s="60">
        <v>46104.3742849306</v>
      </c>
      <c r="O166" s="60">
        <v>46104.372828287</v>
      </c>
      <c r="P166" s="60">
        <v>46100.7891408796</v>
      </c>
      <c r="Q166" s="60">
        <v>46104.3743188889</v>
      </c>
      <c r="R166" s="59">
        <v>8610.36</v>
      </c>
      <c r="S166" s="59">
        <v>34638.45</v>
      </c>
      <c r="T166" s="59">
        <v>97017.37</v>
      </c>
      <c r="U166" s="59">
        <v>84795.72</v>
      </c>
      <c r="V166" s="59">
        <v>101</v>
      </c>
      <c r="W166" s="59">
        <v>389</v>
      </c>
      <c r="X166" s="59">
        <v>1169</v>
      </c>
      <c r="Y166" s="59">
        <v>1038</v>
      </c>
      <c r="Z166" s="59">
        <v>143.368392555</v>
      </c>
      <c r="AA166" s="59">
        <v>0.5314211818</v>
      </c>
      <c r="AB166" s="59">
        <v>-0.4311302547</v>
      </c>
      <c r="AC166" s="59">
        <v>-0.1976158788</v>
      </c>
      <c r="AD166" s="61">
        <f>IF(AND($G166="正式版",$H166="中西医诊所"),IFERROR(R166/同类汇总数据!C$3,0),IF(AND($G166="正式版",$H166="中医诊所"),IFERROR(R166/同类汇总数据!C$4,0),IF(AND($G166="正式版",$H166="口腔诊所"),IFERROR(R166/同类汇总数据!C$5,0),IF(AND($G166="检查版",$H166="中西医诊所"),IFERROR(R166/同类汇总数据!C$6,0),IF(AND($G166="检查版",$H166="中医诊所"),IFERROR(R166/同类汇总数据!C$7,0),IF(AND($G166="检查版",$H166="口腔诊所"),IFERROR(R166/同类汇总数据!C$8,0),IF(AND($G166="互联网版",$H166="中西医诊所"),IFERROR(R166/同类汇总数据!C$9,0),IF(AND($G166="互联网版",$H166="中医诊所"),IFERROR(R166/同类汇总数据!C$10,0),IF(AND($G166="互联网版",$H166="口腔诊所"),IFERROR(R166/同类汇总数据!C$11,0))))))))))</f>
        <v>0.940842801786943</v>
      </c>
      <c r="AE166" s="61">
        <f>IF(AND($G166="正式版",$H166="中西医诊所"),IFERROR(S166/同类汇总数据!D$3,0),IF(AND($G166="正式版",$H166="中医诊所"),IFERROR(S166/同类汇总数据!D$4,0),IF(AND($G166="正式版",$H166="口腔诊所"),IFERROR(S166/同类汇总数据!D$5,0),IF(AND($G166="检查版",$H166="中西医诊所"),IFERROR(S166/同类汇总数据!D$6,0),IF(AND($G166="检查版",$H166="中医诊所"),IFERROR(S166/同类汇总数据!D$7,0),IF(AND($G166="检查版",$H166="口腔诊所"),IFERROR(S166/同类汇总数据!D$8,0),IF(AND($G166="互联网版",$H166="中西医诊所"),IFERROR(S166/同类汇总数据!D$9,0),IF(AND($G166="互联网版",$H166="中医诊所"),IFERROR(S166/同类汇总数据!D$10,0),IF(AND($G166="互联网版",$H166="口腔诊所"),IFERROR(S166/同类汇总数据!D$11,0))))))))))</f>
        <v>0.949422498761091</v>
      </c>
      <c r="AF166" s="61">
        <f>IF(AND($G166="正式版",$H166="中西医诊所"),IFERROR(T166/同类汇总数据!E$3,0),IF(AND($G166="正式版",$H166="中医诊所"),IFERROR(T166/同类汇总数据!E$4,0),IF(AND($G166="正式版",$H166="口腔诊所"),IFERROR(T166/同类汇总数据!E$5,0),IF(AND($G166="检查版",$H166="中西医诊所"),IFERROR(T166/同类汇总数据!E$6,0),IF(AND($G166="检查版",$H166="中医诊所"),IFERROR(T166/同类汇总数据!E$7,0),IF(AND($G166="检查版",$H166="口腔诊所"),IFERROR(T166/同类汇总数据!E$8,0),IF(AND($G166="互联网版",$H166="中西医诊所"),IFERROR(T166/同类汇总数据!E$9,0),IF(AND($G166="互联网版",$H166="中医诊所"),IFERROR(T166/同类汇总数据!E$10,0),IF(AND($G166="互联网版",$H166="口腔诊所"),IFERROR(T166/同类汇总数据!E$11,0))))))))))</f>
        <v>0.889119721720941</v>
      </c>
      <c r="AG166" s="61">
        <f>IF(AND($G166="正式版",$H166="中西医诊所"),IFERROR(U166/同类汇总数据!F$3,0),IF(AND($G166="正式版",$H166="中医诊所"),IFERROR(U166/同类汇总数据!F$4,0),IF(AND($G166="正式版",$H166="口腔诊所"),IFERROR(U166/同类汇总数据!F$5,0),IF(AND($G166="检查版",$H166="中西医诊所"),IFERROR(U166/同类汇总数据!F$6,0),IF(AND($G166="检查版",$H166="中医诊所"),IFERROR(U166/同类汇总数据!F$7,0),IF(AND($G166="检查版",$H166="口腔诊所"),IFERROR(U166/同类汇总数据!F$8,0),IF(AND($G166="互联网版",$H166="中西医诊所"),IFERROR(U166/同类汇总数据!F$9,0),IF(AND($G166="互联网版",$H166="中医诊所"),IFERROR(U166/同类汇总数据!F$10,0),IF(AND($G166="互联网版",$H166="口腔诊所"),IFERROR(U166/同类汇总数据!F$11,0))))))))))</f>
        <v>0.883996131762324</v>
      </c>
      <c r="AH166" s="61">
        <f>IF(AND($G166="正式版",$H166="中西医诊所"),IFERROR(V166/同类汇总数据!G$3,0),IF(AND($G166="正式版",$H166="中医诊所"),IFERROR(V166/同类汇总数据!G$4,0),IF(AND($G166="正式版",$H166="口腔诊所"),IFERROR(V166/同类汇总数据!G$5,0),IF(AND($G166="检查版",$H166="中西医诊所"),IFERROR(V166/同类汇总数据!G$6,0),IF(AND($G166="检查版",$H166="中医诊所"),IFERROR(V166/同类汇总数据!G$7,0),IF(AND($G166="检查版",$H166="口腔诊所"),IFERROR(V166/同类汇总数据!G$8,0),IF(AND($G166="互联网版",$H166="中西医诊所"),IFERROR(V166/同类汇总数据!G$9,0),IF(AND($G166="互联网版",$H166="中医诊所"),IFERROR(V166/同类汇总数据!G$10,0),IF(AND($G166="互联网版",$H166="口腔诊所"),IFERROR(V166/同类汇总数据!G$11,0))))))))))</f>
        <v>1.06538848177922</v>
      </c>
      <c r="AI166" s="61">
        <f>IF(AND($G166="正式版",$H166="中西医诊所"),IFERROR(W166/同类汇总数据!H$3,0),IF(AND($G166="正式版",$H166="中医诊所"),IFERROR(W166/同类汇总数据!H$4,0),IF(AND($G166="正式版",$H166="口腔诊所"),IFERROR(W166/同类汇总数据!H$5,0),IF(AND($G166="检查版",$H166="中西医诊所"),IFERROR(W166/同类汇总数据!H$6,0),IF(AND($G166="检查版",$H166="中医诊所"),IFERROR(W166/同类汇总数据!H$7,0),IF(AND($G166="检查版",$H166="口腔诊所"),IFERROR(W166/同类汇总数据!H$8,0),IF(AND($G166="互联网版",$H166="中西医诊所"),IFERROR(W166/同类汇总数据!H$9,0),IF(AND($G166="互联网版",$H166="中医诊所"),IFERROR(W166/同类汇总数据!H$10,0),IF(AND($G166="互联网版",$H166="口腔诊所"),IFERROR(W166/同类汇总数据!H$11,0))))))))))</f>
        <v>1.06391591071202</v>
      </c>
      <c r="AJ166" s="61">
        <f>IF(AND($G166="正式版",$H166="中西医诊所"),IFERROR(X166/同类汇总数据!I$3,0),IF(AND($G166="正式版",$H166="中医诊所"),IFERROR(X166/同类汇总数据!I$4,0),IF(AND($G166="正式版",$H166="口腔诊所"),IFERROR(X166/同类汇总数据!I$5,0),IF(AND($G166="检查版",$H166="中西医诊所"),IFERROR(X166/同类汇总数据!I$6,0),IF(AND($G166="检查版",$H166="中医诊所"),IFERROR(X166/同类汇总数据!I$7,0),IF(AND($G166="检查版",$H166="口腔诊所"),IFERROR(X166/同类汇总数据!I$8,0),IF(AND($G166="互联网版",$H166="中西医诊所"),IFERROR(X166/同类汇总数据!I$9,0),IF(AND($G166="互联网版",$H166="中医诊所"),IFERROR(X166/同类汇总数据!I$10,0),IF(AND($G166="互联网版",$H166="口腔诊所"),IFERROR(X166/同类汇总数据!I$11,0))))))))))</f>
        <v>1.03368093249515</v>
      </c>
      <c r="AK166" s="61">
        <f>IF(AND($G166="正式版",$H166="中西医诊所"),IFERROR(Y166/同类汇总数据!J$3,0),IF(AND($G166="正式版",$H166="中医诊所"),IFERROR(Y166/同类汇总数据!J$4,0),IF(AND($G166="正式版",$H166="口腔诊所"),IFERROR(Y166/同类汇总数据!J$5,0),IF(AND($G166="检查版",$H166="中西医诊所"),IFERROR(Y166/同类汇总数据!J$6,0),IF(AND($G166="检查版",$H166="中医诊所"),IFERROR(Y166/同类汇总数据!J$7,0),IF(AND($G166="检查版",$H166="口腔诊所"),IFERROR(Y166/同类汇总数据!J$8,0),IF(AND($G166="互联网版",$H166="中西医诊所"),IFERROR(Y166/同类汇总数据!J$9,0),IF(AND($G166="互联网版",$H166="中医诊所"),IFERROR(Y166/同类汇总数据!J$10,0),IF(AND($G166="互联网版",$H166="口腔诊所"),IFERROR(Y166/同类汇总数据!J$11,0))))))))))</f>
        <v>1.03718850371469</v>
      </c>
      <c r="AL166" s="62" t="str">
        <f ca="1" t="shared" si="57"/>
        <v>-</v>
      </c>
      <c r="AM166" s="62" t="str">
        <f t="shared" si="58"/>
        <v/>
      </c>
      <c r="AN166" s="5" t="str">
        <f t="shared" si="59"/>
        <v/>
      </c>
      <c r="AO166" s="63">
        <f t="shared" si="60"/>
        <v>46104.3743188889</v>
      </c>
      <c r="AP166" s="5" t="str">
        <f t="shared" si="61"/>
        <v/>
      </c>
      <c r="AQ166" s="60">
        <v>45160.6874452199</v>
      </c>
    </row>
    <row r="167" ht="17" spans="1:43">
      <c r="A167" s="5">
        <f t="shared" si="64"/>
        <v>164</v>
      </c>
      <c r="B167" s="55" t="str">
        <f t="shared" si="54"/>
        <v>交易波动较大</v>
      </c>
      <c r="C167" s="2" t="str">
        <f t="shared" si="55"/>
        <v>本月交易额降超50%</v>
      </c>
      <c r="D167" s="56" t="str">
        <f t="shared" si="56"/>
        <v>即将流失</v>
      </c>
      <c r="E167" s="84" t="s">
        <v>530</v>
      </c>
      <c r="F167" s="58">
        <v>45160.6874452199</v>
      </c>
      <c r="G167" s="59" t="s">
        <v>38</v>
      </c>
      <c r="H167" s="59" t="s">
        <v>63</v>
      </c>
      <c r="I167" s="59" t="s">
        <v>40</v>
      </c>
      <c r="J167" s="59" t="s">
        <v>53</v>
      </c>
      <c r="K167" s="59" t="s">
        <v>531</v>
      </c>
      <c r="L167" s="59"/>
      <c r="M167" s="60">
        <v>46097.3611689815</v>
      </c>
      <c r="N167" s="60">
        <v>46097.3768422107</v>
      </c>
      <c r="O167" s="60">
        <v>46097.3763636806</v>
      </c>
      <c r="P167" s="60">
        <v>46053.3697084143</v>
      </c>
      <c r="Q167" s="60">
        <v>46097.3628402546</v>
      </c>
      <c r="R167" s="59">
        <v>100</v>
      </c>
      <c r="S167" s="59">
        <v>898</v>
      </c>
      <c r="T167" s="59">
        <v>6954</v>
      </c>
      <c r="U167" s="59">
        <v>6454</v>
      </c>
      <c r="V167" s="59">
        <v>1</v>
      </c>
      <c r="W167" s="59">
        <v>2</v>
      </c>
      <c r="X167" s="59">
        <v>24</v>
      </c>
      <c r="Y167" s="59">
        <v>23</v>
      </c>
      <c r="Z167" s="59">
        <v>559.4545454545</v>
      </c>
      <c r="AA167" s="59">
        <v>-0.5030437189</v>
      </c>
      <c r="AB167" s="59">
        <v>-0.5747234643</v>
      </c>
      <c r="AC167" s="59">
        <v>2.035</v>
      </c>
      <c r="AD167" s="61">
        <f>IF(AND($G167="正式版",$H167="中西医诊所"),IFERROR(R167/同类汇总数据!C$3,0),IF(AND($G167="正式版",$H167="中医诊所"),IFERROR(R167/同类汇总数据!C$4,0),IF(AND($G167="正式版",$H167="口腔诊所"),IFERROR(R167/同类汇总数据!C$5,0),IF(AND($G167="检查版",$H167="中西医诊所"),IFERROR(R167/同类汇总数据!C$6,0),IF(AND($G167="检查版",$H167="中医诊所"),IFERROR(R167/同类汇总数据!C$7,0),IF(AND($G167="检查版",$H167="口腔诊所"),IFERROR(R167/同类汇总数据!C$8,0),IF(AND($G167="互联网版",$H167="中西医诊所"),IFERROR(R167/同类汇总数据!C$9,0),IF(AND($G167="互联网版",$H167="中医诊所"),IFERROR(R167/同类汇总数据!C$10,0),IF(AND($G167="互联网版",$H167="口腔诊所"),IFERROR(R167/同类汇总数据!C$11,0))))))))))</f>
        <v>0.0100024565991903</v>
      </c>
      <c r="AE167" s="61">
        <f>IF(AND($G167="正式版",$H167="中西医诊所"),IFERROR(S167/同类汇总数据!D$3,0),IF(AND($G167="正式版",$H167="中医诊所"),IFERROR(S167/同类汇总数据!D$4,0),IF(AND($G167="正式版",$H167="口腔诊所"),IFERROR(S167/同类汇总数据!D$5,0),IF(AND($G167="检查版",$H167="中西医诊所"),IFERROR(S167/同类汇总数据!D$6,0),IF(AND($G167="检查版",$H167="中医诊所"),IFERROR(S167/同类汇总数据!D$7,0),IF(AND($G167="检查版",$H167="口腔诊所"),IFERROR(S167/同类汇总数据!D$8,0),IF(AND($G167="互联网版",$H167="中西医诊所"),IFERROR(S167/同类汇总数据!D$9,0),IF(AND($G167="互联网版",$H167="中医诊所"),IFERROR(S167/同类汇总数据!D$10,0),IF(AND($G167="互联网版",$H167="口腔诊所"),IFERROR(S167/同类汇总数据!D$11,0))))))))))</f>
        <v>0.0206765603017599</v>
      </c>
      <c r="AF167" s="61">
        <f>IF(AND($G167="正式版",$H167="中西医诊所"),IFERROR(T167/同类汇总数据!E$3,0),IF(AND($G167="正式版",$H167="中医诊所"),IFERROR(T167/同类汇总数据!E$4,0),IF(AND($G167="正式版",$H167="口腔诊所"),IFERROR(T167/同类汇总数据!E$5,0),IF(AND($G167="检查版",$H167="中西医诊所"),IFERROR(T167/同类汇总数据!E$6,0),IF(AND($G167="检查版",$H167="中医诊所"),IFERROR(T167/同类汇总数据!E$7,0),IF(AND($G167="检查版",$H167="口腔诊所"),IFERROR(T167/同类汇总数据!E$8,0),IF(AND($G167="互联网版",$H167="中西医诊所"),IFERROR(T167/同类汇总数据!E$9,0),IF(AND($G167="互联网版",$H167="中医诊所"),IFERROR(T167/同类汇总数据!E$10,0),IF(AND($G167="互联网版",$H167="口腔诊所"),IFERROR(T167/同类汇总数据!E$11,0))))))))))</f>
        <v>0.0627238261238566</v>
      </c>
      <c r="AG167" s="61">
        <f>IF(AND($G167="正式版",$H167="中西医诊所"),IFERROR(U167/同类汇总数据!F$3,0),IF(AND($G167="正式版",$H167="中医诊所"),IFERROR(U167/同类汇总数据!F$4,0),IF(AND($G167="正式版",$H167="口腔诊所"),IFERROR(U167/同类汇总数据!F$5,0),IF(AND($G167="检查版",$H167="中西医诊所"),IFERROR(U167/同类汇总数据!F$6,0),IF(AND($G167="检查版",$H167="中医诊所"),IFERROR(U167/同类汇总数据!F$7,0),IF(AND($G167="检查版",$H167="口腔诊所"),IFERROR(U167/同类汇总数据!F$8,0),IF(AND($G167="互联网版",$H167="中西医诊所"),IFERROR(U167/同类汇总数据!F$9,0),IF(AND($G167="互联网版",$H167="中医诊所"),IFERROR(U167/同类汇总数据!F$10,0),IF(AND($G167="互联网版",$H167="口腔诊所"),IFERROR(U167/同类汇总数据!F$11,0))))))))))</f>
        <v>0.0646059004042734</v>
      </c>
      <c r="AH167" s="61">
        <f>IF(AND($G167="正式版",$H167="中西医诊所"),IFERROR(V167/同类汇总数据!G$3,0),IF(AND($G167="正式版",$H167="中医诊所"),IFERROR(V167/同类汇总数据!G$4,0),IF(AND($G167="正式版",$H167="口腔诊所"),IFERROR(V167/同类汇总数据!G$5,0),IF(AND($G167="检查版",$H167="中西医诊所"),IFERROR(V167/同类汇总数据!G$6,0),IF(AND($G167="检查版",$H167="中医诊所"),IFERROR(V167/同类汇总数据!G$7,0),IF(AND($G167="检查版",$H167="口腔诊所"),IFERROR(V167/同类汇总数据!G$8,0),IF(AND($G167="互联网版",$H167="中西医诊所"),IFERROR(V167/同类汇总数据!G$9,0),IF(AND($G167="互联网版",$H167="中医诊所"),IFERROR(V167/同类汇总数据!G$10,0),IF(AND($G167="互联网版",$H167="口腔诊所"),IFERROR(V167/同类汇总数据!G$11,0))))))))))</f>
        <v>0.074314081032074</v>
      </c>
      <c r="AI167" s="61">
        <f>IF(AND($G167="正式版",$H167="中西医诊所"),IFERROR(W167/同类汇总数据!H$3,0),IF(AND($G167="正式版",$H167="中医诊所"),IFERROR(W167/同类汇总数据!H$4,0),IF(AND($G167="正式版",$H167="口腔诊所"),IFERROR(W167/同类汇总数据!H$5,0),IF(AND($G167="检查版",$H167="中西医诊所"),IFERROR(W167/同类汇总数据!H$6,0),IF(AND($G167="检查版",$H167="中医诊所"),IFERROR(W167/同类汇总数据!H$7,0),IF(AND($G167="检查版",$H167="口腔诊所"),IFERROR(W167/同类汇总数据!H$8,0),IF(AND($G167="互联网版",$H167="中西医诊所"),IFERROR(W167/同类汇总数据!H$9,0),IF(AND($G167="互联网版",$H167="中医诊所"),IFERROR(W167/同类汇总数据!H$10,0),IF(AND($G167="互联网版",$H167="口腔诊所"),IFERROR(W167/同类汇总数据!H$11,0))))))))))</f>
        <v>0.0352197625131414</v>
      </c>
      <c r="AJ167" s="61">
        <f>IF(AND($G167="正式版",$H167="中西医诊所"),IFERROR(X167/同类汇总数据!I$3,0),IF(AND($G167="正式版",$H167="中医诊所"),IFERROR(X167/同类汇总数据!I$4,0),IF(AND($G167="正式版",$H167="口腔诊所"),IFERROR(X167/同类汇总数据!I$5,0),IF(AND($G167="检查版",$H167="中西医诊所"),IFERROR(X167/同类汇总数据!I$6,0),IF(AND($G167="检查版",$H167="中医诊所"),IFERROR(X167/同类汇总数据!I$7,0),IF(AND($G167="检查版",$H167="口腔诊所"),IFERROR(X167/同类汇总数据!I$8,0),IF(AND($G167="互联网版",$H167="中西医诊所"),IFERROR(X167/同类汇总数据!I$9,0),IF(AND($G167="互联网版",$H167="中医诊所"),IFERROR(X167/同类汇总数据!I$10,0),IF(AND($G167="互联网版",$H167="口腔诊所"),IFERROR(X167/同类汇总数据!I$11,0))))))))))</f>
        <v>0.162666097335326</v>
      </c>
      <c r="AK167" s="61">
        <f>IF(AND($G167="正式版",$H167="中西医诊所"),IFERROR(Y167/同类汇总数据!J$3,0),IF(AND($G167="正式版",$H167="中医诊所"),IFERROR(Y167/同类汇总数据!J$4,0),IF(AND($G167="正式版",$H167="口腔诊所"),IFERROR(Y167/同类汇总数据!J$5,0),IF(AND($G167="检查版",$H167="中西医诊所"),IFERROR(Y167/同类汇总数据!J$6,0),IF(AND($G167="检查版",$H167="中医诊所"),IFERROR(Y167/同类汇总数据!J$7,0),IF(AND($G167="检查版",$H167="口腔诊所"),IFERROR(Y167/同类汇总数据!J$8,0),IF(AND($G167="互联网版",$H167="中西医诊所"),IFERROR(Y167/同类汇总数据!J$9,0),IF(AND($G167="互联网版",$H167="中医诊所"),IFERROR(Y167/同类汇总数据!J$10,0),IF(AND($G167="互联网版",$H167="口腔诊所"),IFERROR(Y167/同类汇总数据!J$11,0))))))))))</f>
        <v>0.173183512026089</v>
      </c>
      <c r="AL167" s="62" t="str">
        <f ca="1" t="shared" si="57"/>
        <v>-</v>
      </c>
      <c r="AM167" s="62" t="str">
        <f t="shared" si="58"/>
        <v>低于同行20%</v>
      </c>
      <c r="AN167" s="5" t="str">
        <f t="shared" si="59"/>
        <v>低于同行20%</v>
      </c>
      <c r="AO167" s="63">
        <f t="shared" si="60"/>
        <v>46097.3768422107</v>
      </c>
      <c r="AP167" s="5" t="str">
        <f t="shared" si="61"/>
        <v/>
      </c>
      <c r="AQ167" s="60">
        <v>45161.7559032755</v>
      </c>
    </row>
    <row r="168" ht="17" spans="1:43">
      <c r="A168" s="5">
        <f t="shared" si="64"/>
        <v>165</v>
      </c>
      <c r="B168" s="55" t="str">
        <f t="shared" si="54"/>
        <v>连续三月交易上升</v>
      </c>
      <c r="C168" s="2" t="str">
        <f t="shared" si="55"/>
        <v/>
      </c>
      <c r="D168" s="56" t="str">
        <f t="shared" si="56"/>
        <v>-</v>
      </c>
      <c r="E168" s="84" t="s">
        <v>532</v>
      </c>
      <c r="F168" s="58">
        <v>45161.7559032755</v>
      </c>
      <c r="G168" s="59" t="s">
        <v>38</v>
      </c>
      <c r="H168" s="59" t="s">
        <v>63</v>
      </c>
      <c r="I168" s="59" t="s">
        <v>40</v>
      </c>
      <c r="J168" s="59" t="s">
        <v>78</v>
      </c>
      <c r="K168" s="59" t="s">
        <v>533</v>
      </c>
      <c r="L168" s="59"/>
      <c r="M168" s="60">
        <v>46104.3450578704</v>
      </c>
      <c r="N168" s="60">
        <v>46103.7581753125</v>
      </c>
      <c r="O168" s="60">
        <v>46103.7466744097</v>
      </c>
      <c r="P168" s="60">
        <v>46091.4342918981</v>
      </c>
      <c r="Q168" s="60">
        <v>46104.3921883565</v>
      </c>
      <c r="R168" s="59">
        <v>21272.8</v>
      </c>
      <c r="S168" s="59">
        <v>80794.2</v>
      </c>
      <c r="T168" s="59">
        <v>211556.2</v>
      </c>
      <c r="U168" s="59">
        <v>186906.2</v>
      </c>
      <c r="V168" s="59">
        <v>33</v>
      </c>
      <c r="W168" s="59">
        <v>130</v>
      </c>
      <c r="X168" s="59">
        <v>329</v>
      </c>
      <c r="Y168" s="59">
        <v>281</v>
      </c>
      <c r="Z168" s="59">
        <v>934.531</v>
      </c>
      <c r="AA168" s="59">
        <v>0.3020612077</v>
      </c>
      <c r="AB168" s="59">
        <v>-0.0969277117</v>
      </c>
      <c r="AC168" s="59">
        <v>-0.4520129518</v>
      </c>
      <c r="AD168" s="61">
        <f>IF(AND($G168="正式版",$H168="中西医诊所"),IFERROR(R168/同类汇总数据!C$3,0),IF(AND($G168="正式版",$H168="中医诊所"),IFERROR(R168/同类汇总数据!C$4,0),IF(AND($G168="正式版",$H168="口腔诊所"),IFERROR(R168/同类汇总数据!C$5,0),IF(AND($G168="检查版",$H168="中西医诊所"),IFERROR(R168/同类汇总数据!C$6,0),IF(AND($G168="检查版",$H168="中医诊所"),IFERROR(R168/同类汇总数据!C$7,0),IF(AND($G168="检查版",$H168="口腔诊所"),IFERROR(R168/同类汇总数据!C$8,0),IF(AND($G168="互联网版",$H168="中西医诊所"),IFERROR(R168/同类汇总数据!C$9,0),IF(AND($G168="互联网版",$H168="中医诊所"),IFERROR(R168/同类汇总数据!C$10,0),IF(AND($G168="互联网版",$H168="口腔诊所"),IFERROR(R168/同类汇总数据!C$11,0))))))))))</f>
        <v>2.12780258743256</v>
      </c>
      <c r="AE168" s="61">
        <f>IF(AND($G168="正式版",$H168="中西医诊所"),IFERROR(S168/同类汇总数据!D$3,0),IF(AND($G168="正式版",$H168="中医诊所"),IFERROR(S168/同类汇总数据!D$4,0),IF(AND($G168="正式版",$H168="口腔诊所"),IFERROR(S168/同类汇总数据!D$5,0),IF(AND($G168="检查版",$H168="中西医诊所"),IFERROR(S168/同类汇总数据!D$6,0),IF(AND($G168="检查版",$H168="中医诊所"),IFERROR(S168/同类汇总数据!D$7,0),IF(AND($G168="检查版",$H168="口腔诊所"),IFERROR(S168/同类汇总数据!D$8,0),IF(AND($G168="互联网版",$H168="中西医诊所"),IFERROR(S168/同类汇总数据!D$9,0),IF(AND($G168="互联网版",$H168="中医诊所"),IFERROR(S168/同类汇总数据!D$10,0),IF(AND($G168="互联网版",$H168="口腔诊所"),IFERROR(S168/同类汇总数据!D$11,0))))))))))</f>
        <v>1.86029637898936</v>
      </c>
      <c r="AF168" s="61">
        <f>IF(AND($G168="正式版",$H168="中西医诊所"),IFERROR(T168/同类汇总数据!E$3,0),IF(AND($G168="正式版",$H168="中医诊所"),IFERROR(T168/同类汇总数据!E$4,0),IF(AND($G168="正式版",$H168="口腔诊所"),IFERROR(T168/同类汇总数据!E$5,0),IF(AND($G168="检查版",$H168="中西医诊所"),IFERROR(T168/同类汇总数据!E$6,0),IF(AND($G168="检查版",$H168="中医诊所"),IFERROR(T168/同类汇总数据!E$7,0),IF(AND($G168="检查版",$H168="口腔诊所"),IFERROR(T168/同类汇总数据!E$8,0),IF(AND($G168="互联网版",$H168="中西医诊所"),IFERROR(T168/同类汇总数据!E$9,0),IF(AND($G168="互联网版",$H168="中医诊所"),IFERROR(T168/同类汇总数据!E$10,0),IF(AND($G168="互联网版",$H168="口腔诊所"),IFERROR(T168/同类汇总数据!E$11,0))))))))))</f>
        <v>1.90819877828931</v>
      </c>
      <c r="AG168" s="61">
        <f>IF(AND($G168="正式版",$H168="中西医诊所"),IFERROR(U168/同类汇总数据!F$3,0),IF(AND($G168="正式版",$H168="中医诊所"),IFERROR(U168/同类汇总数据!F$4,0),IF(AND($G168="正式版",$H168="口腔诊所"),IFERROR(U168/同类汇总数据!F$5,0),IF(AND($G168="检查版",$H168="中西医诊所"),IFERROR(U168/同类汇总数据!F$6,0),IF(AND($G168="检查版",$H168="中医诊所"),IFERROR(U168/同类汇总数据!F$7,0),IF(AND($G168="检查版",$H168="口腔诊所"),IFERROR(U168/同类汇总数据!F$8,0),IF(AND($G168="互联网版",$H168="中西医诊所"),IFERROR(U168/同类汇总数据!F$9,0),IF(AND($G168="互联网版",$H168="中医诊所"),IFERROR(U168/同类汇总数据!F$10,0),IF(AND($G168="互联网版",$H168="口腔诊所"),IFERROR(U168/同类汇总数据!F$11,0))))))))))</f>
        <v>1.87097045896207</v>
      </c>
      <c r="AH168" s="61">
        <f>IF(AND($G168="正式版",$H168="中西医诊所"),IFERROR(V168/同类汇总数据!G$3,0),IF(AND($G168="正式版",$H168="中医诊所"),IFERROR(V168/同类汇总数据!G$4,0),IF(AND($G168="正式版",$H168="口腔诊所"),IFERROR(V168/同类汇总数据!G$5,0),IF(AND($G168="检查版",$H168="中西医诊所"),IFERROR(V168/同类汇总数据!G$6,0),IF(AND($G168="检查版",$H168="中医诊所"),IFERROR(V168/同类汇总数据!G$7,0),IF(AND($G168="检查版",$H168="口腔诊所"),IFERROR(V168/同类汇总数据!G$8,0),IF(AND($G168="互联网版",$H168="中西医诊所"),IFERROR(V168/同类汇总数据!G$9,0),IF(AND($G168="互联网版",$H168="中医诊所"),IFERROR(V168/同类汇总数据!G$10,0),IF(AND($G168="互联网版",$H168="口腔诊所"),IFERROR(V168/同类汇总数据!G$11,0))))))))))</f>
        <v>2.45236467405844</v>
      </c>
      <c r="AI168" s="61">
        <f>IF(AND($G168="正式版",$H168="中西医诊所"),IFERROR(W168/同类汇总数据!H$3,0),IF(AND($G168="正式版",$H168="中医诊所"),IFERROR(W168/同类汇总数据!H$4,0),IF(AND($G168="正式版",$H168="口腔诊所"),IFERROR(W168/同类汇总数据!H$5,0),IF(AND($G168="检查版",$H168="中西医诊所"),IFERROR(W168/同类汇总数据!H$6,0),IF(AND($G168="检查版",$H168="中医诊所"),IFERROR(W168/同类汇总数据!H$7,0),IF(AND($G168="检查版",$H168="口腔诊所"),IFERROR(W168/同类汇总数据!H$8,0),IF(AND($G168="互联网版",$H168="中西医诊所"),IFERROR(W168/同类汇总数据!H$9,0),IF(AND($G168="互联网版",$H168="中医诊所"),IFERROR(W168/同类汇总数据!H$10,0),IF(AND($G168="互联网版",$H168="口腔诊所"),IFERROR(W168/同类汇总数据!H$11,0))))))))))</f>
        <v>2.28928456335419</v>
      </c>
      <c r="AJ168" s="61">
        <f>IF(AND($G168="正式版",$H168="中西医诊所"),IFERROR(X168/同类汇总数据!I$3,0),IF(AND($G168="正式版",$H168="中医诊所"),IFERROR(X168/同类汇总数据!I$4,0),IF(AND($G168="正式版",$H168="口腔诊所"),IFERROR(X168/同类汇总数据!I$5,0),IF(AND($G168="检查版",$H168="中西医诊所"),IFERROR(X168/同类汇总数据!I$6,0),IF(AND($G168="检查版",$H168="中医诊所"),IFERROR(X168/同类汇总数据!I$7,0),IF(AND($G168="检查版",$H168="口腔诊所"),IFERROR(X168/同类汇总数据!I$8,0),IF(AND($G168="互联网版",$H168="中西医诊所"),IFERROR(X168/同类汇总数据!I$9,0),IF(AND($G168="互联网版",$H168="中医诊所"),IFERROR(X168/同类汇总数据!I$10,0),IF(AND($G168="互联网版",$H168="口腔诊所"),IFERROR(X168/同类汇总数据!I$11,0))))))))))</f>
        <v>2.22988108430509</v>
      </c>
      <c r="AK168" s="61">
        <f>IF(AND($G168="正式版",$H168="中西医诊所"),IFERROR(Y168/同类汇总数据!J$3,0),IF(AND($G168="正式版",$H168="中医诊所"),IFERROR(Y168/同类汇总数据!J$4,0),IF(AND($G168="正式版",$H168="口腔诊所"),IFERROR(Y168/同类汇总数据!J$5,0),IF(AND($G168="检查版",$H168="中西医诊所"),IFERROR(Y168/同类汇总数据!J$6,0),IF(AND($G168="检查版",$H168="中医诊所"),IFERROR(Y168/同类汇总数据!J$7,0),IF(AND($G168="检查版",$H168="口腔诊所"),IFERROR(Y168/同类汇总数据!J$8,0),IF(AND($G168="互联网版",$H168="中西医诊所"),IFERROR(Y168/同类汇总数据!J$9,0),IF(AND($G168="互联网版",$H168="中医诊所"),IFERROR(Y168/同类汇总数据!J$10,0),IF(AND($G168="互联网版",$H168="口腔诊所"),IFERROR(Y168/同类汇总数据!J$11,0))))))))))</f>
        <v>2.11585073388396</v>
      </c>
      <c r="AL168" s="62" t="str">
        <f ca="1" t="shared" si="57"/>
        <v>-</v>
      </c>
      <c r="AM168" s="62" t="str">
        <f t="shared" si="58"/>
        <v>高于同行150%</v>
      </c>
      <c r="AN168" s="5" t="str">
        <f t="shared" si="59"/>
        <v>高于同行100%</v>
      </c>
      <c r="AO168" s="63">
        <f t="shared" si="60"/>
        <v>46104.3921883565</v>
      </c>
      <c r="AP168" s="5" t="str">
        <f t="shared" si="61"/>
        <v/>
      </c>
      <c r="AQ168" s="60">
        <v>45162.5821629398</v>
      </c>
    </row>
    <row r="169" ht="17" spans="1:43">
      <c r="A169" s="5">
        <f t="shared" si="64"/>
        <v>166</v>
      </c>
      <c r="B169" s="55" t="str">
        <f t="shared" si="54"/>
        <v>无交易</v>
      </c>
      <c r="C169" s="2" t="str">
        <f t="shared" si="55"/>
        <v/>
      </c>
      <c r="D169" s="56" t="str">
        <f t="shared" si="56"/>
        <v>流失</v>
      </c>
      <c r="E169" s="84" t="s">
        <v>534</v>
      </c>
      <c r="F169" s="58">
        <v>45162.5821629398</v>
      </c>
      <c r="G169" s="59" t="s">
        <v>60</v>
      </c>
      <c r="H169" s="59" t="s">
        <v>39</v>
      </c>
      <c r="I169" s="59" t="s">
        <v>40</v>
      </c>
      <c r="J169" s="59" t="s">
        <v>41</v>
      </c>
      <c r="K169" s="59" t="s">
        <v>535</v>
      </c>
      <c r="L169" s="59" t="s">
        <v>536</v>
      </c>
      <c r="M169" s="60">
        <v>45163.6895138889</v>
      </c>
      <c r="N169" s="60"/>
      <c r="O169" s="60"/>
      <c r="P169" s="60">
        <v>45163.5037529282</v>
      </c>
      <c r="Q169" s="60"/>
      <c r="R169" s="59"/>
      <c r="S169" s="59"/>
      <c r="T169" s="59"/>
      <c r="U169" s="59"/>
      <c r="V169" s="59"/>
      <c r="W169" s="59"/>
      <c r="X169" s="59"/>
      <c r="Y169" s="59"/>
      <c r="Z169" s="59"/>
      <c r="AA169" s="59"/>
      <c r="AB169" s="59"/>
      <c r="AC169" s="59"/>
      <c r="AD169" s="61">
        <f>IF(AND($G169="正式版",$H169="中西医诊所"),IFERROR(R169/同类汇总数据!C$3,0),IF(AND($G169="正式版",$H169="中医诊所"),IFERROR(R169/同类汇总数据!C$4,0),IF(AND($G169="正式版",$H169="口腔诊所"),IFERROR(R169/同类汇总数据!C$5,0),IF(AND($G169="检查版",$H169="中西医诊所"),IFERROR(R169/同类汇总数据!C$6,0),IF(AND($G169="检查版",$H169="中医诊所"),IFERROR(R169/同类汇总数据!C$7,0),IF(AND($G169="检查版",$H169="口腔诊所"),IFERROR(R169/同类汇总数据!C$8,0),IF(AND($G169="互联网版",$H169="中西医诊所"),IFERROR(R169/同类汇总数据!C$9,0),IF(AND($G169="互联网版",$H169="中医诊所"),IFERROR(R169/同类汇总数据!C$10,0),IF(AND($G169="互联网版",$H169="口腔诊所"),IFERROR(R169/同类汇总数据!C$11,0))))))))))</f>
        <v>0</v>
      </c>
      <c r="AE169" s="61">
        <f>IF(AND($G169="正式版",$H169="中西医诊所"),IFERROR(S169/同类汇总数据!D$3,0),IF(AND($G169="正式版",$H169="中医诊所"),IFERROR(S169/同类汇总数据!D$4,0),IF(AND($G169="正式版",$H169="口腔诊所"),IFERROR(S169/同类汇总数据!D$5,0),IF(AND($G169="检查版",$H169="中西医诊所"),IFERROR(S169/同类汇总数据!D$6,0),IF(AND($G169="检查版",$H169="中医诊所"),IFERROR(S169/同类汇总数据!D$7,0),IF(AND($G169="检查版",$H169="口腔诊所"),IFERROR(S169/同类汇总数据!D$8,0),IF(AND($G169="互联网版",$H169="中西医诊所"),IFERROR(S169/同类汇总数据!D$9,0),IF(AND($G169="互联网版",$H169="中医诊所"),IFERROR(S169/同类汇总数据!D$10,0),IF(AND($G169="互联网版",$H169="口腔诊所"),IFERROR(S169/同类汇总数据!D$11,0))))))))))</f>
        <v>0</v>
      </c>
      <c r="AF169" s="61">
        <f>IF(AND($G169="正式版",$H169="中西医诊所"),IFERROR(T169/同类汇总数据!E$3,0),IF(AND($G169="正式版",$H169="中医诊所"),IFERROR(T169/同类汇总数据!E$4,0),IF(AND($G169="正式版",$H169="口腔诊所"),IFERROR(T169/同类汇总数据!E$5,0),IF(AND($G169="检查版",$H169="中西医诊所"),IFERROR(T169/同类汇总数据!E$6,0),IF(AND($G169="检查版",$H169="中医诊所"),IFERROR(T169/同类汇总数据!E$7,0),IF(AND($G169="检查版",$H169="口腔诊所"),IFERROR(T169/同类汇总数据!E$8,0),IF(AND($G169="互联网版",$H169="中西医诊所"),IFERROR(T169/同类汇总数据!E$9,0),IF(AND($G169="互联网版",$H169="中医诊所"),IFERROR(T169/同类汇总数据!E$10,0),IF(AND($G169="互联网版",$H169="口腔诊所"),IFERROR(T169/同类汇总数据!E$11,0))))))))))</f>
        <v>0</v>
      </c>
      <c r="AG169" s="61">
        <f>IF(AND($G169="正式版",$H169="中西医诊所"),IFERROR(U169/同类汇总数据!F$3,0),IF(AND($G169="正式版",$H169="中医诊所"),IFERROR(U169/同类汇总数据!F$4,0),IF(AND($G169="正式版",$H169="口腔诊所"),IFERROR(U169/同类汇总数据!F$5,0),IF(AND($G169="检查版",$H169="中西医诊所"),IFERROR(U169/同类汇总数据!F$6,0),IF(AND($G169="检查版",$H169="中医诊所"),IFERROR(U169/同类汇总数据!F$7,0),IF(AND($G169="检查版",$H169="口腔诊所"),IFERROR(U169/同类汇总数据!F$8,0),IF(AND($G169="互联网版",$H169="中西医诊所"),IFERROR(U169/同类汇总数据!F$9,0),IF(AND($G169="互联网版",$H169="中医诊所"),IFERROR(U169/同类汇总数据!F$10,0),IF(AND($G169="互联网版",$H169="口腔诊所"),IFERROR(U169/同类汇总数据!F$11,0))))))))))</f>
        <v>0</v>
      </c>
      <c r="AH169" s="61">
        <f>IF(AND($G169="正式版",$H169="中西医诊所"),IFERROR(V169/同类汇总数据!G$3,0),IF(AND($G169="正式版",$H169="中医诊所"),IFERROR(V169/同类汇总数据!G$4,0),IF(AND($G169="正式版",$H169="口腔诊所"),IFERROR(V169/同类汇总数据!G$5,0),IF(AND($G169="检查版",$H169="中西医诊所"),IFERROR(V169/同类汇总数据!G$6,0),IF(AND($G169="检查版",$H169="中医诊所"),IFERROR(V169/同类汇总数据!G$7,0),IF(AND($G169="检查版",$H169="口腔诊所"),IFERROR(V169/同类汇总数据!G$8,0),IF(AND($G169="互联网版",$H169="中西医诊所"),IFERROR(V169/同类汇总数据!G$9,0),IF(AND($G169="互联网版",$H169="中医诊所"),IFERROR(V169/同类汇总数据!G$10,0),IF(AND($G169="互联网版",$H169="口腔诊所"),IFERROR(V169/同类汇总数据!G$11,0))))))))))</f>
        <v>0</v>
      </c>
      <c r="AI169" s="61">
        <f>IF(AND($G169="正式版",$H169="中西医诊所"),IFERROR(W169/同类汇总数据!H$3,0),IF(AND($G169="正式版",$H169="中医诊所"),IFERROR(W169/同类汇总数据!H$4,0),IF(AND($G169="正式版",$H169="口腔诊所"),IFERROR(W169/同类汇总数据!H$5,0),IF(AND($G169="检查版",$H169="中西医诊所"),IFERROR(W169/同类汇总数据!H$6,0),IF(AND($G169="检查版",$H169="中医诊所"),IFERROR(W169/同类汇总数据!H$7,0),IF(AND($G169="检查版",$H169="口腔诊所"),IFERROR(W169/同类汇总数据!H$8,0),IF(AND($G169="互联网版",$H169="中西医诊所"),IFERROR(W169/同类汇总数据!H$9,0),IF(AND($G169="互联网版",$H169="中医诊所"),IFERROR(W169/同类汇总数据!H$10,0),IF(AND($G169="互联网版",$H169="口腔诊所"),IFERROR(W169/同类汇总数据!H$11,0))))))))))</f>
        <v>0</v>
      </c>
      <c r="AJ169" s="61">
        <f>IF(AND($G169="正式版",$H169="中西医诊所"),IFERROR(X169/同类汇总数据!I$3,0),IF(AND($G169="正式版",$H169="中医诊所"),IFERROR(X169/同类汇总数据!I$4,0),IF(AND($G169="正式版",$H169="口腔诊所"),IFERROR(X169/同类汇总数据!I$5,0),IF(AND($G169="检查版",$H169="中西医诊所"),IFERROR(X169/同类汇总数据!I$6,0),IF(AND($G169="检查版",$H169="中医诊所"),IFERROR(X169/同类汇总数据!I$7,0),IF(AND($G169="检查版",$H169="口腔诊所"),IFERROR(X169/同类汇总数据!I$8,0),IF(AND($G169="互联网版",$H169="中西医诊所"),IFERROR(X169/同类汇总数据!I$9,0),IF(AND($G169="互联网版",$H169="中医诊所"),IFERROR(X169/同类汇总数据!I$10,0),IF(AND($G169="互联网版",$H169="口腔诊所"),IFERROR(X169/同类汇总数据!I$11,0))))))))))</f>
        <v>0</v>
      </c>
      <c r="AK169" s="61">
        <f>IF(AND($G169="正式版",$H169="中西医诊所"),IFERROR(Y169/同类汇总数据!J$3,0),IF(AND($G169="正式版",$H169="中医诊所"),IFERROR(Y169/同类汇总数据!J$4,0),IF(AND($G169="正式版",$H169="口腔诊所"),IFERROR(Y169/同类汇总数据!J$5,0),IF(AND($G169="检查版",$H169="中西医诊所"),IFERROR(Y169/同类汇总数据!J$6,0),IF(AND($G169="检查版",$H169="中医诊所"),IFERROR(Y169/同类汇总数据!J$7,0),IF(AND($G169="检查版",$H169="口腔诊所"),IFERROR(Y169/同类汇总数据!J$8,0),IF(AND($G169="互联网版",$H169="中西医诊所"),IFERROR(Y169/同类汇总数据!J$9,0),IF(AND($G169="互联网版",$H169="中医诊所"),IFERROR(Y169/同类汇总数据!J$10,0),IF(AND($G169="互联网版",$H169="口腔诊所"),IFERROR(Y169/同类汇总数据!J$11,0))))))))))</f>
        <v>0</v>
      </c>
      <c r="AL169" s="62" t="str">
        <f ca="1" t="shared" si="57"/>
        <v>今年内未操作</v>
      </c>
      <c r="AM169" s="62" t="str">
        <f t="shared" si="58"/>
        <v>低于同行20%</v>
      </c>
      <c r="AN169" s="5" t="str">
        <f t="shared" si="59"/>
        <v>低于同行20%</v>
      </c>
      <c r="AO169" s="63">
        <f t="shared" si="60"/>
        <v>45163.6895138889</v>
      </c>
      <c r="AP169" s="5" t="str">
        <f t="shared" si="61"/>
        <v/>
      </c>
      <c r="AQ169" s="60">
        <v>45163.4222161574</v>
      </c>
    </row>
    <row r="170" ht="17" spans="1:43">
      <c r="A170" s="5">
        <f t="shared" si="64"/>
        <v>167</v>
      </c>
      <c r="B170" s="55" t="str">
        <f t="shared" si="54"/>
        <v>无交易</v>
      </c>
      <c r="C170" s="2" t="str">
        <f t="shared" si="55"/>
        <v/>
      </c>
      <c r="D170" s="56" t="str">
        <f t="shared" si="56"/>
        <v>流失</v>
      </c>
      <c r="E170" s="84" t="s">
        <v>537</v>
      </c>
      <c r="F170" s="58">
        <v>45163.4222161574</v>
      </c>
      <c r="G170" s="59" t="s">
        <v>60</v>
      </c>
      <c r="H170" s="59" t="s">
        <v>39</v>
      </c>
      <c r="I170" s="59" t="s">
        <v>40</v>
      </c>
      <c r="J170" s="59" t="s">
        <v>41</v>
      </c>
      <c r="K170" s="59" t="s">
        <v>538</v>
      </c>
      <c r="L170" s="59" t="s">
        <v>539</v>
      </c>
      <c r="M170" s="60">
        <v>45304.4475810185</v>
      </c>
      <c r="N170" s="60"/>
      <c r="O170" s="60"/>
      <c r="P170" s="60">
        <v>45304.4736757755</v>
      </c>
      <c r="Q170" s="60"/>
      <c r="R170" s="59"/>
      <c r="S170" s="59"/>
      <c r="T170" s="59"/>
      <c r="U170" s="59"/>
      <c r="V170" s="59"/>
      <c r="W170" s="59"/>
      <c r="X170" s="59"/>
      <c r="Y170" s="59"/>
      <c r="Z170" s="59"/>
      <c r="AA170" s="59"/>
      <c r="AB170" s="59"/>
      <c r="AC170" s="59"/>
      <c r="AD170" s="61">
        <f>IF(AND($G170="正式版",$H170="中西医诊所"),IFERROR(R170/同类汇总数据!C$3,0),IF(AND($G170="正式版",$H170="中医诊所"),IFERROR(R170/同类汇总数据!C$4,0),IF(AND($G170="正式版",$H170="口腔诊所"),IFERROR(R170/同类汇总数据!C$5,0),IF(AND($G170="检查版",$H170="中西医诊所"),IFERROR(R170/同类汇总数据!C$6,0),IF(AND($G170="检查版",$H170="中医诊所"),IFERROR(R170/同类汇总数据!C$7,0),IF(AND($G170="检查版",$H170="口腔诊所"),IFERROR(R170/同类汇总数据!C$8,0),IF(AND($G170="互联网版",$H170="中西医诊所"),IFERROR(R170/同类汇总数据!C$9,0),IF(AND($G170="互联网版",$H170="中医诊所"),IFERROR(R170/同类汇总数据!C$10,0),IF(AND($G170="互联网版",$H170="口腔诊所"),IFERROR(R170/同类汇总数据!C$11,0))))))))))</f>
        <v>0</v>
      </c>
      <c r="AE170" s="61">
        <f>IF(AND($G170="正式版",$H170="中西医诊所"),IFERROR(S170/同类汇总数据!D$3,0),IF(AND($G170="正式版",$H170="中医诊所"),IFERROR(S170/同类汇总数据!D$4,0),IF(AND($G170="正式版",$H170="口腔诊所"),IFERROR(S170/同类汇总数据!D$5,0),IF(AND($G170="检查版",$H170="中西医诊所"),IFERROR(S170/同类汇总数据!D$6,0),IF(AND($G170="检查版",$H170="中医诊所"),IFERROR(S170/同类汇总数据!D$7,0),IF(AND($G170="检查版",$H170="口腔诊所"),IFERROR(S170/同类汇总数据!D$8,0),IF(AND($G170="互联网版",$H170="中西医诊所"),IFERROR(S170/同类汇总数据!D$9,0),IF(AND($G170="互联网版",$H170="中医诊所"),IFERROR(S170/同类汇总数据!D$10,0),IF(AND($G170="互联网版",$H170="口腔诊所"),IFERROR(S170/同类汇总数据!D$11,0))))))))))</f>
        <v>0</v>
      </c>
      <c r="AF170" s="61">
        <f>IF(AND($G170="正式版",$H170="中西医诊所"),IFERROR(T170/同类汇总数据!E$3,0),IF(AND($G170="正式版",$H170="中医诊所"),IFERROR(T170/同类汇总数据!E$4,0),IF(AND($G170="正式版",$H170="口腔诊所"),IFERROR(T170/同类汇总数据!E$5,0),IF(AND($G170="检查版",$H170="中西医诊所"),IFERROR(T170/同类汇总数据!E$6,0),IF(AND($G170="检查版",$H170="中医诊所"),IFERROR(T170/同类汇总数据!E$7,0),IF(AND($G170="检查版",$H170="口腔诊所"),IFERROR(T170/同类汇总数据!E$8,0),IF(AND($G170="互联网版",$H170="中西医诊所"),IFERROR(T170/同类汇总数据!E$9,0),IF(AND($G170="互联网版",$H170="中医诊所"),IFERROR(T170/同类汇总数据!E$10,0),IF(AND($G170="互联网版",$H170="口腔诊所"),IFERROR(T170/同类汇总数据!E$11,0))))))))))</f>
        <v>0</v>
      </c>
      <c r="AG170" s="61">
        <f>IF(AND($G170="正式版",$H170="中西医诊所"),IFERROR(U170/同类汇总数据!F$3,0),IF(AND($G170="正式版",$H170="中医诊所"),IFERROR(U170/同类汇总数据!F$4,0),IF(AND($G170="正式版",$H170="口腔诊所"),IFERROR(U170/同类汇总数据!F$5,0),IF(AND($G170="检查版",$H170="中西医诊所"),IFERROR(U170/同类汇总数据!F$6,0),IF(AND($G170="检查版",$H170="中医诊所"),IFERROR(U170/同类汇总数据!F$7,0),IF(AND($G170="检查版",$H170="口腔诊所"),IFERROR(U170/同类汇总数据!F$8,0),IF(AND($G170="互联网版",$H170="中西医诊所"),IFERROR(U170/同类汇总数据!F$9,0),IF(AND($G170="互联网版",$H170="中医诊所"),IFERROR(U170/同类汇总数据!F$10,0),IF(AND($G170="互联网版",$H170="口腔诊所"),IFERROR(U170/同类汇总数据!F$11,0))))))))))</f>
        <v>0</v>
      </c>
      <c r="AH170" s="61">
        <f>IF(AND($G170="正式版",$H170="中西医诊所"),IFERROR(V170/同类汇总数据!G$3,0),IF(AND($G170="正式版",$H170="中医诊所"),IFERROR(V170/同类汇总数据!G$4,0),IF(AND($G170="正式版",$H170="口腔诊所"),IFERROR(V170/同类汇总数据!G$5,0),IF(AND($G170="检查版",$H170="中西医诊所"),IFERROR(V170/同类汇总数据!G$6,0),IF(AND($G170="检查版",$H170="中医诊所"),IFERROR(V170/同类汇总数据!G$7,0),IF(AND($G170="检查版",$H170="口腔诊所"),IFERROR(V170/同类汇总数据!G$8,0),IF(AND($G170="互联网版",$H170="中西医诊所"),IFERROR(V170/同类汇总数据!G$9,0),IF(AND($G170="互联网版",$H170="中医诊所"),IFERROR(V170/同类汇总数据!G$10,0),IF(AND($G170="互联网版",$H170="口腔诊所"),IFERROR(V170/同类汇总数据!G$11,0))))))))))</f>
        <v>0</v>
      </c>
      <c r="AI170" s="61">
        <f>IF(AND($G170="正式版",$H170="中西医诊所"),IFERROR(W170/同类汇总数据!H$3,0),IF(AND($G170="正式版",$H170="中医诊所"),IFERROR(W170/同类汇总数据!H$4,0),IF(AND($G170="正式版",$H170="口腔诊所"),IFERROR(W170/同类汇总数据!H$5,0),IF(AND($G170="检查版",$H170="中西医诊所"),IFERROR(W170/同类汇总数据!H$6,0),IF(AND($G170="检查版",$H170="中医诊所"),IFERROR(W170/同类汇总数据!H$7,0),IF(AND($G170="检查版",$H170="口腔诊所"),IFERROR(W170/同类汇总数据!H$8,0),IF(AND($G170="互联网版",$H170="中西医诊所"),IFERROR(W170/同类汇总数据!H$9,0),IF(AND($G170="互联网版",$H170="中医诊所"),IFERROR(W170/同类汇总数据!H$10,0),IF(AND($G170="互联网版",$H170="口腔诊所"),IFERROR(W170/同类汇总数据!H$11,0))))))))))</f>
        <v>0</v>
      </c>
      <c r="AJ170" s="61">
        <f>IF(AND($G170="正式版",$H170="中西医诊所"),IFERROR(X170/同类汇总数据!I$3,0),IF(AND($G170="正式版",$H170="中医诊所"),IFERROR(X170/同类汇总数据!I$4,0),IF(AND($G170="正式版",$H170="口腔诊所"),IFERROR(X170/同类汇总数据!I$5,0),IF(AND($G170="检查版",$H170="中西医诊所"),IFERROR(X170/同类汇总数据!I$6,0),IF(AND($G170="检查版",$H170="中医诊所"),IFERROR(X170/同类汇总数据!I$7,0),IF(AND($G170="检查版",$H170="口腔诊所"),IFERROR(X170/同类汇总数据!I$8,0),IF(AND($G170="互联网版",$H170="中西医诊所"),IFERROR(X170/同类汇总数据!I$9,0),IF(AND($G170="互联网版",$H170="中医诊所"),IFERROR(X170/同类汇总数据!I$10,0),IF(AND($G170="互联网版",$H170="口腔诊所"),IFERROR(X170/同类汇总数据!I$11,0))))))))))</f>
        <v>0</v>
      </c>
      <c r="AK170" s="61">
        <f>IF(AND($G170="正式版",$H170="中西医诊所"),IFERROR(Y170/同类汇总数据!J$3,0),IF(AND($G170="正式版",$H170="中医诊所"),IFERROR(Y170/同类汇总数据!J$4,0),IF(AND($G170="正式版",$H170="口腔诊所"),IFERROR(Y170/同类汇总数据!J$5,0),IF(AND($G170="检查版",$H170="中西医诊所"),IFERROR(Y170/同类汇总数据!J$6,0),IF(AND($G170="检查版",$H170="中医诊所"),IFERROR(Y170/同类汇总数据!J$7,0),IF(AND($G170="检查版",$H170="口腔诊所"),IFERROR(Y170/同类汇总数据!J$8,0),IF(AND($G170="互联网版",$H170="中西医诊所"),IFERROR(Y170/同类汇总数据!J$9,0),IF(AND($G170="互联网版",$H170="中医诊所"),IFERROR(Y170/同类汇总数据!J$10,0),IF(AND($G170="互联网版",$H170="口腔诊所"),IFERROR(Y170/同类汇总数据!J$11,0))))))))))</f>
        <v>0</v>
      </c>
      <c r="AL170" s="62" t="str">
        <f ca="1" t="shared" si="57"/>
        <v>今年内未操作</v>
      </c>
      <c r="AM170" s="62" t="str">
        <f t="shared" si="58"/>
        <v>低于同行20%</v>
      </c>
      <c r="AN170" s="5" t="str">
        <f t="shared" si="59"/>
        <v>低于同行20%</v>
      </c>
      <c r="AO170" s="63">
        <f t="shared" si="60"/>
        <v>45304.4736757755</v>
      </c>
      <c r="AP170" s="5" t="str">
        <f t="shared" si="61"/>
        <v/>
      </c>
      <c r="AQ170" s="60">
        <v>45163.42381875</v>
      </c>
    </row>
    <row r="171" ht="17" spans="1:43">
      <c r="A171" s="5">
        <f t="shared" si="64"/>
        <v>168</v>
      </c>
      <c r="B171" s="55" t="str">
        <f t="shared" si="54"/>
        <v>交易波动较大</v>
      </c>
      <c r="C171" s="2" t="str">
        <f t="shared" si="55"/>
        <v>本月交易额降超20%</v>
      </c>
      <c r="D171" s="56" t="str">
        <f t="shared" si="56"/>
        <v>-</v>
      </c>
      <c r="E171" s="84" t="s">
        <v>540</v>
      </c>
      <c r="F171" s="58">
        <v>45163.42381875</v>
      </c>
      <c r="G171" s="59" t="s">
        <v>38</v>
      </c>
      <c r="H171" s="59" t="s">
        <v>63</v>
      </c>
      <c r="I171" s="59" t="s">
        <v>40</v>
      </c>
      <c r="J171" s="59" t="s">
        <v>41</v>
      </c>
      <c r="K171" s="59" t="s">
        <v>541</v>
      </c>
      <c r="L171" s="59" t="s">
        <v>542</v>
      </c>
      <c r="M171" s="60">
        <v>46102.3695717593</v>
      </c>
      <c r="N171" s="60">
        <v>46097.4316677662</v>
      </c>
      <c r="O171" s="60">
        <v>46097.4293755556</v>
      </c>
      <c r="P171" s="60">
        <v>46022.6741084722</v>
      </c>
      <c r="Q171" s="60">
        <v>46097.4316756944</v>
      </c>
      <c r="R171" s="59">
        <v>500</v>
      </c>
      <c r="S171" s="59">
        <v>6936</v>
      </c>
      <c r="T171" s="59">
        <v>35599</v>
      </c>
      <c r="U171" s="59">
        <v>30887</v>
      </c>
      <c r="V171" s="59">
        <v>2</v>
      </c>
      <c r="W171" s="59">
        <v>16</v>
      </c>
      <c r="X171" s="59">
        <v>58</v>
      </c>
      <c r="Y171" s="59">
        <v>49</v>
      </c>
      <c r="Z171" s="85" t="s">
        <v>543</v>
      </c>
      <c r="AA171" s="59">
        <v>-0.3953447825</v>
      </c>
      <c r="AB171" s="59">
        <v>-0.3327710563</v>
      </c>
      <c r="AC171" s="59">
        <v>0.4386610879</v>
      </c>
      <c r="AD171" s="61">
        <f>IF(AND($G171="正式版",$H171="中西医诊所"),IFERROR(R171/同类汇总数据!C$3,0),IF(AND($G171="正式版",$H171="中医诊所"),IFERROR(R171/同类汇总数据!C$4,0),IF(AND($G171="正式版",$H171="口腔诊所"),IFERROR(R171/同类汇总数据!C$5,0),IF(AND($G171="检查版",$H171="中西医诊所"),IFERROR(R171/同类汇总数据!C$6,0),IF(AND($G171="检查版",$H171="中医诊所"),IFERROR(R171/同类汇总数据!C$7,0),IF(AND($G171="检查版",$H171="口腔诊所"),IFERROR(R171/同类汇总数据!C$8,0),IF(AND($G171="互联网版",$H171="中西医诊所"),IFERROR(R171/同类汇总数据!C$9,0),IF(AND($G171="互联网版",$H171="中医诊所"),IFERROR(R171/同类汇总数据!C$10,0),IF(AND($G171="互联网版",$H171="口腔诊所"),IFERROR(R171/同类汇总数据!C$11,0))))))))))</f>
        <v>0.0500122829959517</v>
      </c>
      <c r="AE171" s="61">
        <f>IF(AND($G171="正式版",$H171="中西医诊所"),IFERROR(S171/同类汇总数据!D$3,0),IF(AND($G171="正式版",$H171="中医诊所"),IFERROR(S171/同类汇总数据!D$4,0),IF(AND($G171="正式版",$H171="口腔诊所"),IFERROR(S171/同类汇总数据!D$5,0),IF(AND($G171="检查版",$H171="中西医诊所"),IFERROR(S171/同类汇总数据!D$6,0),IF(AND($G171="检查版",$H171="中医诊所"),IFERROR(S171/同类汇总数据!D$7,0),IF(AND($G171="检查版",$H171="口腔诊所"),IFERROR(S171/同类汇总数据!D$8,0),IF(AND($G171="互联网版",$H171="中西医诊所"),IFERROR(S171/同类汇总数据!D$9,0),IF(AND($G171="互联网版",$H171="中医诊所"),IFERROR(S171/同类汇总数据!D$10,0),IF(AND($G171="互联网版",$H171="口腔诊所"),IFERROR(S171/同类汇总数据!D$11,0))))))))))</f>
        <v>0.159702251952123</v>
      </c>
      <c r="AF171" s="61">
        <f>IF(AND($G171="正式版",$H171="中西医诊所"),IFERROR(T171/同类汇总数据!E$3,0),IF(AND($G171="正式版",$H171="中医诊所"),IFERROR(T171/同类汇总数据!E$4,0),IF(AND($G171="正式版",$H171="口腔诊所"),IFERROR(T171/同类汇总数据!E$5,0),IF(AND($G171="检查版",$H171="中西医诊所"),IFERROR(T171/同类汇总数据!E$6,0),IF(AND($G171="检查版",$H171="中医诊所"),IFERROR(T171/同类汇总数据!E$7,0),IF(AND($G171="检查版",$H171="口腔诊所"),IFERROR(T171/同类汇总数据!E$8,0),IF(AND($G171="互联网版",$H171="中西医诊所"),IFERROR(T171/同类汇总数据!E$9,0),IF(AND($G171="互联网版",$H171="中医诊所"),IFERROR(T171/同类汇总数据!E$10,0),IF(AND($G171="互联网版",$H171="口腔诊所"),IFERROR(T171/同类汇总数据!E$11,0))))))))))</f>
        <v>0.321096561142245</v>
      </c>
      <c r="AG171" s="61">
        <f>IF(AND($G171="正式版",$H171="中西医诊所"),IFERROR(U171/同类汇总数据!F$3,0),IF(AND($G171="正式版",$H171="中医诊所"),IFERROR(U171/同类汇总数据!F$4,0),IF(AND($G171="正式版",$H171="口腔诊所"),IFERROR(U171/同类汇总数据!F$5,0),IF(AND($G171="检查版",$H171="中西医诊所"),IFERROR(U171/同类汇总数据!F$6,0),IF(AND($G171="检查版",$H171="中医诊所"),IFERROR(U171/同类汇总数据!F$7,0),IF(AND($G171="检查版",$H171="口腔诊所"),IFERROR(U171/同类汇总数据!F$8,0),IF(AND($G171="互联网版",$H171="中西医诊所"),IFERROR(U171/同类汇总数据!F$9,0),IF(AND($G171="互联网版",$H171="中医诊所"),IFERROR(U171/同类汇总数据!F$10,0),IF(AND($G171="互联网版",$H171="口腔诊所"),IFERROR(U171/同类汇总数据!F$11,0))))))))))</f>
        <v>0.309185380506166</v>
      </c>
      <c r="AH171" s="61">
        <f>IF(AND($G171="正式版",$H171="中西医诊所"),IFERROR(V171/同类汇总数据!G$3,0),IF(AND($G171="正式版",$H171="中医诊所"),IFERROR(V171/同类汇总数据!G$4,0),IF(AND($G171="正式版",$H171="口腔诊所"),IFERROR(V171/同类汇总数据!G$5,0),IF(AND($G171="检查版",$H171="中西医诊所"),IFERROR(V171/同类汇总数据!G$6,0),IF(AND($G171="检查版",$H171="中医诊所"),IFERROR(V171/同类汇总数据!G$7,0),IF(AND($G171="检查版",$H171="口腔诊所"),IFERROR(V171/同类汇总数据!G$8,0),IF(AND($G171="互联网版",$H171="中西医诊所"),IFERROR(V171/同类汇总数据!G$9,0),IF(AND($G171="互联网版",$H171="中医诊所"),IFERROR(V171/同类汇总数据!G$10,0),IF(AND($G171="互联网版",$H171="口腔诊所"),IFERROR(V171/同类汇总数据!G$11,0))))))))))</f>
        <v>0.148628162064148</v>
      </c>
      <c r="AI171" s="61">
        <f>IF(AND($G171="正式版",$H171="中西医诊所"),IFERROR(W171/同类汇总数据!H$3,0),IF(AND($G171="正式版",$H171="中医诊所"),IFERROR(W171/同类汇总数据!H$4,0),IF(AND($G171="正式版",$H171="口腔诊所"),IFERROR(W171/同类汇总数据!H$5,0),IF(AND($G171="检查版",$H171="中西医诊所"),IFERROR(W171/同类汇总数据!H$6,0),IF(AND($G171="检查版",$H171="中医诊所"),IFERROR(W171/同类汇总数据!H$7,0),IF(AND($G171="检查版",$H171="口腔诊所"),IFERROR(W171/同类汇总数据!H$8,0),IF(AND($G171="互联网版",$H171="中西医诊所"),IFERROR(W171/同类汇总数据!H$9,0),IF(AND($G171="互联网版",$H171="中医诊所"),IFERROR(W171/同类汇总数据!H$10,0),IF(AND($G171="互联网版",$H171="口腔诊所"),IFERROR(W171/同类汇总数据!H$11,0))))))))))</f>
        <v>0.281758100105131</v>
      </c>
      <c r="AJ171" s="61">
        <f>IF(AND($G171="正式版",$H171="中西医诊所"),IFERROR(X171/同类汇总数据!I$3,0),IF(AND($G171="正式版",$H171="中医诊所"),IFERROR(X171/同类汇总数据!I$4,0),IF(AND($G171="正式版",$H171="口腔诊所"),IFERROR(X171/同类汇总数据!I$5,0),IF(AND($G171="检查版",$H171="中西医诊所"),IFERROR(X171/同类汇总数据!I$6,0),IF(AND($G171="检查版",$H171="中医诊所"),IFERROR(X171/同类汇总数据!I$7,0),IF(AND($G171="检查版",$H171="口腔诊所"),IFERROR(X171/同类汇总数据!I$8,0),IF(AND($G171="互联网版",$H171="中西医诊所"),IFERROR(X171/同类汇总数据!I$9,0),IF(AND($G171="互联网版",$H171="中医诊所"),IFERROR(X171/同类汇总数据!I$10,0),IF(AND($G171="互联网版",$H171="口腔诊所"),IFERROR(X171/同类汇总数据!I$11,0))))))))))</f>
        <v>0.393109735227038</v>
      </c>
      <c r="AK171" s="61">
        <f>IF(AND($G171="正式版",$H171="中西医诊所"),IFERROR(Y171/同类汇总数据!J$3,0),IF(AND($G171="正式版",$H171="中医诊所"),IFERROR(Y171/同类汇总数据!J$4,0),IF(AND($G171="正式版",$H171="口腔诊所"),IFERROR(Y171/同类汇总数据!J$5,0),IF(AND($G171="检查版",$H171="中西医诊所"),IFERROR(Y171/同类汇总数据!J$6,0),IF(AND($G171="检查版",$H171="中医诊所"),IFERROR(Y171/同类汇总数据!J$7,0),IF(AND($G171="检查版",$H171="口腔诊所"),IFERROR(Y171/同类汇总数据!J$8,0),IF(AND($G171="互联网版",$H171="中西医诊所"),IFERROR(Y171/同类汇总数据!J$9,0),IF(AND($G171="互联网版",$H171="中医诊所"),IFERROR(Y171/同类汇总数据!J$10,0),IF(AND($G171="互联网版",$H171="口腔诊所"),IFERROR(Y171/同类汇总数据!J$11,0))))))))))</f>
        <v>0.368956177794711</v>
      </c>
      <c r="AL171" s="62" t="str">
        <f ca="1" t="shared" si="57"/>
        <v>-</v>
      </c>
      <c r="AM171" s="62" t="str">
        <f t="shared" si="58"/>
        <v>低于同行20%</v>
      </c>
      <c r="AN171" s="5" t="str">
        <f t="shared" si="59"/>
        <v>低于同行50%</v>
      </c>
      <c r="AO171" s="63">
        <f t="shared" si="60"/>
        <v>46102.3695717593</v>
      </c>
      <c r="AP171" s="5" t="str">
        <f t="shared" si="61"/>
        <v/>
      </c>
      <c r="AQ171" s="60">
        <v>45163.4249955903</v>
      </c>
    </row>
    <row r="172" ht="17" spans="1:43">
      <c r="A172" s="5">
        <f t="shared" si="64"/>
        <v>169</v>
      </c>
      <c r="B172" s="55" t="str">
        <f t="shared" si="54"/>
        <v>无交易</v>
      </c>
      <c r="C172" s="2" t="str">
        <f t="shared" si="55"/>
        <v/>
      </c>
      <c r="D172" s="56" t="str">
        <f t="shared" si="56"/>
        <v>流失</v>
      </c>
      <c r="E172" s="84" t="s">
        <v>544</v>
      </c>
      <c r="F172" s="58">
        <v>45163.4249955903</v>
      </c>
      <c r="G172" s="59" t="s">
        <v>60</v>
      </c>
      <c r="H172" s="59" t="s">
        <v>63</v>
      </c>
      <c r="I172" s="59" t="s">
        <v>40</v>
      </c>
      <c r="J172" s="59" t="s">
        <v>182</v>
      </c>
      <c r="K172" s="59" t="s">
        <v>545</v>
      </c>
      <c r="L172" s="59" t="s">
        <v>546</v>
      </c>
      <c r="M172" s="60">
        <v>46063.7051157407</v>
      </c>
      <c r="N172" s="60">
        <v>45781.6410744676</v>
      </c>
      <c r="O172" s="60">
        <v>45781.6408962847</v>
      </c>
      <c r="P172" s="60">
        <v>45742.6258242824</v>
      </c>
      <c r="Q172" s="60">
        <v>45779.6410843866</v>
      </c>
      <c r="R172" s="59"/>
      <c r="S172" s="59"/>
      <c r="T172" s="59"/>
      <c r="U172" s="59"/>
      <c r="V172" s="59"/>
      <c r="W172" s="59"/>
      <c r="X172" s="59"/>
      <c r="Y172" s="59"/>
      <c r="Z172" s="59"/>
      <c r="AA172" s="59"/>
      <c r="AB172" s="59"/>
      <c r="AC172" s="59"/>
      <c r="AD172" s="61">
        <f>IF(AND($G172="正式版",$H172="中西医诊所"),IFERROR(R172/同类汇总数据!C$3,0),IF(AND($G172="正式版",$H172="中医诊所"),IFERROR(R172/同类汇总数据!C$4,0),IF(AND($G172="正式版",$H172="口腔诊所"),IFERROR(R172/同类汇总数据!C$5,0),IF(AND($G172="检查版",$H172="中西医诊所"),IFERROR(R172/同类汇总数据!C$6,0),IF(AND($G172="检查版",$H172="中医诊所"),IFERROR(R172/同类汇总数据!C$7,0),IF(AND($G172="检查版",$H172="口腔诊所"),IFERROR(R172/同类汇总数据!C$8,0),IF(AND($G172="互联网版",$H172="中西医诊所"),IFERROR(R172/同类汇总数据!C$9,0),IF(AND($G172="互联网版",$H172="中医诊所"),IFERROR(R172/同类汇总数据!C$10,0),IF(AND($G172="互联网版",$H172="口腔诊所"),IFERROR(R172/同类汇总数据!C$11,0))))))))))</f>
        <v>0</v>
      </c>
      <c r="AE172" s="61">
        <f>IF(AND($G172="正式版",$H172="中西医诊所"),IFERROR(S172/同类汇总数据!D$3,0),IF(AND($G172="正式版",$H172="中医诊所"),IFERROR(S172/同类汇总数据!D$4,0),IF(AND($G172="正式版",$H172="口腔诊所"),IFERROR(S172/同类汇总数据!D$5,0),IF(AND($G172="检查版",$H172="中西医诊所"),IFERROR(S172/同类汇总数据!D$6,0),IF(AND($G172="检查版",$H172="中医诊所"),IFERROR(S172/同类汇总数据!D$7,0),IF(AND($G172="检查版",$H172="口腔诊所"),IFERROR(S172/同类汇总数据!D$8,0),IF(AND($G172="互联网版",$H172="中西医诊所"),IFERROR(S172/同类汇总数据!D$9,0),IF(AND($G172="互联网版",$H172="中医诊所"),IFERROR(S172/同类汇总数据!D$10,0),IF(AND($G172="互联网版",$H172="口腔诊所"),IFERROR(S172/同类汇总数据!D$11,0))))))))))</f>
        <v>0</v>
      </c>
      <c r="AF172" s="61">
        <f>IF(AND($G172="正式版",$H172="中西医诊所"),IFERROR(T172/同类汇总数据!E$3,0),IF(AND($G172="正式版",$H172="中医诊所"),IFERROR(T172/同类汇总数据!E$4,0),IF(AND($G172="正式版",$H172="口腔诊所"),IFERROR(T172/同类汇总数据!E$5,0),IF(AND($G172="检查版",$H172="中西医诊所"),IFERROR(T172/同类汇总数据!E$6,0),IF(AND($G172="检查版",$H172="中医诊所"),IFERROR(T172/同类汇总数据!E$7,0),IF(AND($G172="检查版",$H172="口腔诊所"),IFERROR(T172/同类汇总数据!E$8,0),IF(AND($G172="互联网版",$H172="中西医诊所"),IFERROR(T172/同类汇总数据!E$9,0),IF(AND($G172="互联网版",$H172="中医诊所"),IFERROR(T172/同类汇总数据!E$10,0),IF(AND($G172="互联网版",$H172="口腔诊所"),IFERROR(T172/同类汇总数据!E$11,0))))))))))</f>
        <v>0</v>
      </c>
      <c r="AG172" s="61">
        <f>IF(AND($G172="正式版",$H172="中西医诊所"),IFERROR(U172/同类汇总数据!F$3,0),IF(AND($G172="正式版",$H172="中医诊所"),IFERROR(U172/同类汇总数据!F$4,0),IF(AND($G172="正式版",$H172="口腔诊所"),IFERROR(U172/同类汇总数据!F$5,0),IF(AND($G172="检查版",$H172="中西医诊所"),IFERROR(U172/同类汇总数据!F$6,0),IF(AND($G172="检查版",$H172="中医诊所"),IFERROR(U172/同类汇总数据!F$7,0),IF(AND($G172="检查版",$H172="口腔诊所"),IFERROR(U172/同类汇总数据!F$8,0),IF(AND($G172="互联网版",$H172="中西医诊所"),IFERROR(U172/同类汇总数据!F$9,0),IF(AND($G172="互联网版",$H172="中医诊所"),IFERROR(U172/同类汇总数据!F$10,0),IF(AND($G172="互联网版",$H172="口腔诊所"),IFERROR(U172/同类汇总数据!F$11,0))))))))))</f>
        <v>0</v>
      </c>
      <c r="AH172" s="61">
        <f>IF(AND($G172="正式版",$H172="中西医诊所"),IFERROR(V172/同类汇总数据!G$3,0),IF(AND($G172="正式版",$H172="中医诊所"),IFERROR(V172/同类汇总数据!G$4,0),IF(AND($G172="正式版",$H172="口腔诊所"),IFERROR(V172/同类汇总数据!G$5,0),IF(AND($G172="检查版",$H172="中西医诊所"),IFERROR(V172/同类汇总数据!G$6,0),IF(AND($G172="检查版",$H172="中医诊所"),IFERROR(V172/同类汇总数据!G$7,0),IF(AND($G172="检查版",$H172="口腔诊所"),IFERROR(V172/同类汇总数据!G$8,0),IF(AND($G172="互联网版",$H172="中西医诊所"),IFERROR(V172/同类汇总数据!G$9,0),IF(AND($G172="互联网版",$H172="中医诊所"),IFERROR(V172/同类汇总数据!G$10,0),IF(AND($G172="互联网版",$H172="口腔诊所"),IFERROR(V172/同类汇总数据!G$11,0))))))))))</f>
        <v>0</v>
      </c>
      <c r="AI172" s="61">
        <f>IF(AND($G172="正式版",$H172="中西医诊所"),IFERROR(W172/同类汇总数据!H$3,0),IF(AND($G172="正式版",$H172="中医诊所"),IFERROR(W172/同类汇总数据!H$4,0),IF(AND($G172="正式版",$H172="口腔诊所"),IFERROR(W172/同类汇总数据!H$5,0),IF(AND($G172="检查版",$H172="中西医诊所"),IFERROR(W172/同类汇总数据!H$6,0),IF(AND($G172="检查版",$H172="中医诊所"),IFERROR(W172/同类汇总数据!H$7,0),IF(AND($G172="检查版",$H172="口腔诊所"),IFERROR(W172/同类汇总数据!H$8,0),IF(AND($G172="互联网版",$H172="中西医诊所"),IFERROR(W172/同类汇总数据!H$9,0),IF(AND($G172="互联网版",$H172="中医诊所"),IFERROR(W172/同类汇总数据!H$10,0),IF(AND($G172="互联网版",$H172="口腔诊所"),IFERROR(W172/同类汇总数据!H$11,0))))))))))</f>
        <v>0</v>
      </c>
      <c r="AJ172" s="61">
        <f>IF(AND($G172="正式版",$H172="中西医诊所"),IFERROR(X172/同类汇总数据!I$3,0),IF(AND($G172="正式版",$H172="中医诊所"),IFERROR(X172/同类汇总数据!I$4,0),IF(AND($G172="正式版",$H172="口腔诊所"),IFERROR(X172/同类汇总数据!I$5,0),IF(AND($G172="检查版",$H172="中西医诊所"),IFERROR(X172/同类汇总数据!I$6,0),IF(AND($G172="检查版",$H172="中医诊所"),IFERROR(X172/同类汇总数据!I$7,0),IF(AND($G172="检查版",$H172="口腔诊所"),IFERROR(X172/同类汇总数据!I$8,0),IF(AND($G172="互联网版",$H172="中西医诊所"),IFERROR(X172/同类汇总数据!I$9,0),IF(AND($G172="互联网版",$H172="中医诊所"),IFERROR(X172/同类汇总数据!I$10,0),IF(AND($G172="互联网版",$H172="口腔诊所"),IFERROR(X172/同类汇总数据!I$11,0))))))))))</f>
        <v>0</v>
      </c>
      <c r="AK172" s="61">
        <f>IF(AND($G172="正式版",$H172="中西医诊所"),IFERROR(Y172/同类汇总数据!J$3,0),IF(AND($G172="正式版",$H172="中医诊所"),IFERROR(Y172/同类汇总数据!J$4,0),IF(AND($G172="正式版",$H172="口腔诊所"),IFERROR(Y172/同类汇总数据!J$5,0),IF(AND($G172="检查版",$H172="中西医诊所"),IFERROR(Y172/同类汇总数据!J$6,0),IF(AND($G172="检查版",$H172="中医诊所"),IFERROR(Y172/同类汇总数据!J$7,0),IF(AND($G172="检查版",$H172="口腔诊所"),IFERROR(Y172/同类汇总数据!J$8,0),IF(AND($G172="互联网版",$H172="中西医诊所"),IFERROR(Y172/同类汇总数据!J$9,0),IF(AND($G172="互联网版",$H172="中医诊所"),IFERROR(Y172/同类汇总数据!J$10,0),IF(AND($G172="互联网版",$H172="口腔诊所"),IFERROR(Y172/同类汇总数据!J$11,0))))))))))</f>
        <v>0</v>
      </c>
      <c r="AL172" s="62" t="str">
        <f ca="1" t="shared" si="57"/>
        <v>最近一月未操作</v>
      </c>
      <c r="AM172" s="62" t="str">
        <f t="shared" si="58"/>
        <v>低于同行20%</v>
      </c>
      <c r="AN172" s="5" t="str">
        <f t="shared" si="59"/>
        <v>低于同行20%</v>
      </c>
      <c r="AO172" s="63">
        <f t="shared" si="60"/>
        <v>46063.7051157407</v>
      </c>
      <c r="AP172" s="5" t="str">
        <f t="shared" si="61"/>
        <v/>
      </c>
      <c r="AQ172" s="60">
        <v>45163.4271870833</v>
      </c>
    </row>
    <row r="173" ht="17" spans="1:43">
      <c r="A173" s="5">
        <f t="shared" si="64"/>
        <v>170</v>
      </c>
      <c r="B173" s="55" t="str">
        <f t="shared" si="54"/>
        <v>连续三月交易上升</v>
      </c>
      <c r="C173" s="2" t="str">
        <f t="shared" si="55"/>
        <v/>
      </c>
      <c r="D173" s="56" t="str">
        <f t="shared" si="56"/>
        <v>-</v>
      </c>
      <c r="E173" s="84" t="s">
        <v>547</v>
      </c>
      <c r="F173" s="58">
        <v>45163.4271870833</v>
      </c>
      <c r="G173" s="59" t="s">
        <v>38</v>
      </c>
      <c r="H173" s="59" t="s">
        <v>63</v>
      </c>
      <c r="I173" s="59" t="s">
        <v>40</v>
      </c>
      <c r="J173" s="59" t="s">
        <v>182</v>
      </c>
      <c r="K173" s="59" t="s">
        <v>548</v>
      </c>
      <c r="L173" s="59" t="s">
        <v>549</v>
      </c>
      <c r="M173" s="60">
        <v>46104.3923032407</v>
      </c>
      <c r="N173" s="60">
        <v>46103.7481653704</v>
      </c>
      <c r="O173" s="60">
        <v>46103.7477755556</v>
      </c>
      <c r="P173" s="60">
        <v>46081.7784427083</v>
      </c>
      <c r="Q173" s="60">
        <v>46103.7103100116</v>
      </c>
      <c r="R173" s="59">
        <v>20655.2</v>
      </c>
      <c r="S173" s="59">
        <v>67301</v>
      </c>
      <c r="T173" s="59">
        <v>161513.8</v>
      </c>
      <c r="U173" s="59">
        <v>145215</v>
      </c>
      <c r="V173" s="59">
        <v>13</v>
      </c>
      <c r="W173" s="59">
        <v>51</v>
      </c>
      <c r="X173" s="59">
        <v>141</v>
      </c>
      <c r="Y173" s="59">
        <v>131</v>
      </c>
      <c r="Z173" s="85" t="s">
        <v>550</v>
      </c>
      <c r="AA173" s="59">
        <v>0.4369624815</v>
      </c>
      <c r="AB173" s="59">
        <v>-0.0114316591</v>
      </c>
      <c r="AC173" s="59">
        <v>-0.1848508884</v>
      </c>
      <c r="AD173" s="61">
        <f>IF(AND($G173="正式版",$H173="中西医诊所"),IFERROR(R173/同类汇总数据!C$3,0),IF(AND($G173="正式版",$H173="中医诊所"),IFERROR(R173/同类汇总数据!C$4,0),IF(AND($G173="正式版",$H173="口腔诊所"),IFERROR(R173/同类汇总数据!C$5,0),IF(AND($G173="检查版",$H173="中西医诊所"),IFERROR(R173/同类汇总数据!C$6,0),IF(AND($G173="检查版",$H173="中医诊所"),IFERROR(R173/同类汇总数据!C$7,0),IF(AND($G173="检查版",$H173="口腔诊所"),IFERROR(R173/同类汇总数据!C$8,0),IF(AND($G173="互联网版",$H173="中西医诊所"),IFERROR(R173/同类汇总数据!C$9,0),IF(AND($G173="互联网版",$H173="中医诊所"),IFERROR(R173/同类汇总数据!C$10,0),IF(AND($G173="互联网版",$H173="口腔诊所"),IFERROR(R173/同类汇总数据!C$11,0))))))))))</f>
        <v>2.06602741547596</v>
      </c>
      <c r="AE173" s="61">
        <f>IF(AND($G173="正式版",$H173="中西医诊所"),IFERROR(S173/同类汇总数据!D$3,0),IF(AND($G173="正式版",$H173="中医诊所"),IFERROR(S173/同类汇总数据!D$4,0),IF(AND($G173="正式版",$H173="口腔诊所"),IFERROR(S173/同类汇总数据!D$5,0),IF(AND($G173="检查版",$H173="中西医诊所"),IFERROR(S173/同类汇总数据!D$6,0),IF(AND($G173="检查版",$H173="中医诊所"),IFERROR(S173/同类汇总数据!D$7,0),IF(AND($G173="检查版",$H173="口腔诊所"),IFERROR(S173/同类汇总数据!D$8,0),IF(AND($G173="互联网版",$H173="中西医诊所"),IFERROR(S173/同类汇总数据!D$9,0),IF(AND($G173="互联网版",$H173="中医诊所"),IFERROR(S173/同类汇总数据!D$10,0),IF(AND($G173="互联网版",$H173="口腔诊所"),IFERROR(S173/同类汇总数据!D$11,0))))))))))</f>
        <v>1.5496137916133</v>
      </c>
      <c r="AF173" s="61">
        <f>IF(AND($G173="正式版",$H173="中西医诊所"),IFERROR(T173/同类汇总数据!E$3,0),IF(AND($G173="正式版",$H173="中医诊所"),IFERROR(T173/同类汇总数据!E$4,0),IF(AND($G173="正式版",$H173="口腔诊所"),IFERROR(T173/同类汇总数据!E$5,0),IF(AND($G173="检查版",$H173="中西医诊所"),IFERROR(T173/同类汇总数据!E$6,0),IF(AND($G173="检查版",$H173="中医诊所"),IFERROR(T173/同类汇总数据!E$7,0),IF(AND($G173="检查版",$H173="口腔诊所"),IFERROR(T173/同类汇总数据!E$8,0),IF(AND($G173="互联网版",$H173="中西医诊所"),IFERROR(T173/同类汇总数据!E$9,0),IF(AND($G173="互联网版",$H173="中医诊所"),IFERROR(T173/同类汇总数据!E$10,0),IF(AND($G173="互联网版",$H173="口腔诊所"),IFERROR(T173/同类汇总数据!E$11,0))))))))))</f>
        <v>1.45682535343735</v>
      </c>
      <c r="AG173" s="61">
        <f>IF(AND($G173="正式版",$H173="中西医诊所"),IFERROR(U173/同类汇总数据!F$3,0),IF(AND($G173="正式版",$H173="中医诊所"),IFERROR(U173/同类汇总数据!F$4,0),IF(AND($G173="正式版",$H173="口腔诊所"),IFERROR(U173/同类汇总数据!F$5,0),IF(AND($G173="检查版",$H173="中西医诊所"),IFERROR(U173/同类汇总数据!F$6,0),IF(AND($G173="检查版",$H173="中医诊所"),IFERROR(U173/同类汇总数据!F$7,0),IF(AND($G173="检查版",$H173="口腔诊所"),IFERROR(U173/同类汇总数据!F$8,0),IF(AND($G173="互联网版",$H173="中西医诊所"),IFERROR(U173/同类汇总数据!F$9,0),IF(AND($G173="互联网版",$H173="中医诊所"),IFERROR(U173/同类汇总数据!F$10,0),IF(AND($G173="互联网版",$H173="口腔诊所"),IFERROR(U173/同类汇总数据!F$11,0))))))))))</f>
        <v>1.45363275909615</v>
      </c>
      <c r="AH173" s="61">
        <f>IF(AND($G173="正式版",$H173="中西医诊所"),IFERROR(V173/同类汇总数据!G$3,0),IF(AND($G173="正式版",$H173="中医诊所"),IFERROR(V173/同类汇总数据!G$4,0),IF(AND($G173="正式版",$H173="口腔诊所"),IFERROR(V173/同类汇总数据!G$5,0),IF(AND($G173="检查版",$H173="中西医诊所"),IFERROR(V173/同类汇总数据!G$6,0),IF(AND($G173="检查版",$H173="中医诊所"),IFERROR(V173/同类汇总数据!G$7,0),IF(AND($G173="检查版",$H173="口腔诊所"),IFERROR(V173/同类汇总数据!G$8,0),IF(AND($G173="互联网版",$H173="中西医诊所"),IFERROR(V173/同类汇总数据!G$9,0),IF(AND($G173="互联网版",$H173="中医诊所"),IFERROR(V173/同类汇总数据!G$10,0),IF(AND($G173="互联网版",$H173="口腔诊所"),IFERROR(V173/同类汇总数据!G$11,0))))))))))</f>
        <v>0.966083053416961</v>
      </c>
      <c r="AI173" s="61">
        <f>IF(AND($G173="正式版",$H173="中西医诊所"),IFERROR(W173/同类汇总数据!H$3,0),IF(AND($G173="正式版",$H173="中医诊所"),IFERROR(W173/同类汇总数据!H$4,0),IF(AND($G173="正式版",$H173="口腔诊所"),IFERROR(W173/同类汇总数据!H$5,0),IF(AND($G173="检查版",$H173="中西医诊所"),IFERROR(W173/同类汇总数据!H$6,0),IF(AND($G173="检查版",$H173="中医诊所"),IFERROR(W173/同类汇总数据!H$7,0),IF(AND($G173="检查版",$H173="口腔诊所"),IFERROR(W173/同类汇总数据!H$8,0),IF(AND($G173="互联网版",$H173="中西医诊所"),IFERROR(W173/同类汇总数据!H$9,0),IF(AND($G173="互联网版",$H173="中医诊所"),IFERROR(W173/同类汇总数据!H$10,0),IF(AND($G173="互联网版",$H173="口腔诊所"),IFERROR(W173/同类汇总数据!H$11,0))))))))))</f>
        <v>0.898103944085105</v>
      </c>
      <c r="AJ173" s="61">
        <f>IF(AND($G173="正式版",$H173="中西医诊所"),IFERROR(X173/同类汇总数据!I$3,0),IF(AND($G173="正式版",$H173="中医诊所"),IFERROR(X173/同类汇总数据!I$4,0),IF(AND($G173="正式版",$H173="口腔诊所"),IFERROR(X173/同类汇总数据!I$5,0),IF(AND($G173="检查版",$H173="中西医诊所"),IFERROR(X173/同类汇总数据!I$6,0),IF(AND($G173="检查版",$H173="中医诊所"),IFERROR(X173/同类汇总数据!I$7,0),IF(AND($G173="检查版",$H173="口腔诊所"),IFERROR(X173/同类汇总数据!I$8,0),IF(AND($G173="互联网版",$H173="中西医诊所"),IFERROR(X173/同类汇总数据!I$9,0),IF(AND($G173="互联网版",$H173="中医诊所"),IFERROR(X173/同类汇总数据!I$10,0),IF(AND($G173="互联网版",$H173="口腔诊所"),IFERROR(X173/同类汇总数据!I$11,0))))))))))</f>
        <v>0.95566332184504</v>
      </c>
      <c r="AK173" s="61">
        <f>IF(AND($G173="正式版",$H173="中西医诊所"),IFERROR(Y173/同类汇总数据!J$3,0),IF(AND($G173="正式版",$H173="中医诊所"),IFERROR(Y173/同类汇总数据!J$4,0),IF(AND($G173="正式版",$H173="口腔诊所"),IFERROR(Y173/同类汇总数据!J$5,0),IF(AND($G173="检查版",$H173="中西医诊所"),IFERROR(Y173/同类汇总数据!J$6,0),IF(AND($G173="检查版",$H173="中医诊所"),IFERROR(Y173/同类汇总数据!J$7,0),IF(AND($G173="检查版",$H173="口腔诊所"),IFERROR(Y173/同类汇总数据!J$8,0),IF(AND($G173="互联网版",$H173="中西医诊所"),IFERROR(Y173/同类汇总数据!J$9,0),IF(AND($G173="互联网版",$H173="中医诊所"),IFERROR(Y173/同类汇总数据!J$10,0),IF(AND($G173="互联网版",$H173="口腔诊所"),IFERROR(Y173/同类汇总数据!J$11,0))))))))))</f>
        <v>0.986393046757289</v>
      </c>
      <c r="AL173" s="62" t="str">
        <f ca="1" t="shared" si="57"/>
        <v>-</v>
      </c>
      <c r="AM173" s="62" t="str">
        <f t="shared" si="58"/>
        <v>高于同行150%</v>
      </c>
      <c r="AN173" s="5" t="str">
        <f t="shared" si="59"/>
        <v/>
      </c>
      <c r="AO173" s="63">
        <f t="shared" si="60"/>
        <v>46104.3923032407</v>
      </c>
      <c r="AP173" s="5" t="str">
        <f t="shared" si="61"/>
        <v/>
      </c>
      <c r="AQ173" s="60">
        <v>45166.4468927083</v>
      </c>
    </row>
    <row r="174" ht="17" spans="1:43">
      <c r="A174" s="5">
        <f t="shared" ref="A174:A183" si="65">ROW()-3</f>
        <v>171</v>
      </c>
      <c r="B174" s="55" t="str">
        <f t="shared" si="54"/>
        <v>交易波动较大</v>
      </c>
      <c r="C174" s="2" t="str">
        <f t="shared" si="55"/>
        <v/>
      </c>
      <c r="D174" s="56" t="str">
        <f t="shared" si="56"/>
        <v>-</v>
      </c>
      <c r="E174" s="84" t="s">
        <v>551</v>
      </c>
      <c r="F174" s="58">
        <v>45166.4468927083</v>
      </c>
      <c r="G174" s="59" t="s">
        <v>38</v>
      </c>
      <c r="H174" s="59" t="s">
        <v>39</v>
      </c>
      <c r="I174" s="59" t="s">
        <v>40</v>
      </c>
      <c r="J174" s="59" t="s">
        <v>121</v>
      </c>
      <c r="K174" s="59" t="s">
        <v>552</v>
      </c>
      <c r="L174" s="59" t="s">
        <v>553</v>
      </c>
      <c r="M174" s="60">
        <v>46103.4731134259</v>
      </c>
      <c r="N174" s="60">
        <v>46103.5867214699</v>
      </c>
      <c r="O174" s="60">
        <v>46103.586250544</v>
      </c>
      <c r="P174" s="60">
        <v>46095.7516855324</v>
      </c>
      <c r="Q174" s="60">
        <v>46103.5867698264</v>
      </c>
      <c r="R174" s="59">
        <v>3346.9</v>
      </c>
      <c r="S174" s="59">
        <v>13575.76</v>
      </c>
      <c r="T174" s="59">
        <v>44186.08</v>
      </c>
      <c r="U174" s="59">
        <v>38479.07</v>
      </c>
      <c r="V174" s="59">
        <v>31</v>
      </c>
      <c r="W174" s="59">
        <v>158</v>
      </c>
      <c r="X174" s="59">
        <v>468</v>
      </c>
      <c r="Y174" s="59">
        <v>413</v>
      </c>
      <c r="Z174" s="59">
        <v>165.146223176</v>
      </c>
      <c r="AA174" s="59">
        <v>-0.0736892669</v>
      </c>
      <c r="AB174" s="59">
        <v>-0.0814098012</v>
      </c>
      <c r="AC174" s="59">
        <v>-0.190903093</v>
      </c>
      <c r="AD174" s="61">
        <f>IF(AND($G174="正式版",$H174="中西医诊所"),IFERROR(R174/同类汇总数据!C$3,0),IF(AND($G174="正式版",$H174="中医诊所"),IFERROR(R174/同类汇总数据!C$4,0),IF(AND($G174="正式版",$H174="口腔诊所"),IFERROR(R174/同类汇总数据!C$5,0),IF(AND($G174="检查版",$H174="中西医诊所"),IFERROR(R174/同类汇总数据!C$6,0),IF(AND($G174="检查版",$H174="中医诊所"),IFERROR(R174/同类汇总数据!C$7,0),IF(AND($G174="检查版",$H174="口腔诊所"),IFERROR(R174/同类汇总数据!C$8,0),IF(AND($G174="互联网版",$H174="中西医诊所"),IFERROR(R174/同类汇总数据!C$9,0),IF(AND($G174="互联网版",$H174="中医诊所"),IFERROR(R174/同类汇总数据!C$10,0),IF(AND($G174="互联网版",$H174="口腔诊所"),IFERROR(R174/同类汇总数据!C$11,0))))))))))</f>
        <v>0.365711395725698</v>
      </c>
      <c r="AE174" s="61">
        <f>IF(AND($G174="正式版",$H174="中西医诊所"),IFERROR(S174/同类汇总数据!D$3,0),IF(AND($G174="正式版",$H174="中医诊所"),IFERROR(S174/同类汇总数据!D$4,0),IF(AND($G174="正式版",$H174="口腔诊所"),IFERROR(S174/同类汇总数据!D$5,0),IF(AND($G174="检查版",$H174="中西医诊所"),IFERROR(S174/同类汇总数据!D$6,0),IF(AND($G174="检查版",$H174="中医诊所"),IFERROR(S174/同类汇总数据!D$7,0),IF(AND($G174="检查版",$H174="口腔诊所"),IFERROR(S174/同类汇总数据!D$8,0),IF(AND($G174="互联网版",$H174="中西医诊所"),IFERROR(S174/同类汇总数据!D$9,0),IF(AND($G174="互联网版",$H174="中医诊所"),IFERROR(S174/同类汇总数据!D$10,0),IF(AND($G174="互联网版",$H174="口腔诊所"),IFERROR(S174/同类汇总数据!D$11,0))))))))))</f>
        <v>0.372104755893548</v>
      </c>
      <c r="AF174" s="61">
        <f>IF(AND($G174="正式版",$H174="中西医诊所"),IFERROR(T174/同类汇总数据!E$3,0),IF(AND($G174="正式版",$H174="中医诊所"),IFERROR(T174/同类汇总数据!E$4,0),IF(AND($G174="正式版",$H174="口腔诊所"),IFERROR(T174/同类汇总数据!E$5,0),IF(AND($G174="检查版",$H174="中西医诊所"),IFERROR(T174/同类汇总数据!E$6,0),IF(AND($G174="检查版",$H174="中医诊所"),IFERROR(T174/同类汇总数据!E$7,0),IF(AND($G174="检查版",$H174="口腔诊所"),IFERROR(T174/同类汇总数据!E$8,0),IF(AND($G174="互联网版",$H174="中西医诊所"),IFERROR(T174/同类汇总数据!E$9,0),IF(AND($G174="互联网版",$H174="中医诊所"),IFERROR(T174/同类汇总数据!E$10,0),IF(AND($G174="互联网版",$H174="口腔诊所"),IFERROR(T174/同类汇总数据!E$11,0))))))))))</f>
        <v>0.404945167587405</v>
      </c>
      <c r="AG174" s="61">
        <f>IF(AND($G174="正式版",$H174="中西医诊所"),IFERROR(U174/同类汇总数据!F$3,0),IF(AND($G174="正式版",$H174="中医诊所"),IFERROR(U174/同类汇总数据!F$4,0),IF(AND($G174="正式版",$H174="口腔诊所"),IFERROR(U174/同类汇总数据!F$5,0),IF(AND($G174="检查版",$H174="中西医诊所"),IFERROR(U174/同类汇总数据!F$6,0),IF(AND($G174="检查版",$H174="中医诊所"),IFERROR(U174/同类汇总数据!F$7,0),IF(AND($G174="检查版",$H174="口腔诊所"),IFERROR(U174/同类汇总数据!F$8,0),IF(AND($G174="互联网版",$H174="中西医诊所"),IFERROR(U174/同类汇总数据!F$9,0),IF(AND($G174="互联网版",$H174="中医诊所"),IFERROR(U174/同类汇总数据!F$10,0),IF(AND($G174="互联网版",$H174="口腔诊所"),IFERROR(U174/同类汇总数据!F$11,0))))))))))</f>
        <v>0.401144645435073</v>
      </c>
      <c r="AH174" s="61">
        <f>IF(AND($G174="正式版",$H174="中西医诊所"),IFERROR(V174/同类汇总数据!G$3,0),IF(AND($G174="正式版",$H174="中医诊所"),IFERROR(V174/同类汇总数据!G$4,0),IF(AND($G174="正式版",$H174="口腔诊所"),IFERROR(V174/同类汇总数据!G$5,0),IF(AND($G174="检查版",$H174="中西医诊所"),IFERROR(V174/同类汇总数据!G$6,0),IF(AND($G174="检查版",$H174="中医诊所"),IFERROR(V174/同类汇总数据!G$7,0),IF(AND($G174="检查版",$H174="口腔诊所"),IFERROR(V174/同类汇总数据!G$8,0),IF(AND($G174="互联网版",$H174="中西医诊所"),IFERROR(V174/同类汇总数据!G$9,0),IF(AND($G174="互联网版",$H174="中医诊所"),IFERROR(V174/同类汇总数据!G$10,0),IF(AND($G174="互联网版",$H174="口腔诊所"),IFERROR(V174/同类汇总数据!G$11,0))))))))))</f>
        <v>0.327000425100553</v>
      </c>
      <c r="AI174" s="61">
        <f>IF(AND($G174="正式版",$H174="中西医诊所"),IFERROR(W174/同类汇总数据!H$3,0),IF(AND($G174="正式版",$H174="中医诊所"),IFERROR(W174/同类汇总数据!H$4,0),IF(AND($G174="正式版",$H174="口腔诊所"),IFERROR(W174/同类汇总数据!H$5,0),IF(AND($G174="检查版",$H174="中西医诊所"),IFERROR(W174/同类汇总数据!H$6,0),IF(AND($G174="检查版",$H174="中医诊所"),IFERROR(W174/同类汇总数据!H$7,0),IF(AND($G174="检查版",$H174="口腔诊所"),IFERROR(W174/同类汇总数据!H$8,0),IF(AND($G174="互联网版",$H174="中西医诊所"),IFERROR(W174/同类汇总数据!H$9,0),IF(AND($G174="互联网版",$H174="中医诊所"),IFERROR(W174/同类汇总数据!H$10,0),IF(AND($G174="互联网版",$H174="口腔诊所"),IFERROR(W174/同类汇总数据!H$11,0))))))))))</f>
        <v>0.432130369903597</v>
      </c>
      <c r="AJ174" s="61">
        <f>IF(AND($G174="正式版",$H174="中西医诊所"),IFERROR(X174/同类汇总数据!I$3,0),IF(AND($G174="正式版",$H174="中医诊所"),IFERROR(X174/同类汇总数据!I$4,0),IF(AND($G174="正式版",$H174="口腔诊所"),IFERROR(X174/同类汇总数据!I$5,0),IF(AND($G174="检查版",$H174="中西医诊所"),IFERROR(X174/同类汇总数据!I$6,0),IF(AND($G174="检查版",$H174="中医诊所"),IFERROR(X174/同类汇总数据!I$7,0),IF(AND($G174="检查版",$H174="口腔诊所"),IFERROR(X174/同类汇总数据!I$8,0),IF(AND($G174="互联网版",$H174="中西医诊所"),IFERROR(X174/同类汇总数据!I$9,0),IF(AND($G174="互联网版",$H174="中医诊所"),IFERROR(X174/同类汇总数据!I$10,0),IF(AND($G174="互联网版",$H174="口腔诊所"),IFERROR(X174/同类汇总数据!I$11,0))))))))))</f>
        <v>0.41382607049421</v>
      </c>
      <c r="AK174" s="61">
        <f>IF(AND($G174="正式版",$H174="中西医诊所"),IFERROR(Y174/同类汇总数据!J$3,0),IF(AND($G174="正式版",$H174="中医诊所"),IFERROR(Y174/同类汇总数据!J$4,0),IF(AND($G174="正式版",$H174="口腔诊所"),IFERROR(Y174/同类汇总数据!J$5,0),IF(AND($G174="检查版",$H174="中西医诊所"),IFERROR(Y174/同类汇总数据!J$6,0),IF(AND($G174="检查版",$H174="中医诊所"),IFERROR(Y174/同类汇总数据!J$7,0),IF(AND($G174="检查版",$H174="口腔诊所"),IFERROR(Y174/同类汇总数据!J$8,0),IF(AND($G174="互联网版",$H174="中西医诊所"),IFERROR(Y174/同类汇总数据!J$9,0),IF(AND($G174="互联网版",$H174="中医诊所"),IFERROR(Y174/同类汇总数据!J$10,0),IF(AND($G174="互联网版",$H174="口腔诊所"),IFERROR(Y174/同类汇总数据!J$11,0))))))))))</f>
        <v>0.412677121420201</v>
      </c>
      <c r="AL174" s="62" t="str">
        <f ca="1" t="shared" si="57"/>
        <v>-</v>
      </c>
      <c r="AM174" s="62" t="str">
        <f t="shared" si="58"/>
        <v>低于同行50%</v>
      </c>
      <c r="AN174" s="5" t="str">
        <f t="shared" si="59"/>
        <v>低于同行50%</v>
      </c>
      <c r="AO174" s="63">
        <f t="shared" si="60"/>
        <v>46103.5867698264</v>
      </c>
      <c r="AP174" s="5" t="str">
        <f t="shared" si="61"/>
        <v/>
      </c>
      <c r="AQ174" s="60">
        <v>45167.4527863889</v>
      </c>
    </row>
    <row r="175" ht="17" spans="1:43">
      <c r="A175" s="5">
        <f t="shared" si="65"/>
        <v>172</v>
      </c>
      <c r="B175" s="55" t="str">
        <f t="shared" si="54"/>
        <v>连续三月交易上升</v>
      </c>
      <c r="C175" s="2" t="str">
        <f t="shared" si="55"/>
        <v/>
      </c>
      <c r="D175" s="56" t="str">
        <f t="shared" si="56"/>
        <v>-</v>
      </c>
      <c r="E175" s="84" t="s">
        <v>554</v>
      </c>
      <c r="F175" s="58">
        <v>45167.4527863889</v>
      </c>
      <c r="G175" s="59" t="s">
        <v>38</v>
      </c>
      <c r="H175" s="59" t="s">
        <v>63</v>
      </c>
      <c r="I175" s="59" t="s">
        <v>40</v>
      </c>
      <c r="J175" s="59" t="s">
        <v>45</v>
      </c>
      <c r="K175" s="59" t="s">
        <v>555</v>
      </c>
      <c r="L175" s="59" t="s">
        <v>556</v>
      </c>
      <c r="M175" s="60">
        <v>46104.3642824074</v>
      </c>
      <c r="N175" s="60">
        <v>46103.7190757176</v>
      </c>
      <c r="O175" s="60">
        <v>46103.7187080093</v>
      </c>
      <c r="P175" s="60">
        <v>45977.4164749884</v>
      </c>
      <c r="Q175" s="60">
        <v>46103.7190996875</v>
      </c>
      <c r="R175" s="59">
        <v>5789</v>
      </c>
      <c r="S175" s="59">
        <v>20077</v>
      </c>
      <c r="T175" s="59">
        <v>44913</v>
      </c>
      <c r="U175" s="59">
        <v>37866</v>
      </c>
      <c r="V175" s="59">
        <v>10</v>
      </c>
      <c r="W175" s="59">
        <v>39</v>
      </c>
      <c r="X175" s="59">
        <v>105</v>
      </c>
      <c r="Y175" s="59">
        <v>84</v>
      </c>
      <c r="Z175" s="59">
        <v>601.0476190476</v>
      </c>
      <c r="AA175" s="59">
        <v>0.9458228339</v>
      </c>
      <c r="AB175" s="59">
        <v>-0.2892960463</v>
      </c>
      <c r="AC175" s="59">
        <v>0.3004299534</v>
      </c>
      <c r="AD175" s="61">
        <f>IF(AND($G175="正式版",$H175="中西医诊所"),IFERROR(R175/同类汇总数据!C$3,0),IF(AND($G175="正式版",$H175="中医诊所"),IFERROR(R175/同类汇总数据!C$4,0),IF(AND($G175="正式版",$H175="口腔诊所"),IFERROR(R175/同类汇总数据!C$5,0),IF(AND($G175="检查版",$H175="中西医诊所"),IFERROR(R175/同类汇总数据!C$6,0),IF(AND($G175="检查版",$H175="中医诊所"),IFERROR(R175/同类汇总数据!C$7,0),IF(AND($G175="检查版",$H175="口腔诊所"),IFERROR(R175/同类汇总数据!C$8,0),IF(AND($G175="互联网版",$H175="中西医诊所"),IFERROR(R175/同类汇总数据!C$9,0),IF(AND($G175="互联网版",$H175="中医诊所"),IFERROR(R175/同类汇总数据!C$10,0),IF(AND($G175="互联网版",$H175="口腔诊所"),IFERROR(R175/同类汇总数据!C$11,0))))))))))</f>
        <v>0.579042212527129</v>
      </c>
      <c r="AE175" s="61">
        <f>IF(AND($G175="正式版",$H175="中西医诊所"),IFERROR(S175/同类汇总数据!D$3,0),IF(AND($G175="正式版",$H175="中医诊所"),IFERROR(S175/同类汇总数据!D$4,0),IF(AND($G175="正式版",$H175="口腔诊所"),IFERROR(S175/同类汇总数据!D$5,0),IF(AND($G175="检查版",$H175="中西医诊所"),IFERROR(S175/同类汇总数据!D$6,0),IF(AND($G175="检查版",$H175="中医诊所"),IFERROR(S175/同类汇总数据!D$7,0),IF(AND($G175="检查版",$H175="口腔诊所"),IFERROR(S175/同类汇总数据!D$8,0),IF(AND($G175="互联网版",$H175="中西医诊所"),IFERROR(S175/同类汇总数据!D$9,0),IF(AND($G175="互联网版",$H175="中医诊所"),IFERROR(S175/同类汇总数据!D$10,0),IF(AND($G175="互联网版",$H175="口腔诊所"),IFERROR(S175/同类汇总数据!D$11,0))))))))))</f>
        <v>0.462275391067297</v>
      </c>
      <c r="AF175" s="61">
        <f>IF(AND($G175="正式版",$H175="中西医诊所"),IFERROR(T175/同类汇总数据!E$3,0),IF(AND($G175="正式版",$H175="中医诊所"),IFERROR(T175/同类汇总数据!E$4,0),IF(AND($G175="正式版",$H175="口腔诊所"),IFERROR(T175/同类汇总数据!E$5,0),IF(AND($G175="检查版",$H175="中西医诊所"),IFERROR(T175/同类汇总数据!E$6,0),IF(AND($G175="检查版",$H175="中医诊所"),IFERROR(T175/同类汇总数据!E$7,0),IF(AND($G175="检查版",$H175="口腔诊所"),IFERROR(T175/同类汇总数据!E$8,0),IF(AND($G175="互联网版",$H175="中西医诊所"),IFERROR(T175/同类汇总数据!E$9,0),IF(AND($G175="互联网版",$H175="中医诊所"),IFERROR(T175/同类汇总数据!E$10,0),IF(AND($G175="互联网版",$H175="口腔诊所"),IFERROR(T175/同类汇总数据!E$11,0))))))))))</f>
        <v>0.405107161734365</v>
      </c>
      <c r="AG175" s="61">
        <f>IF(AND($G175="正式版",$H175="中西医诊所"),IFERROR(U175/同类汇总数据!F$3,0),IF(AND($G175="正式版",$H175="中医诊所"),IFERROR(U175/同类汇总数据!F$4,0),IF(AND($G175="正式版",$H175="口腔诊所"),IFERROR(U175/同类汇总数据!F$5,0),IF(AND($G175="检查版",$H175="中西医诊所"),IFERROR(U175/同类汇总数据!F$6,0),IF(AND($G175="检查版",$H175="中医诊所"),IFERROR(U175/同类汇总数据!F$7,0),IF(AND($G175="检查版",$H175="口腔诊所"),IFERROR(U175/同类汇总数据!F$8,0),IF(AND($G175="互联网版",$H175="中西医诊所"),IFERROR(U175/同类汇总数据!F$9,0),IF(AND($G175="互联网版",$H175="中医诊所"),IFERROR(U175/同类汇总数据!F$10,0),IF(AND($G175="互联网版",$H175="口腔诊所"),IFERROR(U175/同类汇总数据!F$11,0))))))))))</f>
        <v>0.379046641572392</v>
      </c>
      <c r="AH175" s="61">
        <f>IF(AND($G175="正式版",$H175="中西医诊所"),IFERROR(V175/同类汇总数据!G$3,0),IF(AND($G175="正式版",$H175="中医诊所"),IFERROR(V175/同类汇总数据!G$4,0),IF(AND($G175="正式版",$H175="口腔诊所"),IFERROR(V175/同类汇总数据!G$5,0),IF(AND($G175="检查版",$H175="中西医诊所"),IFERROR(V175/同类汇总数据!G$6,0),IF(AND($G175="检查版",$H175="中医诊所"),IFERROR(V175/同类汇总数据!G$7,0),IF(AND($G175="检查版",$H175="口腔诊所"),IFERROR(V175/同类汇总数据!G$8,0),IF(AND($G175="互联网版",$H175="中西医诊所"),IFERROR(V175/同类汇总数据!G$9,0),IF(AND($G175="互联网版",$H175="中医诊所"),IFERROR(V175/同类汇总数据!G$10,0),IF(AND($G175="互联网版",$H175="口腔诊所"),IFERROR(V175/同类汇总数据!G$11,0))))))))))</f>
        <v>0.74314081032074</v>
      </c>
      <c r="AI175" s="61">
        <f>IF(AND($G175="正式版",$H175="中西医诊所"),IFERROR(W175/同类汇总数据!H$3,0),IF(AND($G175="正式版",$H175="中医诊所"),IFERROR(W175/同类汇总数据!H$4,0),IF(AND($G175="正式版",$H175="口腔诊所"),IFERROR(W175/同类汇总数据!H$5,0),IF(AND($G175="检查版",$H175="中西医诊所"),IFERROR(W175/同类汇总数据!H$6,0),IF(AND($G175="检查版",$H175="中医诊所"),IFERROR(W175/同类汇总数据!H$7,0),IF(AND($G175="检查版",$H175="口腔诊所"),IFERROR(W175/同类汇总数据!H$8,0),IF(AND($G175="互联网版",$H175="中西医诊所"),IFERROR(W175/同类汇总数据!H$9,0),IF(AND($G175="互联网版",$H175="中医诊所"),IFERROR(W175/同类汇总数据!H$10,0),IF(AND($G175="互联网版",$H175="口腔诊所"),IFERROR(W175/同类汇总数据!H$11,0))))))))))</f>
        <v>0.686785369006257</v>
      </c>
      <c r="AJ175" s="61">
        <f>IF(AND($G175="正式版",$H175="中西医诊所"),IFERROR(X175/同类汇总数据!I$3,0),IF(AND($G175="正式版",$H175="中医诊所"),IFERROR(X175/同类汇总数据!I$4,0),IF(AND($G175="正式版",$H175="口腔诊所"),IFERROR(X175/同类汇总数据!I$5,0),IF(AND($G175="检查版",$H175="中西医诊所"),IFERROR(X175/同类汇总数据!I$6,0),IF(AND($G175="检查版",$H175="中医诊所"),IFERROR(X175/同类汇总数据!I$7,0),IF(AND($G175="检查版",$H175="口腔诊所"),IFERROR(X175/同类汇总数据!I$8,0),IF(AND($G175="互联网版",$H175="中西医诊所"),IFERROR(X175/同类汇总数据!I$9,0),IF(AND($G175="互联网版",$H175="中医诊所"),IFERROR(X175/同类汇总数据!I$10,0),IF(AND($G175="互联网版",$H175="口腔诊所"),IFERROR(X175/同类汇总数据!I$11,0))))))))))</f>
        <v>0.711664175842051</v>
      </c>
      <c r="AK175" s="61">
        <f>IF(AND($G175="正式版",$H175="中西医诊所"),IFERROR(Y175/同类汇总数据!J$3,0),IF(AND($G175="正式版",$H175="中医诊所"),IFERROR(Y175/同类汇总数据!J$4,0),IF(AND($G175="正式版",$H175="口腔诊所"),IFERROR(Y175/同类汇总数据!J$5,0),IF(AND($G175="检查版",$H175="中西医诊所"),IFERROR(Y175/同类汇总数据!J$6,0),IF(AND($G175="检查版",$H175="中医诊所"),IFERROR(Y175/同类汇总数据!J$7,0),IF(AND($G175="检查版",$H175="口腔诊所"),IFERROR(Y175/同类汇总数据!J$8,0),IF(AND($G175="互联网版",$H175="中西医诊所"),IFERROR(Y175/同类汇总数据!J$9,0),IF(AND($G175="互联网版",$H175="中医诊所"),IFERROR(Y175/同类汇总数据!J$10,0),IF(AND($G175="互联网版",$H175="口腔诊所"),IFERROR(Y175/同类汇总数据!J$11,0))))))))))</f>
        <v>0.632496304790934</v>
      </c>
      <c r="AL175" s="62" t="str">
        <f ca="1" t="shared" si="57"/>
        <v>-</v>
      </c>
      <c r="AM175" s="62" t="str">
        <f t="shared" si="58"/>
        <v>低于同行50%</v>
      </c>
      <c r="AN175" s="5" t="str">
        <f t="shared" si="59"/>
        <v/>
      </c>
      <c r="AO175" s="63">
        <f t="shared" si="60"/>
        <v>46104.3642824074</v>
      </c>
      <c r="AP175" s="5" t="str">
        <f t="shared" si="61"/>
        <v/>
      </c>
      <c r="AQ175" s="60">
        <v>45167.6825871991</v>
      </c>
    </row>
    <row r="176" ht="17" spans="1:43">
      <c r="A176" s="5">
        <f t="shared" si="65"/>
        <v>173</v>
      </c>
      <c r="B176" s="55" t="str">
        <f t="shared" si="54"/>
        <v>无交易</v>
      </c>
      <c r="C176" s="2" t="str">
        <f t="shared" si="55"/>
        <v/>
      </c>
      <c r="D176" s="56" t="str">
        <f t="shared" si="56"/>
        <v>可能流失</v>
      </c>
      <c r="E176" s="84" t="s">
        <v>557</v>
      </c>
      <c r="F176" s="58">
        <v>45167.6825871991</v>
      </c>
      <c r="G176" s="59" t="s">
        <v>60</v>
      </c>
      <c r="H176" s="59" t="s">
        <v>39</v>
      </c>
      <c r="I176" s="59" t="s">
        <v>40</v>
      </c>
      <c r="J176" s="59" t="s">
        <v>78</v>
      </c>
      <c r="K176" s="59" t="s">
        <v>558</v>
      </c>
      <c r="L176" s="59" t="s">
        <v>559</v>
      </c>
      <c r="M176" s="60">
        <v>46083.8910069444</v>
      </c>
      <c r="N176" s="60"/>
      <c r="O176" s="60"/>
      <c r="P176" s="60"/>
      <c r="Q176" s="60"/>
      <c r="R176" s="59"/>
      <c r="S176" s="59"/>
      <c r="T176" s="59"/>
      <c r="U176" s="59"/>
      <c r="V176" s="59"/>
      <c r="W176" s="59"/>
      <c r="X176" s="59"/>
      <c r="Y176" s="59"/>
      <c r="Z176" s="59"/>
      <c r="AA176" s="59"/>
      <c r="AB176" s="59"/>
      <c r="AC176" s="59"/>
      <c r="AD176" s="61">
        <f>IF(AND($G176="正式版",$H176="中西医诊所"),IFERROR(R176/同类汇总数据!C$3,0),IF(AND($G176="正式版",$H176="中医诊所"),IFERROR(R176/同类汇总数据!C$4,0),IF(AND($G176="正式版",$H176="口腔诊所"),IFERROR(R176/同类汇总数据!C$5,0),IF(AND($G176="检查版",$H176="中西医诊所"),IFERROR(R176/同类汇总数据!C$6,0),IF(AND($G176="检查版",$H176="中医诊所"),IFERROR(R176/同类汇总数据!C$7,0),IF(AND($G176="检查版",$H176="口腔诊所"),IFERROR(R176/同类汇总数据!C$8,0),IF(AND($G176="互联网版",$H176="中西医诊所"),IFERROR(R176/同类汇总数据!C$9,0),IF(AND($G176="互联网版",$H176="中医诊所"),IFERROR(R176/同类汇总数据!C$10,0),IF(AND($G176="互联网版",$H176="口腔诊所"),IFERROR(R176/同类汇总数据!C$11,0))))))))))</f>
        <v>0</v>
      </c>
      <c r="AE176" s="61">
        <f>IF(AND($G176="正式版",$H176="中西医诊所"),IFERROR(S176/同类汇总数据!D$3,0),IF(AND($G176="正式版",$H176="中医诊所"),IFERROR(S176/同类汇总数据!D$4,0),IF(AND($G176="正式版",$H176="口腔诊所"),IFERROR(S176/同类汇总数据!D$5,0),IF(AND($G176="检查版",$H176="中西医诊所"),IFERROR(S176/同类汇总数据!D$6,0),IF(AND($G176="检查版",$H176="中医诊所"),IFERROR(S176/同类汇总数据!D$7,0),IF(AND($G176="检查版",$H176="口腔诊所"),IFERROR(S176/同类汇总数据!D$8,0),IF(AND($G176="互联网版",$H176="中西医诊所"),IFERROR(S176/同类汇总数据!D$9,0),IF(AND($G176="互联网版",$H176="中医诊所"),IFERROR(S176/同类汇总数据!D$10,0),IF(AND($G176="互联网版",$H176="口腔诊所"),IFERROR(S176/同类汇总数据!D$11,0))))))))))</f>
        <v>0</v>
      </c>
      <c r="AF176" s="61">
        <f>IF(AND($G176="正式版",$H176="中西医诊所"),IFERROR(T176/同类汇总数据!E$3,0),IF(AND($G176="正式版",$H176="中医诊所"),IFERROR(T176/同类汇总数据!E$4,0),IF(AND($G176="正式版",$H176="口腔诊所"),IFERROR(T176/同类汇总数据!E$5,0),IF(AND($G176="检查版",$H176="中西医诊所"),IFERROR(T176/同类汇总数据!E$6,0),IF(AND($G176="检查版",$H176="中医诊所"),IFERROR(T176/同类汇总数据!E$7,0),IF(AND($G176="检查版",$H176="口腔诊所"),IFERROR(T176/同类汇总数据!E$8,0),IF(AND($G176="互联网版",$H176="中西医诊所"),IFERROR(T176/同类汇总数据!E$9,0),IF(AND($G176="互联网版",$H176="中医诊所"),IFERROR(T176/同类汇总数据!E$10,0),IF(AND($G176="互联网版",$H176="口腔诊所"),IFERROR(T176/同类汇总数据!E$11,0))))))))))</f>
        <v>0</v>
      </c>
      <c r="AG176" s="61">
        <f>IF(AND($G176="正式版",$H176="中西医诊所"),IFERROR(U176/同类汇总数据!F$3,0),IF(AND($G176="正式版",$H176="中医诊所"),IFERROR(U176/同类汇总数据!F$4,0),IF(AND($G176="正式版",$H176="口腔诊所"),IFERROR(U176/同类汇总数据!F$5,0),IF(AND($G176="检查版",$H176="中西医诊所"),IFERROR(U176/同类汇总数据!F$6,0),IF(AND($G176="检查版",$H176="中医诊所"),IFERROR(U176/同类汇总数据!F$7,0),IF(AND($G176="检查版",$H176="口腔诊所"),IFERROR(U176/同类汇总数据!F$8,0),IF(AND($G176="互联网版",$H176="中西医诊所"),IFERROR(U176/同类汇总数据!F$9,0),IF(AND($G176="互联网版",$H176="中医诊所"),IFERROR(U176/同类汇总数据!F$10,0),IF(AND($G176="互联网版",$H176="口腔诊所"),IFERROR(U176/同类汇总数据!F$11,0))))))))))</f>
        <v>0</v>
      </c>
      <c r="AH176" s="61">
        <f>IF(AND($G176="正式版",$H176="中西医诊所"),IFERROR(V176/同类汇总数据!G$3,0),IF(AND($G176="正式版",$H176="中医诊所"),IFERROR(V176/同类汇总数据!G$4,0),IF(AND($G176="正式版",$H176="口腔诊所"),IFERROR(V176/同类汇总数据!G$5,0),IF(AND($G176="检查版",$H176="中西医诊所"),IFERROR(V176/同类汇总数据!G$6,0),IF(AND($G176="检查版",$H176="中医诊所"),IFERROR(V176/同类汇总数据!G$7,0),IF(AND($G176="检查版",$H176="口腔诊所"),IFERROR(V176/同类汇总数据!G$8,0),IF(AND($G176="互联网版",$H176="中西医诊所"),IFERROR(V176/同类汇总数据!G$9,0),IF(AND($G176="互联网版",$H176="中医诊所"),IFERROR(V176/同类汇总数据!G$10,0),IF(AND($G176="互联网版",$H176="口腔诊所"),IFERROR(V176/同类汇总数据!G$11,0))))))))))</f>
        <v>0</v>
      </c>
      <c r="AI176" s="61">
        <f>IF(AND($G176="正式版",$H176="中西医诊所"),IFERROR(W176/同类汇总数据!H$3,0),IF(AND($G176="正式版",$H176="中医诊所"),IFERROR(W176/同类汇总数据!H$4,0),IF(AND($G176="正式版",$H176="口腔诊所"),IFERROR(W176/同类汇总数据!H$5,0),IF(AND($G176="检查版",$H176="中西医诊所"),IFERROR(W176/同类汇总数据!H$6,0),IF(AND($G176="检查版",$H176="中医诊所"),IFERROR(W176/同类汇总数据!H$7,0),IF(AND($G176="检查版",$H176="口腔诊所"),IFERROR(W176/同类汇总数据!H$8,0),IF(AND($G176="互联网版",$H176="中西医诊所"),IFERROR(W176/同类汇总数据!H$9,0),IF(AND($G176="互联网版",$H176="中医诊所"),IFERROR(W176/同类汇总数据!H$10,0),IF(AND($G176="互联网版",$H176="口腔诊所"),IFERROR(W176/同类汇总数据!H$11,0))))))))))</f>
        <v>0</v>
      </c>
      <c r="AJ176" s="61">
        <f>IF(AND($G176="正式版",$H176="中西医诊所"),IFERROR(X176/同类汇总数据!I$3,0),IF(AND($G176="正式版",$H176="中医诊所"),IFERROR(X176/同类汇总数据!I$4,0),IF(AND($G176="正式版",$H176="口腔诊所"),IFERROR(X176/同类汇总数据!I$5,0),IF(AND($G176="检查版",$H176="中西医诊所"),IFERROR(X176/同类汇总数据!I$6,0),IF(AND($G176="检查版",$H176="中医诊所"),IFERROR(X176/同类汇总数据!I$7,0),IF(AND($G176="检查版",$H176="口腔诊所"),IFERROR(X176/同类汇总数据!I$8,0),IF(AND($G176="互联网版",$H176="中西医诊所"),IFERROR(X176/同类汇总数据!I$9,0),IF(AND($G176="互联网版",$H176="中医诊所"),IFERROR(X176/同类汇总数据!I$10,0),IF(AND($G176="互联网版",$H176="口腔诊所"),IFERROR(X176/同类汇总数据!I$11,0))))))))))</f>
        <v>0</v>
      </c>
      <c r="AK176" s="61">
        <f>IF(AND($G176="正式版",$H176="中西医诊所"),IFERROR(Y176/同类汇总数据!J$3,0),IF(AND($G176="正式版",$H176="中医诊所"),IFERROR(Y176/同类汇总数据!J$4,0),IF(AND($G176="正式版",$H176="口腔诊所"),IFERROR(Y176/同类汇总数据!J$5,0),IF(AND($G176="检查版",$H176="中西医诊所"),IFERROR(Y176/同类汇总数据!J$6,0),IF(AND($G176="检查版",$H176="中医诊所"),IFERROR(Y176/同类汇总数据!J$7,0),IF(AND($G176="检查版",$H176="口腔诊所"),IFERROR(Y176/同类汇总数据!J$8,0),IF(AND($G176="互联网版",$H176="中西医诊所"),IFERROR(Y176/同类汇总数据!J$9,0),IF(AND($G176="互联网版",$H176="中医诊所"),IFERROR(Y176/同类汇总数据!J$10,0),IF(AND($G176="互联网版",$H176="口腔诊所"),IFERROR(Y176/同类汇总数据!J$11,0))))))))))</f>
        <v>0</v>
      </c>
      <c r="AL176" s="62" t="str">
        <f ca="1" t="shared" si="57"/>
        <v>最近一周未操作</v>
      </c>
      <c r="AM176" s="62" t="str">
        <f t="shared" si="58"/>
        <v>低于同行20%</v>
      </c>
      <c r="AN176" s="5" t="str">
        <f t="shared" si="59"/>
        <v>低于同行20%</v>
      </c>
      <c r="AO176" s="63">
        <f t="shared" si="60"/>
        <v>46083.8910069444</v>
      </c>
      <c r="AP176" s="5" t="str">
        <f t="shared" si="61"/>
        <v/>
      </c>
      <c r="AQ176" s="60">
        <v>45168.5030061806</v>
      </c>
    </row>
    <row r="177" ht="17" spans="1:43">
      <c r="A177" s="5">
        <f t="shared" si="65"/>
        <v>174</v>
      </c>
      <c r="B177" s="55" t="str">
        <f t="shared" si="54"/>
        <v>连续三月交易上升</v>
      </c>
      <c r="C177" s="2" t="str">
        <f t="shared" si="55"/>
        <v/>
      </c>
      <c r="D177" s="56" t="str">
        <f t="shared" si="56"/>
        <v>-</v>
      </c>
      <c r="E177" s="84" t="s">
        <v>560</v>
      </c>
      <c r="F177" s="58">
        <v>45168.5030061806</v>
      </c>
      <c r="G177" s="59" t="s">
        <v>38</v>
      </c>
      <c r="H177" s="59" t="s">
        <v>39</v>
      </c>
      <c r="I177" s="59" t="s">
        <v>40</v>
      </c>
      <c r="J177" s="59" t="s">
        <v>78</v>
      </c>
      <c r="K177" s="59" t="s">
        <v>561</v>
      </c>
      <c r="L177" s="59" t="s">
        <v>562</v>
      </c>
      <c r="M177" s="60">
        <v>46104.3897569444</v>
      </c>
      <c r="N177" s="60">
        <v>46104.3545698032</v>
      </c>
      <c r="O177" s="60">
        <v>46104.3730234491</v>
      </c>
      <c r="P177" s="60">
        <v>46095.9484755671</v>
      </c>
      <c r="Q177" s="60">
        <v>46104.3546037384</v>
      </c>
      <c r="R177" s="59">
        <v>7517.73</v>
      </c>
      <c r="S177" s="59">
        <v>43182.86</v>
      </c>
      <c r="T177" s="59">
        <v>111750.01</v>
      </c>
      <c r="U177" s="59">
        <v>105086.87</v>
      </c>
      <c r="V177" s="59">
        <v>77</v>
      </c>
      <c r="W177" s="59">
        <v>409</v>
      </c>
      <c r="X177" s="59">
        <v>1073</v>
      </c>
      <c r="Y177" s="59">
        <v>1014</v>
      </c>
      <c r="Z177" s="59">
        <v>178.3800848896</v>
      </c>
      <c r="AA177" s="59">
        <v>0.2592673812</v>
      </c>
      <c r="AB177" s="59">
        <v>0.0004945281</v>
      </c>
      <c r="AC177" s="59">
        <v>3.0443693457</v>
      </c>
      <c r="AD177" s="61">
        <f>IF(AND($G177="正式版",$H177="中西医诊所"),IFERROR(R177/同类汇总数据!C$3,0),IF(AND($G177="正式版",$H177="中医诊所"),IFERROR(R177/同类汇总数据!C$4,0),IF(AND($G177="正式版",$H177="口腔诊所"),IFERROR(R177/同类汇总数据!C$5,0),IF(AND($G177="检查版",$H177="中西医诊所"),IFERROR(R177/同类汇总数据!C$6,0),IF(AND($G177="检查版",$H177="中医诊所"),IFERROR(R177/同类汇总数据!C$7,0),IF(AND($G177="检查版",$H177="口腔诊所"),IFERROR(R177/同类汇总数据!C$8,0),IF(AND($G177="互联网版",$H177="中西医诊所"),IFERROR(R177/同类汇总数据!C$9,0),IF(AND($G177="互联网版",$H177="中医诊所"),IFERROR(R177/同类汇总数据!C$10,0),IF(AND($G177="互联网版",$H177="口腔诊所"),IFERROR(R177/同类汇总数据!C$11,0))))))))))</f>
        <v>0.82145254742865</v>
      </c>
      <c r="AE177" s="61">
        <f>IF(AND($G177="正式版",$H177="中西医诊所"),IFERROR(S177/同类汇总数据!D$3,0),IF(AND($G177="正式版",$H177="中医诊所"),IFERROR(S177/同类汇总数据!D$4,0),IF(AND($G177="正式版",$H177="口腔诊所"),IFERROR(S177/同类汇总数据!D$5,0),IF(AND($G177="检查版",$H177="中西医诊所"),IFERROR(S177/同类汇总数据!D$6,0),IF(AND($G177="检查版",$H177="中医诊所"),IFERROR(S177/同类汇总数据!D$7,0),IF(AND($G177="检查版",$H177="口腔诊所"),IFERROR(S177/同类汇总数据!D$8,0),IF(AND($G177="互联网版",$H177="中西医诊所"),IFERROR(S177/同类汇总数据!D$9,0),IF(AND($G177="互联网版",$H177="中医诊所"),IFERROR(S177/同类汇总数据!D$10,0),IF(AND($G177="互联网版",$H177="口腔诊所"),IFERROR(S177/同类汇总数据!D$11,0))))))))))</f>
        <v>1.18362048084861</v>
      </c>
      <c r="AF177" s="61">
        <f>IF(AND($G177="正式版",$H177="中西医诊所"),IFERROR(T177/同类汇总数据!E$3,0),IF(AND($G177="正式版",$H177="中医诊所"),IFERROR(T177/同类汇总数据!E$4,0),IF(AND($G177="正式版",$H177="口腔诊所"),IFERROR(T177/同类汇总数据!E$5,0),IF(AND($G177="检查版",$H177="中西医诊所"),IFERROR(T177/同类汇总数据!E$6,0),IF(AND($G177="检查版",$H177="中医诊所"),IFERROR(T177/同类汇总数据!E$7,0),IF(AND($G177="检查版",$H177="口腔诊所"),IFERROR(T177/同类汇总数据!E$8,0),IF(AND($G177="互联网版",$H177="中西医诊所"),IFERROR(T177/同类汇总数据!E$9,0),IF(AND($G177="互联网版",$H177="中医诊所"),IFERROR(T177/同类汇总数据!E$10,0),IF(AND($G177="互联网版",$H177="口腔诊所"),IFERROR(T177/同类汇总数据!E$11,0))))))))))</f>
        <v>1.02413761364086</v>
      </c>
      <c r="AG177" s="61">
        <f>IF(AND($G177="正式版",$H177="中西医诊所"),IFERROR(U177/同类汇总数据!F$3,0),IF(AND($G177="正式版",$H177="中医诊所"),IFERROR(U177/同类汇总数据!F$4,0),IF(AND($G177="正式版",$H177="口腔诊所"),IFERROR(U177/同类汇总数据!F$5,0),IF(AND($G177="检查版",$H177="中西医诊所"),IFERROR(U177/同类汇总数据!F$6,0),IF(AND($G177="检查版",$H177="中医诊所"),IFERROR(U177/同类汇总数据!F$7,0),IF(AND($G177="检查版",$H177="口腔诊所"),IFERROR(U177/同类汇总数据!F$8,0),IF(AND($G177="互联网版",$H177="中西医诊所"),IFERROR(U177/同类汇总数据!F$9,0),IF(AND($G177="互联网版",$H177="中医诊所"),IFERROR(U177/同类汇总数据!F$10,0),IF(AND($G177="互联网版",$H177="口腔诊所"),IFERROR(U177/同类汇总数据!F$11,0))))))))))</f>
        <v>1.09553155016562</v>
      </c>
      <c r="AH177" s="61">
        <f>IF(AND($G177="正式版",$H177="中西医诊所"),IFERROR(V177/同类汇总数据!G$3,0),IF(AND($G177="正式版",$H177="中医诊所"),IFERROR(V177/同类汇总数据!G$4,0),IF(AND($G177="正式版",$H177="口腔诊所"),IFERROR(V177/同类汇总数据!G$5,0),IF(AND($G177="检查版",$H177="中西医诊所"),IFERROR(V177/同类汇总数据!G$6,0),IF(AND($G177="检查版",$H177="中医诊所"),IFERROR(V177/同类汇总数据!G$7,0),IF(AND($G177="检查版",$H177="口腔诊所"),IFERROR(V177/同类汇总数据!G$8,0),IF(AND($G177="互联网版",$H177="中西医诊所"),IFERROR(V177/同类汇总数据!G$9,0),IF(AND($G177="互联网版",$H177="中医诊所"),IFERROR(V177/同类汇总数据!G$10,0),IF(AND($G177="互联网版",$H177="口腔诊所"),IFERROR(V177/同类汇总数据!G$11,0))))))))))</f>
        <v>0.812226862346534</v>
      </c>
      <c r="AI177" s="61">
        <f>IF(AND($G177="正式版",$H177="中西医诊所"),IFERROR(W177/同类汇总数据!H$3,0),IF(AND($G177="正式版",$H177="中医诊所"),IFERROR(W177/同类汇总数据!H$4,0),IF(AND($G177="正式版",$H177="口腔诊所"),IFERROR(W177/同类汇总数据!H$5,0),IF(AND($G177="检查版",$H177="中西医诊所"),IFERROR(W177/同类汇总数据!H$6,0),IF(AND($G177="检查版",$H177="中医诊所"),IFERROR(W177/同类汇总数据!H$7,0),IF(AND($G177="检查版",$H177="口腔诊所"),IFERROR(W177/同类汇总数据!H$8,0),IF(AND($G177="互联网版",$H177="中西医诊所"),IFERROR(W177/同类汇总数据!H$9,0),IF(AND($G177="互联网版",$H177="中医诊所"),IFERROR(W177/同类汇总数据!H$10,0),IF(AND($G177="互联网版",$H177="口腔诊所"),IFERROR(W177/同类汇总数据!H$11,0))))))))))</f>
        <v>1.11861595753526</v>
      </c>
      <c r="AJ177" s="61">
        <f>IF(AND($G177="正式版",$H177="中西医诊所"),IFERROR(X177/同类汇总数据!I$3,0),IF(AND($G177="正式版",$H177="中医诊所"),IFERROR(X177/同类汇总数据!I$4,0),IF(AND($G177="正式版",$H177="口腔诊所"),IFERROR(X177/同类汇总数据!I$5,0),IF(AND($G177="检查版",$H177="中西医诊所"),IFERROR(X177/同类汇总数据!I$6,0),IF(AND($G177="检查版",$H177="中医诊所"),IFERROR(X177/同类汇总数据!I$7,0),IF(AND($G177="检查版",$H177="口腔诊所"),IFERROR(X177/同类汇总数据!I$8,0),IF(AND($G177="互联网版",$H177="中西医诊所"),IFERROR(X177/同类汇总数据!I$9,0),IF(AND($G177="互联网版",$H177="中医诊所"),IFERROR(X177/同类汇总数据!I$10,0),IF(AND($G177="互联网版",$H177="口腔诊所"),IFERROR(X177/同类汇总数据!I$11,0))))))))))</f>
        <v>0.948793533419417</v>
      </c>
      <c r="AK177" s="61">
        <f>IF(AND($G177="正式版",$H177="中西医诊所"),IFERROR(Y177/同类汇总数据!J$3,0),IF(AND($G177="正式版",$H177="中医诊所"),IFERROR(Y177/同类汇总数据!J$4,0),IF(AND($G177="正式版",$H177="口腔诊所"),IFERROR(Y177/同类汇总数据!J$5,0),IF(AND($G177="检查版",$H177="中西医诊所"),IFERROR(Y177/同类汇总数据!J$6,0),IF(AND($G177="检查版",$H177="中医诊所"),IFERROR(Y177/同类汇总数据!J$7,0),IF(AND($G177="检查版",$H177="口腔诊所"),IFERROR(Y177/同类汇总数据!J$8,0),IF(AND($G177="互联网版",$H177="中西医诊所"),IFERROR(Y177/同类汇总数据!J$9,0),IF(AND($G177="互联网版",$H177="中医诊所"),IFERROR(Y177/同类汇总数据!J$10,0),IF(AND($G177="互联网版",$H177="口腔诊所"),IFERROR(Y177/同类汇总数据!J$11,0))))))))))</f>
        <v>1.01320726663459</v>
      </c>
      <c r="AL177" s="62" t="str">
        <f ca="1" t="shared" si="57"/>
        <v>-</v>
      </c>
      <c r="AM177" s="62" t="str">
        <f t="shared" si="58"/>
        <v/>
      </c>
      <c r="AN177" s="5" t="str">
        <f t="shared" si="59"/>
        <v/>
      </c>
      <c r="AO177" s="63">
        <f t="shared" si="60"/>
        <v>46104.3897569444</v>
      </c>
      <c r="AP177" s="5" t="str">
        <f t="shared" si="61"/>
        <v/>
      </c>
      <c r="AQ177" s="60">
        <v>45170.8807295833</v>
      </c>
    </row>
    <row r="178" ht="17" spans="1:43">
      <c r="A178" s="5">
        <f t="shared" si="65"/>
        <v>175</v>
      </c>
      <c r="B178" s="55" t="str">
        <f t="shared" si="54"/>
        <v>无交易</v>
      </c>
      <c r="C178" s="2" t="str">
        <f t="shared" si="55"/>
        <v/>
      </c>
      <c r="D178" s="56" t="str">
        <f t="shared" si="56"/>
        <v>流失</v>
      </c>
      <c r="E178" s="84" t="s">
        <v>563</v>
      </c>
      <c r="F178" s="58">
        <v>45170.8807295833</v>
      </c>
      <c r="G178" s="59" t="s">
        <v>38</v>
      </c>
      <c r="H178" s="59" t="s">
        <v>39</v>
      </c>
      <c r="I178" s="59" t="s">
        <v>40</v>
      </c>
      <c r="J178" s="59" t="s">
        <v>45</v>
      </c>
      <c r="K178" s="59" t="s">
        <v>564</v>
      </c>
      <c r="L178" s="59" t="s">
        <v>565</v>
      </c>
      <c r="M178" s="60">
        <v>45756.5753240741</v>
      </c>
      <c r="N178" s="60">
        <v>45715.8520211921</v>
      </c>
      <c r="O178" s="60">
        <v>45727.8893642824</v>
      </c>
      <c r="P178" s="60">
        <v>45724.5055498611</v>
      </c>
      <c r="Q178" s="60">
        <v>45724.5063051157</v>
      </c>
      <c r="R178" s="59"/>
      <c r="S178" s="59"/>
      <c r="T178" s="59"/>
      <c r="U178" s="59"/>
      <c r="V178" s="59"/>
      <c r="W178" s="59"/>
      <c r="X178" s="59"/>
      <c r="Y178" s="59"/>
      <c r="Z178" s="59"/>
      <c r="AA178" s="59"/>
      <c r="AB178" s="59"/>
      <c r="AC178" s="59"/>
      <c r="AD178" s="61">
        <f>IF(AND($G178="正式版",$H178="中西医诊所"),IFERROR(R178/同类汇总数据!C$3,0),IF(AND($G178="正式版",$H178="中医诊所"),IFERROR(R178/同类汇总数据!C$4,0),IF(AND($G178="正式版",$H178="口腔诊所"),IFERROR(R178/同类汇总数据!C$5,0),IF(AND($G178="检查版",$H178="中西医诊所"),IFERROR(R178/同类汇总数据!C$6,0),IF(AND($G178="检查版",$H178="中医诊所"),IFERROR(R178/同类汇总数据!C$7,0),IF(AND($G178="检查版",$H178="口腔诊所"),IFERROR(R178/同类汇总数据!C$8,0),IF(AND($G178="互联网版",$H178="中西医诊所"),IFERROR(R178/同类汇总数据!C$9,0),IF(AND($G178="互联网版",$H178="中医诊所"),IFERROR(R178/同类汇总数据!C$10,0),IF(AND($G178="互联网版",$H178="口腔诊所"),IFERROR(R178/同类汇总数据!C$11,0))))))))))</f>
        <v>0</v>
      </c>
      <c r="AE178" s="61">
        <f>IF(AND($G178="正式版",$H178="中西医诊所"),IFERROR(S178/同类汇总数据!D$3,0),IF(AND($G178="正式版",$H178="中医诊所"),IFERROR(S178/同类汇总数据!D$4,0),IF(AND($G178="正式版",$H178="口腔诊所"),IFERROR(S178/同类汇总数据!D$5,0),IF(AND($G178="检查版",$H178="中西医诊所"),IFERROR(S178/同类汇总数据!D$6,0),IF(AND($G178="检查版",$H178="中医诊所"),IFERROR(S178/同类汇总数据!D$7,0),IF(AND($G178="检查版",$H178="口腔诊所"),IFERROR(S178/同类汇总数据!D$8,0),IF(AND($G178="互联网版",$H178="中西医诊所"),IFERROR(S178/同类汇总数据!D$9,0),IF(AND($G178="互联网版",$H178="中医诊所"),IFERROR(S178/同类汇总数据!D$10,0),IF(AND($G178="互联网版",$H178="口腔诊所"),IFERROR(S178/同类汇总数据!D$11,0))))))))))</f>
        <v>0</v>
      </c>
      <c r="AF178" s="61">
        <f>IF(AND($G178="正式版",$H178="中西医诊所"),IFERROR(T178/同类汇总数据!E$3,0),IF(AND($G178="正式版",$H178="中医诊所"),IFERROR(T178/同类汇总数据!E$4,0),IF(AND($G178="正式版",$H178="口腔诊所"),IFERROR(T178/同类汇总数据!E$5,0),IF(AND($G178="检查版",$H178="中西医诊所"),IFERROR(T178/同类汇总数据!E$6,0),IF(AND($G178="检查版",$H178="中医诊所"),IFERROR(T178/同类汇总数据!E$7,0),IF(AND($G178="检查版",$H178="口腔诊所"),IFERROR(T178/同类汇总数据!E$8,0),IF(AND($G178="互联网版",$H178="中西医诊所"),IFERROR(T178/同类汇总数据!E$9,0),IF(AND($G178="互联网版",$H178="中医诊所"),IFERROR(T178/同类汇总数据!E$10,0),IF(AND($G178="互联网版",$H178="口腔诊所"),IFERROR(T178/同类汇总数据!E$11,0))))))))))</f>
        <v>0</v>
      </c>
      <c r="AG178" s="61">
        <f>IF(AND($G178="正式版",$H178="中西医诊所"),IFERROR(U178/同类汇总数据!F$3,0),IF(AND($G178="正式版",$H178="中医诊所"),IFERROR(U178/同类汇总数据!F$4,0),IF(AND($G178="正式版",$H178="口腔诊所"),IFERROR(U178/同类汇总数据!F$5,0),IF(AND($G178="检查版",$H178="中西医诊所"),IFERROR(U178/同类汇总数据!F$6,0),IF(AND($G178="检查版",$H178="中医诊所"),IFERROR(U178/同类汇总数据!F$7,0),IF(AND($G178="检查版",$H178="口腔诊所"),IFERROR(U178/同类汇总数据!F$8,0),IF(AND($G178="互联网版",$H178="中西医诊所"),IFERROR(U178/同类汇总数据!F$9,0),IF(AND($G178="互联网版",$H178="中医诊所"),IFERROR(U178/同类汇总数据!F$10,0),IF(AND($G178="互联网版",$H178="口腔诊所"),IFERROR(U178/同类汇总数据!F$11,0))))))))))</f>
        <v>0</v>
      </c>
      <c r="AH178" s="61">
        <f>IF(AND($G178="正式版",$H178="中西医诊所"),IFERROR(V178/同类汇总数据!G$3,0),IF(AND($G178="正式版",$H178="中医诊所"),IFERROR(V178/同类汇总数据!G$4,0),IF(AND($G178="正式版",$H178="口腔诊所"),IFERROR(V178/同类汇总数据!G$5,0),IF(AND($G178="检查版",$H178="中西医诊所"),IFERROR(V178/同类汇总数据!G$6,0),IF(AND($G178="检查版",$H178="中医诊所"),IFERROR(V178/同类汇总数据!G$7,0),IF(AND($G178="检查版",$H178="口腔诊所"),IFERROR(V178/同类汇总数据!G$8,0),IF(AND($G178="互联网版",$H178="中西医诊所"),IFERROR(V178/同类汇总数据!G$9,0),IF(AND($G178="互联网版",$H178="中医诊所"),IFERROR(V178/同类汇总数据!G$10,0),IF(AND($G178="互联网版",$H178="口腔诊所"),IFERROR(V178/同类汇总数据!G$11,0))))))))))</f>
        <v>0</v>
      </c>
      <c r="AI178" s="61">
        <f>IF(AND($G178="正式版",$H178="中西医诊所"),IFERROR(W178/同类汇总数据!H$3,0),IF(AND($G178="正式版",$H178="中医诊所"),IFERROR(W178/同类汇总数据!H$4,0),IF(AND($G178="正式版",$H178="口腔诊所"),IFERROR(W178/同类汇总数据!H$5,0),IF(AND($G178="检查版",$H178="中西医诊所"),IFERROR(W178/同类汇总数据!H$6,0),IF(AND($G178="检查版",$H178="中医诊所"),IFERROR(W178/同类汇总数据!H$7,0),IF(AND($G178="检查版",$H178="口腔诊所"),IFERROR(W178/同类汇总数据!H$8,0),IF(AND($G178="互联网版",$H178="中西医诊所"),IFERROR(W178/同类汇总数据!H$9,0),IF(AND($G178="互联网版",$H178="中医诊所"),IFERROR(W178/同类汇总数据!H$10,0),IF(AND($G178="互联网版",$H178="口腔诊所"),IFERROR(W178/同类汇总数据!H$11,0))))))))))</f>
        <v>0</v>
      </c>
      <c r="AJ178" s="61">
        <f>IF(AND($G178="正式版",$H178="中西医诊所"),IFERROR(X178/同类汇总数据!I$3,0),IF(AND($G178="正式版",$H178="中医诊所"),IFERROR(X178/同类汇总数据!I$4,0),IF(AND($G178="正式版",$H178="口腔诊所"),IFERROR(X178/同类汇总数据!I$5,0),IF(AND($G178="检查版",$H178="中西医诊所"),IFERROR(X178/同类汇总数据!I$6,0),IF(AND($G178="检查版",$H178="中医诊所"),IFERROR(X178/同类汇总数据!I$7,0),IF(AND($G178="检查版",$H178="口腔诊所"),IFERROR(X178/同类汇总数据!I$8,0),IF(AND($G178="互联网版",$H178="中西医诊所"),IFERROR(X178/同类汇总数据!I$9,0),IF(AND($G178="互联网版",$H178="中医诊所"),IFERROR(X178/同类汇总数据!I$10,0),IF(AND($G178="互联网版",$H178="口腔诊所"),IFERROR(X178/同类汇总数据!I$11,0))))))))))</f>
        <v>0</v>
      </c>
      <c r="AK178" s="61">
        <f>IF(AND($G178="正式版",$H178="中西医诊所"),IFERROR(Y178/同类汇总数据!J$3,0),IF(AND($G178="正式版",$H178="中医诊所"),IFERROR(Y178/同类汇总数据!J$4,0),IF(AND($G178="正式版",$H178="口腔诊所"),IFERROR(Y178/同类汇总数据!J$5,0),IF(AND($G178="检查版",$H178="中西医诊所"),IFERROR(Y178/同类汇总数据!J$6,0),IF(AND($G178="检查版",$H178="中医诊所"),IFERROR(Y178/同类汇总数据!J$7,0),IF(AND($G178="检查版",$H178="口腔诊所"),IFERROR(Y178/同类汇总数据!J$8,0),IF(AND($G178="互联网版",$H178="中西医诊所"),IFERROR(Y178/同类汇总数据!J$9,0),IF(AND($G178="互联网版",$H178="中医诊所"),IFERROR(Y178/同类汇总数据!J$10,0),IF(AND($G178="互联网版",$H178="口腔诊所"),IFERROR(Y178/同类汇总数据!J$11,0))))))))))</f>
        <v>0</v>
      </c>
      <c r="AL178" s="62" t="str">
        <f ca="1" t="shared" si="57"/>
        <v>今年内未操作</v>
      </c>
      <c r="AM178" s="62" t="str">
        <f t="shared" si="58"/>
        <v>低于同行20%</v>
      </c>
      <c r="AN178" s="5" t="str">
        <f t="shared" si="59"/>
        <v>低于同行20%</v>
      </c>
      <c r="AO178" s="63">
        <f t="shared" si="60"/>
        <v>45756.5753240741</v>
      </c>
      <c r="AP178" s="5" t="str">
        <f t="shared" si="61"/>
        <v/>
      </c>
      <c r="AQ178" s="60">
        <v>45173.5101493287</v>
      </c>
    </row>
    <row r="179" ht="17" spans="1:43">
      <c r="A179" s="5">
        <f t="shared" si="65"/>
        <v>176</v>
      </c>
      <c r="B179" s="55" t="str">
        <f t="shared" si="54"/>
        <v>交易波动较大</v>
      </c>
      <c r="C179" s="2" t="str">
        <f t="shared" si="55"/>
        <v/>
      </c>
      <c r="D179" s="56" t="str">
        <f t="shared" si="56"/>
        <v>-</v>
      </c>
      <c r="E179" s="84" t="s">
        <v>566</v>
      </c>
      <c r="F179" s="58">
        <v>45173.5101493287</v>
      </c>
      <c r="G179" s="59" t="s">
        <v>38</v>
      </c>
      <c r="H179" s="59" t="s">
        <v>39</v>
      </c>
      <c r="I179" s="59" t="s">
        <v>40</v>
      </c>
      <c r="J179" s="59" t="s">
        <v>117</v>
      </c>
      <c r="K179" s="59" t="s">
        <v>567</v>
      </c>
      <c r="L179" s="59" t="s">
        <v>568</v>
      </c>
      <c r="M179" s="60">
        <v>46101.6195949074</v>
      </c>
      <c r="N179" s="60">
        <v>46101.6295115509</v>
      </c>
      <c r="O179" s="60">
        <v>46101.6267740046</v>
      </c>
      <c r="P179" s="60">
        <v>46084.7146774306</v>
      </c>
      <c r="Q179" s="60">
        <v>46101.6295193171</v>
      </c>
      <c r="R179" s="59">
        <v>362.85</v>
      </c>
      <c r="S179" s="59">
        <v>16748.1</v>
      </c>
      <c r="T179" s="59">
        <v>43648.4</v>
      </c>
      <c r="U179" s="59">
        <v>39578.56</v>
      </c>
      <c r="V179" s="59">
        <v>8</v>
      </c>
      <c r="W179" s="59">
        <v>57</v>
      </c>
      <c r="X179" s="59">
        <v>152</v>
      </c>
      <c r="Y179" s="59">
        <v>137</v>
      </c>
      <c r="Z179" s="85" t="s">
        <v>569</v>
      </c>
      <c r="AA179" s="59">
        <v>0.1758308802</v>
      </c>
      <c r="AB179" s="59">
        <v>0.1253852712</v>
      </c>
      <c r="AC179" s="59">
        <v>-0.1976433924</v>
      </c>
      <c r="AD179" s="61">
        <f>IF(AND($G179="正式版",$H179="中西医诊所"),IFERROR(R179/同类汇总数据!C$3,0),IF(AND($G179="正式版",$H179="中医诊所"),IFERROR(R179/同类汇总数据!C$4,0),IF(AND($G179="正式版",$H179="口腔诊所"),IFERROR(R179/同类汇总数据!C$5,0),IF(AND($G179="检查版",$H179="中西医诊所"),IFERROR(R179/同类汇总数据!C$6,0),IF(AND($G179="检查版",$H179="中医诊所"),IFERROR(R179/同类汇总数据!C$7,0),IF(AND($G179="检查版",$H179="口腔诊所"),IFERROR(R179/同类汇总数据!C$8,0),IF(AND($G179="互联网版",$H179="中西医诊所"),IFERROR(R179/同类汇总数据!C$9,0),IF(AND($G179="互联网版",$H179="中医诊所"),IFERROR(R179/同类汇总数据!C$10,0),IF(AND($G179="互联网版",$H179="口腔诊所"),IFERROR(R179/同类汇总数据!C$11,0))))))))))</f>
        <v>0.0396481460273894</v>
      </c>
      <c r="AE179" s="61">
        <f>IF(AND($G179="正式版",$H179="中西医诊所"),IFERROR(S179/同类汇总数据!D$3,0),IF(AND($G179="正式版",$H179="中医诊所"),IFERROR(S179/同类汇总数据!D$4,0),IF(AND($G179="正式版",$H179="口腔诊所"),IFERROR(S179/同类汇总数据!D$5,0),IF(AND($G179="检查版",$H179="中西医诊所"),IFERROR(S179/同类汇总数据!D$6,0),IF(AND($G179="检查版",$H179="中医诊所"),IFERROR(S179/同类汇总数据!D$7,0),IF(AND($G179="检查版",$H179="口腔诊所"),IFERROR(S179/同类汇总数据!D$8,0),IF(AND($G179="互联网版",$H179="中西医诊所"),IFERROR(S179/同类汇总数据!D$9,0),IF(AND($G179="互联网版",$H179="中医诊所"),IFERROR(S179/同类汇总数据!D$10,0),IF(AND($G179="互联网版",$H179="口腔诊所"),IFERROR(S179/同类汇总数据!D$11,0))))))))))</f>
        <v>0.459057000284384</v>
      </c>
      <c r="AF179" s="61">
        <f>IF(AND($G179="正式版",$H179="中西医诊所"),IFERROR(T179/同类汇总数据!E$3,0),IF(AND($G179="正式版",$H179="中医诊所"),IFERROR(T179/同类汇总数据!E$4,0),IF(AND($G179="正式版",$H179="口腔诊所"),IFERROR(T179/同类汇总数据!E$5,0),IF(AND($G179="检查版",$H179="中西医诊所"),IFERROR(T179/同类汇总数据!E$6,0),IF(AND($G179="检查版",$H179="中医诊所"),IFERROR(T179/同类汇总数据!E$7,0),IF(AND($G179="检查版",$H179="口腔诊所"),IFERROR(T179/同类汇总数据!E$8,0),IF(AND($G179="互联网版",$H179="中西医诊所"),IFERROR(T179/同类汇总数据!E$9,0),IF(AND($G179="互联网版",$H179="中医诊所"),IFERROR(T179/同类汇总数据!E$10,0),IF(AND($G179="互联网版",$H179="口腔诊所"),IFERROR(T179/同类汇总数据!E$11,0))))))))))</f>
        <v>0.400017576868599</v>
      </c>
      <c r="AG179" s="61">
        <f>IF(AND($G179="正式版",$H179="中西医诊所"),IFERROR(U179/同类汇总数据!F$3,0),IF(AND($G179="正式版",$H179="中医诊所"),IFERROR(U179/同类汇总数据!F$4,0),IF(AND($G179="正式版",$H179="口腔诊所"),IFERROR(U179/同类汇总数据!F$5,0),IF(AND($G179="检查版",$H179="中西医诊所"),IFERROR(U179/同类汇总数据!F$6,0),IF(AND($G179="检查版",$H179="中医诊所"),IFERROR(U179/同类汇总数据!F$7,0),IF(AND($G179="检查版",$H179="口腔诊所"),IFERROR(U179/同类汇总数据!F$8,0),IF(AND($G179="互联网版",$H179="中西医诊所"),IFERROR(U179/同类汇总数据!F$9,0),IF(AND($G179="互联网版",$H179="中医诊所"),IFERROR(U179/同类汇总数据!F$10,0),IF(AND($G179="互联网版",$H179="口腔诊所"),IFERROR(U179/同类汇总数据!F$11,0))))))))))</f>
        <v>0.412606838419711</v>
      </c>
      <c r="AH179" s="61">
        <f>IF(AND($G179="正式版",$H179="中西医诊所"),IFERROR(V179/同类汇总数据!G$3,0),IF(AND($G179="正式版",$H179="中医诊所"),IFERROR(V179/同类汇总数据!G$4,0),IF(AND($G179="正式版",$H179="口腔诊所"),IFERROR(V179/同类汇总数据!G$5,0),IF(AND($G179="检查版",$H179="中西医诊所"),IFERROR(V179/同类汇总数据!G$6,0),IF(AND($G179="检查版",$H179="中医诊所"),IFERROR(V179/同类汇总数据!G$7,0),IF(AND($G179="检查版",$H179="口腔诊所"),IFERROR(V179/同类汇总数据!G$8,0),IF(AND($G179="互联网版",$H179="中西医诊所"),IFERROR(V179/同类汇总数据!G$9,0),IF(AND($G179="互联网版",$H179="中医诊所"),IFERROR(V179/同类汇总数据!G$10,0),IF(AND($G179="互联网版",$H179="口腔诊所"),IFERROR(V179/同类汇总数据!G$11,0))))))))))</f>
        <v>0.084387206477562</v>
      </c>
      <c r="AI179" s="61">
        <f>IF(AND($G179="正式版",$H179="中西医诊所"),IFERROR(W179/同类汇总数据!H$3,0),IF(AND($G179="正式版",$H179="中医诊所"),IFERROR(W179/同类汇总数据!H$4,0),IF(AND($G179="正式版",$H179="口腔诊所"),IFERROR(W179/同类汇总数据!H$5,0),IF(AND($G179="检查版",$H179="中西医诊所"),IFERROR(W179/同类汇总数据!H$6,0),IF(AND($G179="检查版",$H179="中医诊所"),IFERROR(W179/同类汇总数据!H$7,0),IF(AND($G179="检查版",$H179="口腔诊所"),IFERROR(W179/同类汇总数据!H$8,0),IF(AND($G179="互联网版",$H179="中西医诊所"),IFERROR(W179/同类汇总数据!H$9,0),IF(AND($G179="互联网版",$H179="中医诊所"),IFERROR(W179/同类汇总数据!H$10,0),IF(AND($G179="互联网版",$H179="口腔诊所"),IFERROR(W179/同类汇总数据!H$11,0))))))))))</f>
        <v>0.155895133446234</v>
      </c>
      <c r="AJ179" s="61">
        <f>IF(AND($G179="正式版",$H179="中西医诊所"),IFERROR(X179/同类汇总数据!I$3,0),IF(AND($G179="正式版",$H179="中医诊所"),IFERROR(X179/同类汇总数据!I$4,0),IF(AND($G179="正式版",$H179="口腔诊所"),IFERROR(X179/同类汇总数据!I$5,0),IF(AND($G179="检查版",$H179="中西医诊所"),IFERROR(X179/同类汇总数据!I$6,0),IF(AND($G179="检查版",$H179="中医诊所"),IFERROR(X179/同类汇总数据!I$7,0),IF(AND($G179="检查版",$H179="口腔诊所"),IFERROR(X179/同类汇总数据!I$8,0),IF(AND($G179="互联网版",$H179="中西医诊所"),IFERROR(X179/同类汇总数据!I$9,0),IF(AND($G179="互联网版",$H179="中医诊所"),IFERROR(X179/同类汇总数据!I$10,0),IF(AND($G179="互联网版",$H179="口腔诊所"),IFERROR(X179/同类汇总数据!I$11,0))))))))))</f>
        <v>0.134405048536581</v>
      </c>
      <c r="AK179" s="61">
        <f>IF(AND($G179="正式版",$H179="中西医诊所"),IFERROR(Y179/同类汇总数据!J$3,0),IF(AND($G179="正式版",$H179="中医诊所"),IFERROR(Y179/同类汇总数据!J$4,0),IF(AND($G179="正式版",$H179="口腔诊所"),IFERROR(Y179/同类汇总数据!J$5,0),IF(AND($G179="检查版",$H179="中西医诊所"),IFERROR(Y179/同类汇总数据!J$6,0),IF(AND($G179="检查版",$H179="中医诊所"),IFERROR(Y179/同类汇总数据!J$7,0),IF(AND($G179="检查版",$H179="口腔诊所"),IFERROR(Y179/同类汇总数据!J$8,0),IF(AND($G179="互联网版",$H179="中西医诊所"),IFERROR(Y179/同类汇总数据!J$9,0),IF(AND($G179="互联网版",$H179="中医诊所"),IFERROR(Y179/同类汇总数据!J$10,0),IF(AND($G179="互联网版",$H179="口腔诊所"),IFERROR(Y179/同类汇总数据!J$11,0))))))))))</f>
        <v>0.136892894998953</v>
      </c>
      <c r="AL179" s="62" t="str">
        <f ca="1" t="shared" si="57"/>
        <v>-</v>
      </c>
      <c r="AM179" s="62" t="str">
        <f t="shared" si="58"/>
        <v>低于同行50%</v>
      </c>
      <c r="AN179" s="5" t="str">
        <f t="shared" si="59"/>
        <v>低于同行20%</v>
      </c>
      <c r="AO179" s="63">
        <f t="shared" si="60"/>
        <v>46101.6295193171</v>
      </c>
      <c r="AP179" s="5" t="str">
        <f t="shared" si="61"/>
        <v/>
      </c>
      <c r="AQ179" s="60">
        <v>45174.4753333912</v>
      </c>
    </row>
    <row r="180" ht="17" spans="1:43">
      <c r="A180" s="5">
        <f t="shared" si="65"/>
        <v>177</v>
      </c>
      <c r="B180" s="55" t="str">
        <f t="shared" si="54"/>
        <v>无交易</v>
      </c>
      <c r="C180" s="2" t="str">
        <f t="shared" si="55"/>
        <v/>
      </c>
      <c r="D180" s="56" t="str">
        <f t="shared" si="56"/>
        <v>流失</v>
      </c>
      <c r="E180" s="84" t="s">
        <v>570</v>
      </c>
      <c r="F180" s="58">
        <v>45174.4753333912</v>
      </c>
      <c r="G180" s="59" t="s">
        <v>38</v>
      </c>
      <c r="H180" s="59" t="s">
        <v>39</v>
      </c>
      <c r="I180" s="59" t="s">
        <v>40</v>
      </c>
      <c r="J180" s="59" t="s">
        <v>117</v>
      </c>
      <c r="K180" s="59" t="s">
        <v>571</v>
      </c>
      <c r="L180" s="59" t="s">
        <v>572</v>
      </c>
      <c r="M180" s="60">
        <v>45955.4040393519</v>
      </c>
      <c r="N180" s="60">
        <v>45955.4249131944</v>
      </c>
      <c r="O180" s="60">
        <v>45938.7184829861</v>
      </c>
      <c r="P180" s="60">
        <v>45955.4210975926</v>
      </c>
      <c r="Q180" s="60">
        <v>45955.4249257755</v>
      </c>
      <c r="R180" s="59"/>
      <c r="S180" s="59"/>
      <c r="T180" s="59"/>
      <c r="U180" s="59"/>
      <c r="V180" s="59"/>
      <c r="W180" s="59"/>
      <c r="X180" s="59"/>
      <c r="Y180" s="59"/>
      <c r="Z180" s="59"/>
      <c r="AA180" s="59"/>
      <c r="AB180" s="59"/>
      <c r="AC180" s="59"/>
      <c r="AD180" s="61">
        <f>IF(AND($G180="正式版",$H180="中西医诊所"),IFERROR(R180/同类汇总数据!C$3,0),IF(AND($G180="正式版",$H180="中医诊所"),IFERROR(R180/同类汇总数据!C$4,0),IF(AND($G180="正式版",$H180="口腔诊所"),IFERROR(R180/同类汇总数据!C$5,0),IF(AND($G180="检查版",$H180="中西医诊所"),IFERROR(R180/同类汇总数据!C$6,0),IF(AND($G180="检查版",$H180="中医诊所"),IFERROR(R180/同类汇总数据!C$7,0),IF(AND($G180="检查版",$H180="口腔诊所"),IFERROR(R180/同类汇总数据!C$8,0),IF(AND($G180="互联网版",$H180="中西医诊所"),IFERROR(R180/同类汇总数据!C$9,0),IF(AND($G180="互联网版",$H180="中医诊所"),IFERROR(R180/同类汇总数据!C$10,0),IF(AND($G180="互联网版",$H180="口腔诊所"),IFERROR(R180/同类汇总数据!C$11,0))))))))))</f>
        <v>0</v>
      </c>
      <c r="AE180" s="61">
        <f>IF(AND($G180="正式版",$H180="中西医诊所"),IFERROR(S180/同类汇总数据!D$3,0),IF(AND($G180="正式版",$H180="中医诊所"),IFERROR(S180/同类汇总数据!D$4,0),IF(AND($G180="正式版",$H180="口腔诊所"),IFERROR(S180/同类汇总数据!D$5,0),IF(AND($G180="检查版",$H180="中西医诊所"),IFERROR(S180/同类汇总数据!D$6,0),IF(AND($G180="检查版",$H180="中医诊所"),IFERROR(S180/同类汇总数据!D$7,0),IF(AND($G180="检查版",$H180="口腔诊所"),IFERROR(S180/同类汇总数据!D$8,0),IF(AND($G180="互联网版",$H180="中西医诊所"),IFERROR(S180/同类汇总数据!D$9,0),IF(AND($G180="互联网版",$H180="中医诊所"),IFERROR(S180/同类汇总数据!D$10,0),IF(AND($G180="互联网版",$H180="口腔诊所"),IFERROR(S180/同类汇总数据!D$11,0))))))))))</f>
        <v>0</v>
      </c>
      <c r="AF180" s="61">
        <f>IF(AND($G180="正式版",$H180="中西医诊所"),IFERROR(T180/同类汇总数据!E$3,0),IF(AND($G180="正式版",$H180="中医诊所"),IFERROR(T180/同类汇总数据!E$4,0),IF(AND($G180="正式版",$H180="口腔诊所"),IFERROR(T180/同类汇总数据!E$5,0),IF(AND($G180="检查版",$H180="中西医诊所"),IFERROR(T180/同类汇总数据!E$6,0),IF(AND($G180="检查版",$H180="中医诊所"),IFERROR(T180/同类汇总数据!E$7,0),IF(AND($G180="检查版",$H180="口腔诊所"),IFERROR(T180/同类汇总数据!E$8,0),IF(AND($G180="互联网版",$H180="中西医诊所"),IFERROR(T180/同类汇总数据!E$9,0),IF(AND($G180="互联网版",$H180="中医诊所"),IFERROR(T180/同类汇总数据!E$10,0),IF(AND($G180="互联网版",$H180="口腔诊所"),IFERROR(T180/同类汇总数据!E$11,0))))))))))</f>
        <v>0</v>
      </c>
      <c r="AG180" s="61">
        <f>IF(AND($G180="正式版",$H180="中西医诊所"),IFERROR(U180/同类汇总数据!F$3,0),IF(AND($G180="正式版",$H180="中医诊所"),IFERROR(U180/同类汇总数据!F$4,0),IF(AND($G180="正式版",$H180="口腔诊所"),IFERROR(U180/同类汇总数据!F$5,0),IF(AND($G180="检查版",$H180="中西医诊所"),IFERROR(U180/同类汇总数据!F$6,0),IF(AND($G180="检查版",$H180="中医诊所"),IFERROR(U180/同类汇总数据!F$7,0),IF(AND($G180="检查版",$H180="口腔诊所"),IFERROR(U180/同类汇总数据!F$8,0),IF(AND($G180="互联网版",$H180="中西医诊所"),IFERROR(U180/同类汇总数据!F$9,0),IF(AND($G180="互联网版",$H180="中医诊所"),IFERROR(U180/同类汇总数据!F$10,0),IF(AND($G180="互联网版",$H180="口腔诊所"),IFERROR(U180/同类汇总数据!F$11,0))))))))))</f>
        <v>0</v>
      </c>
      <c r="AH180" s="61">
        <f>IF(AND($G180="正式版",$H180="中西医诊所"),IFERROR(V180/同类汇总数据!G$3,0),IF(AND($G180="正式版",$H180="中医诊所"),IFERROR(V180/同类汇总数据!G$4,0),IF(AND($G180="正式版",$H180="口腔诊所"),IFERROR(V180/同类汇总数据!G$5,0),IF(AND($G180="检查版",$H180="中西医诊所"),IFERROR(V180/同类汇总数据!G$6,0),IF(AND($G180="检查版",$H180="中医诊所"),IFERROR(V180/同类汇总数据!G$7,0),IF(AND($G180="检查版",$H180="口腔诊所"),IFERROR(V180/同类汇总数据!G$8,0),IF(AND($G180="互联网版",$H180="中西医诊所"),IFERROR(V180/同类汇总数据!G$9,0),IF(AND($G180="互联网版",$H180="中医诊所"),IFERROR(V180/同类汇总数据!G$10,0),IF(AND($G180="互联网版",$H180="口腔诊所"),IFERROR(V180/同类汇总数据!G$11,0))))))))))</f>
        <v>0</v>
      </c>
      <c r="AI180" s="61">
        <f>IF(AND($G180="正式版",$H180="中西医诊所"),IFERROR(W180/同类汇总数据!H$3,0),IF(AND($G180="正式版",$H180="中医诊所"),IFERROR(W180/同类汇总数据!H$4,0),IF(AND($G180="正式版",$H180="口腔诊所"),IFERROR(W180/同类汇总数据!H$5,0),IF(AND($G180="检查版",$H180="中西医诊所"),IFERROR(W180/同类汇总数据!H$6,0),IF(AND($G180="检查版",$H180="中医诊所"),IFERROR(W180/同类汇总数据!H$7,0),IF(AND($G180="检查版",$H180="口腔诊所"),IFERROR(W180/同类汇总数据!H$8,0),IF(AND($G180="互联网版",$H180="中西医诊所"),IFERROR(W180/同类汇总数据!H$9,0),IF(AND($G180="互联网版",$H180="中医诊所"),IFERROR(W180/同类汇总数据!H$10,0),IF(AND($G180="互联网版",$H180="口腔诊所"),IFERROR(W180/同类汇总数据!H$11,0))))))))))</f>
        <v>0</v>
      </c>
      <c r="AJ180" s="61">
        <f>IF(AND($G180="正式版",$H180="中西医诊所"),IFERROR(X180/同类汇总数据!I$3,0),IF(AND($G180="正式版",$H180="中医诊所"),IFERROR(X180/同类汇总数据!I$4,0),IF(AND($G180="正式版",$H180="口腔诊所"),IFERROR(X180/同类汇总数据!I$5,0),IF(AND($G180="检查版",$H180="中西医诊所"),IFERROR(X180/同类汇总数据!I$6,0),IF(AND($G180="检查版",$H180="中医诊所"),IFERROR(X180/同类汇总数据!I$7,0),IF(AND($G180="检查版",$H180="口腔诊所"),IFERROR(X180/同类汇总数据!I$8,0),IF(AND($G180="互联网版",$H180="中西医诊所"),IFERROR(X180/同类汇总数据!I$9,0),IF(AND($G180="互联网版",$H180="中医诊所"),IFERROR(X180/同类汇总数据!I$10,0),IF(AND($G180="互联网版",$H180="口腔诊所"),IFERROR(X180/同类汇总数据!I$11,0))))))))))</f>
        <v>0</v>
      </c>
      <c r="AK180" s="61">
        <f>IF(AND($G180="正式版",$H180="中西医诊所"),IFERROR(Y180/同类汇总数据!J$3,0),IF(AND($G180="正式版",$H180="中医诊所"),IFERROR(Y180/同类汇总数据!J$4,0),IF(AND($G180="正式版",$H180="口腔诊所"),IFERROR(Y180/同类汇总数据!J$5,0),IF(AND($G180="检查版",$H180="中西医诊所"),IFERROR(Y180/同类汇总数据!J$6,0),IF(AND($G180="检查版",$H180="中医诊所"),IFERROR(Y180/同类汇总数据!J$7,0),IF(AND($G180="检查版",$H180="口腔诊所"),IFERROR(Y180/同类汇总数据!J$8,0),IF(AND($G180="互联网版",$H180="中西医诊所"),IFERROR(Y180/同类汇总数据!J$9,0),IF(AND($G180="互联网版",$H180="中医诊所"),IFERROR(Y180/同类汇总数据!J$10,0),IF(AND($G180="互联网版",$H180="口腔诊所"),IFERROR(Y180/同类汇总数据!J$11,0))))))))))</f>
        <v>0</v>
      </c>
      <c r="AL180" s="62" t="str">
        <f ca="1" t="shared" si="57"/>
        <v>今年内未操作</v>
      </c>
      <c r="AM180" s="62" t="str">
        <f t="shared" si="58"/>
        <v>低于同行20%</v>
      </c>
      <c r="AN180" s="5" t="str">
        <f t="shared" si="59"/>
        <v>低于同行20%</v>
      </c>
      <c r="AO180" s="63">
        <f t="shared" si="60"/>
        <v>45955.4249257755</v>
      </c>
      <c r="AP180" s="5" t="str">
        <f t="shared" si="61"/>
        <v/>
      </c>
      <c r="AQ180" s="60">
        <v>45174.597178044</v>
      </c>
    </row>
    <row r="181" ht="17" spans="1:43">
      <c r="A181" s="5">
        <f t="shared" si="65"/>
        <v>178</v>
      </c>
      <c r="B181" s="55" t="str">
        <f t="shared" si="54"/>
        <v>连续三月交易上升</v>
      </c>
      <c r="C181" s="2" t="str">
        <f t="shared" si="55"/>
        <v/>
      </c>
      <c r="D181" s="56" t="str">
        <f t="shared" si="56"/>
        <v>-</v>
      </c>
      <c r="E181" s="84" t="s">
        <v>573</v>
      </c>
      <c r="F181" s="58">
        <v>45174.597178044</v>
      </c>
      <c r="G181" s="59" t="s">
        <v>38</v>
      </c>
      <c r="H181" s="59" t="s">
        <v>63</v>
      </c>
      <c r="I181" s="59" t="s">
        <v>40</v>
      </c>
      <c r="J181" s="59" t="s">
        <v>280</v>
      </c>
      <c r="K181" s="59" t="s">
        <v>574</v>
      </c>
      <c r="L181" s="59" t="s">
        <v>575</v>
      </c>
      <c r="M181" s="60">
        <v>46091.3749652778</v>
      </c>
      <c r="N181" s="60">
        <v>46103.7547203819</v>
      </c>
      <c r="O181" s="60">
        <v>46103.7525182639</v>
      </c>
      <c r="P181" s="60">
        <v>46087.7440002546</v>
      </c>
      <c r="Q181" s="60">
        <v>46103.7453448958</v>
      </c>
      <c r="R181" s="59">
        <v>4085.72</v>
      </c>
      <c r="S181" s="59">
        <v>80057.57</v>
      </c>
      <c r="T181" s="59">
        <v>224579.36</v>
      </c>
      <c r="U181" s="59">
        <v>206272.66</v>
      </c>
      <c r="V181" s="59">
        <v>13</v>
      </c>
      <c r="W181" s="59">
        <v>104</v>
      </c>
      <c r="X181" s="59">
        <v>255</v>
      </c>
      <c r="Y181" s="59">
        <v>230</v>
      </c>
      <c r="Z181" s="85" t="s">
        <v>576</v>
      </c>
      <c r="AA181" s="59">
        <v>0.3476369094</v>
      </c>
      <c r="AB181" s="59">
        <v>-0.3020588398</v>
      </c>
      <c r="AC181" s="59">
        <v>0.4725307539</v>
      </c>
      <c r="AD181" s="61">
        <f>IF(AND($G181="正式版",$H181="中西医诊所"),IFERROR(R181/同类汇总数据!C$3,0),IF(AND($G181="正式版",$H181="中医诊所"),IFERROR(R181/同类汇总数据!C$4,0),IF(AND($G181="正式版",$H181="口腔诊所"),IFERROR(R181/同类汇总数据!C$5,0),IF(AND($G181="检查版",$H181="中西医诊所"),IFERROR(R181/同类汇总数据!C$6,0),IF(AND($G181="检查版",$H181="中医诊所"),IFERROR(R181/同类汇总数据!C$7,0),IF(AND($G181="检查版",$H181="口腔诊所"),IFERROR(R181/同类汇总数据!C$8,0),IF(AND($G181="互联网版",$H181="中西医诊所"),IFERROR(R181/同类汇总数据!C$9,0),IF(AND($G181="互联网版",$H181="中医诊所"),IFERROR(R181/同类汇总数据!C$10,0),IF(AND($G181="互联网版",$H181="口腔诊所"),IFERROR(R181/同类汇总数据!C$11,0))))))))))</f>
        <v>0.40867236976444</v>
      </c>
      <c r="AE181" s="61">
        <f>IF(AND($G181="正式版",$H181="中西医诊所"),IFERROR(S181/同类汇总数据!D$3,0),IF(AND($G181="正式版",$H181="中医诊所"),IFERROR(S181/同类汇总数据!D$4,0),IF(AND($G181="正式版",$H181="口腔诊所"),IFERROR(S181/同类汇总数据!D$5,0),IF(AND($G181="检查版",$H181="中西医诊所"),IFERROR(S181/同类汇总数据!D$6,0),IF(AND($G181="检查版",$H181="中医诊所"),IFERROR(S181/同类汇总数据!D$7,0),IF(AND($G181="检查版",$H181="口腔诊所"),IFERROR(S181/同类汇总数据!D$8,0),IF(AND($G181="互联网版",$H181="中西医诊所"),IFERROR(S181/同类汇总数据!D$9,0),IF(AND($G181="互联网版",$H181="中医诊所"),IFERROR(S181/同类汇总数据!D$10,0),IF(AND($G181="互联网版",$H181="口腔诊所"),IFERROR(S181/同类汇总数据!D$11,0))))))))))</f>
        <v>1.84333538275875</v>
      </c>
      <c r="AF181" s="61">
        <f>IF(AND($G181="正式版",$H181="中西医诊所"),IFERROR(T181/同类汇总数据!E$3,0),IF(AND($G181="正式版",$H181="中医诊所"),IFERROR(T181/同类汇总数据!E$4,0),IF(AND($G181="正式版",$H181="口腔诊所"),IFERROR(T181/同类汇总数据!E$5,0),IF(AND($G181="检查版",$H181="中西医诊所"),IFERROR(T181/同类汇总数据!E$6,0),IF(AND($G181="检查版",$H181="中医诊所"),IFERROR(T181/同类汇总数据!E$7,0),IF(AND($G181="检查版",$H181="口腔诊所"),IFERROR(T181/同类汇总数据!E$8,0),IF(AND($G181="互联网版",$H181="中西医诊所"),IFERROR(T181/同类汇总数据!E$9,0),IF(AND($G181="互联网版",$H181="中医诊所"),IFERROR(T181/同类汇总数据!E$10,0),IF(AND($G181="互联网版",$H181="口腔诊所"),IFERROR(T181/同类汇总数据!E$11,0))))))))))</f>
        <v>2.02566533328257</v>
      </c>
      <c r="AG181" s="61">
        <f>IF(AND($G181="正式版",$H181="中西医诊所"),IFERROR(U181/同类汇总数据!F$3,0),IF(AND($G181="正式版",$H181="中医诊所"),IFERROR(U181/同类汇总数据!F$4,0),IF(AND($G181="正式版",$H181="口腔诊所"),IFERROR(U181/同类汇总数据!F$5,0),IF(AND($G181="检查版",$H181="中西医诊所"),IFERROR(U181/同类汇总数据!F$6,0),IF(AND($G181="检查版",$H181="中医诊所"),IFERROR(U181/同类汇总数据!F$7,0),IF(AND($G181="检查版",$H181="口腔诊所"),IFERROR(U181/同类汇总数据!F$8,0),IF(AND($G181="互联网版",$H181="中西医诊所"),IFERROR(U181/同类汇总数据!F$9,0),IF(AND($G181="互联网版",$H181="中医诊所"),IFERROR(U181/同类汇总数据!F$10,0),IF(AND($G181="互联网版",$H181="口腔诊所"),IFERROR(U181/同类汇总数据!F$11,0))))))))))</f>
        <v>2.06483280571499</v>
      </c>
      <c r="AH181" s="61">
        <f>IF(AND($G181="正式版",$H181="中西医诊所"),IFERROR(V181/同类汇总数据!G$3,0),IF(AND($G181="正式版",$H181="中医诊所"),IFERROR(V181/同类汇总数据!G$4,0),IF(AND($G181="正式版",$H181="口腔诊所"),IFERROR(V181/同类汇总数据!G$5,0),IF(AND($G181="检查版",$H181="中西医诊所"),IFERROR(V181/同类汇总数据!G$6,0),IF(AND($G181="检查版",$H181="中医诊所"),IFERROR(V181/同类汇总数据!G$7,0),IF(AND($G181="检查版",$H181="口腔诊所"),IFERROR(V181/同类汇总数据!G$8,0),IF(AND($G181="互联网版",$H181="中西医诊所"),IFERROR(V181/同类汇总数据!G$9,0),IF(AND($G181="互联网版",$H181="中医诊所"),IFERROR(V181/同类汇总数据!G$10,0),IF(AND($G181="互联网版",$H181="口腔诊所"),IFERROR(V181/同类汇总数据!G$11,0))))))))))</f>
        <v>0.966083053416961</v>
      </c>
      <c r="AI181" s="61">
        <f>IF(AND($G181="正式版",$H181="中西医诊所"),IFERROR(W181/同类汇总数据!H$3,0),IF(AND($G181="正式版",$H181="中医诊所"),IFERROR(W181/同类汇总数据!H$4,0),IF(AND($G181="正式版",$H181="口腔诊所"),IFERROR(W181/同类汇总数据!H$5,0),IF(AND($G181="检查版",$H181="中西医诊所"),IFERROR(W181/同类汇总数据!H$6,0),IF(AND($G181="检查版",$H181="中医诊所"),IFERROR(W181/同类汇总数据!H$7,0),IF(AND($G181="检查版",$H181="口腔诊所"),IFERROR(W181/同类汇总数据!H$8,0),IF(AND($G181="互联网版",$H181="中西医诊所"),IFERROR(W181/同类汇总数据!H$9,0),IF(AND($G181="互联网版",$H181="中医诊所"),IFERROR(W181/同类汇总数据!H$10,0),IF(AND($G181="互联网版",$H181="口腔诊所"),IFERROR(W181/同类汇总数据!H$11,0))))))))))</f>
        <v>1.83142765068335</v>
      </c>
      <c r="AJ181" s="61">
        <f>IF(AND($G181="正式版",$H181="中西医诊所"),IFERROR(X181/同类汇总数据!I$3,0),IF(AND($G181="正式版",$H181="中医诊所"),IFERROR(X181/同类汇总数据!I$4,0),IF(AND($G181="正式版",$H181="口腔诊所"),IFERROR(X181/同类汇总数据!I$5,0),IF(AND($G181="检查版",$H181="中西医诊所"),IFERROR(X181/同类汇总数据!I$6,0),IF(AND($G181="检查版",$H181="中医诊所"),IFERROR(X181/同类汇总数据!I$7,0),IF(AND($G181="检查版",$H181="口腔诊所"),IFERROR(X181/同类汇总数据!I$8,0),IF(AND($G181="互联网版",$H181="中西医诊所"),IFERROR(X181/同类汇总数据!I$9,0),IF(AND($G181="互联网版",$H181="中医诊所"),IFERROR(X181/同类汇总数据!I$10,0),IF(AND($G181="互联网版",$H181="口腔诊所"),IFERROR(X181/同类汇总数据!I$11,0))))))))))</f>
        <v>1.72832728418784</v>
      </c>
      <c r="AK181" s="61">
        <f>IF(AND($G181="正式版",$H181="中西医诊所"),IFERROR(Y181/同类汇总数据!J$3,0),IF(AND($G181="正式版",$H181="中医诊所"),IFERROR(Y181/同类汇总数据!J$4,0),IF(AND($G181="正式版",$H181="口腔诊所"),IFERROR(Y181/同类汇总数据!J$5,0),IF(AND($G181="检查版",$H181="中西医诊所"),IFERROR(Y181/同类汇总数据!J$6,0),IF(AND($G181="检查版",$H181="中医诊所"),IFERROR(Y181/同类汇总数据!J$7,0),IF(AND($G181="检查版",$H181="口腔诊所"),IFERROR(Y181/同类汇总数据!J$8,0),IF(AND($G181="互联网版",$H181="中西医诊所"),IFERROR(Y181/同类汇总数据!J$9,0),IF(AND($G181="互联网版",$H181="中医诊所"),IFERROR(Y181/同类汇总数据!J$10,0),IF(AND($G181="互联网版",$H181="口腔诊所"),IFERROR(Y181/同类汇总数据!J$11,0))))))))))</f>
        <v>1.73183512026089</v>
      </c>
      <c r="AL181" s="62" t="str">
        <f ca="1" t="shared" si="57"/>
        <v>-</v>
      </c>
      <c r="AM181" s="62" t="str">
        <f t="shared" si="58"/>
        <v>高于同行150%</v>
      </c>
      <c r="AN181" s="5" t="str">
        <f t="shared" si="59"/>
        <v>高于同行150%</v>
      </c>
      <c r="AO181" s="63">
        <f t="shared" si="60"/>
        <v>46103.7547203819</v>
      </c>
      <c r="AP181" s="5" t="str">
        <f t="shared" si="61"/>
        <v/>
      </c>
      <c r="AQ181" s="60">
        <v>45175.6170542593</v>
      </c>
    </row>
    <row r="182" ht="17" spans="1:43">
      <c r="A182" s="5">
        <f t="shared" si="65"/>
        <v>179</v>
      </c>
      <c r="B182" s="55" t="str">
        <f t="shared" si="54"/>
        <v>连续三月交易上升</v>
      </c>
      <c r="C182" s="2" t="str">
        <f t="shared" si="55"/>
        <v/>
      </c>
      <c r="D182" s="56" t="str">
        <f t="shared" si="56"/>
        <v>-</v>
      </c>
      <c r="E182" s="84" t="s">
        <v>577</v>
      </c>
      <c r="F182" s="58">
        <v>45175.6170542593</v>
      </c>
      <c r="G182" s="59" t="s">
        <v>38</v>
      </c>
      <c r="H182" s="59" t="s">
        <v>63</v>
      </c>
      <c r="I182" s="59" t="s">
        <v>40</v>
      </c>
      <c r="J182" s="59" t="s">
        <v>149</v>
      </c>
      <c r="K182" s="59" t="s">
        <v>578</v>
      </c>
      <c r="L182" s="59" t="s">
        <v>579</v>
      </c>
      <c r="M182" s="60">
        <v>46104.3626967593</v>
      </c>
      <c r="N182" s="60">
        <v>46103.7653892824</v>
      </c>
      <c r="O182" s="60">
        <v>46103.7646966551</v>
      </c>
      <c r="P182" s="60">
        <v>45979.5110950231</v>
      </c>
      <c r="Q182" s="60">
        <v>46103.7459063194</v>
      </c>
      <c r="R182" s="59">
        <v>70211.2</v>
      </c>
      <c r="S182" s="59">
        <v>191653.3</v>
      </c>
      <c r="T182" s="59">
        <v>466143.3</v>
      </c>
      <c r="U182" s="59">
        <v>430286.7</v>
      </c>
      <c r="V182" s="59">
        <v>56</v>
      </c>
      <c r="W182" s="59">
        <v>244</v>
      </c>
      <c r="X182" s="59">
        <v>569</v>
      </c>
      <c r="Y182" s="59">
        <v>533</v>
      </c>
      <c r="Z182" s="85" t="s">
        <v>580</v>
      </c>
      <c r="AA182" s="59">
        <v>0.4022105745</v>
      </c>
      <c r="AB182" s="59">
        <v>-0.0082083671</v>
      </c>
      <c r="AC182" s="59">
        <v>0.4893873642</v>
      </c>
      <c r="AD182" s="61">
        <f>IF(AND($G182="正式版",$H182="中西医诊所"),IFERROR(R182/同类汇总数据!C$3,0),IF(AND($G182="正式版",$H182="中医诊所"),IFERROR(R182/同类汇总数据!C$4,0),IF(AND($G182="正式版",$H182="口腔诊所"),IFERROR(R182/同类汇总数据!C$5,0),IF(AND($G182="检查版",$H182="中西医诊所"),IFERROR(R182/同类汇总数据!C$6,0),IF(AND($G182="检查版",$H182="中医诊所"),IFERROR(R182/同类汇总数据!C$7,0),IF(AND($G182="检查版",$H182="口腔诊所"),IFERROR(R182/同类汇总数据!C$8,0),IF(AND($G182="互联网版",$H182="中西医诊所"),IFERROR(R182/同类汇总数据!C$9,0),IF(AND($G182="互联网版",$H182="中医诊所"),IFERROR(R182/同类汇总数据!C$10,0),IF(AND($G182="互联网版",$H182="口腔诊所"),IFERROR(R182/同类汇总数据!C$11,0))))))))))</f>
        <v>7.02284480777073</v>
      </c>
      <c r="AE182" s="61">
        <f>IF(AND($G182="正式版",$H182="中西医诊所"),IFERROR(S182/同类汇总数据!D$3,0),IF(AND($G182="正式版",$H182="中医诊所"),IFERROR(S182/同类汇总数据!D$4,0),IF(AND($G182="正式版",$H182="口腔诊所"),IFERROR(S182/同类汇总数据!D$5,0),IF(AND($G182="检查版",$H182="中西医诊所"),IFERROR(S182/同类汇总数据!D$6,0),IF(AND($G182="检查版",$H182="中医诊所"),IFERROR(S182/同类汇总数据!D$7,0),IF(AND($G182="检查版",$H182="口腔诊所"),IFERROR(S182/同类汇总数据!D$8,0),IF(AND($G182="互联网版",$H182="中西医诊所"),IFERROR(S182/同类汇总数据!D$9,0),IF(AND($G182="互联网版",$H182="中医诊所"),IFERROR(S182/同类汇总数据!D$10,0),IF(AND($G182="互联网版",$H182="口腔诊所"),IFERROR(S182/同类汇总数据!D$11,0))))))))))</f>
        <v>4.41284077336445</v>
      </c>
      <c r="AF182" s="61">
        <f>IF(AND($G182="正式版",$H182="中西医诊所"),IFERROR(T182/同类汇总数据!E$3,0),IF(AND($G182="正式版",$H182="中医诊所"),IFERROR(T182/同类汇总数据!E$4,0),IF(AND($G182="正式版",$H182="口腔诊所"),IFERROR(T182/同类汇总数据!E$5,0),IF(AND($G182="检查版",$H182="中西医诊所"),IFERROR(T182/同类汇总数据!E$6,0),IF(AND($G182="检查版",$H182="中医诊所"),IFERROR(T182/同类汇总数据!E$7,0),IF(AND($G182="检查版",$H182="口腔诊所"),IFERROR(T182/同类汇总数据!E$8,0),IF(AND($G182="互联网版",$H182="中西医诊所"),IFERROR(T182/同类汇总数据!E$9,0),IF(AND($G182="互联网版",$H182="中医诊所"),IFERROR(T182/同类汇总数据!E$10,0),IF(AND($G182="互联网版",$H182="口腔诊所"),IFERROR(T182/同类汇总数据!E$11,0))))))))))</f>
        <v>4.20452851567454</v>
      </c>
      <c r="AG182" s="61">
        <f>IF(AND($G182="正式版",$H182="中西医诊所"),IFERROR(U182/同类汇总数据!F$3,0),IF(AND($G182="正式版",$H182="中医诊所"),IFERROR(U182/同类汇总数据!F$4,0),IF(AND($G182="正式版",$H182="口腔诊所"),IFERROR(U182/同类汇总数据!F$5,0),IF(AND($G182="检查版",$H182="中西医诊所"),IFERROR(U182/同类汇总数据!F$6,0),IF(AND($G182="检查版",$H182="中医诊所"),IFERROR(U182/同类汇总数据!F$7,0),IF(AND($G182="检查版",$H182="口腔诊所"),IFERROR(U182/同类汇总数据!F$8,0),IF(AND($G182="互联网版",$H182="中西医诊所"),IFERROR(U182/同类汇总数据!F$9,0),IF(AND($G182="互联网版",$H182="中医诊所"),IFERROR(U182/同类汇总数据!F$10,0),IF(AND($G182="互联网版",$H182="口腔诊所"),IFERROR(U182/同类汇总数据!F$11,0))))))))))</f>
        <v>4.30726056484095</v>
      </c>
      <c r="AH182" s="61">
        <f>IF(AND($G182="正式版",$H182="中西医诊所"),IFERROR(V182/同类汇总数据!G$3,0),IF(AND($G182="正式版",$H182="中医诊所"),IFERROR(V182/同类汇总数据!G$4,0),IF(AND($G182="正式版",$H182="口腔诊所"),IFERROR(V182/同类汇总数据!G$5,0),IF(AND($G182="检查版",$H182="中西医诊所"),IFERROR(V182/同类汇总数据!G$6,0),IF(AND($G182="检查版",$H182="中医诊所"),IFERROR(V182/同类汇总数据!G$7,0),IF(AND($G182="检查版",$H182="口腔诊所"),IFERROR(V182/同类汇总数据!G$8,0),IF(AND($G182="互联网版",$H182="中西医诊所"),IFERROR(V182/同类汇总数据!G$9,0),IF(AND($G182="互联网版",$H182="中医诊所"),IFERROR(V182/同类汇总数据!G$10,0),IF(AND($G182="互联网版",$H182="口腔诊所"),IFERROR(V182/同类汇总数据!G$11,0))))))))))</f>
        <v>4.16158853779614</v>
      </c>
      <c r="AI182" s="61">
        <f>IF(AND($G182="正式版",$H182="中西医诊所"),IFERROR(W182/同类汇总数据!H$3,0),IF(AND($G182="正式版",$H182="中医诊所"),IFERROR(W182/同类汇总数据!H$4,0),IF(AND($G182="正式版",$H182="口腔诊所"),IFERROR(W182/同类汇总数据!H$5,0),IF(AND($G182="检查版",$H182="中西医诊所"),IFERROR(W182/同类汇总数据!H$6,0),IF(AND($G182="检查版",$H182="中医诊所"),IFERROR(W182/同类汇总数据!H$7,0),IF(AND($G182="检查版",$H182="口腔诊所"),IFERROR(W182/同类汇总数据!H$8,0),IF(AND($G182="互联网版",$H182="中西医诊所"),IFERROR(W182/同类汇总数据!H$9,0),IF(AND($G182="互联网版",$H182="中医诊所"),IFERROR(W182/同类汇总数据!H$10,0),IF(AND($G182="互联网版",$H182="口腔诊所"),IFERROR(W182/同类汇总数据!H$11,0))))))))))</f>
        <v>4.29681102660325</v>
      </c>
      <c r="AJ182" s="61">
        <f>IF(AND($G182="正式版",$H182="中西医诊所"),IFERROR(X182/同类汇总数据!I$3,0),IF(AND($G182="正式版",$H182="中医诊所"),IFERROR(X182/同类汇总数据!I$4,0),IF(AND($G182="正式版",$H182="口腔诊所"),IFERROR(X182/同类汇总数据!I$5,0),IF(AND($G182="检查版",$H182="中西医诊所"),IFERROR(X182/同类汇总数据!I$6,0),IF(AND($G182="检查版",$H182="中医诊所"),IFERROR(X182/同类汇总数据!I$7,0),IF(AND($G182="检查版",$H182="口腔诊所"),IFERROR(X182/同类汇总数据!I$8,0),IF(AND($G182="互联网版",$H182="中西医诊所"),IFERROR(X182/同类汇总数据!I$9,0),IF(AND($G182="互联网版",$H182="中医诊所"),IFERROR(X182/同类汇总数据!I$10,0),IF(AND($G182="互联网版",$H182="口腔诊所"),IFERROR(X182/同类汇总数据!I$11,0))))))))))</f>
        <v>3.85654205765835</v>
      </c>
      <c r="AK182" s="61">
        <f>IF(AND($G182="正式版",$H182="中西医诊所"),IFERROR(Y182/同类汇总数据!J$3,0),IF(AND($G182="正式版",$H182="中医诊所"),IFERROR(Y182/同类汇总数据!J$4,0),IF(AND($G182="正式版",$H182="口腔诊所"),IFERROR(Y182/同类汇总数据!J$5,0),IF(AND($G182="检查版",$H182="中西医诊所"),IFERROR(Y182/同类汇总数据!J$6,0),IF(AND($G182="检查版",$H182="中医诊所"),IFERROR(Y182/同类汇总数据!J$7,0),IF(AND($G182="检查版",$H182="口腔诊所"),IFERROR(Y182/同类汇总数据!J$8,0),IF(AND($G182="互联网版",$H182="中西医诊所"),IFERROR(Y182/同类汇总数据!J$9,0),IF(AND($G182="互联网版",$H182="中医诊所"),IFERROR(Y182/同类汇总数据!J$10,0),IF(AND($G182="互联网版",$H182="口腔诊所"),IFERROR(Y182/同类汇总数据!J$11,0))))))))))</f>
        <v>4.01333964825676</v>
      </c>
      <c r="AL182" s="62" t="str">
        <f ca="1" t="shared" si="57"/>
        <v>-</v>
      </c>
      <c r="AM182" s="62" t="str">
        <f t="shared" si="58"/>
        <v>高于同行100%</v>
      </c>
      <c r="AN182" s="5" t="str">
        <f t="shared" si="59"/>
        <v>高于同行100%</v>
      </c>
      <c r="AO182" s="63">
        <f t="shared" si="60"/>
        <v>46104.3626967593</v>
      </c>
      <c r="AP182" s="5" t="str">
        <f t="shared" si="61"/>
        <v/>
      </c>
      <c r="AQ182" s="60">
        <v>45175.6812079977</v>
      </c>
    </row>
    <row r="183" ht="17" spans="1:43">
      <c r="A183" s="5">
        <f t="shared" si="65"/>
        <v>180</v>
      </c>
      <c r="B183" s="55" t="str">
        <f t="shared" si="54"/>
        <v>交易波动较大</v>
      </c>
      <c r="C183" s="2" t="str">
        <f t="shared" si="55"/>
        <v/>
      </c>
      <c r="D183" s="56" t="str">
        <f t="shared" si="56"/>
        <v>-</v>
      </c>
      <c r="E183" s="84" t="s">
        <v>581</v>
      </c>
      <c r="F183" s="58">
        <v>45175.6812079977</v>
      </c>
      <c r="G183" s="59" t="s">
        <v>38</v>
      </c>
      <c r="H183" s="59" t="s">
        <v>39</v>
      </c>
      <c r="I183" s="59" t="s">
        <v>40</v>
      </c>
      <c r="J183" s="59" t="s">
        <v>78</v>
      </c>
      <c r="K183" s="59" t="s">
        <v>582</v>
      </c>
      <c r="L183" s="59"/>
      <c r="M183" s="60">
        <v>46104.3484837963</v>
      </c>
      <c r="N183" s="60">
        <v>46104.3821032176</v>
      </c>
      <c r="O183" s="60">
        <v>46104.3805493056</v>
      </c>
      <c r="P183" s="60">
        <v>46103.6008543056</v>
      </c>
      <c r="Q183" s="60">
        <v>46104.3960693171</v>
      </c>
      <c r="R183" s="59">
        <v>16054.48</v>
      </c>
      <c r="S183" s="59">
        <v>59764.7</v>
      </c>
      <c r="T183" s="59">
        <v>190053.6</v>
      </c>
      <c r="U183" s="59">
        <v>167696.56</v>
      </c>
      <c r="V183" s="59">
        <v>246</v>
      </c>
      <c r="W183" s="59">
        <v>851</v>
      </c>
      <c r="X183" s="59">
        <v>2598</v>
      </c>
      <c r="Y183" s="59">
        <v>2288</v>
      </c>
      <c r="Z183" s="59">
        <v>140.0973767753</v>
      </c>
      <c r="AA183" s="59">
        <v>0.0372479131</v>
      </c>
      <c r="AB183" s="59">
        <v>-0.2071248571</v>
      </c>
      <c r="AC183" s="59">
        <v>-0.2678514577</v>
      </c>
      <c r="AD183" s="61">
        <f>IF(AND($G183="正式版",$H183="中西医诊所"),IFERROR(R183/同类汇总数据!C$3,0),IF(AND($G183="正式版",$H183="中医诊所"),IFERROR(R183/同类汇总数据!C$4,0),IF(AND($G183="正式版",$H183="口腔诊所"),IFERROR(R183/同类汇总数据!C$5,0),IF(AND($G183="检查版",$H183="中西医诊所"),IFERROR(R183/同类汇总数据!C$6,0),IF(AND($G183="检查版",$H183="中医诊所"),IFERROR(R183/同类汇总数据!C$7,0),IF(AND($G183="检查版",$H183="口腔诊所"),IFERROR(R183/同类汇总数据!C$8,0),IF(AND($G183="互联网版",$H183="中西医诊所"),IFERROR(R183/同类汇总数据!C$9,0),IF(AND($G183="互联网版",$H183="中医诊所"),IFERROR(R183/同类汇总数据!C$10,0),IF(AND($G183="互联网版",$H183="口腔诊所"),IFERROR(R183/同类汇总数据!C$11,0))))))))))</f>
        <v>1.75425208056718</v>
      </c>
      <c r="AE183" s="61">
        <f>IF(AND($G183="正式版",$H183="中西医诊所"),IFERROR(S183/同类汇总数据!D$3,0),IF(AND($G183="正式版",$H183="中医诊所"),IFERROR(S183/同类汇总数据!D$4,0),IF(AND($G183="正式版",$H183="口腔诊所"),IFERROR(S183/同类汇总数据!D$5,0),IF(AND($G183="检查版",$H183="中西医诊所"),IFERROR(S183/同类汇总数据!D$6,0),IF(AND($G183="检查版",$H183="中医诊所"),IFERROR(S183/同类汇总数据!D$7,0),IF(AND($G183="检查版",$H183="口腔诊所"),IFERROR(S183/同类汇总数据!D$8,0),IF(AND($G183="互联网版",$H183="中西医诊所"),IFERROR(S183/同类汇总数据!D$9,0),IF(AND($G183="互联网版",$H183="中医诊所"),IFERROR(S183/同类汇总数据!D$10,0),IF(AND($G183="互联网版",$H183="口腔诊所"),IFERROR(S183/同类汇总数据!D$11,0))))))))))</f>
        <v>1.63812037812624</v>
      </c>
      <c r="AF183" s="61">
        <f>IF(AND($G183="正式版",$H183="中西医诊所"),IFERROR(T183/同类汇总数据!E$3,0),IF(AND($G183="正式版",$H183="中医诊所"),IFERROR(T183/同类汇总数据!E$4,0),IF(AND($G183="正式版",$H183="口腔诊所"),IFERROR(T183/同类汇总数据!E$5,0),IF(AND($G183="检查版",$H183="中西医诊所"),IFERROR(T183/同类汇总数据!E$6,0),IF(AND($G183="检查版",$H183="中医诊所"),IFERROR(T183/同类汇总数据!E$7,0),IF(AND($G183="检查版",$H183="口腔诊所"),IFERROR(T183/同类汇总数据!E$8,0),IF(AND($G183="互联网版",$H183="中西医诊所"),IFERROR(T183/同类汇总数据!E$9,0),IF(AND($G183="互联网版",$H183="中医诊所"),IFERROR(T183/同类汇总数据!E$10,0),IF(AND($G183="互联网版",$H183="口腔诊所"),IFERROR(T183/同类汇总数据!E$11,0))))))))))</f>
        <v>1.74175412036075</v>
      </c>
      <c r="AG183" s="61">
        <f>IF(AND($G183="正式版",$H183="中西医诊所"),IFERROR(U183/同类汇总数据!F$3,0),IF(AND($G183="正式版",$H183="中医诊所"),IFERROR(U183/同类汇总数据!F$4,0),IF(AND($G183="正式版",$H183="口腔诊所"),IFERROR(U183/同类汇总数据!F$5,0),IF(AND($G183="检查版",$H183="中西医诊所"),IFERROR(U183/同类汇总数据!F$6,0),IF(AND($G183="检查版",$H183="中医诊所"),IFERROR(U183/同类汇总数据!F$7,0),IF(AND($G183="检查版",$H183="口腔诊所"),IFERROR(U183/同类汇总数据!F$8,0),IF(AND($G183="互联网版",$H183="中西医诊所"),IFERROR(U183/同类汇总数据!F$9,0),IF(AND($G183="互联网版",$H183="中医诊所"),IFERROR(U183/同类汇总数据!F$10,0),IF(AND($G183="互联网版",$H183="口腔诊所"),IFERROR(U183/同类汇总数据!F$11,0))))))))))</f>
        <v>1.74823812274781</v>
      </c>
      <c r="AH183" s="61">
        <f>IF(AND($G183="正式版",$H183="中西医诊所"),IFERROR(V183/同类汇总数据!G$3,0),IF(AND($G183="正式版",$H183="中医诊所"),IFERROR(V183/同类汇总数据!G$4,0),IF(AND($G183="正式版",$H183="口腔诊所"),IFERROR(V183/同类汇总数据!G$5,0),IF(AND($G183="检查版",$H183="中西医诊所"),IFERROR(V183/同类汇总数据!G$6,0),IF(AND($G183="检查版",$H183="中医诊所"),IFERROR(V183/同类汇总数据!G$7,0),IF(AND($G183="检查版",$H183="口腔诊所"),IFERROR(V183/同类汇总数据!G$8,0),IF(AND($G183="互联网版",$H183="中西医诊所"),IFERROR(V183/同类汇总数据!G$9,0),IF(AND($G183="互联网版",$H183="中医诊所"),IFERROR(V183/同类汇总数据!G$10,0),IF(AND($G183="互联网版",$H183="口腔诊所"),IFERROR(V183/同类汇总数据!G$11,0))))))))))</f>
        <v>2.59490659918503</v>
      </c>
      <c r="AI183" s="61">
        <f>IF(AND($G183="正式版",$H183="中西医诊所"),IFERROR(W183/同类汇总数据!H$3,0),IF(AND($G183="正式版",$H183="中医诊所"),IFERROR(W183/同类汇总数据!H$4,0),IF(AND($G183="正式版",$H183="口腔诊所"),IFERROR(W183/同类汇总数据!H$5,0),IF(AND($G183="检查版",$H183="中西医诊所"),IFERROR(W183/同类汇总数据!H$6,0),IF(AND($G183="检查版",$H183="中医诊所"),IFERROR(W183/同类汇总数据!H$7,0),IF(AND($G183="检查版",$H183="口腔诊所"),IFERROR(W183/同类汇总数据!H$8,0),IF(AND($G183="互联网版",$H183="中西医诊所"),IFERROR(W183/同类汇总数据!H$9,0),IF(AND($G183="互联网版",$H183="中医诊所"),IFERROR(W183/同类汇总数据!H$10,0),IF(AND($G183="互联网版",$H183="口腔诊所"),IFERROR(W183/同类汇总数据!H$11,0))))))))))</f>
        <v>2.32748699232887</v>
      </c>
      <c r="AJ183" s="61">
        <f>IF(AND($G183="正式版",$H183="中西医诊所"),IFERROR(X183/同类汇总数据!I$3,0),IF(AND($G183="正式版",$H183="中医诊所"),IFERROR(X183/同类汇总数据!I$4,0),IF(AND($G183="正式版",$H183="口腔诊所"),IFERROR(X183/同类汇总数据!I$5,0),IF(AND($G183="检查版",$H183="中西医诊所"),IFERROR(X183/同类汇总数据!I$6,0),IF(AND($G183="检查版",$H183="中医诊所"),IFERROR(X183/同类汇总数据!I$7,0),IF(AND($G183="检查版",$H183="口腔诊所"),IFERROR(X183/同类汇总数据!I$8,0),IF(AND($G183="互联网版",$H183="中西医诊所"),IFERROR(X183/同类汇总数据!I$9,0),IF(AND($G183="互联网版",$H183="中医诊所"),IFERROR(X183/同类汇总数据!I$10,0),IF(AND($G183="互联网版",$H183="口腔诊所"),IFERROR(X183/同类汇总数据!I$11,0))))))))))</f>
        <v>2.29726523748709</v>
      </c>
      <c r="AK183" s="61">
        <f>IF(AND($G183="正式版",$H183="中西医诊所"),IFERROR(Y183/同类汇总数据!J$3,0),IF(AND($G183="正式版",$H183="中医诊所"),IFERROR(Y183/同类汇总数据!J$4,0),IF(AND($G183="正式版",$H183="口腔诊所"),IFERROR(Y183/同类汇总数据!J$5,0),IF(AND($G183="检查版",$H183="中西医诊所"),IFERROR(Y183/同类汇总数据!J$6,0),IF(AND($G183="检查版",$H183="中医诊所"),IFERROR(Y183/同类汇总数据!J$7,0),IF(AND($G183="检查版",$H183="口腔诊所"),IFERROR(Y183/同类汇总数据!J$8,0),IF(AND($G183="互联网版",$H183="中西医诊所"),IFERROR(Y183/同类汇总数据!J$9,0),IF(AND($G183="互联网版",$H183="中医诊所"),IFERROR(Y183/同类汇总数据!J$10,0),IF(AND($G183="互联网版",$H183="口腔诊所"),IFERROR(Y183/同类汇总数据!J$11,0))))))))))</f>
        <v>2.28621126830368</v>
      </c>
      <c r="AL183" s="62" t="str">
        <f ca="1" t="shared" si="57"/>
        <v>-</v>
      </c>
      <c r="AM183" s="62" t="str">
        <f t="shared" si="58"/>
        <v>高于同行150%</v>
      </c>
      <c r="AN183" s="5" t="str">
        <f t="shared" si="59"/>
        <v>高于同行100%</v>
      </c>
      <c r="AO183" s="63">
        <f t="shared" si="60"/>
        <v>46104.3960693171</v>
      </c>
      <c r="AP183" s="5" t="str">
        <f t="shared" si="61"/>
        <v/>
      </c>
      <c r="AQ183" s="60">
        <v>45175.6866291088</v>
      </c>
    </row>
    <row r="184" ht="17" spans="1:43">
      <c r="A184" s="5">
        <f t="shared" ref="A184:A193" si="66">ROW()-3</f>
        <v>181</v>
      </c>
      <c r="B184" s="55" t="str">
        <f t="shared" si="54"/>
        <v>交易波动较大</v>
      </c>
      <c r="C184" s="2" t="str">
        <f t="shared" si="55"/>
        <v/>
      </c>
      <c r="D184" s="56" t="str">
        <f t="shared" si="56"/>
        <v>-</v>
      </c>
      <c r="E184" s="84" t="s">
        <v>583</v>
      </c>
      <c r="F184" s="58">
        <v>45175.6866291088</v>
      </c>
      <c r="G184" s="59" t="s">
        <v>38</v>
      </c>
      <c r="H184" s="59" t="s">
        <v>39</v>
      </c>
      <c r="I184" s="59" t="s">
        <v>40</v>
      </c>
      <c r="J184" s="59" t="s">
        <v>41</v>
      </c>
      <c r="K184" s="59" t="s">
        <v>584</v>
      </c>
      <c r="L184" s="59"/>
      <c r="M184" s="60">
        <v>46104.3768981481</v>
      </c>
      <c r="N184" s="60">
        <v>46104.3506808449</v>
      </c>
      <c r="O184" s="60">
        <v>46104.3495403125</v>
      </c>
      <c r="P184" s="60">
        <v>46103.7108559606</v>
      </c>
      <c r="Q184" s="60">
        <v>46104.3507148264</v>
      </c>
      <c r="R184" s="59">
        <v>9104.6</v>
      </c>
      <c r="S184" s="59">
        <v>33288.6</v>
      </c>
      <c r="T184" s="59">
        <v>111468.25</v>
      </c>
      <c r="U184" s="59">
        <v>99848.75</v>
      </c>
      <c r="V184" s="59">
        <v>105</v>
      </c>
      <c r="W184" s="59">
        <v>354</v>
      </c>
      <c r="X184" s="59">
        <v>1171</v>
      </c>
      <c r="Y184" s="59">
        <v>1061</v>
      </c>
      <c r="Z184" s="59">
        <v>160.0140224359</v>
      </c>
      <c r="AA184" s="59">
        <v>-0.0739108118</v>
      </c>
      <c r="AB184" s="59">
        <v>-0.1489062208</v>
      </c>
      <c r="AC184" s="59">
        <v>-0.282913151</v>
      </c>
      <c r="AD184" s="61">
        <f>IF(AND($G184="正式版",$H184="中西医诊所"),IFERROR(R184/同类汇总数据!C$3,0),IF(AND($G184="正式版",$H184="中医诊所"),IFERROR(R184/同类汇总数据!C$4,0),IF(AND($G184="正式版",$H184="口腔诊所"),IFERROR(R184/同类汇总数据!C$5,0),IF(AND($G184="检查版",$H184="中西医诊所"),IFERROR(R184/同类汇总数据!C$6,0),IF(AND($G184="检查版",$H184="中医诊所"),IFERROR(R184/同类汇总数据!C$7,0),IF(AND($G184="检查版",$H184="口腔诊所"),IFERROR(R184/同类汇总数据!C$8,0),IF(AND($G184="互联网版",$H184="中西医诊所"),IFERROR(R184/同类汇总数据!C$9,0),IF(AND($G184="互联网版",$H184="中医诊所"),IFERROR(R184/同类汇总数据!C$10,0),IF(AND($G184="互联网版",$H184="口腔诊所"),IFERROR(R184/同类汇总数据!C$11,0))))))))))</f>
        <v>0.994847761667271</v>
      </c>
      <c r="AE184" s="61">
        <f>IF(AND($G184="正式版",$H184="中西医诊所"),IFERROR(S184/同类汇总数据!D$3,0),IF(AND($G184="正式版",$H184="中医诊所"),IFERROR(S184/同类汇总数据!D$4,0),IF(AND($G184="正式版",$H184="口腔诊所"),IFERROR(S184/同类汇总数据!D$5,0),IF(AND($G184="检查版",$H184="中西医诊所"),IFERROR(S184/同类汇总数据!D$6,0),IF(AND($G184="检查版",$H184="中医诊所"),IFERROR(S184/同类汇总数据!D$7,0),IF(AND($G184="检查版",$H184="口腔诊所"),IFERROR(S184/同类汇总数据!D$8,0),IF(AND($G184="互联网版",$H184="中西医诊所"),IFERROR(S184/同类汇总数据!D$9,0),IF(AND($G184="互联网版",$H184="中医诊所"),IFERROR(S184/同类汇总数据!D$10,0),IF(AND($G184="互联网版",$H184="口腔诊所"),IFERROR(S184/同类汇总数据!D$11,0))))))))))</f>
        <v>0.912423788947209</v>
      </c>
      <c r="AF184" s="61">
        <f>IF(AND($G184="正式版",$H184="中西医诊所"),IFERROR(T184/同类汇总数据!E$3,0),IF(AND($G184="正式版",$H184="中医诊所"),IFERROR(T184/同类汇总数据!E$4,0),IF(AND($G184="正式版",$H184="口腔诊所"),IFERROR(T184/同类汇总数据!E$5,0),IF(AND($G184="检查版",$H184="中西医诊所"),IFERROR(T184/同类汇总数据!E$6,0),IF(AND($G184="检查版",$H184="中医诊所"),IFERROR(T184/同类汇总数据!E$7,0),IF(AND($G184="检查版",$H184="口腔诊所"),IFERROR(T184/同类汇总数据!E$8,0),IF(AND($G184="互联网版",$H184="中西医诊所"),IFERROR(T184/同类汇总数据!E$9,0),IF(AND($G184="互联网版",$H184="中医诊所"),IFERROR(T184/同类汇总数据!E$10,0),IF(AND($G184="互联网版",$H184="口腔诊所"),IFERROR(T184/同类汇总数据!E$11,0))))))))))</f>
        <v>1.02155541240419</v>
      </c>
      <c r="AG184" s="61">
        <f>IF(AND($G184="正式版",$H184="中西医诊所"),IFERROR(U184/同类汇总数据!F$3,0),IF(AND($G184="正式版",$H184="中医诊所"),IFERROR(U184/同类汇总数据!F$4,0),IF(AND($G184="正式版",$H184="口腔诊所"),IFERROR(U184/同类汇总数据!F$5,0),IF(AND($G184="检查版",$H184="中西医诊所"),IFERROR(U184/同类汇总数据!F$6,0),IF(AND($G184="检查版",$H184="中医诊所"),IFERROR(U184/同类汇总数据!F$7,0),IF(AND($G184="检查版",$H184="口腔诊所"),IFERROR(U184/同类汇总数据!F$8,0),IF(AND($G184="互联网版",$H184="中西医诊所"),IFERROR(U184/同类汇总数据!F$9,0),IF(AND($G184="互联网版",$H184="中医诊所"),IFERROR(U184/同类汇总数据!F$10,0),IF(AND($G184="互联网版",$H184="口腔诊所"),IFERROR(U184/同类汇总数据!F$11,0))))))))))</f>
        <v>1.04092410278848</v>
      </c>
      <c r="AH184" s="61">
        <f>IF(AND($G184="正式版",$H184="中西医诊所"),IFERROR(V184/同类汇总数据!G$3,0),IF(AND($G184="正式版",$H184="中医诊所"),IFERROR(V184/同类汇总数据!G$4,0),IF(AND($G184="正式版",$H184="口腔诊所"),IFERROR(V184/同类汇总数据!G$5,0),IF(AND($G184="检查版",$H184="中西医诊所"),IFERROR(V184/同类汇总数据!G$6,0),IF(AND($G184="检查版",$H184="中医诊所"),IFERROR(V184/同类汇总数据!G$7,0),IF(AND($G184="检查版",$H184="口腔诊所"),IFERROR(V184/同类汇总数据!G$8,0),IF(AND($G184="互联网版",$H184="中西医诊所"),IFERROR(V184/同类汇总数据!G$9,0),IF(AND($G184="互联网版",$H184="中医诊所"),IFERROR(V184/同类汇总数据!G$10,0),IF(AND($G184="互联网版",$H184="口腔诊所"),IFERROR(V184/同类汇总数据!G$11,0))))))))))</f>
        <v>1.107582085018</v>
      </c>
      <c r="AI184" s="61">
        <f>IF(AND($G184="正式版",$H184="中西医诊所"),IFERROR(W184/同类汇总数据!H$3,0),IF(AND($G184="正式版",$H184="中医诊所"),IFERROR(W184/同类汇总数据!H$4,0),IF(AND($G184="正式版",$H184="口腔诊所"),IFERROR(W184/同类汇总数据!H$5,0),IF(AND($G184="检查版",$H184="中西医诊所"),IFERROR(W184/同类汇总数据!H$6,0),IF(AND($G184="检查版",$H184="中医诊所"),IFERROR(W184/同类汇总数据!H$7,0),IF(AND($G184="检查版",$H184="口腔诊所"),IFERROR(W184/同类汇总数据!H$8,0),IF(AND($G184="互联网版",$H184="中西医诊所"),IFERROR(W184/同类汇总数据!H$9,0),IF(AND($G184="互联网版",$H184="中医诊所"),IFERROR(W184/同类汇总数据!H$10,0),IF(AND($G184="互联网版",$H184="口腔诊所"),IFERROR(W184/同类汇总数据!H$11,0))))))))))</f>
        <v>0.968190828771349</v>
      </c>
      <c r="AJ184" s="61">
        <f>IF(AND($G184="正式版",$H184="中西医诊所"),IFERROR(X184/同类汇总数据!I$3,0),IF(AND($G184="正式版",$H184="中医诊所"),IFERROR(X184/同类汇总数据!I$4,0),IF(AND($G184="正式版",$H184="口腔诊所"),IFERROR(X184/同类汇总数据!I$5,0),IF(AND($G184="检查版",$H184="中西医诊所"),IFERROR(X184/同类汇总数据!I$6,0),IF(AND($G184="检查版",$H184="中医诊所"),IFERROR(X184/同类汇总数据!I$7,0),IF(AND($G184="检查版",$H184="口腔诊所"),IFERROR(X184/同类汇总数据!I$8,0),IF(AND($G184="互联网版",$H184="中西医诊所"),IFERROR(X184/同类汇总数据!I$9,0),IF(AND($G184="互联网版",$H184="中医诊所"),IFERROR(X184/同类汇总数据!I$10,0),IF(AND($G184="互联网版",$H184="口腔诊所"),IFERROR(X184/同类汇总数据!I$11,0))))))))))</f>
        <v>1.0354494199759</v>
      </c>
      <c r="AK184" s="61">
        <f>IF(AND($G184="正式版",$H184="中西医诊所"),IFERROR(Y184/同类汇总数据!J$3,0),IF(AND($G184="正式版",$H184="中医诊所"),IFERROR(Y184/同类汇总数据!J$4,0),IF(AND($G184="正式版",$H184="口腔诊所"),IFERROR(Y184/同类汇总数据!J$5,0),IF(AND($G184="检查版",$H184="中西医诊所"),IFERROR(Y184/同类汇总数据!J$6,0),IF(AND($G184="检查版",$H184="中医诊所"),IFERROR(Y184/同类汇总数据!J$7,0),IF(AND($G184="检查版",$H184="口腔诊所"),IFERROR(Y184/同类汇总数据!J$8,0),IF(AND($G184="互联网版",$H184="中西医诊所"),IFERROR(Y184/同类汇总数据!J$9,0),IF(AND($G184="互联网版",$H184="中医诊所"),IFERROR(Y184/同类汇总数据!J$10,0),IF(AND($G184="互联网版",$H184="口腔诊所"),IFERROR(Y184/同类汇总数据!J$11,0))))))))))</f>
        <v>1.06017052258313</v>
      </c>
      <c r="AL184" s="62" t="str">
        <f ca="1" t="shared" si="57"/>
        <v>-</v>
      </c>
      <c r="AM184" s="62" t="str">
        <f t="shared" si="58"/>
        <v/>
      </c>
      <c r="AN184" s="5" t="str">
        <f t="shared" si="59"/>
        <v/>
      </c>
      <c r="AO184" s="63">
        <f t="shared" si="60"/>
        <v>46104.3768981481</v>
      </c>
      <c r="AP184" s="5" t="str">
        <f t="shared" si="61"/>
        <v/>
      </c>
      <c r="AQ184" s="60">
        <v>45175.6882223843</v>
      </c>
    </row>
    <row r="185" ht="17" spans="1:43">
      <c r="A185" s="5">
        <f t="shared" si="66"/>
        <v>182</v>
      </c>
      <c r="B185" s="55" t="str">
        <f t="shared" si="54"/>
        <v>交易波动较大</v>
      </c>
      <c r="C185" s="2" t="str">
        <f t="shared" si="55"/>
        <v/>
      </c>
      <c r="D185" s="56" t="str">
        <f t="shared" si="56"/>
        <v>-</v>
      </c>
      <c r="E185" s="84" t="s">
        <v>585</v>
      </c>
      <c r="F185" s="58">
        <v>45175.6882223843</v>
      </c>
      <c r="G185" s="59" t="s">
        <v>38</v>
      </c>
      <c r="H185" s="59" t="s">
        <v>39</v>
      </c>
      <c r="I185" s="59" t="s">
        <v>40</v>
      </c>
      <c r="J185" s="59" t="s">
        <v>41</v>
      </c>
      <c r="K185" s="59" t="s">
        <v>586</v>
      </c>
      <c r="L185" s="59"/>
      <c r="M185" s="60">
        <v>46104.3328703704</v>
      </c>
      <c r="N185" s="60">
        <v>46104.3879843056</v>
      </c>
      <c r="O185" s="60">
        <v>46104.3700882176</v>
      </c>
      <c r="P185" s="60">
        <v>46094.6515989699</v>
      </c>
      <c r="Q185" s="60">
        <v>46104.3880033218</v>
      </c>
      <c r="R185" s="59">
        <v>23780.98</v>
      </c>
      <c r="S185" s="59">
        <v>91691.95</v>
      </c>
      <c r="T185" s="59">
        <v>272385.39</v>
      </c>
      <c r="U185" s="59">
        <v>243121.12</v>
      </c>
      <c r="V185" s="59">
        <v>196</v>
      </c>
      <c r="W185" s="59">
        <v>738</v>
      </c>
      <c r="X185" s="59">
        <v>2534</v>
      </c>
      <c r="Y185" s="59">
        <v>2221</v>
      </c>
      <c r="Z185" s="59">
        <v>397.2567320261</v>
      </c>
      <c r="AA185" s="59">
        <v>0.099445217</v>
      </c>
      <c r="AB185" s="59">
        <v>-0.1428302732</v>
      </c>
      <c r="AC185" s="59">
        <v>0.393872295</v>
      </c>
      <c r="AD185" s="61">
        <f>IF(AND($G185="正式版",$H185="中西医诊所"),IFERROR(R185/同类汇总数据!C$3,0),IF(AND($G185="正式版",$H185="中医诊所"),IFERROR(R185/同类汇总数据!C$4,0),IF(AND($G185="正式版",$H185="口腔诊所"),IFERROR(R185/同类汇总数据!C$5,0),IF(AND($G185="检查版",$H185="中西医诊所"),IFERROR(R185/同类汇总数据!C$6,0),IF(AND($G185="检查版",$H185="中医诊所"),IFERROR(R185/同类汇总数据!C$7,0),IF(AND($G185="检查版",$H185="口腔诊所"),IFERROR(R185/同类汇总数据!C$8,0),IF(AND($G185="互联网版",$H185="中西医诊所"),IFERROR(R185/同类汇总数据!C$9,0),IF(AND($G185="互联网版",$H185="中医诊所"),IFERROR(R185/同类汇总数据!C$10,0),IF(AND($G185="互联网版",$H185="口腔诊所"),IFERROR(R185/同类汇总数据!C$11,0))))))))))</f>
        <v>2.59851665347782</v>
      </c>
      <c r="AE185" s="61">
        <f>IF(AND($G185="正式版",$H185="中西医诊所"),IFERROR(S185/同类汇总数据!D$3,0),IF(AND($G185="正式版",$H185="中医诊所"),IFERROR(S185/同类汇总数据!D$4,0),IF(AND($G185="正式版",$H185="口腔诊所"),IFERROR(S185/同类汇总数据!D$5,0),IF(AND($G185="检查版",$H185="中西医诊所"),IFERROR(S185/同类汇总数据!D$6,0),IF(AND($G185="检查版",$H185="中医诊所"),IFERROR(S185/同类汇总数据!D$7,0),IF(AND($G185="检查版",$H185="口腔诊所"),IFERROR(S185/同类汇总数据!D$8,0),IF(AND($G185="互联网版",$H185="中西医诊所"),IFERROR(S185/同类汇总数据!D$9,0),IF(AND($G185="互联网版",$H185="中医诊所"),IFERROR(S185/同类汇总数据!D$10,0),IF(AND($G185="互联网版",$H185="口腔诊所"),IFERROR(S185/同类汇总数据!D$11,0))))))))))</f>
        <v>2.51323024804161</v>
      </c>
      <c r="AF185" s="61">
        <f>IF(AND($G185="正式版",$H185="中西医诊所"),IFERROR(T185/同类汇总数据!E$3,0),IF(AND($G185="正式版",$H185="中医诊所"),IFERROR(T185/同类汇总数据!E$4,0),IF(AND($G185="正式版",$H185="口腔诊所"),IFERROR(T185/同类汇总数据!E$5,0),IF(AND($G185="检查版",$H185="中西医诊所"),IFERROR(T185/同类汇总数据!E$6,0),IF(AND($G185="检查版",$H185="中医诊所"),IFERROR(T185/同类汇总数据!E$7,0),IF(AND($G185="检查版",$H185="口腔诊所"),IFERROR(T185/同类汇总数据!E$8,0),IF(AND($G185="互联网版",$H185="中西医诊所"),IFERROR(T185/同类汇总数据!E$9,0),IF(AND($G185="互联网版",$H185="中医诊所"),IFERROR(T185/同类汇总数据!E$10,0),IF(AND($G185="互联网版",$H185="口腔诊所"),IFERROR(T185/同类汇总数据!E$11,0))))))))))</f>
        <v>2.49628723348871</v>
      </c>
      <c r="AG185" s="61">
        <f>IF(AND($G185="正式版",$H185="中西医诊所"),IFERROR(U185/同类汇总数据!F$3,0),IF(AND($G185="正式版",$H185="中医诊所"),IFERROR(U185/同类汇总数据!F$4,0),IF(AND($G185="正式版",$H185="口腔诊所"),IFERROR(U185/同类汇总数据!F$5,0),IF(AND($G185="检查版",$H185="中西医诊所"),IFERROR(U185/同类汇总数据!F$6,0),IF(AND($G185="检查版",$H185="中医诊所"),IFERROR(U185/同类汇总数据!F$7,0),IF(AND($G185="检查版",$H185="口腔诊所"),IFERROR(U185/同类汇总数据!F$8,0),IF(AND($G185="互联网版",$H185="中西医诊所"),IFERROR(U185/同类汇总数据!F$9,0),IF(AND($G185="互联网版",$H185="中医诊所"),IFERROR(U185/同类汇总数据!F$10,0),IF(AND($G185="互联网版",$H185="口腔诊所"),IFERROR(U185/同类汇总数据!F$11,0))))))))))</f>
        <v>2.53453982853998</v>
      </c>
      <c r="AH185" s="61">
        <f>IF(AND($G185="正式版",$H185="中西医诊所"),IFERROR(V185/同类汇总数据!G$3,0),IF(AND($G185="正式版",$H185="中医诊所"),IFERROR(V185/同类汇总数据!G$4,0),IF(AND($G185="正式版",$H185="口腔诊所"),IFERROR(V185/同类汇总数据!G$5,0),IF(AND($G185="检查版",$H185="中西医诊所"),IFERROR(V185/同类汇总数据!G$6,0),IF(AND($G185="检查版",$H185="中医诊所"),IFERROR(V185/同类汇总数据!G$7,0),IF(AND($G185="检查版",$H185="口腔诊所"),IFERROR(V185/同类汇总数据!G$8,0),IF(AND($G185="互联网版",$H185="中西医诊所"),IFERROR(V185/同类汇总数据!G$9,0),IF(AND($G185="互联网版",$H185="中医诊所"),IFERROR(V185/同类汇总数据!G$10,0),IF(AND($G185="互联网版",$H185="口腔诊所"),IFERROR(V185/同类汇总数据!G$11,0))))))))))</f>
        <v>2.06748655870027</v>
      </c>
      <c r="AI185" s="61">
        <f>IF(AND($G185="正式版",$H185="中西医诊所"),IFERROR(W185/同类汇总数据!H$3,0),IF(AND($G185="正式版",$H185="中医诊所"),IFERROR(W185/同类汇总数据!H$4,0),IF(AND($G185="正式版",$H185="口腔诊所"),IFERROR(W185/同类汇总数据!H$5,0),IF(AND($G185="检查版",$H185="中西医诊所"),IFERROR(W185/同类汇总数据!H$6,0),IF(AND($G185="检查版",$H185="中医诊所"),IFERROR(W185/同类汇总数据!H$7,0),IF(AND($G185="检查版",$H185="口腔诊所"),IFERROR(W185/同类汇总数据!H$8,0),IF(AND($G185="互联网版",$H185="中西医诊所"),IFERROR(W185/同类汇总数据!H$9,0),IF(AND($G185="互联网版",$H185="中医诊所"),IFERROR(W185/同类汇总数据!H$10,0),IF(AND($G185="互联网版",$H185="口腔诊所"),IFERROR(W185/同类汇总数据!H$11,0))))))))))</f>
        <v>2.01843172777756</v>
      </c>
      <c r="AJ185" s="61">
        <f>IF(AND($G185="正式版",$H185="中西医诊所"),IFERROR(X185/同类汇总数据!I$3,0),IF(AND($G185="正式版",$H185="中医诊所"),IFERROR(X185/同类汇总数据!I$4,0),IF(AND($G185="正式版",$H185="口腔诊所"),IFERROR(X185/同类汇总数据!I$5,0),IF(AND($G185="检查版",$H185="中西医诊所"),IFERROR(X185/同类汇总数据!I$6,0),IF(AND($G185="检查版",$H185="中医诊所"),IFERROR(X185/同类汇总数据!I$7,0),IF(AND($G185="检查版",$H185="口腔诊所"),IFERROR(X185/同类汇总数据!I$8,0),IF(AND($G185="互联网版",$H185="中西医诊所"),IFERROR(X185/同类汇总数据!I$9,0),IF(AND($G185="互联网版",$H185="中医诊所"),IFERROR(X185/同类汇总数据!I$10,0),IF(AND($G185="互联网版",$H185="口腔诊所"),IFERROR(X185/同类汇总数据!I$11,0))))))))))</f>
        <v>2.24067363810326</v>
      </c>
      <c r="AK185" s="61">
        <f>IF(AND($G185="正式版",$H185="中西医诊所"),IFERROR(Y185/同类汇总数据!J$3,0),IF(AND($G185="正式版",$H185="中医诊所"),IFERROR(Y185/同类汇总数据!J$4,0),IF(AND($G185="正式版",$H185="口腔诊所"),IFERROR(Y185/同类汇总数据!J$5,0),IF(AND($G185="检查版",$H185="中西医诊所"),IFERROR(Y185/同类汇总数据!J$6,0),IF(AND($G185="检查版",$H185="中医诊所"),IFERROR(Y185/同类汇总数据!J$7,0),IF(AND($G185="检查版",$H185="口腔诊所"),IFERROR(Y185/同类汇总数据!J$8,0),IF(AND($G185="互联网版",$H185="中西医诊所"),IFERROR(Y185/同类汇总数据!J$9,0),IF(AND($G185="互联网版",$H185="中医诊所"),IFERROR(Y185/同类汇总数据!J$10,0),IF(AND($G185="互联网版",$H185="口腔诊所"),IFERROR(Y185/同类汇总数据!J$11,0))))))))))</f>
        <v>2.21926364812171</v>
      </c>
      <c r="AL185" s="62" t="str">
        <f ca="1" t="shared" si="57"/>
        <v>-</v>
      </c>
      <c r="AM185" s="62" t="str">
        <f t="shared" si="58"/>
        <v>高于同行100%</v>
      </c>
      <c r="AN185" s="5" t="str">
        <f t="shared" si="59"/>
        <v>高于同行100%</v>
      </c>
      <c r="AO185" s="63">
        <f t="shared" si="60"/>
        <v>46104.3880033218</v>
      </c>
      <c r="AP185" s="5" t="str">
        <f t="shared" si="61"/>
        <v/>
      </c>
      <c r="AQ185" s="60">
        <v>45177.6114033333</v>
      </c>
    </row>
    <row r="186" ht="17" spans="1:43">
      <c r="A186" s="5">
        <f t="shared" si="66"/>
        <v>183</v>
      </c>
      <c r="B186" s="55" t="str">
        <f t="shared" si="54"/>
        <v>交易波动较大</v>
      </c>
      <c r="C186" s="2" t="str">
        <f t="shared" si="55"/>
        <v/>
      </c>
      <c r="D186" s="56" t="str">
        <f t="shared" si="56"/>
        <v>-</v>
      </c>
      <c r="E186" s="84" t="s">
        <v>587</v>
      </c>
      <c r="F186" s="58">
        <v>45177.6114033333</v>
      </c>
      <c r="G186" s="59" t="s">
        <v>38</v>
      </c>
      <c r="H186" s="59" t="s">
        <v>39</v>
      </c>
      <c r="I186" s="59" t="s">
        <v>40</v>
      </c>
      <c r="J186" s="59" t="s">
        <v>53</v>
      </c>
      <c r="K186" s="59" t="s">
        <v>588</v>
      </c>
      <c r="L186" s="59"/>
      <c r="M186" s="60">
        <v>46104.3799305556</v>
      </c>
      <c r="N186" s="60">
        <v>46104.3840093056</v>
      </c>
      <c r="O186" s="60">
        <v>46104.3822722917</v>
      </c>
      <c r="P186" s="60">
        <v>46102.7277742014</v>
      </c>
      <c r="Q186" s="60">
        <v>46104.3840428472</v>
      </c>
      <c r="R186" s="59">
        <v>14448.5</v>
      </c>
      <c r="S186" s="59">
        <v>55611.2</v>
      </c>
      <c r="T186" s="59">
        <v>188212.7</v>
      </c>
      <c r="U186" s="59">
        <v>167337.7</v>
      </c>
      <c r="V186" s="59">
        <v>118</v>
      </c>
      <c r="W186" s="59">
        <v>390</v>
      </c>
      <c r="X186" s="59">
        <v>1260</v>
      </c>
      <c r="Y186" s="59">
        <v>1099</v>
      </c>
      <c r="Z186" s="59">
        <v>209.5413924051</v>
      </c>
      <c r="AA186" s="59">
        <v>0.0359549264</v>
      </c>
      <c r="AB186" s="59">
        <v>-0.3198070461</v>
      </c>
      <c r="AC186" s="59">
        <v>-0.0674808641</v>
      </c>
      <c r="AD186" s="61">
        <f>IF(AND($G186="正式版",$H186="中西医诊所"),IFERROR(R186/同类汇总数据!C$3,0),IF(AND($G186="正式版",$H186="中医诊所"),IFERROR(R186/同类汇总数据!C$4,0),IF(AND($G186="正式版",$H186="口腔诊所"),IFERROR(R186/同类汇总数据!C$5,0),IF(AND($G186="检查版",$H186="中西医诊所"),IFERROR(R186/同类汇总数据!C$6,0),IF(AND($G186="检查版",$H186="中医诊所"),IFERROR(R186/同类汇总数据!C$7,0),IF(AND($G186="检查版",$H186="口腔诊所"),IFERROR(R186/同类汇总数据!C$8,0),IF(AND($G186="互联网版",$H186="中西医诊所"),IFERROR(R186/同类汇总数据!C$9,0),IF(AND($G186="互联网版",$H186="中医诊所"),IFERROR(R186/同类汇总数据!C$10,0),IF(AND($G186="互联网版",$H186="口腔诊所"),IFERROR(R186/同类汇总数据!C$11,0))))))))))</f>
        <v>1.57876874156465</v>
      </c>
      <c r="AE186" s="61">
        <f>IF(AND($G186="正式版",$H186="中西医诊所"),IFERROR(S186/同类汇总数据!D$3,0),IF(AND($G186="正式版",$H186="中医诊所"),IFERROR(S186/同类汇总数据!D$4,0),IF(AND($G186="正式版",$H186="口腔诊所"),IFERROR(S186/同类汇总数据!D$5,0),IF(AND($G186="检查版",$H186="中西医诊所"),IFERROR(S186/同类汇总数据!D$6,0),IF(AND($G186="检查版",$H186="中医诊所"),IFERROR(S186/同类汇总数据!D$7,0),IF(AND($G186="检查版",$H186="口腔诊所"),IFERROR(S186/同类汇总数据!D$8,0),IF(AND($G186="互联网版",$H186="中西医诊所"),IFERROR(S186/同类汇总数据!D$9,0),IF(AND($G186="互联网版",$H186="中医诊所"),IFERROR(S186/同类汇总数据!D$10,0),IF(AND($G186="互联网版",$H186="口腔诊所"),IFERROR(S186/同类汇总数据!D$11,0))))))))))</f>
        <v>1.52427503144924</v>
      </c>
      <c r="AF186" s="61">
        <f>IF(AND($G186="正式版",$H186="中西医诊所"),IFERROR(T186/同类汇总数据!E$3,0),IF(AND($G186="正式版",$H186="中医诊所"),IFERROR(T186/同类汇总数据!E$4,0),IF(AND($G186="正式版",$H186="口腔诊所"),IFERROR(T186/同类汇总数据!E$5,0),IF(AND($G186="检查版",$H186="中西医诊所"),IFERROR(T186/同类汇总数据!E$6,0),IF(AND($G186="检查版",$H186="中医诊所"),IFERROR(T186/同类汇总数据!E$7,0),IF(AND($G186="检查版",$H186="口腔诊所"),IFERROR(T186/同类汇总数据!E$8,0),IF(AND($G186="互联网版",$H186="中西医诊所"),IFERROR(T186/同类汇总数据!E$9,0),IF(AND($G186="互联网版",$H186="中医诊所"),IFERROR(T186/同类汇总数据!E$10,0),IF(AND($G186="互联网版",$H186="口腔诊所"),IFERROR(T186/同类汇总数据!E$11,0))))))))))</f>
        <v>1.72488311575903</v>
      </c>
      <c r="AG186" s="61">
        <f>IF(AND($G186="正式版",$H186="中西医诊所"),IFERROR(U186/同类汇总数据!F$3,0),IF(AND($G186="正式版",$H186="中医诊所"),IFERROR(U186/同类汇总数据!F$4,0),IF(AND($G186="正式版",$H186="口腔诊所"),IFERROR(U186/同类汇总数据!F$5,0),IF(AND($G186="检查版",$H186="中西医诊所"),IFERROR(U186/同类汇总数据!F$6,0),IF(AND($G186="检查版",$H186="中医诊所"),IFERROR(U186/同类汇总数据!F$7,0),IF(AND($G186="检查版",$H186="口腔诊所"),IFERROR(U186/同类汇总数据!F$8,0),IF(AND($G186="互联网版",$H186="中西医诊所"),IFERROR(U186/同类汇总数据!F$9,0),IF(AND($G186="互联网版",$H186="中医诊所"),IFERROR(U186/同类汇总数据!F$10,0),IF(AND($G186="互联网版",$H186="口腔诊所"),IFERROR(U186/同类汇总数据!F$11,0))))))))))</f>
        <v>1.74449700407054</v>
      </c>
      <c r="AH186" s="61">
        <f>IF(AND($G186="正式版",$H186="中西医诊所"),IFERROR(V186/同类汇总数据!G$3,0),IF(AND($G186="正式版",$H186="中医诊所"),IFERROR(V186/同类汇总数据!G$4,0),IF(AND($G186="正式版",$H186="口腔诊所"),IFERROR(V186/同类汇总数据!G$5,0),IF(AND($G186="检查版",$H186="中西医诊所"),IFERROR(V186/同类汇总数据!G$6,0),IF(AND($G186="检查版",$H186="中医诊所"),IFERROR(V186/同类汇总数据!G$7,0),IF(AND($G186="检查版",$H186="口腔诊所"),IFERROR(V186/同类汇总数据!G$8,0),IF(AND($G186="互联网版",$H186="中西医诊所"),IFERROR(V186/同类汇总数据!G$9,0),IF(AND($G186="互联网版",$H186="中医诊所"),IFERROR(V186/同类汇总数据!G$10,0),IF(AND($G186="互联网版",$H186="口腔诊所"),IFERROR(V186/同类汇总数据!G$11,0))))))))))</f>
        <v>1.24471129554404</v>
      </c>
      <c r="AI186" s="61">
        <f>IF(AND($G186="正式版",$H186="中西医诊所"),IFERROR(W186/同类汇总数据!H$3,0),IF(AND($G186="正式版",$H186="中医诊所"),IFERROR(W186/同类汇总数据!H$4,0),IF(AND($G186="正式版",$H186="口腔诊所"),IFERROR(W186/同类汇总数据!H$5,0),IF(AND($G186="检查版",$H186="中西医诊所"),IFERROR(W186/同类汇总数据!H$6,0),IF(AND($G186="检查版",$H186="中医诊所"),IFERROR(W186/同类汇总数据!H$7,0),IF(AND($G186="检查版",$H186="口腔诊所"),IFERROR(W186/同类汇总数据!H$8,0),IF(AND($G186="互联网版",$H186="中西医诊所"),IFERROR(W186/同类汇总数据!H$9,0),IF(AND($G186="互联网版",$H186="中医诊所"),IFERROR(W186/同类汇总数据!H$10,0),IF(AND($G186="互联网版",$H186="口腔诊所"),IFERROR(W186/同类汇总数据!H$11,0))))))))))</f>
        <v>1.06665091305318</v>
      </c>
      <c r="AJ186" s="61">
        <f>IF(AND($G186="正式版",$H186="中西医诊所"),IFERROR(X186/同类汇总数据!I$3,0),IF(AND($G186="正式版",$H186="中医诊所"),IFERROR(X186/同类汇总数据!I$4,0),IF(AND($G186="正式版",$H186="口腔诊所"),IFERROR(X186/同类汇总数据!I$5,0),IF(AND($G186="检查版",$H186="中西医诊所"),IFERROR(X186/同类汇总数据!I$6,0),IF(AND($G186="检查版",$H186="中医诊所"),IFERROR(X186/同类汇总数据!I$7,0),IF(AND($G186="检查版",$H186="口腔诊所"),IFERROR(X186/同类汇总数据!I$8,0),IF(AND($G186="互联网版",$H186="中西医诊所"),IFERROR(X186/同类汇总数据!I$9,0),IF(AND($G186="互联网版",$H186="中医诊所"),IFERROR(X186/同类汇总数据!I$10,0),IF(AND($G186="互联网版",$H186="口腔诊所"),IFERROR(X186/同类汇总数据!I$11,0))))))))))</f>
        <v>1.11414711286903</v>
      </c>
      <c r="AK186" s="61">
        <f>IF(AND($G186="正式版",$H186="中西医诊所"),IFERROR(Y186/同类汇总数据!J$3,0),IF(AND($G186="正式版",$H186="中医诊所"),IFERROR(Y186/同类汇总数据!J$4,0),IF(AND($G186="正式版",$H186="口腔诊所"),IFERROR(Y186/同类汇总数据!J$5,0),IF(AND($G186="检查版",$H186="中西医诊所"),IFERROR(Y186/同类汇总数据!J$6,0),IF(AND($G186="检查版",$H186="中医诊所"),IFERROR(Y186/同类汇总数据!J$7,0),IF(AND($G186="检查版",$H186="口腔诊所"),IFERROR(Y186/同类汇总数据!J$8,0),IF(AND($G186="互联网版",$H186="中西医诊所"),IFERROR(Y186/同类汇总数据!J$9,0),IF(AND($G186="互联网版",$H186="中医诊所"),IFERROR(Y186/同类汇总数据!J$10,0),IF(AND($G186="互联网版",$H186="口腔诊所"),IFERROR(Y186/同类汇总数据!J$11,0))))))))))</f>
        <v>1.09814081462664</v>
      </c>
      <c r="AL186" s="62" t="str">
        <f ca="1" t="shared" si="57"/>
        <v>-</v>
      </c>
      <c r="AM186" s="62" t="str">
        <f t="shared" si="58"/>
        <v>高于同行150%</v>
      </c>
      <c r="AN186" s="5" t="str">
        <f t="shared" si="59"/>
        <v/>
      </c>
      <c r="AO186" s="63">
        <f t="shared" si="60"/>
        <v>46104.3840428472</v>
      </c>
      <c r="AP186" s="5" t="str">
        <f t="shared" si="61"/>
        <v/>
      </c>
      <c r="AQ186" s="60">
        <v>45177.6871556597</v>
      </c>
    </row>
    <row r="187" ht="17" spans="1:43">
      <c r="A187" s="5">
        <f t="shared" si="66"/>
        <v>184</v>
      </c>
      <c r="B187" s="55" t="str">
        <f t="shared" si="54"/>
        <v>交易波动较大</v>
      </c>
      <c r="C187" s="2" t="str">
        <f t="shared" si="55"/>
        <v/>
      </c>
      <c r="D187" s="56" t="str">
        <f t="shared" si="56"/>
        <v>-</v>
      </c>
      <c r="E187" s="84" t="s">
        <v>589</v>
      </c>
      <c r="F187" s="58">
        <v>45177.6871556597</v>
      </c>
      <c r="G187" s="59" t="s">
        <v>38</v>
      </c>
      <c r="H187" s="59" t="s">
        <v>63</v>
      </c>
      <c r="I187" s="59" t="s">
        <v>40</v>
      </c>
      <c r="J187" s="59" t="s">
        <v>41</v>
      </c>
      <c r="K187" s="59" t="s">
        <v>590</v>
      </c>
      <c r="L187" s="59" t="s">
        <v>591</v>
      </c>
      <c r="M187" s="60">
        <v>46104.3977546296</v>
      </c>
      <c r="N187" s="60">
        <v>46103.4474732292</v>
      </c>
      <c r="O187" s="60">
        <v>46103.4470316551</v>
      </c>
      <c r="P187" s="60">
        <v>46103.5803951389</v>
      </c>
      <c r="Q187" s="60">
        <v>46103.5826856829</v>
      </c>
      <c r="R187" s="59">
        <v>15190</v>
      </c>
      <c r="S187" s="59">
        <v>75346.2</v>
      </c>
      <c r="T187" s="59">
        <v>232145</v>
      </c>
      <c r="U187" s="59">
        <v>219284.8</v>
      </c>
      <c r="V187" s="59">
        <v>33</v>
      </c>
      <c r="W187" s="59">
        <v>196</v>
      </c>
      <c r="X187" s="59">
        <v>515</v>
      </c>
      <c r="Y187" s="59">
        <v>480</v>
      </c>
      <c r="Z187" s="59">
        <v>810.5113553114</v>
      </c>
      <c r="AA187" s="59">
        <v>0.0127476888</v>
      </c>
      <c r="AB187" s="59">
        <v>-0.0971250349</v>
      </c>
      <c r="AC187" s="59">
        <v>0.0995977976</v>
      </c>
      <c r="AD187" s="61">
        <f>IF(AND($G187="正式版",$H187="中西医诊所"),IFERROR(R187/同类汇总数据!C$3,0),IF(AND($G187="正式版",$H187="中医诊所"),IFERROR(R187/同类汇总数据!C$4,0),IF(AND($G187="正式版",$H187="口腔诊所"),IFERROR(R187/同类汇总数据!C$5,0),IF(AND($G187="检查版",$H187="中西医诊所"),IFERROR(R187/同类汇总数据!C$6,0),IF(AND($G187="检查版",$H187="中医诊所"),IFERROR(R187/同类汇总数据!C$7,0),IF(AND($G187="检查版",$H187="口腔诊所"),IFERROR(R187/同类汇总数据!C$8,0),IF(AND($G187="互联网版",$H187="中西医诊所"),IFERROR(R187/同类汇总数据!C$9,0),IF(AND($G187="互联网版",$H187="中医诊所"),IFERROR(R187/同类汇总数据!C$10,0),IF(AND($G187="互联网版",$H187="口腔诊所"),IFERROR(R187/同类汇总数据!C$11,0))))))))))</f>
        <v>1.51937315741701</v>
      </c>
      <c r="AE187" s="61">
        <f>IF(AND($G187="正式版",$H187="中西医诊所"),IFERROR(S187/同类汇总数据!D$3,0),IF(AND($G187="正式版",$H187="中医诊所"),IFERROR(S187/同类汇总数据!D$4,0),IF(AND($G187="正式版",$H187="口腔诊所"),IFERROR(S187/同类汇总数据!D$5,0),IF(AND($G187="检查版",$H187="中西医诊所"),IFERROR(S187/同类汇总数据!D$6,0),IF(AND($G187="检查版",$H187="中医诊所"),IFERROR(S187/同类汇总数据!D$7,0),IF(AND($G187="检查版",$H187="口腔诊所"),IFERROR(S187/同类汇总数据!D$8,0),IF(AND($G187="互联网版",$H187="中西医诊所"),IFERROR(S187/同类汇总数据!D$9,0),IF(AND($G187="互联网版",$H187="中医诊所"),IFERROR(S187/同类汇总数据!D$10,0),IF(AND($G187="互联网版",$H187="口腔诊所"),IFERROR(S187/同类汇总数据!D$11,0))))))))))</f>
        <v>1.73485550980897</v>
      </c>
      <c r="AF187" s="61">
        <f>IF(AND($G187="正式版",$H187="中西医诊所"),IFERROR(T187/同类汇总数据!E$3,0),IF(AND($G187="正式版",$H187="中医诊所"),IFERROR(T187/同类汇总数据!E$4,0),IF(AND($G187="正式版",$H187="口腔诊所"),IFERROR(T187/同类汇总数据!E$5,0),IF(AND($G187="检查版",$H187="中西医诊所"),IFERROR(T187/同类汇总数据!E$6,0),IF(AND($G187="检查版",$H187="中医诊所"),IFERROR(T187/同类汇总数据!E$7,0),IF(AND($G187="检查版",$H187="口腔诊所"),IFERROR(T187/同类汇总数据!E$8,0),IF(AND($G187="互联网版",$H187="中西医诊所"),IFERROR(T187/同类汇总数据!E$9,0),IF(AND($G187="互联网版",$H187="中医诊所"),IFERROR(T187/同类汇总数据!E$10,0),IF(AND($G187="互联网版",$H187="口腔诊所"),IFERROR(T187/同类汇总数据!E$11,0))))))))))</f>
        <v>2.09390604192158</v>
      </c>
      <c r="AG187" s="61">
        <f>IF(AND($G187="正式版",$H187="中西医诊所"),IFERROR(U187/同类汇总数据!F$3,0),IF(AND($G187="正式版",$H187="中医诊所"),IFERROR(U187/同类汇总数据!F$4,0),IF(AND($G187="正式版",$H187="口腔诊所"),IFERROR(U187/同类汇总数据!F$5,0),IF(AND($G187="检查版",$H187="中西医诊所"),IFERROR(U187/同类汇总数据!F$6,0),IF(AND($G187="检查版",$H187="中医诊所"),IFERROR(U187/同类汇总数据!F$7,0),IF(AND($G187="检查版",$H187="口腔诊所"),IFERROR(U187/同类汇总数据!F$8,0),IF(AND($G187="互联网版",$H187="中西医诊所"),IFERROR(U187/同类汇总数据!F$9,0),IF(AND($G187="互联网版",$H187="中医诊所"),IFERROR(U187/同类汇总数据!F$10,0),IF(AND($G187="互联网版",$H187="口腔诊所"),IFERROR(U187/同类汇总数据!F$11,0))))))))))</f>
        <v>2.19508706987465</v>
      </c>
      <c r="AH187" s="61">
        <f>IF(AND($G187="正式版",$H187="中西医诊所"),IFERROR(V187/同类汇总数据!G$3,0),IF(AND($G187="正式版",$H187="中医诊所"),IFERROR(V187/同类汇总数据!G$4,0),IF(AND($G187="正式版",$H187="口腔诊所"),IFERROR(V187/同类汇总数据!G$5,0),IF(AND($G187="检查版",$H187="中西医诊所"),IFERROR(V187/同类汇总数据!G$6,0),IF(AND($G187="检查版",$H187="中医诊所"),IFERROR(V187/同类汇总数据!G$7,0),IF(AND($G187="检查版",$H187="口腔诊所"),IFERROR(V187/同类汇总数据!G$8,0),IF(AND($G187="互联网版",$H187="中西医诊所"),IFERROR(V187/同类汇总数据!G$9,0),IF(AND($G187="互联网版",$H187="中医诊所"),IFERROR(V187/同类汇总数据!G$10,0),IF(AND($G187="互联网版",$H187="口腔诊所"),IFERROR(V187/同类汇总数据!G$11,0))))))))))</f>
        <v>2.45236467405844</v>
      </c>
      <c r="AI187" s="61">
        <f>IF(AND($G187="正式版",$H187="中西医诊所"),IFERROR(W187/同类汇总数据!H$3,0),IF(AND($G187="正式版",$H187="中医诊所"),IFERROR(W187/同类汇总数据!H$4,0),IF(AND($G187="正式版",$H187="口腔诊所"),IFERROR(W187/同类汇总数据!H$5,0),IF(AND($G187="检查版",$H187="中西医诊所"),IFERROR(W187/同类汇总数据!H$6,0),IF(AND($G187="检查版",$H187="中医诊所"),IFERROR(W187/同类汇总数据!H$7,0),IF(AND($G187="检查版",$H187="口腔诊所"),IFERROR(W187/同类汇总数据!H$8,0),IF(AND($G187="互联网版",$H187="中西医诊所"),IFERROR(W187/同类汇总数据!H$9,0),IF(AND($G187="互联网版",$H187="中医诊所"),IFERROR(W187/同类汇总数据!H$10,0),IF(AND($G187="互联网版",$H187="口腔诊所"),IFERROR(W187/同类汇总数据!H$11,0))))))))))</f>
        <v>3.45153672628785</v>
      </c>
      <c r="AJ187" s="61">
        <f>IF(AND($G187="正式版",$H187="中西医诊所"),IFERROR(X187/同类汇总数据!I$3,0),IF(AND($G187="正式版",$H187="中医诊所"),IFERROR(X187/同类汇总数据!I$4,0),IF(AND($G187="正式版",$H187="口腔诊所"),IFERROR(X187/同类汇总数据!I$5,0),IF(AND($G187="检查版",$H187="中西医诊所"),IFERROR(X187/同类汇总数据!I$6,0),IF(AND($G187="检查版",$H187="中医诊所"),IFERROR(X187/同类汇总数据!I$7,0),IF(AND($G187="检查版",$H187="口腔诊所"),IFERROR(X187/同类汇总数据!I$8,0),IF(AND($G187="互联网版",$H187="中西医诊所"),IFERROR(X187/同类汇总数据!I$9,0),IF(AND($G187="互联网版",$H187="中医诊所"),IFERROR(X187/同类汇总数据!I$10,0),IF(AND($G187="互联网版",$H187="口腔诊所"),IFERROR(X187/同类汇总数据!I$11,0))))))))))</f>
        <v>3.49054333865387</v>
      </c>
      <c r="AK187" s="61">
        <f>IF(AND($G187="正式版",$H187="中西医诊所"),IFERROR(Y187/同类汇总数据!J$3,0),IF(AND($G187="正式版",$H187="中医诊所"),IFERROR(Y187/同类汇总数据!J$4,0),IF(AND($G187="正式版",$H187="口腔诊所"),IFERROR(Y187/同类汇总数据!J$5,0),IF(AND($G187="检查版",$H187="中西医诊所"),IFERROR(Y187/同类汇总数据!J$6,0),IF(AND($G187="检查版",$H187="中医诊所"),IFERROR(Y187/同类汇总数据!J$7,0),IF(AND($G187="检查版",$H187="口腔诊所"),IFERROR(Y187/同类汇总数据!J$8,0),IF(AND($G187="互联网版",$H187="中西医诊所"),IFERROR(Y187/同类汇总数据!J$9,0),IF(AND($G187="互联网版",$H187="中医诊所"),IFERROR(Y187/同类汇总数据!J$10,0),IF(AND($G187="互联网版",$H187="口腔诊所"),IFERROR(Y187/同类汇总数据!J$11,0))))))))))</f>
        <v>3.61426459880533</v>
      </c>
      <c r="AL187" s="62" t="str">
        <f ca="1" t="shared" si="57"/>
        <v>-</v>
      </c>
      <c r="AM187" s="62" t="str">
        <f t="shared" si="58"/>
        <v>高于同行150%</v>
      </c>
      <c r="AN187" s="5" t="str">
        <f t="shared" si="59"/>
        <v>高于同行100%</v>
      </c>
      <c r="AO187" s="63">
        <f t="shared" si="60"/>
        <v>46104.3977546296</v>
      </c>
      <c r="AP187" s="5" t="str">
        <f t="shared" si="61"/>
        <v/>
      </c>
      <c r="AQ187" s="60">
        <v>45180.4072026273</v>
      </c>
    </row>
    <row r="188" ht="17" spans="1:43">
      <c r="A188" s="5">
        <f t="shared" si="66"/>
        <v>185</v>
      </c>
      <c r="B188" s="55" t="str">
        <f t="shared" si="54"/>
        <v>交易波动较大</v>
      </c>
      <c r="C188" s="2" t="str">
        <f t="shared" si="55"/>
        <v/>
      </c>
      <c r="D188" s="56" t="str">
        <f t="shared" si="56"/>
        <v>-</v>
      </c>
      <c r="E188" s="84" t="s">
        <v>592</v>
      </c>
      <c r="F188" s="58">
        <v>45180.4072026273</v>
      </c>
      <c r="G188" s="59" t="s">
        <v>38</v>
      </c>
      <c r="H188" s="59" t="s">
        <v>39</v>
      </c>
      <c r="I188" s="59" t="s">
        <v>40</v>
      </c>
      <c r="J188" s="59" t="s">
        <v>75</v>
      </c>
      <c r="K188" s="59" t="s">
        <v>593</v>
      </c>
      <c r="L188" s="59" t="s">
        <v>594</v>
      </c>
      <c r="M188" s="60">
        <v>46104.3538773148</v>
      </c>
      <c r="N188" s="60">
        <v>46103.8301312153</v>
      </c>
      <c r="O188" s="60">
        <v>46103.8274158333</v>
      </c>
      <c r="P188" s="60">
        <v>46101.5973480208</v>
      </c>
      <c r="Q188" s="60">
        <v>46103.830160787</v>
      </c>
      <c r="R188" s="59">
        <v>10312.8</v>
      </c>
      <c r="S188" s="59">
        <v>45317.4</v>
      </c>
      <c r="T188" s="59">
        <v>140136.8</v>
      </c>
      <c r="U188" s="59">
        <v>123290.4</v>
      </c>
      <c r="V188" s="59">
        <v>82</v>
      </c>
      <c r="W188" s="59">
        <v>338</v>
      </c>
      <c r="X188" s="59">
        <v>1068</v>
      </c>
      <c r="Y188" s="59">
        <v>951</v>
      </c>
      <c r="Z188" s="59">
        <v>228.2338919926</v>
      </c>
      <c r="AA188" s="59">
        <v>-0.0568345953</v>
      </c>
      <c r="AB188" s="59">
        <v>0.0273031267</v>
      </c>
      <c r="AC188" s="59">
        <v>-0.1780379917</v>
      </c>
      <c r="AD188" s="61">
        <f>IF(AND($G188="正式版",$H188="中西医诊所"),IFERROR(R188/同类汇总数据!C$3,0),IF(AND($G188="正式版",$H188="中医诊所"),IFERROR(R188/同类汇总数据!C$4,0),IF(AND($G188="正式版",$H188="口腔诊所"),IFERROR(R188/同类汇总数据!C$5,0),IF(AND($G188="检查版",$H188="中西医诊所"),IFERROR(R188/同类汇总数据!C$6,0),IF(AND($G188="检查版",$H188="中医诊所"),IFERROR(R188/同类汇总数据!C$7,0),IF(AND($G188="检查版",$H188="口腔诊所"),IFERROR(R188/同类汇总数据!C$8,0),IF(AND($G188="互联网版",$H188="中西医诊所"),IFERROR(R188/同类汇总数据!C$9,0),IF(AND($G188="互联网版",$H188="中医诊所"),IFERROR(R188/同类汇总数据!C$10,0),IF(AND($G188="互联网版",$H188="口腔诊所"),IFERROR(R188/同类汇总数据!C$11,0))))))))))</f>
        <v>1.12686619912157</v>
      </c>
      <c r="AE188" s="61">
        <f>IF(AND($G188="正式版",$H188="中西医诊所"),IFERROR(S188/同类汇总数据!D$3,0),IF(AND($G188="正式版",$H188="中医诊所"),IFERROR(S188/同类汇总数据!D$4,0),IF(AND($G188="正式版",$H188="口腔诊所"),IFERROR(S188/同类汇总数据!D$5,0),IF(AND($G188="检查版",$H188="中西医诊所"),IFERROR(S188/同类汇总数据!D$6,0),IF(AND($G188="检查版",$H188="中医诊所"),IFERROR(S188/同类汇总数据!D$7,0),IF(AND($G188="检查版",$H188="口腔诊所"),IFERROR(S188/同类汇总数据!D$8,0),IF(AND($G188="互联网版",$H188="中西医诊所"),IFERROR(S188/同类汇总数据!D$9,0),IF(AND($G188="互联网版",$H188="中医诊所"),IFERROR(S188/同类汇总数据!D$10,0),IF(AND($G188="互联网版",$H188="口腔诊所"),IFERROR(S188/同类汇总数据!D$11,0))))))))))</f>
        <v>1.24212714903109</v>
      </c>
      <c r="AF188" s="61">
        <f>IF(AND($G188="正式版",$H188="中西医诊所"),IFERROR(T188/同类汇总数据!E$3,0),IF(AND($G188="正式版",$H188="中医诊所"),IFERROR(T188/同类汇总数据!E$4,0),IF(AND($G188="正式版",$H188="口腔诊所"),IFERROR(T188/同类汇总数据!E$5,0),IF(AND($G188="检查版",$H188="中西医诊所"),IFERROR(T188/同类汇总数据!E$6,0),IF(AND($G188="检查版",$H188="中医诊所"),IFERROR(T188/同类汇总数据!E$7,0),IF(AND($G188="检查版",$H188="口腔诊所"),IFERROR(T188/同类汇总数据!E$8,0),IF(AND($G188="互联网版",$H188="中西医诊所"),IFERROR(T188/同类汇总数据!E$9,0),IF(AND($G188="互联网版",$H188="中医诊所"),IFERROR(T188/同类汇总数据!E$10,0),IF(AND($G188="互联网版",$H188="口腔诊所"),IFERROR(T188/同类汇总数据!E$11,0))))))))))</f>
        <v>1.28428953102793</v>
      </c>
      <c r="AG188" s="61">
        <f>IF(AND($G188="正式版",$H188="中西医诊所"),IFERROR(U188/同类汇总数据!F$3,0),IF(AND($G188="正式版",$H188="中医诊所"),IFERROR(U188/同类汇总数据!F$4,0),IF(AND($G188="正式版",$H188="口腔诊所"),IFERROR(U188/同类汇总数据!F$5,0),IF(AND($G188="检查版",$H188="中西医诊所"),IFERROR(U188/同类汇总数据!F$6,0),IF(AND($G188="检查版",$H188="中医诊所"),IFERROR(U188/同类汇总数据!F$7,0),IF(AND($G188="检查版",$H188="口腔诊所"),IFERROR(U188/同类汇总数据!F$8,0),IF(AND($G188="互联网版",$H188="中西医诊所"),IFERROR(U188/同类汇总数据!F$9,0),IF(AND($G188="互联网版",$H188="中医诊所"),IFERROR(U188/同类汇总数据!F$10,0),IF(AND($G188="互联网版",$H188="口腔诊所"),IFERROR(U188/同类汇总数据!F$11,0))))))))))</f>
        <v>1.2853035115856</v>
      </c>
      <c r="AH188" s="61">
        <f>IF(AND($G188="正式版",$H188="中西医诊所"),IFERROR(V188/同类汇总数据!G$3,0),IF(AND($G188="正式版",$H188="中医诊所"),IFERROR(V188/同类汇总数据!G$4,0),IF(AND($G188="正式版",$H188="口腔诊所"),IFERROR(V188/同类汇总数据!G$5,0),IF(AND($G188="检查版",$H188="中西医诊所"),IFERROR(V188/同类汇总数据!G$6,0),IF(AND($G188="检查版",$H188="中医诊所"),IFERROR(V188/同类汇总数据!G$7,0),IF(AND($G188="检查版",$H188="口腔诊所"),IFERROR(V188/同类汇总数据!G$8,0),IF(AND($G188="互联网版",$H188="中西医诊所"),IFERROR(V188/同类汇总数据!G$9,0),IF(AND($G188="互联网版",$H188="中医诊所"),IFERROR(V188/同类汇总数据!G$10,0),IF(AND($G188="互联网版",$H188="口腔诊所"),IFERROR(V188/同类汇总数据!G$11,0))))))))))</f>
        <v>0.86496886639501</v>
      </c>
      <c r="AI188" s="61">
        <f>IF(AND($G188="正式版",$H188="中西医诊所"),IFERROR(W188/同类汇总数据!H$3,0),IF(AND($G188="正式版",$H188="中医诊所"),IFERROR(W188/同类汇总数据!H$4,0),IF(AND($G188="正式版",$H188="口腔诊所"),IFERROR(W188/同类汇总数据!H$5,0),IF(AND($G188="检查版",$H188="中西医诊所"),IFERROR(W188/同类汇总数据!H$6,0),IF(AND($G188="检查版",$H188="中医诊所"),IFERROR(W188/同类汇总数据!H$7,0),IF(AND($G188="检查版",$H188="口腔诊所"),IFERROR(W188/同类汇总数据!H$8,0),IF(AND($G188="互联网版",$H188="中西医诊所"),IFERROR(W188/同类汇总数据!H$9,0),IF(AND($G188="互联网版",$H188="中医诊所"),IFERROR(W188/同类汇总数据!H$10,0),IF(AND($G188="互联网版",$H188="口腔诊所"),IFERROR(W188/同类汇总数据!H$11,0))))))))))</f>
        <v>0.924430791312757</v>
      </c>
      <c r="AJ188" s="61">
        <f>IF(AND($G188="正式版",$H188="中西医诊所"),IFERROR(X188/同类汇总数据!I$3,0),IF(AND($G188="正式版",$H188="中医诊所"),IFERROR(X188/同类汇总数据!I$4,0),IF(AND($G188="正式版",$H188="口腔诊所"),IFERROR(X188/同类汇总数据!I$5,0),IF(AND($G188="检查版",$H188="中西医诊所"),IFERROR(X188/同类汇总数据!I$6,0),IF(AND($G188="检查版",$H188="中医诊所"),IFERROR(X188/同类汇总数据!I$7,0),IF(AND($G188="检查版",$H188="口腔诊所"),IFERROR(X188/同类汇总数据!I$8,0),IF(AND($G188="互联网版",$H188="中西医诊所"),IFERROR(X188/同类汇总数据!I$9,0),IF(AND($G188="互联网版",$H188="中医诊所"),IFERROR(X188/同类汇总数据!I$10,0),IF(AND($G188="互联网版",$H188="口腔诊所"),IFERROR(X188/同类汇总数据!I$11,0))))))))))</f>
        <v>0.944372314717556</v>
      </c>
      <c r="AK188" s="61">
        <f>IF(AND($G188="正式版",$H188="中西医诊所"),IFERROR(Y188/同类汇总数据!J$3,0),IF(AND($G188="正式版",$H188="中医诊所"),IFERROR(Y188/同类汇总数据!J$4,0),IF(AND($G188="正式版",$H188="口腔诊所"),IFERROR(Y188/同类汇总数据!J$5,0),IF(AND($G188="检查版",$H188="中西医诊所"),IFERROR(Y188/同类汇总数据!J$6,0),IF(AND($G188="检查版",$H188="中医诊所"),IFERROR(Y188/同类汇总数据!J$7,0),IF(AND($G188="检查版",$H188="口腔诊所"),IFERROR(Y188/同类汇总数据!J$8,0),IF(AND($G188="互联网版",$H188="中西医诊所"),IFERROR(Y188/同类汇总数据!J$9,0),IF(AND($G188="互联网版",$H188="中医诊所"),IFERROR(Y188/同类汇总数据!J$10,0),IF(AND($G188="互联网版",$H188="口腔诊所"),IFERROR(Y188/同类汇总数据!J$11,0))))))))))</f>
        <v>0.9502565192993</v>
      </c>
      <c r="AL188" s="62" t="str">
        <f ca="1" t="shared" si="57"/>
        <v>-</v>
      </c>
      <c r="AM188" s="62" t="str">
        <f t="shared" si="58"/>
        <v>高于同行20%</v>
      </c>
      <c r="AN188" s="5" t="str">
        <f t="shared" si="59"/>
        <v/>
      </c>
      <c r="AO188" s="63">
        <f t="shared" si="60"/>
        <v>46104.3538773148</v>
      </c>
      <c r="AP188" s="5" t="str">
        <f t="shared" si="61"/>
        <v/>
      </c>
      <c r="AQ188" s="60">
        <v>45180.407886331</v>
      </c>
    </row>
    <row r="189" ht="17" spans="1:43">
      <c r="A189" s="5">
        <f t="shared" si="66"/>
        <v>186</v>
      </c>
      <c r="B189" s="55" t="str">
        <f t="shared" si="54"/>
        <v>交易波动较大</v>
      </c>
      <c r="C189" s="2" t="str">
        <f t="shared" si="55"/>
        <v>本月交易额降超20%</v>
      </c>
      <c r="D189" s="56" t="str">
        <f t="shared" si="56"/>
        <v>即将流失</v>
      </c>
      <c r="E189" s="84" t="s">
        <v>595</v>
      </c>
      <c r="F189" s="58">
        <v>45180.407886331</v>
      </c>
      <c r="G189" s="59" t="s">
        <v>38</v>
      </c>
      <c r="H189" s="59" t="s">
        <v>63</v>
      </c>
      <c r="I189" s="59" t="s">
        <v>40</v>
      </c>
      <c r="J189" s="59" t="s">
        <v>155</v>
      </c>
      <c r="K189" s="59" t="s">
        <v>596</v>
      </c>
      <c r="L189" s="59" t="s">
        <v>597</v>
      </c>
      <c r="M189" s="60">
        <v>46100.5833796296</v>
      </c>
      <c r="N189" s="60">
        <v>46100.5912215741</v>
      </c>
      <c r="O189" s="60">
        <v>46100.5886588773</v>
      </c>
      <c r="P189" s="60">
        <v>45569.422001331</v>
      </c>
      <c r="Q189" s="60">
        <v>45929.5118134491</v>
      </c>
      <c r="R189" s="59">
        <v>1080</v>
      </c>
      <c r="S189" s="59">
        <v>1080</v>
      </c>
      <c r="T189" s="59">
        <v>12450</v>
      </c>
      <c r="U189" s="59">
        <v>10250</v>
      </c>
      <c r="V189" s="59">
        <v>2</v>
      </c>
      <c r="W189" s="59">
        <v>2</v>
      </c>
      <c r="X189" s="59">
        <v>12</v>
      </c>
      <c r="Y189" s="59">
        <v>11</v>
      </c>
      <c r="Z189" s="85" t="s">
        <v>598</v>
      </c>
      <c r="AA189" s="59">
        <v>-0.3898305085</v>
      </c>
      <c r="AB189" s="59">
        <v>-0.815625</v>
      </c>
      <c r="AC189" s="59">
        <v>2.84</v>
      </c>
      <c r="AD189" s="61">
        <f>IF(AND($G189="正式版",$H189="中西医诊所"),IFERROR(R189/同类汇总数据!C$3,0),IF(AND($G189="正式版",$H189="中医诊所"),IFERROR(R189/同类汇总数据!C$4,0),IF(AND($G189="正式版",$H189="口腔诊所"),IFERROR(R189/同类汇总数据!C$5,0),IF(AND($G189="检查版",$H189="中西医诊所"),IFERROR(R189/同类汇总数据!C$6,0),IF(AND($G189="检查版",$H189="中医诊所"),IFERROR(R189/同类汇总数据!C$7,0),IF(AND($G189="检查版",$H189="口腔诊所"),IFERROR(R189/同类汇总数据!C$8,0),IF(AND($G189="互联网版",$H189="中西医诊所"),IFERROR(R189/同类汇总数据!C$9,0),IF(AND($G189="互联网版",$H189="中医诊所"),IFERROR(R189/同类汇总数据!C$10,0),IF(AND($G189="互联网版",$H189="口腔诊所"),IFERROR(R189/同类汇总数据!C$11,0))))))))))</f>
        <v>0.108026531271256</v>
      </c>
      <c r="AE189" s="61">
        <f>IF(AND($G189="正式版",$H189="中西医诊所"),IFERROR(S189/同类汇总数据!D$3,0),IF(AND($G189="正式版",$H189="中医诊所"),IFERROR(S189/同类汇总数据!D$4,0),IF(AND($G189="正式版",$H189="口腔诊所"),IFERROR(S189/同类汇总数据!D$5,0),IF(AND($G189="检查版",$H189="中西医诊所"),IFERROR(S189/同类汇总数据!D$6,0),IF(AND($G189="检查版",$H189="中医诊所"),IFERROR(S189/同类汇总数据!D$7,0),IF(AND($G189="检查版",$H189="口腔诊所"),IFERROR(S189/同类汇总数据!D$8,0),IF(AND($G189="互联网版",$H189="中西医诊所"),IFERROR(S189/同类汇总数据!D$9,0),IF(AND($G189="互联网版",$H189="中医诊所"),IFERROR(S189/同类汇总数据!D$10,0),IF(AND($G189="互联网版",$H189="口腔诊所"),IFERROR(S189/同类汇总数据!D$11,0))))))))))</f>
        <v>0.0248671326569049</v>
      </c>
      <c r="AF189" s="61">
        <f>IF(AND($G189="正式版",$H189="中西医诊所"),IFERROR(T189/同类汇总数据!E$3,0),IF(AND($G189="正式版",$H189="中医诊所"),IFERROR(T189/同类汇总数据!E$4,0),IF(AND($G189="正式版",$H189="口腔诊所"),IFERROR(T189/同类汇总数据!E$5,0),IF(AND($G189="检查版",$H189="中西医诊所"),IFERROR(T189/同类汇总数据!E$6,0),IF(AND($G189="检查版",$H189="中医诊所"),IFERROR(T189/同类汇总数据!E$7,0),IF(AND($G189="检查版",$H189="口腔诊所"),IFERROR(T189/同类汇总数据!E$8,0),IF(AND($G189="互联网版",$H189="中西医诊所"),IFERROR(T189/同类汇总数据!E$9,0),IF(AND($G189="互联网版",$H189="中医诊所"),IFERROR(T189/同类汇总数据!E$10,0),IF(AND($G189="互联网版",$H189="口腔诊所"),IFERROR(T189/同类汇总数据!E$11,0))))))))))</f>
        <v>0.112296755139778</v>
      </c>
      <c r="AG189" s="61">
        <f>IF(AND($G189="正式版",$H189="中西医诊所"),IFERROR(U189/同类汇总数据!F$3,0),IF(AND($G189="正式版",$H189="中医诊所"),IFERROR(U189/同类汇总数据!F$4,0),IF(AND($G189="正式版",$H189="口腔诊所"),IFERROR(U189/同类汇总数据!F$5,0),IF(AND($G189="检查版",$H189="中西医诊所"),IFERROR(U189/同类汇总数据!F$6,0),IF(AND($G189="检查版",$H189="中医诊所"),IFERROR(U189/同类汇总数据!F$7,0),IF(AND($G189="检查版",$H189="口腔诊所"),IFERROR(U189/同类汇总数据!F$8,0),IF(AND($G189="互联网版",$H189="中西医诊所"),IFERROR(U189/同类汇总数据!F$9,0),IF(AND($G189="互联网版",$H189="中医诊所"),IFERROR(U189/同类汇总数据!F$10,0),IF(AND($G189="互联网版",$H189="口腔诊所"),IFERROR(U189/同类汇总数据!F$11,0))))))))))</f>
        <v>0.102604660542889</v>
      </c>
      <c r="AH189" s="61">
        <f>IF(AND($G189="正式版",$H189="中西医诊所"),IFERROR(V189/同类汇总数据!G$3,0),IF(AND($G189="正式版",$H189="中医诊所"),IFERROR(V189/同类汇总数据!G$4,0),IF(AND($G189="正式版",$H189="口腔诊所"),IFERROR(V189/同类汇总数据!G$5,0),IF(AND($G189="检查版",$H189="中西医诊所"),IFERROR(V189/同类汇总数据!G$6,0),IF(AND($G189="检查版",$H189="中医诊所"),IFERROR(V189/同类汇总数据!G$7,0),IF(AND($G189="检查版",$H189="口腔诊所"),IFERROR(V189/同类汇总数据!G$8,0),IF(AND($G189="互联网版",$H189="中西医诊所"),IFERROR(V189/同类汇总数据!G$9,0),IF(AND($G189="互联网版",$H189="中医诊所"),IFERROR(V189/同类汇总数据!G$10,0),IF(AND($G189="互联网版",$H189="口腔诊所"),IFERROR(V189/同类汇总数据!G$11,0))))))))))</f>
        <v>0.148628162064148</v>
      </c>
      <c r="AI189" s="61">
        <f>IF(AND($G189="正式版",$H189="中西医诊所"),IFERROR(W189/同类汇总数据!H$3,0),IF(AND($G189="正式版",$H189="中医诊所"),IFERROR(W189/同类汇总数据!H$4,0),IF(AND($G189="正式版",$H189="口腔诊所"),IFERROR(W189/同类汇总数据!H$5,0),IF(AND($G189="检查版",$H189="中西医诊所"),IFERROR(W189/同类汇总数据!H$6,0),IF(AND($G189="检查版",$H189="中医诊所"),IFERROR(W189/同类汇总数据!H$7,0),IF(AND($G189="检查版",$H189="口腔诊所"),IFERROR(W189/同类汇总数据!H$8,0),IF(AND($G189="互联网版",$H189="中西医诊所"),IFERROR(W189/同类汇总数据!H$9,0),IF(AND($G189="互联网版",$H189="中医诊所"),IFERROR(W189/同类汇总数据!H$10,0),IF(AND($G189="互联网版",$H189="口腔诊所"),IFERROR(W189/同类汇总数据!H$11,0))))))))))</f>
        <v>0.0352197625131414</v>
      </c>
      <c r="AJ189" s="61">
        <f>IF(AND($G189="正式版",$H189="中西医诊所"),IFERROR(X189/同类汇总数据!I$3,0),IF(AND($G189="正式版",$H189="中医诊所"),IFERROR(X189/同类汇总数据!I$4,0),IF(AND($G189="正式版",$H189="口腔诊所"),IFERROR(X189/同类汇总数据!I$5,0),IF(AND($G189="检查版",$H189="中西医诊所"),IFERROR(X189/同类汇总数据!I$6,0),IF(AND($G189="检查版",$H189="中医诊所"),IFERROR(X189/同类汇总数据!I$7,0),IF(AND($G189="检查版",$H189="口腔诊所"),IFERROR(X189/同类汇总数据!I$8,0),IF(AND($G189="互联网版",$H189="中西医诊所"),IFERROR(X189/同类汇总数据!I$9,0),IF(AND($G189="互联网版",$H189="中医诊所"),IFERROR(X189/同类汇总数据!I$10,0),IF(AND($G189="互联网版",$H189="口腔诊所"),IFERROR(X189/同类汇总数据!I$11,0))))))))))</f>
        <v>0.081333048667663</v>
      </c>
      <c r="AK189" s="61">
        <f>IF(AND($G189="正式版",$H189="中西医诊所"),IFERROR(Y189/同类汇总数据!J$3,0),IF(AND($G189="正式版",$H189="中医诊所"),IFERROR(Y189/同类汇总数据!J$4,0),IF(AND($G189="正式版",$H189="口腔诊所"),IFERROR(Y189/同类汇总数据!J$5,0),IF(AND($G189="检查版",$H189="中西医诊所"),IFERROR(Y189/同类汇总数据!J$6,0),IF(AND($G189="检查版",$H189="中医诊所"),IFERROR(Y189/同类汇总数据!J$7,0),IF(AND($G189="检查版",$H189="口腔诊所"),IFERROR(Y189/同类汇总数据!J$8,0),IF(AND($G189="互联网版",$H189="中西医诊所"),IFERROR(Y189/同类汇总数据!J$9,0),IF(AND($G189="互联网版",$H189="中医诊所"),IFERROR(Y189/同类汇总数据!J$10,0),IF(AND($G189="互联网版",$H189="口腔诊所"),IFERROR(Y189/同类汇总数据!J$11,0))))))))))</f>
        <v>0.0828268970559556</v>
      </c>
      <c r="AL189" s="62" t="str">
        <f ca="1" t="shared" si="57"/>
        <v>-</v>
      </c>
      <c r="AM189" s="62" t="str">
        <f t="shared" si="58"/>
        <v>低于同行20%</v>
      </c>
      <c r="AN189" s="5" t="str">
        <f t="shared" si="59"/>
        <v>低于同行20%</v>
      </c>
      <c r="AO189" s="63">
        <f t="shared" si="60"/>
        <v>46100.5912215741</v>
      </c>
      <c r="AP189" s="5" t="str">
        <f t="shared" si="61"/>
        <v/>
      </c>
      <c r="AQ189" s="60">
        <v>45180.7326746296</v>
      </c>
    </row>
    <row r="190" ht="17" spans="1:43">
      <c r="A190" s="5">
        <f t="shared" si="66"/>
        <v>187</v>
      </c>
      <c r="B190" s="55" t="str">
        <f t="shared" si="54"/>
        <v>交易波动较大</v>
      </c>
      <c r="C190" s="2" t="str">
        <f t="shared" si="55"/>
        <v/>
      </c>
      <c r="D190" s="56" t="str">
        <f t="shared" si="56"/>
        <v>-</v>
      </c>
      <c r="E190" s="84" t="s">
        <v>599</v>
      </c>
      <c r="F190" s="58">
        <v>45180.7326746296</v>
      </c>
      <c r="G190" s="59" t="s">
        <v>38</v>
      </c>
      <c r="H190" s="59" t="s">
        <v>39</v>
      </c>
      <c r="I190" s="59" t="s">
        <v>40</v>
      </c>
      <c r="J190" s="59" t="s">
        <v>53</v>
      </c>
      <c r="K190" s="59" t="s">
        <v>600</v>
      </c>
      <c r="L190" s="59" t="s">
        <v>601</v>
      </c>
      <c r="M190" s="60">
        <v>46104.3453009259</v>
      </c>
      <c r="N190" s="60">
        <v>46104.3961650232</v>
      </c>
      <c r="O190" s="60">
        <v>46104.392878912</v>
      </c>
      <c r="P190" s="60">
        <v>46097.4241923032</v>
      </c>
      <c r="Q190" s="60">
        <v>46104.3961923148</v>
      </c>
      <c r="R190" s="59">
        <v>4616.42</v>
      </c>
      <c r="S190" s="59">
        <v>18834.39</v>
      </c>
      <c r="T190" s="59">
        <v>62734.92</v>
      </c>
      <c r="U190" s="59">
        <v>55277.5</v>
      </c>
      <c r="V190" s="59">
        <v>85</v>
      </c>
      <c r="W190" s="59">
        <v>324</v>
      </c>
      <c r="X190" s="59">
        <v>1043</v>
      </c>
      <c r="Y190" s="59">
        <v>922</v>
      </c>
      <c r="Z190" s="59">
        <v>108.9162020202</v>
      </c>
      <c r="AA190" s="59">
        <v>0.1521597501</v>
      </c>
      <c r="AB190" s="59">
        <v>-0.406716751</v>
      </c>
      <c r="AC190" s="59">
        <v>-0.2117572006</v>
      </c>
      <c r="AD190" s="61">
        <f>IF(AND($G190="正式版",$H190="中西医诊所"),IFERROR(R190/同类汇总数据!C$3,0),IF(AND($G190="正式版",$H190="中医诊所"),IFERROR(R190/同类汇总数据!C$4,0),IF(AND($G190="正式版",$H190="口腔诊所"),IFERROR(R190/同类汇总数据!C$5,0),IF(AND($G190="检查版",$H190="中西医诊所"),IFERROR(R190/同类汇总数据!C$6,0),IF(AND($G190="检查版",$H190="中医诊所"),IFERROR(R190/同类汇总数据!C$7,0),IF(AND($G190="检查版",$H190="口腔诊所"),IFERROR(R190/同类汇总数据!C$8,0),IF(AND($G190="互联网版",$H190="中西医诊所"),IFERROR(R190/同类汇总数据!C$9,0),IF(AND($G190="互联网版",$H190="中医诊所"),IFERROR(R190/同类汇总数据!C$10,0),IF(AND($G190="互联网版",$H190="口腔诊所"),IFERROR(R190/同类汇总数据!C$11,0))))))))))</f>
        <v>0.504430189565277</v>
      </c>
      <c r="AE190" s="61">
        <f>IF(AND($G190="正式版",$H190="中西医诊所"),IFERROR(S190/同类汇总数据!D$3,0),IF(AND($G190="正式版",$H190="中医诊所"),IFERROR(S190/同类汇总数据!D$4,0),IF(AND($G190="正式版",$H190="口腔诊所"),IFERROR(S190/同类汇总数据!D$5,0),IF(AND($G190="检查版",$H190="中西医诊所"),IFERROR(S190/同类汇总数据!D$6,0),IF(AND($G190="检查版",$H190="中医诊所"),IFERROR(S190/同类汇总数据!D$7,0),IF(AND($G190="检查版",$H190="口腔诊所"),IFERROR(S190/同类汇总数据!D$8,0),IF(AND($G190="互联网版",$H190="中西医诊所"),IFERROR(S190/同类汇总数据!D$9,0),IF(AND($G190="互联网版",$H190="中医诊所"),IFERROR(S190/同类汇总数据!D$10,0),IF(AND($G190="互联网版",$H190="口腔诊所"),IFERROR(S190/同类汇总数据!D$11,0))))))))))</f>
        <v>0.516241160226307</v>
      </c>
      <c r="AF190" s="61">
        <f>IF(AND($G190="正式版",$H190="中西医诊所"),IFERROR(T190/同类汇总数据!E$3,0),IF(AND($G190="正式版",$H190="中医诊所"),IFERROR(T190/同类汇总数据!E$4,0),IF(AND($G190="正式版",$H190="口腔诊所"),IFERROR(T190/同类汇总数据!E$5,0),IF(AND($G190="检查版",$H190="中西医诊所"),IFERROR(T190/同类汇总数据!E$6,0),IF(AND($G190="检查版",$H190="中医诊所"),IFERROR(T190/同类汇总数据!E$7,0),IF(AND($G190="检查版",$H190="口腔诊所"),IFERROR(T190/同类汇总数据!E$8,0),IF(AND($G190="互联网版",$H190="中西医诊所"),IFERROR(T190/同类汇总数据!E$9,0),IF(AND($G190="互联网版",$H190="中医诊所"),IFERROR(T190/同类汇总数据!E$10,0),IF(AND($G190="互联网版",$H190="口腔诊所"),IFERROR(T190/同类汇总数据!E$11,0))))))))))</f>
        <v>0.574936783099619</v>
      </c>
      <c r="AG190" s="61">
        <f>IF(AND($G190="正式版",$H190="中西医诊所"),IFERROR(U190/同类汇总数据!F$3,0),IF(AND($G190="正式版",$H190="中医诊所"),IFERROR(U190/同类汇总数据!F$4,0),IF(AND($G190="正式版",$H190="口腔诊所"),IFERROR(U190/同类汇总数据!F$5,0),IF(AND($G190="检查版",$H190="中西医诊所"),IFERROR(U190/同类汇总数据!F$6,0),IF(AND($G190="检查版",$H190="中医诊所"),IFERROR(U190/同类汇总数据!F$7,0),IF(AND($G190="检查版",$H190="口腔诊所"),IFERROR(U190/同类汇总数据!F$8,0),IF(AND($G190="互联网版",$H190="中西医诊所"),IFERROR(U190/同类汇总数据!F$9,0),IF(AND($G190="互联网版",$H190="中医诊所"),IFERROR(U190/同类汇总数据!F$10,0),IF(AND($G190="互联网版",$H190="口腔诊所"),IFERROR(U190/同类汇总数据!F$11,0))))))))))</f>
        <v>0.576268426914612</v>
      </c>
      <c r="AH190" s="61">
        <f>IF(AND($G190="正式版",$H190="中西医诊所"),IFERROR(V190/同类汇总数据!G$3,0),IF(AND($G190="正式版",$H190="中医诊所"),IFERROR(V190/同类汇总数据!G$4,0),IF(AND($G190="正式版",$H190="口腔诊所"),IFERROR(V190/同类汇总数据!G$5,0),IF(AND($G190="检查版",$H190="中西医诊所"),IFERROR(V190/同类汇总数据!G$6,0),IF(AND($G190="检查版",$H190="中医诊所"),IFERROR(V190/同类汇总数据!G$7,0),IF(AND($G190="检查版",$H190="口腔诊所"),IFERROR(V190/同类汇总数据!G$8,0),IF(AND($G190="互联网版",$H190="中西医诊所"),IFERROR(V190/同类汇总数据!G$9,0),IF(AND($G190="互联网版",$H190="中医诊所"),IFERROR(V190/同类汇总数据!G$10,0),IF(AND($G190="互联网版",$H190="口腔诊所"),IFERROR(V190/同类汇总数据!G$11,0))))))))))</f>
        <v>0.896614068824096</v>
      </c>
      <c r="AI190" s="61">
        <f>IF(AND($G190="正式版",$H190="中西医诊所"),IFERROR(W190/同类汇总数据!H$3,0),IF(AND($G190="正式版",$H190="中医诊所"),IFERROR(W190/同类汇总数据!H$4,0),IF(AND($G190="正式版",$H190="口腔诊所"),IFERROR(W190/同类汇总数据!H$5,0),IF(AND($G190="检查版",$H190="中西医诊所"),IFERROR(W190/同类汇总数据!H$6,0),IF(AND($G190="检查版",$H190="中医诊所"),IFERROR(W190/同类汇总数据!H$7,0),IF(AND($G190="检查版",$H190="口腔诊所"),IFERROR(W190/同类汇总数据!H$8,0),IF(AND($G190="互联网版",$H190="中西医诊所"),IFERROR(W190/同类汇总数据!H$9,0),IF(AND($G190="互联网版",$H190="中医诊所"),IFERROR(W190/同类汇总数据!H$10,0),IF(AND($G190="互联网版",$H190="口腔诊所"),IFERROR(W190/同类汇总数据!H$11,0))))))))))</f>
        <v>0.886140758536489</v>
      </c>
      <c r="AJ190" s="61">
        <f>IF(AND($G190="正式版",$H190="中西医诊所"),IFERROR(X190/同类汇总数据!I$3,0),IF(AND($G190="正式版",$H190="中医诊所"),IFERROR(X190/同类汇总数据!I$4,0),IF(AND($G190="正式版",$H190="口腔诊所"),IFERROR(X190/同类汇总数据!I$5,0),IF(AND($G190="检查版",$H190="中西医诊所"),IFERROR(X190/同类汇总数据!I$6,0),IF(AND($G190="检查版",$H190="中医诊所"),IFERROR(X190/同类汇总数据!I$7,0),IF(AND($G190="检查版",$H190="口腔诊所"),IFERROR(X190/同类汇总数据!I$8,0),IF(AND($G190="互联网版",$H190="中西医诊所"),IFERROR(X190/同类汇总数据!I$9,0),IF(AND($G190="互联网版",$H190="中医诊所"),IFERROR(X190/同类汇总数据!I$10,0),IF(AND($G190="互联网版",$H190="口腔诊所"),IFERROR(X190/同类汇总数据!I$11,0))))))))))</f>
        <v>0.92226622120825</v>
      </c>
      <c r="AK190" s="61">
        <f>IF(AND($G190="正式版",$H190="中西医诊所"),IFERROR(Y190/同类汇总数据!J$3,0),IF(AND($G190="正式版",$H190="中医诊所"),IFERROR(Y190/同类汇总数据!J$4,0),IF(AND($G190="正式版",$H190="口腔诊所"),IFERROR(Y190/同类汇总数据!J$5,0),IF(AND($G190="检查版",$H190="中西医诊所"),IFERROR(Y190/同类汇总数据!J$6,0),IF(AND($G190="检查版",$H190="中医诊所"),IFERROR(Y190/同类汇总数据!J$7,0),IF(AND($G190="检查版",$H190="口腔诊所"),IFERROR(Y190/同类汇总数据!J$8,0),IF(AND($G190="互联网版",$H190="中西医诊所"),IFERROR(Y190/同类汇总数据!J$9,0),IF(AND($G190="互联网版",$H190="中医诊所"),IFERROR(Y190/同类汇总数据!J$10,0),IF(AND($G190="互联网版",$H190="口腔诊所"),IFERROR(Y190/同类汇总数据!J$11,0))))))))))</f>
        <v>0.921279191160836</v>
      </c>
      <c r="AL190" s="62" t="str">
        <f ca="1" t="shared" si="57"/>
        <v>-</v>
      </c>
      <c r="AM190" s="62" t="str">
        <f t="shared" si="58"/>
        <v/>
      </c>
      <c r="AN190" s="5" t="str">
        <f t="shared" si="59"/>
        <v/>
      </c>
      <c r="AO190" s="63">
        <f t="shared" si="60"/>
        <v>46104.3961923148</v>
      </c>
      <c r="AP190" s="5" t="str">
        <f t="shared" si="61"/>
        <v/>
      </c>
      <c r="AQ190" s="60">
        <v>45181.6788834838</v>
      </c>
    </row>
    <row r="191" ht="17" spans="1:43">
      <c r="A191" s="5">
        <f t="shared" si="66"/>
        <v>188</v>
      </c>
      <c r="B191" s="55" t="str">
        <f t="shared" si="54"/>
        <v>无交易</v>
      </c>
      <c r="C191" s="2" t="str">
        <f t="shared" si="55"/>
        <v/>
      </c>
      <c r="D191" s="56" t="str">
        <f t="shared" si="56"/>
        <v>流失</v>
      </c>
      <c r="E191" s="84" t="s">
        <v>602</v>
      </c>
      <c r="F191" s="58">
        <v>45181.6788834838</v>
      </c>
      <c r="G191" s="59" t="s">
        <v>38</v>
      </c>
      <c r="H191" s="59" t="s">
        <v>66</v>
      </c>
      <c r="I191" s="59" t="s">
        <v>40</v>
      </c>
      <c r="J191" s="59" t="s">
        <v>53</v>
      </c>
      <c r="K191" s="59" t="s">
        <v>603</v>
      </c>
      <c r="L191" s="59" t="s">
        <v>604</v>
      </c>
      <c r="M191" s="60">
        <v>46054.3205092593</v>
      </c>
      <c r="N191" s="60">
        <v>46033.5086098032</v>
      </c>
      <c r="O191" s="60">
        <v>46033.4890761227</v>
      </c>
      <c r="P191" s="60">
        <v>45362.4706752431</v>
      </c>
      <c r="Q191" s="60">
        <v>46037.714147662</v>
      </c>
      <c r="R191" s="59"/>
      <c r="S191" s="59"/>
      <c r="T191" s="59">
        <v>860</v>
      </c>
      <c r="U191" s="59">
        <v>120</v>
      </c>
      <c r="V191" s="59"/>
      <c r="W191" s="59"/>
      <c r="X191" s="59">
        <v>7</v>
      </c>
      <c r="Y191" s="59">
        <v>2</v>
      </c>
      <c r="Z191" s="59">
        <v>120</v>
      </c>
      <c r="AA191" s="59"/>
      <c r="AB191" s="59"/>
      <c r="AC191" s="59">
        <v>-0.6126126126</v>
      </c>
      <c r="AD191" s="61">
        <f>IF(AND($G191="正式版",$H191="中西医诊所"),IFERROR(R191/同类汇总数据!C$3,0),IF(AND($G191="正式版",$H191="中医诊所"),IFERROR(R191/同类汇总数据!C$4,0),IF(AND($G191="正式版",$H191="口腔诊所"),IFERROR(R191/同类汇总数据!C$5,0),IF(AND($G191="检查版",$H191="中西医诊所"),IFERROR(R191/同类汇总数据!C$6,0),IF(AND($G191="检查版",$H191="中医诊所"),IFERROR(R191/同类汇总数据!C$7,0),IF(AND($G191="检查版",$H191="口腔诊所"),IFERROR(R191/同类汇总数据!C$8,0),IF(AND($G191="互联网版",$H191="中西医诊所"),IFERROR(R191/同类汇总数据!C$9,0),IF(AND($G191="互联网版",$H191="中医诊所"),IFERROR(R191/同类汇总数据!C$10,0),IF(AND($G191="互联网版",$H191="口腔诊所"),IFERROR(R191/同类汇总数据!C$11,0))))))))))</f>
        <v>0</v>
      </c>
      <c r="AE191" s="61">
        <f>IF(AND($G191="正式版",$H191="中西医诊所"),IFERROR(S191/同类汇总数据!D$3,0),IF(AND($G191="正式版",$H191="中医诊所"),IFERROR(S191/同类汇总数据!D$4,0),IF(AND($G191="正式版",$H191="口腔诊所"),IFERROR(S191/同类汇总数据!D$5,0),IF(AND($G191="检查版",$H191="中西医诊所"),IFERROR(S191/同类汇总数据!D$6,0),IF(AND($G191="检查版",$H191="中医诊所"),IFERROR(S191/同类汇总数据!D$7,0),IF(AND($G191="检查版",$H191="口腔诊所"),IFERROR(S191/同类汇总数据!D$8,0),IF(AND($G191="互联网版",$H191="中西医诊所"),IFERROR(S191/同类汇总数据!D$9,0),IF(AND($G191="互联网版",$H191="中医诊所"),IFERROR(S191/同类汇总数据!D$10,0),IF(AND($G191="互联网版",$H191="口腔诊所"),IFERROR(S191/同类汇总数据!D$11,0))))))))))</f>
        <v>0</v>
      </c>
      <c r="AF191" s="61">
        <f>IF(AND($G191="正式版",$H191="中西医诊所"),IFERROR(T191/同类汇总数据!E$3,0),IF(AND($G191="正式版",$H191="中医诊所"),IFERROR(T191/同类汇总数据!E$4,0),IF(AND($G191="正式版",$H191="口腔诊所"),IFERROR(T191/同类汇总数据!E$5,0),IF(AND($G191="检查版",$H191="中西医诊所"),IFERROR(T191/同类汇总数据!E$6,0),IF(AND($G191="检查版",$H191="中医诊所"),IFERROR(T191/同类汇总数据!E$7,0),IF(AND($G191="检查版",$H191="口腔诊所"),IFERROR(T191/同类汇总数据!E$8,0),IF(AND($G191="互联网版",$H191="中西医诊所"),IFERROR(T191/同类汇总数据!E$9,0),IF(AND($G191="互联网版",$H191="中医诊所"),IFERROR(T191/同类汇总数据!E$10,0),IF(AND($G191="互联网版",$H191="口腔诊所"),IFERROR(T191/同类汇总数据!E$11,0))))))))))</f>
        <v>0.0110504778839284</v>
      </c>
      <c r="AG191" s="61">
        <f>IF(AND($G191="正式版",$H191="中西医诊所"),IFERROR(U191/同类汇总数据!F$3,0),IF(AND($G191="正式版",$H191="中医诊所"),IFERROR(U191/同类汇总数据!F$4,0),IF(AND($G191="正式版",$H191="口腔诊所"),IFERROR(U191/同类汇总数据!F$5,0),IF(AND($G191="检查版",$H191="中西医诊所"),IFERROR(U191/同类汇总数据!F$6,0),IF(AND($G191="检查版",$H191="中医诊所"),IFERROR(U191/同类汇总数据!F$7,0),IF(AND($G191="检查版",$H191="口腔诊所"),IFERROR(U191/同类汇总数据!F$8,0),IF(AND($G191="互联网版",$H191="中西医诊所"),IFERROR(U191/同类汇总数据!F$9,0),IF(AND($G191="互联网版",$H191="中医诊所"),IFERROR(U191/同类汇总数据!F$10,0),IF(AND($G191="互联网版",$H191="口腔诊所"),IFERROR(U191/同类汇总数据!F$11,0))))))))))</f>
        <v>0.00179675630779236</v>
      </c>
      <c r="AH191" s="61">
        <f>IF(AND($G191="正式版",$H191="中西医诊所"),IFERROR(V191/同类汇总数据!G$3,0),IF(AND($G191="正式版",$H191="中医诊所"),IFERROR(V191/同类汇总数据!G$4,0),IF(AND($G191="正式版",$H191="口腔诊所"),IFERROR(V191/同类汇总数据!G$5,0),IF(AND($G191="检查版",$H191="中西医诊所"),IFERROR(V191/同类汇总数据!G$6,0),IF(AND($G191="检查版",$H191="中医诊所"),IFERROR(V191/同类汇总数据!G$7,0),IF(AND($G191="检查版",$H191="口腔诊所"),IFERROR(V191/同类汇总数据!G$8,0),IF(AND($G191="互联网版",$H191="中西医诊所"),IFERROR(V191/同类汇总数据!G$9,0),IF(AND($G191="互联网版",$H191="中医诊所"),IFERROR(V191/同类汇总数据!G$10,0),IF(AND($G191="互联网版",$H191="口腔诊所"),IFERROR(V191/同类汇总数据!G$11,0))))))))))</f>
        <v>0</v>
      </c>
      <c r="AI191" s="61">
        <f>IF(AND($G191="正式版",$H191="中西医诊所"),IFERROR(W191/同类汇总数据!H$3,0),IF(AND($G191="正式版",$H191="中医诊所"),IFERROR(W191/同类汇总数据!H$4,0),IF(AND($G191="正式版",$H191="口腔诊所"),IFERROR(W191/同类汇总数据!H$5,0),IF(AND($G191="检查版",$H191="中西医诊所"),IFERROR(W191/同类汇总数据!H$6,0),IF(AND($G191="检查版",$H191="中医诊所"),IFERROR(W191/同类汇总数据!H$7,0),IF(AND($G191="检查版",$H191="口腔诊所"),IFERROR(W191/同类汇总数据!H$8,0),IF(AND($G191="互联网版",$H191="中西医诊所"),IFERROR(W191/同类汇总数据!H$9,0),IF(AND($G191="互联网版",$H191="中医诊所"),IFERROR(W191/同类汇总数据!H$10,0),IF(AND($G191="互联网版",$H191="口腔诊所"),IFERROR(W191/同类汇总数据!H$11,0))))))))))</f>
        <v>0</v>
      </c>
      <c r="AJ191" s="61">
        <f>IF(AND($G191="正式版",$H191="中西医诊所"),IFERROR(X191/同类汇总数据!I$3,0),IF(AND($G191="正式版",$H191="中医诊所"),IFERROR(X191/同类汇总数据!I$4,0),IF(AND($G191="正式版",$H191="口腔诊所"),IFERROR(X191/同类汇总数据!I$5,0),IF(AND($G191="检查版",$H191="中西医诊所"),IFERROR(X191/同类汇总数据!I$6,0),IF(AND($G191="检查版",$H191="中医诊所"),IFERROR(X191/同类汇总数据!I$7,0),IF(AND($G191="检查版",$H191="口腔诊所"),IFERROR(X191/同类汇总数据!I$8,0),IF(AND($G191="互联网版",$H191="中西医诊所"),IFERROR(X191/同类汇总数据!I$9,0),IF(AND($G191="互联网版",$H191="中医诊所"),IFERROR(X191/同类汇总数据!I$10,0),IF(AND($G191="互联网版",$H191="口腔诊所"),IFERROR(X191/同类汇总数据!I$11,0))))))))))</f>
        <v>0.0135582452531615</v>
      </c>
      <c r="AK191" s="61">
        <f>IF(AND($G191="正式版",$H191="中西医诊所"),IFERROR(Y191/同类汇总数据!J$3,0),IF(AND($G191="正式版",$H191="中医诊所"),IFERROR(Y191/同类汇总数据!J$4,0),IF(AND($G191="正式版",$H191="口腔诊所"),IFERROR(Y191/同类汇总数据!J$5,0),IF(AND($G191="检查版",$H191="中西医诊所"),IFERROR(Y191/同类汇总数据!J$6,0),IF(AND($G191="检查版",$H191="中医诊所"),IFERROR(Y191/同类汇总数据!J$7,0),IF(AND($G191="检查版",$H191="口腔诊所"),IFERROR(Y191/同类汇总数据!J$8,0),IF(AND($G191="互联网版",$H191="中西医诊所"),IFERROR(Y191/同类汇总数据!J$9,0),IF(AND($G191="互联网版",$H191="中医诊所"),IFERROR(Y191/同类汇总数据!J$10,0),IF(AND($G191="互联网版",$H191="口腔诊所"),IFERROR(Y191/同类汇总数据!J$11,0))))))))))</f>
        <v>0.00438826297631303</v>
      </c>
      <c r="AL191" s="62" t="str">
        <f ca="1" t="shared" si="57"/>
        <v>最近一月未操作</v>
      </c>
      <c r="AM191" s="62" t="str">
        <f t="shared" si="58"/>
        <v>低于同行20%</v>
      </c>
      <c r="AN191" s="5" t="str">
        <f t="shared" si="59"/>
        <v>低于同行20%</v>
      </c>
      <c r="AO191" s="63">
        <f t="shared" si="60"/>
        <v>46054.3205092593</v>
      </c>
      <c r="AP191" s="5" t="str">
        <f t="shared" si="61"/>
        <v/>
      </c>
      <c r="AQ191" s="60">
        <v>45182.4303609954</v>
      </c>
    </row>
    <row r="192" ht="17" spans="1:43">
      <c r="A192" s="5">
        <f t="shared" si="66"/>
        <v>189</v>
      </c>
      <c r="B192" s="55" t="str">
        <f t="shared" si="54"/>
        <v>连续三月交易上升</v>
      </c>
      <c r="C192" s="2" t="str">
        <f t="shared" si="55"/>
        <v/>
      </c>
      <c r="D192" s="56" t="str">
        <f t="shared" si="56"/>
        <v>-</v>
      </c>
      <c r="E192" s="84" t="s">
        <v>605</v>
      </c>
      <c r="F192" s="58">
        <v>45182.4303609954</v>
      </c>
      <c r="G192" s="59" t="s">
        <v>38</v>
      </c>
      <c r="H192" s="59" t="s">
        <v>63</v>
      </c>
      <c r="I192" s="59" t="s">
        <v>40</v>
      </c>
      <c r="J192" s="59" t="s">
        <v>117</v>
      </c>
      <c r="K192" s="59" t="s">
        <v>606</v>
      </c>
      <c r="L192" s="59" t="s">
        <v>607</v>
      </c>
      <c r="M192" s="60">
        <v>46102.4575115741</v>
      </c>
      <c r="N192" s="60">
        <v>46102.5958357407</v>
      </c>
      <c r="O192" s="60">
        <v>46102.5951378241</v>
      </c>
      <c r="P192" s="60">
        <v>45798.4090800926</v>
      </c>
      <c r="Q192" s="60">
        <v>46088.6402421644</v>
      </c>
      <c r="R192" s="59">
        <v>2898</v>
      </c>
      <c r="S192" s="59">
        <v>93139.07</v>
      </c>
      <c r="T192" s="59">
        <v>136156.07</v>
      </c>
      <c r="U192" s="59">
        <v>131959.07</v>
      </c>
      <c r="V192" s="59">
        <v>4</v>
      </c>
      <c r="W192" s="59">
        <v>78</v>
      </c>
      <c r="X192" s="59">
        <v>121</v>
      </c>
      <c r="Y192" s="59">
        <v>112</v>
      </c>
      <c r="Z192" s="85" t="s">
        <v>608</v>
      </c>
      <c r="AA192" s="59">
        <v>2.9996165242</v>
      </c>
      <c r="AB192" s="59">
        <v>0.1802838317</v>
      </c>
      <c r="AC192" s="59">
        <v>-0.8552509851</v>
      </c>
      <c r="AD192" s="61">
        <f>IF(AND($G192="正式版",$H192="中西医诊所"),IFERROR(R192/同类汇总数据!C$3,0),IF(AND($G192="正式版",$H192="中医诊所"),IFERROR(R192/同类汇总数据!C$4,0),IF(AND($G192="正式版",$H192="口腔诊所"),IFERROR(R192/同类汇总数据!C$5,0),IF(AND($G192="检查版",$H192="中西医诊所"),IFERROR(R192/同类汇总数据!C$6,0),IF(AND($G192="检查版",$H192="中医诊所"),IFERROR(R192/同类汇总数据!C$7,0),IF(AND($G192="检查版",$H192="口腔诊所"),IFERROR(R192/同类汇总数据!C$8,0),IF(AND($G192="互联网版",$H192="中西医诊所"),IFERROR(R192/同类汇总数据!C$9,0),IF(AND($G192="互联网版",$H192="中医诊所"),IFERROR(R192/同类汇总数据!C$10,0),IF(AND($G192="互联网版",$H192="口腔诊所"),IFERROR(R192/同类汇总数据!C$11,0))))))))))</f>
        <v>0.289871192244536</v>
      </c>
      <c r="AE192" s="61">
        <f>IF(AND($G192="正式版",$H192="中西医诊所"),IFERROR(S192/同类汇总数据!D$3,0),IF(AND($G192="正式版",$H192="中医诊所"),IFERROR(S192/同类汇总数据!D$4,0),IF(AND($G192="正式版",$H192="口腔诊所"),IFERROR(S192/同类汇总数据!D$5,0),IF(AND($G192="检查版",$H192="中西医诊所"),IFERROR(S192/同类汇总数据!D$6,0),IF(AND($G192="检查版",$H192="中医诊所"),IFERROR(S192/同类汇总数据!D$7,0),IF(AND($G192="检查版",$H192="口腔诊所"),IFERROR(S192/同类汇总数据!D$8,0),IF(AND($G192="互联网版",$H192="中西医诊所"),IFERROR(S192/同类汇总数据!D$9,0),IF(AND($G192="互联网版",$H192="中医诊所"),IFERROR(S192/同类汇总数据!D$10,0),IF(AND($G192="互联网版",$H192="口腔诊所"),IFERROR(S192/同类汇总数据!D$11,0))))))))))</f>
        <v>2.14453852706551</v>
      </c>
      <c r="AF192" s="61">
        <f>IF(AND($G192="正式版",$H192="中西医诊所"),IFERROR(T192/同类汇总数据!E$3,0),IF(AND($G192="正式版",$H192="中医诊所"),IFERROR(T192/同类汇总数据!E$4,0),IF(AND($G192="正式版",$H192="口腔诊所"),IFERROR(T192/同类汇总数据!E$5,0),IF(AND($G192="检查版",$H192="中西医诊所"),IFERROR(T192/同类汇总数据!E$6,0),IF(AND($G192="检查版",$H192="中医诊所"),IFERROR(T192/同类汇总数据!E$7,0),IF(AND($G192="检查版",$H192="口腔诊所"),IFERROR(T192/同类汇总数据!E$8,0),IF(AND($G192="互联网版",$H192="中西医诊所"),IFERROR(T192/同类汇总数据!E$9,0),IF(AND($G192="互联网版",$H192="中医诊所"),IFERROR(T192/同类汇总数据!E$10,0),IF(AND($G192="互联网版",$H192="口腔诊所"),IFERROR(T192/同类汇总数据!E$11,0))))))))))</f>
        <v>1.22810320109112</v>
      </c>
      <c r="AG192" s="61">
        <f>IF(AND($G192="正式版",$H192="中西医诊所"),IFERROR(U192/同类汇总数据!F$3,0),IF(AND($G192="正式版",$H192="中医诊所"),IFERROR(U192/同类汇总数据!F$4,0),IF(AND($G192="正式版",$H192="口腔诊所"),IFERROR(U192/同类汇总数据!F$5,0),IF(AND($G192="检查版",$H192="中西医诊所"),IFERROR(U192/同类汇总数据!F$6,0),IF(AND($G192="检查版",$H192="中医诊所"),IFERROR(U192/同类汇总数据!F$7,0),IF(AND($G192="检查版",$H192="口腔诊所"),IFERROR(U192/同类汇总数据!F$8,0),IF(AND($G192="互联网版",$H192="中西医诊所"),IFERROR(U192/同类汇总数据!F$9,0),IF(AND($G192="互联网版",$H192="中医诊所"),IFERROR(U192/同类汇总数据!F$10,0),IF(AND($G192="互联网版",$H192="口腔诊所"),IFERROR(U192/同类汇总数据!F$11,0))))))))))</f>
        <v>1.32093810564929</v>
      </c>
      <c r="AH192" s="61">
        <f>IF(AND($G192="正式版",$H192="中西医诊所"),IFERROR(V192/同类汇总数据!G$3,0),IF(AND($G192="正式版",$H192="中医诊所"),IFERROR(V192/同类汇总数据!G$4,0),IF(AND($G192="正式版",$H192="口腔诊所"),IFERROR(V192/同类汇总数据!G$5,0),IF(AND($G192="检查版",$H192="中西医诊所"),IFERROR(V192/同类汇总数据!G$6,0),IF(AND($G192="检查版",$H192="中医诊所"),IFERROR(V192/同类汇总数据!G$7,0),IF(AND($G192="检查版",$H192="口腔诊所"),IFERROR(V192/同类汇总数据!G$8,0),IF(AND($G192="互联网版",$H192="中西医诊所"),IFERROR(V192/同类汇总数据!G$9,0),IF(AND($G192="互联网版",$H192="中医诊所"),IFERROR(V192/同类汇总数据!G$10,0),IF(AND($G192="互联网版",$H192="口腔诊所"),IFERROR(V192/同类汇总数据!G$11,0))))))))))</f>
        <v>0.297256324128296</v>
      </c>
      <c r="AI192" s="61">
        <f>IF(AND($G192="正式版",$H192="中西医诊所"),IFERROR(W192/同类汇总数据!H$3,0),IF(AND($G192="正式版",$H192="中医诊所"),IFERROR(W192/同类汇总数据!H$4,0),IF(AND($G192="正式版",$H192="口腔诊所"),IFERROR(W192/同类汇总数据!H$5,0),IF(AND($G192="检查版",$H192="中西医诊所"),IFERROR(W192/同类汇总数据!H$6,0),IF(AND($G192="检查版",$H192="中医诊所"),IFERROR(W192/同类汇总数据!H$7,0),IF(AND($G192="检查版",$H192="口腔诊所"),IFERROR(W192/同类汇总数据!H$8,0),IF(AND($G192="互联网版",$H192="中西医诊所"),IFERROR(W192/同类汇总数据!H$9,0),IF(AND($G192="互联网版",$H192="中医诊所"),IFERROR(W192/同类汇总数据!H$10,0),IF(AND($G192="互联网版",$H192="口腔诊所"),IFERROR(W192/同类汇总数据!H$11,0))))))))))</f>
        <v>1.37357073801251</v>
      </c>
      <c r="AJ192" s="61">
        <f>IF(AND($G192="正式版",$H192="中西医诊所"),IFERROR(X192/同类汇总数据!I$3,0),IF(AND($G192="正式版",$H192="中医诊所"),IFERROR(X192/同类汇总数据!I$4,0),IF(AND($G192="正式版",$H192="口腔诊所"),IFERROR(X192/同类汇总数据!I$5,0),IF(AND($G192="检查版",$H192="中西医诊所"),IFERROR(X192/同类汇总数据!I$6,0),IF(AND($G192="检查版",$H192="中医诊所"),IFERROR(X192/同类汇总数据!I$7,0),IF(AND($G192="检查版",$H192="口腔诊所"),IFERROR(X192/同类汇总数据!I$8,0),IF(AND($G192="互联网版",$H192="中西医诊所"),IFERROR(X192/同类汇总数据!I$9,0),IF(AND($G192="互联网版",$H192="中医诊所"),IFERROR(X192/同类汇总数据!I$10,0),IF(AND($G192="互联网版",$H192="口腔诊所"),IFERROR(X192/同类汇总数据!I$11,0))))))))))</f>
        <v>0.820108240732269</v>
      </c>
      <c r="AK192" s="61">
        <f>IF(AND($G192="正式版",$H192="中西医诊所"),IFERROR(Y192/同类汇总数据!J$3,0),IF(AND($G192="正式版",$H192="中医诊所"),IFERROR(Y192/同类汇总数据!J$4,0),IF(AND($G192="正式版",$H192="口腔诊所"),IFERROR(Y192/同类汇总数据!J$5,0),IF(AND($G192="检查版",$H192="中西医诊所"),IFERROR(Y192/同类汇总数据!J$6,0),IF(AND($G192="检查版",$H192="中医诊所"),IFERROR(Y192/同类汇总数据!J$7,0),IF(AND($G192="检查版",$H192="口腔诊所"),IFERROR(Y192/同类汇总数据!J$8,0),IF(AND($G192="互联网版",$H192="中西医诊所"),IFERROR(Y192/同类汇总数据!J$9,0),IF(AND($G192="互联网版",$H192="中医诊所"),IFERROR(Y192/同类汇总数据!J$10,0),IF(AND($G192="互联网版",$H192="口腔诊所"),IFERROR(Y192/同类汇总数据!J$11,0))))))))))</f>
        <v>0.843328406387912</v>
      </c>
      <c r="AL192" s="62" t="str">
        <f ca="1" t="shared" si="57"/>
        <v>-</v>
      </c>
      <c r="AM192" s="62" t="str">
        <f t="shared" si="58"/>
        <v>高于同行100%</v>
      </c>
      <c r="AN192" s="5" t="str">
        <f t="shared" si="59"/>
        <v>高于同行20%</v>
      </c>
      <c r="AO192" s="63">
        <f t="shared" si="60"/>
        <v>46102.5958357407</v>
      </c>
      <c r="AP192" s="5" t="str">
        <f t="shared" si="61"/>
        <v/>
      </c>
      <c r="AQ192" s="60">
        <v>45182.6920976968</v>
      </c>
    </row>
    <row r="193" ht="17" spans="1:43">
      <c r="A193" s="5">
        <f t="shared" si="66"/>
        <v>190</v>
      </c>
      <c r="B193" s="55" t="str">
        <f t="shared" si="54"/>
        <v>连续三月交易上升</v>
      </c>
      <c r="C193" s="2" t="str">
        <f t="shared" si="55"/>
        <v/>
      </c>
      <c r="D193" s="56" t="str">
        <f t="shared" si="56"/>
        <v>-</v>
      </c>
      <c r="E193" s="84" t="s">
        <v>609</v>
      </c>
      <c r="F193" s="58">
        <v>45182.6920976968</v>
      </c>
      <c r="G193" s="59" t="s">
        <v>38</v>
      </c>
      <c r="H193" s="59" t="s">
        <v>63</v>
      </c>
      <c r="I193" s="59" t="s">
        <v>40</v>
      </c>
      <c r="J193" s="59" t="s">
        <v>280</v>
      </c>
      <c r="K193" s="59" t="s">
        <v>610</v>
      </c>
      <c r="L193" s="59"/>
      <c r="M193" s="60">
        <v>46103.597349537</v>
      </c>
      <c r="N193" s="60">
        <v>46102.7223471759</v>
      </c>
      <c r="O193" s="60"/>
      <c r="P193" s="60">
        <v>45616.6599222338</v>
      </c>
      <c r="Q193" s="60"/>
      <c r="R193" s="59">
        <v>1300</v>
      </c>
      <c r="S193" s="59">
        <v>20368</v>
      </c>
      <c r="T193" s="59">
        <v>36038</v>
      </c>
      <c r="U193" s="59">
        <v>35958</v>
      </c>
      <c r="V193" s="59">
        <v>2</v>
      </c>
      <c r="W193" s="59">
        <v>14</v>
      </c>
      <c r="X193" s="59">
        <v>34</v>
      </c>
      <c r="Y193" s="59">
        <v>33</v>
      </c>
      <c r="Z193" s="85" t="s">
        <v>611</v>
      </c>
      <c r="AA193" s="59">
        <v>1.5575087896</v>
      </c>
      <c r="AB193" s="59">
        <v>0.0334804049</v>
      </c>
      <c r="AC193" s="59">
        <v>-0.0031047865</v>
      </c>
      <c r="AD193" s="61">
        <f>IF(AND($G193="正式版",$H193="中西医诊所"),IFERROR(R193/同类汇总数据!C$3,0),IF(AND($G193="正式版",$H193="中医诊所"),IFERROR(R193/同类汇总数据!C$4,0),IF(AND($G193="正式版",$H193="口腔诊所"),IFERROR(R193/同类汇总数据!C$5,0),IF(AND($G193="检查版",$H193="中西医诊所"),IFERROR(R193/同类汇总数据!C$6,0),IF(AND($G193="检查版",$H193="中医诊所"),IFERROR(R193/同类汇总数据!C$7,0),IF(AND($G193="检查版",$H193="口腔诊所"),IFERROR(R193/同类汇总数据!C$8,0),IF(AND($G193="互联网版",$H193="中西医诊所"),IFERROR(R193/同类汇总数据!C$9,0),IF(AND($G193="互联网版",$H193="中医诊所"),IFERROR(R193/同类汇总数据!C$10,0),IF(AND($G193="互联网版",$H193="口腔诊所"),IFERROR(R193/同类汇总数据!C$11,0))))))))))</f>
        <v>0.130031935789474</v>
      </c>
      <c r="AE193" s="61">
        <f>IF(AND($G193="正式版",$H193="中西医诊所"),IFERROR(S193/同类汇总数据!D$3,0),IF(AND($G193="正式版",$H193="中医诊所"),IFERROR(S193/同类汇总数据!D$4,0),IF(AND($G193="正式版",$H193="口腔诊所"),IFERROR(S193/同类汇总数据!D$5,0),IF(AND($G193="检查版",$H193="中西医诊所"),IFERROR(S193/同类汇总数据!D$6,0),IF(AND($G193="检查版",$H193="中医诊所"),IFERROR(S193/同类汇总数据!D$7,0),IF(AND($G193="检查版",$H193="口腔诊所"),IFERROR(S193/同类汇总数据!D$8,0),IF(AND($G193="互联网版",$H193="中西医诊所"),IFERROR(S193/同类汇总数据!D$9,0),IF(AND($G193="互联网版",$H193="中医诊所"),IFERROR(S193/同类汇总数据!D$10,0),IF(AND($G193="互联网版",$H193="口腔诊所"),IFERROR(S193/同类汇总数据!D$11,0))))))))))</f>
        <v>0.468975701810963</v>
      </c>
      <c r="AF193" s="61">
        <f>IF(AND($G193="正式版",$H193="中西医诊所"),IFERROR(T193/同类汇总数据!E$3,0),IF(AND($G193="正式版",$H193="中医诊所"),IFERROR(T193/同类汇总数据!E$4,0),IF(AND($G193="正式版",$H193="口腔诊所"),IFERROR(T193/同类汇总数据!E$5,0),IF(AND($G193="检查版",$H193="中西医诊所"),IFERROR(T193/同类汇总数据!E$6,0),IF(AND($G193="检查版",$H193="中医诊所"),IFERROR(T193/同类汇总数据!E$7,0),IF(AND($G193="检查版",$H193="口腔诊所"),IFERROR(T193/同类汇总数据!E$8,0),IF(AND($G193="互联网版",$H193="中西医诊所"),IFERROR(T193/同类汇总数据!E$9,0),IF(AND($G193="互联网版",$H193="中医诊所"),IFERROR(T193/同类汇总数据!E$10,0),IF(AND($G193="互联网版",$H193="口腔诊所"),IFERROR(T193/同类汇总数据!E$11,0))))))))))</f>
        <v>0.325056261986129</v>
      </c>
      <c r="AG193" s="61">
        <f>IF(AND($G193="正式版",$H193="中西医诊所"),IFERROR(U193/同类汇总数据!F$3,0),IF(AND($G193="正式版",$H193="中医诊所"),IFERROR(U193/同类汇总数据!F$4,0),IF(AND($G193="正式版",$H193="口腔诊所"),IFERROR(U193/同类汇总数据!F$5,0),IF(AND($G193="检查版",$H193="中西医诊所"),IFERROR(U193/同类汇总数据!F$6,0),IF(AND($G193="检查版",$H193="中医诊所"),IFERROR(U193/同类汇总数据!F$7,0),IF(AND($G193="检查版",$H193="口腔诊所"),IFERROR(U193/同类汇总数据!F$8,0),IF(AND($G193="互联网版",$H193="中西医诊所"),IFERROR(U193/同类汇总数据!F$9,0),IF(AND($G193="互联网版",$H193="中医诊所"),IFERROR(U193/同类汇总数据!F$10,0),IF(AND($G193="互联网版",$H193="口腔诊所"),IFERROR(U193/同类汇总数据!F$11,0))))))))))</f>
        <v>0.359947159395238</v>
      </c>
      <c r="AH193" s="61">
        <f>IF(AND($G193="正式版",$H193="中西医诊所"),IFERROR(V193/同类汇总数据!G$3,0),IF(AND($G193="正式版",$H193="中医诊所"),IFERROR(V193/同类汇总数据!G$4,0),IF(AND($G193="正式版",$H193="口腔诊所"),IFERROR(V193/同类汇总数据!G$5,0),IF(AND($G193="检查版",$H193="中西医诊所"),IFERROR(V193/同类汇总数据!G$6,0),IF(AND($G193="检查版",$H193="中医诊所"),IFERROR(V193/同类汇总数据!G$7,0),IF(AND($G193="检查版",$H193="口腔诊所"),IFERROR(V193/同类汇总数据!G$8,0),IF(AND($G193="互联网版",$H193="中西医诊所"),IFERROR(V193/同类汇总数据!G$9,0),IF(AND($G193="互联网版",$H193="中医诊所"),IFERROR(V193/同类汇总数据!G$10,0),IF(AND($G193="互联网版",$H193="口腔诊所"),IFERROR(V193/同类汇总数据!G$11,0))))))))))</f>
        <v>0.148628162064148</v>
      </c>
      <c r="AI193" s="61">
        <f>IF(AND($G193="正式版",$H193="中西医诊所"),IFERROR(W193/同类汇总数据!H$3,0),IF(AND($G193="正式版",$H193="中医诊所"),IFERROR(W193/同类汇总数据!H$4,0),IF(AND($G193="正式版",$H193="口腔诊所"),IFERROR(W193/同类汇总数据!H$5,0),IF(AND($G193="检查版",$H193="中西医诊所"),IFERROR(W193/同类汇总数据!H$6,0),IF(AND($G193="检查版",$H193="中医诊所"),IFERROR(W193/同类汇总数据!H$7,0),IF(AND($G193="检查版",$H193="口腔诊所"),IFERROR(W193/同类汇总数据!H$8,0),IF(AND($G193="互联网版",$H193="中西医诊所"),IFERROR(W193/同类汇总数据!H$9,0),IF(AND($G193="互联网版",$H193="中医诊所"),IFERROR(W193/同类汇总数据!H$10,0),IF(AND($G193="互联网版",$H193="口腔诊所"),IFERROR(W193/同类汇总数据!H$11,0))))))))))</f>
        <v>0.24653833759199</v>
      </c>
      <c r="AJ193" s="61">
        <f>IF(AND($G193="正式版",$H193="中西医诊所"),IFERROR(X193/同类汇总数据!I$3,0),IF(AND($G193="正式版",$H193="中医诊所"),IFERROR(X193/同类汇总数据!I$4,0),IF(AND($G193="正式版",$H193="口腔诊所"),IFERROR(X193/同类汇总数据!I$5,0),IF(AND($G193="检查版",$H193="中西医诊所"),IFERROR(X193/同类汇总数据!I$6,0),IF(AND($G193="检查版",$H193="中医诊所"),IFERROR(X193/同类汇总数据!I$7,0),IF(AND($G193="检查版",$H193="口腔诊所"),IFERROR(X193/同类汇总数据!I$8,0),IF(AND($G193="互联网版",$H193="中西医诊所"),IFERROR(X193/同类汇总数据!I$9,0),IF(AND($G193="互联网版",$H193="中医诊所"),IFERROR(X193/同类汇总数据!I$10,0),IF(AND($G193="互联网版",$H193="口腔诊所"),IFERROR(X193/同类汇总数据!I$11,0))))))))))</f>
        <v>0.230443637891712</v>
      </c>
      <c r="AK193" s="61">
        <f>IF(AND($G193="正式版",$H193="中西医诊所"),IFERROR(Y193/同类汇总数据!J$3,0),IF(AND($G193="正式版",$H193="中医诊所"),IFERROR(Y193/同类汇总数据!J$4,0),IF(AND($G193="正式版",$H193="口腔诊所"),IFERROR(Y193/同类汇总数据!J$5,0),IF(AND($G193="检查版",$H193="中西医诊所"),IFERROR(Y193/同类汇总数据!J$6,0),IF(AND($G193="检查版",$H193="中医诊所"),IFERROR(Y193/同类汇总数据!J$7,0),IF(AND($G193="检查版",$H193="口腔诊所"),IFERROR(Y193/同类汇总数据!J$8,0),IF(AND($G193="互联网版",$H193="中西医诊所"),IFERROR(Y193/同类汇总数据!J$9,0),IF(AND($G193="互联网版",$H193="中医诊所"),IFERROR(Y193/同类汇总数据!J$10,0),IF(AND($G193="互联网版",$H193="口腔诊所"),IFERROR(Y193/同类汇总数据!J$11,0))))))))))</f>
        <v>0.248480691167867</v>
      </c>
      <c r="AL193" s="62" t="str">
        <f ca="1" t="shared" si="57"/>
        <v>-</v>
      </c>
      <c r="AM193" s="62" t="str">
        <f t="shared" si="58"/>
        <v>低于同行50%</v>
      </c>
      <c r="AN193" s="5" t="str">
        <f t="shared" si="59"/>
        <v>低于同行50%</v>
      </c>
      <c r="AO193" s="63">
        <f t="shared" si="60"/>
        <v>46103.597349537</v>
      </c>
      <c r="AP193" s="5" t="str">
        <f t="shared" si="61"/>
        <v/>
      </c>
      <c r="AQ193" s="60">
        <v>45183.6248531713</v>
      </c>
    </row>
    <row r="194" ht="17" spans="1:43">
      <c r="A194" s="5">
        <f t="shared" ref="A194:A203" si="67">ROW()-3</f>
        <v>191</v>
      </c>
      <c r="B194" s="55" t="str">
        <f t="shared" si="54"/>
        <v>交易波动较大</v>
      </c>
      <c r="C194" s="2" t="str">
        <f t="shared" si="55"/>
        <v>本月交易额降超20%</v>
      </c>
      <c r="D194" s="56" t="str">
        <f t="shared" si="56"/>
        <v>-</v>
      </c>
      <c r="E194" s="84" t="s">
        <v>612</v>
      </c>
      <c r="F194" s="58">
        <v>45183.6248531713</v>
      </c>
      <c r="G194" s="59" t="s">
        <v>38</v>
      </c>
      <c r="H194" s="59" t="s">
        <v>39</v>
      </c>
      <c r="I194" s="59" t="s">
        <v>40</v>
      </c>
      <c r="J194" s="59" t="s">
        <v>41</v>
      </c>
      <c r="K194" s="59" t="s">
        <v>613</v>
      </c>
      <c r="L194" s="59" t="s">
        <v>614</v>
      </c>
      <c r="M194" s="60">
        <v>46104.3348958333</v>
      </c>
      <c r="N194" s="60">
        <v>46104.3786822685</v>
      </c>
      <c r="O194" s="60">
        <v>46104.3776994792</v>
      </c>
      <c r="P194" s="60">
        <v>46101.4463981481</v>
      </c>
      <c r="Q194" s="60">
        <v>46104.3787620949</v>
      </c>
      <c r="R194" s="59">
        <v>20015.02</v>
      </c>
      <c r="S194" s="59">
        <v>69404.45</v>
      </c>
      <c r="T194" s="59">
        <v>258010.69</v>
      </c>
      <c r="U194" s="59">
        <v>234157.2</v>
      </c>
      <c r="V194" s="59">
        <v>123</v>
      </c>
      <c r="W194" s="59">
        <v>416</v>
      </c>
      <c r="X194" s="59">
        <v>1502</v>
      </c>
      <c r="Y194" s="59">
        <v>1380</v>
      </c>
      <c r="Z194" s="59">
        <v>273.5481308411</v>
      </c>
      <c r="AA194" s="59">
        <v>-0.293382226</v>
      </c>
      <c r="AB194" s="59">
        <v>0.0866846046</v>
      </c>
      <c r="AC194" s="59">
        <v>-0.2412684118</v>
      </c>
      <c r="AD194" s="61">
        <f>IF(AND($G194="正式版",$H194="中西医诊所"),IFERROR(R194/同类汇总数据!C$3,0),IF(AND($G194="正式版",$H194="中医诊所"),IFERROR(R194/同类汇总数据!C$4,0),IF(AND($G194="正式版",$H194="口腔诊所"),IFERROR(R194/同类汇总数据!C$5,0),IF(AND($G194="检查版",$H194="中西医诊所"),IFERROR(R194/同类汇总数据!C$6,0),IF(AND($G194="检查版",$H194="中医诊所"),IFERROR(R194/同类汇总数据!C$7,0),IF(AND($G194="检查版",$H194="口腔诊所"),IFERROR(R194/同类汇总数据!C$8,0),IF(AND($G194="互联网版",$H194="中西医诊所"),IFERROR(R194/同类汇总数据!C$9,0),IF(AND($G194="互联网版",$H194="中医诊所"),IFERROR(R194/同类汇总数据!C$10,0),IF(AND($G194="互联网版",$H194="口腔诊所"),IFERROR(R194/同类汇总数据!C$11,0))))))))))</f>
        <v>2.18701511837155</v>
      </c>
      <c r="AE194" s="61">
        <f>IF(AND($G194="正式版",$H194="中西医诊所"),IFERROR(S194/同类汇总数据!D$3,0),IF(AND($G194="正式版",$H194="中医诊所"),IFERROR(S194/同类汇总数据!D$4,0),IF(AND($G194="正式版",$H194="口腔诊所"),IFERROR(S194/同类汇总数据!D$5,0),IF(AND($G194="检查版",$H194="中西医诊所"),IFERROR(S194/同类汇总数据!D$6,0),IF(AND($G194="检查版",$H194="中医诊所"),IFERROR(S194/同类汇总数据!D$7,0),IF(AND($G194="检查版",$H194="口腔诊所"),IFERROR(S194/同类汇总数据!D$8,0),IF(AND($G194="互联网版",$H194="中西医诊所"),IFERROR(S194/同类汇总数据!D$9,0),IF(AND($G194="互联网版",$H194="中医诊所"),IFERROR(S194/同类汇总数据!D$10,0),IF(AND($G194="互联网版",$H194="口腔诊所"),IFERROR(S194/同类汇总数据!D$11,0))))))))))</f>
        <v>1.90234107889179</v>
      </c>
      <c r="AF194" s="61">
        <f>IF(AND($G194="正式版",$H194="中西医诊所"),IFERROR(T194/同类汇总数据!E$3,0),IF(AND($G194="正式版",$H194="中医诊所"),IFERROR(T194/同类汇总数据!E$4,0),IF(AND($G194="正式版",$H194="口腔诊所"),IFERROR(T194/同类汇总数据!E$5,0),IF(AND($G194="检查版",$H194="中西医诊所"),IFERROR(T194/同类汇总数据!E$6,0),IF(AND($G194="检查版",$H194="中医诊所"),IFERROR(T194/同类汇总数据!E$7,0),IF(AND($G194="检查版",$H194="口腔诊所"),IFERROR(T194/同类汇总数据!E$8,0),IF(AND($G194="互联网版",$H194="中西医诊所"),IFERROR(T194/同类汇总数据!E$9,0),IF(AND($G194="互联网版",$H194="中医诊所"),IFERROR(T194/同类汇总数据!E$10,0),IF(AND($G194="互联网版",$H194="口腔诊所"),IFERROR(T194/同类汇总数据!E$11,0))))))))))</f>
        <v>2.36454969758331</v>
      </c>
      <c r="AG194" s="61">
        <f>IF(AND($G194="正式版",$H194="中西医诊所"),IFERROR(U194/同类汇总数据!F$3,0),IF(AND($G194="正式版",$H194="中医诊所"),IFERROR(U194/同类汇总数据!F$4,0),IF(AND($G194="正式版",$H194="口腔诊所"),IFERROR(U194/同类汇总数据!F$5,0),IF(AND($G194="检查版",$H194="中西医诊所"),IFERROR(U194/同类汇总数据!F$6,0),IF(AND($G194="检查版",$H194="中医诊所"),IFERROR(U194/同类汇总数据!F$7,0),IF(AND($G194="检查版",$H194="口腔诊所"),IFERROR(U194/同类汇总数据!F$8,0),IF(AND($G194="互联网版",$H194="中西医诊所"),IFERROR(U194/同类汇总数据!F$9,0),IF(AND($G194="互联网版",$H194="中医诊所"),IFERROR(U194/同类汇总数据!F$10,0),IF(AND($G194="互联网版",$H194="口腔诊所"),IFERROR(U194/同类汇总数据!F$11,0))))))))))</f>
        <v>2.44109088317544</v>
      </c>
      <c r="AH194" s="61">
        <f>IF(AND($G194="正式版",$H194="中西医诊所"),IFERROR(V194/同类汇总数据!G$3,0),IF(AND($G194="正式版",$H194="中医诊所"),IFERROR(V194/同类汇总数据!G$4,0),IF(AND($G194="正式版",$H194="口腔诊所"),IFERROR(V194/同类汇总数据!G$5,0),IF(AND($G194="检查版",$H194="中西医诊所"),IFERROR(V194/同类汇总数据!G$6,0),IF(AND($G194="检查版",$H194="中医诊所"),IFERROR(V194/同类汇总数据!G$7,0),IF(AND($G194="检查版",$H194="口腔诊所"),IFERROR(V194/同类汇总数据!G$8,0),IF(AND($G194="互联网版",$H194="中西医诊所"),IFERROR(V194/同类汇总数据!G$9,0),IF(AND($G194="互联网版",$H194="中医诊所"),IFERROR(V194/同类汇总数据!G$10,0),IF(AND($G194="互联网版",$H194="口腔诊所"),IFERROR(V194/同类汇总数据!G$11,0))))))))))</f>
        <v>1.29745329959252</v>
      </c>
      <c r="AI194" s="61">
        <f>IF(AND($G194="正式版",$H194="中西医诊所"),IFERROR(W194/同类汇总数据!H$3,0),IF(AND($G194="正式版",$H194="中医诊所"),IFERROR(W194/同类汇总数据!H$4,0),IF(AND($G194="正式版",$H194="口腔诊所"),IFERROR(W194/同类汇总数据!H$5,0),IF(AND($G194="检查版",$H194="中西医诊所"),IFERROR(W194/同类汇总数据!H$6,0),IF(AND($G194="检查版",$H194="中医诊所"),IFERROR(W194/同类汇总数据!H$7,0),IF(AND($G194="检查版",$H194="口腔诊所"),IFERROR(W194/同类汇总数据!H$8,0),IF(AND($G194="互联网版",$H194="中西医诊所"),IFERROR(W194/同类汇总数据!H$9,0),IF(AND($G194="互联网版",$H194="中医诊所"),IFERROR(W194/同类汇总数据!H$10,0),IF(AND($G194="互联网版",$H194="口腔诊所"),IFERROR(W194/同类汇总数据!H$11,0))))))))))</f>
        <v>1.13776097392339</v>
      </c>
      <c r="AJ194" s="61">
        <f>IF(AND($G194="正式版",$H194="中西医诊所"),IFERROR(X194/同类汇总数据!I$3,0),IF(AND($G194="正式版",$H194="中医诊所"),IFERROR(X194/同类汇总数据!I$4,0),IF(AND($G194="正式版",$H194="口腔诊所"),IFERROR(X194/同类汇总数据!I$5,0),IF(AND($G194="检查版",$H194="中西医诊所"),IFERROR(X194/同类汇总数据!I$6,0),IF(AND($G194="检查版",$H194="中医诊所"),IFERROR(X194/同类汇总数据!I$7,0),IF(AND($G194="检查版",$H194="口腔诊所"),IFERROR(X194/同类汇总数据!I$8,0),IF(AND($G194="互联网版",$H194="中西医诊所"),IFERROR(X194/同类汇总数据!I$9,0),IF(AND($G194="互联网版",$H194="中医诊所"),IFERROR(X194/同类汇总数据!I$10,0),IF(AND($G194="互联网版",$H194="口腔诊所"),IFERROR(X194/同类汇总数据!I$11,0))))))))))</f>
        <v>1.32813409803911</v>
      </c>
      <c r="AK194" s="61">
        <f>IF(AND($G194="正式版",$H194="中西医诊所"),IFERROR(Y194/同类汇总数据!J$3,0),IF(AND($G194="正式版",$H194="中医诊所"),IFERROR(Y194/同类汇总数据!J$4,0),IF(AND($G194="正式版",$H194="口腔诊所"),IFERROR(Y194/同类汇总数据!J$5,0),IF(AND($G194="检查版",$H194="中西医诊所"),IFERROR(Y194/同类汇总数据!J$6,0),IF(AND($G194="检查版",$H194="中医诊所"),IFERROR(Y194/同类汇总数据!J$7,0),IF(AND($G194="检查版",$H194="口腔诊所"),IFERROR(Y194/同类汇总数据!J$8,0),IF(AND($G194="互联网版",$H194="中西医诊所"),IFERROR(Y194/同类汇总数据!J$9,0),IF(AND($G194="互联网版",$H194="中医诊所"),IFERROR(Y194/同类汇总数据!J$10,0),IF(AND($G194="互联网版",$H194="口腔诊所"),IFERROR(Y194/同类汇总数据!J$11,0))))))))))</f>
        <v>1.37892113210624</v>
      </c>
      <c r="AL194" s="62" t="str">
        <f ca="1" t="shared" si="57"/>
        <v>-</v>
      </c>
      <c r="AM194" s="62" t="str">
        <f t="shared" si="58"/>
        <v>高于同行150%</v>
      </c>
      <c r="AN194" s="5" t="str">
        <f t="shared" si="59"/>
        <v/>
      </c>
      <c r="AO194" s="63">
        <f t="shared" si="60"/>
        <v>46104.3787620949</v>
      </c>
      <c r="AP194" s="5" t="str">
        <f t="shared" si="61"/>
        <v/>
      </c>
      <c r="AQ194" s="60">
        <v>45183.757769294</v>
      </c>
    </row>
    <row r="195" ht="17" spans="1:43">
      <c r="A195" s="5">
        <f t="shared" si="67"/>
        <v>192</v>
      </c>
      <c r="B195" s="55" t="str">
        <f t="shared" si="54"/>
        <v>交易波动较大</v>
      </c>
      <c r="C195" s="2" t="str">
        <f t="shared" si="55"/>
        <v/>
      </c>
      <c r="D195" s="56" t="str">
        <f t="shared" si="56"/>
        <v>-</v>
      </c>
      <c r="E195" s="84" t="s">
        <v>615</v>
      </c>
      <c r="F195" s="58">
        <v>45183.757769294</v>
      </c>
      <c r="G195" s="59" t="s">
        <v>38</v>
      </c>
      <c r="H195" s="59" t="s">
        <v>63</v>
      </c>
      <c r="I195" s="59" t="s">
        <v>40</v>
      </c>
      <c r="J195" s="59" t="s">
        <v>53</v>
      </c>
      <c r="K195" s="59" t="s">
        <v>616</v>
      </c>
      <c r="L195" s="59" t="s">
        <v>617</v>
      </c>
      <c r="M195" s="60">
        <v>46104.3982638889</v>
      </c>
      <c r="N195" s="60">
        <v>46102.4676350463</v>
      </c>
      <c r="O195" s="60">
        <v>46102.4661454398</v>
      </c>
      <c r="P195" s="60">
        <v>46063.7900636458</v>
      </c>
      <c r="Q195" s="60">
        <v>46104.399904919</v>
      </c>
      <c r="R195" s="59">
        <v>2570</v>
      </c>
      <c r="S195" s="59">
        <v>14740</v>
      </c>
      <c r="T195" s="59">
        <v>52217</v>
      </c>
      <c r="U195" s="59">
        <v>47317</v>
      </c>
      <c r="V195" s="59">
        <v>7</v>
      </c>
      <c r="W195" s="59">
        <v>28</v>
      </c>
      <c r="X195" s="59">
        <v>87</v>
      </c>
      <c r="Y195" s="59">
        <v>71</v>
      </c>
      <c r="Z195" s="59">
        <v>892.7735849057</v>
      </c>
      <c r="AA195" s="59">
        <v>-0.0906847625</v>
      </c>
      <c r="AB195" s="59">
        <v>-0.2377862416</v>
      </c>
      <c r="AC195" s="59">
        <v>-0.1056770395</v>
      </c>
      <c r="AD195" s="61">
        <f>IF(AND($G195="正式版",$H195="中西医诊所"),IFERROR(R195/同类汇总数据!C$3,0),IF(AND($G195="正式版",$H195="中医诊所"),IFERROR(R195/同类汇总数据!C$4,0),IF(AND($G195="正式版",$H195="口腔诊所"),IFERROR(R195/同类汇总数据!C$5,0),IF(AND($G195="检查版",$H195="中西医诊所"),IFERROR(R195/同类汇总数据!C$6,0),IF(AND($G195="检查版",$H195="中医诊所"),IFERROR(R195/同类汇总数据!C$7,0),IF(AND($G195="检查版",$H195="口腔诊所"),IFERROR(R195/同类汇总数据!C$8,0),IF(AND($G195="互联网版",$H195="中西医诊所"),IFERROR(R195/同类汇总数据!C$9,0),IF(AND($G195="互联网版",$H195="中医诊所"),IFERROR(R195/同类汇总数据!C$10,0),IF(AND($G195="互联网版",$H195="口腔诊所"),IFERROR(R195/同类汇总数据!C$11,0))))))))))</f>
        <v>0.257063134599192</v>
      </c>
      <c r="AE195" s="61">
        <f>IF(AND($G195="正式版",$H195="中西医诊所"),IFERROR(S195/同类汇总数据!D$3,0),IF(AND($G195="正式版",$H195="中医诊所"),IFERROR(S195/同类汇总数据!D$4,0),IF(AND($G195="正式版",$H195="口腔诊所"),IFERROR(S195/同类汇总数据!D$5,0),IF(AND($G195="检查版",$H195="中西医诊所"),IFERROR(S195/同类汇总数据!D$6,0),IF(AND($G195="检查版",$H195="中医诊所"),IFERROR(S195/同类汇总数据!D$7,0),IF(AND($G195="检查版",$H195="口腔诊所"),IFERROR(S195/同类汇总数据!D$8,0),IF(AND($G195="互联网版",$H195="中西医诊所"),IFERROR(S195/同类汇总数据!D$9,0),IF(AND($G195="互联网版",$H195="中医诊所"),IFERROR(S195/同类汇总数据!D$10,0),IF(AND($G195="互联网版",$H195="口腔诊所"),IFERROR(S195/同类汇总数据!D$11,0))))))))))</f>
        <v>0.339390310521092</v>
      </c>
      <c r="AF195" s="61">
        <f>IF(AND($G195="正式版",$H195="中西医诊所"),IFERROR(T195/同类汇总数据!E$3,0),IF(AND($G195="正式版",$H195="中医诊所"),IFERROR(T195/同类汇总数据!E$4,0),IF(AND($G195="正式版",$H195="口腔诊所"),IFERROR(T195/同类汇总数据!E$5,0),IF(AND($G195="检查版",$H195="中西医诊所"),IFERROR(T195/同类汇总数据!E$6,0),IF(AND($G195="检查版",$H195="中医诊所"),IFERROR(T195/同类汇总数据!E$7,0),IF(AND($G195="检查版",$H195="口腔诊所"),IFERROR(T195/同类汇总数据!E$8,0),IF(AND($G195="互联网版",$H195="中西医诊所"),IFERROR(T195/同类汇总数据!E$9,0),IF(AND($G195="互联网版",$H195="中医诊所"),IFERROR(T195/同类汇总数据!E$10,0),IF(AND($G195="互联网版",$H195="口腔诊所"),IFERROR(T195/同类汇总数据!E$11,0))))))))))</f>
        <v>0.470987924749701</v>
      </c>
      <c r="AG195" s="61">
        <f>IF(AND($G195="正式版",$H195="中西医诊所"),IFERROR(U195/同类汇总数据!F$3,0),IF(AND($G195="正式版",$H195="中医诊所"),IFERROR(U195/同类汇总数据!F$4,0),IF(AND($G195="正式版",$H195="口腔诊所"),IFERROR(U195/同类汇总数据!F$5,0),IF(AND($G195="检查版",$H195="中西医诊所"),IFERROR(U195/同类汇总数据!F$6,0),IF(AND($G195="检查版",$H195="中医诊所"),IFERROR(U195/同类汇总数据!F$7,0),IF(AND($G195="检查版",$H195="口腔诊所"),IFERROR(U195/同类汇总数据!F$8,0),IF(AND($G195="互联网版",$H195="中西医诊所"),IFERROR(U195/同类汇总数据!F$9,0),IF(AND($G195="互联网版",$H195="中医诊所"),IFERROR(U195/同类汇总数据!F$10,0),IF(AND($G195="互联网版",$H195="口腔诊所"),IFERROR(U195/同类汇总数据!F$11,0))))))))))</f>
        <v>0.473653143698328</v>
      </c>
      <c r="AH195" s="61">
        <f>IF(AND($G195="正式版",$H195="中西医诊所"),IFERROR(V195/同类汇总数据!G$3,0),IF(AND($G195="正式版",$H195="中医诊所"),IFERROR(V195/同类汇总数据!G$4,0),IF(AND($G195="正式版",$H195="口腔诊所"),IFERROR(V195/同类汇总数据!G$5,0),IF(AND($G195="检查版",$H195="中西医诊所"),IFERROR(V195/同类汇总数据!G$6,0),IF(AND($G195="检查版",$H195="中医诊所"),IFERROR(V195/同类汇总数据!G$7,0),IF(AND($G195="检查版",$H195="口腔诊所"),IFERROR(V195/同类汇总数据!G$8,0),IF(AND($G195="互联网版",$H195="中西医诊所"),IFERROR(V195/同类汇总数据!G$9,0),IF(AND($G195="互联网版",$H195="中医诊所"),IFERROR(V195/同类汇总数据!G$10,0),IF(AND($G195="互联网版",$H195="口腔诊所"),IFERROR(V195/同类汇总数据!G$11,0))))))))))</f>
        <v>0.520198567224518</v>
      </c>
      <c r="AI195" s="61">
        <f>IF(AND($G195="正式版",$H195="中西医诊所"),IFERROR(W195/同类汇总数据!H$3,0),IF(AND($G195="正式版",$H195="中医诊所"),IFERROR(W195/同类汇总数据!H$4,0),IF(AND($G195="正式版",$H195="口腔诊所"),IFERROR(W195/同类汇总数据!H$5,0),IF(AND($G195="检查版",$H195="中西医诊所"),IFERROR(W195/同类汇总数据!H$6,0),IF(AND($G195="检查版",$H195="中医诊所"),IFERROR(W195/同类汇总数据!H$7,0),IF(AND($G195="检查版",$H195="口腔诊所"),IFERROR(W195/同类汇总数据!H$8,0),IF(AND($G195="互联网版",$H195="中西医诊所"),IFERROR(W195/同类汇总数据!H$9,0),IF(AND($G195="互联网版",$H195="中医诊所"),IFERROR(W195/同类汇总数据!H$10,0),IF(AND($G195="互联网版",$H195="口腔诊所"),IFERROR(W195/同类汇总数据!H$11,0))))))))))</f>
        <v>0.493076675183979</v>
      </c>
      <c r="AJ195" s="61">
        <f>IF(AND($G195="正式版",$H195="中西医诊所"),IFERROR(X195/同类汇总数据!I$3,0),IF(AND($G195="正式版",$H195="中医诊所"),IFERROR(X195/同类汇总数据!I$4,0),IF(AND($G195="正式版",$H195="口腔诊所"),IFERROR(X195/同类汇总数据!I$5,0),IF(AND($G195="检查版",$H195="中西医诊所"),IFERROR(X195/同类汇总数据!I$6,0),IF(AND($G195="检查版",$H195="中医诊所"),IFERROR(X195/同类汇总数据!I$7,0),IF(AND($G195="检查版",$H195="口腔诊所"),IFERROR(X195/同类汇总数据!I$8,0),IF(AND($G195="互联网版",$H195="中西医诊所"),IFERROR(X195/同类汇总数据!I$9,0),IF(AND($G195="互联网版",$H195="中医诊所"),IFERROR(X195/同类汇总数据!I$10,0),IF(AND($G195="互联网版",$H195="口腔诊所"),IFERROR(X195/同类汇总数据!I$11,0))))))))))</f>
        <v>0.589664602840557</v>
      </c>
      <c r="AK195" s="61">
        <f>IF(AND($G195="正式版",$H195="中西医诊所"),IFERROR(Y195/同类汇总数据!J$3,0),IF(AND($G195="正式版",$H195="中医诊所"),IFERROR(Y195/同类汇总数据!J$4,0),IF(AND($G195="正式版",$H195="口腔诊所"),IFERROR(Y195/同类汇总数据!J$5,0),IF(AND($G195="检查版",$H195="中西医诊所"),IFERROR(Y195/同类汇总数据!J$6,0),IF(AND($G195="检查版",$H195="中医诊所"),IFERROR(Y195/同类汇总数据!J$7,0),IF(AND($G195="检查版",$H195="口腔诊所"),IFERROR(Y195/同类汇总数据!J$8,0),IF(AND($G195="互联网版",$H195="中西医诊所"),IFERROR(Y195/同类汇总数据!J$9,0),IF(AND($G195="互联网版",$H195="中医诊所"),IFERROR(Y195/同类汇总数据!J$10,0),IF(AND($G195="互联网版",$H195="口腔诊所"),IFERROR(Y195/同类汇总数据!J$11,0))))))))))</f>
        <v>0.534609971906623</v>
      </c>
      <c r="AL195" s="62" t="str">
        <f ca="1" t="shared" si="57"/>
        <v>-</v>
      </c>
      <c r="AM195" s="62" t="str">
        <f t="shared" si="58"/>
        <v>低于同行50%</v>
      </c>
      <c r="AN195" s="5" t="str">
        <f t="shared" si="59"/>
        <v>低于同行50%</v>
      </c>
      <c r="AO195" s="63">
        <f t="shared" si="60"/>
        <v>46104.399904919</v>
      </c>
      <c r="AP195" s="5" t="str">
        <f t="shared" si="61"/>
        <v/>
      </c>
      <c r="AQ195" s="60">
        <v>45184.7326234259</v>
      </c>
    </row>
    <row r="196" ht="17" spans="1:43">
      <c r="A196" s="5">
        <f t="shared" si="67"/>
        <v>193</v>
      </c>
      <c r="B196" s="55" t="str">
        <f t="shared" si="54"/>
        <v>连续三月交易上升</v>
      </c>
      <c r="C196" s="2" t="str">
        <f t="shared" si="55"/>
        <v/>
      </c>
      <c r="D196" s="56" t="str">
        <f t="shared" si="56"/>
        <v>-</v>
      </c>
      <c r="E196" s="84" t="s">
        <v>618</v>
      </c>
      <c r="F196" s="58">
        <v>45184.7326234259</v>
      </c>
      <c r="G196" s="59" t="s">
        <v>38</v>
      </c>
      <c r="H196" s="59" t="s">
        <v>63</v>
      </c>
      <c r="I196" s="59" t="s">
        <v>40</v>
      </c>
      <c r="J196" s="59" t="s">
        <v>121</v>
      </c>
      <c r="K196" s="59" t="s">
        <v>619</v>
      </c>
      <c r="L196" s="59"/>
      <c r="M196" s="60">
        <v>46103.6191435185</v>
      </c>
      <c r="N196" s="60">
        <v>46103.6293581482</v>
      </c>
      <c r="O196" s="60">
        <v>46103.6264287037</v>
      </c>
      <c r="P196" s="60">
        <v>46097.6561415046</v>
      </c>
      <c r="Q196" s="60">
        <v>46103.6207276505</v>
      </c>
      <c r="R196" s="59">
        <v>23429.18</v>
      </c>
      <c r="S196" s="59">
        <v>49046.59</v>
      </c>
      <c r="T196" s="59">
        <v>64042.31</v>
      </c>
      <c r="U196" s="59">
        <v>60401.15</v>
      </c>
      <c r="V196" s="59">
        <v>16</v>
      </c>
      <c r="W196" s="59">
        <v>48</v>
      </c>
      <c r="X196" s="59">
        <v>90</v>
      </c>
      <c r="Y196" s="59">
        <v>85</v>
      </c>
      <c r="Z196" s="59">
        <v>816.2317567568</v>
      </c>
      <c r="AA196" s="59">
        <v>18.8846125778</v>
      </c>
      <c r="AB196" s="59">
        <v>-0.803134448</v>
      </c>
      <c r="AC196" s="59">
        <v>-0.3307980648</v>
      </c>
      <c r="AD196" s="61">
        <f>IF(AND($G196="正式版",$H196="中西医诊所"),IFERROR(R196/同类汇总数据!C$3,0),IF(AND($G196="正式版",$H196="中医诊所"),IFERROR(R196/同类汇总数据!C$4,0),IF(AND($G196="正式版",$H196="口腔诊所"),IFERROR(R196/同类汇总数据!C$5,0),IF(AND($G196="检查版",$H196="中西医诊所"),IFERROR(R196/同类汇总数据!C$6,0),IF(AND($G196="检查版",$H196="中医诊所"),IFERROR(R196/同类汇总数据!C$7,0),IF(AND($G196="检查版",$H196="口腔诊所"),IFERROR(R196/同类汇总数据!C$8,0),IF(AND($G196="互联网版",$H196="中西医诊所"),IFERROR(R196/同类汇总数据!C$9,0),IF(AND($G196="互联网版",$H196="中医诊所"),IFERROR(R196/同类汇总数据!C$10,0),IF(AND($G196="互联网版",$H196="口腔诊所"),IFERROR(R196/同类汇总数据!C$11,0))))))))))</f>
        <v>2.34349356104618</v>
      </c>
      <c r="AE196" s="61">
        <f>IF(AND($G196="正式版",$H196="中西医诊所"),IFERROR(S196/同类汇总数据!D$3,0),IF(AND($G196="正式版",$H196="中医诊所"),IFERROR(S196/同类汇总数据!D$4,0),IF(AND($G196="正式版",$H196="口腔诊所"),IFERROR(S196/同类汇总数据!D$5,0),IF(AND($G196="检查版",$H196="中西医诊所"),IFERROR(S196/同类汇总数据!D$6,0),IF(AND($G196="检查版",$H196="中医诊所"),IFERROR(S196/同类汇总数据!D$7,0),IF(AND($G196="检查版",$H196="口腔诊所"),IFERROR(S196/同类汇总数据!D$8,0),IF(AND($G196="互联网版",$H196="中西医诊所"),IFERROR(S196/同类汇总数据!D$9,0),IF(AND($G196="互联网版",$H196="中医诊所"),IFERROR(S196/同类汇总数据!D$10,0),IF(AND($G196="互联网版",$H196="口腔诊所"),IFERROR(S196/同类汇总数据!D$11,0))))))))))</f>
        <v>1.12930375916558</v>
      </c>
      <c r="AF196" s="61">
        <f>IF(AND($G196="正式版",$H196="中西医诊所"),IFERROR(T196/同类汇总数据!E$3,0),IF(AND($G196="正式版",$H196="中医诊所"),IFERROR(T196/同类汇总数据!E$4,0),IF(AND($G196="正式版",$H196="口腔诊所"),IFERROR(T196/同类汇总数据!E$5,0),IF(AND($G196="检查版",$H196="中西医诊所"),IFERROR(T196/同类汇总数据!E$6,0),IF(AND($G196="检查版",$H196="中医诊所"),IFERROR(T196/同类汇总数据!E$7,0),IF(AND($G196="检查版",$H196="口腔诊所"),IFERROR(T196/同类汇总数据!E$8,0),IF(AND($G196="互联网版",$H196="中西医诊所"),IFERROR(T196/同类汇总数据!E$9,0),IF(AND($G196="互联网版",$H196="中医诊所"),IFERROR(T196/同类汇总数据!E$10,0),IF(AND($G196="互联网版",$H196="口腔诊所"),IFERROR(T196/同类汇总数据!E$11,0))))))))))</f>
        <v>0.577650088727369</v>
      </c>
      <c r="AG196" s="61">
        <f>IF(AND($G196="正式版",$H196="中西医诊所"),IFERROR(U196/同类汇总数据!F$3,0),IF(AND($G196="正式版",$H196="中医诊所"),IFERROR(U196/同类汇总数据!F$4,0),IF(AND($G196="正式版",$H196="口腔诊所"),IFERROR(U196/同类汇总数据!F$5,0),IF(AND($G196="检查版",$H196="中西医诊所"),IFERROR(U196/同类汇总数据!F$6,0),IF(AND($G196="检查版",$H196="中医诊所"),IFERROR(U196/同类汇总数据!F$7,0),IF(AND($G196="检查版",$H196="口腔诊所"),IFERROR(U196/同类汇总数据!F$8,0),IF(AND($G196="互联网版",$H196="中西医诊所"),IFERROR(U196/同类汇总数据!F$9,0),IF(AND($G196="互联网版",$H196="中医诊所"),IFERROR(U196/同类汇总数据!F$10,0),IF(AND($G196="互联网版",$H196="口腔诊所"),IFERROR(U196/同类汇总数据!F$11,0))))))))))</f>
        <v>0.604628243136594</v>
      </c>
      <c r="AH196" s="61">
        <f>IF(AND($G196="正式版",$H196="中西医诊所"),IFERROR(V196/同类汇总数据!G$3,0),IF(AND($G196="正式版",$H196="中医诊所"),IFERROR(V196/同类汇总数据!G$4,0),IF(AND($G196="正式版",$H196="口腔诊所"),IFERROR(V196/同类汇总数据!G$5,0),IF(AND($G196="检查版",$H196="中西医诊所"),IFERROR(V196/同类汇总数据!G$6,0),IF(AND($G196="检查版",$H196="中医诊所"),IFERROR(V196/同类汇总数据!G$7,0),IF(AND($G196="检查版",$H196="口腔诊所"),IFERROR(V196/同类汇总数据!G$8,0),IF(AND($G196="互联网版",$H196="中西医诊所"),IFERROR(V196/同类汇总数据!G$9,0),IF(AND($G196="互联网版",$H196="中医诊所"),IFERROR(V196/同类汇总数据!G$10,0),IF(AND($G196="互联网版",$H196="口腔诊所"),IFERROR(V196/同类汇总数据!G$11,0))))))))))</f>
        <v>1.18902529651318</v>
      </c>
      <c r="AI196" s="61">
        <f>IF(AND($G196="正式版",$H196="中西医诊所"),IFERROR(W196/同类汇总数据!H$3,0),IF(AND($G196="正式版",$H196="中医诊所"),IFERROR(W196/同类汇总数据!H$4,0),IF(AND($G196="正式版",$H196="口腔诊所"),IFERROR(W196/同类汇总数据!H$5,0),IF(AND($G196="检查版",$H196="中西医诊所"),IFERROR(W196/同类汇总数据!H$6,0),IF(AND($G196="检查版",$H196="中医诊所"),IFERROR(W196/同类汇总数据!H$7,0),IF(AND($G196="检查版",$H196="口腔诊所"),IFERROR(W196/同类汇总数据!H$8,0),IF(AND($G196="互联网版",$H196="中西医诊所"),IFERROR(W196/同类汇总数据!H$9,0),IF(AND($G196="互联网版",$H196="中医诊所"),IFERROR(W196/同类汇总数据!H$10,0),IF(AND($G196="互联网版",$H196="口腔诊所"),IFERROR(W196/同类汇总数据!H$11,0))))))))))</f>
        <v>0.845274300315393</v>
      </c>
      <c r="AJ196" s="61">
        <f>IF(AND($G196="正式版",$H196="中西医诊所"),IFERROR(X196/同类汇总数据!I$3,0),IF(AND($G196="正式版",$H196="中医诊所"),IFERROR(X196/同类汇总数据!I$4,0),IF(AND($G196="正式版",$H196="口腔诊所"),IFERROR(X196/同类汇总数据!I$5,0),IF(AND($G196="检查版",$H196="中西医诊所"),IFERROR(X196/同类汇总数据!I$6,0),IF(AND($G196="检查版",$H196="中医诊所"),IFERROR(X196/同类汇总数据!I$7,0),IF(AND($G196="检查版",$H196="口腔诊所"),IFERROR(X196/同类汇总数据!I$8,0),IF(AND($G196="互联网版",$H196="中西医诊所"),IFERROR(X196/同类汇总数据!I$9,0),IF(AND($G196="互联网版",$H196="中医诊所"),IFERROR(X196/同类汇总数据!I$10,0),IF(AND($G196="互联网版",$H196="口腔诊所"),IFERROR(X196/同类汇总数据!I$11,0))))))))))</f>
        <v>0.609997865007472</v>
      </c>
      <c r="AK196" s="61">
        <f>IF(AND($G196="正式版",$H196="中西医诊所"),IFERROR(Y196/同类汇总数据!J$3,0),IF(AND($G196="正式版",$H196="中医诊所"),IFERROR(Y196/同类汇总数据!J$4,0),IF(AND($G196="正式版",$H196="口腔诊所"),IFERROR(Y196/同类汇总数据!J$5,0),IF(AND($G196="检查版",$H196="中西医诊所"),IFERROR(Y196/同类汇总数据!J$6,0),IF(AND($G196="检查版",$H196="中医诊所"),IFERROR(Y196/同类汇总数据!J$7,0),IF(AND($G196="检查版",$H196="口腔诊所"),IFERROR(Y196/同类汇总数据!J$8,0),IF(AND($G196="互联网版",$H196="中西医诊所"),IFERROR(Y196/同类汇总数据!J$9,0),IF(AND($G196="互联网版",$H196="中医诊所"),IFERROR(Y196/同类汇总数据!J$10,0),IF(AND($G196="互联网版",$H196="口腔诊所"),IFERROR(Y196/同类汇总数据!J$11,0))))))))))</f>
        <v>0.640026022705111</v>
      </c>
      <c r="AL196" s="62" t="str">
        <f ca="1" t="shared" si="57"/>
        <v>-</v>
      </c>
      <c r="AM196" s="62" t="str">
        <f t="shared" si="58"/>
        <v/>
      </c>
      <c r="AN196" s="5" t="str">
        <f t="shared" si="59"/>
        <v/>
      </c>
      <c r="AO196" s="63">
        <f t="shared" si="60"/>
        <v>46103.6293581482</v>
      </c>
      <c r="AP196" s="5" t="str">
        <f t="shared" si="61"/>
        <v/>
      </c>
      <c r="AQ196" s="60">
        <v>45187.3862755787</v>
      </c>
    </row>
    <row r="197" ht="17" spans="1:43">
      <c r="A197" s="5">
        <f t="shared" si="67"/>
        <v>194</v>
      </c>
      <c r="B197" s="55" t="str">
        <f t="shared" si="54"/>
        <v>无交易</v>
      </c>
      <c r="C197" s="2" t="str">
        <f t="shared" si="55"/>
        <v/>
      </c>
      <c r="D197" s="56" t="str">
        <f t="shared" si="56"/>
        <v>流失</v>
      </c>
      <c r="E197" s="84" t="s">
        <v>620</v>
      </c>
      <c r="F197" s="58">
        <v>45187.3862755787</v>
      </c>
      <c r="G197" s="59" t="s">
        <v>60</v>
      </c>
      <c r="H197" s="59" t="s">
        <v>66</v>
      </c>
      <c r="I197" s="59" t="s">
        <v>40</v>
      </c>
      <c r="J197" s="59" t="s">
        <v>121</v>
      </c>
      <c r="K197" s="59" t="s">
        <v>621</v>
      </c>
      <c r="L197" s="59" t="s">
        <v>622</v>
      </c>
      <c r="M197" s="60" t="s">
        <v>623</v>
      </c>
      <c r="N197" s="60"/>
      <c r="O197" s="60"/>
      <c r="P197" s="60">
        <v>45616.6183297106</v>
      </c>
      <c r="Q197" s="60"/>
      <c r="R197" s="59"/>
      <c r="S197" s="59"/>
      <c r="T197" s="59"/>
      <c r="U197" s="59"/>
      <c r="V197" s="59"/>
      <c r="W197" s="59"/>
      <c r="X197" s="59"/>
      <c r="Y197" s="59"/>
      <c r="Z197" s="59"/>
      <c r="AA197" s="59"/>
      <c r="AB197" s="59"/>
      <c r="AC197" s="59"/>
      <c r="AD197" s="61">
        <f>IF(AND($G197="正式版",$H197="中西医诊所"),IFERROR(R197/同类汇总数据!C$3,0),IF(AND($G197="正式版",$H197="中医诊所"),IFERROR(R197/同类汇总数据!C$4,0),IF(AND($G197="正式版",$H197="口腔诊所"),IFERROR(R197/同类汇总数据!C$5,0),IF(AND($G197="检查版",$H197="中西医诊所"),IFERROR(R197/同类汇总数据!C$6,0),IF(AND($G197="检查版",$H197="中医诊所"),IFERROR(R197/同类汇总数据!C$7,0),IF(AND($G197="检查版",$H197="口腔诊所"),IFERROR(R197/同类汇总数据!C$8,0),IF(AND($G197="互联网版",$H197="中西医诊所"),IFERROR(R197/同类汇总数据!C$9,0),IF(AND($G197="互联网版",$H197="中医诊所"),IFERROR(R197/同类汇总数据!C$10,0),IF(AND($G197="互联网版",$H197="口腔诊所"),IFERROR(R197/同类汇总数据!C$11,0))))))))))</f>
        <v>0</v>
      </c>
      <c r="AE197" s="61">
        <f>IF(AND($G197="正式版",$H197="中西医诊所"),IFERROR(S197/同类汇总数据!D$3,0),IF(AND($G197="正式版",$H197="中医诊所"),IFERROR(S197/同类汇总数据!D$4,0),IF(AND($G197="正式版",$H197="口腔诊所"),IFERROR(S197/同类汇总数据!D$5,0),IF(AND($G197="检查版",$H197="中西医诊所"),IFERROR(S197/同类汇总数据!D$6,0),IF(AND($G197="检查版",$H197="中医诊所"),IFERROR(S197/同类汇总数据!D$7,0),IF(AND($G197="检查版",$H197="口腔诊所"),IFERROR(S197/同类汇总数据!D$8,0),IF(AND($G197="互联网版",$H197="中西医诊所"),IFERROR(S197/同类汇总数据!D$9,0),IF(AND($G197="互联网版",$H197="中医诊所"),IFERROR(S197/同类汇总数据!D$10,0),IF(AND($G197="互联网版",$H197="口腔诊所"),IFERROR(S197/同类汇总数据!D$11,0))))))))))</f>
        <v>0</v>
      </c>
      <c r="AF197" s="61">
        <f>IF(AND($G197="正式版",$H197="中西医诊所"),IFERROR(T197/同类汇总数据!E$3,0),IF(AND($G197="正式版",$H197="中医诊所"),IFERROR(T197/同类汇总数据!E$4,0),IF(AND($G197="正式版",$H197="口腔诊所"),IFERROR(T197/同类汇总数据!E$5,0),IF(AND($G197="检查版",$H197="中西医诊所"),IFERROR(T197/同类汇总数据!E$6,0),IF(AND($G197="检查版",$H197="中医诊所"),IFERROR(T197/同类汇总数据!E$7,0),IF(AND($G197="检查版",$H197="口腔诊所"),IFERROR(T197/同类汇总数据!E$8,0),IF(AND($G197="互联网版",$H197="中西医诊所"),IFERROR(T197/同类汇总数据!E$9,0),IF(AND($G197="互联网版",$H197="中医诊所"),IFERROR(T197/同类汇总数据!E$10,0),IF(AND($G197="互联网版",$H197="口腔诊所"),IFERROR(T197/同类汇总数据!E$11,0))))))))))</f>
        <v>0</v>
      </c>
      <c r="AG197" s="61">
        <f>IF(AND($G197="正式版",$H197="中西医诊所"),IFERROR(U197/同类汇总数据!F$3,0),IF(AND($G197="正式版",$H197="中医诊所"),IFERROR(U197/同类汇总数据!F$4,0),IF(AND($G197="正式版",$H197="口腔诊所"),IFERROR(U197/同类汇总数据!F$5,0),IF(AND($G197="检查版",$H197="中西医诊所"),IFERROR(U197/同类汇总数据!F$6,0),IF(AND($G197="检查版",$H197="中医诊所"),IFERROR(U197/同类汇总数据!F$7,0),IF(AND($G197="检查版",$H197="口腔诊所"),IFERROR(U197/同类汇总数据!F$8,0),IF(AND($G197="互联网版",$H197="中西医诊所"),IFERROR(U197/同类汇总数据!F$9,0),IF(AND($G197="互联网版",$H197="中医诊所"),IFERROR(U197/同类汇总数据!F$10,0),IF(AND($G197="互联网版",$H197="口腔诊所"),IFERROR(U197/同类汇总数据!F$11,0))))))))))</f>
        <v>0</v>
      </c>
      <c r="AH197" s="61">
        <f>IF(AND($G197="正式版",$H197="中西医诊所"),IFERROR(V197/同类汇总数据!G$3,0),IF(AND($G197="正式版",$H197="中医诊所"),IFERROR(V197/同类汇总数据!G$4,0),IF(AND($G197="正式版",$H197="口腔诊所"),IFERROR(V197/同类汇总数据!G$5,0),IF(AND($G197="检查版",$H197="中西医诊所"),IFERROR(V197/同类汇总数据!G$6,0),IF(AND($G197="检查版",$H197="中医诊所"),IFERROR(V197/同类汇总数据!G$7,0),IF(AND($G197="检查版",$H197="口腔诊所"),IFERROR(V197/同类汇总数据!G$8,0),IF(AND($G197="互联网版",$H197="中西医诊所"),IFERROR(V197/同类汇总数据!G$9,0),IF(AND($G197="互联网版",$H197="中医诊所"),IFERROR(V197/同类汇总数据!G$10,0),IF(AND($G197="互联网版",$H197="口腔诊所"),IFERROR(V197/同类汇总数据!G$11,0))))))))))</f>
        <v>0</v>
      </c>
      <c r="AI197" s="61">
        <f>IF(AND($G197="正式版",$H197="中西医诊所"),IFERROR(W197/同类汇总数据!H$3,0),IF(AND($G197="正式版",$H197="中医诊所"),IFERROR(W197/同类汇总数据!H$4,0),IF(AND($G197="正式版",$H197="口腔诊所"),IFERROR(W197/同类汇总数据!H$5,0),IF(AND($G197="检查版",$H197="中西医诊所"),IFERROR(W197/同类汇总数据!H$6,0),IF(AND($G197="检查版",$H197="中医诊所"),IFERROR(W197/同类汇总数据!H$7,0),IF(AND($G197="检查版",$H197="口腔诊所"),IFERROR(W197/同类汇总数据!H$8,0),IF(AND($G197="互联网版",$H197="中西医诊所"),IFERROR(W197/同类汇总数据!H$9,0),IF(AND($G197="互联网版",$H197="中医诊所"),IFERROR(W197/同类汇总数据!H$10,0),IF(AND($G197="互联网版",$H197="口腔诊所"),IFERROR(W197/同类汇总数据!H$11,0))))))))))</f>
        <v>0</v>
      </c>
      <c r="AJ197" s="61">
        <f>IF(AND($G197="正式版",$H197="中西医诊所"),IFERROR(X197/同类汇总数据!I$3,0),IF(AND($G197="正式版",$H197="中医诊所"),IFERROR(X197/同类汇总数据!I$4,0),IF(AND($G197="正式版",$H197="口腔诊所"),IFERROR(X197/同类汇总数据!I$5,0),IF(AND($G197="检查版",$H197="中西医诊所"),IFERROR(X197/同类汇总数据!I$6,0),IF(AND($G197="检查版",$H197="中医诊所"),IFERROR(X197/同类汇总数据!I$7,0),IF(AND($G197="检查版",$H197="口腔诊所"),IFERROR(X197/同类汇总数据!I$8,0),IF(AND($G197="互联网版",$H197="中西医诊所"),IFERROR(X197/同类汇总数据!I$9,0),IF(AND($G197="互联网版",$H197="中医诊所"),IFERROR(X197/同类汇总数据!I$10,0),IF(AND($G197="互联网版",$H197="口腔诊所"),IFERROR(X197/同类汇总数据!I$11,0))))))))))</f>
        <v>0</v>
      </c>
      <c r="AK197" s="61">
        <f>IF(AND($G197="正式版",$H197="中西医诊所"),IFERROR(Y197/同类汇总数据!J$3,0),IF(AND($G197="正式版",$H197="中医诊所"),IFERROR(Y197/同类汇总数据!J$4,0),IF(AND($G197="正式版",$H197="口腔诊所"),IFERROR(Y197/同类汇总数据!J$5,0),IF(AND($G197="检查版",$H197="中西医诊所"),IFERROR(Y197/同类汇总数据!J$6,0),IF(AND($G197="检查版",$H197="中医诊所"),IFERROR(Y197/同类汇总数据!J$7,0),IF(AND($G197="检查版",$H197="口腔诊所"),IFERROR(Y197/同类汇总数据!J$8,0),IF(AND($G197="互联网版",$H197="中西医诊所"),IFERROR(Y197/同类汇总数据!J$9,0),IF(AND($G197="互联网版",$H197="中医诊所"),IFERROR(Y197/同类汇总数据!J$10,0),IF(AND($G197="互联网版",$H197="口腔诊所"),IFERROR(Y197/同类汇总数据!J$11,0))))))))))</f>
        <v>0</v>
      </c>
      <c r="AL197" s="62" t="str">
        <f ca="1" t="shared" si="57"/>
        <v>今年内未操作</v>
      </c>
      <c r="AM197" s="62" t="str">
        <f t="shared" si="58"/>
        <v>低于同行20%</v>
      </c>
      <c r="AN197" s="5" t="str">
        <f t="shared" si="59"/>
        <v>低于同行20%</v>
      </c>
      <c r="AO197" s="63">
        <f t="shared" si="60"/>
        <v>45616.6183297106</v>
      </c>
      <c r="AP197" s="5" t="str">
        <f t="shared" si="61"/>
        <v/>
      </c>
      <c r="AQ197" s="60">
        <v>45188.7601767014</v>
      </c>
    </row>
    <row r="198" ht="17" spans="1:43">
      <c r="A198" s="5">
        <f t="shared" si="67"/>
        <v>195</v>
      </c>
      <c r="B198" s="55" t="str">
        <f t="shared" si="54"/>
        <v>无交易</v>
      </c>
      <c r="C198" s="2" t="str">
        <f t="shared" si="55"/>
        <v/>
      </c>
      <c r="D198" s="56" t="str">
        <f t="shared" si="56"/>
        <v>流失</v>
      </c>
      <c r="E198" s="84" t="s">
        <v>624</v>
      </c>
      <c r="F198" s="58">
        <v>45188.7601767014</v>
      </c>
      <c r="G198" s="59" t="s">
        <v>38</v>
      </c>
      <c r="H198" s="59" t="s">
        <v>63</v>
      </c>
      <c r="I198" s="59" t="s">
        <v>40</v>
      </c>
      <c r="J198" s="59" t="s">
        <v>85</v>
      </c>
      <c r="K198" s="59" t="s">
        <v>625</v>
      </c>
      <c r="L198" s="59" t="s">
        <v>626</v>
      </c>
      <c r="M198" s="60">
        <v>45611.4828240741</v>
      </c>
      <c r="N198" s="60"/>
      <c r="O198" s="60"/>
      <c r="P198" s="60">
        <v>45591.5278984606</v>
      </c>
      <c r="Q198" s="60"/>
      <c r="R198" s="59"/>
      <c r="S198" s="59"/>
      <c r="T198" s="59"/>
      <c r="U198" s="59"/>
      <c r="V198" s="59"/>
      <c r="W198" s="59"/>
      <c r="X198" s="59"/>
      <c r="Y198" s="59"/>
      <c r="Z198" s="59"/>
      <c r="AA198" s="59"/>
      <c r="AB198" s="59"/>
      <c r="AC198" s="59"/>
      <c r="AD198" s="61">
        <f>IF(AND($G198="正式版",$H198="中西医诊所"),IFERROR(R198/同类汇总数据!C$3,0),IF(AND($G198="正式版",$H198="中医诊所"),IFERROR(R198/同类汇总数据!C$4,0),IF(AND($G198="正式版",$H198="口腔诊所"),IFERROR(R198/同类汇总数据!C$5,0),IF(AND($G198="检查版",$H198="中西医诊所"),IFERROR(R198/同类汇总数据!C$6,0),IF(AND($G198="检查版",$H198="中医诊所"),IFERROR(R198/同类汇总数据!C$7,0),IF(AND($G198="检查版",$H198="口腔诊所"),IFERROR(R198/同类汇总数据!C$8,0),IF(AND($G198="互联网版",$H198="中西医诊所"),IFERROR(R198/同类汇总数据!C$9,0),IF(AND($G198="互联网版",$H198="中医诊所"),IFERROR(R198/同类汇总数据!C$10,0),IF(AND($G198="互联网版",$H198="口腔诊所"),IFERROR(R198/同类汇总数据!C$11,0))))))))))</f>
        <v>0</v>
      </c>
      <c r="AE198" s="61">
        <f>IF(AND($G198="正式版",$H198="中西医诊所"),IFERROR(S198/同类汇总数据!D$3,0),IF(AND($G198="正式版",$H198="中医诊所"),IFERROR(S198/同类汇总数据!D$4,0),IF(AND($G198="正式版",$H198="口腔诊所"),IFERROR(S198/同类汇总数据!D$5,0),IF(AND($G198="检查版",$H198="中西医诊所"),IFERROR(S198/同类汇总数据!D$6,0),IF(AND($G198="检查版",$H198="中医诊所"),IFERROR(S198/同类汇总数据!D$7,0),IF(AND($G198="检查版",$H198="口腔诊所"),IFERROR(S198/同类汇总数据!D$8,0),IF(AND($G198="互联网版",$H198="中西医诊所"),IFERROR(S198/同类汇总数据!D$9,0),IF(AND($G198="互联网版",$H198="中医诊所"),IFERROR(S198/同类汇总数据!D$10,0),IF(AND($G198="互联网版",$H198="口腔诊所"),IFERROR(S198/同类汇总数据!D$11,0))))))))))</f>
        <v>0</v>
      </c>
      <c r="AF198" s="61">
        <f>IF(AND($G198="正式版",$H198="中西医诊所"),IFERROR(T198/同类汇总数据!E$3,0),IF(AND($G198="正式版",$H198="中医诊所"),IFERROR(T198/同类汇总数据!E$4,0),IF(AND($G198="正式版",$H198="口腔诊所"),IFERROR(T198/同类汇总数据!E$5,0),IF(AND($G198="检查版",$H198="中西医诊所"),IFERROR(T198/同类汇总数据!E$6,0),IF(AND($G198="检查版",$H198="中医诊所"),IFERROR(T198/同类汇总数据!E$7,0),IF(AND($G198="检查版",$H198="口腔诊所"),IFERROR(T198/同类汇总数据!E$8,0),IF(AND($G198="互联网版",$H198="中西医诊所"),IFERROR(T198/同类汇总数据!E$9,0),IF(AND($G198="互联网版",$H198="中医诊所"),IFERROR(T198/同类汇总数据!E$10,0),IF(AND($G198="互联网版",$H198="口腔诊所"),IFERROR(T198/同类汇总数据!E$11,0))))))))))</f>
        <v>0</v>
      </c>
      <c r="AG198" s="61">
        <f>IF(AND($G198="正式版",$H198="中西医诊所"),IFERROR(U198/同类汇总数据!F$3,0),IF(AND($G198="正式版",$H198="中医诊所"),IFERROR(U198/同类汇总数据!F$4,0),IF(AND($G198="正式版",$H198="口腔诊所"),IFERROR(U198/同类汇总数据!F$5,0),IF(AND($G198="检查版",$H198="中西医诊所"),IFERROR(U198/同类汇总数据!F$6,0),IF(AND($G198="检查版",$H198="中医诊所"),IFERROR(U198/同类汇总数据!F$7,0),IF(AND($G198="检查版",$H198="口腔诊所"),IFERROR(U198/同类汇总数据!F$8,0),IF(AND($G198="互联网版",$H198="中西医诊所"),IFERROR(U198/同类汇总数据!F$9,0),IF(AND($G198="互联网版",$H198="中医诊所"),IFERROR(U198/同类汇总数据!F$10,0),IF(AND($G198="互联网版",$H198="口腔诊所"),IFERROR(U198/同类汇总数据!F$11,0))))))))))</f>
        <v>0</v>
      </c>
      <c r="AH198" s="61">
        <f>IF(AND($G198="正式版",$H198="中西医诊所"),IFERROR(V198/同类汇总数据!G$3,0),IF(AND($G198="正式版",$H198="中医诊所"),IFERROR(V198/同类汇总数据!G$4,0),IF(AND($G198="正式版",$H198="口腔诊所"),IFERROR(V198/同类汇总数据!G$5,0),IF(AND($G198="检查版",$H198="中西医诊所"),IFERROR(V198/同类汇总数据!G$6,0),IF(AND($G198="检查版",$H198="中医诊所"),IFERROR(V198/同类汇总数据!G$7,0),IF(AND($G198="检查版",$H198="口腔诊所"),IFERROR(V198/同类汇总数据!G$8,0),IF(AND($G198="互联网版",$H198="中西医诊所"),IFERROR(V198/同类汇总数据!G$9,0),IF(AND($G198="互联网版",$H198="中医诊所"),IFERROR(V198/同类汇总数据!G$10,0),IF(AND($G198="互联网版",$H198="口腔诊所"),IFERROR(V198/同类汇总数据!G$11,0))))))))))</f>
        <v>0</v>
      </c>
      <c r="AI198" s="61">
        <f>IF(AND($G198="正式版",$H198="中西医诊所"),IFERROR(W198/同类汇总数据!H$3,0),IF(AND($G198="正式版",$H198="中医诊所"),IFERROR(W198/同类汇总数据!H$4,0),IF(AND($G198="正式版",$H198="口腔诊所"),IFERROR(W198/同类汇总数据!H$5,0),IF(AND($G198="检查版",$H198="中西医诊所"),IFERROR(W198/同类汇总数据!H$6,0),IF(AND($G198="检查版",$H198="中医诊所"),IFERROR(W198/同类汇总数据!H$7,0),IF(AND($G198="检查版",$H198="口腔诊所"),IFERROR(W198/同类汇总数据!H$8,0),IF(AND($G198="互联网版",$H198="中西医诊所"),IFERROR(W198/同类汇总数据!H$9,0),IF(AND($G198="互联网版",$H198="中医诊所"),IFERROR(W198/同类汇总数据!H$10,0),IF(AND($G198="互联网版",$H198="口腔诊所"),IFERROR(W198/同类汇总数据!H$11,0))))))))))</f>
        <v>0</v>
      </c>
      <c r="AJ198" s="61">
        <f>IF(AND($G198="正式版",$H198="中西医诊所"),IFERROR(X198/同类汇总数据!I$3,0),IF(AND($G198="正式版",$H198="中医诊所"),IFERROR(X198/同类汇总数据!I$4,0),IF(AND($G198="正式版",$H198="口腔诊所"),IFERROR(X198/同类汇总数据!I$5,0),IF(AND($G198="检查版",$H198="中西医诊所"),IFERROR(X198/同类汇总数据!I$6,0),IF(AND($G198="检查版",$H198="中医诊所"),IFERROR(X198/同类汇总数据!I$7,0),IF(AND($G198="检查版",$H198="口腔诊所"),IFERROR(X198/同类汇总数据!I$8,0),IF(AND($G198="互联网版",$H198="中西医诊所"),IFERROR(X198/同类汇总数据!I$9,0),IF(AND($G198="互联网版",$H198="中医诊所"),IFERROR(X198/同类汇总数据!I$10,0),IF(AND($G198="互联网版",$H198="口腔诊所"),IFERROR(X198/同类汇总数据!I$11,0))))))))))</f>
        <v>0</v>
      </c>
      <c r="AK198" s="61">
        <f>IF(AND($G198="正式版",$H198="中西医诊所"),IFERROR(Y198/同类汇总数据!J$3,0),IF(AND($G198="正式版",$H198="中医诊所"),IFERROR(Y198/同类汇总数据!J$4,0),IF(AND($G198="正式版",$H198="口腔诊所"),IFERROR(Y198/同类汇总数据!J$5,0),IF(AND($G198="检查版",$H198="中西医诊所"),IFERROR(Y198/同类汇总数据!J$6,0),IF(AND($G198="检查版",$H198="中医诊所"),IFERROR(Y198/同类汇总数据!J$7,0),IF(AND($G198="检查版",$H198="口腔诊所"),IFERROR(Y198/同类汇总数据!J$8,0),IF(AND($G198="互联网版",$H198="中西医诊所"),IFERROR(Y198/同类汇总数据!J$9,0),IF(AND($G198="互联网版",$H198="中医诊所"),IFERROR(Y198/同类汇总数据!J$10,0),IF(AND($G198="互联网版",$H198="口腔诊所"),IFERROR(Y198/同类汇总数据!J$11,0))))))))))</f>
        <v>0</v>
      </c>
      <c r="AL198" s="62" t="str">
        <f ca="1" t="shared" si="57"/>
        <v>今年内未操作</v>
      </c>
      <c r="AM198" s="62" t="str">
        <f t="shared" si="58"/>
        <v>低于同行20%</v>
      </c>
      <c r="AN198" s="5" t="str">
        <f t="shared" si="59"/>
        <v>低于同行20%</v>
      </c>
      <c r="AO198" s="63">
        <f t="shared" si="60"/>
        <v>45611.4828240741</v>
      </c>
      <c r="AP198" s="5" t="str">
        <f t="shared" si="61"/>
        <v/>
      </c>
      <c r="AQ198" s="60">
        <v>45190.805659838</v>
      </c>
    </row>
    <row r="199" ht="17" spans="1:43">
      <c r="A199" s="5">
        <f t="shared" si="67"/>
        <v>196</v>
      </c>
      <c r="B199" s="55" t="str">
        <f t="shared" si="54"/>
        <v>无交易</v>
      </c>
      <c r="C199" s="2" t="str">
        <f t="shared" si="55"/>
        <v/>
      </c>
      <c r="D199" s="56" t="str">
        <f t="shared" si="56"/>
        <v>流失</v>
      </c>
      <c r="E199" s="84" t="s">
        <v>627</v>
      </c>
      <c r="F199" s="58">
        <v>45190.805659838</v>
      </c>
      <c r="G199" s="59" t="s">
        <v>60</v>
      </c>
      <c r="H199" s="59" t="s">
        <v>39</v>
      </c>
      <c r="I199" s="59" t="s">
        <v>40</v>
      </c>
      <c r="J199" s="59" t="s">
        <v>45</v>
      </c>
      <c r="K199" s="59" t="s">
        <v>628</v>
      </c>
      <c r="L199" s="59" t="s">
        <v>629</v>
      </c>
      <c r="M199" s="60">
        <v>45273.5477777778</v>
      </c>
      <c r="N199" s="60"/>
      <c r="O199" s="60"/>
      <c r="P199" s="60">
        <v>45272.5803345718</v>
      </c>
      <c r="Q199" s="60"/>
      <c r="R199" s="59"/>
      <c r="S199" s="59"/>
      <c r="T199" s="59"/>
      <c r="U199" s="59"/>
      <c r="V199" s="59"/>
      <c r="W199" s="59"/>
      <c r="X199" s="59"/>
      <c r="Y199" s="59"/>
      <c r="Z199" s="59"/>
      <c r="AA199" s="59"/>
      <c r="AB199" s="59"/>
      <c r="AC199" s="59"/>
      <c r="AD199" s="61">
        <f>IF(AND($G199="正式版",$H199="中西医诊所"),IFERROR(R199/同类汇总数据!C$3,0),IF(AND($G199="正式版",$H199="中医诊所"),IFERROR(R199/同类汇总数据!C$4,0),IF(AND($G199="正式版",$H199="口腔诊所"),IFERROR(R199/同类汇总数据!C$5,0),IF(AND($G199="检查版",$H199="中西医诊所"),IFERROR(R199/同类汇总数据!C$6,0),IF(AND($G199="检查版",$H199="中医诊所"),IFERROR(R199/同类汇总数据!C$7,0),IF(AND($G199="检查版",$H199="口腔诊所"),IFERROR(R199/同类汇总数据!C$8,0),IF(AND($G199="互联网版",$H199="中西医诊所"),IFERROR(R199/同类汇总数据!C$9,0),IF(AND($G199="互联网版",$H199="中医诊所"),IFERROR(R199/同类汇总数据!C$10,0),IF(AND($G199="互联网版",$H199="口腔诊所"),IFERROR(R199/同类汇总数据!C$11,0))))))))))</f>
        <v>0</v>
      </c>
      <c r="AE199" s="61">
        <f>IF(AND($G199="正式版",$H199="中西医诊所"),IFERROR(S199/同类汇总数据!D$3,0),IF(AND($G199="正式版",$H199="中医诊所"),IFERROR(S199/同类汇总数据!D$4,0),IF(AND($G199="正式版",$H199="口腔诊所"),IFERROR(S199/同类汇总数据!D$5,0),IF(AND($G199="检查版",$H199="中西医诊所"),IFERROR(S199/同类汇总数据!D$6,0),IF(AND($G199="检查版",$H199="中医诊所"),IFERROR(S199/同类汇总数据!D$7,0),IF(AND($G199="检查版",$H199="口腔诊所"),IFERROR(S199/同类汇总数据!D$8,0),IF(AND($G199="互联网版",$H199="中西医诊所"),IFERROR(S199/同类汇总数据!D$9,0),IF(AND($G199="互联网版",$H199="中医诊所"),IFERROR(S199/同类汇总数据!D$10,0),IF(AND($G199="互联网版",$H199="口腔诊所"),IFERROR(S199/同类汇总数据!D$11,0))))))))))</f>
        <v>0</v>
      </c>
      <c r="AF199" s="61">
        <f>IF(AND($G199="正式版",$H199="中西医诊所"),IFERROR(T199/同类汇总数据!E$3,0),IF(AND($G199="正式版",$H199="中医诊所"),IFERROR(T199/同类汇总数据!E$4,0),IF(AND($G199="正式版",$H199="口腔诊所"),IFERROR(T199/同类汇总数据!E$5,0),IF(AND($G199="检查版",$H199="中西医诊所"),IFERROR(T199/同类汇总数据!E$6,0),IF(AND($G199="检查版",$H199="中医诊所"),IFERROR(T199/同类汇总数据!E$7,0),IF(AND($G199="检查版",$H199="口腔诊所"),IFERROR(T199/同类汇总数据!E$8,0),IF(AND($G199="互联网版",$H199="中西医诊所"),IFERROR(T199/同类汇总数据!E$9,0),IF(AND($G199="互联网版",$H199="中医诊所"),IFERROR(T199/同类汇总数据!E$10,0),IF(AND($G199="互联网版",$H199="口腔诊所"),IFERROR(T199/同类汇总数据!E$11,0))))))))))</f>
        <v>0</v>
      </c>
      <c r="AG199" s="61">
        <f>IF(AND($G199="正式版",$H199="中西医诊所"),IFERROR(U199/同类汇总数据!F$3,0),IF(AND($G199="正式版",$H199="中医诊所"),IFERROR(U199/同类汇总数据!F$4,0),IF(AND($G199="正式版",$H199="口腔诊所"),IFERROR(U199/同类汇总数据!F$5,0),IF(AND($G199="检查版",$H199="中西医诊所"),IFERROR(U199/同类汇总数据!F$6,0),IF(AND($G199="检查版",$H199="中医诊所"),IFERROR(U199/同类汇总数据!F$7,0),IF(AND($G199="检查版",$H199="口腔诊所"),IFERROR(U199/同类汇总数据!F$8,0),IF(AND($G199="互联网版",$H199="中西医诊所"),IFERROR(U199/同类汇总数据!F$9,0),IF(AND($G199="互联网版",$H199="中医诊所"),IFERROR(U199/同类汇总数据!F$10,0),IF(AND($G199="互联网版",$H199="口腔诊所"),IFERROR(U199/同类汇总数据!F$11,0))))))))))</f>
        <v>0</v>
      </c>
      <c r="AH199" s="61">
        <f>IF(AND($G199="正式版",$H199="中西医诊所"),IFERROR(V199/同类汇总数据!G$3,0),IF(AND($G199="正式版",$H199="中医诊所"),IFERROR(V199/同类汇总数据!G$4,0),IF(AND($G199="正式版",$H199="口腔诊所"),IFERROR(V199/同类汇总数据!G$5,0),IF(AND($G199="检查版",$H199="中西医诊所"),IFERROR(V199/同类汇总数据!G$6,0),IF(AND($G199="检查版",$H199="中医诊所"),IFERROR(V199/同类汇总数据!G$7,0),IF(AND($G199="检查版",$H199="口腔诊所"),IFERROR(V199/同类汇总数据!G$8,0),IF(AND($G199="互联网版",$H199="中西医诊所"),IFERROR(V199/同类汇总数据!G$9,0),IF(AND($G199="互联网版",$H199="中医诊所"),IFERROR(V199/同类汇总数据!G$10,0),IF(AND($G199="互联网版",$H199="口腔诊所"),IFERROR(V199/同类汇总数据!G$11,0))))))))))</f>
        <v>0</v>
      </c>
      <c r="AI199" s="61">
        <f>IF(AND($G199="正式版",$H199="中西医诊所"),IFERROR(W199/同类汇总数据!H$3,0),IF(AND($G199="正式版",$H199="中医诊所"),IFERROR(W199/同类汇总数据!H$4,0),IF(AND($G199="正式版",$H199="口腔诊所"),IFERROR(W199/同类汇总数据!H$5,0),IF(AND($G199="检查版",$H199="中西医诊所"),IFERROR(W199/同类汇总数据!H$6,0),IF(AND($G199="检查版",$H199="中医诊所"),IFERROR(W199/同类汇总数据!H$7,0),IF(AND($G199="检查版",$H199="口腔诊所"),IFERROR(W199/同类汇总数据!H$8,0),IF(AND($G199="互联网版",$H199="中西医诊所"),IFERROR(W199/同类汇总数据!H$9,0),IF(AND($G199="互联网版",$H199="中医诊所"),IFERROR(W199/同类汇总数据!H$10,0),IF(AND($G199="互联网版",$H199="口腔诊所"),IFERROR(W199/同类汇总数据!H$11,0))))))))))</f>
        <v>0</v>
      </c>
      <c r="AJ199" s="61">
        <f>IF(AND($G199="正式版",$H199="中西医诊所"),IFERROR(X199/同类汇总数据!I$3,0),IF(AND($G199="正式版",$H199="中医诊所"),IFERROR(X199/同类汇总数据!I$4,0),IF(AND($G199="正式版",$H199="口腔诊所"),IFERROR(X199/同类汇总数据!I$5,0),IF(AND($G199="检查版",$H199="中西医诊所"),IFERROR(X199/同类汇总数据!I$6,0),IF(AND($G199="检查版",$H199="中医诊所"),IFERROR(X199/同类汇总数据!I$7,0),IF(AND($G199="检查版",$H199="口腔诊所"),IFERROR(X199/同类汇总数据!I$8,0),IF(AND($G199="互联网版",$H199="中西医诊所"),IFERROR(X199/同类汇总数据!I$9,0),IF(AND($G199="互联网版",$H199="中医诊所"),IFERROR(X199/同类汇总数据!I$10,0),IF(AND($G199="互联网版",$H199="口腔诊所"),IFERROR(X199/同类汇总数据!I$11,0))))))))))</f>
        <v>0</v>
      </c>
      <c r="AK199" s="61">
        <f>IF(AND($G199="正式版",$H199="中西医诊所"),IFERROR(Y199/同类汇总数据!J$3,0),IF(AND($G199="正式版",$H199="中医诊所"),IFERROR(Y199/同类汇总数据!J$4,0),IF(AND($G199="正式版",$H199="口腔诊所"),IFERROR(Y199/同类汇总数据!J$5,0),IF(AND($G199="检查版",$H199="中西医诊所"),IFERROR(Y199/同类汇总数据!J$6,0),IF(AND($G199="检查版",$H199="中医诊所"),IFERROR(Y199/同类汇总数据!J$7,0),IF(AND($G199="检查版",$H199="口腔诊所"),IFERROR(Y199/同类汇总数据!J$8,0),IF(AND($G199="互联网版",$H199="中西医诊所"),IFERROR(Y199/同类汇总数据!J$9,0),IF(AND($G199="互联网版",$H199="中医诊所"),IFERROR(Y199/同类汇总数据!J$10,0),IF(AND($G199="互联网版",$H199="口腔诊所"),IFERROR(Y199/同类汇总数据!J$11,0))))))))))</f>
        <v>0</v>
      </c>
      <c r="AL199" s="62" t="str">
        <f ca="1" t="shared" si="57"/>
        <v>今年内未操作</v>
      </c>
      <c r="AM199" s="62" t="str">
        <f t="shared" si="58"/>
        <v>低于同行20%</v>
      </c>
      <c r="AN199" s="5" t="str">
        <f t="shared" si="59"/>
        <v>低于同行20%</v>
      </c>
      <c r="AO199" s="63">
        <f t="shared" si="60"/>
        <v>45273.5477777778</v>
      </c>
      <c r="AP199" s="5" t="str">
        <f t="shared" si="61"/>
        <v/>
      </c>
      <c r="AQ199" s="60">
        <v>45190.8500151389</v>
      </c>
    </row>
    <row r="200" ht="17" spans="1:43">
      <c r="A200" s="5">
        <f t="shared" si="67"/>
        <v>197</v>
      </c>
      <c r="B200" s="55" t="str">
        <f t="shared" si="54"/>
        <v>交易波动较大</v>
      </c>
      <c r="C200" s="2" t="str">
        <f t="shared" si="55"/>
        <v>本月交易额降超20%</v>
      </c>
      <c r="D200" s="56" t="str">
        <f t="shared" si="56"/>
        <v>-</v>
      </c>
      <c r="E200" s="84" t="s">
        <v>630</v>
      </c>
      <c r="F200" s="58">
        <v>45190.8500151389</v>
      </c>
      <c r="G200" s="59" t="s">
        <v>38</v>
      </c>
      <c r="H200" s="59" t="s">
        <v>63</v>
      </c>
      <c r="I200" s="59" t="s">
        <v>40</v>
      </c>
      <c r="J200" s="59" t="s">
        <v>149</v>
      </c>
      <c r="K200" s="59" t="s">
        <v>631</v>
      </c>
      <c r="L200" s="59" t="s">
        <v>632</v>
      </c>
      <c r="M200" s="60">
        <v>46103.6639236111</v>
      </c>
      <c r="N200" s="60">
        <v>46103.6653940278</v>
      </c>
      <c r="O200" s="60">
        <v>46088.6196688079</v>
      </c>
      <c r="P200" s="60">
        <v>46088.6757650694</v>
      </c>
      <c r="Q200" s="60">
        <v>45697.4559705208</v>
      </c>
      <c r="R200" s="59">
        <v>448</v>
      </c>
      <c r="S200" s="59">
        <v>14679.36</v>
      </c>
      <c r="T200" s="59">
        <v>50492.36</v>
      </c>
      <c r="U200" s="59">
        <v>43948.36</v>
      </c>
      <c r="V200" s="59">
        <v>1</v>
      </c>
      <c r="W200" s="59">
        <v>11</v>
      </c>
      <c r="X200" s="59">
        <v>26</v>
      </c>
      <c r="Y200" s="59">
        <v>24</v>
      </c>
      <c r="Z200" s="85" t="s">
        <v>633</v>
      </c>
      <c r="AA200" s="59">
        <v>-0.435517785</v>
      </c>
      <c r="AB200" s="59">
        <v>1.6514070147</v>
      </c>
      <c r="AC200" s="59">
        <v>6.5446153846</v>
      </c>
      <c r="AD200" s="61">
        <f>IF(AND($G200="正式版",$H200="中西医诊所"),IFERROR(R200/同类汇总数据!C$3,0),IF(AND($G200="正式版",$H200="中医诊所"),IFERROR(R200/同类汇总数据!C$4,0),IF(AND($G200="正式版",$H200="口腔诊所"),IFERROR(R200/同类汇总数据!C$5,0),IF(AND($G200="检查版",$H200="中西医诊所"),IFERROR(R200/同类汇总数据!C$6,0),IF(AND($G200="检查版",$H200="中医诊所"),IFERROR(R200/同类汇总数据!C$7,0),IF(AND($G200="检查版",$H200="口腔诊所"),IFERROR(R200/同类汇总数据!C$8,0),IF(AND($G200="互联网版",$H200="中西医诊所"),IFERROR(R200/同类汇总数据!C$9,0),IF(AND($G200="互联网版",$H200="中医诊所"),IFERROR(R200/同类汇总数据!C$10,0),IF(AND($G200="互联网版",$H200="口腔诊所"),IFERROR(R200/同类汇总数据!C$11,0))))))))))</f>
        <v>0.0448110055643727</v>
      </c>
      <c r="AE200" s="61">
        <f>IF(AND($G200="正式版",$H200="中西医诊所"),IFERROR(S200/同类汇总数据!D$3,0),IF(AND($G200="正式版",$H200="中医诊所"),IFERROR(S200/同类汇总数据!D$4,0),IF(AND($G200="正式版",$H200="口腔诊所"),IFERROR(S200/同类汇总数据!D$5,0),IF(AND($G200="检查版",$H200="中西医诊所"),IFERROR(S200/同类汇总数据!D$6,0),IF(AND($G200="检查版",$H200="中医诊所"),IFERROR(S200/同类汇总数据!D$7,0),IF(AND($G200="检查版",$H200="口腔诊所"),IFERROR(S200/同类汇总数据!D$8,0),IF(AND($G200="互联网版",$H200="中西医诊所"),IFERROR(S200/同类汇总数据!D$9,0),IF(AND($G200="互联网版",$H200="中医诊所"),IFERROR(S200/同类汇总数据!D$10,0),IF(AND($G200="互联网版",$H200="口腔诊所"),IFERROR(S200/同类汇总数据!D$11,0))))))))))</f>
        <v>0.337994067072652</v>
      </c>
      <c r="AF200" s="61">
        <f>IF(AND($G200="正式版",$H200="中西医诊所"),IFERROR(T200/同类汇总数据!E$3,0),IF(AND($G200="正式版",$H200="中医诊所"),IFERROR(T200/同类汇总数据!E$4,0),IF(AND($G200="正式版",$H200="口腔诊所"),IFERROR(T200/同类汇总数据!E$5,0),IF(AND($G200="检查版",$H200="中西医诊所"),IFERROR(T200/同类汇总数据!E$6,0),IF(AND($G200="检查版",$H200="中医诊所"),IFERROR(T200/同类汇总数据!E$7,0),IF(AND($G200="检查版",$H200="口腔诊所"),IFERROR(T200/同类汇总数据!E$8,0),IF(AND($G200="互联网版",$H200="中西医诊所"),IFERROR(T200/同类汇总数据!E$9,0),IF(AND($G200="互联网版",$H200="中医诊所"),IFERROR(T200/同类汇总数据!E$10,0),IF(AND($G200="互联网版",$H200="口腔诊所"),IFERROR(T200/同类汇总数据!E$11,0))))))))))</f>
        <v>0.455431982919639</v>
      </c>
      <c r="AG200" s="61">
        <f>IF(AND($G200="正式版",$H200="中西医诊所"),IFERROR(U200/同类汇总数据!F$3,0),IF(AND($G200="正式版",$H200="中医诊所"),IFERROR(U200/同类汇总数据!F$4,0),IF(AND($G200="正式版",$H200="口腔诊所"),IFERROR(U200/同类汇总数据!F$5,0),IF(AND($G200="检查版",$H200="中西医诊所"),IFERROR(U200/同类汇总数据!F$6,0),IF(AND($G200="检查版",$H200="中医诊所"),IFERROR(U200/同类汇总数据!F$7,0),IF(AND($G200="检查版",$H200="口腔诊所"),IFERROR(U200/同类汇总数据!F$8,0),IF(AND($G200="互联网版",$H200="中西医诊所"),IFERROR(U200/同类汇总数据!F$9,0),IF(AND($G200="互联网版",$H200="中医诊所"),IFERROR(U200/同类汇总数据!F$10,0),IF(AND($G200="互联网版",$H200="口腔诊所"),IFERROR(U200/同类汇总数据!F$11,0))))))))))</f>
        <v>0.43993234724065</v>
      </c>
      <c r="AH200" s="61">
        <f>IF(AND($G200="正式版",$H200="中西医诊所"),IFERROR(V200/同类汇总数据!G$3,0),IF(AND($G200="正式版",$H200="中医诊所"),IFERROR(V200/同类汇总数据!G$4,0),IF(AND($G200="正式版",$H200="口腔诊所"),IFERROR(V200/同类汇总数据!G$5,0),IF(AND($G200="检查版",$H200="中西医诊所"),IFERROR(V200/同类汇总数据!G$6,0),IF(AND($G200="检查版",$H200="中医诊所"),IFERROR(V200/同类汇总数据!G$7,0),IF(AND($G200="检查版",$H200="口腔诊所"),IFERROR(V200/同类汇总数据!G$8,0),IF(AND($G200="互联网版",$H200="中西医诊所"),IFERROR(V200/同类汇总数据!G$9,0),IF(AND($G200="互联网版",$H200="中医诊所"),IFERROR(V200/同类汇总数据!G$10,0),IF(AND($G200="互联网版",$H200="口腔诊所"),IFERROR(V200/同类汇总数据!G$11,0))))))))))</f>
        <v>0.074314081032074</v>
      </c>
      <c r="AI200" s="61">
        <f>IF(AND($G200="正式版",$H200="中西医诊所"),IFERROR(W200/同类汇总数据!H$3,0),IF(AND($G200="正式版",$H200="中医诊所"),IFERROR(W200/同类汇总数据!H$4,0),IF(AND($G200="正式版",$H200="口腔诊所"),IFERROR(W200/同类汇总数据!H$5,0),IF(AND($G200="检查版",$H200="中西医诊所"),IFERROR(W200/同类汇总数据!H$6,0),IF(AND($G200="检查版",$H200="中医诊所"),IFERROR(W200/同类汇总数据!H$7,0),IF(AND($G200="检查版",$H200="口腔诊所"),IFERROR(W200/同类汇总数据!H$8,0),IF(AND($G200="互联网版",$H200="中西医诊所"),IFERROR(W200/同类汇总数据!H$9,0),IF(AND($G200="互联网版",$H200="中医诊所"),IFERROR(W200/同类汇总数据!H$10,0),IF(AND($G200="互联网版",$H200="口腔诊所"),IFERROR(W200/同类汇总数据!H$11,0))))))))))</f>
        <v>0.193708693822278</v>
      </c>
      <c r="AJ200" s="61">
        <f>IF(AND($G200="正式版",$H200="中西医诊所"),IFERROR(X200/同类汇总数据!I$3,0),IF(AND($G200="正式版",$H200="中医诊所"),IFERROR(X200/同类汇总数据!I$4,0),IF(AND($G200="正式版",$H200="口腔诊所"),IFERROR(X200/同类汇总数据!I$5,0),IF(AND($G200="检查版",$H200="中西医诊所"),IFERROR(X200/同类汇总数据!I$6,0),IF(AND($G200="检查版",$H200="中医诊所"),IFERROR(X200/同类汇总数据!I$7,0),IF(AND($G200="检查版",$H200="口腔诊所"),IFERROR(X200/同类汇总数据!I$8,0),IF(AND($G200="互联网版",$H200="中西医诊所"),IFERROR(X200/同类汇总数据!I$9,0),IF(AND($G200="互联网版",$H200="中医诊所"),IFERROR(X200/同类汇总数据!I$10,0),IF(AND($G200="互联网版",$H200="口腔诊所"),IFERROR(X200/同类汇总数据!I$11,0))))))))))</f>
        <v>0.176221605446603</v>
      </c>
      <c r="AK200" s="61">
        <f>IF(AND($G200="正式版",$H200="中西医诊所"),IFERROR(Y200/同类汇总数据!J$3,0),IF(AND($G200="正式版",$H200="中医诊所"),IFERROR(Y200/同类汇总数据!J$4,0),IF(AND($G200="正式版",$H200="口腔诊所"),IFERROR(Y200/同类汇总数据!J$5,0),IF(AND($G200="检查版",$H200="中西医诊所"),IFERROR(Y200/同类汇总数据!J$6,0),IF(AND($G200="检查版",$H200="中医诊所"),IFERROR(Y200/同类汇总数据!J$7,0),IF(AND($G200="检查版",$H200="口腔诊所"),IFERROR(Y200/同类汇总数据!J$8,0),IF(AND($G200="互联网版",$H200="中西医诊所"),IFERROR(Y200/同类汇总数据!J$9,0),IF(AND($G200="互联网版",$H200="中医诊所"),IFERROR(Y200/同类汇总数据!J$10,0),IF(AND($G200="互联网版",$H200="口腔诊所"),IFERROR(Y200/同类汇总数据!J$11,0))))))))))</f>
        <v>0.180713229940267</v>
      </c>
      <c r="AL200" s="62" t="str">
        <f ca="1" t="shared" si="57"/>
        <v>-</v>
      </c>
      <c r="AM200" s="62" t="str">
        <f t="shared" si="58"/>
        <v>低于同行50%</v>
      </c>
      <c r="AN200" s="5" t="str">
        <f t="shared" si="59"/>
        <v>低于同行20%</v>
      </c>
      <c r="AO200" s="63">
        <f t="shared" si="60"/>
        <v>46103.6653940278</v>
      </c>
      <c r="AP200" s="5" t="str">
        <f t="shared" si="61"/>
        <v/>
      </c>
      <c r="AQ200" s="60">
        <v>45191.7636260764</v>
      </c>
    </row>
    <row r="201" ht="17" spans="1:43">
      <c r="A201" s="5">
        <f t="shared" si="67"/>
        <v>198</v>
      </c>
      <c r="B201" s="55" t="str">
        <f t="shared" si="54"/>
        <v>无交易</v>
      </c>
      <c r="C201" s="2" t="str">
        <f t="shared" si="55"/>
        <v/>
      </c>
      <c r="D201" s="56" t="str">
        <f t="shared" si="56"/>
        <v>流失</v>
      </c>
      <c r="E201" s="84" t="s">
        <v>634</v>
      </c>
      <c r="F201" s="58">
        <v>45191.7636260764</v>
      </c>
      <c r="G201" s="59" t="s">
        <v>60</v>
      </c>
      <c r="H201" s="59" t="s">
        <v>39</v>
      </c>
      <c r="I201" s="59" t="s">
        <v>40</v>
      </c>
      <c r="J201" s="59" t="s">
        <v>280</v>
      </c>
      <c r="K201" s="59" t="s">
        <v>635</v>
      </c>
      <c r="L201" s="59" t="s">
        <v>636</v>
      </c>
      <c r="M201" s="60">
        <v>46010.5947222222</v>
      </c>
      <c r="N201" s="60"/>
      <c r="O201" s="60">
        <v>45884.7614365394</v>
      </c>
      <c r="P201" s="60">
        <v>45810.5986646296</v>
      </c>
      <c r="Q201" s="60">
        <v>45810.5997188079</v>
      </c>
      <c r="R201" s="59"/>
      <c r="S201" s="59"/>
      <c r="T201" s="59"/>
      <c r="U201" s="59"/>
      <c r="V201" s="59"/>
      <c r="W201" s="59"/>
      <c r="X201" s="59"/>
      <c r="Y201" s="59"/>
      <c r="Z201" s="59"/>
      <c r="AA201" s="59"/>
      <c r="AB201" s="59"/>
      <c r="AC201" s="59"/>
      <c r="AD201" s="61">
        <f>IF(AND($G201="正式版",$H201="中西医诊所"),IFERROR(R201/同类汇总数据!C$3,0),IF(AND($G201="正式版",$H201="中医诊所"),IFERROR(R201/同类汇总数据!C$4,0),IF(AND($G201="正式版",$H201="口腔诊所"),IFERROR(R201/同类汇总数据!C$5,0),IF(AND($G201="检查版",$H201="中西医诊所"),IFERROR(R201/同类汇总数据!C$6,0),IF(AND($G201="检查版",$H201="中医诊所"),IFERROR(R201/同类汇总数据!C$7,0),IF(AND($G201="检查版",$H201="口腔诊所"),IFERROR(R201/同类汇总数据!C$8,0),IF(AND($G201="互联网版",$H201="中西医诊所"),IFERROR(R201/同类汇总数据!C$9,0),IF(AND($G201="互联网版",$H201="中医诊所"),IFERROR(R201/同类汇总数据!C$10,0),IF(AND($G201="互联网版",$H201="口腔诊所"),IFERROR(R201/同类汇总数据!C$11,0))))))))))</f>
        <v>0</v>
      </c>
      <c r="AE201" s="61">
        <f>IF(AND($G201="正式版",$H201="中西医诊所"),IFERROR(S201/同类汇总数据!D$3,0),IF(AND($G201="正式版",$H201="中医诊所"),IFERROR(S201/同类汇总数据!D$4,0),IF(AND($G201="正式版",$H201="口腔诊所"),IFERROR(S201/同类汇总数据!D$5,0),IF(AND($G201="检查版",$H201="中西医诊所"),IFERROR(S201/同类汇总数据!D$6,0),IF(AND($G201="检查版",$H201="中医诊所"),IFERROR(S201/同类汇总数据!D$7,0),IF(AND($G201="检查版",$H201="口腔诊所"),IFERROR(S201/同类汇总数据!D$8,0),IF(AND($G201="互联网版",$H201="中西医诊所"),IFERROR(S201/同类汇总数据!D$9,0),IF(AND($G201="互联网版",$H201="中医诊所"),IFERROR(S201/同类汇总数据!D$10,0),IF(AND($G201="互联网版",$H201="口腔诊所"),IFERROR(S201/同类汇总数据!D$11,0))))))))))</f>
        <v>0</v>
      </c>
      <c r="AF201" s="61">
        <f>IF(AND($G201="正式版",$H201="中西医诊所"),IFERROR(T201/同类汇总数据!E$3,0),IF(AND($G201="正式版",$H201="中医诊所"),IFERROR(T201/同类汇总数据!E$4,0),IF(AND($G201="正式版",$H201="口腔诊所"),IFERROR(T201/同类汇总数据!E$5,0),IF(AND($G201="检查版",$H201="中西医诊所"),IFERROR(T201/同类汇总数据!E$6,0),IF(AND($G201="检查版",$H201="中医诊所"),IFERROR(T201/同类汇总数据!E$7,0),IF(AND($G201="检查版",$H201="口腔诊所"),IFERROR(T201/同类汇总数据!E$8,0),IF(AND($G201="互联网版",$H201="中西医诊所"),IFERROR(T201/同类汇总数据!E$9,0),IF(AND($G201="互联网版",$H201="中医诊所"),IFERROR(T201/同类汇总数据!E$10,0),IF(AND($G201="互联网版",$H201="口腔诊所"),IFERROR(T201/同类汇总数据!E$11,0))))))))))</f>
        <v>0</v>
      </c>
      <c r="AG201" s="61">
        <f>IF(AND($G201="正式版",$H201="中西医诊所"),IFERROR(U201/同类汇总数据!F$3,0),IF(AND($G201="正式版",$H201="中医诊所"),IFERROR(U201/同类汇总数据!F$4,0),IF(AND($G201="正式版",$H201="口腔诊所"),IFERROR(U201/同类汇总数据!F$5,0),IF(AND($G201="检查版",$H201="中西医诊所"),IFERROR(U201/同类汇总数据!F$6,0),IF(AND($G201="检查版",$H201="中医诊所"),IFERROR(U201/同类汇总数据!F$7,0),IF(AND($G201="检查版",$H201="口腔诊所"),IFERROR(U201/同类汇总数据!F$8,0),IF(AND($G201="互联网版",$H201="中西医诊所"),IFERROR(U201/同类汇总数据!F$9,0),IF(AND($G201="互联网版",$H201="中医诊所"),IFERROR(U201/同类汇总数据!F$10,0),IF(AND($G201="互联网版",$H201="口腔诊所"),IFERROR(U201/同类汇总数据!F$11,0))))))))))</f>
        <v>0</v>
      </c>
      <c r="AH201" s="61">
        <f>IF(AND($G201="正式版",$H201="中西医诊所"),IFERROR(V201/同类汇总数据!G$3,0),IF(AND($G201="正式版",$H201="中医诊所"),IFERROR(V201/同类汇总数据!G$4,0),IF(AND($G201="正式版",$H201="口腔诊所"),IFERROR(V201/同类汇总数据!G$5,0),IF(AND($G201="检查版",$H201="中西医诊所"),IFERROR(V201/同类汇总数据!G$6,0),IF(AND($G201="检查版",$H201="中医诊所"),IFERROR(V201/同类汇总数据!G$7,0),IF(AND($G201="检查版",$H201="口腔诊所"),IFERROR(V201/同类汇总数据!G$8,0),IF(AND($G201="互联网版",$H201="中西医诊所"),IFERROR(V201/同类汇总数据!G$9,0),IF(AND($G201="互联网版",$H201="中医诊所"),IFERROR(V201/同类汇总数据!G$10,0),IF(AND($G201="互联网版",$H201="口腔诊所"),IFERROR(V201/同类汇总数据!G$11,0))))))))))</f>
        <v>0</v>
      </c>
      <c r="AI201" s="61">
        <f>IF(AND($G201="正式版",$H201="中西医诊所"),IFERROR(W201/同类汇总数据!H$3,0),IF(AND($G201="正式版",$H201="中医诊所"),IFERROR(W201/同类汇总数据!H$4,0),IF(AND($G201="正式版",$H201="口腔诊所"),IFERROR(W201/同类汇总数据!H$5,0),IF(AND($G201="检查版",$H201="中西医诊所"),IFERROR(W201/同类汇总数据!H$6,0),IF(AND($G201="检查版",$H201="中医诊所"),IFERROR(W201/同类汇总数据!H$7,0),IF(AND($G201="检查版",$H201="口腔诊所"),IFERROR(W201/同类汇总数据!H$8,0),IF(AND($G201="互联网版",$H201="中西医诊所"),IFERROR(W201/同类汇总数据!H$9,0),IF(AND($G201="互联网版",$H201="中医诊所"),IFERROR(W201/同类汇总数据!H$10,0),IF(AND($G201="互联网版",$H201="口腔诊所"),IFERROR(W201/同类汇总数据!H$11,0))))))))))</f>
        <v>0</v>
      </c>
      <c r="AJ201" s="61">
        <f>IF(AND($G201="正式版",$H201="中西医诊所"),IFERROR(X201/同类汇总数据!I$3,0),IF(AND($G201="正式版",$H201="中医诊所"),IFERROR(X201/同类汇总数据!I$4,0),IF(AND($G201="正式版",$H201="口腔诊所"),IFERROR(X201/同类汇总数据!I$5,0),IF(AND($G201="检查版",$H201="中西医诊所"),IFERROR(X201/同类汇总数据!I$6,0),IF(AND($G201="检查版",$H201="中医诊所"),IFERROR(X201/同类汇总数据!I$7,0),IF(AND($G201="检查版",$H201="口腔诊所"),IFERROR(X201/同类汇总数据!I$8,0),IF(AND($G201="互联网版",$H201="中西医诊所"),IFERROR(X201/同类汇总数据!I$9,0),IF(AND($G201="互联网版",$H201="中医诊所"),IFERROR(X201/同类汇总数据!I$10,0),IF(AND($G201="互联网版",$H201="口腔诊所"),IFERROR(X201/同类汇总数据!I$11,0))))))))))</f>
        <v>0</v>
      </c>
      <c r="AK201" s="61">
        <f>IF(AND($G201="正式版",$H201="中西医诊所"),IFERROR(Y201/同类汇总数据!J$3,0),IF(AND($G201="正式版",$H201="中医诊所"),IFERROR(Y201/同类汇总数据!J$4,0),IF(AND($G201="正式版",$H201="口腔诊所"),IFERROR(Y201/同类汇总数据!J$5,0),IF(AND($G201="检查版",$H201="中西医诊所"),IFERROR(Y201/同类汇总数据!J$6,0),IF(AND($G201="检查版",$H201="中医诊所"),IFERROR(Y201/同类汇总数据!J$7,0),IF(AND($G201="检查版",$H201="口腔诊所"),IFERROR(Y201/同类汇总数据!J$8,0),IF(AND($G201="互联网版",$H201="中西医诊所"),IFERROR(Y201/同类汇总数据!J$9,0),IF(AND($G201="互联网版",$H201="中医诊所"),IFERROR(Y201/同类汇总数据!J$10,0),IF(AND($G201="互联网版",$H201="口腔诊所"),IFERROR(Y201/同类汇总数据!J$11,0))))))))))</f>
        <v>0</v>
      </c>
      <c r="AL201" s="62" t="str">
        <f ca="1" t="shared" si="57"/>
        <v>今年内未操作</v>
      </c>
      <c r="AM201" s="62" t="str">
        <f t="shared" si="58"/>
        <v>低于同行20%</v>
      </c>
      <c r="AN201" s="5" t="str">
        <f t="shared" si="59"/>
        <v>低于同行20%</v>
      </c>
      <c r="AO201" s="63">
        <f t="shared" si="60"/>
        <v>46010.5947222222</v>
      </c>
      <c r="AP201" s="5" t="str">
        <f t="shared" si="61"/>
        <v/>
      </c>
      <c r="AQ201" s="60">
        <v>45203.7443929514</v>
      </c>
    </row>
    <row r="202" ht="17" spans="1:43">
      <c r="A202" s="5">
        <f t="shared" si="67"/>
        <v>199</v>
      </c>
      <c r="B202" s="55" t="str">
        <f t="shared" si="54"/>
        <v>连续三月交易上升</v>
      </c>
      <c r="C202" s="2" t="str">
        <f t="shared" si="55"/>
        <v/>
      </c>
      <c r="D202" s="56" t="str">
        <f t="shared" si="56"/>
        <v>-</v>
      </c>
      <c r="E202" s="84" t="s">
        <v>637</v>
      </c>
      <c r="F202" s="58">
        <v>45203.7443929514</v>
      </c>
      <c r="G202" s="59" t="s">
        <v>60</v>
      </c>
      <c r="H202" s="59" t="s">
        <v>39</v>
      </c>
      <c r="I202" s="59" t="s">
        <v>40</v>
      </c>
      <c r="J202" s="59" t="s">
        <v>270</v>
      </c>
      <c r="K202" s="59" t="s">
        <v>638</v>
      </c>
      <c r="L202" s="59" t="s">
        <v>639</v>
      </c>
      <c r="M202" s="60">
        <v>46103.9131134259</v>
      </c>
      <c r="N202" s="60">
        <v>46103.8672967593</v>
      </c>
      <c r="O202" s="60">
        <v>46103.8438245255</v>
      </c>
      <c r="P202" s="60">
        <v>46090.3954591551</v>
      </c>
      <c r="Q202" s="60">
        <v>46103.8773927893</v>
      </c>
      <c r="R202" s="59">
        <v>6052.44</v>
      </c>
      <c r="S202" s="59">
        <v>19148.06</v>
      </c>
      <c r="T202" s="59">
        <v>46407.75</v>
      </c>
      <c r="U202" s="59">
        <v>42752.75</v>
      </c>
      <c r="V202" s="59">
        <v>63</v>
      </c>
      <c r="W202" s="59">
        <v>189</v>
      </c>
      <c r="X202" s="59">
        <v>500</v>
      </c>
      <c r="Y202" s="59">
        <v>470</v>
      </c>
      <c r="Z202" s="59">
        <v>175.8578838174</v>
      </c>
      <c r="AA202" s="59">
        <v>0.5216944891</v>
      </c>
      <c r="AB202" s="59">
        <v>-0.1426060093</v>
      </c>
      <c r="AC202" s="59">
        <v>-0.0227722027</v>
      </c>
      <c r="AD202" s="61">
        <f>IF(AND($G202="正式版",$H202="中西医诊所"),IFERROR(R202/同类汇总数据!C$3,0),IF(AND($G202="正式版",$H202="中医诊所"),IFERROR(R202/同类汇总数据!C$4,0),IF(AND($G202="正式版",$H202="口腔诊所"),IFERROR(R202/同类汇总数据!C$5,0),IF(AND($G202="检查版",$H202="中西医诊所"),IFERROR(R202/同类汇总数据!C$6,0),IF(AND($G202="检查版",$H202="中医诊所"),IFERROR(R202/同类汇总数据!C$7,0),IF(AND($G202="检查版",$H202="口腔诊所"),IFERROR(R202/同类汇总数据!C$8,0),IF(AND($G202="互联网版",$H202="中西医诊所"),IFERROR(R202/同类汇总数据!C$9,0),IF(AND($G202="互联网版",$H202="中医诊所"),IFERROR(R202/同类汇总数据!C$10,0),IF(AND($G202="互联网版",$H202="口腔诊所"),IFERROR(R202/同类汇总数据!C$11,0))))))))))</f>
        <v>2.62096336785764</v>
      </c>
      <c r="AE202" s="61">
        <f>IF(AND($G202="正式版",$H202="中西医诊所"),IFERROR(S202/同类汇总数据!D$3,0),IF(AND($G202="正式版",$H202="中医诊所"),IFERROR(S202/同类汇总数据!D$4,0),IF(AND($G202="正式版",$H202="口腔诊所"),IFERROR(S202/同类汇总数据!D$5,0),IF(AND($G202="检查版",$H202="中西医诊所"),IFERROR(S202/同类汇总数据!D$6,0),IF(AND($G202="检查版",$H202="中医诊所"),IFERROR(S202/同类汇总数据!D$7,0),IF(AND($G202="检查版",$H202="口腔诊所"),IFERROR(S202/同类汇总数据!D$8,0),IF(AND($G202="互联网版",$H202="中西医诊所"),IFERROR(S202/同类汇总数据!D$9,0),IF(AND($G202="互联网版",$H202="中医诊所"),IFERROR(S202/同类汇总数据!D$10,0),IF(AND($G202="互联网版",$H202="口腔诊所"),IFERROR(S202/同类汇总数据!D$11,0))))))))))</f>
        <v>2.34725045533151</v>
      </c>
      <c r="AF202" s="61">
        <f>IF(AND($G202="正式版",$H202="中西医诊所"),IFERROR(T202/同类汇总数据!E$3,0),IF(AND($G202="正式版",$H202="中医诊所"),IFERROR(T202/同类汇总数据!E$4,0),IF(AND($G202="正式版",$H202="口腔诊所"),IFERROR(T202/同类汇总数据!E$5,0),IF(AND($G202="检查版",$H202="中西医诊所"),IFERROR(T202/同类汇总数据!E$6,0),IF(AND($G202="检查版",$H202="中医诊所"),IFERROR(T202/同类汇总数据!E$7,0),IF(AND($G202="检查版",$H202="口腔诊所"),IFERROR(T202/同类汇总数据!E$8,0),IF(AND($G202="互联网版",$H202="中西医诊所"),IFERROR(T202/同类汇总数据!E$9,0),IF(AND($G202="互联网版",$H202="中医诊所"),IFERROR(T202/同类汇总数据!E$10,0),IF(AND($G202="互联网版",$H202="口腔诊所"),IFERROR(T202/同类汇总数据!E$11,0))))))))))</f>
        <v>2.06569410458886</v>
      </c>
      <c r="AG202" s="61">
        <f>IF(AND($G202="正式版",$H202="中西医诊所"),IFERROR(U202/同类汇总数据!F$3,0),IF(AND($G202="正式版",$H202="中医诊所"),IFERROR(U202/同类汇总数据!F$4,0),IF(AND($G202="正式版",$H202="口腔诊所"),IFERROR(U202/同类汇总数据!F$5,0),IF(AND($G202="检查版",$H202="中西医诊所"),IFERROR(U202/同类汇总数据!F$6,0),IF(AND($G202="检查版",$H202="中医诊所"),IFERROR(U202/同类汇总数据!F$7,0),IF(AND($G202="检查版",$H202="口腔诊所"),IFERROR(U202/同类汇总数据!F$8,0),IF(AND($G202="互联网版",$H202="中西医诊所"),IFERROR(U202/同类汇总数据!F$9,0),IF(AND($G202="互联网版",$H202="中医诊所"),IFERROR(U202/同类汇总数据!F$10,0),IF(AND($G202="互联网版",$H202="口腔诊所"),IFERROR(U202/同类汇总数据!F$11,0))))))))))</f>
        <v>2.15638214832688</v>
      </c>
      <c r="AH202" s="61">
        <f>IF(AND($G202="正式版",$H202="中西医诊所"),IFERROR(V202/同类汇总数据!G$3,0),IF(AND($G202="正式版",$H202="中医诊所"),IFERROR(V202/同类汇总数据!G$4,0),IF(AND($G202="正式版",$H202="口腔诊所"),IFERROR(V202/同类汇总数据!G$5,0),IF(AND($G202="检查版",$H202="中西医诊所"),IFERROR(V202/同类汇总数据!G$6,0),IF(AND($G202="检查版",$H202="中医诊所"),IFERROR(V202/同类汇总数据!G$7,0),IF(AND($G202="检查版",$H202="口腔诊所"),IFERROR(V202/同类汇总数据!G$8,0),IF(AND($G202="互联网版",$H202="中西医诊所"),IFERROR(V202/同类汇总数据!G$9,0),IF(AND($G202="互联网版",$H202="中医诊所"),IFERROR(V202/同类汇总数据!G$10,0),IF(AND($G202="互联网版",$H202="口腔诊所"),IFERROR(V202/同类汇总数据!G$11,0))))))))))</f>
        <v>2.94392523364486</v>
      </c>
      <c r="AI202" s="61">
        <f>IF(AND($G202="正式版",$H202="中西医诊所"),IFERROR(W202/同类汇总数据!H$3,0),IF(AND($G202="正式版",$H202="中医诊所"),IFERROR(W202/同类汇总数据!H$4,0),IF(AND($G202="正式版",$H202="口腔诊所"),IFERROR(W202/同类汇总数据!H$5,0),IF(AND($G202="检查版",$H202="中西医诊所"),IFERROR(W202/同类汇总数据!H$6,0),IF(AND($G202="检查版",$H202="中医诊所"),IFERROR(W202/同类汇总数据!H$7,0),IF(AND($G202="检查版",$H202="口腔诊所"),IFERROR(W202/同类汇总数据!H$8,0),IF(AND($G202="互联网版",$H202="中西医诊所"),IFERROR(W202/同类汇总数据!H$9,0),IF(AND($G202="互联网版",$H202="中医诊所"),IFERROR(W202/同类汇总数据!H$10,0),IF(AND($G202="互联网版",$H202="口腔诊所"),IFERROR(W202/同类汇总数据!H$11,0))))))))))</f>
        <v>2.43008678881389</v>
      </c>
      <c r="AJ202" s="61">
        <f>IF(AND($G202="正式版",$H202="中西医诊所"),IFERROR(X202/同类汇总数据!I$3,0),IF(AND($G202="正式版",$H202="中医诊所"),IFERROR(X202/同类汇总数据!I$4,0),IF(AND($G202="正式版",$H202="口腔诊所"),IFERROR(X202/同类汇总数据!I$5,0),IF(AND($G202="检查版",$H202="中西医诊所"),IFERROR(X202/同类汇总数据!I$6,0),IF(AND($G202="检查版",$H202="中医诊所"),IFERROR(X202/同类汇总数据!I$7,0),IF(AND($G202="检查版",$H202="口腔诊所"),IFERROR(X202/同类汇总数据!I$8,0),IF(AND($G202="互联网版",$H202="中西医诊所"),IFERROR(X202/同类汇总数据!I$9,0),IF(AND($G202="互联网版",$H202="中医诊所"),IFERROR(X202/同类汇总数据!I$10,0),IF(AND($G202="互联网版",$H202="口腔诊所"),IFERROR(X202/同类汇总数据!I$11,0))))))))))</f>
        <v>2.27324391907252</v>
      </c>
      <c r="AK202" s="61">
        <f>IF(AND($G202="正式版",$H202="中西医诊所"),IFERROR(Y202/同类汇总数据!J$3,0),IF(AND($G202="正式版",$H202="中医诊所"),IFERROR(Y202/同类汇总数据!J$4,0),IF(AND($G202="正式版",$H202="口腔诊所"),IFERROR(Y202/同类汇总数据!J$5,0),IF(AND($G202="检查版",$H202="中西医诊所"),IFERROR(Y202/同类汇总数据!J$6,0),IF(AND($G202="检查版",$H202="中医诊所"),IFERROR(Y202/同类汇总数据!J$7,0),IF(AND($G202="检查版",$H202="口腔诊所"),IFERROR(Y202/同类汇总数据!J$8,0),IF(AND($G202="互联网版",$H202="中西医诊所"),IFERROR(Y202/同类汇总数据!J$9,0),IF(AND($G202="互联网版",$H202="中医诊所"),IFERROR(Y202/同类汇总数据!J$10,0),IF(AND($G202="互联网版",$H202="口腔诊所"),IFERROR(Y202/同类汇总数据!J$11,0))))))))))</f>
        <v>2.38821138211382</v>
      </c>
      <c r="AL202" s="62" t="str">
        <f ca="1" t="shared" si="57"/>
        <v>-</v>
      </c>
      <c r="AM202" s="62" t="str">
        <f t="shared" si="58"/>
        <v>高于同行100%</v>
      </c>
      <c r="AN202" s="5" t="str">
        <f t="shared" si="59"/>
        <v>高于同行100%</v>
      </c>
      <c r="AO202" s="63">
        <f t="shared" si="60"/>
        <v>46103.9131134259</v>
      </c>
      <c r="AP202" s="5" t="str">
        <f t="shared" si="61"/>
        <v/>
      </c>
      <c r="AQ202" s="60">
        <v>45206.4040113773</v>
      </c>
    </row>
    <row r="203" ht="17" spans="1:43">
      <c r="A203" s="5">
        <f t="shared" si="67"/>
        <v>200</v>
      </c>
      <c r="B203" s="55" t="str">
        <f t="shared" si="54"/>
        <v>交易波动较大</v>
      </c>
      <c r="C203" s="2" t="str">
        <f t="shared" si="55"/>
        <v/>
      </c>
      <c r="D203" s="56" t="str">
        <f t="shared" si="56"/>
        <v>-</v>
      </c>
      <c r="E203" s="84" t="s">
        <v>640</v>
      </c>
      <c r="F203" s="58">
        <v>45206.4040113773</v>
      </c>
      <c r="G203" s="59" t="s">
        <v>38</v>
      </c>
      <c r="H203" s="59" t="s">
        <v>39</v>
      </c>
      <c r="I203" s="59" t="s">
        <v>40</v>
      </c>
      <c r="J203" s="59" t="s">
        <v>117</v>
      </c>
      <c r="K203" s="59" t="s">
        <v>641</v>
      </c>
      <c r="L203" s="59"/>
      <c r="M203" s="60">
        <v>46104.3425462963</v>
      </c>
      <c r="N203" s="60">
        <v>46104.3859671181</v>
      </c>
      <c r="O203" s="60">
        <v>46103.4999562731</v>
      </c>
      <c r="P203" s="60">
        <v>46102.3872756713</v>
      </c>
      <c r="Q203" s="60">
        <v>46104.3859912153</v>
      </c>
      <c r="R203" s="59">
        <v>14661.6</v>
      </c>
      <c r="S203" s="59">
        <v>49460.7</v>
      </c>
      <c r="T203" s="59">
        <v>164293.24</v>
      </c>
      <c r="U203" s="59">
        <v>145545.14</v>
      </c>
      <c r="V203" s="59">
        <v>230</v>
      </c>
      <c r="W203" s="59">
        <v>854</v>
      </c>
      <c r="X203" s="59">
        <v>2766</v>
      </c>
      <c r="Y203" s="59">
        <v>2473</v>
      </c>
      <c r="Z203" s="59">
        <v>123.6577230246</v>
      </c>
      <c r="AA203" s="59">
        <v>-0.0454613352</v>
      </c>
      <c r="AB203" s="59">
        <v>-0.1777298536</v>
      </c>
      <c r="AC203" s="59">
        <v>-0.0760128621</v>
      </c>
      <c r="AD203" s="61">
        <f>IF(AND($G203="正式版",$H203="中西医诊所"),IFERROR(R203/同类汇总数据!C$3,0),IF(AND($G203="正式版",$H203="中医诊所"),IFERROR(R203/同类汇总数据!C$4,0),IF(AND($G203="正式版",$H203="口腔诊所"),IFERROR(R203/同类汇总数据!C$5,0),IF(AND($G203="检查版",$H203="中西医诊所"),IFERROR(R203/同类汇总数据!C$6,0),IF(AND($G203="检查版",$H203="中医诊所"),IFERROR(R203/同类汇总数据!C$7,0),IF(AND($G203="检查版",$H203="口腔诊所"),IFERROR(R203/同类汇总数据!C$8,0),IF(AND($G203="互联网版",$H203="中西医诊所"),IFERROR(R203/同类汇总数据!C$9,0),IF(AND($G203="互联网版",$H203="中医诊所"),IFERROR(R203/同类汇总数据!C$10,0),IF(AND($G203="互联网版",$H203="口腔诊所"),IFERROR(R203/同类汇总数据!C$11,0))))))))))</f>
        <v>1.60205390049655</v>
      </c>
      <c r="AE203" s="61">
        <f>IF(AND($G203="正式版",$H203="中西医诊所"),IFERROR(S203/同类汇总数据!D$3,0),IF(AND($G203="正式版",$H203="中医诊所"),IFERROR(S203/同类汇总数据!D$4,0),IF(AND($G203="正式版",$H203="口腔诊所"),IFERROR(S203/同类汇总数据!D$5,0),IF(AND($G203="检查版",$H203="中西医诊所"),IFERROR(S203/同类汇总数据!D$6,0),IF(AND($G203="检查版",$H203="中医诊所"),IFERROR(S203/同类汇总数据!D$7,0),IF(AND($G203="检查版",$H203="口腔诊所"),IFERROR(S203/同类汇总数据!D$8,0),IF(AND($G203="互联网版",$H203="中西医诊所"),IFERROR(S203/同类汇总数据!D$9,0),IF(AND($G203="互联网版",$H203="中医诊所"),IFERROR(S203/同类汇总数据!D$10,0),IF(AND($G203="互联网版",$H203="口腔诊所"),IFERROR(S203/同类汇总数据!D$11,0))))))))))</f>
        <v>1.35569291883652</v>
      </c>
      <c r="AF203" s="61">
        <f>IF(AND($G203="正式版",$H203="中西医诊所"),IFERROR(T203/同类汇总数据!E$3,0),IF(AND($G203="正式版",$H203="中医诊所"),IFERROR(T203/同类汇总数据!E$4,0),IF(AND($G203="正式版",$H203="口腔诊所"),IFERROR(T203/同类汇总数据!E$5,0),IF(AND($G203="检查版",$H203="中西医诊所"),IFERROR(T203/同类汇总数据!E$6,0),IF(AND($G203="检查版",$H203="中医诊所"),IFERROR(T203/同类汇总数据!E$7,0),IF(AND($G203="检查版",$H203="口腔诊所"),IFERROR(T203/同类汇总数据!E$8,0),IF(AND($G203="互联网版",$H203="中西医诊所"),IFERROR(T203/同类汇总数据!E$9,0),IF(AND($G203="互联网版",$H203="中医诊所"),IFERROR(T203/同类汇总数据!E$10,0),IF(AND($G203="互联网版",$H203="口腔诊所"),IFERROR(T203/同类汇总数据!E$11,0))))))))))</f>
        <v>1.50567222992575</v>
      </c>
      <c r="AG203" s="61">
        <f>IF(AND($G203="正式版",$H203="中西医诊所"),IFERROR(U203/同类汇总数据!F$3,0),IF(AND($G203="正式版",$H203="中医诊所"),IFERROR(U203/同类汇总数据!F$4,0),IF(AND($G203="正式版",$H203="口腔诊所"),IFERROR(U203/同类汇总数据!F$5,0),IF(AND($G203="检查版",$H203="中西医诊所"),IFERROR(U203/同类汇总数据!F$6,0),IF(AND($G203="检查版",$H203="中医诊所"),IFERROR(U203/同类汇总数据!F$7,0),IF(AND($G203="检查版",$H203="口腔诊所"),IFERROR(U203/同类汇总数据!F$8,0),IF(AND($G203="互联网版",$H203="中西医诊所"),IFERROR(U203/同类汇总数据!F$9,0),IF(AND($G203="互联网版",$H203="中医诊所"),IFERROR(U203/同类汇总数据!F$10,0),IF(AND($G203="互联网版",$H203="口腔诊所"),IFERROR(U203/同类汇总数据!F$11,0))))))))))</f>
        <v>1.51730937312409</v>
      </c>
      <c r="AH203" s="61">
        <f>IF(AND($G203="正式版",$H203="中西医诊所"),IFERROR(V203/同类汇总数据!G$3,0),IF(AND($G203="正式版",$H203="中医诊所"),IFERROR(V203/同类汇总数据!G$4,0),IF(AND($G203="正式版",$H203="口腔诊所"),IFERROR(V203/同类汇总数据!G$5,0),IF(AND($G203="检查版",$H203="中西医诊所"),IFERROR(V203/同类汇总数据!G$6,0),IF(AND($G203="检查版",$H203="中医诊所"),IFERROR(V203/同类汇总数据!G$7,0),IF(AND($G203="检查版",$H203="口腔诊所"),IFERROR(V203/同类汇总数据!G$8,0),IF(AND($G203="互联网版",$H203="中西医诊所"),IFERROR(V203/同类汇总数据!G$9,0),IF(AND($G203="互联网版",$H203="中医诊所"),IFERROR(V203/同类汇总数据!G$10,0),IF(AND($G203="互联网版",$H203="口腔诊所"),IFERROR(V203/同类汇总数据!G$11,0))))))))))</f>
        <v>2.42613218622991</v>
      </c>
      <c r="AI203" s="61">
        <f>IF(AND($G203="正式版",$H203="中西医诊所"),IFERROR(W203/同类汇总数据!H$3,0),IF(AND($G203="正式版",$H203="中医诊所"),IFERROR(W203/同类汇总数据!H$4,0),IF(AND($G203="正式版",$H203="口腔诊所"),IFERROR(W203/同类汇总数据!H$5,0),IF(AND($G203="检查版",$H203="中西医诊所"),IFERROR(W203/同类汇总数据!H$6,0),IF(AND($G203="检查版",$H203="中医诊所"),IFERROR(W203/同类汇总数据!H$7,0),IF(AND($G203="检查版",$H203="口腔诊所"),IFERROR(W203/同类汇总数据!H$8,0),IF(AND($G203="互联网版",$H203="中西医诊所"),IFERROR(W203/同类汇总数据!H$9,0),IF(AND($G203="互联网版",$H203="中医诊所"),IFERROR(W203/同类汇总数据!H$10,0),IF(AND($G203="互联网版",$H203="口腔诊所"),IFERROR(W203/同类汇总数据!H$11,0))))))))))</f>
        <v>2.33569199935235</v>
      </c>
      <c r="AJ203" s="61">
        <f>IF(AND($G203="正式版",$H203="中西医诊所"),IFERROR(X203/同类汇总数据!I$3,0),IF(AND($G203="正式版",$H203="中医诊所"),IFERROR(X203/同类汇总数据!I$4,0),IF(AND($G203="正式版",$H203="口腔诊所"),IFERROR(X203/同类汇总数据!I$5,0),IF(AND($G203="检查版",$H203="中西医诊所"),IFERROR(X203/同类汇总数据!I$6,0),IF(AND($G203="检查版",$H203="中医诊所"),IFERROR(X203/同类汇总数据!I$7,0),IF(AND($G203="检查版",$H203="口腔诊所"),IFERROR(X203/同类汇总数据!I$8,0),IF(AND($G203="互联网版",$H203="中西医诊所"),IFERROR(X203/同类汇总数据!I$9,0),IF(AND($G203="互联网版",$H203="中医诊所"),IFERROR(X203/同类汇总数据!I$10,0),IF(AND($G203="互联网版",$H203="口腔诊所"),IFERROR(X203/同类汇总数据!I$11,0))))))))))</f>
        <v>2.44581818586963</v>
      </c>
      <c r="AK203" s="61">
        <f>IF(AND($G203="正式版",$H203="中西医诊所"),IFERROR(Y203/同类汇总数据!J$3,0),IF(AND($G203="正式版",$H203="中医诊所"),IFERROR(Y203/同类汇总数据!J$4,0),IF(AND($G203="正式版",$H203="口腔诊所"),IFERROR(Y203/同类汇总数据!J$5,0),IF(AND($G203="检查版",$H203="中西医诊所"),IFERROR(Y203/同类汇总数据!J$6,0),IF(AND($G203="检查版",$H203="中医诊所"),IFERROR(Y203/同类汇总数据!J$7,0),IF(AND($G203="检查版",$H203="口腔诊所"),IFERROR(Y203/同类汇总数据!J$8,0),IF(AND($G203="互联网版",$H203="中西医诊所"),IFERROR(Y203/同类汇总数据!J$9,0),IF(AND($G203="互联网版",$H203="中医诊所"),IFERROR(Y203/同类汇总数据!J$10,0),IF(AND($G203="互联网版",$H203="口腔诊所"),IFERROR(Y203/同类汇总数据!J$11,0))))))))))</f>
        <v>2.47106663746285</v>
      </c>
      <c r="AL203" s="62" t="str">
        <f ca="1" t="shared" si="57"/>
        <v>-</v>
      </c>
      <c r="AM203" s="62" t="str">
        <f t="shared" si="58"/>
        <v>高于同行20%</v>
      </c>
      <c r="AN203" s="5" t="str">
        <f t="shared" si="59"/>
        <v>高于同行100%</v>
      </c>
      <c r="AO203" s="63">
        <f t="shared" si="60"/>
        <v>46104.3859912153</v>
      </c>
      <c r="AP203" s="5" t="str">
        <f t="shared" si="61"/>
        <v/>
      </c>
      <c r="AQ203" s="60">
        <v>45206.4056774306</v>
      </c>
    </row>
    <row r="204" ht="17" spans="1:43">
      <c r="A204" s="5">
        <f t="shared" ref="A204:A213" si="68">ROW()-3</f>
        <v>201</v>
      </c>
      <c r="B204" s="55" t="str">
        <f t="shared" si="54"/>
        <v>交易波动较大</v>
      </c>
      <c r="C204" s="2" t="str">
        <f t="shared" si="55"/>
        <v/>
      </c>
      <c r="D204" s="56" t="str">
        <f t="shared" si="56"/>
        <v>-</v>
      </c>
      <c r="E204" s="84" t="s">
        <v>642</v>
      </c>
      <c r="F204" s="58">
        <v>45206.4056774306</v>
      </c>
      <c r="G204" s="59" t="s">
        <v>38</v>
      </c>
      <c r="H204" s="59" t="s">
        <v>39</v>
      </c>
      <c r="I204" s="59" t="s">
        <v>40</v>
      </c>
      <c r="J204" s="59" t="s">
        <v>41</v>
      </c>
      <c r="K204" s="59" t="s">
        <v>643</v>
      </c>
      <c r="L204" s="59" t="s">
        <v>644</v>
      </c>
      <c r="M204" s="60">
        <v>46104.3451736111</v>
      </c>
      <c r="N204" s="60">
        <v>46104.3727409028</v>
      </c>
      <c r="O204" s="60">
        <v>46104.3720724884</v>
      </c>
      <c r="P204" s="60">
        <v>46100.6230471296</v>
      </c>
      <c r="Q204" s="60">
        <v>46104.3727606829</v>
      </c>
      <c r="R204" s="59">
        <v>6454.8</v>
      </c>
      <c r="S204" s="59">
        <v>23684.4</v>
      </c>
      <c r="T204" s="59">
        <v>76346.7</v>
      </c>
      <c r="U204" s="59">
        <v>67257.9</v>
      </c>
      <c r="V204" s="59">
        <v>176</v>
      </c>
      <c r="W204" s="59">
        <v>603</v>
      </c>
      <c r="X204" s="59">
        <v>1914</v>
      </c>
      <c r="Y204" s="59">
        <v>1682</v>
      </c>
      <c r="Z204" s="59">
        <v>70.1333680918</v>
      </c>
      <c r="AA204" s="59">
        <v>0.070384598</v>
      </c>
      <c r="AB204" s="59">
        <v>-0.2753632681</v>
      </c>
      <c r="AC204" s="59">
        <v>-0.1252760789</v>
      </c>
      <c r="AD204" s="61">
        <f>IF(AND($G204="正式版",$H204="中西医诊所"),IFERROR(R204/同类汇总数据!C$3,0),IF(AND($G204="正式版",$H204="中医诊所"),IFERROR(R204/同类汇总数据!C$4,0),IF(AND($G204="正式版",$H204="口腔诊所"),IFERROR(R204/同类汇总数据!C$5,0),IF(AND($G204="检查版",$H204="中西医诊所"),IFERROR(R204/同类汇总数据!C$6,0),IF(AND($G204="检查版",$H204="中医诊所"),IFERROR(R204/同类汇总数据!C$7,0),IF(AND($G204="检查版",$H204="口腔诊所"),IFERROR(R204/同类汇总数据!C$8,0),IF(AND($G204="互联网版",$H204="中西医诊所"),IFERROR(R204/同类汇总数据!C$9,0),IF(AND($G204="互联网版",$H204="中医诊所"),IFERROR(R204/同类汇总数据!C$10,0),IF(AND($G204="互联网版",$H204="口腔诊所"),IFERROR(R204/同类汇总数据!C$11,0))))))))))</f>
        <v>0.705307573315675</v>
      </c>
      <c r="AE204" s="61">
        <f>IF(AND($G204="正式版",$H204="中西医诊所"),IFERROR(S204/同类汇总数据!D$3,0),IF(AND($G204="正式版",$H204="中医诊所"),IFERROR(S204/同类汇总数据!D$4,0),IF(AND($G204="正式版",$H204="口腔诊所"),IFERROR(S204/同类汇总数据!D$5,0),IF(AND($G204="检查版",$H204="中西医诊所"),IFERROR(S204/同类汇总数据!D$6,0),IF(AND($G204="检查版",$H204="中医诊所"),IFERROR(S204/同类汇总数据!D$7,0),IF(AND($G204="检查版",$H204="口腔诊所"),IFERROR(S204/同类汇总数据!D$8,0),IF(AND($G204="互联网版",$H204="中西医诊所"),IFERROR(S204/同类汇总数据!D$9,0),IF(AND($G204="互联网版",$H204="中医诊所"),IFERROR(S204/同类汇总数据!D$10,0),IF(AND($G204="互联网版",$H204="口腔诊所"),IFERROR(S204/同类汇总数据!D$11,0))))))))))</f>
        <v>0.649177495807612</v>
      </c>
      <c r="AF204" s="61">
        <f>IF(AND($G204="正式版",$H204="中西医诊所"),IFERROR(T204/同类汇总数据!E$3,0),IF(AND($G204="正式版",$H204="中医诊所"),IFERROR(T204/同类汇总数据!E$4,0),IF(AND($G204="正式版",$H204="口腔诊所"),IFERROR(T204/同类汇总数据!E$5,0),IF(AND($G204="检查版",$H204="中西医诊所"),IFERROR(T204/同类汇总数据!E$6,0),IF(AND($G204="检查版",$H204="中医诊所"),IFERROR(T204/同类汇总数据!E$7,0),IF(AND($G204="检查版",$H204="口腔诊所"),IFERROR(T204/同类汇总数据!E$8,0),IF(AND($G204="互联网版",$H204="中西医诊所"),IFERROR(T204/同类汇总数据!E$9,0),IF(AND($G204="互联网版",$H204="中医诊所"),IFERROR(T204/同类汇总数据!E$10,0),IF(AND($G204="互联网版",$H204="口腔诊所"),IFERROR(T204/同类汇总数据!E$11,0))))))))))</f>
        <v>0.699682506939862</v>
      </c>
      <c r="AG204" s="61">
        <f>IF(AND($G204="正式版",$H204="中西医诊所"),IFERROR(U204/同类汇总数据!F$3,0),IF(AND($G204="正式版",$H204="中医诊所"),IFERROR(U204/同类汇总数据!F$4,0),IF(AND($G204="正式版",$H204="口腔诊所"),IFERROR(U204/同类汇总数据!F$5,0),IF(AND($G204="检查版",$H204="中西医诊所"),IFERROR(U204/同类汇总数据!F$6,0),IF(AND($G204="检查版",$H204="中医诊所"),IFERROR(U204/同类汇总数据!F$7,0),IF(AND($G204="检查版",$H204="口腔诊所"),IFERROR(U204/同类汇总数据!F$8,0),IF(AND($G204="互联网版",$H204="中西医诊所"),IFERROR(U204/同类汇总数据!F$9,0),IF(AND($G204="互联网版",$H204="中医诊所"),IFERROR(U204/同类汇总数据!F$10,0),IF(AND($G204="互联网版",$H204="口腔诊所"),IFERROR(U204/同类汇总数据!F$11,0))))))))))</f>
        <v>0.701164202986392</v>
      </c>
      <c r="AH204" s="61">
        <f>IF(AND($G204="正式版",$H204="中西医诊所"),IFERROR(V204/同类汇总数据!G$3,0),IF(AND($G204="正式版",$H204="中医诊所"),IFERROR(V204/同类汇总数据!G$4,0),IF(AND($G204="正式版",$H204="口腔诊所"),IFERROR(V204/同类汇总数据!G$5,0),IF(AND($G204="检查版",$H204="中西医诊所"),IFERROR(V204/同类汇总数据!G$6,0),IF(AND($G204="检查版",$H204="中医诊所"),IFERROR(V204/同类汇总数据!G$7,0),IF(AND($G204="检查版",$H204="口腔诊所"),IFERROR(V204/同类汇总数据!G$8,0),IF(AND($G204="互联网版",$H204="中西医诊所"),IFERROR(V204/同类汇总数据!G$9,0),IF(AND($G204="互联网版",$H204="中医诊所"),IFERROR(V204/同类汇总数据!G$10,0),IF(AND($G204="互联网版",$H204="口腔诊所"),IFERROR(V204/同类汇总数据!G$11,0))))))))))</f>
        <v>1.85651854250636</v>
      </c>
      <c r="AI204" s="61">
        <f>IF(AND($G204="正式版",$H204="中西医诊所"),IFERROR(W204/同类汇总数据!H$3,0),IF(AND($G204="正式版",$H204="中医诊所"),IFERROR(W204/同类汇总数据!H$4,0),IF(AND($G204="正式版",$H204="口腔诊所"),IFERROR(W204/同类汇总数据!H$5,0),IF(AND($G204="检查版",$H204="中西医诊所"),IFERROR(W204/同类汇总数据!H$6,0),IF(AND($G204="检查版",$H204="中医诊所"),IFERROR(W204/同类汇总数据!H$7,0),IF(AND($G204="检查版",$H204="口腔诊所"),IFERROR(W204/同类汇总数据!H$8,0),IF(AND($G204="互联网版",$H204="中西医诊所"),IFERROR(W204/同类汇总数据!H$9,0),IF(AND($G204="互联网版",$H204="中医诊所"),IFERROR(W204/同类汇总数据!H$10,0),IF(AND($G204="互联网版",$H204="口腔诊所"),IFERROR(W204/同类汇总数据!H$11,0))))))))))</f>
        <v>1.64920641172069</v>
      </c>
      <c r="AJ204" s="61">
        <f>IF(AND($G204="正式版",$H204="中西医诊所"),IFERROR(X204/同类汇总数据!I$3,0),IF(AND($G204="正式版",$H204="中医诊所"),IFERROR(X204/同类汇总数据!I$4,0),IF(AND($G204="正式版",$H204="口腔诊所"),IFERROR(X204/同类汇总数据!I$5,0),IF(AND($G204="检查版",$H204="中西医诊所"),IFERROR(X204/同类汇总数据!I$6,0),IF(AND($G204="检查版",$H204="中医诊所"),IFERROR(X204/同类汇总数据!I$7,0),IF(AND($G204="检查版",$H204="口腔诊所"),IFERROR(X204/同类汇总数据!I$8,0),IF(AND($G204="互联网版",$H204="中西医诊所"),IFERROR(X204/同类汇总数据!I$9,0),IF(AND($G204="互联网版",$H204="中医诊所"),IFERROR(X204/同类汇总数据!I$10,0),IF(AND($G204="互联网版",$H204="口腔诊所"),IFERROR(X204/同类汇总数据!I$11,0))))))))))</f>
        <v>1.69244251907247</v>
      </c>
      <c r="AK204" s="61">
        <f>IF(AND($G204="正式版",$H204="中西医诊所"),IFERROR(Y204/同类汇总数据!J$3,0),IF(AND($G204="正式版",$H204="中医诊所"),IFERROR(Y204/同类汇总数据!J$4,0),IF(AND($G204="正式版",$H204="口腔诊所"),IFERROR(Y204/同类汇总数据!J$5,0),IF(AND($G204="检查版",$H204="中西医诊所"),IFERROR(Y204/同类汇总数据!J$6,0),IF(AND($G204="检查版",$H204="中医诊所"),IFERROR(Y204/同类汇总数据!J$7,0),IF(AND($G204="检查版",$H204="口腔诊所"),IFERROR(Y204/同类汇总数据!J$8,0),IF(AND($G204="互联网版",$H204="中西医诊所"),IFERROR(Y204/同类汇总数据!J$9,0),IF(AND($G204="互联网版",$H204="中医诊所"),IFERROR(Y204/同类汇总数据!J$10,0),IF(AND($G204="互联网版",$H204="口腔诊所"),IFERROR(Y204/同类汇总数据!J$11,0))))))))))</f>
        <v>1.68068503203094</v>
      </c>
      <c r="AL204" s="62" t="str">
        <f ca="1" t="shared" si="57"/>
        <v>-</v>
      </c>
      <c r="AM204" s="62" t="str">
        <f t="shared" si="58"/>
        <v/>
      </c>
      <c r="AN204" s="5" t="str">
        <f t="shared" si="59"/>
        <v>高于同行150%</v>
      </c>
      <c r="AO204" s="63">
        <f t="shared" si="60"/>
        <v>46104.3727606829</v>
      </c>
      <c r="AP204" s="5" t="str">
        <f t="shared" si="61"/>
        <v/>
      </c>
      <c r="AQ204" s="60">
        <v>45208.7341968981</v>
      </c>
    </row>
    <row r="205" ht="17" spans="1:43">
      <c r="A205" s="5">
        <f t="shared" si="68"/>
        <v>202</v>
      </c>
      <c r="B205" s="55" t="str">
        <f t="shared" ref="B205:B268" si="69">IF(V205=0,"无交易",IF(AND(Y205&lt;=-0.2,Z205&lt;=-0.2,AA205&lt;=-0.2),"连续三月交易下滑",IF(AND(Y205&gt;=0.2,Z205&gt;=0.2,AA205&gt;=0.2),"连续三月交易上升",IF(AND(Y205&lt;0.2,Y205&gt;-0.2,Z205&lt;0.2,Z205&gt;-0.2,AA205&lt;0.2,AA205&gt;-0.2),"交易平稳",IF(OR(ABS(Y205-Z205)&gt;=0.2,ABS(Z205-AA205)&gt;=0.2),"交易波动较大","-")))))</f>
        <v>连续三月交易上升</v>
      </c>
      <c r="C205" s="2" t="str">
        <f t="shared" si="55"/>
        <v/>
      </c>
      <c r="D205" s="56" t="str">
        <f t="shared" si="56"/>
        <v>-</v>
      </c>
      <c r="E205" s="84" t="s">
        <v>645</v>
      </c>
      <c r="F205" s="58">
        <v>45208.7341968981</v>
      </c>
      <c r="G205" s="59" t="s">
        <v>38</v>
      </c>
      <c r="H205" s="59" t="s">
        <v>39</v>
      </c>
      <c r="I205" s="59" t="s">
        <v>40</v>
      </c>
      <c r="J205" s="59" t="s">
        <v>149</v>
      </c>
      <c r="K205" s="59" t="s">
        <v>646</v>
      </c>
      <c r="L205" s="59"/>
      <c r="M205" s="60">
        <v>46104.3537847222</v>
      </c>
      <c r="N205" s="60">
        <v>46103.8632082639</v>
      </c>
      <c r="O205" s="60">
        <v>46103.862890463</v>
      </c>
      <c r="P205" s="60">
        <v>46100.6153010185</v>
      </c>
      <c r="Q205" s="60">
        <v>46103.8632191088</v>
      </c>
      <c r="R205" s="59">
        <v>6328.9</v>
      </c>
      <c r="S205" s="59">
        <v>34481.2</v>
      </c>
      <c r="T205" s="59">
        <v>77388.41</v>
      </c>
      <c r="U205" s="59">
        <v>70817.23</v>
      </c>
      <c r="V205" s="59">
        <v>52</v>
      </c>
      <c r="W205" s="59">
        <v>200</v>
      </c>
      <c r="X205" s="59">
        <v>592</v>
      </c>
      <c r="Y205" s="59">
        <v>532</v>
      </c>
      <c r="Z205" s="59">
        <v>178.3809319899</v>
      </c>
      <c r="AA205" s="59">
        <v>0.8089874377</v>
      </c>
      <c r="AB205" s="59">
        <v>-0.2006658514</v>
      </c>
      <c r="AC205" s="59">
        <v>-0.3692247993</v>
      </c>
      <c r="AD205" s="61">
        <f>IF(AND($G205="正式版",$H205="中西医诊所"),IFERROR(R205/同类汇总数据!C$3,0),IF(AND($G205="正式版",$H205="中医诊所"),IFERROR(R205/同类汇总数据!C$4,0),IF(AND($G205="正式版",$H205="口腔诊所"),IFERROR(R205/同类汇总数据!C$5,0),IF(AND($G205="检查版",$H205="中西医诊所"),IFERROR(R205/同类汇总数据!C$6,0),IF(AND($G205="检查版",$H205="中医诊所"),IFERROR(R205/同类汇总数据!C$7,0),IF(AND($G205="检查版",$H205="口腔诊所"),IFERROR(R205/同类汇总数据!C$8,0),IF(AND($G205="互联网版",$H205="中西医诊所"),IFERROR(R205/同类汇总数据!C$9,0),IF(AND($G205="互联网版",$H205="中医诊所"),IFERROR(R205/同类汇总数据!C$10,0),IF(AND($G205="互联网版",$H205="口腔诊所"),IFERROR(R205/同类汇总数据!C$11,0))))))))))</f>
        <v>0.691550644598993</v>
      </c>
      <c r="AE205" s="61">
        <f>IF(AND($G205="正式版",$H205="中西医诊所"),IFERROR(S205/同类汇总数据!D$3,0),IF(AND($G205="正式版",$H205="中医诊所"),IFERROR(S205/同类汇总数据!D$4,0),IF(AND($G205="正式版",$H205="口腔诊所"),IFERROR(S205/同类汇总数据!D$5,0),IF(AND($G205="检查版",$H205="中西医诊所"),IFERROR(S205/同类汇总数据!D$6,0),IF(AND($G205="检查版",$H205="中医诊所"),IFERROR(S205/同类汇总数据!D$7,0),IF(AND($G205="检查版",$H205="口腔诊所"),IFERROR(S205/同类汇总数据!D$8,0),IF(AND($G205="互联网版",$H205="中西医诊所"),IFERROR(S205/同类汇总数据!D$9,0),IF(AND($G205="互联网版",$H205="中医诊所"),IFERROR(S205/同类汇总数据!D$10,0),IF(AND($G205="互联网版",$H205="口腔诊所"),IFERROR(S205/同类汇总数据!D$11,0))))))))))</f>
        <v>0.94511235532424</v>
      </c>
      <c r="AF205" s="61">
        <f>IF(AND($G205="正式版",$H205="中西医诊所"),IFERROR(T205/同类汇总数据!E$3,0),IF(AND($G205="正式版",$H205="中医诊所"),IFERROR(T205/同类汇总数据!E$4,0),IF(AND($G205="正式版",$H205="口腔诊所"),IFERROR(T205/同类汇总数据!E$5,0),IF(AND($G205="检查版",$H205="中西医诊所"),IFERROR(T205/同类汇总数据!E$6,0),IF(AND($G205="检查版",$H205="中医诊所"),IFERROR(T205/同类汇总数据!E$7,0),IF(AND($G205="检查版",$H205="口腔诊所"),IFERROR(T205/同类汇总数据!E$8,0),IF(AND($G205="互联网版",$H205="中西医诊所"),IFERROR(T205/同类汇总数据!E$9,0),IF(AND($G205="互联网版",$H205="中医诊所"),IFERROR(T205/同类汇总数据!E$10,0),IF(AND($G205="互联网版",$H205="口腔诊所"),IFERROR(T205/同类汇总数据!E$11,0))))))))))</f>
        <v>0.709229301553177</v>
      </c>
      <c r="AG205" s="61">
        <f>IF(AND($G205="正式版",$H205="中西医诊所"),IFERROR(U205/同类汇总数据!F$3,0),IF(AND($G205="正式版",$H205="中医诊所"),IFERROR(U205/同类汇总数据!F$4,0),IF(AND($G205="正式版",$H205="口腔诊所"),IFERROR(U205/同类汇总数据!F$5,0),IF(AND($G205="检查版",$H205="中西医诊所"),IFERROR(U205/同类汇总数据!F$6,0),IF(AND($G205="检查版",$H205="中医诊所"),IFERROR(U205/同类汇总数据!F$7,0),IF(AND($G205="检查版",$H205="口腔诊所"),IFERROR(U205/同类汇总数据!F$8,0),IF(AND($G205="互联网版",$H205="中西医诊所"),IFERROR(U205/同类汇总数据!F$9,0),IF(AND($G205="互联网版",$H205="中医诊所"),IFERROR(U205/同类汇总数据!F$10,0),IF(AND($G205="互联网版",$H205="口腔诊所"),IFERROR(U205/同类汇总数据!F$11,0))))))))))</f>
        <v>0.738270249749903</v>
      </c>
      <c r="AH205" s="61">
        <f>IF(AND($G205="正式版",$H205="中西医诊所"),IFERROR(V205/同类汇总数据!G$3,0),IF(AND($G205="正式版",$H205="中医诊所"),IFERROR(V205/同类汇总数据!G$4,0),IF(AND($G205="正式版",$H205="口腔诊所"),IFERROR(V205/同类汇总数据!G$5,0),IF(AND($G205="检查版",$H205="中西医诊所"),IFERROR(V205/同类汇总数据!G$6,0),IF(AND($G205="检查版",$H205="中医诊所"),IFERROR(V205/同类汇总数据!G$7,0),IF(AND($G205="检查版",$H205="口腔诊所"),IFERROR(V205/同类汇总数据!G$8,0),IF(AND($G205="互联网版",$H205="中西医诊所"),IFERROR(V205/同类汇总数据!G$9,0),IF(AND($G205="互联网版",$H205="中医诊所"),IFERROR(V205/同类汇总数据!G$10,0),IF(AND($G205="互联网版",$H205="口腔诊所"),IFERROR(V205/同类汇总数据!G$11,0))))))))))</f>
        <v>0.548516842104153</v>
      </c>
      <c r="AI205" s="61">
        <f>IF(AND($G205="正式版",$H205="中西医诊所"),IFERROR(W205/同类汇总数据!H$3,0),IF(AND($G205="正式版",$H205="中医诊所"),IFERROR(W205/同类汇总数据!H$4,0),IF(AND($G205="正式版",$H205="口腔诊所"),IFERROR(W205/同类汇总数据!H$5,0),IF(AND($G205="检查版",$H205="中西医诊所"),IFERROR(W205/同类汇总数据!H$6,0),IF(AND($G205="检查版",$H205="中医诊所"),IFERROR(W205/同类汇总数据!H$7,0),IF(AND($G205="检查版",$H205="口腔诊所"),IFERROR(W205/同类汇总数据!H$8,0),IF(AND($G205="互联网版",$H205="中西医诊所"),IFERROR(W205/同类汇总数据!H$9,0),IF(AND($G205="互联网版",$H205="中医诊所"),IFERROR(W205/同类汇总数据!H$10,0),IF(AND($G205="互联网版",$H205="口腔诊所"),IFERROR(W205/同类汇总数据!H$11,0))))))))))</f>
        <v>0.547000468232401</v>
      </c>
      <c r="AJ205" s="61">
        <f>IF(AND($G205="正式版",$H205="中西医诊所"),IFERROR(X205/同类汇总数据!I$3,0),IF(AND($G205="正式版",$H205="中医诊所"),IFERROR(X205/同类汇总数据!I$4,0),IF(AND($G205="正式版",$H205="口腔诊所"),IFERROR(X205/同类汇总数据!I$5,0),IF(AND($G205="检查版",$H205="中西医诊所"),IFERROR(X205/同类汇总数据!I$6,0),IF(AND($G205="检查版",$H205="中医诊所"),IFERROR(X205/同类汇总数据!I$7,0),IF(AND($G205="检查版",$H205="口腔诊所"),IFERROR(X205/同类汇总数据!I$8,0),IF(AND($G205="互联网版",$H205="中西医诊所"),IFERROR(X205/同类汇总数据!I$9,0),IF(AND($G205="互联网版",$H205="中医诊所"),IFERROR(X205/同类汇总数据!I$10,0),IF(AND($G205="互联网版",$H205="口腔诊所"),IFERROR(X205/同类汇总数据!I$11,0))))))))))</f>
        <v>0.523472294300368</v>
      </c>
      <c r="AK205" s="61">
        <f>IF(AND($G205="正式版",$H205="中西医诊所"),IFERROR(Y205/同类汇总数据!J$3,0),IF(AND($G205="正式版",$H205="中医诊所"),IFERROR(Y205/同类汇总数据!J$4,0),IF(AND($G205="正式版",$H205="口腔诊所"),IFERROR(Y205/同类汇总数据!J$5,0),IF(AND($G205="检查版",$H205="中西医诊所"),IFERROR(Y205/同类汇总数据!J$6,0),IF(AND($G205="检查版",$H205="中医诊所"),IFERROR(Y205/同类汇总数据!J$7,0),IF(AND($G205="检查版",$H205="口腔诊所"),IFERROR(Y205/同类汇总数据!J$8,0),IF(AND($G205="互联网版",$H205="中西医诊所"),IFERROR(Y205/同类汇总数据!J$9,0),IF(AND($G205="互联网版",$H205="中医诊所"),IFERROR(Y205/同类汇总数据!J$10,0),IF(AND($G205="互联网版",$H205="口腔诊所"),IFERROR(Y205/同类汇总数据!J$11,0))))))))))</f>
        <v>0.531584088609072</v>
      </c>
      <c r="AL205" s="62" t="str">
        <f ca="1" t="shared" si="57"/>
        <v>-</v>
      </c>
      <c r="AM205" s="62" t="str">
        <f t="shared" si="58"/>
        <v/>
      </c>
      <c r="AN205" s="5" t="str">
        <f t="shared" si="59"/>
        <v/>
      </c>
      <c r="AO205" s="63">
        <f t="shared" si="60"/>
        <v>46104.3537847222</v>
      </c>
      <c r="AP205" s="5" t="str">
        <f t="shared" si="61"/>
        <v/>
      </c>
      <c r="AQ205" s="60">
        <v>45211.5972163079</v>
      </c>
    </row>
    <row r="206" ht="17" spans="1:43">
      <c r="A206" s="5">
        <f t="shared" si="68"/>
        <v>203</v>
      </c>
      <c r="B206" s="55" t="str">
        <f t="shared" si="69"/>
        <v>连续三月交易上升</v>
      </c>
      <c r="C206" s="2" t="str">
        <f t="shared" ref="C206:C269" si="70">IF(AA206&lt;=-0.5,"本月交易额降超50%",IF(AA206&lt;=-0.2,"本月交易额降超20%",""))</f>
        <v/>
      </c>
      <c r="D206" s="56" t="str">
        <f t="shared" ref="D206:D269" si="71">IF(DATEDIF(AO206,$B$1,"d")&gt;30,"流失",IF(AND(DATEDIF(AO206,$B$1,"d")&gt;7,DATEDIF(AO206,$B$1,"d")&lt;=30),"可能流失",IF(AND(DATEDIF(AO206,$B$1,"d")&lt;=7,DATEDIF(AO206,$B$1,"d")&gt;3),"即将流失","-")))</f>
        <v>-</v>
      </c>
      <c r="E206" s="84" t="s">
        <v>647</v>
      </c>
      <c r="F206" s="58">
        <v>45211.5972163079</v>
      </c>
      <c r="G206" s="59" t="s">
        <v>38</v>
      </c>
      <c r="H206" s="59" t="s">
        <v>63</v>
      </c>
      <c r="I206" s="59" t="s">
        <v>40</v>
      </c>
      <c r="J206" s="59" t="s">
        <v>280</v>
      </c>
      <c r="K206" s="59" t="s">
        <v>648</v>
      </c>
      <c r="L206" s="59" t="s">
        <v>649</v>
      </c>
      <c r="M206" s="60">
        <v>46101.3897337963</v>
      </c>
      <c r="N206" s="60">
        <v>46101.3965827662</v>
      </c>
      <c r="O206" s="60">
        <v>46101.3959070718</v>
      </c>
      <c r="P206" s="60">
        <v>46101.3921715162</v>
      </c>
      <c r="Q206" s="60">
        <v>46097.5770303356</v>
      </c>
      <c r="R206" s="59">
        <v>3700</v>
      </c>
      <c r="S206" s="59">
        <v>13154</v>
      </c>
      <c r="T206" s="59">
        <v>33695</v>
      </c>
      <c r="U206" s="59">
        <v>28591</v>
      </c>
      <c r="V206" s="59">
        <v>3</v>
      </c>
      <c r="W206" s="59">
        <v>24</v>
      </c>
      <c r="X206" s="59">
        <v>76</v>
      </c>
      <c r="Y206" s="59">
        <v>67</v>
      </c>
      <c r="Z206" s="59">
        <v>492.9482758621</v>
      </c>
      <c r="AA206" s="59">
        <v>0.4005536627</v>
      </c>
      <c r="AB206" s="59">
        <v>-0.1575926092</v>
      </c>
      <c r="AC206" s="59">
        <v>-0.6079817159</v>
      </c>
      <c r="AD206" s="61">
        <f>IF(AND($G206="正式版",$H206="中西医诊所"),IFERROR(R206/同类汇总数据!C$3,0),IF(AND($G206="正式版",$H206="中医诊所"),IFERROR(R206/同类汇总数据!C$4,0),IF(AND($G206="正式版",$H206="口腔诊所"),IFERROR(R206/同类汇总数据!C$5,0),IF(AND($G206="检查版",$H206="中西医诊所"),IFERROR(R206/同类汇总数据!C$6,0),IF(AND($G206="检查版",$H206="中医诊所"),IFERROR(R206/同类汇总数据!C$7,0),IF(AND($G206="检查版",$H206="口腔诊所"),IFERROR(R206/同类汇总数据!C$8,0),IF(AND($G206="互联网版",$H206="中西医诊所"),IFERROR(R206/同类汇总数据!C$9,0),IF(AND($G206="互联网版",$H206="中医诊所"),IFERROR(R206/同类汇总数据!C$10,0),IF(AND($G206="互联网版",$H206="口腔诊所"),IFERROR(R206/同类汇总数据!C$11,0))))))))))</f>
        <v>0.370090894170043</v>
      </c>
      <c r="AE206" s="61">
        <f>IF(AND($G206="正式版",$H206="中西医诊所"),IFERROR(S206/同类汇总数据!D$3,0),IF(AND($G206="正式版",$H206="中医诊所"),IFERROR(S206/同类汇总数据!D$4,0),IF(AND($G206="正式版",$H206="口腔诊所"),IFERROR(S206/同类汇总数据!D$5,0),IF(AND($G206="检查版",$H206="中西医诊所"),IFERROR(S206/同类汇总数据!D$6,0),IF(AND($G206="检查版",$H206="中医诊所"),IFERROR(S206/同类汇总数据!D$7,0),IF(AND($G206="检查版",$H206="口腔诊所"),IFERROR(S206/同类汇总数据!D$8,0),IF(AND($G206="互联网版",$H206="中西医诊所"),IFERROR(S206/同类汇总数据!D$9,0),IF(AND($G206="互联网版",$H206="中医诊所"),IFERROR(S206/同类汇总数据!D$10,0),IF(AND($G206="互联网版",$H206="口腔诊所"),IFERROR(S206/同类汇总数据!D$11,0))))))))))</f>
        <v>0.30287246571197</v>
      </c>
      <c r="AF206" s="61">
        <f>IF(AND($G206="正式版",$H206="中西医诊所"),IFERROR(T206/同类汇总数据!E$3,0),IF(AND($G206="正式版",$H206="中医诊所"),IFERROR(T206/同类汇总数据!E$4,0),IF(AND($G206="正式版",$H206="口腔诊所"),IFERROR(T206/同类汇总数据!E$5,0),IF(AND($G206="检查版",$H206="中西医诊所"),IFERROR(T206/同类汇总数据!E$6,0),IF(AND($G206="检查版",$H206="中医诊所"),IFERROR(T206/同类汇总数据!E$7,0),IF(AND($G206="检查版",$H206="口腔诊所"),IFERROR(T206/同类汇总数据!E$8,0),IF(AND($G206="互联网版",$H206="中西医诊所"),IFERROR(T206/同类汇总数据!E$9,0),IF(AND($G206="互联网版",$H206="中医诊所"),IFERROR(T206/同类汇总数据!E$10,0),IF(AND($G206="互联网版",$H206="口腔诊所"),IFERROR(T206/同类汇总数据!E$11,0))))))))))</f>
        <v>0.303922824452595</v>
      </c>
      <c r="AG206" s="61">
        <f>IF(AND($G206="正式版",$H206="中西医诊所"),IFERROR(U206/同类汇总数据!F$3,0),IF(AND($G206="正式版",$H206="中医诊所"),IFERROR(U206/同类汇总数据!F$4,0),IF(AND($G206="正式版",$H206="口腔诊所"),IFERROR(U206/同类汇总数据!F$5,0),IF(AND($G206="检查版",$H206="中西医诊所"),IFERROR(U206/同类汇总数据!F$6,0),IF(AND($G206="检查版",$H206="中医诊所"),IFERROR(U206/同类汇总数据!F$7,0),IF(AND($G206="检查版",$H206="口腔诊所"),IFERROR(U206/同类汇总数据!F$8,0),IF(AND($G206="互联网版",$H206="中西医诊所"),IFERROR(U206/同类汇总数据!F$9,0),IF(AND($G206="互联网版",$H206="中医诊所"),IFERROR(U206/同类汇总数据!F$10,0),IF(AND($G206="互联网版",$H206="口腔诊所"),IFERROR(U206/同类汇总数据!F$11,0))))))))))</f>
        <v>0.286201936544559</v>
      </c>
      <c r="AH206" s="61">
        <f>IF(AND($G206="正式版",$H206="中西医诊所"),IFERROR(V206/同类汇总数据!G$3,0),IF(AND($G206="正式版",$H206="中医诊所"),IFERROR(V206/同类汇总数据!G$4,0),IF(AND($G206="正式版",$H206="口腔诊所"),IFERROR(V206/同类汇总数据!G$5,0),IF(AND($G206="检查版",$H206="中西医诊所"),IFERROR(V206/同类汇总数据!G$6,0),IF(AND($G206="检查版",$H206="中医诊所"),IFERROR(V206/同类汇总数据!G$7,0),IF(AND($G206="检查版",$H206="口腔诊所"),IFERROR(V206/同类汇总数据!G$8,0),IF(AND($G206="互联网版",$H206="中西医诊所"),IFERROR(V206/同类汇总数据!G$9,0),IF(AND($G206="互联网版",$H206="中医诊所"),IFERROR(V206/同类汇总数据!G$10,0),IF(AND($G206="互联网版",$H206="口腔诊所"),IFERROR(V206/同类汇总数据!G$11,0))))))))))</f>
        <v>0.222942243096222</v>
      </c>
      <c r="AI206" s="61">
        <f>IF(AND($G206="正式版",$H206="中西医诊所"),IFERROR(W206/同类汇总数据!H$3,0),IF(AND($G206="正式版",$H206="中医诊所"),IFERROR(W206/同类汇总数据!H$4,0),IF(AND($G206="正式版",$H206="口腔诊所"),IFERROR(W206/同类汇总数据!H$5,0),IF(AND($G206="检查版",$H206="中西医诊所"),IFERROR(W206/同类汇总数据!H$6,0),IF(AND($G206="检查版",$H206="中医诊所"),IFERROR(W206/同类汇总数据!H$7,0),IF(AND($G206="检查版",$H206="口腔诊所"),IFERROR(W206/同类汇总数据!H$8,0),IF(AND($G206="互联网版",$H206="中西医诊所"),IFERROR(W206/同类汇总数据!H$9,0),IF(AND($G206="互联网版",$H206="中医诊所"),IFERROR(W206/同类汇总数据!H$10,0),IF(AND($G206="互联网版",$H206="口腔诊所"),IFERROR(W206/同类汇总数据!H$11,0))))))))))</f>
        <v>0.422637150157696</v>
      </c>
      <c r="AJ206" s="61">
        <f>IF(AND($G206="正式版",$H206="中西医诊所"),IFERROR(X206/同类汇总数据!I$3,0),IF(AND($G206="正式版",$H206="中医诊所"),IFERROR(X206/同类汇总数据!I$4,0),IF(AND($G206="正式版",$H206="口腔诊所"),IFERROR(X206/同类汇总数据!I$5,0),IF(AND($G206="检查版",$H206="中西医诊所"),IFERROR(X206/同类汇总数据!I$6,0),IF(AND($G206="检查版",$H206="中医诊所"),IFERROR(X206/同类汇总数据!I$7,0),IF(AND($G206="检查版",$H206="口腔诊所"),IFERROR(X206/同类汇总数据!I$8,0),IF(AND($G206="互联网版",$H206="中西医诊所"),IFERROR(X206/同类汇总数据!I$9,0),IF(AND($G206="互联网版",$H206="中医诊所"),IFERROR(X206/同类汇总数据!I$10,0),IF(AND($G206="互联网版",$H206="口腔诊所"),IFERROR(X206/同类汇总数据!I$11,0))))))))))</f>
        <v>0.515109308228532</v>
      </c>
      <c r="AK206" s="61">
        <f>IF(AND($G206="正式版",$H206="中西医诊所"),IFERROR(Y206/同类汇总数据!J$3,0),IF(AND($G206="正式版",$H206="中医诊所"),IFERROR(Y206/同类汇总数据!J$4,0),IF(AND($G206="正式版",$H206="口腔诊所"),IFERROR(Y206/同类汇总数据!J$5,0),IF(AND($G206="检查版",$H206="中西医诊所"),IFERROR(Y206/同类汇总数据!J$6,0),IF(AND($G206="检查版",$H206="中医诊所"),IFERROR(Y206/同类汇总数据!J$7,0),IF(AND($G206="检查版",$H206="口腔诊所"),IFERROR(Y206/同类汇总数据!J$8,0),IF(AND($G206="互联网版",$H206="中西医诊所"),IFERROR(Y206/同类汇总数据!J$9,0),IF(AND($G206="互联网版",$H206="中医诊所"),IFERROR(Y206/同类汇总数据!J$10,0),IF(AND($G206="互联网版",$H206="口腔诊所"),IFERROR(Y206/同类汇总数据!J$11,0))))))))))</f>
        <v>0.504491100249911</v>
      </c>
      <c r="AL206" s="62" t="str">
        <f ca="1" t="shared" ref="AL206:AL269" si="72">IF(YEAR(AO206)&lt;YEAR(TODAY()),"今年内未操作",IF(DATEDIF(AO206,$B$1,"d")&gt;90,"最近三月未操作",IF(DATEDIF(AO206,$B$1,"d")&gt;30,"最近一月未操作",IF(DATEDIF(AO206,$B$1,"d")&gt;7,"最近一周未操作","-"))))</f>
        <v>-</v>
      </c>
      <c r="AM206" s="62" t="str">
        <f t="shared" ref="AM206:AM269" si="73">IF(AE206&lt;0.2,"低于同行20%",IF(AE206&lt;0.5,"低于同行50%",IF(AE206&gt;=2,"高于同行100%",IF(AE206&gt;=1.5,"高于同行150%",IF(AE206&gt;=1.2,"高于同行20%","")))))</f>
        <v>低于同行50%</v>
      </c>
      <c r="AN206" s="5" t="str">
        <f t="shared" ref="AN206:AN269" si="74">IF(AI206&lt;0.2,"低于同行20%",IF(AI206&lt;0.5,"低于同行50%",IF(AI206&gt;=2,"高于同行100%",IF(AI206&gt;=1.5,"高于同行150%",IF(AI206&gt;=1.2,"高于同行20%","")))))</f>
        <v>低于同行50%</v>
      </c>
      <c r="AO206" s="63">
        <f t="shared" ref="AO206:AO269" si="75">MAX(IF(M206&lt;&gt;"",M206,0),IF(N206&lt;&gt;"",N206,0),IF(O206&lt;&gt;"",O206,0),IF(P206&lt;&gt;"",P206,0),IF(Q206&lt;&gt;"",Q206,0))</f>
        <v>46101.3965827662</v>
      </c>
      <c r="AP206" s="5" t="str">
        <f t="shared" ref="AP206:AP269" si="76">IF(AND(DATEDIF(AQ206,$B$1,"d")&lt;=14,DATEDIF(N206,$B$1,"d")&gt;14),"未支付","")</f>
        <v/>
      </c>
      <c r="AQ206" s="60">
        <v>45212.576114213</v>
      </c>
    </row>
    <row r="207" ht="17" spans="1:43">
      <c r="A207" s="5">
        <f t="shared" si="68"/>
        <v>204</v>
      </c>
      <c r="B207" s="55" t="str">
        <f t="shared" si="69"/>
        <v>连续三月交易上升</v>
      </c>
      <c r="C207" s="2" t="str">
        <f t="shared" si="70"/>
        <v/>
      </c>
      <c r="D207" s="56" t="str">
        <f t="shared" si="71"/>
        <v>-</v>
      </c>
      <c r="E207" s="84" t="s">
        <v>650</v>
      </c>
      <c r="F207" s="58">
        <v>45212.576114213</v>
      </c>
      <c r="G207" s="59" t="s">
        <v>38</v>
      </c>
      <c r="H207" s="59" t="s">
        <v>63</v>
      </c>
      <c r="I207" s="59" t="s">
        <v>40</v>
      </c>
      <c r="J207" s="59" t="s">
        <v>155</v>
      </c>
      <c r="K207" s="59" t="s">
        <v>651</v>
      </c>
      <c r="L207" s="59" t="s">
        <v>652</v>
      </c>
      <c r="M207" s="60">
        <v>46103.6213310185</v>
      </c>
      <c r="N207" s="60">
        <v>46103.622449294</v>
      </c>
      <c r="O207" s="60">
        <v>46103.6219299653</v>
      </c>
      <c r="P207" s="60">
        <v>46032.4508890972</v>
      </c>
      <c r="Q207" s="60">
        <v>46099.6738634028</v>
      </c>
      <c r="R207" s="59">
        <v>5551</v>
      </c>
      <c r="S207" s="59">
        <v>42147</v>
      </c>
      <c r="T207" s="59">
        <v>109054</v>
      </c>
      <c r="U207" s="59">
        <v>95274</v>
      </c>
      <c r="V207" s="59">
        <v>5</v>
      </c>
      <c r="W207" s="59">
        <v>44</v>
      </c>
      <c r="X207" s="59">
        <v>115</v>
      </c>
      <c r="Y207" s="59">
        <v>102</v>
      </c>
      <c r="Z207" s="85" t="s">
        <v>653</v>
      </c>
      <c r="AA207" s="59">
        <v>0.8112161581</v>
      </c>
      <c r="AB207" s="59">
        <v>-0.4667369434</v>
      </c>
      <c r="AC207" s="59">
        <v>-0.2921897075</v>
      </c>
      <c r="AD207" s="61">
        <f>IF(AND($G207="正式版",$H207="中西医诊所"),IFERROR(R207/同类汇总数据!C$3,0),IF(AND($G207="正式版",$H207="中医诊所"),IFERROR(R207/同类汇总数据!C$4,0),IF(AND($G207="正式版",$H207="口腔诊所"),IFERROR(R207/同类汇总数据!C$5,0),IF(AND($G207="检查版",$H207="中西医诊所"),IFERROR(R207/同类汇总数据!C$6,0),IF(AND($G207="检查版",$H207="中医诊所"),IFERROR(R207/同类汇总数据!C$7,0),IF(AND($G207="检查版",$H207="口腔诊所"),IFERROR(R207/同类汇总数据!C$8,0),IF(AND($G207="互联网版",$H207="中西医诊所"),IFERROR(R207/同类汇总数据!C$9,0),IF(AND($G207="互联网版",$H207="中医诊所"),IFERROR(R207/同类汇总数据!C$10,0),IF(AND($G207="互联网版",$H207="口腔诊所"),IFERROR(R207/同类汇总数据!C$11,0))))))))))</f>
        <v>0.555236365821056</v>
      </c>
      <c r="AE207" s="61">
        <f>IF(AND($G207="正式版",$H207="中西医诊所"),IFERROR(S207/同类汇总数据!D$3,0),IF(AND($G207="正式版",$H207="中医诊所"),IFERROR(S207/同类汇总数据!D$4,0),IF(AND($G207="正式版",$H207="口腔诊所"),IFERROR(S207/同类汇总数据!D$5,0),IF(AND($G207="检查版",$H207="中西医诊所"),IFERROR(S207/同类汇总数据!D$6,0),IF(AND($G207="检查版",$H207="中医诊所"),IFERROR(S207/同类汇总数据!D$7,0),IF(AND($G207="检查版",$H207="口腔诊所"),IFERROR(S207/同类汇总数据!D$8,0),IF(AND($G207="互联网版",$H207="中西医诊所"),IFERROR(S207/同类汇总数据!D$9,0),IF(AND($G207="互联网版",$H207="中医诊所"),IFERROR(S207/同类汇总数据!D$10,0),IF(AND($G207="互联网版",$H207="口腔诊所"),IFERROR(S207/同类汇总数据!D$11,0))))))))))</f>
        <v>0.970439851935716</v>
      </c>
      <c r="AF207" s="61">
        <f>IF(AND($G207="正式版",$H207="中西医诊所"),IFERROR(T207/同类汇总数据!E$3,0),IF(AND($G207="正式版",$H207="中医诊所"),IFERROR(T207/同类汇总数据!E$4,0),IF(AND($G207="正式版",$H207="口腔诊所"),IFERROR(T207/同类汇总数据!E$5,0),IF(AND($G207="检查版",$H207="中西医诊所"),IFERROR(T207/同类汇总数据!E$6,0),IF(AND($G207="检查版",$H207="中医诊所"),IFERROR(T207/同类汇总数据!E$7,0),IF(AND($G207="检查版",$H207="口腔诊所"),IFERROR(T207/同类汇总数据!E$8,0),IF(AND($G207="互联网版",$H207="中西医诊所"),IFERROR(T207/同类汇总数据!E$9,0),IF(AND($G207="互联网版",$H207="中医诊所"),IFERROR(T207/同类汇总数据!E$10,0),IF(AND($G207="互联网版",$H207="口腔诊所"),IFERROR(T207/同类汇总数据!E$11,0))))))))))</f>
        <v>0.983647416466934</v>
      </c>
      <c r="AG207" s="61">
        <f>IF(AND($G207="正式版",$H207="中西医诊所"),IFERROR(U207/同类汇总数据!F$3,0),IF(AND($G207="正式版",$H207="中医诊所"),IFERROR(U207/同类汇总数据!F$4,0),IF(AND($G207="正式版",$H207="口腔诊所"),IFERROR(U207/同类汇总数据!F$5,0),IF(AND($G207="检查版",$H207="中西医诊所"),IFERROR(U207/同类汇总数据!F$6,0),IF(AND($G207="检查版",$H207="中医诊所"),IFERROR(U207/同类汇总数据!F$7,0),IF(AND($G207="检查版",$H207="口腔诊所"),IFERROR(U207/同类汇总数据!F$8,0),IF(AND($G207="互联网版",$H207="中西医诊所"),IFERROR(U207/同类汇总数据!F$9,0),IF(AND($G207="互联网版",$H207="中医诊所"),IFERROR(U207/同类汇总数据!F$10,0),IF(AND($G207="互联网版",$H207="口腔诊所"),IFERROR(U207/同类汇总数据!F$11,0))))))))))</f>
        <v>0.953712822298845</v>
      </c>
      <c r="AH207" s="61">
        <f>IF(AND($G207="正式版",$H207="中西医诊所"),IFERROR(V207/同类汇总数据!G$3,0),IF(AND($G207="正式版",$H207="中医诊所"),IFERROR(V207/同类汇总数据!G$4,0),IF(AND($G207="正式版",$H207="口腔诊所"),IFERROR(V207/同类汇总数据!G$5,0),IF(AND($G207="检查版",$H207="中西医诊所"),IFERROR(V207/同类汇总数据!G$6,0),IF(AND($G207="检查版",$H207="中医诊所"),IFERROR(V207/同类汇总数据!G$7,0),IF(AND($G207="检查版",$H207="口腔诊所"),IFERROR(V207/同类汇总数据!G$8,0),IF(AND($G207="互联网版",$H207="中西医诊所"),IFERROR(V207/同类汇总数据!G$9,0),IF(AND($G207="互联网版",$H207="中医诊所"),IFERROR(V207/同类汇总数据!G$10,0),IF(AND($G207="互联网版",$H207="口腔诊所"),IFERROR(V207/同类汇总数据!G$11,0))))))))))</f>
        <v>0.37157040516037</v>
      </c>
      <c r="AI207" s="61">
        <f>IF(AND($G207="正式版",$H207="中西医诊所"),IFERROR(W207/同类汇总数据!H$3,0),IF(AND($G207="正式版",$H207="中医诊所"),IFERROR(W207/同类汇总数据!H$4,0),IF(AND($G207="正式版",$H207="口腔诊所"),IFERROR(W207/同类汇总数据!H$5,0),IF(AND($G207="检查版",$H207="中西医诊所"),IFERROR(W207/同类汇总数据!H$6,0),IF(AND($G207="检查版",$H207="中医诊所"),IFERROR(W207/同类汇总数据!H$7,0),IF(AND($G207="检查版",$H207="口腔诊所"),IFERROR(W207/同类汇总数据!H$8,0),IF(AND($G207="互联网版",$H207="中西医诊所"),IFERROR(W207/同类汇总数据!H$9,0),IF(AND($G207="互联网版",$H207="中医诊所"),IFERROR(W207/同类汇总数据!H$10,0),IF(AND($G207="互联网版",$H207="口腔诊所"),IFERROR(W207/同类汇总数据!H$11,0))))))))))</f>
        <v>0.77483477528911</v>
      </c>
      <c r="AJ207" s="61">
        <f>IF(AND($G207="正式版",$H207="中西医诊所"),IFERROR(X207/同类汇总数据!I$3,0),IF(AND($G207="正式版",$H207="中医诊所"),IFERROR(X207/同类汇总数据!I$4,0),IF(AND($G207="正式版",$H207="口腔诊所"),IFERROR(X207/同类汇总数据!I$5,0),IF(AND($G207="检查版",$H207="中西医诊所"),IFERROR(X207/同类汇总数据!I$6,0),IF(AND($G207="检查版",$H207="中医诊所"),IFERROR(X207/同类汇总数据!I$7,0),IF(AND($G207="检查版",$H207="口腔诊所"),IFERROR(X207/同类汇总数据!I$8,0),IF(AND($G207="互联网版",$H207="中西医诊所"),IFERROR(X207/同类汇总数据!I$9,0),IF(AND($G207="互联网版",$H207="中医诊所"),IFERROR(X207/同类汇总数据!I$10,0),IF(AND($G207="互联网版",$H207="口腔诊所"),IFERROR(X207/同类汇总数据!I$11,0))))))))))</f>
        <v>0.779441716398437</v>
      </c>
      <c r="AK207" s="61">
        <f>IF(AND($G207="正式版",$H207="中西医诊所"),IFERROR(Y207/同类汇总数据!J$3,0),IF(AND($G207="正式版",$H207="中医诊所"),IFERROR(Y207/同类汇总数据!J$4,0),IF(AND($G207="正式版",$H207="口腔诊所"),IFERROR(Y207/同类汇总数据!J$5,0),IF(AND($G207="检查版",$H207="中西医诊所"),IFERROR(Y207/同类汇总数据!J$6,0),IF(AND($G207="检查版",$H207="中医诊所"),IFERROR(Y207/同类汇总数据!J$7,0),IF(AND($G207="检查版",$H207="口腔诊所"),IFERROR(Y207/同类汇总数据!J$8,0),IF(AND($G207="互联网版",$H207="中西医诊所"),IFERROR(Y207/同类汇总数据!J$9,0),IF(AND($G207="互联网版",$H207="中医诊所"),IFERROR(Y207/同类汇总数据!J$10,0),IF(AND($G207="互联网版",$H207="口腔诊所"),IFERROR(Y207/同类汇总数据!J$11,0))))))))))</f>
        <v>0.768031227246134</v>
      </c>
      <c r="AL207" s="62" t="str">
        <f ca="1" t="shared" si="72"/>
        <v>-</v>
      </c>
      <c r="AM207" s="62" t="str">
        <f t="shared" si="73"/>
        <v/>
      </c>
      <c r="AN207" s="5" t="str">
        <f t="shared" si="74"/>
        <v/>
      </c>
      <c r="AO207" s="63">
        <f t="shared" si="75"/>
        <v>46103.622449294</v>
      </c>
      <c r="AP207" s="5" t="str">
        <f t="shared" si="76"/>
        <v/>
      </c>
      <c r="AQ207" s="60">
        <v>45215.3826293056</v>
      </c>
    </row>
    <row r="208" ht="17" spans="1:43">
      <c r="A208" s="5">
        <f t="shared" si="68"/>
        <v>205</v>
      </c>
      <c r="B208" s="55" t="str">
        <f t="shared" si="69"/>
        <v>交易波动较大</v>
      </c>
      <c r="C208" s="2" t="str">
        <f t="shared" si="70"/>
        <v/>
      </c>
      <c r="D208" s="56" t="str">
        <f t="shared" si="71"/>
        <v>-</v>
      </c>
      <c r="E208" s="84" t="s">
        <v>654</v>
      </c>
      <c r="F208" s="58">
        <v>45215.3893215509</v>
      </c>
      <c r="G208" s="59" t="s">
        <v>38</v>
      </c>
      <c r="H208" s="59" t="s">
        <v>39</v>
      </c>
      <c r="I208" s="59" t="s">
        <v>40</v>
      </c>
      <c r="J208" s="59" t="s">
        <v>41</v>
      </c>
      <c r="K208" s="59" t="s">
        <v>655</v>
      </c>
      <c r="L208" s="59"/>
      <c r="M208" s="60">
        <v>46104.3261921296</v>
      </c>
      <c r="N208" s="60">
        <v>46104.3935537153</v>
      </c>
      <c r="O208" s="60">
        <v>46104.3881938079</v>
      </c>
      <c r="P208" s="60">
        <v>46102.4423790162</v>
      </c>
      <c r="Q208" s="60">
        <v>46104.3935926968</v>
      </c>
      <c r="R208" s="59">
        <v>14623.5</v>
      </c>
      <c r="S208" s="59">
        <v>57307</v>
      </c>
      <c r="T208" s="59">
        <v>167568</v>
      </c>
      <c r="U208" s="59">
        <v>152600</v>
      </c>
      <c r="V208" s="59">
        <v>232</v>
      </c>
      <c r="W208" s="59">
        <v>966</v>
      </c>
      <c r="X208" s="59">
        <v>3114</v>
      </c>
      <c r="Y208" s="59">
        <v>2798</v>
      </c>
      <c r="Z208" s="59">
        <v>90.1358535145</v>
      </c>
      <c r="AA208" s="59">
        <v>-0.0148442939</v>
      </c>
      <c r="AB208" s="59">
        <v>0.1167199393</v>
      </c>
      <c r="AC208" s="59">
        <v>-0.1014309002</v>
      </c>
      <c r="AD208" s="61">
        <f>IF(AND($G208="正式版",$H208="中西医诊所"),IFERROR(R208/同类汇总数据!C$3,0),IF(AND($G208="正式版",$H208="中医诊所"),IFERROR(R208/同类汇总数据!C$4,0),IF(AND($G208="正式版",$H208="口腔诊所"),IFERROR(R208/同类汇总数据!C$5,0),IF(AND($G208="检查版",$H208="中西医诊所"),IFERROR(R208/同类汇总数据!C$6,0),IF(AND($G208="检查版",$H208="中医诊所"),IFERROR(R208/同类汇总数据!C$7,0),IF(AND($G208="检查版",$H208="口腔诊所"),IFERROR(R208/同类汇总数据!C$8,0),IF(AND($G208="互联网版",$H208="中西医诊所"),IFERROR(R208/同类汇总数据!C$9,0),IF(AND($G208="互联网版",$H208="中医诊所"),IFERROR(R208/同类汇总数据!C$10,0),IF(AND($G208="互联网版",$H208="口腔诊所"),IFERROR(R208/同类汇总数据!C$11,0))))))))))</f>
        <v>1.59789076321215</v>
      </c>
      <c r="AE208" s="61">
        <f>IF(AND($G208="正式版",$H208="中西医诊所"),IFERROR(S208/同类汇总数据!D$3,0),IF(AND($G208="正式版",$H208="中医诊所"),IFERROR(S208/同类汇总数据!D$4,0),IF(AND($G208="正式版",$H208="口腔诊所"),IFERROR(S208/同类汇总数据!D$5,0),IF(AND($G208="检查版",$H208="中西医诊所"),IFERROR(S208/同类汇总数据!D$6,0),IF(AND($G208="检查版",$H208="中医诊所"),IFERROR(S208/同类汇总数据!D$7,0),IF(AND($G208="检查版",$H208="口腔诊所"),IFERROR(S208/同类汇总数据!D$8,0),IF(AND($G208="互联网版",$H208="中西医诊所"),IFERROR(S208/同类汇总数据!D$9,0),IF(AND($G208="互联网版",$H208="中医诊所"),IFERROR(S208/同类汇总数据!D$10,0),IF(AND($G208="互联网版",$H208="口腔诊所"),IFERROR(S208/同类汇总数据!D$11,0))))))))))</f>
        <v>1.57075605682419</v>
      </c>
      <c r="AF208" s="61">
        <f>IF(AND($G208="正式版",$H208="中西医诊所"),IFERROR(T208/同类汇总数据!E$3,0),IF(AND($G208="正式版",$H208="中医诊所"),IFERROR(T208/同类汇总数据!E$4,0),IF(AND($G208="正式版",$H208="口腔诊所"),IFERROR(T208/同类汇总数据!E$5,0),IF(AND($G208="检查版",$H208="中西医诊所"),IFERROR(T208/同类汇总数据!E$6,0),IF(AND($G208="检查版",$H208="中医诊所"),IFERROR(T208/同类汇总数据!E$7,0),IF(AND($G208="检查版",$H208="口腔诊所"),IFERROR(T208/同类汇总数据!E$8,0),IF(AND($G208="互联网版",$H208="中西医诊所"),IFERROR(T208/同类汇总数据!E$9,0),IF(AND($G208="互联网版",$H208="中医诊所"),IFERROR(T208/同类汇总数据!E$10,0),IF(AND($G208="互联网版",$H208="口腔诊所"),IFERROR(T208/同类汇总数据!E$11,0))))))))))</f>
        <v>1.53568390412289</v>
      </c>
      <c r="AG208" s="61">
        <f>IF(AND($G208="正式版",$H208="中西医诊所"),IFERROR(U208/同类汇总数据!F$3,0),IF(AND($G208="正式版",$H208="中医诊所"),IFERROR(U208/同类汇总数据!F$4,0),IF(AND($G208="正式版",$H208="口腔诊所"),IFERROR(U208/同类汇总数据!F$5,0),IF(AND($G208="检查版",$H208="中西医诊所"),IFERROR(U208/同类汇总数据!F$6,0),IF(AND($G208="检查版",$H208="中医诊所"),IFERROR(U208/同类汇总数据!F$7,0),IF(AND($G208="检查版",$H208="口腔诊所"),IFERROR(U208/同类汇总数据!F$8,0),IF(AND($G208="互联网版",$H208="中西医诊所"),IFERROR(U208/同类汇总数据!F$9,0),IF(AND($G208="互联网版",$H208="中医诊所"),IFERROR(U208/同类汇总数据!F$10,0),IF(AND($G208="互联网版",$H208="口腔诊所"),IFERROR(U208/同类汇总数据!F$11,0))))))))))</f>
        <v>1.59085635108624</v>
      </c>
      <c r="AH208" s="61">
        <f>IF(AND($G208="正式版",$H208="中西医诊所"),IFERROR(V208/同类汇总数据!G$3,0),IF(AND($G208="正式版",$H208="中医诊所"),IFERROR(V208/同类汇总数据!G$4,0),IF(AND($G208="正式版",$H208="口腔诊所"),IFERROR(V208/同类汇总数据!G$5,0),IF(AND($G208="检查版",$H208="中西医诊所"),IFERROR(V208/同类汇总数据!G$6,0),IF(AND($G208="检查版",$H208="中医诊所"),IFERROR(V208/同类汇总数据!G$7,0),IF(AND($G208="检查版",$H208="口腔诊所"),IFERROR(V208/同类汇总数据!G$8,0),IF(AND($G208="互联网版",$H208="中西医诊所"),IFERROR(V208/同类汇总数据!G$9,0),IF(AND($G208="互联网版",$H208="中医诊所"),IFERROR(V208/同类汇总数据!G$10,0),IF(AND($G208="互联网版",$H208="口腔诊所"),IFERROR(V208/同类汇总数据!G$11,0))))))))))</f>
        <v>2.4472289878493</v>
      </c>
      <c r="AI208" s="61">
        <f>IF(AND($G208="正式版",$H208="中西医诊所"),IFERROR(W208/同类汇总数据!H$3,0),IF(AND($G208="正式版",$H208="中医诊所"),IFERROR(W208/同类汇总数据!H$4,0),IF(AND($G208="正式版",$H208="口腔诊所"),IFERROR(W208/同类汇总数据!H$5,0),IF(AND($G208="检查版",$H208="中西医诊所"),IFERROR(W208/同类汇总数据!H$6,0),IF(AND($G208="检查版",$H208="中医诊所"),IFERROR(W208/同类汇总数据!H$7,0),IF(AND($G208="检查版",$H208="口腔诊所"),IFERROR(W208/同类汇总数据!H$8,0),IF(AND($G208="互联网版",$H208="中西医诊所"),IFERROR(W208/同类汇总数据!H$9,0),IF(AND($G208="互联网版",$H208="中医诊所"),IFERROR(W208/同类汇总数据!H$10,0),IF(AND($G208="互联网版",$H208="口腔诊所"),IFERROR(W208/同类汇总数据!H$11,0))))))))))</f>
        <v>2.6420122615625</v>
      </c>
      <c r="AJ208" s="61">
        <f>IF(AND($G208="正式版",$H208="中西医诊所"),IFERROR(X208/同类汇总数据!I$3,0),IF(AND($G208="正式版",$H208="中医诊所"),IFERROR(X208/同类汇总数据!I$4,0),IF(AND($G208="正式版",$H208="口腔诊所"),IFERROR(X208/同类汇总数据!I$5,0),IF(AND($G208="检查版",$H208="中西医诊所"),IFERROR(X208/同类汇总数据!I$6,0),IF(AND($G208="检查版",$H208="中医诊所"),IFERROR(X208/同类汇总数据!I$7,0),IF(AND($G208="检查版",$H208="口腔诊所"),IFERROR(X208/同类汇总数据!I$8,0),IF(AND($G208="互联网版",$H208="中西医诊所"),IFERROR(X208/同类汇总数据!I$9,0),IF(AND($G208="互联网版",$H208="中医诊所"),IFERROR(X208/同类汇总数据!I$10,0),IF(AND($G208="互联网版",$H208="口腔诊所"),IFERROR(X208/同类汇总数据!I$11,0))))))))))</f>
        <v>2.75353500751917</v>
      </c>
      <c r="AK208" s="61">
        <f>IF(AND($G208="正式版",$H208="中西医诊所"),IFERROR(Y208/同类汇总数据!J$3,0),IF(AND($G208="正式版",$H208="中医诊所"),IFERROR(Y208/同类汇总数据!J$4,0),IF(AND($G208="正式版",$H208="口腔诊所"),IFERROR(Y208/同类汇总数据!J$5,0),IF(AND($G208="检查版",$H208="中西医诊所"),IFERROR(Y208/同类汇总数据!J$6,0),IF(AND($G208="检查版",$H208="中医诊所"),IFERROR(Y208/同类汇总数据!J$7,0),IF(AND($G208="检查版",$H208="口腔诊所"),IFERROR(Y208/同类汇总数据!J$8,0),IF(AND($G208="互联网版",$H208="中西医诊所"),IFERROR(Y208/同类汇总数据!J$9,0),IF(AND($G208="互联网版",$H208="中医诊所"),IFERROR(Y208/同类汇总数据!J$10,0),IF(AND($G208="互联网版",$H208="口腔诊所"),IFERROR(Y208/同类汇总数据!J$11,0))))))))))</f>
        <v>2.79581255625598</v>
      </c>
      <c r="AL208" s="62" t="str">
        <f ca="1" t="shared" si="72"/>
        <v>-</v>
      </c>
      <c r="AM208" s="62" t="str">
        <f t="shared" si="73"/>
        <v>高于同行150%</v>
      </c>
      <c r="AN208" s="5" t="str">
        <f t="shared" si="74"/>
        <v>高于同行100%</v>
      </c>
      <c r="AO208" s="63">
        <f t="shared" si="75"/>
        <v>46104.3935926968</v>
      </c>
      <c r="AP208" s="5" t="str">
        <f t="shared" si="76"/>
        <v/>
      </c>
      <c r="AQ208" s="60">
        <v>45215.3893215509</v>
      </c>
    </row>
    <row r="209" ht="17" spans="1:43">
      <c r="A209" s="5">
        <f t="shared" si="68"/>
        <v>206</v>
      </c>
      <c r="B209" s="55" t="str">
        <f t="shared" si="69"/>
        <v>连续三月交易上升</v>
      </c>
      <c r="C209" s="2" t="str">
        <f t="shared" si="70"/>
        <v/>
      </c>
      <c r="D209" s="56" t="str">
        <f t="shared" si="71"/>
        <v>-</v>
      </c>
      <c r="E209" s="84" t="s">
        <v>656</v>
      </c>
      <c r="F209" s="58">
        <v>45215.7860091204</v>
      </c>
      <c r="G209" s="59" t="s">
        <v>38</v>
      </c>
      <c r="H209" s="59" t="s">
        <v>63</v>
      </c>
      <c r="I209" s="59" t="s">
        <v>40</v>
      </c>
      <c r="J209" s="59" t="s">
        <v>85</v>
      </c>
      <c r="K209" s="59" t="s">
        <v>657</v>
      </c>
      <c r="L209" s="59"/>
      <c r="M209" s="60">
        <v>46104.3877199074</v>
      </c>
      <c r="N209" s="60">
        <v>46103.6441127893</v>
      </c>
      <c r="O209" s="60"/>
      <c r="P209" s="60">
        <v>46089.6108468056</v>
      </c>
      <c r="Q209" s="60">
        <v>46099.7310582292</v>
      </c>
      <c r="R209" s="59">
        <v>3877</v>
      </c>
      <c r="S209" s="59">
        <v>67230.77</v>
      </c>
      <c r="T209" s="59">
        <v>117353.61</v>
      </c>
      <c r="U209" s="59">
        <v>111575.61</v>
      </c>
      <c r="V209" s="59">
        <v>11</v>
      </c>
      <c r="W209" s="59">
        <v>117</v>
      </c>
      <c r="X209" s="59">
        <v>216</v>
      </c>
      <c r="Y209" s="59">
        <v>199</v>
      </c>
      <c r="Z209" s="85" t="s">
        <v>658</v>
      </c>
      <c r="AA209" s="59">
        <v>1.8286671169</v>
      </c>
      <c r="AB209" s="59">
        <v>-0.0981795237</v>
      </c>
      <c r="AC209" s="59">
        <v>0.2145248848</v>
      </c>
      <c r="AD209" s="61">
        <f>IF(AND($G209="正式版",$H209="中西医诊所"),IFERROR(R209/同类汇总数据!C$3,0),IF(AND($G209="正式版",$H209="中医诊所"),IFERROR(R209/同类汇总数据!C$4,0),IF(AND($G209="正式版",$H209="口腔诊所"),IFERROR(R209/同类汇总数据!C$5,0),IF(AND($G209="检查版",$H209="中西医诊所"),IFERROR(R209/同类汇总数据!C$6,0),IF(AND($G209="检查版",$H209="中医诊所"),IFERROR(R209/同类汇总数据!C$7,0),IF(AND($G209="检查版",$H209="口腔诊所"),IFERROR(R209/同类汇总数据!C$8,0),IF(AND($G209="互联网版",$H209="中西医诊所"),IFERROR(R209/同类汇总数据!C$9,0),IF(AND($G209="互联网版",$H209="中医诊所"),IFERROR(R209/同类汇总数据!C$10,0),IF(AND($G209="互联网版",$H209="口腔诊所"),IFERROR(R209/同类汇总数据!C$11,0))))))))))</f>
        <v>0.38779524235061</v>
      </c>
      <c r="AE209" s="61">
        <f>IF(AND($G209="正式版",$H209="中西医诊所"),IFERROR(S209/同类汇总数据!D$3,0),IF(AND($G209="正式版",$H209="中医诊所"),IFERROR(S209/同类汇总数据!D$4,0),IF(AND($G209="正式版",$H209="口腔诊所"),IFERROR(S209/同类汇总数据!D$5,0),IF(AND($G209="检查版",$H209="中西医诊所"),IFERROR(S209/同类汇总数据!D$6,0),IF(AND($G209="检查版",$H209="中医诊所"),IFERROR(S209/同类汇总数据!D$7,0),IF(AND($G209="检查版",$H209="口腔诊所"),IFERROR(S209/同类汇总数据!D$8,0),IF(AND($G209="互联网版",$H209="中西医诊所"),IFERROR(S209/同类汇总数据!D$9,0),IF(AND($G209="互联网版",$H209="中医诊所"),IFERROR(S209/同类汇总数据!D$10,0),IF(AND($G209="互联网版",$H209="口腔诊所"),IFERROR(S209/同类汇总数据!D$11,0))))))))))</f>
        <v>1.54799673723691</v>
      </c>
      <c r="AF209" s="61">
        <f>IF(AND($G209="正式版",$H209="中西医诊所"),IFERROR(T209/同类汇总数据!E$3,0),IF(AND($G209="正式版",$H209="中医诊所"),IFERROR(T209/同类汇总数据!E$4,0),IF(AND($G209="正式版",$H209="口腔诊所"),IFERROR(T209/同类汇总数据!E$5,0),IF(AND($G209="检查版",$H209="中西医诊所"),IFERROR(T209/同类汇总数据!E$6,0),IF(AND($G209="检查版",$H209="中医诊所"),IFERROR(T209/同类汇总数据!E$7,0),IF(AND($G209="检查版",$H209="口腔诊所"),IFERROR(T209/同类汇总数据!E$8,0),IF(AND($G209="互联网版",$H209="中西医诊所"),IFERROR(T209/同类汇总数据!E$9,0),IF(AND($G209="互联网版",$H209="中医诊所"),IFERROR(T209/同类汇总数据!E$10,0),IF(AND($G209="互联网版",$H209="口腔诊所"),IFERROR(T209/同类汇总数据!E$11,0))))))))))</f>
        <v>1.05850840216377</v>
      </c>
      <c r="AG209" s="61">
        <f>IF(AND($G209="正式版",$H209="中西医诊所"),IFERROR(U209/同类汇总数据!F$3,0),IF(AND($G209="正式版",$H209="中医诊所"),IFERROR(U209/同类汇总数据!F$4,0),IF(AND($G209="正式版",$H209="口腔诊所"),IFERROR(U209/同类汇总数据!F$5,0),IF(AND($G209="检查版",$H209="中西医诊所"),IFERROR(U209/同类汇总数据!F$6,0),IF(AND($G209="检查版",$H209="中医诊所"),IFERROR(U209/同类汇总数据!F$7,0),IF(AND($G209="检查版",$H209="口腔诊所"),IFERROR(U209/同类汇总数据!F$8,0),IF(AND($G209="互联网版",$H209="中西医诊所"),IFERROR(U209/同类汇总数据!F$9,0),IF(AND($G209="互联网版",$H209="中医诊所"),IFERROR(U209/同类汇总数据!F$10,0),IF(AND($G209="互联网版",$H209="口腔诊所"),IFERROR(U209/同类汇总数据!F$11,0))))))))))</f>
        <v>1.11689537452836</v>
      </c>
      <c r="AH209" s="61">
        <f>IF(AND($G209="正式版",$H209="中西医诊所"),IFERROR(V209/同类汇总数据!G$3,0),IF(AND($G209="正式版",$H209="中医诊所"),IFERROR(V209/同类汇总数据!G$4,0),IF(AND($G209="正式版",$H209="口腔诊所"),IFERROR(V209/同类汇总数据!G$5,0),IF(AND($G209="检查版",$H209="中西医诊所"),IFERROR(V209/同类汇总数据!G$6,0),IF(AND($G209="检查版",$H209="中医诊所"),IFERROR(V209/同类汇总数据!G$7,0),IF(AND($G209="检查版",$H209="口腔诊所"),IFERROR(V209/同类汇总数据!G$8,0),IF(AND($G209="互联网版",$H209="中西医诊所"),IFERROR(V209/同类汇总数据!G$9,0),IF(AND($G209="互联网版",$H209="中医诊所"),IFERROR(V209/同类汇总数据!G$10,0),IF(AND($G209="互联网版",$H209="口腔诊所"),IFERROR(V209/同类汇总数据!G$11,0))))))))))</f>
        <v>0.817454891352813</v>
      </c>
      <c r="AI209" s="61">
        <f>IF(AND($G209="正式版",$H209="中西医诊所"),IFERROR(W209/同类汇总数据!H$3,0),IF(AND($G209="正式版",$H209="中医诊所"),IFERROR(W209/同类汇总数据!H$4,0),IF(AND($G209="正式版",$H209="口腔诊所"),IFERROR(W209/同类汇总数据!H$5,0),IF(AND($G209="检查版",$H209="中西医诊所"),IFERROR(W209/同类汇总数据!H$6,0),IF(AND($G209="检查版",$H209="中医诊所"),IFERROR(W209/同类汇总数据!H$7,0),IF(AND($G209="检查版",$H209="口腔诊所"),IFERROR(W209/同类汇总数据!H$8,0),IF(AND($G209="互联网版",$H209="中西医诊所"),IFERROR(W209/同类汇总数据!H$9,0),IF(AND($G209="互联网版",$H209="中医诊所"),IFERROR(W209/同类汇总数据!H$10,0),IF(AND($G209="互联网版",$H209="口腔诊所"),IFERROR(W209/同类汇总数据!H$11,0))))))))))</f>
        <v>2.06035610701877</v>
      </c>
      <c r="AJ209" s="61">
        <f>IF(AND($G209="正式版",$H209="中西医诊所"),IFERROR(X209/同类汇总数据!I$3,0),IF(AND($G209="正式版",$H209="中医诊所"),IFERROR(X209/同类汇总数据!I$4,0),IF(AND($G209="正式版",$H209="口腔诊所"),IFERROR(X209/同类汇总数据!I$5,0),IF(AND($G209="检查版",$H209="中西医诊所"),IFERROR(X209/同类汇总数据!I$6,0),IF(AND($G209="检查版",$H209="中医诊所"),IFERROR(X209/同类汇总数据!I$7,0),IF(AND($G209="检查版",$H209="口腔诊所"),IFERROR(X209/同类汇总数据!I$8,0),IF(AND($G209="互联网版",$H209="中西医诊所"),IFERROR(X209/同类汇总数据!I$9,0),IF(AND($G209="互联网版",$H209="中医诊所"),IFERROR(X209/同类汇总数据!I$10,0),IF(AND($G209="互联网版",$H209="口腔诊所"),IFERROR(X209/同类汇总数据!I$11,0))))))))))</f>
        <v>1.46399487601793</v>
      </c>
      <c r="AK209" s="61">
        <f>IF(AND($G209="正式版",$H209="中西医诊所"),IFERROR(Y209/同类汇总数据!J$3,0),IF(AND($G209="正式版",$H209="中医诊所"),IFERROR(Y209/同类汇总数据!J$4,0),IF(AND($G209="正式版",$H209="口腔诊所"),IFERROR(Y209/同类汇总数据!J$5,0),IF(AND($G209="检查版",$H209="中西医诊所"),IFERROR(Y209/同类汇总数据!J$6,0),IF(AND($G209="检查版",$H209="中医诊所"),IFERROR(Y209/同类汇总数据!J$7,0),IF(AND($G209="检查版",$H209="口腔诊所"),IFERROR(Y209/同类汇总数据!J$8,0),IF(AND($G209="互联网版",$H209="中西医诊所"),IFERROR(Y209/同类汇总数据!J$9,0),IF(AND($G209="互联网版",$H209="中医诊所"),IFERROR(Y209/同类汇总数据!J$10,0),IF(AND($G209="互联网版",$H209="口腔诊所"),IFERROR(Y209/同类汇总数据!J$11,0))))))))))</f>
        <v>1.49841386492138</v>
      </c>
      <c r="AL209" s="62" t="str">
        <f ca="1" t="shared" si="72"/>
        <v>-</v>
      </c>
      <c r="AM209" s="62" t="str">
        <f t="shared" si="73"/>
        <v>高于同行150%</v>
      </c>
      <c r="AN209" s="5" t="str">
        <f t="shared" si="74"/>
        <v>高于同行100%</v>
      </c>
      <c r="AO209" s="63">
        <f t="shared" si="75"/>
        <v>46104.3877199074</v>
      </c>
      <c r="AP209" s="5" t="str">
        <f t="shared" si="76"/>
        <v/>
      </c>
      <c r="AQ209" s="60">
        <v>45215.7860091204</v>
      </c>
    </row>
    <row r="210" ht="17" spans="1:43">
      <c r="A210" s="5">
        <f t="shared" si="68"/>
        <v>207</v>
      </c>
      <c r="B210" s="55" t="str">
        <f t="shared" si="69"/>
        <v>无交易</v>
      </c>
      <c r="C210" s="2" t="str">
        <f t="shared" si="70"/>
        <v/>
      </c>
      <c r="D210" s="56" t="str">
        <f t="shared" si="71"/>
        <v>流失</v>
      </c>
      <c r="E210" s="84" t="s">
        <v>659</v>
      </c>
      <c r="F210" s="58">
        <v>45217.4570548611</v>
      </c>
      <c r="G210" s="59" t="s">
        <v>38</v>
      </c>
      <c r="H210" s="59" t="s">
        <v>63</v>
      </c>
      <c r="I210" s="59" t="s">
        <v>40</v>
      </c>
      <c r="J210" s="59" t="s">
        <v>41</v>
      </c>
      <c r="K210" s="59" t="s">
        <v>660</v>
      </c>
      <c r="L210" s="59" t="s">
        <v>661</v>
      </c>
      <c r="M210" s="60">
        <v>46055.5669328704</v>
      </c>
      <c r="N210" s="60">
        <v>46053.5369223727</v>
      </c>
      <c r="O210" s="60">
        <v>46053.5351019676</v>
      </c>
      <c r="P210" s="60">
        <v>45994.7469903125</v>
      </c>
      <c r="Q210" s="60">
        <v>46053.5369684375</v>
      </c>
      <c r="R210" s="59"/>
      <c r="S210" s="59"/>
      <c r="T210" s="59">
        <v>59545</v>
      </c>
      <c r="U210" s="59">
        <v>54385</v>
      </c>
      <c r="V210" s="59"/>
      <c r="W210" s="59"/>
      <c r="X210" s="59">
        <v>48</v>
      </c>
      <c r="Y210" s="59">
        <v>43</v>
      </c>
      <c r="Z210" s="85" t="s">
        <v>662</v>
      </c>
      <c r="AA210" s="59"/>
      <c r="AB210" s="59">
        <v>0.3995567197</v>
      </c>
      <c r="AC210" s="59">
        <v>-0.0440326682</v>
      </c>
      <c r="AD210" s="61">
        <f>IF(AND($G210="正式版",$H210="中西医诊所"),IFERROR(R210/同类汇总数据!C$3,0),IF(AND($G210="正式版",$H210="中医诊所"),IFERROR(R210/同类汇总数据!C$4,0),IF(AND($G210="正式版",$H210="口腔诊所"),IFERROR(R210/同类汇总数据!C$5,0),IF(AND($G210="检查版",$H210="中西医诊所"),IFERROR(R210/同类汇总数据!C$6,0),IF(AND($G210="检查版",$H210="中医诊所"),IFERROR(R210/同类汇总数据!C$7,0),IF(AND($G210="检查版",$H210="口腔诊所"),IFERROR(R210/同类汇总数据!C$8,0),IF(AND($G210="互联网版",$H210="中西医诊所"),IFERROR(R210/同类汇总数据!C$9,0),IF(AND($G210="互联网版",$H210="中医诊所"),IFERROR(R210/同类汇总数据!C$10,0),IF(AND($G210="互联网版",$H210="口腔诊所"),IFERROR(R210/同类汇总数据!C$11,0))))))))))</f>
        <v>0</v>
      </c>
      <c r="AE210" s="61">
        <f>IF(AND($G210="正式版",$H210="中西医诊所"),IFERROR(S210/同类汇总数据!D$3,0),IF(AND($G210="正式版",$H210="中医诊所"),IFERROR(S210/同类汇总数据!D$4,0),IF(AND($G210="正式版",$H210="口腔诊所"),IFERROR(S210/同类汇总数据!D$5,0),IF(AND($G210="检查版",$H210="中西医诊所"),IFERROR(S210/同类汇总数据!D$6,0),IF(AND($G210="检查版",$H210="中医诊所"),IFERROR(S210/同类汇总数据!D$7,0),IF(AND($G210="检查版",$H210="口腔诊所"),IFERROR(S210/同类汇总数据!D$8,0),IF(AND($G210="互联网版",$H210="中西医诊所"),IFERROR(S210/同类汇总数据!D$9,0),IF(AND($G210="互联网版",$H210="中医诊所"),IFERROR(S210/同类汇总数据!D$10,0),IF(AND($G210="互联网版",$H210="口腔诊所"),IFERROR(S210/同类汇总数据!D$11,0))))))))))</f>
        <v>0</v>
      </c>
      <c r="AF210" s="61">
        <f>IF(AND($G210="正式版",$H210="中西医诊所"),IFERROR(T210/同类汇总数据!E$3,0),IF(AND($G210="正式版",$H210="中医诊所"),IFERROR(T210/同类汇总数据!E$4,0),IF(AND($G210="正式版",$H210="口腔诊所"),IFERROR(T210/同类汇总数据!E$5,0),IF(AND($G210="检查版",$H210="中西医诊所"),IFERROR(T210/同类汇总数据!E$6,0),IF(AND($G210="检查版",$H210="中医诊所"),IFERROR(T210/同类汇总数据!E$7,0),IF(AND($G210="检查版",$H210="口腔诊所"),IFERROR(T210/同类汇总数据!E$8,0),IF(AND($G210="互联网版",$H210="中西医诊所"),IFERROR(T210/同类汇总数据!E$9,0),IF(AND($G210="互联网版",$H210="中医诊所"),IFERROR(T210/同类汇总数据!E$10,0),IF(AND($G210="互联网版",$H210="口腔诊所"),IFERROR(T210/同类汇总数据!E$11,0))))))))))</f>
        <v>0.537085163437596</v>
      </c>
      <c r="AG210" s="61">
        <f>IF(AND($G210="正式版",$H210="中西医诊所"),IFERROR(U210/同类汇总数据!F$3,0),IF(AND($G210="正式版",$H210="中医诊所"),IFERROR(U210/同类汇总数据!F$4,0),IF(AND($G210="正式版",$H210="口腔诊所"),IFERROR(U210/同类汇总数据!F$5,0),IF(AND($G210="检查版",$H210="中西医诊所"),IFERROR(U210/同类汇总数据!F$6,0),IF(AND($G210="检查版",$H210="中医诊所"),IFERROR(U210/同类汇总数据!F$7,0),IF(AND($G210="检查版",$H210="口腔诊所"),IFERROR(U210/同类汇总数据!F$8,0),IF(AND($G210="互联网版",$H210="中西医诊所"),IFERROR(U210/同类汇总数据!F$9,0),IF(AND($G210="互联网版",$H210="中医诊所"),IFERROR(U210/同类汇总数据!F$10,0),IF(AND($G210="互联网版",$H210="口腔诊所"),IFERROR(U210/同类汇总数据!F$11,0))))))))))</f>
        <v>0.54440531352439</v>
      </c>
      <c r="AH210" s="61">
        <f>IF(AND($G210="正式版",$H210="中西医诊所"),IFERROR(V210/同类汇总数据!G$3,0),IF(AND($G210="正式版",$H210="中医诊所"),IFERROR(V210/同类汇总数据!G$4,0),IF(AND($G210="正式版",$H210="口腔诊所"),IFERROR(V210/同类汇总数据!G$5,0),IF(AND($G210="检查版",$H210="中西医诊所"),IFERROR(V210/同类汇总数据!G$6,0),IF(AND($G210="检查版",$H210="中医诊所"),IFERROR(V210/同类汇总数据!G$7,0),IF(AND($G210="检查版",$H210="口腔诊所"),IFERROR(V210/同类汇总数据!G$8,0),IF(AND($G210="互联网版",$H210="中西医诊所"),IFERROR(V210/同类汇总数据!G$9,0),IF(AND($G210="互联网版",$H210="中医诊所"),IFERROR(V210/同类汇总数据!G$10,0),IF(AND($G210="互联网版",$H210="口腔诊所"),IFERROR(V210/同类汇总数据!G$11,0))))))))))</f>
        <v>0</v>
      </c>
      <c r="AI210" s="61">
        <f>IF(AND($G210="正式版",$H210="中西医诊所"),IFERROR(W210/同类汇总数据!H$3,0),IF(AND($G210="正式版",$H210="中医诊所"),IFERROR(W210/同类汇总数据!H$4,0),IF(AND($G210="正式版",$H210="口腔诊所"),IFERROR(W210/同类汇总数据!H$5,0),IF(AND($G210="检查版",$H210="中西医诊所"),IFERROR(W210/同类汇总数据!H$6,0),IF(AND($G210="检查版",$H210="中医诊所"),IFERROR(W210/同类汇总数据!H$7,0),IF(AND($G210="检查版",$H210="口腔诊所"),IFERROR(W210/同类汇总数据!H$8,0),IF(AND($G210="互联网版",$H210="中西医诊所"),IFERROR(W210/同类汇总数据!H$9,0),IF(AND($G210="互联网版",$H210="中医诊所"),IFERROR(W210/同类汇总数据!H$10,0),IF(AND($G210="互联网版",$H210="口腔诊所"),IFERROR(W210/同类汇总数据!H$11,0))))))))))</f>
        <v>0</v>
      </c>
      <c r="AJ210" s="61">
        <f>IF(AND($G210="正式版",$H210="中西医诊所"),IFERROR(X210/同类汇总数据!I$3,0),IF(AND($G210="正式版",$H210="中医诊所"),IFERROR(X210/同类汇总数据!I$4,0),IF(AND($G210="正式版",$H210="口腔诊所"),IFERROR(X210/同类汇总数据!I$5,0),IF(AND($G210="检查版",$H210="中西医诊所"),IFERROR(X210/同类汇总数据!I$6,0),IF(AND($G210="检查版",$H210="中医诊所"),IFERROR(X210/同类汇总数据!I$7,0),IF(AND($G210="检查版",$H210="口腔诊所"),IFERROR(X210/同类汇总数据!I$8,0),IF(AND($G210="互联网版",$H210="中西医诊所"),IFERROR(X210/同类汇总数据!I$9,0),IF(AND($G210="互联网版",$H210="中医诊所"),IFERROR(X210/同类汇总数据!I$10,0),IF(AND($G210="互联网版",$H210="口腔诊所"),IFERROR(X210/同类汇总数据!I$11,0))))))))))</f>
        <v>0.325332194670652</v>
      </c>
      <c r="AK210" s="61">
        <f>IF(AND($G210="正式版",$H210="中西医诊所"),IFERROR(Y210/同类汇总数据!J$3,0),IF(AND($G210="正式版",$H210="中医诊所"),IFERROR(Y210/同类汇总数据!J$4,0),IF(AND($G210="正式版",$H210="口腔诊所"),IFERROR(Y210/同类汇总数据!J$5,0),IF(AND($G210="检查版",$H210="中西医诊所"),IFERROR(Y210/同类汇总数据!J$6,0),IF(AND($G210="检查版",$H210="中医诊所"),IFERROR(Y210/同类汇总数据!J$7,0),IF(AND($G210="检查版",$H210="口腔诊所"),IFERROR(Y210/同类汇总数据!J$8,0),IF(AND($G210="互联网版",$H210="中西医诊所"),IFERROR(Y210/同类汇总数据!J$9,0),IF(AND($G210="互联网版",$H210="中医诊所"),IFERROR(Y210/同类汇总数据!J$10,0),IF(AND($G210="互联网版",$H210="口腔诊所"),IFERROR(Y210/同类汇总数据!J$11,0))))))))))</f>
        <v>0.323777870309645</v>
      </c>
      <c r="AL210" s="62" t="str">
        <f ca="1" t="shared" si="72"/>
        <v>最近一月未操作</v>
      </c>
      <c r="AM210" s="62" t="str">
        <f t="shared" si="73"/>
        <v>低于同行20%</v>
      </c>
      <c r="AN210" s="5" t="str">
        <f t="shared" si="74"/>
        <v>低于同行20%</v>
      </c>
      <c r="AO210" s="63">
        <f t="shared" si="75"/>
        <v>46055.5669328704</v>
      </c>
      <c r="AP210" s="5" t="str">
        <f t="shared" si="76"/>
        <v/>
      </c>
      <c r="AQ210" s="60">
        <v>45217.4570548611</v>
      </c>
    </row>
    <row r="211" ht="17" spans="1:43">
      <c r="A211" s="5">
        <f t="shared" si="68"/>
        <v>208</v>
      </c>
      <c r="B211" s="55" t="str">
        <f t="shared" si="69"/>
        <v>连续三月交易上升</v>
      </c>
      <c r="C211" s="2" t="str">
        <f t="shared" si="70"/>
        <v/>
      </c>
      <c r="D211" s="56" t="str">
        <f t="shared" si="71"/>
        <v>-</v>
      </c>
      <c r="E211" s="84" t="s">
        <v>663</v>
      </c>
      <c r="F211" s="58">
        <v>45217.4745554398</v>
      </c>
      <c r="G211" s="59" t="s">
        <v>38</v>
      </c>
      <c r="H211" s="59" t="s">
        <v>66</v>
      </c>
      <c r="I211" s="59" t="s">
        <v>40</v>
      </c>
      <c r="J211" s="59" t="s">
        <v>41</v>
      </c>
      <c r="K211" s="59" t="s">
        <v>664</v>
      </c>
      <c r="L211" s="59" t="s">
        <v>665</v>
      </c>
      <c r="M211" s="60">
        <v>46104.3175115741</v>
      </c>
      <c r="N211" s="60">
        <v>46104.398026713</v>
      </c>
      <c r="O211" s="60">
        <v>46104.3974096296</v>
      </c>
      <c r="P211" s="60">
        <v>46103.4768335417</v>
      </c>
      <c r="Q211" s="60">
        <v>46104.3980821296</v>
      </c>
      <c r="R211" s="59">
        <v>22613.48</v>
      </c>
      <c r="S211" s="59">
        <v>85182.3</v>
      </c>
      <c r="T211" s="59">
        <v>231282.92</v>
      </c>
      <c r="U211" s="59">
        <v>204857.69</v>
      </c>
      <c r="V211" s="59">
        <v>246</v>
      </c>
      <c r="W211" s="59">
        <v>787</v>
      </c>
      <c r="X211" s="59">
        <v>2200</v>
      </c>
      <c r="Y211" s="59">
        <v>1962</v>
      </c>
      <c r="Z211" s="59">
        <v>270.4317701453</v>
      </c>
      <c r="AA211" s="59">
        <v>0.4257962392</v>
      </c>
      <c r="AB211" s="59">
        <v>-0.3081776279</v>
      </c>
      <c r="AC211" s="59">
        <v>-0.0184344431</v>
      </c>
      <c r="AD211" s="61">
        <f>IF(AND($G211="正式版",$H211="中西医诊所"),IFERROR(R211/同类汇总数据!C$3,0),IF(AND($G211="正式版",$H211="中医诊所"),IFERROR(R211/同类汇总数据!C$4,0),IF(AND($G211="正式版",$H211="口腔诊所"),IFERROR(R211/同类汇总数据!C$5,0),IF(AND($G211="检查版",$H211="中西医诊所"),IFERROR(R211/同类汇总数据!C$6,0),IF(AND($G211="检查版",$H211="中医诊所"),IFERROR(R211/同类汇总数据!C$7,0),IF(AND($G211="检查版",$H211="口腔诊所"),IFERROR(R211/同类汇总数据!C$8,0),IF(AND($G211="互联网版",$H211="中西医诊所"),IFERROR(R211/同类汇总数据!C$9,0),IF(AND($G211="互联网版",$H211="中医诊所"),IFERROR(R211/同类汇总数据!C$10,0),IF(AND($G211="互联网版",$H211="口腔诊所"),IFERROR(R211/同类汇总数据!C$11,0))))))))))</f>
        <v>3.25513878639095</v>
      </c>
      <c r="AE211" s="61">
        <f>IF(AND($G211="正式版",$H211="中西医诊所"),IFERROR(S211/同类汇总数据!D$3,0),IF(AND($G211="正式版",$H211="中医诊所"),IFERROR(S211/同类汇总数据!D$4,0),IF(AND($G211="正式版",$H211="口腔诊所"),IFERROR(S211/同类汇总数据!D$5,0),IF(AND($G211="检查版",$H211="中西医诊所"),IFERROR(S211/同类汇总数据!D$6,0),IF(AND($G211="检查版",$H211="中医诊所"),IFERROR(S211/同类汇总数据!D$7,0),IF(AND($G211="检查版",$H211="口腔诊所"),IFERROR(S211/同类汇总数据!D$8,0),IF(AND($G211="互联网版",$H211="中西医诊所"),IFERROR(S211/同类汇总数据!D$9,0),IF(AND($G211="互联网版",$H211="中医诊所"),IFERROR(S211/同类汇总数据!D$10,0),IF(AND($G211="互联网版",$H211="口腔诊所"),IFERROR(S211/同类汇总数据!D$11,0))))))))))</f>
        <v>3.1602535551235</v>
      </c>
      <c r="AF211" s="61">
        <f>IF(AND($G211="正式版",$H211="中西医诊所"),IFERROR(T211/同类汇总数据!E$3,0),IF(AND($G211="正式版",$H211="中医诊所"),IFERROR(T211/同类汇总数据!E$4,0),IF(AND($G211="正式版",$H211="口腔诊所"),IFERROR(T211/同类汇总数据!E$5,0),IF(AND($G211="检查版",$H211="中西医诊所"),IFERROR(T211/同类汇总数据!E$6,0),IF(AND($G211="检查版",$H211="中医诊所"),IFERROR(T211/同类汇总数据!E$7,0),IF(AND($G211="检查版",$H211="口腔诊所"),IFERROR(T211/同类汇总数据!E$8,0),IF(AND($G211="互联网版",$H211="中西医诊所"),IFERROR(T211/同类汇总数据!E$9,0),IF(AND($G211="互联网版",$H211="中医诊所"),IFERROR(T211/同类汇总数据!E$10,0),IF(AND($G211="互联网版",$H211="口腔诊所"),IFERROR(T211/同类汇总数据!E$11,0))))))))))</f>
        <v>2.97184510743069</v>
      </c>
      <c r="AG211" s="61">
        <f>IF(AND($G211="正式版",$H211="中西医诊所"),IFERROR(U211/同类汇总数据!F$3,0),IF(AND($G211="正式版",$H211="中医诊所"),IFERROR(U211/同类汇总数据!F$4,0),IF(AND($G211="正式版",$H211="口腔诊所"),IFERROR(U211/同类汇总数据!F$5,0),IF(AND($G211="检查版",$H211="中西医诊所"),IFERROR(U211/同类汇总数据!F$6,0),IF(AND($G211="检查版",$H211="中医诊所"),IFERROR(U211/同类汇总数据!F$7,0),IF(AND($G211="检查版",$H211="口腔诊所"),IFERROR(U211/同类汇总数据!F$8,0),IF(AND($G211="互联网版",$H211="中西医诊所"),IFERROR(U211/同类汇总数据!F$9,0),IF(AND($G211="互联网版",$H211="中医诊所"),IFERROR(U211/同类汇总数据!F$10,0),IF(AND($G211="互联网版",$H211="口腔诊所"),IFERROR(U211/同类汇总数据!F$11,0))))))))))</f>
        <v>3.06732788922727</v>
      </c>
      <c r="AH211" s="61">
        <f>IF(AND($G211="正式版",$H211="中西医诊所"),IFERROR(V211/同类汇总数据!G$3,0),IF(AND($G211="正式版",$H211="中医诊所"),IFERROR(V211/同类汇总数据!G$4,0),IF(AND($G211="正式版",$H211="口腔诊所"),IFERROR(V211/同类汇总数据!G$5,0),IF(AND($G211="检查版",$H211="中西医诊所"),IFERROR(V211/同类汇总数据!G$6,0),IF(AND($G211="检查版",$H211="中医诊所"),IFERROR(V211/同类汇总数据!G$7,0),IF(AND($G211="检查版",$H211="口腔诊所"),IFERROR(V211/同类汇总数据!G$8,0),IF(AND($G211="互联网版",$H211="中西医诊所"),IFERROR(V211/同类汇总数据!G$9,0),IF(AND($G211="互联网版",$H211="中医诊所"),IFERROR(V211/同类汇总数据!G$10,0),IF(AND($G211="互联网版",$H211="口腔诊所"),IFERROR(V211/同类汇总数据!G$11,0))))))))))</f>
        <v>5.55697366310734</v>
      </c>
      <c r="AI211" s="61">
        <f>IF(AND($G211="正式版",$H211="中西医诊所"),IFERROR(W211/同类汇总数据!H$3,0),IF(AND($G211="正式版",$H211="中医诊所"),IFERROR(W211/同类汇总数据!H$4,0),IF(AND($G211="正式版",$H211="口腔诊所"),IFERROR(W211/同类汇总数据!H$5,0),IF(AND($G211="检查版",$H211="中西医诊所"),IFERROR(W211/同类汇总数据!H$6,0),IF(AND($G211="检查版",$H211="中医诊所"),IFERROR(W211/同类汇总数据!H$7,0),IF(AND($G211="检查版",$H211="口腔诊所"),IFERROR(W211/同类汇总数据!H$8,0),IF(AND($G211="互联网版",$H211="中西医诊所"),IFERROR(W211/同类汇总数据!H$9,0),IF(AND($G211="互联网版",$H211="中医诊所"),IFERROR(W211/同类汇总数据!H$10,0),IF(AND($G211="互联网版",$H211="口腔诊所"),IFERROR(W211/同类汇总数据!H$11,0))))))))))</f>
        <v>4.47253878236694</v>
      </c>
      <c r="AJ211" s="61">
        <f>IF(AND($G211="正式版",$H211="中西医诊所"),IFERROR(X211/同类汇总数据!I$3,0),IF(AND($G211="正式版",$H211="中医诊所"),IFERROR(X211/同类汇总数据!I$4,0),IF(AND($G211="正式版",$H211="口腔诊所"),IFERROR(X211/同类汇总数据!I$5,0),IF(AND($G211="检查版",$H211="中西医诊所"),IFERROR(X211/同类汇总数据!I$6,0),IF(AND($G211="检查版",$H211="中医诊所"),IFERROR(X211/同类汇总数据!I$7,0),IF(AND($G211="检查版",$H211="口腔诊所"),IFERROR(X211/同类汇总数据!I$8,0),IF(AND($G211="互联网版",$H211="中西医诊所"),IFERROR(X211/同类汇总数据!I$9,0),IF(AND($G211="互联网版",$H211="中医诊所"),IFERROR(X211/同类汇总数据!I$10,0),IF(AND($G211="互联网版",$H211="口腔诊所"),IFERROR(X211/同类汇总数据!I$11,0))))))))))</f>
        <v>4.26116279385075</v>
      </c>
      <c r="AK211" s="61">
        <f>IF(AND($G211="正式版",$H211="中西医诊所"),IFERROR(Y211/同类汇总数据!J$3,0),IF(AND($G211="正式版",$H211="中医诊所"),IFERROR(Y211/同类汇总数据!J$4,0),IF(AND($G211="正式版",$H211="口腔诊所"),IFERROR(Y211/同类汇总数据!J$5,0),IF(AND($G211="检查版",$H211="中西医诊所"),IFERROR(Y211/同类汇总数据!J$6,0),IF(AND($G211="检查版",$H211="中医诊所"),IFERROR(Y211/同类汇总数据!J$7,0),IF(AND($G211="检查版",$H211="口腔诊所"),IFERROR(Y211/同类汇总数据!J$8,0),IF(AND($G211="互联网版",$H211="中西医诊所"),IFERROR(Y211/同类汇总数据!J$9,0),IF(AND($G211="互联网版",$H211="中医诊所"),IFERROR(Y211/同类汇总数据!J$10,0),IF(AND($G211="互联网版",$H211="口腔诊所"),IFERROR(Y211/同类汇总数据!J$11,0))))))))))</f>
        <v>4.30488597976309</v>
      </c>
      <c r="AL211" s="62" t="str">
        <f ca="1" t="shared" si="72"/>
        <v>-</v>
      </c>
      <c r="AM211" s="62" t="str">
        <f t="shared" si="73"/>
        <v>高于同行100%</v>
      </c>
      <c r="AN211" s="5" t="str">
        <f t="shared" si="74"/>
        <v>高于同行100%</v>
      </c>
      <c r="AO211" s="63">
        <f t="shared" si="75"/>
        <v>46104.3980821296</v>
      </c>
      <c r="AP211" s="5" t="str">
        <f t="shared" si="76"/>
        <v/>
      </c>
      <c r="AQ211" s="60">
        <v>45217.4745554398</v>
      </c>
    </row>
    <row r="212" ht="17" spans="1:43">
      <c r="A212" s="5">
        <f t="shared" si="68"/>
        <v>209</v>
      </c>
      <c r="B212" s="55" t="str">
        <f t="shared" si="69"/>
        <v>连续三月交易上升</v>
      </c>
      <c r="C212" s="2" t="str">
        <f t="shared" si="70"/>
        <v/>
      </c>
      <c r="D212" s="56" t="str">
        <f t="shared" si="71"/>
        <v>-</v>
      </c>
      <c r="E212" s="84" t="s">
        <v>666</v>
      </c>
      <c r="F212" s="58">
        <v>45219.5564261458</v>
      </c>
      <c r="G212" s="59" t="s">
        <v>60</v>
      </c>
      <c r="H212" s="59" t="s">
        <v>63</v>
      </c>
      <c r="I212" s="59" t="s">
        <v>40</v>
      </c>
      <c r="J212" s="59" t="s">
        <v>182</v>
      </c>
      <c r="K212" s="59" t="s">
        <v>667</v>
      </c>
      <c r="L212" s="59" t="s">
        <v>668</v>
      </c>
      <c r="M212" s="60">
        <v>46103.6230902778</v>
      </c>
      <c r="N212" s="60">
        <v>46103.6607741204</v>
      </c>
      <c r="O212" s="60">
        <v>46103.6601850926</v>
      </c>
      <c r="P212" s="60">
        <v>46103.6528640972</v>
      </c>
      <c r="Q212" s="60">
        <v>46103.6607838542</v>
      </c>
      <c r="R212" s="59">
        <v>8444</v>
      </c>
      <c r="S212" s="59">
        <v>59133</v>
      </c>
      <c r="T212" s="59">
        <v>113854</v>
      </c>
      <c r="U212" s="59">
        <v>100541</v>
      </c>
      <c r="V212" s="59">
        <v>9</v>
      </c>
      <c r="W212" s="59">
        <v>59</v>
      </c>
      <c r="X212" s="59">
        <v>118</v>
      </c>
      <c r="Y212" s="59">
        <v>104</v>
      </c>
      <c r="Z212" s="85" t="s">
        <v>669</v>
      </c>
      <c r="AA212" s="59">
        <v>1.9239022943</v>
      </c>
      <c r="AB212" s="59">
        <v>-0.4137461229</v>
      </c>
      <c r="AC212" s="59">
        <v>0.6187604847</v>
      </c>
      <c r="AD212" s="61">
        <f>IF(AND($G212="正式版",$H212="中西医诊所"),IFERROR(R212/同类汇总数据!C$3,0),IF(AND($G212="正式版",$H212="中医诊所"),IFERROR(R212/同类汇总数据!C$4,0),IF(AND($G212="正式版",$H212="口腔诊所"),IFERROR(R212/同类汇总数据!C$5,0),IF(AND($G212="检查版",$H212="中西医诊所"),IFERROR(R212/同类汇总数据!C$6,0),IF(AND($G212="检查版",$H212="中医诊所"),IFERROR(R212/同类汇总数据!C$7,0),IF(AND($G212="检查版",$H212="口腔诊所"),IFERROR(R212/同类汇总数据!C$8,0),IF(AND($G212="互联网版",$H212="中西医诊所"),IFERROR(R212/同类汇总数据!C$9,0),IF(AND($G212="互联网版",$H212="中医诊所"),IFERROR(R212/同类汇总数据!C$10,0),IF(AND($G212="互联网版",$H212="口腔诊所"),IFERROR(R212/同类汇总数据!C$11,0))))))))))</f>
        <v>5.68543644265388</v>
      </c>
      <c r="AE212" s="61">
        <f>IF(AND($G212="正式版",$H212="中西医诊所"),IFERROR(S212/同类汇总数据!D$3,0),IF(AND($G212="正式版",$H212="中医诊所"),IFERROR(S212/同类汇总数据!D$4,0),IF(AND($G212="正式版",$H212="口腔诊所"),IFERROR(S212/同类汇总数据!D$5,0),IF(AND($G212="检查版",$H212="中西医诊所"),IFERROR(S212/同类汇总数据!D$6,0),IF(AND($G212="检查版",$H212="中医诊所"),IFERROR(S212/同类汇总数据!D$7,0),IF(AND($G212="检查版",$H212="口腔诊所"),IFERROR(S212/同类汇总数据!D$8,0),IF(AND($G212="互联网版",$H212="中西医诊所"),IFERROR(S212/同类汇总数据!D$9,0),IF(AND($G212="互联网版",$H212="中医诊所"),IFERROR(S212/同类汇总数据!D$10,0),IF(AND($G212="互联网版",$H212="口腔诊所"),IFERROR(S212/同类汇总数据!D$11,0))))))))))</f>
        <v>7.20730645357268</v>
      </c>
      <c r="AF212" s="61">
        <f>IF(AND($G212="正式版",$H212="中西医诊所"),IFERROR(T212/同类汇总数据!E$3,0),IF(AND($G212="正式版",$H212="中医诊所"),IFERROR(T212/同类汇总数据!E$4,0),IF(AND($G212="正式版",$H212="口腔诊所"),IFERROR(T212/同类汇总数据!E$5,0),IF(AND($G212="检查版",$H212="中西医诊所"),IFERROR(T212/同类汇总数据!E$6,0),IF(AND($G212="检查版",$H212="中医诊所"),IFERROR(T212/同类汇总数据!E$7,0),IF(AND($G212="检查版",$H212="口腔诊所"),IFERROR(T212/同类汇总数据!E$8,0),IF(AND($G212="互联网版",$H212="中西医诊所"),IFERROR(T212/同类汇总数据!E$9,0),IF(AND($G212="互联网版",$H212="中医诊所"),IFERROR(T212/同类汇总数据!E$10,0),IF(AND($G212="互联网版",$H212="口腔诊所"),IFERROR(T212/同类汇总数据!E$11,0))))))))))</f>
        <v>5.79905133013495</v>
      </c>
      <c r="AG212" s="61">
        <f>IF(AND($G212="正式版",$H212="中西医诊所"),IFERROR(U212/同类汇总数据!F$3,0),IF(AND($G212="正式版",$H212="中医诊所"),IFERROR(U212/同类汇总数据!F$4,0),IF(AND($G212="正式版",$H212="口腔诊所"),IFERROR(U212/同类汇总数据!F$5,0),IF(AND($G212="检查版",$H212="中西医诊所"),IFERROR(U212/同类汇总数据!F$6,0),IF(AND($G212="检查版",$H212="中医诊所"),IFERROR(U212/同类汇总数据!F$7,0),IF(AND($G212="检查版",$H212="口腔诊所"),IFERROR(U212/同类汇总数据!F$8,0),IF(AND($G212="互联网版",$H212="中西医诊所"),IFERROR(U212/同类汇总数据!F$9,0),IF(AND($G212="互联网版",$H212="中医诊所"),IFERROR(U212/同类汇总数据!F$10,0),IF(AND($G212="互联网版",$H212="口腔诊所"),IFERROR(U212/同类汇总数据!F$11,0))))))))))</f>
        <v>5.96202518480748</v>
      </c>
      <c r="AH212" s="61">
        <f>IF(AND($G212="正式版",$H212="中西医诊所"),IFERROR(V212/同类汇总数据!G$3,0),IF(AND($G212="正式版",$H212="中医诊所"),IFERROR(V212/同类汇总数据!G$4,0),IF(AND($G212="正式版",$H212="口腔诊所"),IFERROR(V212/同类汇总数据!G$5,0),IF(AND($G212="检查版",$H212="中西医诊所"),IFERROR(V212/同类汇总数据!G$6,0),IF(AND($G212="检查版",$H212="中医诊所"),IFERROR(V212/同类汇总数据!G$7,0),IF(AND($G212="检查版",$H212="口腔诊所"),IFERROR(V212/同类汇总数据!G$8,0),IF(AND($G212="互联网版",$H212="中西医诊所"),IFERROR(V212/同类汇总数据!G$9,0),IF(AND($G212="互联网版",$H212="中医诊所"),IFERROR(V212/同类汇总数据!G$10,0),IF(AND($G212="互联网版",$H212="口腔诊所"),IFERROR(V212/同类汇总数据!G$11,0))))))))))</f>
        <v>3.6563071297989</v>
      </c>
      <c r="AI212" s="61">
        <f>IF(AND($G212="正式版",$H212="中西医诊所"),IFERROR(W212/同类汇总数据!H$3,0),IF(AND($G212="正式版",$H212="中医诊所"),IFERROR(W212/同类汇总数据!H$4,0),IF(AND($G212="正式版",$H212="口腔诊所"),IFERROR(W212/同类汇总数据!H$5,0),IF(AND($G212="检查版",$H212="中西医诊所"),IFERROR(W212/同类汇总数据!H$6,0),IF(AND($G212="检查版",$H212="中医诊所"),IFERROR(W212/同类汇总数据!H$7,0),IF(AND($G212="检查版",$H212="口腔诊所"),IFERROR(W212/同类汇总数据!H$8,0),IF(AND($G212="互联网版",$H212="中西医诊所"),IFERROR(W212/同类汇总数据!H$9,0),IF(AND($G212="互联网版",$H212="中医诊所"),IFERROR(W212/同类汇总数据!H$10,0),IF(AND($G212="互联网版",$H212="口腔诊所"),IFERROR(W212/同类汇总数据!H$11,0))))))))))</f>
        <v>4.94837751926932</v>
      </c>
      <c r="AJ212" s="61">
        <f>IF(AND($G212="正式版",$H212="中西医诊所"),IFERROR(X212/同类汇总数据!I$3,0),IF(AND($G212="正式版",$H212="中医诊所"),IFERROR(X212/同类汇总数据!I$4,0),IF(AND($G212="正式版",$H212="口腔诊所"),IFERROR(X212/同类汇总数据!I$5,0),IF(AND($G212="检查版",$H212="中西医诊所"),IFERROR(X212/同类汇总数据!I$6,0),IF(AND($G212="检查版",$H212="中医诊所"),IFERROR(X212/同类汇总数据!I$7,0),IF(AND($G212="检查版",$H212="口腔诊所"),IFERROR(X212/同类汇总数据!I$8,0),IF(AND($G212="互联网版",$H212="中西医诊所"),IFERROR(X212/同类汇总数据!I$9,0),IF(AND($G212="互联网版",$H212="中医诊所"),IFERROR(X212/同类汇总数据!I$10,0),IF(AND($G212="互联网版",$H212="口腔诊所"),IFERROR(X212/同类汇总数据!I$11,0))))))))))</f>
        <v>3.83180331808189</v>
      </c>
      <c r="AK212" s="61">
        <f>IF(AND($G212="正式版",$H212="中西医诊所"),IFERROR(Y212/同类汇总数据!J$3,0),IF(AND($G212="正式版",$H212="中医诊所"),IFERROR(Y212/同类汇总数据!J$4,0),IF(AND($G212="正式版",$H212="口腔诊所"),IFERROR(Y212/同类汇总数据!J$5,0),IF(AND($G212="检查版",$H212="中西医诊所"),IFERROR(Y212/同类汇总数据!J$6,0),IF(AND($G212="检查版",$H212="中医诊所"),IFERROR(Y212/同类汇总数据!J$7,0),IF(AND($G212="检查版",$H212="口腔诊所"),IFERROR(Y212/同类汇总数据!J$8,0),IF(AND($G212="互联网版",$H212="中西医诊所"),IFERROR(Y212/同类汇总数据!J$9,0),IF(AND($G212="互联网版",$H212="中医诊所"),IFERROR(Y212/同类汇总数据!J$10,0),IF(AND($G212="互联网版",$H212="口腔诊所"),IFERROR(Y212/同类汇总数据!J$11,0))))))))))</f>
        <v>3.82641328942769</v>
      </c>
      <c r="AL212" s="62" t="str">
        <f ca="1" t="shared" si="72"/>
        <v>-</v>
      </c>
      <c r="AM212" s="62" t="str">
        <f t="shared" si="73"/>
        <v>高于同行100%</v>
      </c>
      <c r="AN212" s="5" t="str">
        <f t="shared" si="74"/>
        <v>高于同行100%</v>
      </c>
      <c r="AO212" s="63">
        <f t="shared" si="75"/>
        <v>46103.6607838542</v>
      </c>
      <c r="AP212" s="5" t="str">
        <f t="shared" si="76"/>
        <v/>
      </c>
      <c r="AQ212" s="60">
        <v>45219.5564261458</v>
      </c>
    </row>
    <row r="213" ht="17" spans="1:43">
      <c r="A213" s="5">
        <f t="shared" si="68"/>
        <v>210</v>
      </c>
      <c r="B213" s="55" t="str">
        <f t="shared" si="69"/>
        <v>交易波动较大</v>
      </c>
      <c r="C213" s="2" t="str">
        <f t="shared" si="70"/>
        <v/>
      </c>
      <c r="D213" s="56" t="str">
        <f t="shared" si="71"/>
        <v>-</v>
      </c>
      <c r="E213" s="84" t="s">
        <v>670</v>
      </c>
      <c r="F213" s="58">
        <v>45222.3939772685</v>
      </c>
      <c r="G213" s="59" t="s">
        <v>38</v>
      </c>
      <c r="H213" s="59" t="s">
        <v>39</v>
      </c>
      <c r="I213" s="59" t="s">
        <v>40</v>
      </c>
      <c r="J213" s="59" t="s">
        <v>85</v>
      </c>
      <c r="K213" s="59" t="s">
        <v>671</v>
      </c>
      <c r="L213" s="59"/>
      <c r="M213" s="60">
        <v>46104.3724305556</v>
      </c>
      <c r="N213" s="60">
        <v>46104.3933059722</v>
      </c>
      <c r="O213" s="60">
        <v>46104.3762035648</v>
      </c>
      <c r="P213" s="60">
        <v>46101.6658742361</v>
      </c>
      <c r="Q213" s="60">
        <v>46104.3933313889</v>
      </c>
      <c r="R213" s="59">
        <v>7276.97</v>
      </c>
      <c r="S213" s="59">
        <v>30574.49</v>
      </c>
      <c r="T213" s="59">
        <v>96503.1</v>
      </c>
      <c r="U213" s="59">
        <v>85635.92</v>
      </c>
      <c r="V213" s="59">
        <v>73</v>
      </c>
      <c r="W213" s="59">
        <v>322</v>
      </c>
      <c r="X213" s="59">
        <v>947</v>
      </c>
      <c r="Y213" s="59">
        <v>846</v>
      </c>
      <c r="Z213" s="59">
        <v>194.6270909091</v>
      </c>
      <c r="AA213" s="59">
        <v>-0.0412415682</v>
      </c>
      <c r="AB213" s="59">
        <v>-0.0631415079</v>
      </c>
      <c r="AC213" s="59">
        <v>-0.2015544371</v>
      </c>
      <c r="AD213" s="61">
        <f>IF(AND($G213="正式版",$H213="中西医诊所"),IFERROR(R213/同类汇总数据!C$3,0),IF(AND($G213="正式版",$H213="中医诊所"),IFERROR(R213/同类汇总数据!C$4,0),IF(AND($G213="正式版",$H213="口腔诊所"),IFERROR(R213/同类汇总数据!C$5,0),IF(AND($G213="检查版",$H213="中西医诊所"),IFERROR(R213/同类汇总数据!C$6,0),IF(AND($G213="检查版",$H213="中医诊所"),IFERROR(R213/同类汇总数据!C$7,0),IF(AND($G213="检查版",$H213="口腔诊所"),IFERROR(R213/同类汇总数据!C$8,0),IF(AND($G213="互联网版",$H213="中西医诊所"),IFERROR(R213/同类汇总数据!C$9,0),IF(AND($G213="互联网版",$H213="中医诊所"),IFERROR(R213/同类汇总数据!C$10,0),IF(AND($G213="互联网版",$H213="口腔诊所"),IFERROR(R213/同类汇总数据!C$11,0))))))))))</f>
        <v>0.795145016389504</v>
      </c>
      <c r="AE213" s="61">
        <f>IF(AND($G213="正式版",$H213="中西医诊所"),IFERROR(S213/同类汇总数据!D$3,0),IF(AND($G213="正式版",$H213="中医诊所"),IFERROR(S213/同类汇总数据!D$4,0),IF(AND($G213="正式版",$H213="口腔诊所"),IFERROR(S213/同类汇总数据!D$5,0),IF(AND($G213="检查版",$H213="中西医诊所"),IFERROR(S213/同类汇总数据!D$6,0),IF(AND($G213="检查版",$H213="中医诊所"),IFERROR(S213/同类汇总数据!D$7,0),IF(AND($G213="检查版",$H213="口腔诊所"),IFERROR(S213/同类汇总数据!D$8,0),IF(AND($G213="互联网版",$H213="中西医诊所"),IFERROR(S213/同类汇总数据!D$9,0),IF(AND($G213="互联网版",$H213="中医诊所"),IFERROR(S213/同类汇总数据!D$10,0),IF(AND($G213="互联网版",$H213="口腔诊所"),IFERROR(S213/同类汇总数据!D$11,0))))))))))</f>
        <v>0.838031398464596</v>
      </c>
      <c r="AF213" s="61">
        <f>IF(AND($G213="正式版",$H213="中西医诊所"),IFERROR(T213/同类汇总数据!E$3,0),IF(AND($G213="正式版",$H213="中医诊所"),IFERROR(T213/同类汇总数据!E$4,0),IF(AND($G213="正式版",$H213="口腔诊所"),IFERROR(T213/同类汇总数据!E$5,0),IF(AND($G213="检查版",$H213="中西医诊所"),IFERROR(T213/同类汇总数据!E$6,0),IF(AND($G213="检查版",$H213="中医诊所"),IFERROR(T213/同类汇总数据!E$7,0),IF(AND($G213="检查版",$H213="口腔诊所"),IFERROR(T213/同类汇总数据!E$8,0),IF(AND($G213="互联网版",$H213="中西医诊所"),IFERROR(T213/同类汇总数据!E$9,0),IF(AND($G213="互联网版",$H213="中医诊所"),IFERROR(T213/同类汇总数据!E$10,0),IF(AND($G213="互联网版",$H213="口腔诊所"),IFERROR(T213/同类汇总数据!E$11,0))))))))))</f>
        <v>0.884406672920614</v>
      </c>
      <c r="AG213" s="61">
        <f>IF(AND($G213="正式版",$H213="中西医诊所"),IFERROR(U213/同类汇总数据!F$3,0),IF(AND($G213="正式版",$H213="中医诊所"),IFERROR(U213/同类汇总数据!F$4,0),IF(AND($G213="正式版",$H213="口腔诊所"),IFERROR(U213/同类汇总数据!F$5,0),IF(AND($G213="检查版",$H213="中西医诊所"),IFERROR(U213/同类汇总数据!F$6,0),IF(AND($G213="检查版",$H213="中医诊所"),IFERROR(U213/同类汇总数据!F$7,0),IF(AND($G213="检查版",$H213="口腔诊所"),IFERROR(U213/同类汇总数据!F$8,0),IF(AND($G213="互联网版",$H213="中西医诊所"),IFERROR(U213/同类汇总数据!F$9,0),IF(AND($G213="互联网版",$H213="中医诊所"),IFERROR(U213/同类汇总数据!F$10,0),IF(AND($G213="互联网版",$H213="口腔诊所"),IFERROR(U213/同类汇总数据!F$11,0))))))))))</f>
        <v>0.892755224201267</v>
      </c>
      <c r="AH213" s="61">
        <f>IF(AND($G213="正式版",$H213="中西医诊所"),IFERROR(V213/同类汇总数据!G$3,0),IF(AND($G213="正式版",$H213="中医诊所"),IFERROR(V213/同类汇总数据!G$4,0),IF(AND($G213="正式版",$H213="口腔诊所"),IFERROR(V213/同类汇总数据!G$5,0),IF(AND($G213="检查版",$H213="中西医诊所"),IFERROR(V213/同类汇总数据!G$6,0),IF(AND($G213="检查版",$H213="中医诊所"),IFERROR(V213/同类汇总数据!G$7,0),IF(AND($G213="检查版",$H213="口腔诊所"),IFERROR(V213/同类汇总数据!G$8,0),IF(AND($G213="互联网版",$H213="中西医诊所"),IFERROR(V213/同类汇总数据!G$9,0),IF(AND($G213="互联网版",$H213="中医诊所"),IFERROR(V213/同类汇总数据!G$10,0),IF(AND($G213="互联网版",$H213="口腔诊所"),IFERROR(V213/同类汇总数据!G$11,0))))))))))</f>
        <v>0.770033259107753</v>
      </c>
      <c r="AI213" s="61">
        <f>IF(AND($G213="正式版",$H213="中西医诊所"),IFERROR(W213/同类汇总数据!H$3,0),IF(AND($G213="正式版",$H213="中医诊所"),IFERROR(W213/同类汇总数据!H$4,0),IF(AND($G213="正式版",$H213="口腔诊所"),IFERROR(W213/同类汇总数据!H$5,0),IF(AND($G213="检查版",$H213="中西医诊所"),IFERROR(W213/同类汇总数据!H$6,0),IF(AND($G213="检查版",$H213="中医诊所"),IFERROR(W213/同类汇总数据!H$7,0),IF(AND($G213="检查版",$H213="口腔诊所"),IFERROR(W213/同类汇总数据!H$8,0),IF(AND($G213="互联网版",$H213="中西医诊所"),IFERROR(W213/同类汇总数据!H$9,0),IF(AND($G213="互联网版",$H213="中医诊所"),IFERROR(W213/同类汇总数据!H$10,0),IF(AND($G213="互联网版",$H213="口腔诊所"),IFERROR(W213/同类汇总数据!H$11,0))))))))))</f>
        <v>0.880670753854165</v>
      </c>
      <c r="AJ213" s="61">
        <f>IF(AND($G213="正式版",$H213="中西医诊所"),IFERROR(X213/同类汇总数据!I$3,0),IF(AND($G213="正式版",$H213="中医诊所"),IFERROR(X213/同类汇总数据!I$4,0),IF(AND($G213="正式版",$H213="口腔诊所"),IFERROR(X213/同类汇总数据!I$5,0),IF(AND($G213="检查版",$H213="中西医诊所"),IFERROR(X213/同类汇总数据!I$6,0),IF(AND($G213="检查版",$H213="中医诊所"),IFERROR(X213/同类汇总数据!I$7,0),IF(AND($G213="检查版",$H213="口腔诊所"),IFERROR(X213/同类汇总数据!I$8,0),IF(AND($G213="互联网版",$H213="中西医诊所"),IFERROR(X213/同类汇总数据!I$9,0),IF(AND($G213="互联网版",$H213="中医诊所"),IFERROR(X213/同类汇总数据!I$10,0),IF(AND($G213="互联网版",$H213="口腔诊所"),IFERROR(X213/同类汇总数据!I$11,0))))))))))</f>
        <v>0.837378822132515</v>
      </c>
      <c r="AK213" s="61">
        <f>IF(AND($G213="正式版",$H213="中西医诊所"),IFERROR(Y213/同类汇总数据!J$3,0),IF(AND($G213="正式版",$H213="中医诊所"),IFERROR(Y213/同类汇总数据!J$4,0),IF(AND($G213="正式版",$H213="口腔诊所"),IFERROR(Y213/同类汇总数据!J$5,0),IF(AND($G213="检查版",$H213="中西医诊所"),IFERROR(Y213/同类汇总数据!J$6,0),IF(AND($G213="检查版",$H213="中医诊所"),IFERROR(Y213/同类汇总数据!J$7,0),IF(AND($G213="检查版",$H213="口腔诊所"),IFERROR(Y213/同类汇总数据!J$8,0),IF(AND($G213="互联网版",$H213="中西医诊所"),IFERROR(Y213/同类汇总数据!J$9,0),IF(AND($G213="互联网版",$H213="中医诊所"),IFERROR(Y213/同类汇总数据!J$10,0),IF(AND($G213="互联网版",$H213="口腔诊所"),IFERROR(Y213/同类汇总数据!J$11,0))))))))))</f>
        <v>0.845338607073825</v>
      </c>
      <c r="AL213" s="62" t="str">
        <f ca="1" t="shared" si="72"/>
        <v>-</v>
      </c>
      <c r="AM213" s="62" t="str">
        <f t="shared" si="73"/>
        <v/>
      </c>
      <c r="AN213" s="5" t="str">
        <f t="shared" si="74"/>
        <v/>
      </c>
      <c r="AO213" s="63">
        <f t="shared" si="75"/>
        <v>46104.3933313889</v>
      </c>
      <c r="AP213" s="5" t="str">
        <f t="shared" si="76"/>
        <v/>
      </c>
      <c r="AQ213" s="60">
        <v>45222.3939772685</v>
      </c>
    </row>
    <row r="214" ht="17" spans="1:43">
      <c r="A214" s="5">
        <f t="shared" ref="A214:A223" si="77">ROW()-3</f>
        <v>211</v>
      </c>
      <c r="B214" s="55" t="str">
        <f t="shared" si="69"/>
        <v>无交易</v>
      </c>
      <c r="C214" s="2" t="str">
        <f t="shared" si="70"/>
        <v/>
      </c>
      <c r="D214" s="56" t="str">
        <f t="shared" si="71"/>
        <v>流失</v>
      </c>
      <c r="E214" s="84" t="s">
        <v>672</v>
      </c>
      <c r="F214" s="58">
        <v>45222.4280348148</v>
      </c>
      <c r="G214" s="59" t="s">
        <v>60</v>
      </c>
      <c r="H214" s="59" t="s">
        <v>63</v>
      </c>
      <c r="I214" s="59" t="s">
        <v>40</v>
      </c>
      <c r="J214" s="59" t="s">
        <v>41</v>
      </c>
      <c r="K214" s="59" t="s">
        <v>673</v>
      </c>
      <c r="L214" s="59" t="s">
        <v>674</v>
      </c>
      <c r="M214" s="60">
        <v>45642.6230671296</v>
      </c>
      <c r="N214" s="60"/>
      <c r="O214" s="60"/>
      <c r="P214" s="60">
        <v>45642.6381936574</v>
      </c>
      <c r="Q214" s="60"/>
      <c r="R214" s="59"/>
      <c r="S214" s="59"/>
      <c r="T214" s="59"/>
      <c r="U214" s="59"/>
      <c r="V214" s="59"/>
      <c r="W214" s="59"/>
      <c r="X214" s="59"/>
      <c r="Y214" s="59"/>
      <c r="Z214" s="59"/>
      <c r="AA214" s="59"/>
      <c r="AB214" s="59"/>
      <c r="AC214" s="59"/>
      <c r="AD214" s="61">
        <f>IF(AND($G214="正式版",$H214="中西医诊所"),IFERROR(R214/同类汇总数据!C$3,0),IF(AND($G214="正式版",$H214="中医诊所"),IFERROR(R214/同类汇总数据!C$4,0),IF(AND($G214="正式版",$H214="口腔诊所"),IFERROR(R214/同类汇总数据!C$5,0),IF(AND($G214="检查版",$H214="中西医诊所"),IFERROR(R214/同类汇总数据!C$6,0),IF(AND($G214="检查版",$H214="中医诊所"),IFERROR(R214/同类汇总数据!C$7,0),IF(AND($G214="检查版",$H214="口腔诊所"),IFERROR(R214/同类汇总数据!C$8,0),IF(AND($G214="互联网版",$H214="中西医诊所"),IFERROR(R214/同类汇总数据!C$9,0),IF(AND($G214="互联网版",$H214="中医诊所"),IFERROR(R214/同类汇总数据!C$10,0),IF(AND($G214="互联网版",$H214="口腔诊所"),IFERROR(R214/同类汇总数据!C$11,0))))))))))</f>
        <v>0</v>
      </c>
      <c r="AE214" s="61">
        <f>IF(AND($G214="正式版",$H214="中西医诊所"),IFERROR(S214/同类汇总数据!D$3,0),IF(AND($G214="正式版",$H214="中医诊所"),IFERROR(S214/同类汇总数据!D$4,0),IF(AND($G214="正式版",$H214="口腔诊所"),IFERROR(S214/同类汇总数据!D$5,0),IF(AND($G214="检查版",$H214="中西医诊所"),IFERROR(S214/同类汇总数据!D$6,0),IF(AND($G214="检查版",$H214="中医诊所"),IFERROR(S214/同类汇总数据!D$7,0),IF(AND($G214="检查版",$H214="口腔诊所"),IFERROR(S214/同类汇总数据!D$8,0),IF(AND($G214="互联网版",$H214="中西医诊所"),IFERROR(S214/同类汇总数据!D$9,0),IF(AND($G214="互联网版",$H214="中医诊所"),IFERROR(S214/同类汇总数据!D$10,0),IF(AND($G214="互联网版",$H214="口腔诊所"),IFERROR(S214/同类汇总数据!D$11,0))))))))))</f>
        <v>0</v>
      </c>
      <c r="AF214" s="61">
        <f>IF(AND($G214="正式版",$H214="中西医诊所"),IFERROR(T214/同类汇总数据!E$3,0),IF(AND($G214="正式版",$H214="中医诊所"),IFERROR(T214/同类汇总数据!E$4,0),IF(AND($G214="正式版",$H214="口腔诊所"),IFERROR(T214/同类汇总数据!E$5,0),IF(AND($G214="检查版",$H214="中西医诊所"),IFERROR(T214/同类汇总数据!E$6,0),IF(AND($G214="检查版",$H214="中医诊所"),IFERROR(T214/同类汇总数据!E$7,0),IF(AND($G214="检查版",$H214="口腔诊所"),IFERROR(T214/同类汇总数据!E$8,0),IF(AND($G214="互联网版",$H214="中西医诊所"),IFERROR(T214/同类汇总数据!E$9,0),IF(AND($G214="互联网版",$H214="中医诊所"),IFERROR(T214/同类汇总数据!E$10,0),IF(AND($G214="互联网版",$H214="口腔诊所"),IFERROR(T214/同类汇总数据!E$11,0))))))))))</f>
        <v>0</v>
      </c>
      <c r="AG214" s="61">
        <f>IF(AND($G214="正式版",$H214="中西医诊所"),IFERROR(U214/同类汇总数据!F$3,0),IF(AND($G214="正式版",$H214="中医诊所"),IFERROR(U214/同类汇总数据!F$4,0),IF(AND($G214="正式版",$H214="口腔诊所"),IFERROR(U214/同类汇总数据!F$5,0),IF(AND($G214="检查版",$H214="中西医诊所"),IFERROR(U214/同类汇总数据!F$6,0),IF(AND($G214="检查版",$H214="中医诊所"),IFERROR(U214/同类汇总数据!F$7,0),IF(AND($G214="检查版",$H214="口腔诊所"),IFERROR(U214/同类汇总数据!F$8,0),IF(AND($G214="互联网版",$H214="中西医诊所"),IFERROR(U214/同类汇总数据!F$9,0),IF(AND($G214="互联网版",$H214="中医诊所"),IFERROR(U214/同类汇总数据!F$10,0),IF(AND($G214="互联网版",$H214="口腔诊所"),IFERROR(U214/同类汇总数据!F$11,0))))))))))</f>
        <v>0</v>
      </c>
      <c r="AH214" s="61">
        <f>IF(AND($G214="正式版",$H214="中西医诊所"),IFERROR(V214/同类汇总数据!G$3,0),IF(AND($G214="正式版",$H214="中医诊所"),IFERROR(V214/同类汇总数据!G$4,0),IF(AND($G214="正式版",$H214="口腔诊所"),IFERROR(V214/同类汇总数据!G$5,0),IF(AND($G214="检查版",$H214="中西医诊所"),IFERROR(V214/同类汇总数据!G$6,0),IF(AND($G214="检查版",$H214="中医诊所"),IFERROR(V214/同类汇总数据!G$7,0),IF(AND($G214="检查版",$H214="口腔诊所"),IFERROR(V214/同类汇总数据!G$8,0),IF(AND($G214="互联网版",$H214="中西医诊所"),IFERROR(V214/同类汇总数据!G$9,0),IF(AND($G214="互联网版",$H214="中医诊所"),IFERROR(V214/同类汇总数据!G$10,0),IF(AND($G214="互联网版",$H214="口腔诊所"),IFERROR(V214/同类汇总数据!G$11,0))))))))))</f>
        <v>0</v>
      </c>
      <c r="AI214" s="61">
        <f>IF(AND($G214="正式版",$H214="中西医诊所"),IFERROR(W214/同类汇总数据!H$3,0),IF(AND($G214="正式版",$H214="中医诊所"),IFERROR(W214/同类汇总数据!H$4,0),IF(AND($G214="正式版",$H214="口腔诊所"),IFERROR(W214/同类汇总数据!H$5,0),IF(AND($G214="检查版",$H214="中西医诊所"),IFERROR(W214/同类汇总数据!H$6,0),IF(AND($G214="检查版",$H214="中医诊所"),IFERROR(W214/同类汇总数据!H$7,0),IF(AND($G214="检查版",$H214="口腔诊所"),IFERROR(W214/同类汇总数据!H$8,0),IF(AND($G214="互联网版",$H214="中西医诊所"),IFERROR(W214/同类汇总数据!H$9,0),IF(AND($G214="互联网版",$H214="中医诊所"),IFERROR(W214/同类汇总数据!H$10,0),IF(AND($G214="互联网版",$H214="口腔诊所"),IFERROR(W214/同类汇总数据!H$11,0))))))))))</f>
        <v>0</v>
      </c>
      <c r="AJ214" s="61">
        <f>IF(AND($G214="正式版",$H214="中西医诊所"),IFERROR(X214/同类汇总数据!I$3,0),IF(AND($G214="正式版",$H214="中医诊所"),IFERROR(X214/同类汇总数据!I$4,0),IF(AND($G214="正式版",$H214="口腔诊所"),IFERROR(X214/同类汇总数据!I$5,0),IF(AND($G214="检查版",$H214="中西医诊所"),IFERROR(X214/同类汇总数据!I$6,0),IF(AND($G214="检查版",$H214="中医诊所"),IFERROR(X214/同类汇总数据!I$7,0),IF(AND($G214="检查版",$H214="口腔诊所"),IFERROR(X214/同类汇总数据!I$8,0),IF(AND($G214="互联网版",$H214="中西医诊所"),IFERROR(X214/同类汇总数据!I$9,0),IF(AND($G214="互联网版",$H214="中医诊所"),IFERROR(X214/同类汇总数据!I$10,0),IF(AND($G214="互联网版",$H214="口腔诊所"),IFERROR(X214/同类汇总数据!I$11,0))))))))))</f>
        <v>0</v>
      </c>
      <c r="AK214" s="61">
        <f>IF(AND($G214="正式版",$H214="中西医诊所"),IFERROR(Y214/同类汇总数据!J$3,0),IF(AND($G214="正式版",$H214="中医诊所"),IFERROR(Y214/同类汇总数据!J$4,0),IF(AND($G214="正式版",$H214="口腔诊所"),IFERROR(Y214/同类汇总数据!J$5,0),IF(AND($G214="检查版",$H214="中西医诊所"),IFERROR(Y214/同类汇总数据!J$6,0),IF(AND($G214="检查版",$H214="中医诊所"),IFERROR(Y214/同类汇总数据!J$7,0),IF(AND($G214="检查版",$H214="口腔诊所"),IFERROR(Y214/同类汇总数据!J$8,0),IF(AND($G214="互联网版",$H214="中西医诊所"),IFERROR(Y214/同类汇总数据!J$9,0),IF(AND($G214="互联网版",$H214="中医诊所"),IFERROR(Y214/同类汇总数据!J$10,0),IF(AND($G214="互联网版",$H214="口腔诊所"),IFERROR(Y214/同类汇总数据!J$11,0))))))))))</f>
        <v>0</v>
      </c>
      <c r="AL214" s="62" t="str">
        <f ca="1" t="shared" si="72"/>
        <v>今年内未操作</v>
      </c>
      <c r="AM214" s="62" t="str">
        <f t="shared" si="73"/>
        <v>低于同行20%</v>
      </c>
      <c r="AN214" s="5" t="str">
        <f t="shared" si="74"/>
        <v>低于同行20%</v>
      </c>
      <c r="AO214" s="63">
        <f t="shared" si="75"/>
        <v>45642.6381936574</v>
      </c>
      <c r="AP214" s="5" t="str">
        <f t="shared" si="76"/>
        <v/>
      </c>
      <c r="AQ214" s="60">
        <v>45222.4280348148</v>
      </c>
    </row>
    <row r="215" ht="17" spans="1:43">
      <c r="A215" s="5">
        <f t="shared" si="77"/>
        <v>212</v>
      </c>
      <c r="B215" s="55" t="str">
        <f t="shared" si="69"/>
        <v>交易波动较大</v>
      </c>
      <c r="C215" s="2" t="str">
        <f t="shared" si="70"/>
        <v/>
      </c>
      <c r="D215" s="56" t="str">
        <f t="shared" si="71"/>
        <v>-</v>
      </c>
      <c r="E215" s="84" t="s">
        <v>675</v>
      </c>
      <c r="F215" s="58">
        <v>45222.436788125</v>
      </c>
      <c r="G215" s="59" t="s">
        <v>38</v>
      </c>
      <c r="H215" s="59" t="s">
        <v>39</v>
      </c>
      <c r="I215" s="59" t="s">
        <v>40</v>
      </c>
      <c r="J215" s="59" t="s">
        <v>149</v>
      </c>
      <c r="K215" s="59" t="s">
        <v>676</v>
      </c>
      <c r="L215" s="59"/>
      <c r="M215" s="60">
        <v>46104.350625</v>
      </c>
      <c r="N215" s="60">
        <v>46104.3634821296</v>
      </c>
      <c r="O215" s="60">
        <v>46104.3628882407</v>
      </c>
      <c r="P215" s="60">
        <v>46103.4284951505</v>
      </c>
      <c r="Q215" s="60">
        <v>46104.3635340394</v>
      </c>
      <c r="R215" s="59">
        <v>19374</v>
      </c>
      <c r="S215" s="59">
        <v>59544</v>
      </c>
      <c r="T215" s="59">
        <v>194839.56</v>
      </c>
      <c r="U215" s="59">
        <v>168195.56</v>
      </c>
      <c r="V215" s="59">
        <v>228</v>
      </c>
      <c r="W215" s="59">
        <v>716</v>
      </c>
      <c r="X215" s="59">
        <v>2491</v>
      </c>
      <c r="Y215" s="59">
        <v>2108</v>
      </c>
      <c r="Z215" s="59">
        <v>120.6567862267</v>
      </c>
      <c r="AA215" s="59">
        <v>0.0683412577</v>
      </c>
      <c r="AB215" s="59">
        <v>-0.2994644583</v>
      </c>
      <c r="AC215" s="59">
        <v>-0.2934439233</v>
      </c>
      <c r="AD215" s="61">
        <f>IF(AND($G215="正式版",$H215="中西医诊所"),IFERROR(R215/同类汇总数据!C$3,0),IF(AND($G215="正式版",$H215="中医诊所"),IFERROR(R215/同类汇总数据!C$4,0),IF(AND($G215="正式版",$H215="口腔诊所"),IFERROR(R215/同类汇总数据!C$5,0),IF(AND($G215="检查版",$H215="中西医诊所"),IFERROR(R215/同类汇总数据!C$6,0),IF(AND($G215="检查版",$H215="中医诊所"),IFERROR(R215/同类汇总数据!C$7,0),IF(AND($G215="检查版",$H215="口腔诊所"),IFERROR(R215/同类汇总数据!C$8,0),IF(AND($G215="互联网版",$H215="中西医诊所"),IFERROR(R215/同类汇总数据!C$9,0),IF(AND($G215="互联网版",$H215="中医诊所"),IFERROR(R215/同类汇总数据!C$10,0),IF(AND($G215="互联网版",$H215="口腔诊所"),IFERROR(R215/同类汇总数据!C$11,0))))))))))</f>
        <v>2.11697169942026</v>
      </c>
      <c r="AE215" s="61">
        <f>IF(AND($G215="正式版",$H215="中西医诊所"),IFERROR(S215/同类汇总数据!D$3,0),IF(AND($G215="正式版",$H215="中医诊所"),IFERROR(S215/同类汇总数据!D$4,0),IF(AND($G215="正式版",$H215="口腔诊所"),IFERROR(S215/同类汇总数据!D$5,0),IF(AND($G215="检查版",$H215="中西医诊所"),IFERROR(S215/同类汇总数据!D$6,0),IF(AND($G215="检查版",$H215="中医诊所"),IFERROR(S215/同类汇总数据!D$7,0),IF(AND($G215="检查版",$H215="口腔诊所"),IFERROR(S215/同类汇总数据!D$8,0),IF(AND($G215="互联网版",$H215="中西医诊所"),IFERROR(S215/同类汇总数据!D$9,0),IF(AND($G215="互联网版",$H215="中医诊所"),IFERROR(S215/同类汇总数据!D$10,0),IF(AND($G215="互联网版",$H215="口腔诊所"),IFERROR(S215/同类汇总数据!D$11,0))))))))))</f>
        <v>1.63207110209118</v>
      </c>
      <c r="AF215" s="61">
        <f>IF(AND($G215="正式版",$H215="中西医诊所"),IFERROR(T215/同类汇总数据!E$3,0),IF(AND($G215="正式版",$H215="中医诊所"),IFERROR(T215/同类汇总数据!E$4,0),IF(AND($G215="正式版",$H215="口腔诊所"),IFERROR(T215/同类汇总数据!E$5,0),IF(AND($G215="检查版",$H215="中西医诊所"),IFERROR(T215/同类汇总数据!E$6,0),IF(AND($G215="检查版",$H215="中医诊所"),IFERROR(T215/同类汇总数据!E$7,0),IF(AND($G215="检查版",$H215="口腔诊所"),IFERROR(T215/同类汇总数据!E$8,0),IF(AND($G215="互联网版",$H215="中西医诊所"),IFERROR(T215/同类汇总数据!E$9,0),IF(AND($G215="互联网版",$H215="中医诊所"),IFERROR(T215/同类汇总数据!E$10,0),IF(AND($G215="互联网版",$H215="口腔诊所"),IFERROR(T215/同类汇总数据!E$11,0))))))))))</f>
        <v>1.7856152497994</v>
      </c>
      <c r="AG215" s="61">
        <f>IF(AND($G215="正式版",$H215="中西医诊所"),IFERROR(U215/同类汇总数据!F$3,0),IF(AND($G215="正式版",$H215="中医诊所"),IFERROR(U215/同类汇总数据!F$4,0),IF(AND($G215="正式版",$H215="口腔诊所"),IFERROR(U215/同类汇总数据!F$5,0),IF(AND($G215="检查版",$H215="中西医诊所"),IFERROR(U215/同类汇总数据!F$6,0),IF(AND($G215="检查版",$H215="中医诊所"),IFERROR(U215/同类汇总数据!F$7,0),IF(AND($G215="检查版",$H215="口腔诊所"),IFERROR(U215/同类汇总数据!F$8,0),IF(AND($G215="互联网版",$H215="中西医诊所"),IFERROR(U215/同类汇总数据!F$9,0),IF(AND($G215="互联网版",$H215="中医诊所"),IFERROR(U215/同类汇总数据!F$10,0),IF(AND($G215="互联网版",$H215="口腔诊所"),IFERROR(U215/同类汇总数据!F$11,0))))))))))</f>
        <v>1.75344020216584</v>
      </c>
      <c r="AH215" s="61">
        <f>IF(AND($G215="正式版",$H215="中西医诊所"),IFERROR(V215/同类汇总数据!G$3,0),IF(AND($G215="正式版",$H215="中医诊所"),IFERROR(V215/同类汇总数据!G$4,0),IF(AND($G215="正式版",$H215="口腔诊所"),IFERROR(V215/同类汇总数据!G$5,0),IF(AND($G215="检查版",$H215="中西医诊所"),IFERROR(V215/同类汇总数据!G$6,0),IF(AND($G215="检查版",$H215="中医诊所"),IFERROR(V215/同类汇总数据!G$7,0),IF(AND($G215="检查版",$H215="口腔诊所"),IFERROR(V215/同类汇总数据!G$8,0),IF(AND($G215="互联网版",$H215="中西医诊所"),IFERROR(V215/同类汇总数据!G$9,0),IF(AND($G215="互联网版",$H215="中医诊所"),IFERROR(V215/同类汇总数据!G$10,0),IF(AND($G215="互联网版",$H215="口腔诊所"),IFERROR(V215/同类汇总数据!G$11,0))))))))))</f>
        <v>2.40503538461052</v>
      </c>
      <c r="AI215" s="61">
        <f>IF(AND($G215="正式版",$H215="中西医诊所"),IFERROR(W215/同类汇总数据!H$3,0),IF(AND($G215="正式版",$H215="中医诊所"),IFERROR(W215/同类汇总数据!H$4,0),IF(AND($G215="正式版",$H215="口腔诊所"),IFERROR(W215/同类汇总数据!H$5,0),IF(AND($G215="检查版",$H215="中西医诊所"),IFERROR(W215/同类汇总数据!H$6,0),IF(AND($G215="检查版",$H215="中医诊所"),IFERROR(W215/同类汇总数据!H$7,0),IF(AND($G215="检查版",$H215="口腔诊所"),IFERROR(W215/同类汇总数据!H$8,0),IF(AND($G215="互联网版",$H215="中西医诊所"),IFERROR(W215/同类汇总数据!H$9,0),IF(AND($G215="互联网版",$H215="中医诊所"),IFERROR(W215/同类汇总数据!H$10,0),IF(AND($G215="互联网版",$H215="口腔诊所"),IFERROR(W215/同类汇总数据!H$11,0))))))))))</f>
        <v>1.95826167627199</v>
      </c>
      <c r="AJ215" s="61">
        <f>IF(AND($G215="正式版",$H215="中西医诊所"),IFERROR(X215/同类汇总数据!I$3,0),IF(AND($G215="正式版",$H215="中医诊所"),IFERROR(X215/同类汇总数据!I$4,0),IF(AND($G215="正式版",$H215="口腔诊所"),IFERROR(X215/同类汇总数据!I$5,0),IF(AND($G215="检查版",$H215="中西医诊所"),IFERROR(X215/同类汇总数据!I$6,0),IF(AND($G215="检查版",$H215="中医诊所"),IFERROR(X215/同类汇总数据!I$7,0),IF(AND($G215="检查版",$H215="口腔诊所"),IFERROR(X215/同类汇总数据!I$8,0),IF(AND($G215="互联网版",$H215="中西医诊所"),IFERROR(X215/同类汇总数据!I$9,0),IF(AND($G215="互联网版",$H215="中医诊所"),IFERROR(X215/同类汇总数据!I$10,0),IF(AND($G215="互联网版",$H215="口腔诊所"),IFERROR(X215/同类汇总数据!I$11,0))))))))))</f>
        <v>2.20265115726726</v>
      </c>
      <c r="AK215" s="61">
        <f>IF(AND($G215="正式版",$H215="中西医诊所"),IFERROR(Y215/同类汇总数据!J$3,0),IF(AND($G215="正式版",$H215="中医诊所"),IFERROR(Y215/同类汇总数据!J$4,0),IF(AND($G215="正式版",$H215="口腔诊所"),IFERROR(Y215/同类汇总数据!J$5,0),IF(AND($G215="检查版",$H215="中西医诊所"),IFERROR(Y215/同类汇总数据!J$6,0),IF(AND($G215="检查版",$H215="中医诊所"),IFERROR(Y215/同类汇总数据!J$7,0),IF(AND($G215="检查版",$H215="口腔诊所"),IFERROR(Y215/同类汇总数据!J$8,0),IF(AND($G215="互联网版",$H215="中西医诊所"),IFERROR(Y215/同类汇总数据!J$9,0),IF(AND($G215="互联网版",$H215="中医诊所"),IFERROR(Y215/同类汇总数据!J$10,0),IF(AND($G215="互联网版",$H215="口腔诊所"),IFERROR(Y215/同类汇总数据!J$11,0))))))))))</f>
        <v>2.10635199020287</v>
      </c>
      <c r="AL215" s="62" t="str">
        <f ca="1" t="shared" si="72"/>
        <v>-</v>
      </c>
      <c r="AM215" s="62" t="str">
        <f t="shared" si="73"/>
        <v>高于同行150%</v>
      </c>
      <c r="AN215" s="5" t="str">
        <f t="shared" si="74"/>
        <v>高于同行150%</v>
      </c>
      <c r="AO215" s="63">
        <f t="shared" si="75"/>
        <v>46104.3635340394</v>
      </c>
      <c r="AP215" s="5" t="str">
        <f t="shared" si="76"/>
        <v/>
      </c>
      <c r="AQ215" s="60">
        <v>45222.436788125</v>
      </c>
    </row>
    <row r="216" ht="17" spans="1:43">
      <c r="A216" s="5">
        <f t="shared" si="77"/>
        <v>213</v>
      </c>
      <c r="B216" s="55" t="str">
        <f t="shared" si="69"/>
        <v>交易波动较大</v>
      </c>
      <c r="C216" s="2" t="str">
        <f t="shared" si="70"/>
        <v/>
      </c>
      <c r="D216" s="56" t="str">
        <f t="shared" si="71"/>
        <v>-</v>
      </c>
      <c r="E216" s="84" t="s">
        <v>677</v>
      </c>
      <c r="F216" s="58">
        <v>45222.4378932292</v>
      </c>
      <c r="G216" s="59" t="s">
        <v>38</v>
      </c>
      <c r="H216" s="59" t="s">
        <v>39</v>
      </c>
      <c r="I216" s="59" t="s">
        <v>40</v>
      </c>
      <c r="J216" s="59" t="s">
        <v>149</v>
      </c>
      <c r="K216" s="59" t="s">
        <v>678</v>
      </c>
      <c r="L216" s="59"/>
      <c r="M216" s="60">
        <v>46104.368287037</v>
      </c>
      <c r="N216" s="60">
        <v>46103.8268077315</v>
      </c>
      <c r="O216" s="60">
        <v>46103.8263046991</v>
      </c>
      <c r="P216" s="60">
        <v>46085.6250367361</v>
      </c>
      <c r="Q216" s="60">
        <v>46103.8268508449</v>
      </c>
      <c r="R216" s="59">
        <v>2330</v>
      </c>
      <c r="S216" s="59">
        <v>8165</v>
      </c>
      <c r="T216" s="59">
        <v>32161.46</v>
      </c>
      <c r="U216" s="59">
        <v>27717.46</v>
      </c>
      <c r="V216" s="59">
        <v>27</v>
      </c>
      <c r="W216" s="59">
        <v>98</v>
      </c>
      <c r="X216" s="59">
        <v>361</v>
      </c>
      <c r="Y216" s="59">
        <v>314</v>
      </c>
      <c r="Z216" s="59">
        <v>114.0636213992</v>
      </c>
      <c r="AA216" s="59">
        <v>-0.1890952428</v>
      </c>
      <c r="AB216" s="59">
        <v>-0.2770397474</v>
      </c>
      <c r="AC216" s="59">
        <v>-0.077153563</v>
      </c>
      <c r="AD216" s="61">
        <f>IF(AND($G216="正式版",$H216="中西医诊所"),IFERROR(R216/同类汇总数据!C$3,0),IF(AND($G216="正式版",$H216="中医诊所"),IFERROR(R216/同类汇总数据!C$4,0),IF(AND($G216="正式版",$H216="口腔诊所"),IFERROR(R216/同类汇总数据!C$5,0),IF(AND($G216="检查版",$H216="中西医诊所"),IFERROR(R216/同类汇总数据!C$6,0),IF(AND($G216="检查版",$H216="中医诊所"),IFERROR(R216/同类汇总数据!C$7,0),IF(AND($G216="检查版",$H216="口腔诊所"),IFERROR(R216/同类汇总数据!C$8,0),IF(AND($G216="互联网版",$H216="中西医诊所"),IFERROR(R216/同类汇总数据!C$9,0),IF(AND($G216="互联网版",$H216="中医诊所"),IFERROR(R216/同类汇总数据!C$10,0),IF(AND($G216="互联网版",$H216="口腔诊所"),IFERROR(R216/同类汇总数据!C$11,0))))))))))</f>
        <v>0.254596059649489</v>
      </c>
      <c r="AE216" s="61">
        <f>IF(AND($G216="正式版",$H216="中西医诊所"),IFERROR(S216/同类汇总数据!D$3,0),IF(AND($G216="正式版",$H216="中医诊所"),IFERROR(S216/同类汇总数据!D$4,0),IF(AND($G216="正式版",$H216="口腔诊所"),IFERROR(S216/同类汇总数据!D$5,0),IF(AND($G216="检查版",$H216="中西医诊所"),IFERROR(S216/同类汇总数据!D$6,0),IF(AND($G216="检查版",$H216="中医诊所"),IFERROR(S216/同类汇总数据!D$7,0),IF(AND($G216="检查版",$H216="口腔诊所"),IFERROR(S216/同类汇总数据!D$8,0),IF(AND($G216="互联网版",$H216="中西医诊所"),IFERROR(S216/同类汇总数据!D$9,0),IF(AND($G216="互联网版",$H216="中医诊所"),IFERROR(S216/同类汇总数据!D$10,0),IF(AND($G216="互联网版",$H216="口腔诊所"),IFERROR(S216/同类汇总数据!D$11,0))))))))))</f>
        <v>0.223798544749673</v>
      </c>
      <c r="AF216" s="61">
        <f>IF(AND($G216="正式版",$H216="中西医诊所"),IFERROR(T216/同类汇总数据!E$3,0),IF(AND($G216="正式版",$H216="中医诊所"),IFERROR(T216/同类汇总数据!E$4,0),IF(AND($G216="正式版",$H216="口腔诊所"),IFERROR(T216/同类汇总数据!E$5,0),IF(AND($G216="检查版",$H216="中西医诊所"),IFERROR(T216/同类汇总数据!E$6,0),IF(AND($G216="检查版",$H216="中医诊所"),IFERROR(T216/同类汇总数据!E$7,0),IF(AND($G216="检查版",$H216="口腔诊所"),IFERROR(T216/同类汇总数据!E$8,0),IF(AND($G216="互联网版",$H216="中西医诊所"),IFERROR(T216/同类汇总数据!E$9,0),IF(AND($G216="互联网版",$H216="中医诊所"),IFERROR(T216/同类汇总数据!E$10,0),IF(AND($G216="互联网版",$H216="口腔诊所"),IFERROR(T216/同类汇总数据!E$11,0))))))))))</f>
        <v>0.294745037567388</v>
      </c>
      <c r="AG216" s="61">
        <f>IF(AND($G216="正式版",$H216="中西医诊所"),IFERROR(U216/同类汇总数据!F$3,0),IF(AND($G216="正式版",$H216="中医诊所"),IFERROR(U216/同类汇总数据!F$4,0),IF(AND($G216="正式版",$H216="口腔诊所"),IFERROR(U216/同类汇总数据!F$5,0),IF(AND($G216="检查版",$H216="中西医诊所"),IFERROR(U216/同类汇总数据!F$6,0),IF(AND($G216="检查版",$H216="中医诊所"),IFERROR(U216/同类汇总数据!F$7,0),IF(AND($G216="检查版",$H216="口腔诊所"),IFERROR(U216/同类汇总数据!F$8,0),IF(AND($G216="互联网版",$H216="中西医诊所"),IFERROR(U216/同类汇总数据!F$9,0),IF(AND($G216="互联网版",$H216="中医诊所"),IFERROR(U216/同类汇总数据!F$10,0),IF(AND($G216="互联网版",$H216="口腔诊所"),IFERROR(U216/同类汇总数据!F$11,0))))))))))</f>
        <v>0.288954765904187</v>
      </c>
      <c r="AH216" s="61">
        <f>IF(AND($G216="正式版",$H216="中西医诊所"),IFERROR(V216/同类汇总数据!G$3,0),IF(AND($G216="正式版",$H216="中医诊所"),IFERROR(V216/同类汇总数据!G$4,0),IF(AND($G216="正式版",$H216="口腔诊所"),IFERROR(V216/同类汇总数据!G$5,0),IF(AND($G216="检查版",$H216="中西医诊所"),IFERROR(V216/同类汇总数据!G$6,0),IF(AND($G216="检查版",$H216="中医诊所"),IFERROR(V216/同类汇总数据!G$7,0),IF(AND($G216="检查版",$H216="口腔诊所"),IFERROR(V216/同类汇总数据!G$8,0),IF(AND($G216="互联网版",$H216="中西医诊所"),IFERROR(V216/同类汇总数据!G$9,0),IF(AND($G216="互联网版",$H216="中医诊所"),IFERROR(V216/同类汇总数据!G$10,0),IF(AND($G216="互联网版",$H216="口腔诊所"),IFERROR(V216/同类汇总数据!G$11,0))))))))))</f>
        <v>0.284806821861772</v>
      </c>
      <c r="AI216" s="61">
        <f>IF(AND($G216="正式版",$H216="中西医诊所"),IFERROR(W216/同类汇总数据!H$3,0),IF(AND($G216="正式版",$H216="中医诊所"),IFERROR(W216/同类汇总数据!H$4,0),IF(AND($G216="正式版",$H216="口腔诊所"),IFERROR(W216/同类汇总数据!H$5,0),IF(AND($G216="检查版",$H216="中西医诊所"),IFERROR(W216/同类汇总数据!H$6,0),IF(AND($G216="检查版",$H216="中医诊所"),IFERROR(W216/同类汇总数据!H$7,0),IF(AND($G216="检查版",$H216="口腔诊所"),IFERROR(W216/同类汇总数据!H$8,0),IF(AND($G216="互联网版",$H216="中西医诊所"),IFERROR(W216/同类汇总数据!H$9,0),IF(AND($G216="互联网版",$H216="中医诊所"),IFERROR(W216/同类汇总数据!H$10,0),IF(AND($G216="互联网版",$H216="口腔诊所"),IFERROR(W216/同类汇总数据!H$11,0))))))))))</f>
        <v>0.268030229433876</v>
      </c>
      <c r="AJ216" s="61">
        <f>IF(AND($G216="正式版",$H216="中西医诊所"),IFERROR(X216/同类汇总数据!I$3,0),IF(AND($G216="正式版",$H216="中医诊所"),IFERROR(X216/同类汇总数据!I$4,0),IF(AND($G216="正式版",$H216="口腔诊所"),IFERROR(X216/同类汇总数据!I$5,0),IF(AND($G216="检查版",$H216="中西医诊所"),IFERROR(X216/同类汇总数据!I$6,0),IF(AND($G216="检查版",$H216="中医诊所"),IFERROR(X216/同类汇总数据!I$7,0),IF(AND($G216="检查版",$H216="口腔诊所"),IFERROR(X216/同类汇总数据!I$8,0),IF(AND($G216="互联网版",$H216="中西医诊所"),IFERROR(X216/同类汇总数据!I$9,0),IF(AND($G216="互联网版",$H216="中医诊所"),IFERROR(X216/同类汇总数据!I$10,0),IF(AND($G216="互联网版",$H216="口腔诊所"),IFERROR(X216/同类汇总数据!I$11,0))))))))))</f>
        <v>0.31921199027438</v>
      </c>
      <c r="AK216" s="61">
        <f>IF(AND($G216="正式版",$H216="中西医诊所"),IFERROR(Y216/同类汇总数据!J$3,0),IF(AND($G216="正式版",$H216="中医诊所"),IFERROR(Y216/同类汇总数据!J$4,0),IF(AND($G216="正式版",$H216="口腔诊所"),IFERROR(Y216/同类汇总数据!J$5,0),IF(AND($G216="检查版",$H216="中西医诊所"),IFERROR(Y216/同类汇总数据!J$6,0),IF(AND($G216="检查版",$H216="中医诊所"),IFERROR(Y216/同类汇总数据!J$7,0),IF(AND($G216="检查版",$H216="口腔诊所"),IFERROR(Y216/同类汇总数据!J$8,0),IF(AND($G216="互联网版",$H216="中西医诊所"),IFERROR(Y216/同类汇总数据!J$9,0),IF(AND($G216="互联网版",$H216="中医诊所"),IFERROR(Y216/同类汇总数据!J$10,0),IF(AND($G216="互联网版",$H216="口腔诊所"),IFERROR(Y216/同类汇总数据!J$11,0))))))))))</f>
        <v>0.313754518464753</v>
      </c>
      <c r="AL216" s="62" t="str">
        <f ca="1" t="shared" si="72"/>
        <v>-</v>
      </c>
      <c r="AM216" s="62" t="str">
        <f t="shared" si="73"/>
        <v>低于同行50%</v>
      </c>
      <c r="AN216" s="5" t="str">
        <f t="shared" si="74"/>
        <v>低于同行50%</v>
      </c>
      <c r="AO216" s="63">
        <f t="shared" si="75"/>
        <v>46104.368287037</v>
      </c>
      <c r="AP216" s="5" t="str">
        <f t="shared" si="76"/>
        <v/>
      </c>
      <c r="AQ216" s="60">
        <v>45222.4378932292</v>
      </c>
    </row>
    <row r="217" ht="17" spans="1:43">
      <c r="A217" s="5">
        <f t="shared" si="77"/>
        <v>214</v>
      </c>
      <c r="B217" s="55" t="str">
        <f t="shared" si="69"/>
        <v>交易波动较大</v>
      </c>
      <c r="C217" s="2" t="str">
        <f t="shared" si="70"/>
        <v/>
      </c>
      <c r="D217" s="56" t="str">
        <f t="shared" si="71"/>
        <v>-</v>
      </c>
      <c r="E217" s="84" t="s">
        <v>679</v>
      </c>
      <c r="F217" s="58">
        <v>45222.4399133218</v>
      </c>
      <c r="G217" s="59" t="s">
        <v>38</v>
      </c>
      <c r="H217" s="59" t="s">
        <v>39</v>
      </c>
      <c r="I217" s="59" t="s">
        <v>40</v>
      </c>
      <c r="J217" s="59" t="s">
        <v>149</v>
      </c>
      <c r="K217" s="59" t="s">
        <v>680</v>
      </c>
      <c r="L217" s="59"/>
      <c r="M217" s="60">
        <v>46102.3677314815</v>
      </c>
      <c r="N217" s="60">
        <v>46102.5614184259</v>
      </c>
      <c r="O217" s="60">
        <v>46102.5611884954</v>
      </c>
      <c r="P217" s="60">
        <v>46102.4588647801</v>
      </c>
      <c r="Q217" s="60">
        <v>46102.5614332755</v>
      </c>
      <c r="R217" s="59">
        <v>2725.79</v>
      </c>
      <c r="S217" s="59">
        <v>12795.12</v>
      </c>
      <c r="T217" s="59">
        <v>52117.62</v>
      </c>
      <c r="U217" s="59">
        <v>45818.62</v>
      </c>
      <c r="V217" s="59">
        <v>46</v>
      </c>
      <c r="W217" s="59">
        <v>177</v>
      </c>
      <c r="X217" s="59">
        <v>663</v>
      </c>
      <c r="Y217" s="59">
        <v>563</v>
      </c>
      <c r="Z217" s="59">
        <v>107.0528504673</v>
      </c>
      <c r="AA217" s="59">
        <v>-0.1624174781</v>
      </c>
      <c r="AB217" s="59">
        <v>-0.3647138327</v>
      </c>
      <c r="AC217" s="59">
        <v>-0.0373294196</v>
      </c>
      <c r="AD217" s="61">
        <f>IF(AND($G217="正式版",$H217="中西医诊所"),IFERROR(R217/同类汇总数据!C$3,0),IF(AND($G217="正式版",$H217="中医诊所"),IFERROR(R217/同类汇总数据!C$4,0),IF(AND($G217="正式版",$H217="口腔诊所"),IFERROR(R217/同类汇总数据!C$5,0),IF(AND($G217="检查版",$H217="中西医诊所"),IFERROR(R217/同类汇总数据!C$6,0),IF(AND($G217="检查版",$H217="中医诊所"),IFERROR(R217/同类汇总数据!C$7,0),IF(AND($G217="检查版",$H217="口腔诊所"),IFERROR(R217/同类汇总数据!C$8,0),IF(AND($G217="互联网版",$H217="中西医诊所"),IFERROR(R217/同类汇总数据!C$9,0),IF(AND($G217="互联网版",$H217="中医诊所"),IFERROR(R217/同类汇总数据!C$10,0),IF(AND($G217="互联网版",$H217="口腔诊所"),IFERROR(R217/同类汇总数据!C$11,0))))))))))</f>
        <v>0.297843516494413</v>
      </c>
      <c r="AE217" s="61">
        <f>IF(AND($G217="正式版",$H217="中西医诊所"),IFERROR(S217/同类汇总数据!D$3,0),IF(AND($G217="正式版",$H217="中医诊所"),IFERROR(S217/同类汇总数据!D$4,0),IF(AND($G217="正式版",$H217="口腔诊所"),IFERROR(S217/同类汇总数据!D$5,0),IF(AND($G217="检查版",$H217="中西医诊所"),IFERROR(S217/同类汇总数据!D$6,0),IF(AND($G217="检查版",$H217="中医诊所"),IFERROR(S217/同类汇总数据!D$7,0),IF(AND($G217="检查版",$H217="口腔诊所"),IFERROR(S217/同类汇总数据!D$8,0),IF(AND($G217="互联网版",$H217="中西医诊所"),IFERROR(S217/同类汇总数据!D$9,0),IF(AND($G217="互联网版",$H217="中医诊所"),IFERROR(S217/同类汇总数据!D$10,0),IF(AND($G217="互联网版",$H217="口腔诊所"),IFERROR(S217/同类汇总数据!D$11,0))))))))))</f>
        <v>0.350707805988663</v>
      </c>
      <c r="AF217" s="61">
        <f>IF(AND($G217="正式版",$H217="中西医诊所"),IFERROR(T217/同类汇总数据!E$3,0),IF(AND($G217="正式版",$H217="中医诊所"),IFERROR(T217/同类汇总数据!E$4,0),IF(AND($G217="正式版",$H217="口腔诊所"),IFERROR(T217/同类汇总数据!E$5,0),IF(AND($G217="检查版",$H217="中西医诊所"),IFERROR(T217/同类汇总数据!E$6,0),IF(AND($G217="检查版",$H217="中医诊所"),IFERROR(T217/同类汇总数据!E$7,0),IF(AND($G217="检查版",$H217="口腔诊所"),IFERROR(T217/同类汇总数据!E$8,0),IF(AND($G217="互联网版",$H217="中西医诊所"),IFERROR(T217/同类汇总数据!E$9,0),IF(AND($G217="互联网版",$H217="中医诊所"),IFERROR(T217/同类汇总数据!E$10,0),IF(AND($G217="互联网版",$H217="口腔诊所"),IFERROR(T217/同类汇总数据!E$11,0))))))))))</f>
        <v>0.477634095741389</v>
      </c>
      <c r="AG217" s="61">
        <f>IF(AND($G217="正式版",$H217="中西医诊所"),IFERROR(U217/同类汇总数据!F$3,0),IF(AND($G217="正式版",$H217="中医诊所"),IFERROR(U217/同类汇总数据!F$4,0),IF(AND($G217="正式版",$H217="口腔诊所"),IFERROR(U217/同类汇总数据!F$5,0),IF(AND($G217="检查版",$H217="中西医诊所"),IFERROR(U217/同类汇总数据!F$6,0),IF(AND($G217="检查版",$H217="中医诊所"),IFERROR(U217/同类汇总数据!F$7,0),IF(AND($G217="检查版",$H217="口腔诊所"),IFERROR(U217/同类汇总数据!F$8,0),IF(AND($G217="互联网版",$H217="中西医诊所"),IFERROR(U217/同类汇总数据!F$9,0),IF(AND($G217="互联网版",$H217="中医诊所"),IFERROR(U217/同类汇总数据!F$10,0),IF(AND($G217="互联网版",$H217="口腔诊所"),IFERROR(U217/同类汇总数据!F$11,0))))))))))</f>
        <v>0.477659519167806</v>
      </c>
      <c r="AH217" s="61">
        <f>IF(AND($G217="正式版",$H217="中西医诊所"),IFERROR(V217/同类汇总数据!G$3,0),IF(AND($G217="正式版",$H217="中医诊所"),IFERROR(V217/同类汇总数据!G$4,0),IF(AND($G217="正式版",$H217="口腔诊所"),IFERROR(V217/同类汇总数据!G$5,0),IF(AND($G217="检查版",$H217="中西医诊所"),IFERROR(V217/同类汇总数据!G$6,0),IF(AND($G217="检查版",$H217="中医诊所"),IFERROR(V217/同类汇总数据!G$7,0),IF(AND($G217="检查版",$H217="口腔诊所"),IFERROR(V217/同类汇总数据!G$8,0),IF(AND($G217="互联网版",$H217="中西医诊所"),IFERROR(V217/同类汇总数据!G$9,0),IF(AND($G217="互联网版",$H217="中医诊所"),IFERROR(V217/同类汇总数据!G$10,0),IF(AND($G217="互联网版",$H217="口腔诊所"),IFERROR(V217/同类汇总数据!G$11,0))))))))))</f>
        <v>0.485226437245981</v>
      </c>
      <c r="AI217" s="61">
        <f>IF(AND($G217="正式版",$H217="中西医诊所"),IFERROR(W217/同类汇总数据!H$3,0),IF(AND($G217="正式版",$H217="中医诊所"),IFERROR(W217/同类汇总数据!H$4,0),IF(AND($G217="正式版",$H217="口腔诊所"),IFERROR(W217/同类汇总数据!H$5,0),IF(AND($G217="检查版",$H217="中西医诊所"),IFERROR(W217/同类汇总数据!H$6,0),IF(AND($G217="检查版",$H217="中医诊所"),IFERROR(W217/同类汇总数据!H$7,0),IF(AND($G217="检查版",$H217="口腔诊所"),IFERROR(W217/同类汇总数据!H$8,0),IF(AND($G217="互联网版",$H217="中西医诊所"),IFERROR(W217/同类汇总数据!H$9,0),IF(AND($G217="互联网版",$H217="中医诊所"),IFERROR(W217/同类汇总数据!H$10,0),IF(AND($G217="互联网版",$H217="口腔诊所"),IFERROR(W217/同类汇总数据!H$11,0))))))))))</f>
        <v>0.484095414385675</v>
      </c>
      <c r="AJ217" s="61">
        <f>IF(AND($G217="正式版",$H217="中西医诊所"),IFERROR(X217/同类汇总数据!I$3,0),IF(AND($G217="正式版",$H217="中医诊所"),IFERROR(X217/同类汇总数据!I$4,0),IF(AND($G217="正式版",$H217="口腔诊所"),IFERROR(X217/同类汇总数据!I$5,0),IF(AND($G217="检查版",$H217="中西医诊所"),IFERROR(X217/同类汇总数据!I$6,0),IF(AND($G217="检查版",$H217="中医诊所"),IFERROR(X217/同类汇总数据!I$7,0),IF(AND($G217="检查版",$H217="口腔诊所"),IFERROR(X217/同类汇总数据!I$8,0),IF(AND($G217="互联网版",$H217="中西医诊所"),IFERROR(X217/同类汇总数据!I$9,0),IF(AND($G217="互联网版",$H217="中医诊所"),IFERROR(X217/同类汇总数据!I$10,0),IF(AND($G217="互联网版",$H217="口腔诊所"),IFERROR(X217/同类汇总数据!I$11,0))))))))))</f>
        <v>0.586253599866797</v>
      </c>
      <c r="AK217" s="61">
        <f>IF(AND($G217="正式版",$H217="中西医诊所"),IFERROR(Y217/同类汇总数据!J$3,0),IF(AND($G217="正式版",$H217="中医诊所"),IFERROR(Y217/同类汇总数据!J$4,0),IF(AND($G217="正式版",$H217="口腔诊所"),IFERROR(Y217/同类汇总数据!J$5,0),IF(AND($G217="检查版",$H217="中西医诊所"),IFERROR(Y217/同类汇总数据!J$6,0),IF(AND($G217="检查版",$H217="中医诊所"),IFERROR(Y217/同类汇总数据!J$7,0),IF(AND($G217="检查版",$H217="口腔诊所"),IFERROR(Y217/同类汇总数据!J$8,0),IF(AND($G217="互联网版",$H217="中西医诊所"),IFERROR(Y217/同类汇总数据!J$9,0),IF(AND($G217="互联网版",$H217="中医诊所"),IFERROR(Y217/同类汇总数据!J$10,0),IF(AND($G217="互联网版",$H217="口腔诊所"),IFERROR(Y217/同类汇总数据!J$11,0))))))))))</f>
        <v>0.562559853170879</v>
      </c>
      <c r="AL217" s="62" t="str">
        <f ca="1" t="shared" si="72"/>
        <v>-</v>
      </c>
      <c r="AM217" s="62" t="str">
        <f t="shared" si="73"/>
        <v>低于同行50%</v>
      </c>
      <c r="AN217" s="5" t="str">
        <f t="shared" si="74"/>
        <v>低于同行50%</v>
      </c>
      <c r="AO217" s="63">
        <f t="shared" si="75"/>
        <v>46102.5614332755</v>
      </c>
      <c r="AP217" s="5" t="str">
        <f t="shared" si="76"/>
        <v/>
      </c>
      <c r="AQ217" s="60">
        <v>45222.4399133218</v>
      </c>
    </row>
    <row r="218" ht="17" spans="1:43">
      <c r="A218" s="5">
        <f t="shared" si="77"/>
        <v>215</v>
      </c>
      <c r="B218" s="55" t="str">
        <f t="shared" si="69"/>
        <v>无交易</v>
      </c>
      <c r="C218" s="2" t="str">
        <f t="shared" si="70"/>
        <v/>
      </c>
      <c r="D218" s="56" t="str">
        <f t="shared" si="71"/>
        <v>可能流失</v>
      </c>
      <c r="E218" s="84" t="s">
        <v>681</v>
      </c>
      <c r="F218" s="58">
        <v>45222.4408077894</v>
      </c>
      <c r="G218" s="59" t="s">
        <v>38</v>
      </c>
      <c r="H218" s="59" t="s">
        <v>39</v>
      </c>
      <c r="I218" s="59" t="s">
        <v>40</v>
      </c>
      <c r="J218" s="59" t="s">
        <v>149</v>
      </c>
      <c r="K218" s="59" t="s">
        <v>682</v>
      </c>
      <c r="L218" s="59" t="s">
        <v>683</v>
      </c>
      <c r="M218" s="60">
        <v>46075.4672106481</v>
      </c>
      <c r="N218" s="60">
        <v>46053.8284395255</v>
      </c>
      <c r="O218" s="60">
        <v>46053.8282451968</v>
      </c>
      <c r="P218" s="60">
        <v>46029.4028585648</v>
      </c>
      <c r="Q218" s="60">
        <v>46053.8284533218</v>
      </c>
      <c r="R218" s="59"/>
      <c r="S218" s="59"/>
      <c r="T218" s="59">
        <v>12392.53</v>
      </c>
      <c r="U218" s="59">
        <v>9102.53</v>
      </c>
      <c r="V218" s="59"/>
      <c r="W218" s="59"/>
      <c r="X218" s="59">
        <v>140</v>
      </c>
      <c r="Y218" s="59">
        <v>108</v>
      </c>
      <c r="Z218" s="59">
        <v>107.0885882353</v>
      </c>
      <c r="AA218" s="59"/>
      <c r="AB218" s="59">
        <v>-0.646738804</v>
      </c>
      <c r="AC218" s="59">
        <v>0.1775144657</v>
      </c>
      <c r="AD218" s="61">
        <f>IF(AND($G218="正式版",$H218="中西医诊所"),IFERROR(R218/同类汇总数据!C$3,0),IF(AND($G218="正式版",$H218="中医诊所"),IFERROR(R218/同类汇总数据!C$4,0),IF(AND($G218="正式版",$H218="口腔诊所"),IFERROR(R218/同类汇总数据!C$5,0),IF(AND($G218="检查版",$H218="中西医诊所"),IFERROR(R218/同类汇总数据!C$6,0),IF(AND($G218="检查版",$H218="中医诊所"),IFERROR(R218/同类汇总数据!C$7,0),IF(AND($G218="检查版",$H218="口腔诊所"),IFERROR(R218/同类汇总数据!C$8,0),IF(AND($G218="互联网版",$H218="中西医诊所"),IFERROR(R218/同类汇总数据!C$9,0),IF(AND($G218="互联网版",$H218="中医诊所"),IFERROR(R218/同类汇总数据!C$10,0),IF(AND($G218="互联网版",$H218="口腔诊所"),IFERROR(R218/同类汇总数据!C$11,0))))))))))</f>
        <v>0</v>
      </c>
      <c r="AE218" s="61">
        <f>IF(AND($G218="正式版",$H218="中西医诊所"),IFERROR(S218/同类汇总数据!D$3,0),IF(AND($G218="正式版",$H218="中医诊所"),IFERROR(S218/同类汇总数据!D$4,0),IF(AND($G218="正式版",$H218="口腔诊所"),IFERROR(S218/同类汇总数据!D$5,0),IF(AND($G218="检查版",$H218="中西医诊所"),IFERROR(S218/同类汇总数据!D$6,0),IF(AND($G218="检查版",$H218="中医诊所"),IFERROR(S218/同类汇总数据!D$7,0),IF(AND($G218="检查版",$H218="口腔诊所"),IFERROR(S218/同类汇总数据!D$8,0),IF(AND($G218="互联网版",$H218="中西医诊所"),IFERROR(S218/同类汇总数据!D$9,0),IF(AND($G218="互联网版",$H218="中医诊所"),IFERROR(S218/同类汇总数据!D$10,0),IF(AND($G218="互联网版",$H218="口腔诊所"),IFERROR(S218/同类汇总数据!D$11,0))))))))))</f>
        <v>0</v>
      </c>
      <c r="AF218" s="61">
        <f>IF(AND($G218="正式版",$H218="中西医诊所"),IFERROR(T218/同类汇总数据!E$3,0),IF(AND($G218="正式版",$H218="中医诊所"),IFERROR(T218/同类汇总数据!E$4,0),IF(AND($G218="正式版",$H218="口腔诊所"),IFERROR(T218/同类汇总数据!E$5,0),IF(AND($G218="检查版",$H218="中西医诊所"),IFERROR(T218/同类汇总数据!E$6,0),IF(AND($G218="检查版",$H218="中医诊所"),IFERROR(T218/同类汇总数据!E$7,0),IF(AND($G218="检查版",$H218="口腔诊所"),IFERROR(T218/同类汇总数据!E$8,0),IF(AND($G218="互联网版",$H218="中西医诊所"),IFERROR(T218/同类汇总数据!E$9,0),IF(AND($G218="互联网版",$H218="中医诊所"),IFERROR(T218/同类汇总数据!E$10,0),IF(AND($G218="互联网版",$H218="口腔诊所"),IFERROR(T218/同类汇总数据!E$11,0))))))))))</f>
        <v>0.113571856514132</v>
      </c>
      <c r="AG218" s="61">
        <f>IF(AND($G218="正式版",$H218="中西医诊所"),IFERROR(U218/同类汇总数据!F$3,0),IF(AND($G218="正式版",$H218="中医诊所"),IFERROR(U218/同类汇总数据!F$4,0),IF(AND($G218="正式版",$H218="口腔诊所"),IFERROR(U218/同类汇总数据!F$5,0),IF(AND($G218="检查版",$H218="中西医诊所"),IFERROR(U218/同类汇总数据!F$6,0),IF(AND($G218="检查版",$H218="中医诊所"),IFERROR(U218/同类汇总数据!F$7,0),IF(AND($G218="检查版",$H218="口腔诊所"),IFERROR(U218/同类汇总数据!F$8,0),IF(AND($G218="互联网版",$H218="中西医诊所"),IFERROR(U218/同类汇总数据!F$9,0),IF(AND($G218="互联网版",$H218="中医诊所"),IFERROR(U218/同类汇总数据!F$10,0),IF(AND($G218="互联网版",$H218="口腔诊所"),IFERROR(U218/同类汇总数据!F$11,0))))))))))</f>
        <v>0.0948939558417631</v>
      </c>
      <c r="AH218" s="61">
        <f>IF(AND($G218="正式版",$H218="中西医诊所"),IFERROR(V218/同类汇总数据!G$3,0),IF(AND($G218="正式版",$H218="中医诊所"),IFERROR(V218/同类汇总数据!G$4,0),IF(AND($G218="正式版",$H218="口腔诊所"),IFERROR(V218/同类汇总数据!G$5,0),IF(AND($G218="检查版",$H218="中西医诊所"),IFERROR(V218/同类汇总数据!G$6,0),IF(AND($G218="检查版",$H218="中医诊所"),IFERROR(V218/同类汇总数据!G$7,0),IF(AND($G218="检查版",$H218="口腔诊所"),IFERROR(V218/同类汇总数据!G$8,0),IF(AND($G218="互联网版",$H218="中西医诊所"),IFERROR(V218/同类汇总数据!G$9,0),IF(AND($G218="互联网版",$H218="中医诊所"),IFERROR(V218/同类汇总数据!G$10,0),IF(AND($G218="互联网版",$H218="口腔诊所"),IFERROR(V218/同类汇总数据!G$11,0))))))))))</f>
        <v>0</v>
      </c>
      <c r="AI218" s="61">
        <f>IF(AND($G218="正式版",$H218="中西医诊所"),IFERROR(W218/同类汇总数据!H$3,0),IF(AND($G218="正式版",$H218="中医诊所"),IFERROR(W218/同类汇总数据!H$4,0),IF(AND($G218="正式版",$H218="口腔诊所"),IFERROR(W218/同类汇总数据!H$5,0),IF(AND($G218="检查版",$H218="中西医诊所"),IFERROR(W218/同类汇总数据!H$6,0),IF(AND($G218="检查版",$H218="中医诊所"),IFERROR(W218/同类汇总数据!H$7,0),IF(AND($G218="检查版",$H218="口腔诊所"),IFERROR(W218/同类汇总数据!H$8,0),IF(AND($G218="互联网版",$H218="中西医诊所"),IFERROR(W218/同类汇总数据!H$9,0),IF(AND($G218="互联网版",$H218="中医诊所"),IFERROR(W218/同类汇总数据!H$10,0),IF(AND($G218="互联网版",$H218="口腔诊所"),IFERROR(W218/同类汇总数据!H$11,0))))))))))</f>
        <v>0</v>
      </c>
      <c r="AJ218" s="61">
        <f>IF(AND($G218="正式版",$H218="中西医诊所"),IFERROR(X218/同类汇总数据!I$3,0),IF(AND($G218="正式版",$H218="中医诊所"),IFERROR(X218/同类汇总数据!I$4,0),IF(AND($G218="正式版",$H218="口腔诊所"),IFERROR(X218/同类汇总数据!I$5,0),IF(AND($G218="检查版",$H218="中西医诊所"),IFERROR(X218/同类汇总数据!I$6,0),IF(AND($G218="检查版",$H218="中医诊所"),IFERROR(X218/同类汇总数据!I$7,0),IF(AND($G218="检查版",$H218="口腔诊所"),IFERROR(X218/同类汇总数据!I$8,0),IF(AND($G218="互联网版",$H218="中西医诊所"),IFERROR(X218/同类汇总数据!I$9,0),IF(AND($G218="互联网版",$H218="中医诊所"),IFERROR(X218/同类汇总数据!I$10,0),IF(AND($G218="互联网版",$H218="口腔诊所"),IFERROR(X218/同类汇总数据!I$11,0))))))))))</f>
        <v>0.123794123652114</v>
      </c>
      <c r="AK218" s="61">
        <f>IF(AND($G218="正式版",$H218="中西医诊所"),IFERROR(Y218/同类汇总数据!J$3,0),IF(AND($G218="正式版",$H218="中医诊所"),IFERROR(Y218/同类汇总数据!J$4,0),IF(AND($G218="正式版",$H218="口腔诊所"),IFERROR(Y218/同类汇总数据!J$5,0),IF(AND($G218="检查版",$H218="中西医诊所"),IFERROR(Y218/同类汇总数据!J$6,0),IF(AND($G218="检查版",$H218="中医诊所"),IFERROR(Y218/同类汇总数据!J$7,0),IF(AND($G218="检查版",$H218="口腔诊所"),IFERROR(Y218/同类汇总数据!J$8,0),IF(AND($G218="互联网版",$H218="中西医诊所"),IFERROR(Y218/同类汇总数据!J$9,0),IF(AND($G218="互联网版",$H218="中医诊所"),IFERROR(Y218/同类汇总数据!J$10,0),IF(AND($G218="互联网版",$H218="口腔诊所"),IFERROR(Y218/同类汇总数据!J$11,0))))))))))</f>
        <v>0.107915566860488</v>
      </c>
      <c r="AL218" s="62" t="str">
        <f ca="1" t="shared" si="72"/>
        <v>最近一周未操作</v>
      </c>
      <c r="AM218" s="62" t="str">
        <f t="shared" si="73"/>
        <v>低于同行20%</v>
      </c>
      <c r="AN218" s="5" t="str">
        <f t="shared" si="74"/>
        <v>低于同行20%</v>
      </c>
      <c r="AO218" s="63">
        <f t="shared" si="75"/>
        <v>46075.4672106481</v>
      </c>
      <c r="AP218" s="5" t="str">
        <f t="shared" si="76"/>
        <v/>
      </c>
      <c r="AQ218" s="60">
        <v>45222.4408077894</v>
      </c>
    </row>
    <row r="219" ht="17" spans="1:43">
      <c r="A219" s="5">
        <f t="shared" si="77"/>
        <v>216</v>
      </c>
      <c r="B219" s="55" t="str">
        <f t="shared" si="69"/>
        <v>无交易</v>
      </c>
      <c r="C219" s="2" t="str">
        <f t="shared" si="70"/>
        <v/>
      </c>
      <c r="D219" s="56" t="str">
        <f t="shared" si="71"/>
        <v>流失</v>
      </c>
      <c r="E219" s="84" t="s">
        <v>684</v>
      </c>
      <c r="F219" s="58">
        <v>45222.4442825926</v>
      </c>
      <c r="G219" s="59" t="s">
        <v>38</v>
      </c>
      <c r="H219" s="59" t="s">
        <v>39</v>
      </c>
      <c r="I219" s="59" t="s">
        <v>40</v>
      </c>
      <c r="J219" s="59" t="s">
        <v>85</v>
      </c>
      <c r="K219" s="59" t="s">
        <v>685</v>
      </c>
      <c r="L219" s="59"/>
      <c r="M219" s="60">
        <v>45974.7061921296</v>
      </c>
      <c r="N219" s="60">
        <v>45712.4685068634</v>
      </c>
      <c r="O219" s="60"/>
      <c r="P219" s="60">
        <v>45244.6672124306</v>
      </c>
      <c r="Q219" s="60">
        <v>45797.8258104051</v>
      </c>
      <c r="R219" s="59"/>
      <c r="S219" s="59"/>
      <c r="T219" s="59"/>
      <c r="U219" s="59"/>
      <c r="V219" s="59"/>
      <c r="W219" s="59"/>
      <c r="X219" s="59"/>
      <c r="Y219" s="59"/>
      <c r="Z219" s="59"/>
      <c r="AA219" s="59"/>
      <c r="AB219" s="59"/>
      <c r="AC219" s="59"/>
      <c r="AD219" s="61">
        <f>IF(AND($G219="正式版",$H219="中西医诊所"),IFERROR(R219/同类汇总数据!C$3,0),IF(AND($G219="正式版",$H219="中医诊所"),IFERROR(R219/同类汇总数据!C$4,0),IF(AND($G219="正式版",$H219="口腔诊所"),IFERROR(R219/同类汇总数据!C$5,0),IF(AND($G219="检查版",$H219="中西医诊所"),IFERROR(R219/同类汇总数据!C$6,0),IF(AND($G219="检查版",$H219="中医诊所"),IFERROR(R219/同类汇总数据!C$7,0),IF(AND($G219="检查版",$H219="口腔诊所"),IFERROR(R219/同类汇总数据!C$8,0),IF(AND($G219="互联网版",$H219="中西医诊所"),IFERROR(R219/同类汇总数据!C$9,0),IF(AND($G219="互联网版",$H219="中医诊所"),IFERROR(R219/同类汇总数据!C$10,0),IF(AND($G219="互联网版",$H219="口腔诊所"),IFERROR(R219/同类汇总数据!C$11,0))))))))))</f>
        <v>0</v>
      </c>
      <c r="AE219" s="61">
        <f>IF(AND($G219="正式版",$H219="中西医诊所"),IFERROR(S219/同类汇总数据!D$3,0),IF(AND($G219="正式版",$H219="中医诊所"),IFERROR(S219/同类汇总数据!D$4,0),IF(AND($G219="正式版",$H219="口腔诊所"),IFERROR(S219/同类汇总数据!D$5,0),IF(AND($G219="检查版",$H219="中西医诊所"),IFERROR(S219/同类汇总数据!D$6,0),IF(AND($G219="检查版",$H219="中医诊所"),IFERROR(S219/同类汇总数据!D$7,0),IF(AND($G219="检查版",$H219="口腔诊所"),IFERROR(S219/同类汇总数据!D$8,0),IF(AND($G219="互联网版",$H219="中西医诊所"),IFERROR(S219/同类汇总数据!D$9,0),IF(AND($G219="互联网版",$H219="中医诊所"),IFERROR(S219/同类汇总数据!D$10,0),IF(AND($G219="互联网版",$H219="口腔诊所"),IFERROR(S219/同类汇总数据!D$11,0))))))))))</f>
        <v>0</v>
      </c>
      <c r="AF219" s="61">
        <f>IF(AND($G219="正式版",$H219="中西医诊所"),IFERROR(T219/同类汇总数据!E$3,0),IF(AND($G219="正式版",$H219="中医诊所"),IFERROR(T219/同类汇总数据!E$4,0),IF(AND($G219="正式版",$H219="口腔诊所"),IFERROR(T219/同类汇总数据!E$5,0),IF(AND($G219="检查版",$H219="中西医诊所"),IFERROR(T219/同类汇总数据!E$6,0),IF(AND($G219="检查版",$H219="中医诊所"),IFERROR(T219/同类汇总数据!E$7,0),IF(AND($G219="检查版",$H219="口腔诊所"),IFERROR(T219/同类汇总数据!E$8,0),IF(AND($G219="互联网版",$H219="中西医诊所"),IFERROR(T219/同类汇总数据!E$9,0),IF(AND($G219="互联网版",$H219="中医诊所"),IFERROR(T219/同类汇总数据!E$10,0),IF(AND($G219="互联网版",$H219="口腔诊所"),IFERROR(T219/同类汇总数据!E$11,0))))))))))</f>
        <v>0</v>
      </c>
      <c r="AG219" s="61">
        <f>IF(AND($G219="正式版",$H219="中西医诊所"),IFERROR(U219/同类汇总数据!F$3,0),IF(AND($G219="正式版",$H219="中医诊所"),IFERROR(U219/同类汇总数据!F$4,0),IF(AND($G219="正式版",$H219="口腔诊所"),IFERROR(U219/同类汇总数据!F$5,0),IF(AND($G219="检查版",$H219="中西医诊所"),IFERROR(U219/同类汇总数据!F$6,0),IF(AND($G219="检查版",$H219="中医诊所"),IFERROR(U219/同类汇总数据!F$7,0),IF(AND($G219="检查版",$H219="口腔诊所"),IFERROR(U219/同类汇总数据!F$8,0),IF(AND($G219="互联网版",$H219="中西医诊所"),IFERROR(U219/同类汇总数据!F$9,0),IF(AND($G219="互联网版",$H219="中医诊所"),IFERROR(U219/同类汇总数据!F$10,0),IF(AND($G219="互联网版",$H219="口腔诊所"),IFERROR(U219/同类汇总数据!F$11,0))))))))))</f>
        <v>0</v>
      </c>
      <c r="AH219" s="61">
        <f>IF(AND($G219="正式版",$H219="中西医诊所"),IFERROR(V219/同类汇总数据!G$3,0),IF(AND($G219="正式版",$H219="中医诊所"),IFERROR(V219/同类汇总数据!G$4,0),IF(AND($G219="正式版",$H219="口腔诊所"),IFERROR(V219/同类汇总数据!G$5,0),IF(AND($G219="检查版",$H219="中西医诊所"),IFERROR(V219/同类汇总数据!G$6,0),IF(AND($G219="检查版",$H219="中医诊所"),IFERROR(V219/同类汇总数据!G$7,0),IF(AND($G219="检查版",$H219="口腔诊所"),IFERROR(V219/同类汇总数据!G$8,0),IF(AND($G219="互联网版",$H219="中西医诊所"),IFERROR(V219/同类汇总数据!G$9,0),IF(AND($G219="互联网版",$H219="中医诊所"),IFERROR(V219/同类汇总数据!G$10,0),IF(AND($G219="互联网版",$H219="口腔诊所"),IFERROR(V219/同类汇总数据!G$11,0))))))))))</f>
        <v>0</v>
      </c>
      <c r="AI219" s="61">
        <f>IF(AND($G219="正式版",$H219="中西医诊所"),IFERROR(W219/同类汇总数据!H$3,0),IF(AND($G219="正式版",$H219="中医诊所"),IFERROR(W219/同类汇总数据!H$4,0),IF(AND($G219="正式版",$H219="口腔诊所"),IFERROR(W219/同类汇总数据!H$5,0),IF(AND($G219="检查版",$H219="中西医诊所"),IFERROR(W219/同类汇总数据!H$6,0),IF(AND($G219="检查版",$H219="中医诊所"),IFERROR(W219/同类汇总数据!H$7,0),IF(AND($G219="检查版",$H219="口腔诊所"),IFERROR(W219/同类汇总数据!H$8,0),IF(AND($G219="互联网版",$H219="中西医诊所"),IFERROR(W219/同类汇总数据!H$9,0),IF(AND($G219="互联网版",$H219="中医诊所"),IFERROR(W219/同类汇总数据!H$10,0),IF(AND($G219="互联网版",$H219="口腔诊所"),IFERROR(W219/同类汇总数据!H$11,0))))))))))</f>
        <v>0</v>
      </c>
      <c r="AJ219" s="61">
        <f>IF(AND($G219="正式版",$H219="中西医诊所"),IFERROR(X219/同类汇总数据!I$3,0),IF(AND($G219="正式版",$H219="中医诊所"),IFERROR(X219/同类汇总数据!I$4,0),IF(AND($G219="正式版",$H219="口腔诊所"),IFERROR(X219/同类汇总数据!I$5,0),IF(AND($G219="检查版",$H219="中西医诊所"),IFERROR(X219/同类汇总数据!I$6,0),IF(AND($G219="检查版",$H219="中医诊所"),IFERROR(X219/同类汇总数据!I$7,0),IF(AND($G219="检查版",$H219="口腔诊所"),IFERROR(X219/同类汇总数据!I$8,0),IF(AND($G219="互联网版",$H219="中西医诊所"),IFERROR(X219/同类汇总数据!I$9,0),IF(AND($G219="互联网版",$H219="中医诊所"),IFERROR(X219/同类汇总数据!I$10,0),IF(AND($G219="互联网版",$H219="口腔诊所"),IFERROR(X219/同类汇总数据!I$11,0))))))))))</f>
        <v>0</v>
      </c>
      <c r="AK219" s="61">
        <f>IF(AND($G219="正式版",$H219="中西医诊所"),IFERROR(Y219/同类汇总数据!J$3,0),IF(AND($G219="正式版",$H219="中医诊所"),IFERROR(Y219/同类汇总数据!J$4,0),IF(AND($G219="正式版",$H219="口腔诊所"),IFERROR(Y219/同类汇总数据!J$5,0),IF(AND($G219="检查版",$H219="中西医诊所"),IFERROR(Y219/同类汇总数据!J$6,0),IF(AND($G219="检查版",$H219="中医诊所"),IFERROR(Y219/同类汇总数据!J$7,0),IF(AND($G219="检查版",$H219="口腔诊所"),IFERROR(Y219/同类汇总数据!J$8,0),IF(AND($G219="互联网版",$H219="中西医诊所"),IFERROR(Y219/同类汇总数据!J$9,0),IF(AND($G219="互联网版",$H219="中医诊所"),IFERROR(Y219/同类汇总数据!J$10,0),IF(AND($G219="互联网版",$H219="口腔诊所"),IFERROR(Y219/同类汇总数据!J$11,0))))))))))</f>
        <v>0</v>
      </c>
      <c r="AL219" s="62" t="str">
        <f ca="1" t="shared" si="72"/>
        <v>今年内未操作</v>
      </c>
      <c r="AM219" s="62" t="str">
        <f t="shared" si="73"/>
        <v>低于同行20%</v>
      </c>
      <c r="AN219" s="5" t="str">
        <f t="shared" si="74"/>
        <v>低于同行20%</v>
      </c>
      <c r="AO219" s="63">
        <f t="shared" si="75"/>
        <v>45974.7061921296</v>
      </c>
      <c r="AP219" s="5" t="str">
        <f t="shared" si="76"/>
        <v/>
      </c>
      <c r="AQ219" s="60">
        <v>45222.4442825926</v>
      </c>
    </row>
    <row r="220" ht="17" spans="1:43">
      <c r="A220" s="5">
        <f t="shared" si="77"/>
        <v>217</v>
      </c>
      <c r="B220" s="55" t="str">
        <f t="shared" si="69"/>
        <v>交易波动较大</v>
      </c>
      <c r="C220" s="2" t="str">
        <f t="shared" si="70"/>
        <v>本月交易额降超20%</v>
      </c>
      <c r="D220" s="56" t="str">
        <f t="shared" si="71"/>
        <v>-</v>
      </c>
      <c r="E220" s="84" t="s">
        <v>686</v>
      </c>
      <c r="F220" s="58">
        <v>45222.4456473843</v>
      </c>
      <c r="G220" s="59" t="s">
        <v>38</v>
      </c>
      <c r="H220" s="59" t="s">
        <v>39</v>
      </c>
      <c r="I220" s="59" t="s">
        <v>40</v>
      </c>
      <c r="J220" s="59" t="s">
        <v>121</v>
      </c>
      <c r="K220" s="59" t="s">
        <v>687</v>
      </c>
      <c r="L220" s="59" t="s">
        <v>688</v>
      </c>
      <c r="M220" s="60">
        <v>46104.3866898148</v>
      </c>
      <c r="N220" s="60">
        <v>46102.4852329167</v>
      </c>
      <c r="O220" s="60">
        <v>46102.4819653704</v>
      </c>
      <c r="P220" s="60">
        <v>46057.5943906597</v>
      </c>
      <c r="Q220" s="60">
        <v>46103.6328107639</v>
      </c>
      <c r="R220" s="59">
        <v>966.77</v>
      </c>
      <c r="S220" s="59">
        <v>4223.86</v>
      </c>
      <c r="T220" s="59">
        <v>18724.81</v>
      </c>
      <c r="U220" s="59">
        <v>15485.66</v>
      </c>
      <c r="V220" s="59">
        <v>8</v>
      </c>
      <c r="W220" s="59">
        <v>45</v>
      </c>
      <c r="X220" s="59">
        <v>191</v>
      </c>
      <c r="Y220" s="59">
        <v>156</v>
      </c>
      <c r="Z220" s="59">
        <v>159.4074226804</v>
      </c>
      <c r="AA220" s="59">
        <v>-0.3441262102</v>
      </c>
      <c r="AB220" s="59">
        <v>-0.2010755623</v>
      </c>
      <c r="AC220" s="59">
        <v>-0.3813769196</v>
      </c>
      <c r="AD220" s="61">
        <f>IF(AND($G220="正式版",$H220="中西医诊所"),IFERROR(R220/同类汇总数据!C$3,0),IF(AND($G220="正式版",$H220="中医诊所"),IFERROR(R220/同类汇总数据!C$4,0),IF(AND($G220="正式版",$H220="口腔诊所"),IFERROR(R220/同类汇总数据!C$5,0),IF(AND($G220="检查版",$H220="中西医诊所"),IFERROR(R220/同类汇总数据!C$6,0),IF(AND($G220="检查版",$H220="中医诊所"),IFERROR(R220/同类汇总数据!C$7,0),IF(AND($G220="检查版",$H220="口腔诊所"),IFERROR(R220/同类汇总数据!C$8,0),IF(AND($G220="互联网版",$H220="中西医诊所"),IFERROR(R220/同类汇总数据!C$9,0),IF(AND($G220="互联网版",$H220="中医诊所"),IFERROR(R220/同类汇总数据!C$10,0),IF(AND($G220="互联网版",$H220="口腔诊所"),IFERROR(R220/同类汇总数据!C$11,0))))))))))</f>
        <v>0.105637696389415</v>
      </c>
      <c r="AE220" s="61">
        <f>IF(AND($G220="正式版",$H220="中西医诊所"),IFERROR(S220/同类汇总数据!D$3,0),IF(AND($G220="正式版",$H220="中医诊所"),IFERROR(S220/同类汇总数据!D$4,0),IF(AND($G220="正式版",$H220="口腔诊所"),IFERROR(S220/同类汇总数据!D$5,0),IF(AND($G220="检查版",$H220="中西医诊所"),IFERROR(S220/同类汇总数据!D$6,0),IF(AND($G220="检查版",$H220="中医诊所"),IFERROR(S220/同类汇总数据!D$7,0),IF(AND($G220="检查版",$H220="口腔诊所"),IFERROR(S220/同类汇总数据!D$8,0),IF(AND($G220="互联网版",$H220="中西医诊所"),IFERROR(S220/同类汇总数据!D$9,0),IF(AND($G220="互联网版",$H220="中医诊所"),IFERROR(S220/同类汇总数据!D$10,0),IF(AND($G220="互联网版",$H220="口腔诊所"),IFERROR(S220/同类汇总数据!D$11,0))))))))))</f>
        <v>0.115773878900962</v>
      </c>
      <c r="AF220" s="61">
        <f>IF(AND($G220="正式版",$H220="中西医诊所"),IFERROR(T220/同类汇总数据!E$3,0),IF(AND($G220="正式版",$H220="中医诊所"),IFERROR(T220/同类汇总数据!E$4,0),IF(AND($G220="正式版",$H220="口腔诊所"),IFERROR(T220/同类汇总数据!E$5,0),IF(AND($G220="检查版",$H220="中西医诊所"),IFERROR(T220/同类汇总数据!E$6,0),IF(AND($G220="检查版",$H220="中医诊所"),IFERROR(T220/同类汇总数据!E$7,0),IF(AND($G220="检查版",$H220="口腔诊所"),IFERROR(T220/同类汇总数据!E$8,0),IF(AND($G220="互联网版",$H220="中西医诊所"),IFERROR(T220/同类汇总数据!E$9,0),IF(AND($G220="互联网版",$H220="中医诊所"),IFERROR(T220/同类汇总数据!E$10,0),IF(AND($G220="互联网版",$H220="口腔诊所"),IFERROR(T220/同类汇总数据!E$11,0))))))))))</f>
        <v>0.171604299894725</v>
      </c>
      <c r="AG220" s="61">
        <f>IF(AND($G220="正式版",$H220="中西医诊所"),IFERROR(U220/同类汇总数据!F$3,0),IF(AND($G220="正式版",$H220="中医诊所"),IFERROR(U220/同类汇总数据!F$4,0),IF(AND($G220="正式版",$H220="口腔诊所"),IFERROR(U220/同类汇总数据!F$5,0),IF(AND($G220="检查版",$H220="中西医诊所"),IFERROR(U220/同类汇总数据!F$6,0),IF(AND($G220="检查版",$H220="中医诊所"),IFERROR(U220/同类汇总数据!F$7,0),IF(AND($G220="检查版",$H220="口腔诊所"),IFERROR(U220/同类汇总数据!F$8,0),IF(AND($G220="互联网版",$H220="中西医诊所"),IFERROR(U220/同类汇总数据!F$9,0),IF(AND($G220="互联网版",$H220="中医诊所"),IFERROR(U220/同类汇总数据!F$10,0),IF(AND($G220="互联网版",$H220="口腔诊所"),IFERROR(U220/同类汇总数据!F$11,0))))))))))</f>
        <v>0.161438142606567</v>
      </c>
      <c r="AH220" s="61">
        <f>IF(AND($G220="正式版",$H220="中西医诊所"),IFERROR(V220/同类汇总数据!G$3,0),IF(AND($G220="正式版",$H220="中医诊所"),IFERROR(V220/同类汇总数据!G$4,0),IF(AND($G220="正式版",$H220="口腔诊所"),IFERROR(V220/同类汇总数据!G$5,0),IF(AND($G220="检查版",$H220="中西医诊所"),IFERROR(V220/同类汇总数据!G$6,0),IF(AND($G220="检查版",$H220="中医诊所"),IFERROR(V220/同类汇总数据!G$7,0),IF(AND($G220="检查版",$H220="口腔诊所"),IFERROR(V220/同类汇总数据!G$8,0),IF(AND($G220="互联网版",$H220="中西医诊所"),IFERROR(V220/同类汇总数据!G$9,0),IF(AND($G220="互联网版",$H220="中医诊所"),IFERROR(V220/同类汇总数据!G$10,0),IF(AND($G220="互联网版",$H220="口腔诊所"),IFERROR(V220/同类汇总数据!G$11,0))))))))))</f>
        <v>0.084387206477562</v>
      </c>
      <c r="AI220" s="61">
        <f>IF(AND($G220="正式版",$H220="中西医诊所"),IFERROR(W220/同类汇总数据!H$3,0),IF(AND($G220="正式版",$H220="中医诊所"),IFERROR(W220/同类汇总数据!H$4,0),IF(AND($G220="正式版",$H220="口腔诊所"),IFERROR(W220/同类汇总数据!H$5,0),IF(AND($G220="检查版",$H220="中西医诊所"),IFERROR(W220/同类汇总数据!H$6,0),IF(AND($G220="检查版",$H220="中医诊所"),IFERROR(W220/同类汇总数据!H$7,0),IF(AND($G220="检查版",$H220="口腔诊所"),IFERROR(W220/同类汇总数据!H$8,0),IF(AND($G220="互联网版",$H220="中西医诊所"),IFERROR(W220/同类汇总数据!H$9,0),IF(AND($G220="互联网版",$H220="中医诊所"),IFERROR(W220/同类汇总数据!H$10,0),IF(AND($G220="互联网版",$H220="口腔诊所"),IFERROR(W220/同类汇总数据!H$11,0))))))))))</f>
        <v>0.12307510535229</v>
      </c>
      <c r="AJ220" s="61">
        <f>IF(AND($G220="正式版",$H220="中西医诊所"),IFERROR(X220/同类汇总数据!I$3,0),IF(AND($G220="正式版",$H220="中医诊所"),IFERROR(X220/同类汇总数据!I$4,0),IF(AND($G220="正式版",$H220="口腔诊所"),IFERROR(X220/同类汇总数据!I$5,0),IF(AND($G220="检查版",$H220="中西医诊所"),IFERROR(X220/同类汇总数据!I$6,0),IF(AND($G220="检查版",$H220="中医诊所"),IFERROR(X220/同类汇总数据!I$7,0),IF(AND($G220="检查版",$H220="口腔诊所"),IFERROR(X220/同类汇总数据!I$8,0),IF(AND($G220="互联网版",$H220="中西医诊所"),IFERROR(X220/同类汇总数据!I$9,0),IF(AND($G220="互联网版",$H220="中医诊所"),IFERROR(X220/同类汇总数据!I$10,0),IF(AND($G220="互联网版",$H220="口腔诊所"),IFERROR(X220/同类汇总数据!I$11,0))))))))))</f>
        <v>0.168890554411099</v>
      </c>
      <c r="AK220" s="61">
        <f>IF(AND($G220="正式版",$H220="中西医诊所"),IFERROR(Y220/同类汇总数据!J$3,0),IF(AND($G220="正式版",$H220="中医诊所"),IFERROR(Y220/同类汇总数据!J$4,0),IF(AND($G220="正式版",$H220="口腔诊所"),IFERROR(Y220/同类汇总数据!J$5,0),IF(AND($G220="检查版",$H220="中西医诊所"),IFERROR(Y220/同类汇总数据!J$6,0),IF(AND($G220="检查版",$H220="中医诊所"),IFERROR(Y220/同类汇总数据!J$7,0),IF(AND($G220="检查版",$H220="口腔诊所"),IFERROR(Y220/同类汇总数据!J$8,0),IF(AND($G220="互联网版",$H220="中西医诊所"),IFERROR(Y220/同类汇总数据!J$9,0),IF(AND($G220="互联网版",$H220="中医诊所"),IFERROR(Y220/同类汇总数据!J$10,0),IF(AND($G220="互联网版",$H220="口腔诊所"),IFERROR(Y220/同类汇总数据!J$11,0))))))))))</f>
        <v>0.155878041020705</v>
      </c>
      <c r="AL220" s="62" t="str">
        <f ca="1" t="shared" si="72"/>
        <v>-</v>
      </c>
      <c r="AM220" s="62" t="str">
        <f t="shared" si="73"/>
        <v>低于同行20%</v>
      </c>
      <c r="AN220" s="5" t="str">
        <f t="shared" si="74"/>
        <v>低于同行20%</v>
      </c>
      <c r="AO220" s="63">
        <f t="shared" si="75"/>
        <v>46104.3866898148</v>
      </c>
      <c r="AP220" s="5" t="str">
        <f t="shared" si="76"/>
        <v/>
      </c>
      <c r="AQ220" s="60">
        <v>45222.4456473843</v>
      </c>
    </row>
    <row r="221" ht="17" spans="1:43">
      <c r="A221" s="5">
        <f t="shared" si="77"/>
        <v>218</v>
      </c>
      <c r="B221" s="55" t="str">
        <f t="shared" si="69"/>
        <v>连续三月交易上升</v>
      </c>
      <c r="C221" s="2" t="str">
        <f t="shared" si="70"/>
        <v/>
      </c>
      <c r="D221" s="56" t="str">
        <f t="shared" si="71"/>
        <v>-</v>
      </c>
      <c r="E221" s="84" t="s">
        <v>689</v>
      </c>
      <c r="F221" s="58">
        <v>45223.4718744444</v>
      </c>
      <c r="G221" s="59" t="s">
        <v>38</v>
      </c>
      <c r="H221" s="59" t="s">
        <v>39</v>
      </c>
      <c r="I221" s="59" t="s">
        <v>40</v>
      </c>
      <c r="J221" s="59" t="s">
        <v>149</v>
      </c>
      <c r="K221" s="59" t="s">
        <v>690</v>
      </c>
      <c r="L221" s="59" t="s">
        <v>691</v>
      </c>
      <c r="M221" s="60">
        <v>46104.3576967593</v>
      </c>
      <c r="N221" s="60">
        <v>46103.874973044</v>
      </c>
      <c r="O221" s="60">
        <v>46103.874220463</v>
      </c>
      <c r="P221" s="60">
        <v>46098.7213996875</v>
      </c>
      <c r="Q221" s="60">
        <v>46103.8750090394</v>
      </c>
      <c r="R221" s="59">
        <v>3891.91</v>
      </c>
      <c r="S221" s="59">
        <v>8028.94</v>
      </c>
      <c r="T221" s="59">
        <v>30149.23</v>
      </c>
      <c r="U221" s="59">
        <v>22558.21</v>
      </c>
      <c r="V221" s="59">
        <v>46</v>
      </c>
      <c r="W221" s="59">
        <v>109</v>
      </c>
      <c r="X221" s="59">
        <v>356</v>
      </c>
      <c r="Y221" s="59">
        <v>288</v>
      </c>
      <c r="Z221" s="59">
        <v>158.2635460993</v>
      </c>
      <c r="AA221" s="59">
        <v>1.3815702048</v>
      </c>
      <c r="AB221" s="59">
        <v>-0.820188906</v>
      </c>
      <c r="AC221" s="59">
        <v>-0.1335326699</v>
      </c>
      <c r="AD221" s="61">
        <f>IF(AND($G221="正式版",$H221="中西医诊所"),IFERROR(R221/同类汇总数据!C$3,0),IF(AND($G221="正式版",$H221="中医诊所"),IFERROR(R221/同类汇总数据!C$4,0),IF(AND($G221="正式版",$H221="口腔诊所"),IFERROR(R221/同类汇总数据!C$5,0),IF(AND($G221="检查版",$H221="中西医诊所"),IFERROR(R221/同类汇总数据!C$6,0),IF(AND($G221="检查版",$H221="中医诊所"),IFERROR(R221/同类汇总数据!C$7,0),IF(AND($G221="检查版",$H221="口腔诊所"),IFERROR(R221/同类汇总数据!C$8,0),IF(AND($G221="互联网版",$H221="中西医诊所"),IFERROR(R221/同类汇总数据!C$9,0),IF(AND($G221="互联网版",$H221="中医诊所"),IFERROR(R221/同类汇总数据!C$10,0),IF(AND($G221="互联网版",$H221="口腔诊所"),IFERROR(R221/同类汇总数据!C$11,0))))))))))</f>
        <v>0.425263927257701</v>
      </c>
      <c r="AE221" s="61">
        <f>IF(AND($G221="正式版",$H221="中西医诊所"),IFERROR(S221/同类汇总数据!D$3,0),IF(AND($G221="正式版",$H221="中医诊所"),IFERROR(S221/同类汇总数据!D$4,0),IF(AND($G221="正式版",$H221="口腔诊所"),IFERROR(S221/同类汇总数据!D$5,0),IF(AND($G221="检查版",$H221="中西医诊所"),IFERROR(S221/同类汇总数据!D$6,0),IF(AND($G221="检查版",$H221="中医诊所"),IFERROR(S221/同类汇总数据!D$7,0),IF(AND($G221="检查版",$H221="口腔诊所"),IFERROR(S221/同类汇总数据!D$8,0),IF(AND($G221="互联网版",$H221="中西医诊所"),IFERROR(S221/同类汇总数据!D$9,0),IF(AND($G221="互联网版",$H221="中医诊所"),IFERROR(S221/同类汇总数据!D$10,0),IF(AND($G221="互联网版",$H221="口腔诊所"),IFERROR(S221/同类汇总数据!D$11,0))))))))))</f>
        <v>0.22006920855878</v>
      </c>
      <c r="AF221" s="61">
        <f>IF(AND($G221="正式版",$H221="中西医诊所"),IFERROR(T221/同类汇总数据!E$3,0),IF(AND($G221="正式版",$H221="中医诊所"),IFERROR(T221/同类汇总数据!E$4,0),IF(AND($G221="正式版",$H221="口腔诊所"),IFERROR(T221/同类汇总数据!E$5,0),IF(AND($G221="检查版",$H221="中西医诊所"),IFERROR(T221/同类汇总数据!E$6,0),IF(AND($G221="检查版",$H221="中医诊所"),IFERROR(T221/同类汇总数据!E$7,0),IF(AND($G221="检查版",$H221="口腔诊所"),IFERROR(T221/同类汇总数据!E$8,0),IF(AND($G221="互联网版",$H221="中西医诊所"),IFERROR(T221/同类汇总数据!E$9,0),IF(AND($G221="互联网版",$H221="中医诊所"),IFERROR(T221/同类汇总数据!E$10,0),IF(AND($G221="互联网版",$H221="口腔诊所"),IFERROR(T221/同类汇总数据!E$11,0))))))))))</f>
        <v>0.276303872056114</v>
      </c>
      <c r="AG221" s="61">
        <f>IF(AND($G221="正式版",$H221="中西医诊所"),IFERROR(U221/同类汇总数据!F$3,0),IF(AND($G221="正式版",$H221="中医诊所"),IFERROR(U221/同类汇总数据!F$4,0),IF(AND($G221="正式版",$H221="口腔诊所"),IFERROR(U221/同类汇总数据!F$5,0),IF(AND($G221="检查版",$H221="中西医诊所"),IFERROR(U221/同类汇总数据!F$6,0),IF(AND($G221="检查版",$H221="中医诊所"),IFERROR(U221/同类汇总数据!F$7,0),IF(AND($G221="检查版",$H221="口腔诊所"),IFERROR(U221/同类汇总数据!F$8,0),IF(AND($G221="互联网版",$H221="中西医诊所"),IFERROR(U221/同类汇总数据!F$9,0),IF(AND($G221="互联网版",$H221="中医诊所"),IFERROR(U221/同类汇总数据!F$10,0),IF(AND($G221="互联网版",$H221="口腔诊所"),IFERROR(U221/同类汇总数据!F$11,0))))))))))</f>
        <v>0.235169538975342</v>
      </c>
      <c r="AH221" s="61">
        <f>IF(AND($G221="正式版",$H221="中西医诊所"),IFERROR(V221/同类汇总数据!G$3,0),IF(AND($G221="正式版",$H221="中医诊所"),IFERROR(V221/同类汇总数据!G$4,0),IF(AND($G221="正式版",$H221="口腔诊所"),IFERROR(V221/同类汇总数据!G$5,0),IF(AND($G221="检查版",$H221="中西医诊所"),IFERROR(V221/同类汇总数据!G$6,0),IF(AND($G221="检查版",$H221="中医诊所"),IFERROR(V221/同类汇总数据!G$7,0),IF(AND($G221="检查版",$H221="口腔诊所"),IFERROR(V221/同类汇总数据!G$8,0),IF(AND($G221="互联网版",$H221="中西医诊所"),IFERROR(V221/同类汇总数据!G$9,0),IF(AND($G221="互联网版",$H221="中医诊所"),IFERROR(V221/同类汇总数据!G$10,0),IF(AND($G221="互联网版",$H221="口腔诊所"),IFERROR(V221/同类汇总数据!G$11,0))))))))))</f>
        <v>0.485226437245981</v>
      </c>
      <c r="AI221" s="61">
        <f>IF(AND($G221="正式版",$H221="中西医诊所"),IFERROR(W221/同类汇总数据!H$3,0),IF(AND($G221="正式版",$H221="中医诊所"),IFERROR(W221/同类汇总数据!H$4,0),IF(AND($G221="正式版",$H221="口腔诊所"),IFERROR(W221/同类汇总数据!H$5,0),IF(AND($G221="检查版",$H221="中西医诊所"),IFERROR(W221/同类汇总数据!H$6,0),IF(AND($G221="检查版",$H221="中医诊所"),IFERROR(W221/同类汇总数据!H$7,0),IF(AND($G221="检查版",$H221="口腔诊所"),IFERROR(W221/同类汇总数据!H$8,0),IF(AND($G221="互联网版",$H221="中西医诊所"),IFERROR(W221/同类汇总数据!H$9,0),IF(AND($G221="互联网版",$H221="中医诊所"),IFERROR(W221/同类汇总数据!H$10,0),IF(AND($G221="互联网版",$H221="口腔诊所"),IFERROR(W221/同类汇总数据!H$11,0))))))))))</f>
        <v>0.298115255186658</v>
      </c>
      <c r="AJ221" s="61">
        <f>IF(AND($G221="正式版",$H221="中西医诊所"),IFERROR(X221/同类汇总数据!I$3,0),IF(AND($G221="正式版",$H221="中医诊所"),IFERROR(X221/同类汇总数据!I$4,0),IF(AND($G221="正式版",$H221="口腔诊所"),IFERROR(X221/同类汇总数据!I$5,0),IF(AND($G221="检查版",$H221="中西医诊所"),IFERROR(X221/同类汇总数据!I$6,0),IF(AND($G221="检查版",$H221="中医诊所"),IFERROR(X221/同类汇总数据!I$7,0),IF(AND($G221="检查版",$H221="口腔诊所"),IFERROR(X221/同类汇总数据!I$8,0),IF(AND($G221="互联网版",$H221="中西医诊所"),IFERROR(X221/同类汇总数据!I$9,0),IF(AND($G221="互联网版",$H221="中医诊所"),IFERROR(X221/同类汇总数据!I$10,0),IF(AND($G221="互联网版",$H221="口腔诊所"),IFERROR(X221/同类汇总数据!I$11,0))))))))))</f>
        <v>0.314790771572519</v>
      </c>
      <c r="AK221" s="61">
        <f>IF(AND($G221="正式版",$H221="中西医诊所"),IFERROR(Y221/同类汇总数据!J$3,0),IF(AND($G221="正式版",$H221="中医诊所"),IFERROR(Y221/同类汇总数据!J$4,0),IF(AND($G221="正式版",$H221="口腔诊所"),IFERROR(Y221/同类汇总数据!J$5,0),IF(AND($G221="检查版",$H221="中西医诊所"),IFERROR(Y221/同类汇总数据!J$6,0),IF(AND($G221="检查版",$H221="中医诊所"),IFERROR(Y221/同类汇总数据!J$7,0),IF(AND($G221="检查版",$H221="口腔诊所"),IFERROR(Y221/同类汇总数据!J$8,0),IF(AND($G221="互联网版",$H221="中西医诊所"),IFERROR(Y221/同类汇总数据!J$9,0),IF(AND($G221="互联网版",$H221="中医诊所"),IFERROR(Y221/同类汇总数据!J$10,0),IF(AND($G221="互联网版",$H221="口腔诊所"),IFERROR(Y221/同类汇总数据!J$11,0))))))))))</f>
        <v>0.287774844961302</v>
      </c>
      <c r="AL221" s="62" t="str">
        <f ca="1" t="shared" si="72"/>
        <v>-</v>
      </c>
      <c r="AM221" s="62" t="str">
        <f t="shared" si="73"/>
        <v>低于同行50%</v>
      </c>
      <c r="AN221" s="5" t="str">
        <f t="shared" si="74"/>
        <v>低于同行50%</v>
      </c>
      <c r="AO221" s="63">
        <f t="shared" si="75"/>
        <v>46104.3576967593</v>
      </c>
      <c r="AP221" s="5" t="str">
        <f t="shared" si="76"/>
        <v/>
      </c>
      <c r="AQ221" s="60">
        <v>45223.4718744444</v>
      </c>
    </row>
    <row r="222" ht="17" spans="1:43">
      <c r="A222" s="5">
        <f t="shared" si="77"/>
        <v>219</v>
      </c>
      <c r="B222" s="55" t="str">
        <f t="shared" si="69"/>
        <v>交易波动较大</v>
      </c>
      <c r="C222" s="2" t="str">
        <f t="shared" si="70"/>
        <v/>
      </c>
      <c r="D222" s="56" t="str">
        <f t="shared" si="71"/>
        <v>-</v>
      </c>
      <c r="E222" s="84" t="s">
        <v>692</v>
      </c>
      <c r="F222" s="58">
        <v>45224.4090926042</v>
      </c>
      <c r="G222" s="59" t="s">
        <v>38</v>
      </c>
      <c r="H222" s="59" t="s">
        <v>39</v>
      </c>
      <c r="I222" s="59" t="s">
        <v>40</v>
      </c>
      <c r="J222" s="59" t="s">
        <v>67</v>
      </c>
      <c r="K222" s="59" t="s">
        <v>693</v>
      </c>
      <c r="L222" s="59" t="s">
        <v>694</v>
      </c>
      <c r="M222" s="60">
        <v>46104.3370833333</v>
      </c>
      <c r="N222" s="60">
        <v>46104.3420775463</v>
      </c>
      <c r="O222" s="60">
        <v>46104.3413964815</v>
      </c>
      <c r="P222" s="60">
        <v>46102.6216061227</v>
      </c>
      <c r="Q222" s="60">
        <v>46104.3420991898</v>
      </c>
      <c r="R222" s="59">
        <v>4359.66</v>
      </c>
      <c r="S222" s="59">
        <v>24230.95</v>
      </c>
      <c r="T222" s="59">
        <v>53058.74</v>
      </c>
      <c r="U222" s="59">
        <v>53134.74</v>
      </c>
      <c r="V222" s="59">
        <v>55</v>
      </c>
      <c r="W222" s="59">
        <v>300</v>
      </c>
      <c r="X222" s="59">
        <v>678</v>
      </c>
      <c r="Y222" s="59">
        <v>679</v>
      </c>
      <c r="Z222" s="59">
        <v>107.3429090909</v>
      </c>
      <c r="AA222" s="59">
        <v>0.0452322369</v>
      </c>
      <c r="AB222" s="59">
        <v>3.1063940214</v>
      </c>
      <c r="AC222" s="59">
        <v>-0.8934802621</v>
      </c>
      <c r="AD222" s="61">
        <f>IF(AND($G222="正式版",$H222="中西医诊所"),IFERROR(R222/同类汇总数据!C$3,0),IF(AND($G222="正式版",$H222="中医诊所"),IFERROR(R222/同类汇总数据!C$4,0),IF(AND($G222="正式版",$H222="口腔诊所"),IFERROR(R222/同类汇总数据!C$5,0),IF(AND($G222="检查版",$H222="中西医诊所"),IFERROR(R222/同类汇总数据!C$6,0),IF(AND($G222="检查版",$H222="中医诊所"),IFERROR(R222/同类汇总数据!C$7,0),IF(AND($G222="检查版",$H222="口腔诊所"),IFERROR(R222/同类汇总数据!C$8,0),IF(AND($G222="互联网版",$H222="中西医诊所"),IFERROR(R222/同类汇总数据!C$9,0),IF(AND($G222="互联网版",$H222="中医诊所"),IFERROR(R222/同类汇总数据!C$10,0),IF(AND($G222="互联网版",$H222="口腔诊所"),IFERROR(R222/同类汇总数据!C$11,0))))))))))</f>
        <v>0.476374359404074</v>
      </c>
      <c r="AE222" s="61">
        <f>IF(AND($G222="正式版",$H222="中西医诊所"),IFERROR(S222/同类汇总数据!D$3,0),IF(AND($G222="正式版",$H222="中医诊所"),IFERROR(S222/同类汇总数据!D$4,0),IF(AND($G222="正式版",$H222="口腔诊所"),IFERROR(S222/同类汇总数据!D$5,0),IF(AND($G222="检查版",$H222="中西医诊所"),IFERROR(S222/同类汇总数据!D$6,0),IF(AND($G222="检查版",$H222="中医诊所"),IFERROR(S222/同类汇总数据!D$7,0),IF(AND($G222="检查版",$H222="口腔诊所"),IFERROR(S222/同类汇总数据!D$8,0),IF(AND($G222="互联网版",$H222="中西医诊所"),IFERROR(S222/同类汇总数据!D$9,0),IF(AND($G222="互联网版",$H222="中医诊所"),IFERROR(S222/同类汇总数据!D$10,0),IF(AND($G222="互联网版",$H222="口腔诊所"),IFERROR(S222/同类汇总数据!D$11,0))))))))))</f>
        <v>0.664158156509747</v>
      </c>
      <c r="AF222" s="61">
        <f>IF(AND($G222="正式版",$H222="中西医诊所"),IFERROR(T222/同类汇总数据!E$3,0),IF(AND($G222="正式版",$H222="中医诊所"),IFERROR(T222/同类汇总数据!E$4,0),IF(AND($G222="正式版",$H222="口腔诊所"),IFERROR(T222/同类汇总数据!E$5,0),IF(AND($G222="检查版",$H222="中西医诊所"),IFERROR(T222/同类汇总数据!E$6,0),IF(AND($G222="检查版",$H222="中医诊所"),IFERROR(T222/同类汇总数据!E$7,0),IF(AND($G222="检查版",$H222="口腔诊所"),IFERROR(T222/同类汇总数据!E$8,0),IF(AND($G222="互联网版",$H222="中西医诊所"),IFERROR(T222/同类汇总数据!E$9,0),IF(AND($G222="互联网版",$H222="中医诊所"),IFERROR(T222/同类汇总数据!E$10,0),IF(AND($G222="互联网版",$H222="口腔诊所"),IFERROR(T222/同类汇总数据!E$11,0))))))))))</f>
        <v>0.486259029116784</v>
      </c>
      <c r="AG222" s="61">
        <f>IF(AND($G222="正式版",$H222="中西医诊所"),IFERROR(U222/同类汇总数据!F$3,0),IF(AND($G222="正式版",$H222="中医诊所"),IFERROR(U222/同类汇总数据!F$4,0),IF(AND($G222="正式版",$H222="口腔诊所"),IFERROR(U222/同类汇总数据!F$5,0),IF(AND($G222="检查版",$H222="中西医诊所"),IFERROR(U222/同类汇总数据!F$6,0),IF(AND($G222="检查版",$H222="中医诊所"),IFERROR(U222/同类汇总数据!F$7,0),IF(AND($G222="检查版",$H222="口腔诊所"),IFERROR(U222/同类汇总数据!F$8,0),IF(AND($G222="互联网版",$H222="中西医诊所"),IFERROR(U222/同类汇总数据!F$9,0),IF(AND($G222="互联网版",$H222="中医诊所"),IFERROR(U222/同类汇总数据!F$10,0),IF(AND($G222="互联网版",$H222="口腔诊所"),IFERROR(U222/同类汇总数据!F$11,0))))))))))</f>
        <v>0.553930134943094</v>
      </c>
      <c r="AH222" s="61">
        <f>IF(AND($G222="正式版",$H222="中西医诊所"),IFERROR(V222/同类汇总数据!G$3,0),IF(AND($G222="正式版",$H222="中医诊所"),IFERROR(V222/同类汇总数据!G$4,0),IF(AND($G222="正式版",$H222="口腔诊所"),IFERROR(V222/同类汇总数据!G$5,0),IF(AND($G222="检查版",$H222="中西医诊所"),IFERROR(V222/同类汇总数据!G$6,0),IF(AND($G222="检查版",$H222="中医诊所"),IFERROR(V222/同类汇总数据!G$7,0),IF(AND($G222="检查版",$H222="口腔诊所"),IFERROR(V222/同类汇总数据!G$8,0),IF(AND($G222="互联网版",$H222="中西医诊所"),IFERROR(V222/同类汇总数据!G$9,0),IF(AND($G222="互联网版",$H222="中医诊所"),IFERROR(V222/同类汇总数据!G$10,0),IF(AND($G222="互联网版",$H222="口腔诊所"),IFERROR(V222/同类汇总数据!G$11,0))))))))))</f>
        <v>0.580162044533238</v>
      </c>
      <c r="AI222" s="61">
        <f>IF(AND($G222="正式版",$H222="中西医诊所"),IFERROR(W222/同类汇总数据!H$3,0),IF(AND($G222="正式版",$H222="中医诊所"),IFERROR(W222/同类汇总数据!H$4,0),IF(AND($G222="正式版",$H222="口腔诊所"),IFERROR(W222/同类汇总数据!H$5,0),IF(AND($G222="检查版",$H222="中西医诊所"),IFERROR(W222/同类汇总数据!H$6,0),IF(AND($G222="检查版",$H222="中医诊所"),IFERROR(W222/同类汇总数据!H$7,0),IF(AND($G222="检查版",$H222="口腔诊所"),IFERROR(W222/同类汇总数据!H$8,0),IF(AND($G222="互联网版",$H222="中西医诊所"),IFERROR(W222/同类汇总数据!H$9,0),IF(AND($G222="互联网版",$H222="中医诊所"),IFERROR(W222/同类汇总数据!H$10,0),IF(AND($G222="互联网版",$H222="口腔诊所"),IFERROR(W222/同类汇总数据!H$11,0))))))))))</f>
        <v>0.820500702348601</v>
      </c>
      <c r="AJ222" s="61">
        <f>IF(AND($G222="正式版",$H222="中西医诊所"),IFERROR(X222/同类汇总数据!I$3,0),IF(AND($G222="正式版",$H222="中医诊所"),IFERROR(X222/同类汇总数据!I$4,0),IF(AND($G222="正式版",$H222="口腔诊所"),IFERROR(X222/同类汇总数据!I$5,0),IF(AND($G222="检查版",$H222="中西医诊所"),IFERROR(X222/同类汇总数据!I$6,0),IF(AND($G222="检查版",$H222="中医诊所"),IFERROR(X222/同类汇总数据!I$7,0),IF(AND($G222="检查版",$H222="口腔诊所"),IFERROR(X222/同类汇总数据!I$8,0),IF(AND($G222="互联网版",$H222="中西医诊所"),IFERROR(X222/同类汇总数据!I$9,0),IF(AND($G222="互联网版",$H222="中医诊所"),IFERROR(X222/同类汇总数据!I$10,0),IF(AND($G222="互联网版",$H222="口腔诊所"),IFERROR(X222/同类汇总数据!I$11,0))))))))))</f>
        <v>0.599517255972381</v>
      </c>
      <c r="AK222" s="61">
        <f>IF(AND($G222="正式版",$H222="中西医诊所"),IFERROR(Y222/同类汇总数据!J$3,0),IF(AND($G222="正式版",$H222="中医诊所"),IFERROR(Y222/同类汇总数据!J$4,0),IF(AND($G222="正式版",$H222="口腔诊所"),IFERROR(Y222/同类汇总数据!J$5,0),IF(AND($G222="检查版",$H222="中西医诊所"),IFERROR(Y222/同类汇总数据!J$6,0),IF(AND($G222="检查版",$H222="中医诊所"),IFERROR(Y222/同类汇总数据!J$7,0),IF(AND($G222="检查版",$H222="口腔诊所"),IFERROR(Y222/同类汇总数据!J$8,0),IF(AND($G222="互联网版",$H222="中西医诊所"),IFERROR(Y222/同类汇总数据!J$9,0),IF(AND($G222="互联网版",$H222="中医诊所"),IFERROR(Y222/同类汇总数据!J$10,0),IF(AND($G222="互联网版",$H222="口腔诊所"),IFERROR(Y222/同类汇总数据!J$11,0))))))))))</f>
        <v>0.678469165724737</v>
      </c>
      <c r="AL222" s="62" t="str">
        <f ca="1" t="shared" si="72"/>
        <v>-</v>
      </c>
      <c r="AM222" s="62" t="str">
        <f t="shared" si="73"/>
        <v/>
      </c>
      <c r="AN222" s="5" t="str">
        <f t="shared" si="74"/>
        <v/>
      </c>
      <c r="AO222" s="63">
        <f t="shared" si="75"/>
        <v>46104.3420991898</v>
      </c>
      <c r="AP222" s="5" t="str">
        <f t="shared" si="76"/>
        <v/>
      </c>
      <c r="AQ222" s="60">
        <v>45224.4090926042</v>
      </c>
    </row>
    <row r="223" ht="17" spans="1:43">
      <c r="A223" s="5">
        <f t="shared" si="77"/>
        <v>220</v>
      </c>
      <c r="B223" s="55" t="str">
        <f t="shared" si="69"/>
        <v>交易波动较大</v>
      </c>
      <c r="C223" s="2" t="str">
        <f t="shared" si="70"/>
        <v/>
      </c>
      <c r="D223" s="56" t="str">
        <f t="shared" si="71"/>
        <v>-</v>
      </c>
      <c r="E223" s="84" t="s">
        <v>695</v>
      </c>
      <c r="F223" s="58">
        <v>45225.4597328009</v>
      </c>
      <c r="G223" s="59" t="s">
        <v>38</v>
      </c>
      <c r="H223" s="59" t="s">
        <v>39</v>
      </c>
      <c r="I223" s="59" t="s">
        <v>40</v>
      </c>
      <c r="J223" s="59" t="s">
        <v>149</v>
      </c>
      <c r="K223" s="59" t="s">
        <v>696</v>
      </c>
      <c r="L223" s="59"/>
      <c r="M223" s="60">
        <v>46103.7178240741</v>
      </c>
      <c r="N223" s="60">
        <v>46103.728310706</v>
      </c>
      <c r="O223" s="60">
        <v>46103.7245396875</v>
      </c>
      <c r="P223" s="60">
        <v>46102.3908496296</v>
      </c>
      <c r="Q223" s="60">
        <v>46103.7283237153</v>
      </c>
      <c r="R223" s="59">
        <v>2660.65</v>
      </c>
      <c r="S223" s="59">
        <v>8954.48</v>
      </c>
      <c r="T223" s="59">
        <v>27675.68</v>
      </c>
      <c r="U223" s="59">
        <v>25604.83</v>
      </c>
      <c r="V223" s="59">
        <v>17</v>
      </c>
      <c r="W223" s="59">
        <v>60</v>
      </c>
      <c r="X223" s="59">
        <v>204</v>
      </c>
      <c r="Y223" s="59">
        <v>187</v>
      </c>
      <c r="Z223" s="59">
        <v>196.9602307692</v>
      </c>
      <c r="AA223" s="59">
        <v>-0.1689832237</v>
      </c>
      <c r="AB223" s="59">
        <v>0.3560919069</v>
      </c>
      <c r="AC223" s="59">
        <v>-0.3139270934</v>
      </c>
      <c r="AD223" s="61">
        <f>IF(AND($G223="正式版",$H223="中西医诊所"),IFERROR(R223/同类汇总数据!C$3,0),IF(AND($G223="正式版",$H223="中医诊所"),IFERROR(R223/同类汇总数据!C$4,0),IF(AND($G223="正式版",$H223="口腔诊所"),IFERROR(R223/同类汇总数据!C$5,0),IF(AND($G223="检查版",$H223="中西医诊所"),IFERROR(R223/同类汇总数据!C$6,0),IF(AND($G223="检查版",$H223="中医诊所"),IFERROR(R223/同类汇总数据!C$7,0),IF(AND($G223="检查版",$H223="口腔诊所"),IFERROR(R223/同类汇总数据!C$8,0),IF(AND($G223="互联网版",$H223="中西医诊所"),IFERROR(R223/同类汇总数据!C$9,0),IF(AND($G223="互联网版",$H223="中医诊所"),IFERROR(R223/同类汇总数据!C$10,0),IF(AND($G223="互联网版",$H223="口腔诊所"),IFERROR(R223/同类汇总数据!C$11,0))))))))))</f>
        <v>0.29072575369374</v>
      </c>
      <c r="AE223" s="61">
        <f>IF(AND($G223="正式版",$H223="中西医诊所"),IFERROR(S223/同类汇总数据!D$3,0),IF(AND($G223="正式版",$H223="中医诊所"),IFERROR(S223/同类汇总数据!D$4,0),IF(AND($G223="正式版",$H223="口腔诊所"),IFERROR(S223/同类汇总数据!D$5,0),IF(AND($G223="检查版",$H223="中西医诊所"),IFERROR(S223/同类汇总数据!D$6,0),IF(AND($G223="检查版",$H223="中医诊所"),IFERROR(S223/同类汇总数据!D$7,0),IF(AND($G223="检查版",$H223="口腔诊所"),IFERROR(S223/同类汇总数据!D$8,0),IF(AND($G223="互联网版",$H223="中西医诊所"),IFERROR(S223/同类汇总数据!D$9,0),IF(AND($G223="互联网版",$H223="中医诊所"),IFERROR(S223/同类汇总数据!D$10,0),IF(AND($G223="互联网版",$H223="口腔诊所"),IFERROR(S223/同类汇总数据!D$11,0))))))))))</f>
        <v>0.245437794609927</v>
      </c>
      <c r="AF223" s="61">
        <f>IF(AND($G223="正式版",$H223="中西医诊所"),IFERROR(T223/同类汇总数据!E$3,0),IF(AND($G223="正式版",$H223="中医诊所"),IFERROR(T223/同类汇总数据!E$4,0),IF(AND($G223="正式版",$H223="口腔诊所"),IFERROR(T223/同类汇总数据!E$5,0),IF(AND($G223="检查版",$H223="中西医诊所"),IFERROR(T223/同类汇总数据!E$6,0),IF(AND($G223="检查版",$H223="中医诊所"),IFERROR(T223/同类汇总数据!E$7,0),IF(AND($G223="检查版",$H223="口腔诊所"),IFERROR(T223/同类汇总数据!E$8,0),IF(AND($G223="互联网版",$H223="中西医诊所"),IFERROR(T223/同类汇总数据!E$9,0),IF(AND($G223="互联网版",$H223="中医诊所"),IFERROR(T223/同类汇总数据!E$10,0),IF(AND($G223="互联网版",$H223="口腔诊所"),IFERROR(T223/同类汇总数据!E$11,0))))))))))</f>
        <v>0.253634920221377</v>
      </c>
      <c r="AG223" s="61">
        <f>IF(AND($G223="正式版",$H223="中西医诊所"),IFERROR(U223/同类汇总数据!F$3,0),IF(AND($G223="正式版",$H223="中医诊所"),IFERROR(U223/同类汇总数据!F$4,0),IF(AND($G223="正式版",$H223="口腔诊所"),IFERROR(U223/同类汇总数据!F$5,0),IF(AND($G223="检查版",$H223="中西医诊所"),IFERROR(U223/同类汇总数据!F$6,0),IF(AND($G223="检查版",$H223="中医诊所"),IFERROR(U223/同类汇总数据!F$7,0),IF(AND($G223="检查版",$H223="口腔诊所"),IFERROR(U223/同类汇总数据!F$8,0),IF(AND($G223="互联网版",$H223="中西医诊所"),IFERROR(U223/同类汇总数据!F$9,0),IF(AND($G223="互联网版",$H223="中医诊所"),IFERROR(U223/同类汇总数据!F$10,0),IF(AND($G223="互联网版",$H223="口腔诊所"),IFERROR(U223/同类汇总数据!F$11,0))))))))))</f>
        <v>0.266930579449434</v>
      </c>
      <c r="AH223" s="61">
        <f>IF(AND($G223="正式版",$H223="中西医诊所"),IFERROR(V223/同类汇总数据!G$3,0),IF(AND($G223="正式版",$H223="中医诊所"),IFERROR(V223/同类汇总数据!G$4,0),IF(AND($G223="正式版",$H223="口腔诊所"),IFERROR(V223/同类汇总数据!G$5,0),IF(AND($G223="检查版",$H223="中西医诊所"),IFERROR(V223/同类汇总数据!G$6,0),IF(AND($G223="检查版",$H223="中医诊所"),IFERROR(V223/同类汇总数据!G$7,0),IF(AND($G223="检查版",$H223="口腔诊所"),IFERROR(V223/同类汇总数据!G$8,0),IF(AND($G223="互联网版",$H223="中西医诊所"),IFERROR(V223/同类汇总数据!G$9,0),IF(AND($G223="互联网版",$H223="中医诊所"),IFERROR(V223/同类汇总数据!G$10,0),IF(AND($G223="互联网版",$H223="口腔诊所"),IFERROR(V223/同类汇总数据!G$11,0))))))))))</f>
        <v>0.179322813764819</v>
      </c>
      <c r="AI223" s="61">
        <f>IF(AND($G223="正式版",$H223="中西医诊所"),IFERROR(W223/同类汇总数据!H$3,0),IF(AND($G223="正式版",$H223="中医诊所"),IFERROR(W223/同类汇总数据!H$4,0),IF(AND($G223="正式版",$H223="口腔诊所"),IFERROR(W223/同类汇总数据!H$5,0),IF(AND($G223="检查版",$H223="中西医诊所"),IFERROR(W223/同类汇总数据!H$6,0),IF(AND($G223="检查版",$H223="中医诊所"),IFERROR(W223/同类汇总数据!H$7,0),IF(AND($G223="检查版",$H223="口腔诊所"),IFERROR(W223/同类汇总数据!H$8,0),IF(AND($G223="互联网版",$H223="中西医诊所"),IFERROR(W223/同类汇总数据!H$9,0),IF(AND($G223="互联网版",$H223="中医诊所"),IFERROR(W223/同类汇总数据!H$10,0),IF(AND($G223="互联网版",$H223="口腔诊所"),IFERROR(W223/同类汇总数据!H$11,0))))))))))</f>
        <v>0.16410014046972</v>
      </c>
      <c r="AJ223" s="61">
        <f>IF(AND($G223="正式版",$H223="中西医诊所"),IFERROR(X223/同类汇总数据!I$3,0),IF(AND($G223="正式版",$H223="中医诊所"),IFERROR(X223/同类汇总数据!I$4,0),IF(AND($G223="正式版",$H223="口腔诊所"),IFERROR(X223/同类汇总数据!I$5,0),IF(AND($G223="检查版",$H223="中西医诊所"),IFERROR(X223/同类汇总数据!I$6,0),IF(AND($G223="检查版",$H223="中医诊所"),IFERROR(X223/同类汇总数据!I$7,0),IF(AND($G223="检查版",$H223="口腔诊所"),IFERROR(X223/同类汇总数据!I$8,0),IF(AND($G223="互联网版",$H223="中西医诊所"),IFERROR(X223/同类汇总数据!I$9,0),IF(AND($G223="互联网版",$H223="中医诊所"),IFERROR(X223/同类汇总数据!I$10,0),IF(AND($G223="互联网版",$H223="口腔诊所"),IFERROR(X223/同类汇总数据!I$11,0))))))))))</f>
        <v>0.180385723035938</v>
      </c>
      <c r="AK223" s="61">
        <f>IF(AND($G223="正式版",$H223="中西医诊所"),IFERROR(Y223/同类汇总数据!J$3,0),IF(AND($G223="正式版",$H223="中医诊所"),IFERROR(Y223/同类汇总数据!J$4,0),IF(AND($G223="正式版",$H223="口腔诊所"),IFERROR(Y223/同类汇总数据!J$5,0),IF(AND($G223="检查版",$H223="中西医诊所"),IFERROR(Y223/同类汇总数据!J$6,0),IF(AND($G223="检查版",$H223="中医诊所"),IFERROR(Y223/同类汇总数据!J$7,0),IF(AND($G223="检查版",$H223="口腔诊所"),IFERROR(Y223/同类汇总数据!J$8,0),IF(AND($G223="互联网版",$H223="中西医诊所"),IFERROR(Y223/同类汇总数据!J$9,0),IF(AND($G223="互联网版",$H223="中医诊所"),IFERROR(Y223/同类汇总数据!J$10,0),IF(AND($G223="互联网版",$H223="口腔诊所"),IFERROR(Y223/同类汇总数据!J$11,0))))))))))</f>
        <v>0.186853805582512</v>
      </c>
      <c r="AL223" s="62" t="str">
        <f ca="1" t="shared" si="72"/>
        <v>-</v>
      </c>
      <c r="AM223" s="62" t="str">
        <f t="shared" si="73"/>
        <v>低于同行50%</v>
      </c>
      <c r="AN223" s="5" t="str">
        <f t="shared" si="74"/>
        <v>低于同行20%</v>
      </c>
      <c r="AO223" s="63">
        <f t="shared" si="75"/>
        <v>46103.7283237153</v>
      </c>
      <c r="AP223" s="5" t="str">
        <f t="shared" si="76"/>
        <v/>
      </c>
      <c r="AQ223" s="60">
        <v>45225.4597328009</v>
      </c>
    </row>
    <row r="224" ht="17" spans="1:43">
      <c r="A224" s="5">
        <f t="shared" ref="A224:A233" si="78">ROW()-3</f>
        <v>221</v>
      </c>
      <c r="B224" s="55" t="str">
        <f t="shared" si="69"/>
        <v>交易波动较大</v>
      </c>
      <c r="C224" s="2" t="str">
        <f t="shared" si="70"/>
        <v/>
      </c>
      <c r="D224" s="56" t="str">
        <f t="shared" si="71"/>
        <v>-</v>
      </c>
      <c r="E224" s="84" t="s">
        <v>697</v>
      </c>
      <c r="F224" s="58">
        <v>45225.6167664815</v>
      </c>
      <c r="G224" s="59" t="s">
        <v>38</v>
      </c>
      <c r="H224" s="59" t="s">
        <v>39</v>
      </c>
      <c r="I224" s="59" t="s">
        <v>40</v>
      </c>
      <c r="J224" s="59" t="s">
        <v>149</v>
      </c>
      <c r="K224" s="59" t="s">
        <v>698</v>
      </c>
      <c r="L224" s="59"/>
      <c r="M224" s="60">
        <v>46104.3493981482</v>
      </c>
      <c r="N224" s="60">
        <v>46103.8637898958</v>
      </c>
      <c r="O224" s="60">
        <v>46103.8632748843</v>
      </c>
      <c r="P224" s="60">
        <v>46100.6522647454</v>
      </c>
      <c r="Q224" s="60">
        <v>46103.8638222801</v>
      </c>
      <c r="R224" s="59">
        <v>2067.18</v>
      </c>
      <c r="S224" s="59">
        <v>9747.78</v>
      </c>
      <c r="T224" s="59">
        <v>31214.94</v>
      </c>
      <c r="U224" s="59">
        <v>26650.42</v>
      </c>
      <c r="V224" s="59">
        <v>28</v>
      </c>
      <c r="W224" s="59">
        <v>133</v>
      </c>
      <c r="X224" s="59">
        <v>430</v>
      </c>
      <c r="Y224" s="59">
        <v>383</v>
      </c>
      <c r="Z224" s="59">
        <v>92.2159861592</v>
      </c>
      <c r="AA224" s="59">
        <v>-0.0392716908</v>
      </c>
      <c r="AB224" s="59">
        <v>-0.1037618851</v>
      </c>
      <c r="AC224" s="59">
        <v>-0.3460545804</v>
      </c>
      <c r="AD224" s="61">
        <f>IF(AND($G224="正式版",$H224="中西医诊所"),IFERROR(R224/同类汇总数据!C$3,0),IF(AND($G224="正式版",$H224="中医诊所"),IFERROR(R224/同类汇总数据!C$4,0),IF(AND($G224="正式版",$H224="口腔诊所"),IFERROR(R224/同类汇总数据!C$5,0),IF(AND($G224="检查版",$H224="中西医诊所"),IFERROR(R224/同类汇总数据!C$6,0),IF(AND($G224="检查版",$H224="中医诊所"),IFERROR(R224/同类汇总数据!C$7,0),IF(AND($G224="检查版",$H224="口腔诊所"),IFERROR(R224/同类汇总数据!C$8,0),IF(AND($G224="互联网版",$H224="中西医诊所"),IFERROR(R224/同类汇总数据!C$9,0),IF(AND($G224="互联网版",$H224="中医诊所"),IFERROR(R224/同类汇总数据!C$10,0),IF(AND($G224="互联网版",$H224="口腔诊所"),IFERROR(R224/同类汇总数据!C$11,0))))))))))</f>
        <v>0.225878061195807</v>
      </c>
      <c r="AE224" s="61">
        <f>IF(AND($G224="正式版",$H224="中西医诊所"),IFERROR(S224/同类汇总数据!D$3,0),IF(AND($G224="正式版",$H224="中医诊所"),IFERROR(S224/同类汇总数据!D$4,0),IF(AND($G224="正式版",$H224="口腔诊所"),IFERROR(S224/同类汇总数据!D$5,0),IF(AND($G224="检查版",$H224="中西医诊所"),IFERROR(S224/同类汇总数据!D$6,0),IF(AND($G224="检查版",$H224="中医诊所"),IFERROR(S224/同类汇总数据!D$7,0),IF(AND($G224="检查版",$H224="口腔诊所"),IFERROR(S224/同类汇总数据!D$8,0),IF(AND($G224="互联网版",$H224="中西医诊所"),IFERROR(S224/同类汇总数据!D$9,0),IF(AND($G224="互联网版",$H224="中医诊所"),IFERROR(S224/同类汇总数据!D$10,0),IF(AND($G224="互联网版",$H224="口腔诊所"),IFERROR(S224/同类汇总数据!D$11,0))))))))))</f>
        <v>0.267181748749537</v>
      </c>
      <c r="AF224" s="61">
        <f>IF(AND($G224="正式版",$H224="中西医诊所"),IFERROR(T224/同类汇总数据!E$3,0),IF(AND($G224="正式版",$H224="中医诊所"),IFERROR(T224/同类汇总数据!E$4,0),IF(AND($G224="正式版",$H224="口腔诊所"),IFERROR(T224/同类汇总数据!E$5,0),IF(AND($G224="检查版",$H224="中西医诊所"),IFERROR(T224/同类汇总数据!E$6,0),IF(AND($G224="检查版",$H224="中医诊所"),IFERROR(T224/同类汇总数据!E$7,0),IF(AND($G224="检查版",$H224="口腔诊所"),IFERROR(T224/同类汇总数据!E$8,0),IF(AND($G224="互联网版",$H224="中西医诊所"),IFERROR(T224/同类汇总数据!E$9,0),IF(AND($G224="互联网版",$H224="中医诊所"),IFERROR(T224/同类汇总数据!E$10,0),IF(AND($G224="互联网版",$H224="口腔诊所"),IFERROR(T224/同类汇总数据!E$11,0))))))))))</f>
        <v>0.286070615667441</v>
      </c>
      <c r="AG224" s="61">
        <f>IF(AND($G224="正式版",$H224="中西医诊所"),IFERROR(U224/同类汇总数据!F$3,0),IF(AND($G224="正式版",$H224="中医诊所"),IFERROR(U224/同类汇总数据!F$4,0),IF(AND($G224="正式版",$H224="口腔诊所"),IFERROR(U224/同类汇总数据!F$5,0),IF(AND($G224="检查版",$H224="中西医诊所"),IFERROR(U224/同类汇总数据!F$6,0),IF(AND($G224="检查版",$H224="中医诊所"),IFERROR(U224/同类汇总数据!F$7,0),IF(AND($G224="检查版",$H224="口腔诊所"),IFERROR(U224/同类汇总数据!F$8,0),IF(AND($G224="互联网版",$H224="中西医诊所"),IFERROR(U224/同类汇总数据!F$9,0),IF(AND($G224="互联网版",$H224="中医诊所"),IFERROR(U224/同类汇总数据!F$10,0),IF(AND($G224="互联网版",$H224="口腔诊所"),IFERROR(U224/同类汇总数据!F$11,0))))))))))</f>
        <v>0.277830864456853</v>
      </c>
      <c r="AH224" s="61">
        <f>IF(AND($G224="正式版",$H224="中西医诊所"),IFERROR(V224/同类汇总数据!G$3,0),IF(AND($G224="正式版",$H224="中医诊所"),IFERROR(V224/同类汇总数据!G$4,0),IF(AND($G224="正式版",$H224="口腔诊所"),IFERROR(V224/同类汇总数据!G$5,0),IF(AND($G224="检查版",$H224="中西医诊所"),IFERROR(V224/同类汇总数据!G$6,0),IF(AND($G224="检查版",$H224="中医诊所"),IFERROR(V224/同类汇总数据!G$7,0),IF(AND($G224="检查版",$H224="口腔诊所"),IFERROR(V224/同类汇总数据!G$8,0),IF(AND($G224="互联网版",$H224="中西医诊所"),IFERROR(V224/同类汇总数据!G$9,0),IF(AND($G224="互联网版",$H224="中医诊所"),IFERROR(V224/同类汇总数据!G$10,0),IF(AND($G224="互联网版",$H224="口腔诊所"),IFERROR(V224/同类汇总数据!G$11,0))))))))))</f>
        <v>0.295355222671467</v>
      </c>
      <c r="AI224" s="61">
        <f>IF(AND($G224="正式版",$H224="中西医诊所"),IFERROR(W224/同类汇总数据!H$3,0),IF(AND($G224="正式版",$H224="中医诊所"),IFERROR(W224/同类汇总数据!H$4,0),IF(AND($G224="正式版",$H224="口腔诊所"),IFERROR(W224/同类汇总数据!H$5,0),IF(AND($G224="检查版",$H224="中西医诊所"),IFERROR(W224/同类汇总数据!H$6,0),IF(AND($G224="检查版",$H224="中医诊所"),IFERROR(W224/同类汇总数据!H$7,0),IF(AND($G224="检查版",$H224="口腔诊所"),IFERROR(W224/同类汇总数据!H$8,0),IF(AND($G224="互联网版",$H224="中西医诊所"),IFERROR(W224/同类汇总数据!H$9,0),IF(AND($G224="互联网版",$H224="中医诊所"),IFERROR(W224/同类汇总数据!H$10,0),IF(AND($G224="互联网版",$H224="口腔诊所"),IFERROR(W224/同类汇总数据!H$11,0))))))))))</f>
        <v>0.363755311374547</v>
      </c>
      <c r="AJ224" s="61">
        <f>IF(AND($G224="正式版",$H224="中西医诊所"),IFERROR(X224/同类汇总数据!I$3,0),IF(AND($G224="正式版",$H224="中医诊所"),IFERROR(X224/同类汇总数据!I$4,0),IF(AND($G224="正式版",$H224="口腔诊所"),IFERROR(X224/同类汇总数据!I$5,0),IF(AND($G224="检查版",$H224="中西医诊所"),IFERROR(X224/同类汇总数据!I$6,0),IF(AND($G224="检查版",$H224="中医诊所"),IFERROR(X224/同类汇总数据!I$7,0),IF(AND($G224="检查版",$H224="口腔诊所"),IFERROR(X224/同类汇总数据!I$8,0),IF(AND($G224="互联网版",$H224="中西医诊所"),IFERROR(X224/同类汇总数据!I$9,0),IF(AND($G224="互联网版",$H224="中医诊所"),IFERROR(X224/同类汇总数据!I$10,0),IF(AND($G224="互联网版",$H224="口腔诊所"),IFERROR(X224/同类汇总数据!I$11,0))))))))))</f>
        <v>0.380224808360065</v>
      </c>
      <c r="AK224" s="61">
        <f>IF(AND($G224="正式版",$H224="中西医诊所"),IFERROR(Y224/同类汇总数据!J$3,0),IF(AND($G224="正式版",$H224="中医诊所"),IFERROR(Y224/同类汇总数据!J$4,0),IF(AND($G224="正式版",$H224="口腔诊所"),IFERROR(Y224/同类汇总数据!J$5,0),IF(AND($G224="检查版",$H224="中西医诊所"),IFERROR(Y224/同类汇总数据!J$6,0),IF(AND($G224="检查版",$H224="中医诊所"),IFERROR(Y224/同类汇总数据!J$7,0),IF(AND($G224="检查版",$H224="口腔诊所"),IFERROR(Y224/同类汇总数据!J$8,0),IF(AND($G224="互联网版",$H224="中西医诊所"),IFERROR(Y224/同类汇总数据!J$9,0),IF(AND($G224="互联网版",$H224="中医诊所"),IFERROR(Y224/同类汇总数据!J$10,0),IF(AND($G224="互联网版",$H224="口腔诊所"),IFERROR(Y224/同类汇总数据!J$11,0))))))))))</f>
        <v>0.382700575070065</v>
      </c>
      <c r="AL224" s="62" t="str">
        <f ca="1" t="shared" si="72"/>
        <v>-</v>
      </c>
      <c r="AM224" s="62" t="str">
        <f t="shared" si="73"/>
        <v>低于同行50%</v>
      </c>
      <c r="AN224" s="5" t="str">
        <f t="shared" si="74"/>
        <v>低于同行50%</v>
      </c>
      <c r="AO224" s="63">
        <f t="shared" si="75"/>
        <v>46104.3493981482</v>
      </c>
      <c r="AP224" s="5" t="str">
        <f t="shared" si="76"/>
        <v/>
      </c>
      <c r="AQ224" s="60">
        <v>45225.6167664815</v>
      </c>
    </row>
    <row r="225" ht="17" spans="1:43">
      <c r="A225" s="5">
        <f t="shared" si="78"/>
        <v>222</v>
      </c>
      <c r="B225" s="55" t="str">
        <f t="shared" si="69"/>
        <v>连续三月交易上升</v>
      </c>
      <c r="C225" s="2" t="str">
        <f t="shared" si="70"/>
        <v/>
      </c>
      <c r="D225" s="56" t="str">
        <f t="shared" si="71"/>
        <v>-</v>
      </c>
      <c r="E225" s="84" t="s">
        <v>699</v>
      </c>
      <c r="F225" s="58">
        <v>45229.5181956366</v>
      </c>
      <c r="G225" s="59" t="s">
        <v>38</v>
      </c>
      <c r="H225" s="59" t="s">
        <v>63</v>
      </c>
      <c r="I225" s="59" t="s">
        <v>40</v>
      </c>
      <c r="J225" s="59" t="s">
        <v>149</v>
      </c>
      <c r="K225" s="59" t="s">
        <v>700</v>
      </c>
      <c r="L225" s="59" t="s">
        <v>701</v>
      </c>
      <c r="M225" s="60">
        <v>46104.3765509259</v>
      </c>
      <c r="N225" s="60">
        <v>46103.6478708681</v>
      </c>
      <c r="O225" s="60">
        <v>46103.6476784954</v>
      </c>
      <c r="P225" s="60">
        <v>46102.541163287</v>
      </c>
      <c r="Q225" s="60">
        <v>46103.6478740741</v>
      </c>
      <c r="R225" s="59">
        <v>10944.7</v>
      </c>
      <c r="S225" s="59">
        <v>38765</v>
      </c>
      <c r="T225" s="59">
        <v>80405.5</v>
      </c>
      <c r="U225" s="59">
        <v>77090.7</v>
      </c>
      <c r="V225" s="59">
        <v>12</v>
      </c>
      <c r="W225" s="59">
        <v>75</v>
      </c>
      <c r="X225" s="59">
        <v>199</v>
      </c>
      <c r="Y225" s="59">
        <v>178</v>
      </c>
      <c r="Z225" s="59">
        <v>584.0204545455</v>
      </c>
      <c r="AA225" s="59">
        <v>2.1386884954</v>
      </c>
      <c r="AB225" s="59">
        <v>-0.5783276089</v>
      </c>
      <c r="AC225" s="59">
        <v>0.5541983275</v>
      </c>
      <c r="AD225" s="61">
        <f>IF(AND($G225="正式版",$H225="中西医诊所"),IFERROR(R225/同类汇总数据!C$3,0),IF(AND($G225="正式版",$H225="中医诊所"),IFERROR(R225/同类汇总数据!C$4,0),IF(AND($G225="正式版",$H225="口腔诊所"),IFERROR(R225/同类汇总数据!C$5,0),IF(AND($G225="检查版",$H225="中西医诊所"),IFERROR(R225/同类汇总数据!C$6,0),IF(AND($G225="检查版",$H225="中医诊所"),IFERROR(R225/同类汇总数据!C$7,0),IF(AND($G225="检查版",$H225="口腔诊所"),IFERROR(R225/同类汇总数据!C$8,0),IF(AND($G225="互联网版",$H225="中西医诊所"),IFERROR(R225/同类汇总数据!C$9,0),IF(AND($G225="互联网版",$H225="中医诊所"),IFERROR(R225/同类汇总数据!C$10,0),IF(AND($G225="互联网版",$H225="口腔诊所"),IFERROR(R225/同类汇总数据!C$11,0))))))))))</f>
        <v>1.09473886741159</v>
      </c>
      <c r="AE225" s="61">
        <f>IF(AND($G225="正式版",$H225="中西医诊所"),IFERROR(S225/同类汇总数据!D$3,0),IF(AND($G225="正式版",$H225="中医诊所"),IFERROR(S225/同类汇总数据!D$4,0),IF(AND($G225="正式版",$H225="口腔诊所"),IFERROR(S225/同类汇总数据!D$5,0),IF(AND($G225="检查版",$H225="中西医诊所"),IFERROR(S225/同类汇总数据!D$6,0),IF(AND($G225="检查版",$H225="中医诊所"),IFERROR(S225/同类汇总数据!D$7,0),IF(AND($G225="检查版",$H225="口腔诊所"),IFERROR(S225/同类汇总数据!D$8,0),IF(AND($G225="互联网版",$H225="中西医诊所"),IFERROR(S225/同类汇总数据!D$9,0),IF(AND($G225="互联网版",$H225="中医诊所"),IFERROR(S225/同类汇总数据!D$10,0),IF(AND($G225="互联网版",$H225="口腔诊所"),IFERROR(S225/同类汇总数据!D$11,0))))))))))</f>
        <v>0.892568886523074</v>
      </c>
      <c r="AF225" s="61">
        <f>IF(AND($G225="正式版",$H225="中西医诊所"),IFERROR(T225/同类汇总数据!E$3,0),IF(AND($G225="正式版",$H225="中医诊所"),IFERROR(T225/同类汇总数据!E$4,0),IF(AND($G225="正式版",$H225="口腔诊所"),IFERROR(T225/同类汇总数据!E$5,0),IF(AND($G225="检查版",$H225="中西医诊所"),IFERROR(T225/同类汇总数据!E$6,0),IF(AND($G225="检查版",$H225="中医诊所"),IFERROR(T225/同类汇总数据!E$7,0),IF(AND($G225="检查版",$H225="口腔诊所"),IFERROR(T225/同类汇总数据!E$8,0),IF(AND($G225="互联网版",$H225="中西医诊所"),IFERROR(T225/同类汇总数据!E$9,0),IF(AND($G225="互联网版",$H225="中医诊所"),IFERROR(T225/同类汇总数据!E$10,0),IF(AND($G225="互联网版",$H225="口腔诊所"),IFERROR(T225/同类汇总数据!E$11,0))))))))))</f>
        <v>0.725243112079631</v>
      </c>
      <c r="AG225" s="61">
        <f>IF(AND($G225="正式版",$H225="中西医诊所"),IFERROR(U225/同类汇总数据!F$3,0),IF(AND($G225="正式版",$H225="中医诊所"),IFERROR(U225/同类汇总数据!F$4,0),IF(AND($G225="正式版",$H225="口腔诊所"),IFERROR(U225/同类汇总数据!F$5,0),IF(AND($G225="检查版",$H225="中西医诊所"),IFERROR(U225/同类汇总数据!F$6,0),IF(AND($G225="检查版",$H225="中医诊所"),IFERROR(U225/同类汇总数据!F$7,0),IF(AND($G225="检查版",$H225="口腔诊所"),IFERROR(U225/同类汇总数据!F$8,0),IF(AND($G225="互联网版",$H225="中西医诊所"),IFERROR(U225/同类汇总数据!F$9,0),IF(AND($G225="互联网版",$H225="中医诊所"),IFERROR(U225/同类汇总数据!F$10,0),IF(AND($G225="互联网版",$H225="口腔诊所"),IFERROR(U225/同类汇总数据!F$11,0))))))))))</f>
        <v>0.771694156537918</v>
      </c>
      <c r="AH225" s="61">
        <f>IF(AND($G225="正式版",$H225="中西医诊所"),IFERROR(V225/同类汇总数据!G$3,0),IF(AND($G225="正式版",$H225="中医诊所"),IFERROR(V225/同类汇总数据!G$4,0),IF(AND($G225="正式版",$H225="口腔诊所"),IFERROR(V225/同类汇总数据!G$5,0),IF(AND($G225="检查版",$H225="中西医诊所"),IFERROR(V225/同类汇总数据!G$6,0),IF(AND($G225="检查版",$H225="中医诊所"),IFERROR(V225/同类汇总数据!G$7,0),IF(AND($G225="检查版",$H225="口腔诊所"),IFERROR(V225/同类汇总数据!G$8,0),IF(AND($G225="互联网版",$H225="中西医诊所"),IFERROR(V225/同类汇总数据!G$9,0),IF(AND($G225="互联网版",$H225="中医诊所"),IFERROR(V225/同类汇总数据!G$10,0),IF(AND($G225="互联网版",$H225="口腔诊所"),IFERROR(V225/同类汇总数据!G$11,0))))))))))</f>
        <v>0.891768972384888</v>
      </c>
      <c r="AI225" s="61">
        <f>IF(AND($G225="正式版",$H225="中西医诊所"),IFERROR(W225/同类汇总数据!H$3,0),IF(AND($G225="正式版",$H225="中医诊所"),IFERROR(W225/同类汇总数据!H$4,0),IF(AND($G225="正式版",$H225="口腔诊所"),IFERROR(W225/同类汇总数据!H$5,0),IF(AND($G225="检查版",$H225="中西医诊所"),IFERROR(W225/同类汇总数据!H$6,0),IF(AND($G225="检查版",$H225="中医诊所"),IFERROR(W225/同类汇总数据!H$7,0),IF(AND($G225="检查版",$H225="口腔诊所"),IFERROR(W225/同类汇总数据!H$8,0),IF(AND($G225="互联网版",$H225="中西医诊所"),IFERROR(W225/同类汇总数据!H$9,0),IF(AND($G225="互联网版",$H225="中医诊所"),IFERROR(W225/同类汇总数据!H$10,0),IF(AND($G225="互联网版",$H225="口腔诊所"),IFERROR(W225/同类汇总数据!H$11,0))))))))))</f>
        <v>1.3207410942428</v>
      </c>
      <c r="AJ225" s="61">
        <f>IF(AND($G225="正式版",$H225="中西医诊所"),IFERROR(X225/同类汇总数据!I$3,0),IF(AND($G225="正式版",$H225="中医诊所"),IFERROR(X225/同类汇总数据!I$4,0),IF(AND($G225="正式版",$H225="口腔诊所"),IFERROR(X225/同类汇总数据!I$5,0),IF(AND($G225="检查版",$H225="中西医诊所"),IFERROR(X225/同类汇总数据!I$6,0),IF(AND($G225="检查版",$H225="中医诊所"),IFERROR(X225/同类汇总数据!I$7,0),IF(AND($G225="检查版",$H225="口腔诊所"),IFERROR(X225/同类汇总数据!I$8,0),IF(AND($G225="互联网版",$H225="中西医诊所"),IFERROR(X225/同类汇总数据!I$9,0),IF(AND($G225="互联网版",$H225="中医诊所"),IFERROR(X225/同类汇总数据!I$10,0),IF(AND($G225="互联网版",$H225="口腔诊所"),IFERROR(X225/同类汇总数据!I$11,0))))))))))</f>
        <v>1.34877305707208</v>
      </c>
      <c r="AK225" s="61">
        <f>IF(AND($G225="正式版",$H225="中西医诊所"),IFERROR(Y225/同类汇总数据!J$3,0),IF(AND($G225="正式版",$H225="中医诊所"),IFERROR(Y225/同类汇总数据!J$4,0),IF(AND($G225="正式版",$H225="口腔诊所"),IFERROR(Y225/同类汇总数据!J$5,0),IF(AND($G225="检查版",$H225="中西医诊所"),IFERROR(Y225/同类汇总数据!J$6,0),IF(AND($G225="检查版",$H225="中医诊所"),IFERROR(Y225/同类汇总数据!J$7,0),IF(AND($G225="检查版",$H225="口腔诊所"),IFERROR(Y225/同类汇总数据!J$8,0),IF(AND($G225="互联网版",$H225="中西医诊所"),IFERROR(Y225/同类汇总数据!J$9,0),IF(AND($G225="互联网版",$H225="中医诊所"),IFERROR(Y225/同类汇总数据!J$10,0),IF(AND($G225="互联网版",$H225="口腔诊所"),IFERROR(Y225/同类汇总数据!J$11,0))))))))))</f>
        <v>1.34028978872365</v>
      </c>
      <c r="AL225" s="62" t="str">
        <f ca="1" t="shared" si="72"/>
        <v>-</v>
      </c>
      <c r="AM225" s="62" t="str">
        <f t="shared" si="73"/>
        <v/>
      </c>
      <c r="AN225" s="5" t="str">
        <f t="shared" si="74"/>
        <v>高于同行20%</v>
      </c>
      <c r="AO225" s="63">
        <f t="shared" si="75"/>
        <v>46104.3765509259</v>
      </c>
      <c r="AP225" s="5" t="str">
        <f t="shared" si="76"/>
        <v/>
      </c>
      <c r="AQ225" s="60">
        <v>45229.5181956366</v>
      </c>
    </row>
    <row r="226" ht="17" spans="1:43">
      <c r="A226" s="5">
        <f t="shared" si="78"/>
        <v>223</v>
      </c>
      <c r="B226" s="55" t="str">
        <f t="shared" si="69"/>
        <v>交易波动较大</v>
      </c>
      <c r="C226" s="2" t="str">
        <f t="shared" si="70"/>
        <v/>
      </c>
      <c r="D226" s="56" t="str">
        <f t="shared" si="71"/>
        <v>-</v>
      </c>
      <c r="E226" s="84" t="s">
        <v>702</v>
      </c>
      <c r="F226" s="58">
        <v>45230.7516422917</v>
      </c>
      <c r="G226" s="59" t="s">
        <v>38</v>
      </c>
      <c r="H226" s="59" t="s">
        <v>66</v>
      </c>
      <c r="I226" s="59" t="s">
        <v>40</v>
      </c>
      <c r="J226" s="59" t="s">
        <v>53</v>
      </c>
      <c r="K226" s="59" t="s">
        <v>703</v>
      </c>
      <c r="L226" s="59" t="s">
        <v>704</v>
      </c>
      <c r="M226" s="60">
        <v>46103.3929282407</v>
      </c>
      <c r="N226" s="60">
        <v>46102.8769379514</v>
      </c>
      <c r="O226" s="60">
        <v>46102.8671754514</v>
      </c>
      <c r="P226" s="60">
        <v>45954.876832581</v>
      </c>
      <c r="Q226" s="60">
        <v>46102.8769799884</v>
      </c>
      <c r="R226" s="59">
        <v>2692.75</v>
      </c>
      <c r="S226" s="59">
        <v>19047.47</v>
      </c>
      <c r="T226" s="59">
        <v>65247.87</v>
      </c>
      <c r="U226" s="59">
        <v>58280.47</v>
      </c>
      <c r="V226" s="59">
        <v>15</v>
      </c>
      <c r="W226" s="59">
        <v>98</v>
      </c>
      <c r="X226" s="59">
        <v>340</v>
      </c>
      <c r="Y226" s="59">
        <v>303</v>
      </c>
      <c r="Z226" s="59">
        <v>257.8781858407</v>
      </c>
      <c r="AA226" s="59">
        <v>-0.0507902162</v>
      </c>
      <c r="AB226" s="59">
        <v>-0.2321550609</v>
      </c>
      <c r="AC226" s="59">
        <v>-0.2192889586</v>
      </c>
      <c r="AD226" s="61">
        <f>IF(AND($G226="正式版",$H226="中西医诊所"),IFERROR(R226/同类汇总数据!C$3,0),IF(AND($G226="正式版",$H226="中医诊所"),IFERROR(R226/同类汇总数据!C$4,0),IF(AND($G226="正式版",$H226="口腔诊所"),IFERROR(R226/同类汇总数据!C$5,0),IF(AND($G226="检查版",$H226="中西医诊所"),IFERROR(R226/同类汇总数据!C$6,0),IF(AND($G226="检查版",$H226="中医诊所"),IFERROR(R226/同类汇总数据!C$7,0),IF(AND($G226="检查版",$H226="口腔诊所"),IFERROR(R226/同类汇总数据!C$8,0),IF(AND($G226="互联网版",$H226="中西医诊所"),IFERROR(R226/同类汇总数据!C$9,0),IF(AND($G226="互联网版",$H226="中医诊所"),IFERROR(R226/同类汇总数据!C$10,0),IF(AND($G226="互联网版",$H226="口腔诊所"),IFERROR(R226/同类汇总数据!C$11,0))))))))))</f>
        <v>0.387612829474023</v>
      </c>
      <c r="AE226" s="61">
        <f>IF(AND($G226="正式版",$H226="中西医诊所"),IFERROR(S226/同类汇总数据!D$3,0),IF(AND($G226="正式版",$H226="中医诊所"),IFERROR(S226/同类汇总数据!D$4,0),IF(AND($G226="正式版",$H226="口腔诊所"),IFERROR(S226/同类汇总数据!D$5,0),IF(AND($G226="检查版",$H226="中西医诊所"),IFERROR(S226/同类汇总数据!D$6,0),IF(AND($G226="检查版",$H226="中医诊所"),IFERROR(S226/同类汇总数据!D$7,0),IF(AND($G226="检查版",$H226="口腔诊所"),IFERROR(S226/同类汇总数据!D$8,0),IF(AND($G226="互联网版",$H226="中西医诊所"),IFERROR(S226/同类汇总数据!D$9,0),IF(AND($G226="互联网版",$H226="中医诊所"),IFERROR(S226/同类汇总数据!D$10,0),IF(AND($G226="互联网版",$H226="口腔诊所"),IFERROR(S226/同类汇总数据!D$11,0))))))))))</f>
        <v>0.706658951256402</v>
      </c>
      <c r="AF226" s="61">
        <f>IF(AND($G226="正式版",$H226="中西医诊所"),IFERROR(T226/同类汇总数据!E$3,0),IF(AND($G226="正式版",$H226="中医诊所"),IFERROR(T226/同类汇总数据!E$4,0),IF(AND($G226="正式版",$H226="口腔诊所"),IFERROR(T226/同类汇总数据!E$5,0),IF(AND($G226="检查版",$H226="中西医诊所"),IFERROR(T226/同类汇总数据!E$6,0),IF(AND($G226="检查版",$H226="中医诊所"),IFERROR(T226/同类汇总数据!E$7,0),IF(AND($G226="检查版",$H226="口腔诊所"),IFERROR(T226/同类汇总数据!E$8,0),IF(AND($G226="互联网版",$H226="中西医诊所"),IFERROR(T226/同类汇总数据!E$9,0),IF(AND($G226="互联网版",$H226="中医诊所"),IFERROR(T226/同类汇总数据!E$10,0),IF(AND($G226="互联网版",$H226="口腔诊所"),IFERROR(T226/同类汇总数据!E$11,0))))))))))</f>
        <v>0.838395516753998</v>
      </c>
      <c r="AG226" s="61">
        <f>IF(AND($G226="正式版",$H226="中西医诊所"),IFERROR(U226/同类汇总数据!F$3,0),IF(AND($G226="正式版",$H226="中医诊所"),IFERROR(U226/同类汇总数据!F$4,0),IF(AND($G226="正式版",$H226="口腔诊所"),IFERROR(U226/同类汇总数据!F$5,0),IF(AND($G226="检查版",$H226="中西医诊所"),IFERROR(U226/同类汇总数据!F$6,0),IF(AND($G226="检查版",$H226="中医诊所"),IFERROR(U226/同类汇总数据!F$7,0),IF(AND($G226="检查版",$H226="口腔诊所"),IFERROR(U226/同类汇总数据!F$8,0),IF(AND($G226="互联网版",$H226="中西医诊所"),IFERROR(U226/同类汇总数据!F$9,0),IF(AND($G226="互联网版",$H226="中医诊所"),IFERROR(U226/同类汇总数据!F$10,0),IF(AND($G226="互联网版",$H226="口腔诊所"),IFERROR(U226/同类汇总数据!F$11,0))))))))))</f>
        <v>0.872631684113364</v>
      </c>
      <c r="AH226" s="61">
        <f>IF(AND($G226="正式版",$H226="中西医诊所"),IFERROR(V226/同类汇总数据!G$3,0),IF(AND($G226="正式版",$H226="中医诊所"),IFERROR(V226/同类汇总数据!G$4,0),IF(AND($G226="正式版",$H226="口腔诊所"),IFERROR(V226/同类汇总数据!G$5,0),IF(AND($G226="检查版",$H226="中西医诊所"),IFERROR(V226/同类汇总数据!G$6,0),IF(AND($G226="检查版",$H226="中医诊所"),IFERROR(V226/同类汇总数据!G$7,0),IF(AND($G226="检查版",$H226="口腔诊所"),IFERROR(V226/同类汇总数据!G$8,0),IF(AND($G226="互联网版",$H226="中西医诊所"),IFERROR(V226/同类汇总数据!G$9,0),IF(AND($G226="互联网版",$H226="中医诊所"),IFERROR(V226/同类汇总数据!G$10,0),IF(AND($G226="互联网版",$H226="口腔诊所"),IFERROR(V226/同类汇总数据!G$11,0))))))))))</f>
        <v>0.338839857506545</v>
      </c>
      <c r="AI226" s="61">
        <f>IF(AND($G226="正式版",$H226="中西医诊所"),IFERROR(W226/同类汇总数据!H$3,0),IF(AND($G226="正式版",$H226="中医诊所"),IFERROR(W226/同类汇总数据!H$4,0),IF(AND($G226="正式版",$H226="口腔诊所"),IFERROR(W226/同类汇总数据!H$5,0),IF(AND($G226="检查版",$H226="中西医诊所"),IFERROR(W226/同类汇总数据!H$6,0),IF(AND($G226="检查版",$H226="中医诊所"),IFERROR(W226/同类汇总数据!H$7,0),IF(AND($G226="检查版",$H226="口腔诊所"),IFERROR(W226/同类汇总数据!H$8,0),IF(AND($G226="互联网版",$H226="中西医诊所"),IFERROR(W226/同类汇总数据!H$9,0),IF(AND($G226="互联网版",$H226="中医诊所"),IFERROR(W226/同类汇总数据!H$10,0),IF(AND($G226="互联网版",$H226="口腔诊所"),IFERROR(W226/同类汇总数据!H$11,0))))))))))</f>
        <v>0.556936214322694</v>
      </c>
      <c r="AJ226" s="61">
        <f>IF(AND($G226="正式版",$H226="中西医诊所"),IFERROR(X226/同类汇总数据!I$3,0),IF(AND($G226="正式版",$H226="中医诊所"),IFERROR(X226/同类汇总数据!I$4,0),IF(AND($G226="正式版",$H226="口腔诊所"),IFERROR(X226/同类汇总数据!I$5,0),IF(AND($G226="检查版",$H226="中西医诊所"),IFERROR(X226/同类汇总数据!I$6,0),IF(AND($G226="检查版",$H226="中医诊所"),IFERROR(X226/同类汇总数据!I$7,0),IF(AND($G226="检查版",$H226="口腔诊所"),IFERROR(X226/同类汇总数据!I$8,0),IF(AND($G226="互联网版",$H226="中西医诊所"),IFERROR(X226/同类汇总数据!I$9,0),IF(AND($G226="互联网版",$H226="中医诊所"),IFERROR(X226/同类汇总数据!I$10,0),IF(AND($G226="互联网版",$H226="口腔诊所"),IFERROR(X226/同类汇总数据!I$11,0))))))))))</f>
        <v>0.658543340867844</v>
      </c>
      <c r="AK226" s="61">
        <f>IF(AND($G226="正式版",$H226="中西医诊所"),IFERROR(Y226/同类汇总数据!J$3,0),IF(AND($G226="正式版",$H226="中医诊所"),IFERROR(Y226/同类汇总数据!J$4,0),IF(AND($G226="正式版",$H226="口腔诊所"),IFERROR(Y226/同类汇总数据!J$5,0),IF(AND($G226="检查版",$H226="中西医诊所"),IFERROR(Y226/同类汇总数据!J$6,0),IF(AND($G226="检查版",$H226="中医诊所"),IFERROR(Y226/同类汇总数据!J$7,0),IF(AND($G226="检查版",$H226="口腔诊所"),IFERROR(Y226/同类汇总数据!J$8,0),IF(AND($G226="互联网版",$H226="中西医诊所"),IFERROR(Y226/同类汇总数据!J$9,0),IF(AND($G226="互联网版",$H226="中医诊所"),IFERROR(Y226/同类汇总数据!J$10,0),IF(AND($G226="互联网版",$H226="口腔诊所"),IFERROR(Y226/同类汇总数据!J$11,0))))))))))</f>
        <v>0.664821840911425</v>
      </c>
      <c r="AL226" s="62" t="str">
        <f ca="1" t="shared" si="72"/>
        <v>-</v>
      </c>
      <c r="AM226" s="62" t="str">
        <f t="shared" si="73"/>
        <v/>
      </c>
      <c r="AN226" s="5" t="str">
        <f t="shared" si="74"/>
        <v/>
      </c>
      <c r="AO226" s="63">
        <f t="shared" si="75"/>
        <v>46103.3929282407</v>
      </c>
      <c r="AP226" s="5" t="str">
        <f t="shared" si="76"/>
        <v/>
      </c>
      <c r="AQ226" s="60">
        <v>45230.7516422917</v>
      </c>
    </row>
    <row r="227" ht="17" spans="1:43">
      <c r="A227" s="5">
        <f t="shared" si="78"/>
        <v>224</v>
      </c>
      <c r="B227" s="55" t="str">
        <f t="shared" si="69"/>
        <v>交易波动较大</v>
      </c>
      <c r="C227" s="2" t="str">
        <f t="shared" si="70"/>
        <v/>
      </c>
      <c r="D227" s="56" t="str">
        <f t="shared" si="71"/>
        <v>-</v>
      </c>
      <c r="E227" s="84" t="s">
        <v>705</v>
      </c>
      <c r="F227" s="58">
        <v>45231.57919625</v>
      </c>
      <c r="G227" s="59" t="s">
        <v>38</v>
      </c>
      <c r="H227" s="59" t="s">
        <v>39</v>
      </c>
      <c r="I227" s="59" t="s">
        <v>40</v>
      </c>
      <c r="J227" s="59" t="s">
        <v>374</v>
      </c>
      <c r="K227" s="59" t="s">
        <v>706</v>
      </c>
      <c r="L227" s="59"/>
      <c r="M227" s="60">
        <v>46104.3648842593</v>
      </c>
      <c r="N227" s="60">
        <v>46104.3814065509</v>
      </c>
      <c r="O227" s="60">
        <v>46104.3808728356</v>
      </c>
      <c r="P227" s="60">
        <v>46098.5213364583</v>
      </c>
      <c r="Q227" s="60">
        <v>46104.3814351852</v>
      </c>
      <c r="R227" s="59">
        <v>32638.71</v>
      </c>
      <c r="S227" s="59">
        <v>141771.05</v>
      </c>
      <c r="T227" s="59">
        <v>395183.72</v>
      </c>
      <c r="U227" s="59">
        <v>356563.21</v>
      </c>
      <c r="V227" s="59">
        <v>177</v>
      </c>
      <c r="W227" s="59">
        <v>668</v>
      </c>
      <c r="X227" s="59">
        <v>2228</v>
      </c>
      <c r="Y227" s="59">
        <v>1991</v>
      </c>
      <c r="Z227" s="59">
        <v>268.5477659574</v>
      </c>
      <c r="AA227" s="59">
        <v>0.1234352791</v>
      </c>
      <c r="AB227" s="59">
        <v>-0.0080507983</v>
      </c>
      <c r="AC227" s="59">
        <v>-0.0977747059</v>
      </c>
      <c r="AD227" s="61">
        <f>IF(AND($G227="正式版",$H227="中西医诊所"),IFERROR(R227/同类汇总数据!C$3,0),IF(AND($G227="正式版",$H227="中医诊所"),IFERROR(R227/同类汇总数据!C$4,0),IF(AND($G227="正式版",$H227="口腔诊所"),IFERROR(R227/同类汇总数据!C$5,0),IF(AND($G227="检查版",$H227="中西医诊所"),IFERROR(R227/同类汇总数据!C$6,0),IF(AND($G227="检查版",$H227="中医诊所"),IFERROR(R227/同类汇总数据!C$7,0),IF(AND($G227="检查版",$H227="口腔诊所"),IFERROR(R227/同类汇总数据!C$8,0),IF(AND($G227="互联网版",$H227="中西医诊所"),IFERROR(R227/同类汇总数据!C$9,0),IF(AND($G227="互联网版",$H227="中医诊所"),IFERROR(R227/同类汇总数据!C$10,0),IF(AND($G227="互联网版",$H227="口腔诊所"),IFERROR(R227/同类汇总数据!C$11,0))))))))))</f>
        <v>3.5663892523787</v>
      </c>
      <c r="AE227" s="61">
        <f>IF(AND($G227="正式版",$H227="中西医诊所"),IFERROR(S227/同类汇总数据!D$3,0),IF(AND($G227="正式版",$H227="中医诊所"),IFERROR(S227/同类汇总数据!D$4,0),IF(AND($G227="正式版",$H227="口腔诊所"),IFERROR(S227/同类汇总数据!D$5,0),IF(AND($G227="检查版",$H227="中西医诊所"),IFERROR(S227/同类汇总数据!D$6,0),IF(AND($G227="检查版",$H227="中医诊所"),IFERROR(S227/同类汇总数据!D$7,0),IF(AND($G227="检查版",$H227="口腔诊所"),IFERROR(S227/同类汇总数据!D$8,0),IF(AND($G227="互联网版",$H227="中西医诊所"),IFERROR(S227/同类汇总数据!D$9,0),IF(AND($G227="互联网版",$H227="中医诊所"),IFERROR(S227/同类汇总数据!D$10,0),IF(AND($G227="互联网版",$H227="口腔诊所"),IFERROR(S227/同类汇总数据!D$11,0))))))))))</f>
        <v>3.88587319995507</v>
      </c>
      <c r="AF227" s="61">
        <f>IF(AND($G227="正式版",$H227="中西医诊所"),IFERROR(T227/同类汇总数据!E$3,0),IF(AND($G227="正式版",$H227="中医诊所"),IFERROR(T227/同类汇总数据!E$4,0),IF(AND($G227="正式版",$H227="口腔诊所"),IFERROR(T227/同类汇总数据!E$5,0),IF(AND($G227="检查版",$H227="中西医诊所"),IFERROR(T227/同类汇总数据!E$6,0),IF(AND($G227="检查版",$H227="中医诊所"),IFERROR(T227/同类汇总数据!E$7,0),IF(AND($G227="检查版",$H227="口腔诊所"),IFERROR(T227/同类汇总数据!E$8,0),IF(AND($G227="互联网版",$H227="中西医诊所"),IFERROR(T227/同类汇总数据!E$9,0),IF(AND($G227="互联网版",$H227="中医诊所"),IFERROR(T227/同类汇总数据!E$10,0),IF(AND($G227="互联网版",$H227="口腔诊所"),IFERROR(T227/同类汇总数据!E$11,0))))))))))</f>
        <v>3.62167763520127</v>
      </c>
      <c r="AG227" s="61">
        <f>IF(AND($G227="正式版",$H227="中西医诊所"),IFERROR(U227/同类汇总数据!F$3,0),IF(AND($G227="正式版",$H227="中医诊所"),IFERROR(U227/同类汇总数据!F$4,0),IF(AND($G227="正式版",$H227="口腔诊所"),IFERROR(U227/同类汇总数据!F$5,0),IF(AND($G227="检查版",$H227="中西医诊所"),IFERROR(U227/同类汇总数据!F$6,0),IF(AND($G227="检查版",$H227="中医诊所"),IFERROR(U227/同类汇总数据!F$7,0),IF(AND($G227="检查版",$H227="口腔诊所"),IFERROR(U227/同类汇总数据!F$8,0),IF(AND($G227="互联网版",$H227="中西医诊所"),IFERROR(U227/同类汇总数据!F$9,0),IF(AND($G227="互联网版",$H227="中医诊所"),IFERROR(U227/同类汇总数据!F$10,0),IF(AND($G227="互联网版",$H227="口腔诊所"),IFERROR(U227/同类汇总数据!F$11,0))))))))))</f>
        <v>3.71717462118085</v>
      </c>
      <c r="AH227" s="61">
        <f>IF(AND($G227="正式版",$H227="中西医诊所"),IFERROR(V227/同类汇总数据!G$3,0),IF(AND($G227="正式版",$H227="中医诊所"),IFERROR(V227/同类汇总数据!G$4,0),IF(AND($G227="正式版",$H227="口腔诊所"),IFERROR(V227/同类汇总数据!G$5,0),IF(AND($G227="检查版",$H227="中西医诊所"),IFERROR(V227/同类汇总数据!G$6,0),IF(AND($G227="检查版",$H227="中医诊所"),IFERROR(V227/同类汇总数据!G$7,0),IF(AND($G227="检查版",$H227="口腔诊所"),IFERROR(V227/同类汇总数据!G$8,0),IF(AND($G227="互联网版",$H227="中西医诊所"),IFERROR(V227/同类汇总数据!G$9,0),IF(AND($G227="互联网版",$H227="中医诊所"),IFERROR(V227/同类汇总数据!G$10,0),IF(AND($G227="互联网版",$H227="口腔诊所"),IFERROR(V227/同类汇总数据!G$11,0))))))))))</f>
        <v>1.86706694331606</v>
      </c>
      <c r="AI227" s="61">
        <f>IF(AND($G227="正式版",$H227="中西医诊所"),IFERROR(W227/同类汇总数据!H$3,0),IF(AND($G227="正式版",$H227="中医诊所"),IFERROR(W227/同类汇总数据!H$4,0),IF(AND($G227="正式版",$H227="口腔诊所"),IFERROR(W227/同类汇总数据!H$5,0),IF(AND($G227="检查版",$H227="中西医诊所"),IFERROR(W227/同类汇总数据!H$6,0),IF(AND($G227="检查版",$H227="中医诊所"),IFERROR(W227/同类汇总数据!H$7,0),IF(AND($G227="检查版",$H227="口腔诊所"),IFERROR(W227/同类汇总数据!H$8,0),IF(AND($G227="互联网版",$H227="中西医诊所"),IFERROR(W227/同类汇总数据!H$9,0),IF(AND($G227="互联网版",$H227="中医诊所"),IFERROR(W227/同类汇总数据!H$10,0),IF(AND($G227="互联网版",$H227="口腔诊所"),IFERROR(W227/同类汇总数据!H$11,0))))))))))</f>
        <v>1.82698156389622</v>
      </c>
      <c r="AJ227" s="61">
        <f>IF(AND($G227="正式版",$H227="中西医诊所"),IFERROR(X227/同类汇总数据!I$3,0),IF(AND($G227="正式版",$H227="中医诊所"),IFERROR(X227/同类汇总数据!I$4,0),IF(AND($G227="正式版",$H227="口腔诊所"),IFERROR(X227/同类汇总数据!I$5,0),IF(AND($G227="检查版",$H227="中西医诊所"),IFERROR(X227/同类汇总数据!I$6,0),IF(AND($G227="检查版",$H227="中医诊所"),IFERROR(X227/同类汇总数据!I$7,0),IF(AND($G227="检查版",$H227="口腔诊所"),IFERROR(X227/同类汇总数据!I$8,0),IF(AND($G227="互联网版",$H227="中西医诊所"),IFERROR(X227/同类汇总数据!I$9,0),IF(AND($G227="互联网版",$H227="中医诊所"),IFERROR(X227/同类汇总数据!I$10,0),IF(AND($G227="互联网版",$H227="口腔诊所"),IFERROR(X227/同类汇总数据!I$11,0))))))))))</f>
        <v>1.97009505354936</v>
      </c>
      <c r="AK227" s="61">
        <f>IF(AND($G227="正式版",$H227="中西医诊所"),IFERROR(Y227/同类汇总数据!J$3,0),IF(AND($G227="正式版",$H227="中医诊所"),IFERROR(Y227/同类汇总数据!J$4,0),IF(AND($G227="正式版",$H227="口腔诊所"),IFERROR(Y227/同类汇总数据!J$5,0),IF(AND($G227="检查版",$H227="中西医诊所"),IFERROR(Y227/同类汇总数据!J$6,0),IF(AND($G227="检查版",$H227="中医诊所"),IFERROR(Y227/同类汇总数据!J$7,0),IF(AND($G227="检查版",$H227="口腔诊所"),IFERROR(Y227/同类汇总数据!J$8,0),IF(AND($G227="互联网版",$H227="中西医诊所"),IFERROR(Y227/同类汇总数据!J$9,0),IF(AND($G227="互联网版",$H227="中医诊所"),IFERROR(Y227/同类汇总数据!J$10,0),IF(AND($G227="互联网版",$H227="口腔诊所"),IFERROR(Y227/同类汇总数据!J$11,0))))))))))</f>
        <v>1.98944345943734</v>
      </c>
      <c r="AL227" s="62" t="str">
        <f ca="1" t="shared" si="72"/>
        <v>-</v>
      </c>
      <c r="AM227" s="62" t="str">
        <f t="shared" si="73"/>
        <v>高于同行100%</v>
      </c>
      <c r="AN227" s="5" t="str">
        <f t="shared" si="74"/>
        <v>高于同行150%</v>
      </c>
      <c r="AO227" s="63">
        <f t="shared" si="75"/>
        <v>46104.3814351852</v>
      </c>
      <c r="AP227" s="5" t="str">
        <f t="shared" si="76"/>
        <v/>
      </c>
      <c r="AQ227" s="60">
        <v>45231.57919625</v>
      </c>
    </row>
    <row r="228" ht="17" spans="1:43">
      <c r="A228" s="5">
        <f t="shared" si="78"/>
        <v>225</v>
      </c>
      <c r="B228" s="55" t="str">
        <f t="shared" si="69"/>
        <v>交易波动较大</v>
      </c>
      <c r="C228" s="2" t="str">
        <f t="shared" si="70"/>
        <v/>
      </c>
      <c r="D228" s="56" t="str">
        <f t="shared" si="71"/>
        <v>-</v>
      </c>
      <c r="E228" s="84" t="s">
        <v>707</v>
      </c>
      <c r="F228" s="58">
        <v>45236.6626144907</v>
      </c>
      <c r="G228" s="59" t="s">
        <v>38</v>
      </c>
      <c r="H228" s="59" t="s">
        <v>39</v>
      </c>
      <c r="I228" s="59" t="s">
        <v>40</v>
      </c>
      <c r="J228" s="59" t="s">
        <v>149</v>
      </c>
      <c r="K228" s="59" t="s">
        <v>708</v>
      </c>
      <c r="L228" s="59"/>
      <c r="M228" s="60">
        <v>46104.3536226852</v>
      </c>
      <c r="N228" s="60">
        <v>46104.359573125</v>
      </c>
      <c r="O228" s="60">
        <v>46104.3539302199</v>
      </c>
      <c r="P228" s="60">
        <v>46100.8025390625</v>
      </c>
      <c r="Q228" s="60">
        <v>46104.3595801273</v>
      </c>
      <c r="R228" s="59">
        <v>9775.25</v>
      </c>
      <c r="S228" s="59">
        <v>39070.68</v>
      </c>
      <c r="T228" s="59">
        <v>127530.38</v>
      </c>
      <c r="U228" s="59">
        <v>114369.79</v>
      </c>
      <c r="V228" s="59">
        <v>220</v>
      </c>
      <c r="W228" s="59">
        <v>880</v>
      </c>
      <c r="X228" s="59">
        <v>2943</v>
      </c>
      <c r="Y228" s="59">
        <v>2648</v>
      </c>
      <c r="Z228" s="59">
        <v>75.2361173368</v>
      </c>
      <c r="AA228" s="59">
        <v>-0.027572942</v>
      </c>
      <c r="AB228" s="59">
        <v>-0.1678223275</v>
      </c>
      <c r="AC228" s="59">
        <v>-0.1175117364</v>
      </c>
      <c r="AD228" s="61">
        <f>IF(AND($G228="正式版",$H228="中西医诊所"),IFERROR(R228/同类汇总数据!C$3,0),IF(AND($G228="正式版",$H228="中医诊所"),IFERROR(R228/同类汇总数据!C$4,0),IF(AND($G228="正式版",$H228="口腔诊所"),IFERROR(R228/同类汇总数据!C$5,0),IF(AND($G228="检查版",$H228="中西医诊所"),IFERROR(R228/同类汇总数据!C$6,0),IF(AND($G228="检查版",$H228="中医诊所"),IFERROR(R228/同类汇总数据!C$7,0),IF(AND($G228="检查版",$H228="口腔诊所"),IFERROR(R228/同类汇总数据!C$8,0),IF(AND($G228="互联网版",$H228="中西医诊所"),IFERROR(R228/同类汇总数据!C$9,0),IF(AND($G228="互联网版",$H228="中医诊所"),IFERROR(R228/同类汇总数据!C$10,0),IF(AND($G228="互联网版",$H228="口腔诊所"),IFERROR(R228/同类汇总数据!C$11,0))))))))))</f>
        <v>1.06812881205522</v>
      </c>
      <c r="AE228" s="61">
        <f>IF(AND($G228="正式版",$H228="中西医诊所"),IFERROR(S228/同类汇总数据!D$3,0),IF(AND($G228="正式版",$H228="中医诊所"),IFERROR(S228/同类汇总数据!D$4,0),IF(AND($G228="正式版",$H228="口腔诊所"),IFERROR(S228/同类汇总数据!D$5,0),IF(AND($G228="检查版",$H228="中西医诊所"),IFERROR(S228/同类汇总数据!D$6,0),IF(AND($G228="检查版",$H228="中医诊所"),IFERROR(S228/同类汇总数据!D$7,0),IF(AND($G228="检查版",$H228="口腔诊所"),IFERROR(S228/同类汇总数据!D$8,0),IF(AND($G228="互联网版",$H228="中西医诊所"),IFERROR(S228/同类汇总数据!D$9,0),IF(AND($G228="互联网版",$H228="中医诊所"),IFERROR(S228/同类汇总数据!D$10,0),IF(AND($G228="互联网版",$H228="口腔诊所"),IFERROR(S228/同类汇总数据!D$11,0))))))))))</f>
        <v>1.07090769459647</v>
      </c>
      <c r="AF228" s="61">
        <f>IF(AND($G228="正式版",$H228="中西医诊所"),IFERROR(T228/同类汇总数据!E$3,0),IF(AND($G228="正式版",$H228="中医诊所"),IFERROR(T228/同类汇总数据!E$4,0),IF(AND($G228="正式版",$H228="口腔诊所"),IFERROR(T228/同类汇总数据!E$5,0),IF(AND($G228="检查版",$H228="中西医诊所"),IFERROR(T228/同类汇总数据!E$6,0),IF(AND($G228="检查版",$H228="中医诊所"),IFERROR(T228/同类汇总数据!E$7,0),IF(AND($G228="检查版",$H228="口腔诊所"),IFERROR(T228/同类汇总数据!E$8,0),IF(AND($G228="互联网版",$H228="中西医诊所"),IFERROR(T228/同类汇总数据!E$9,0),IF(AND($G228="互联网版",$H228="中医诊所"),IFERROR(T228/同类汇总数据!E$10,0),IF(AND($G228="互联网版",$H228="口腔诊所"),IFERROR(T228/同类汇总数据!E$11,0))))))))))</f>
        <v>1.16875747071443</v>
      </c>
      <c r="AG228" s="61">
        <f>IF(AND($G228="正式版",$H228="中西医诊所"),IFERROR(U228/同类汇总数据!F$3,0),IF(AND($G228="正式版",$H228="中医诊所"),IFERROR(U228/同类汇总数据!F$4,0),IF(AND($G228="正式版",$H228="口腔诊所"),IFERROR(U228/同类汇总数据!F$5,0),IF(AND($G228="检查版",$H228="中西医诊所"),IFERROR(U228/同类汇总数据!F$6,0),IF(AND($G228="检查版",$H228="中医诊所"),IFERROR(U228/同类汇总数据!F$7,0),IF(AND($G228="检查版",$H228="口腔诊所"),IFERROR(U228/同类汇总数据!F$8,0),IF(AND($G228="互联网版",$H228="中西医诊所"),IFERROR(U228/同类汇总数据!F$9,0),IF(AND($G228="互联网版",$H228="中医诊所"),IFERROR(U228/同类汇总数据!F$10,0),IF(AND($G228="互联网版",$H228="口腔诊所"),IFERROR(U228/同类汇总数据!F$11,0))))))))))</f>
        <v>1.19230607335452</v>
      </c>
      <c r="AH228" s="61">
        <f>IF(AND($G228="正式版",$H228="中西医诊所"),IFERROR(V228/同类汇总数据!G$3,0),IF(AND($G228="正式版",$H228="中医诊所"),IFERROR(V228/同类汇总数据!G$4,0),IF(AND($G228="正式版",$H228="口腔诊所"),IFERROR(V228/同类汇总数据!G$5,0),IF(AND($G228="检查版",$H228="中西医诊所"),IFERROR(V228/同类汇总数据!G$6,0),IF(AND($G228="检查版",$H228="中医诊所"),IFERROR(V228/同类汇总数据!G$7,0),IF(AND($G228="检查版",$H228="口腔诊所"),IFERROR(V228/同类汇总数据!G$8,0),IF(AND($G228="互联网版",$H228="中西医诊所"),IFERROR(V228/同类汇总数据!G$9,0),IF(AND($G228="互联网版",$H228="中医诊所"),IFERROR(V228/同类汇总数据!G$10,0),IF(AND($G228="互联网版",$H228="口腔诊所"),IFERROR(V228/同类汇总数据!G$11,0))))))))))</f>
        <v>2.32064817813295</v>
      </c>
      <c r="AI228" s="61">
        <f>IF(AND($G228="正式版",$H228="中西医诊所"),IFERROR(W228/同类汇总数据!H$3,0),IF(AND($G228="正式版",$H228="中医诊所"),IFERROR(W228/同类汇总数据!H$4,0),IF(AND($G228="正式版",$H228="口腔诊所"),IFERROR(W228/同类汇总数据!H$5,0),IF(AND($G228="检查版",$H228="中西医诊所"),IFERROR(W228/同类汇总数据!H$6,0),IF(AND($G228="检查版",$H228="中医诊所"),IFERROR(W228/同类汇总数据!H$7,0),IF(AND($G228="检查版",$H228="口腔诊所"),IFERROR(W228/同类汇总数据!H$8,0),IF(AND($G228="互联网版",$H228="中西医诊所"),IFERROR(W228/同类汇总数据!H$9,0),IF(AND($G228="互联网版",$H228="中医诊所"),IFERROR(W228/同类汇总数据!H$10,0),IF(AND($G228="互联网版",$H228="口腔诊所"),IFERROR(W228/同类汇总数据!H$11,0))))))))))</f>
        <v>2.40680206022256</v>
      </c>
      <c r="AJ228" s="61">
        <f>IF(AND($G228="正式版",$H228="中西医诊所"),IFERROR(X228/同类汇总数据!I$3,0),IF(AND($G228="正式版",$H228="中医诊所"),IFERROR(X228/同类汇总数据!I$4,0),IF(AND($G228="正式版",$H228="口腔诊所"),IFERROR(X228/同类汇总数据!I$5,0),IF(AND($G228="检查版",$H228="中西医诊所"),IFERROR(X228/同类汇总数据!I$6,0),IF(AND($G228="检查版",$H228="中医诊所"),IFERROR(X228/同类汇总数据!I$7,0),IF(AND($G228="检查版",$H228="口腔诊所"),IFERROR(X228/同类汇总数据!I$8,0),IF(AND($G228="互联网版",$H228="中西医诊所"),IFERROR(X228/同类汇总数据!I$9,0),IF(AND($G228="互联网版",$H228="中医诊所"),IFERROR(X228/同类汇总数据!I$10,0),IF(AND($G228="互联网版",$H228="口腔诊所"),IFERROR(X228/同类汇总数据!I$11,0))))))))))</f>
        <v>2.60232932791551</v>
      </c>
      <c r="AK228" s="61">
        <f>IF(AND($G228="正式版",$H228="中西医诊所"),IFERROR(Y228/同类汇总数据!J$3,0),IF(AND($G228="正式版",$H228="中医诊所"),IFERROR(Y228/同类汇总数据!J$4,0),IF(AND($G228="正式版",$H228="口腔诊所"),IFERROR(Y228/同类汇总数据!J$5,0),IF(AND($G228="检查版",$H228="中西医诊所"),IFERROR(Y228/同类汇总数据!J$6,0),IF(AND($G228="检查版",$H228="中医诊所"),IFERROR(Y228/同类汇总数据!J$7,0),IF(AND($G228="检查版",$H228="口腔诊所"),IFERROR(Y228/同类汇总数据!J$8,0),IF(AND($G228="互联网版",$H228="中西医诊所"),IFERROR(Y228/同类汇总数据!J$9,0),IF(AND($G228="互联网版",$H228="中医诊所"),IFERROR(Y228/同类汇总数据!J$10,0),IF(AND($G228="互联网版",$H228="口腔诊所"),IFERROR(Y228/同类汇总数据!J$11,0))))))))))</f>
        <v>2.64592982450531</v>
      </c>
      <c r="AL228" s="62" t="str">
        <f ca="1" t="shared" si="72"/>
        <v>-</v>
      </c>
      <c r="AM228" s="62" t="str">
        <f t="shared" si="73"/>
        <v/>
      </c>
      <c r="AN228" s="5" t="str">
        <f t="shared" si="74"/>
        <v>高于同行100%</v>
      </c>
      <c r="AO228" s="63">
        <f t="shared" si="75"/>
        <v>46104.3595801273</v>
      </c>
      <c r="AP228" s="5" t="str">
        <f t="shared" si="76"/>
        <v/>
      </c>
      <c r="AQ228" s="60">
        <v>45236.6626144907</v>
      </c>
    </row>
    <row r="229" ht="17" spans="1:43">
      <c r="A229" s="5">
        <f t="shared" si="78"/>
        <v>226</v>
      </c>
      <c r="B229" s="55" t="str">
        <f t="shared" si="69"/>
        <v>无交易</v>
      </c>
      <c r="C229" s="2" t="str">
        <f t="shared" si="70"/>
        <v/>
      </c>
      <c r="D229" s="56" t="str">
        <f t="shared" si="71"/>
        <v>-</v>
      </c>
      <c r="E229" s="84" t="s">
        <v>709</v>
      </c>
      <c r="F229" s="58">
        <v>45239.5676705093</v>
      </c>
      <c r="G229" s="59" t="s">
        <v>38</v>
      </c>
      <c r="H229" s="59" t="s">
        <v>63</v>
      </c>
      <c r="I229" s="59" t="s">
        <v>40</v>
      </c>
      <c r="J229" s="59" t="s">
        <v>121</v>
      </c>
      <c r="K229" s="59" t="s">
        <v>710</v>
      </c>
      <c r="L229" s="59" t="s">
        <v>711</v>
      </c>
      <c r="M229" s="60">
        <v>46104.3919907407</v>
      </c>
      <c r="N229" s="60">
        <v>46093.710828044</v>
      </c>
      <c r="O229" s="60">
        <v>46093.7100232755</v>
      </c>
      <c r="P229" s="60">
        <v>46050.4639274653</v>
      </c>
      <c r="Q229" s="60">
        <v>46092.4753690972</v>
      </c>
      <c r="R229" s="59"/>
      <c r="S229" s="59">
        <v>2590</v>
      </c>
      <c r="T229" s="59">
        <v>3797.8</v>
      </c>
      <c r="U229" s="59">
        <v>3755.4</v>
      </c>
      <c r="V229" s="59"/>
      <c r="W229" s="59">
        <v>3</v>
      </c>
      <c r="X229" s="59">
        <v>10</v>
      </c>
      <c r="Y229" s="59">
        <v>9</v>
      </c>
      <c r="Z229" s="59">
        <v>417.2666666667</v>
      </c>
      <c r="AA229" s="59">
        <v>1.7718321918</v>
      </c>
      <c r="AB229" s="59">
        <v>2.4177029993</v>
      </c>
      <c r="AC229" s="59">
        <v>-0.7675960558</v>
      </c>
      <c r="AD229" s="61">
        <f>IF(AND($G229="正式版",$H229="中西医诊所"),IFERROR(R229/同类汇总数据!C$3,0),IF(AND($G229="正式版",$H229="中医诊所"),IFERROR(R229/同类汇总数据!C$4,0),IF(AND($G229="正式版",$H229="口腔诊所"),IFERROR(R229/同类汇总数据!C$5,0),IF(AND($G229="检查版",$H229="中西医诊所"),IFERROR(R229/同类汇总数据!C$6,0),IF(AND($G229="检查版",$H229="中医诊所"),IFERROR(R229/同类汇总数据!C$7,0),IF(AND($G229="检查版",$H229="口腔诊所"),IFERROR(R229/同类汇总数据!C$8,0),IF(AND($G229="互联网版",$H229="中西医诊所"),IFERROR(R229/同类汇总数据!C$9,0),IF(AND($G229="互联网版",$H229="中医诊所"),IFERROR(R229/同类汇总数据!C$10,0),IF(AND($G229="互联网版",$H229="口腔诊所"),IFERROR(R229/同类汇总数据!C$11,0))))))))))</f>
        <v>0</v>
      </c>
      <c r="AE229" s="61">
        <f>IF(AND($G229="正式版",$H229="中西医诊所"),IFERROR(S229/同类汇总数据!D$3,0),IF(AND($G229="正式版",$H229="中医诊所"),IFERROR(S229/同类汇总数据!D$4,0),IF(AND($G229="正式版",$H229="口腔诊所"),IFERROR(S229/同类汇总数据!D$5,0),IF(AND($G229="检查版",$H229="中西医诊所"),IFERROR(S229/同类汇总数据!D$6,0),IF(AND($G229="检查版",$H229="中医诊所"),IFERROR(S229/同类汇总数据!D$7,0),IF(AND($G229="检查版",$H229="口腔诊所"),IFERROR(S229/同类汇总数据!D$8,0),IF(AND($G229="互联网版",$H229="中西医诊所"),IFERROR(S229/同类汇总数据!D$9,0),IF(AND($G229="互联网版",$H229="中医诊所"),IFERROR(S229/同类汇总数据!D$10,0),IF(AND($G229="互联网版",$H229="口腔诊所"),IFERROR(S229/同类汇总数据!D$11,0))))))))))</f>
        <v>0.0596350681309109</v>
      </c>
      <c r="AF229" s="61">
        <f>IF(AND($G229="正式版",$H229="中西医诊所"),IFERROR(T229/同类汇总数据!E$3,0),IF(AND($G229="正式版",$H229="中医诊所"),IFERROR(T229/同类汇总数据!E$4,0),IF(AND($G229="正式版",$H229="口腔诊所"),IFERROR(T229/同类汇总数据!E$5,0),IF(AND($G229="检查版",$H229="中西医诊所"),IFERROR(T229/同类汇总数据!E$6,0),IF(AND($G229="检查版",$H229="中医诊所"),IFERROR(T229/同类汇总数据!E$7,0),IF(AND($G229="检查版",$H229="口腔诊所"),IFERROR(T229/同类汇总数据!E$8,0),IF(AND($G229="互联网版",$H229="中西医诊所"),IFERROR(T229/同类汇总数据!E$9,0),IF(AND($G229="互联网版",$H229="中医诊所"),IFERROR(T229/同类汇总数据!E$10,0),IF(AND($G229="互联网版",$H229="口腔诊所"),IFERROR(T229/同类汇总数据!E$11,0))))))))))</f>
        <v>0.0342554712184617</v>
      </c>
      <c r="AG229" s="61">
        <f>IF(AND($G229="正式版",$H229="中西医诊所"),IFERROR(U229/同类汇总数据!F$3,0),IF(AND($G229="正式版",$H229="中医诊所"),IFERROR(U229/同类汇总数据!F$4,0),IF(AND($G229="正式版",$H229="口腔诊所"),IFERROR(U229/同类汇总数据!F$5,0),IF(AND($G229="检查版",$H229="中西医诊所"),IFERROR(U229/同类汇总数据!F$6,0),IF(AND($G229="检查版",$H229="中医诊所"),IFERROR(U229/同类汇总数据!F$7,0),IF(AND($G229="检查版",$H229="口腔诊所"),IFERROR(U229/同类汇总数据!F$8,0),IF(AND($G229="互联网版",$H229="中西医诊所"),IFERROR(U229/同类汇总数据!F$9,0),IF(AND($G229="互联网版",$H229="中医诊所"),IFERROR(U229/同类汇总数据!F$10,0),IF(AND($G229="互联网版",$H229="口腔诊所"),IFERROR(U229/同类汇总数据!F$11,0))))))))))</f>
        <v>0.0375923455807574</v>
      </c>
      <c r="AH229" s="61">
        <f>IF(AND($G229="正式版",$H229="中西医诊所"),IFERROR(V229/同类汇总数据!G$3,0),IF(AND($G229="正式版",$H229="中医诊所"),IFERROR(V229/同类汇总数据!G$4,0),IF(AND($G229="正式版",$H229="口腔诊所"),IFERROR(V229/同类汇总数据!G$5,0),IF(AND($G229="检查版",$H229="中西医诊所"),IFERROR(V229/同类汇总数据!G$6,0),IF(AND($G229="检查版",$H229="中医诊所"),IFERROR(V229/同类汇总数据!G$7,0),IF(AND($G229="检查版",$H229="口腔诊所"),IFERROR(V229/同类汇总数据!G$8,0),IF(AND($G229="互联网版",$H229="中西医诊所"),IFERROR(V229/同类汇总数据!G$9,0),IF(AND($G229="互联网版",$H229="中医诊所"),IFERROR(V229/同类汇总数据!G$10,0),IF(AND($G229="互联网版",$H229="口腔诊所"),IFERROR(V229/同类汇总数据!G$11,0))))))))))</f>
        <v>0</v>
      </c>
      <c r="AI229" s="61">
        <f>IF(AND($G229="正式版",$H229="中西医诊所"),IFERROR(W229/同类汇总数据!H$3,0),IF(AND($G229="正式版",$H229="中医诊所"),IFERROR(W229/同类汇总数据!H$4,0),IF(AND($G229="正式版",$H229="口腔诊所"),IFERROR(W229/同类汇总数据!H$5,0),IF(AND($G229="检查版",$H229="中西医诊所"),IFERROR(W229/同类汇总数据!H$6,0),IF(AND($G229="检查版",$H229="中医诊所"),IFERROR(W229/同类汇总数据!H$7,0),IF(AND($G229="检查版",$H229="口腔诊所"),IFERROR(W229/同类汇总数据!H$8,0),IF(AND($G229="互联网版",$H229="中西医诊所"),IFERROR(W229/同类汇总数据!H$9,0),IF(AND($G229="互联网版",$H229="中医诊所"),IFERROR(W229/同类汇总数据!H$10,0),IF(AND($G229="互联网版",$H229="口腔诊所"),IFERROR(W229/同类汇总数据!H$11,0))))))))))</f>
        <v>0.0528296437697121</v>
      </c>
      <c r="AJ229" s="61">
        <f>IF(AND($G229="正式版",$H229="中西医诊所"),IFERROR(X229/同类汇总数据!I$3,0),IF(AND($G229="正式版",$H229="中医诊所"),IFERROR(X229/同类汇总数据!I$4,0),IF(AND($G229="正式版",$H229="口腔诊所"),IFERROR(X229/同类汇总数据!I$5,0),IF(AND($G229="检查版",$H229="中西医诊所"),IFERROR(X229/同类汇总数据!I$6,0),IF(AND($G229="检查版",$H229="中医诊所"),IFERROR(X229/同类汇总数据!I$7,0),IF(AND($G229="检查版",$H229="口腔诊所"),IFERROR(X229/同类汇总数据!I$8,0),IF(AND($G229="互联网版",$H229="中西医诊所"),IFERROR(X229/同类汇总数据!I$9,0),IF(AND($G229="互联网版",$H229="中医诊所"),IFERROR(X229/同类汇总数据!I$10,0),IF(AND($G229="互联网版",$H229="口腔诊所"),IFERROR(X229/同类汇总数据!I$11,0))))))))))</f>
        <v>0.0677775405563858</v>
      </c>
      <c r="AK229" s="61">
        <f>IF(AND($G229="正式版",$H229="中西医诊所"),IFERROR(Y229/同类汇总数据!J$3,0),IF(AND($G229="正式版",$H229="中医诊所"),IFERROR(Y229/同类汇总数据!J$4,0),IF(AND($G229="正式版",$H229="口腔诊所"),IFERROR(Y229/同类汇总数据!J$5,0),IF(AND($G229="检查版",$H229="中西医诊所"),IFERROR(Y229/同类汇总数据!J$6,0),IF(AND($G229="检查版",$H229="中医诊所"),IFERROR(Y229/同类汇总数据!J$7,0),IF(AND($G229="检查版",$H229="口腔诊所"),IFERROR(Y229/同类汇总数据!J$8,0),IF(AND($G229="互联网版",$H229="中西医诊所"),IFERROR(Y229/同类汇总数据!J$9,0),IF(AND($G229="互联网版",$H229="中医诊所"),IFERROR(Y229/同类汇总数据!J$10,0),IF(AND($G229="互联网版",$H229="口腔诊所"),IFERROR(Y229/同类汇总数据!J$11,0))))))))))</f>
        <v>0.0677674612276</v>
      </c>
      <c r="AL229" s="62" t="str">
        <f ca="1" t="shared" si="72"/>
        <v>-</v>
      </c>
      <c r="AM229" s="62" t="str">
        <f t="shared" si="73"/>
        <v>低于同行20%</v>
      </c>
      <c r="AN229" s="5" t="str">
        <f t="shared" si="74"/>
        <v>低于同行20%</v>
      </c>
      <c r="AO229" s="63">
        <f t="shared" si="75"/>
        <v>46104.3919907407</v>
      </c>
      <c r="AP229" s="5" t="str">
        <f t="shared" si="76"/>
        <v/>
      </c>
      <c r="AQ229" s="60">
        <v>45239.5676705093</v>
      </c>
    </row>
    <row r="230" ht="17" spans="1:43">
      <c r="A230" s="5">
        <f t="shared" si="78"/>
        <v>227</v>
      </c>
      <c r="B230" s="55" t="str">
        <f t="shared" si="69"/>
        <v>交易波动较大</v>
      </c>
      <c r="C230" s="2" t="str">
        <f t="shared" si="70"/>
        <v>本月交易额降超20%</v>
      </c>
      <c r="D230" s="56" t="str">
        <f t="shared" si="71"/>
        <v>-</v>
      </c>
      <c r="E230" s="84" t="s">
        <v>712</v>
      </c>
      <c r="F230" s="58">
        <v>45243.4105814352</v>
      </c>
      <c r="G230" s="59" t="s">
        <v>38</v>
      </c>
      <c r="H230" s="59" t="s">
        <v>39</v>
      </c>
      <c r="I230" s="59" t="s">
        <v>40</v>
      </c>
      <c r="J230" s="59" t="s">
        <v>149</v>
      </c>
      <c r="K230" s="59" t="s">
        <v>713</v>
      </c>
      <c r="L230" s="59" t="s">
        <v>714</v>
      </c>
      <c r="M230" s="60">
        <v>46104.3788310185</v>
      </c>
      <c r="N230" s="60">
        <v>46103.7848733102</v>
      </c>
      <c r="O230" s="60">
        <v>46103.7838677083</v>
      </c>
      <c r="P230" s="60">
        <v>46101.7447850694</v>
      </c>
      <c r="Q230" s="60">
        <v>46103.7849208912</v>
      </c>
      <c r="R230" s="59">
        <v>5173.21</v>
      </c>
      <c r="S230" s="59">
        <v>27585.93</v>
      </c>
      <c r="T230" s="59">
        <v>105623.88</v>
      </c>
      <c r="U230" s="59">
        <v>93571.97</v>
      </c>
      <c r="V230" s="59">
        <v>83</v>
      </c>
      <c r="W230" s="59">
        <v>393</v>
      </c>
      <c r="X230" s="59">
        <v>1610</v>
      </c>
      <c r="Y230" s="59">
        <v>1418</v>
      </c>
      <c r="Z230" s="59">
        <v>104.5496871508</v>
      </c>
      <c r="AA230" s="59">
        <v>-0.2698596251</v>
      </c>
      <c r="AB230" s="59">
        <v>-0.0614709212</v>
      </c>
      <c r="AC230" s="59">
        <v>-0.1750769416</v>
      </c>
      <c r="AD230" s="61">
        <f>IF(AND($G230="正式版",$H230="中西医诊所"),IFERROR(R230/同类汇总数据!C$3,0),IF(AND($G230="正式版",$H230="中医诊所"),IFERROR(R230/同类汇总数据!C$4,0),IF(AND($G230="正式版",$H230="口腔诊所"),IFERROR(R230/同类汇总数据!C$5,0),IF(AND($G230="检查版",$H230="中西医诊所"),IFERROR(R230/同类汇总数据!C$6,0),IF(AND($G230="检查版",$H230="中医诊所"),IFERROR(R230/同类汇总数据!C$7,0),IF(AND($G230="检查版",$H230="口腔诊所"),IFERROR(R230/同类汇总数据!C$8,0),IF(AND($G230="互联网版",$H230="中西医诊所"),IFERROR(R230/同类汇总数据!C$9,0),IF(AND($G230="互联网版",$H230="中医诊所"),IFERROR(R230/同类汇总数据!C$10,0),IF(AND($G230="互联网版",$H230="口腔诊所"),IFERROR(R230/同类汇总数据!C$11,0))))))))))</f>
        <v>0.565269906325895</v>
      </c>
      <c r="AE230" s="61">
        <f>IF(AND($G230="正式版",$H230="中西医诊所"),IFERROR(S230/同类汇总数据!D$3,0),IF(AND($G230="正式版",$H230="中医诊所"),IFERROR(S230/同类汇总数据!D$4,0),IF(AND($G230="正式版",$H230="口腔诊所"),IFERROR(S230/同类汇总数据!D$5,0),IF(AND($G230="检查版",$H230="中西医诊所"),IFERROR(S230/同类汇总数据!D$6,0),IF(AND($G230="检查版",$H230="中医诊所"),IFERROR(S230/同类汇总数据!D$7,0),IF(AND($G230="检查版",$H230="口腔诊所"),IFERROR(S230/同类汇总数据!D$8,0),IF(AND($G230="互联网版",$H230="中西医诊所"),IFERROR(S230/同类汇总数据!D$9,0),IF(AND($G230="互联网版",$H230="中医诊所"),IFERROR(S230/同类汇总数据!D$10,0),IF(AND($G230="互联网版",$H230="口腔诊所"),IFERROR(S230/同类汇总数据!D$11,0))))))))))</f>
        <v>0.75611647147169</v>
      </c>
      <c r="AF230" s="61">
        <f>IF(AND($G230="正式版",$H230="中西医诊所"),IFERROR(T230/同类汇总数据!E$3,0),IF(AND($G230="正式版",$H230="中医诊所"),IFERROR(T230/同类汇总数据!E$4,0),IF(AND($G230="正式版",$H230="口腔诊所"),IFERROR(T230/同类汇总数据!E$5,0),IF(AND($G230="检查版",$H230="中西医诊所"),IFERROR(T230/同类汇总数据!E$6,0),IF(AND($G230="检查版",$H230="中医诊所"),IFERROR(T230/同类汇总数据!E$7,0),IF(AND($G230="检查版",$H230="口腔诊所"),IFERROR(T230/同类汇总数据!E$8,0),IF(AND($G230="互联网版",$H230="中西医诊所"),IFERROR(T230/同类汇总数据!E$9,0),IF(AND($G230="互联网版",$H230="中医诊所"),IFERROR(T230/同类汇总数据!E$10,0),IF(AND($G230="互联网版",$H230="口腔诊所"),IFERROR(T230/同类汇总数据!E$11,0))))))))))</f>
        <v>0.967994440507778</v>
      </c>
      <c r="AG230" s="61">
        <f>IF(AND($G230="正式版",$H230="中西医诊所"),IFERROR(U230/同类汇总数据!F$3,0),IF(AND($G230="正式版",$H230="中医诊所"),IFERROR(U230/同类汇总数据!F$4,0),IF(AND($G230="正式版",$H230="口腔诊所"),IFERROR(U230/同类汇总数据!F$5,0),IF(AND($G230="检查版",$H230="中西医诊所"),IFERROR(U230/同类汇总数据!F$6,0),IF(AND($G230="检查版",$H230="中医诊所"),IFERROR(U230/同类汇总数据!F$7,0),IF(AND($G230="检查版",$H230="口腔诊所"),IFERROR(U230/同类汇总数据!F$8,0),IF(AND($G230="互联网版",$H230="中西医诊所"),IFERROR(U230/同类汇总数据!F$9,0),IF(AND($G230="互联网版",$H230="中医诊所"),IFERROR(U230/同类汇总数据!F$10,0),IF(AND($G230="互联网版",$H230="口腔诊所"),IFERROR(U230/同类汇总数据!F$11,0))))))))))</f>
        <v>0.975488615715278</v>
      </c>
      <c r="AH230" s="61">
        <f>IF(AND($G230="正式版",$H230="中西医诊所"),IFERROR(V230/同类汇总数据!G$3,0),IF(AND($G230="正式版",$H230="中医诊所"),IFERROR(V230/同类汇总数据!G$4,0),IF(AND($G230="正式版",$H230="口腔诊所"),IFERROR(V230/同类汇总数据!G$5,0),IF(AND($G230="检查版",$H230="中西医诊所"),IFERROR(V230/同类汇总数据!G$6,0),IF(AND($G230="检查版",$H230="中医诊所"),IFERROR(V230/同类汇总数据!G$7,0),IF(AND($G230="检查版",$H230="口腔诊所"),IFERROR(V230/同类汇总数据!G$8,0),IF(AND($G230="互联网版",$H230="中西医诊所"),IFERROR(V230/同类汇总数据!G$9,0),IF(AND($G230="互联网版",$H230="中医诊所"),IFERROR(V230/同类汇总数据!G$10,0),IF(AND($G230="互联网版",$H230="口腔诊所"),IFERROR(V230/同类汇总数据!G$11,0))))))))))</f>
        <v>0.875517267204705</v>
      </c>
      <c r="AI230" s="61">
        <f>IF(AND($G230="正式版",$H230="中西医诊所"),IFERROR(W230/同类汇总数据!H$3,0),IF(AND($G230="正式版",$H230="中医诊所"),IFERROR(W230/同类汇总数据!H$4,0),IF(AND($G230="正式版",$H230="口腔诊所"),IFERROR(W230/同类汇总数据!H$5,0),IF(AND($G230="检查版",$H230="中西医诊所"),IFERROR(W230/同类汇总数据!H$6,0),IF(AND($G230="检查版",$H230="中医诊所"),IFERROR(W230/同类汇总数据!H$7,0),IF(AND($G230="检查版",$H230="口腔诊所"),IFERROR(W230/同类汇总数据!H$8,0),IF(AND($G230="互联网版",$H230="中西医诊所"),IFERROR(W230/同类汇总数据!H$9,0),IF(AND($G230="互联网版",$H230="中医诊所"),IFERROR(W230/同类汇总数据!H$10,0),IF(AND($G230="互联网版",$H230="口腔诊所"),IFERROR(W230/同类汇总数据!H$11,0))))))))))</f>
        <v>1.07485592007667</v>
      </c>
      <c r="AJ230" s="61">
        <f>IF(AND($G230="正式版",$H230="中西医诊所"),IFERROR(X230/同类汇总数据!I$3,0),IF(AND($G230="正式版",$H230="中医诊所"),IFERROR(X230/同类汇总数据!I$4,0),IF(AND($G230="正式版",$H230="口腔诊所"),IFERROR(X230/同类汇总数据!I$5,0),IF(AND($G230="检查版",$H230="中西医诊所"),IFERROR(X230/同类汇总数据!I$6,0),IF(AND($G230="检查版",$H230="中医诊所"),IFERROR(X230/同类汇总数据!I$7,0),IF(AND($G230="检查版",$H230="口腔诊所"),IFERROR(X230/同类汇总数据!I$8,0),IF(AND($G230="互联网版",$H230="中西医诊所"),IFERROR(X230/同类汇总数据!I$9,0),IF(AND($G230="互联网版",$H230="中医诊所"),IFERROR(X230/同类汇总数据!I$10,0),IF(AND($G230="互联网版",$H230="口腔诊所"),IFERROR(X230/同类汇总数据!I$11,0))))))))))</f>
        <v>1.42363242199931</v>
      </c>
      <c r="AK230" s="61">
        <f>IF(AND($G230="正式版",$H230="中西医诊所"),IFERROR(Y230/同类汇总数据!J$3,0),IF(AND($G230="正式版",$H230="中医诊所"),IFERROR(Y230/同类汇总数据!J$4,0),IF(AND($G230="正式版",$H230="口腔诊所"),IFERROR(Y230/同类汇总数据!J$5,0),IF(AND($G230="检查版",$H230="中西医诊所"),IFERROR(Y230/同类汇总数据!J$6,0),IF(AND($G230="检查版",$H230="中医诊所"),IFERROR(Y230/同类汇总数据!J$7,0),IF(AND($G230="检查版",$H230="口腔诊所"),IFERROR(Y230/同类汇总数据!J$8,0),IF(AND($G230="互联网版",$H230="中西医诊所"),IFERROR(Y230/同类汇总数据!J$9,0),IF(AND($G230="互联网版",$H230="中医诊所"),IFERROR(Y230/同类汇总数据!J$10,0),IF(AND($G230="互联网版",$H230="口腔诊所"),IFERROR(Y230/同类汇总数据!J$11,0))))))))))</f>
        <v>1.41689142414975</v>
      </c>
      <c r="AL230" s="62" t="str">
        <f ca="1" t="shared" si="72"/>
        <v>-</v>
      </c>
      <c r="AM230" s="62" t="str">
        <f t="shared" si="73"/>
        <v/>
      </c>
      <c r="AN230" s="5" t="str">
        <f t="shared" si="74"/>
        <v/>
      </c>
      <c r="AO230" s="63">
        <f t="shared" si="75"/>
        <v>46104.3788310185</v>
      </c>
      <c r="AP230" s="5" t="str">
        <f t="shared" si="76"/>
        <v/>
      </c>
      <c r="AQ230" s="60">
        <v>45243.4105814352</v>
      </c>
    </row>
    <row r="231" ht="17" spans="1:43">
      <c r="A231" s="5">
        <f t="shared" si="78"/>
        <v>228</v>
      </c>
      <c r="B231" s="55" t="str">
        <f t="shared" si="69"/>
        <v>无交易</v>
      </c>
      <c r="C231" s="2" t="str">
        <f t="shared" si="70"/>
        <v>本月交易额降超50%</v>
      </c>
      <c r="D231" s="56" t="str">
        <f t="shared" si="71"/>
        <v>可能流失</v>
      </c>
      <c r="E231" s="84" t="s">
        <v>715</v>
      </c>
      <c r="F231" s="58">
        <v>45243.6739534491</v>
      </c>
      <c r="G231" s="59" t="s">
        <v>38</v>
      </c>
      <c r="H231" s="59" t="s">
        <v>63</v>
      </c>
      <c r="I231" s="59" t="s">
        <v>40</v>
      </c>
      <c r="J231" s="59" t="s">
        <v>486</v>
      </c>
      <c r="K231" s="59" t="s">
        <v>716</v>
      </c>
      <c r="L231" s="59" t="s">
        <v>717</v>
      </c>
      <c r="M231" s="60">
        <v>46096.4962152778</v>
      </c>
      <c r="N231" s="60">
        <v>46088.4806066782</v>
      </c>
      <c r="O231" s="60">
        <v>46088.6988768287</v>
      </c>
      <c r="P231" s="60">
        <v>46045.5885215509</v>
      </c>
      <c r="Q231" s="60">
        <v>46095.3684331713</v>
      </c>
      <c r="R231" s="59"/>
      <c r="S231" s="59">
        <v>5470</v>
      </c>
      <c r="T231" s="59">
        <v>41262</v>
      </c>
      <c r="U231" s="59">
        <v>38767</v>
      </c>
      <c r="V231" s="59"/>
      <c r="W231" s="59">
        <v>12</v>
      </c>
      <c r="X231" s="59">
        <v>98</v>
      </c>
      <c r="Y231" s="59">
        <v>90</v>
      </c>
      <c r="Z231" s="59">
        <v>745.5192307692</v>
      </c>
      <c r="AA231" s="59">
        <v>-0.736854765</v>
      </c>
      <c r="AB231" s="59">
        <v>0.3853382206</v>
      </c>
      <c r="AC231" s="59">
        <v>-0.2891994315</v>
      </c>
      <c r="AD231" s="61">
        <f>IF(AND($G231="正式版",$H231="中西医诊所"),IFERROR(R231/同类汇总数据!C$3,0),IF(AND($G231="正式版",$H231="中医诊所"),IFERROR(R231/同类汇总数据!C$4,0),IF(AND($G231="正式版",$H231="口腔诊所"),IFERROR(R231/同类汇总数据!C$5,0),IF(AND($G231="检查版",$H231="中西医诊所"),IFERROR(R231/同类汇总数据!C$6,0),IF(AND($G231="检查版",$H231="中医诊所"),IFERROR(R231/同类汇总数据!C$7,0),IF(AND($G231="检查版",$H231="口腔诊所"),IFERROR(R231/同类汇总数据!C$8,0),IF(AND($G231="互联网版",$H231="中西医诊所"),IFERROR(R231/同类汇总数据!C$9,0),IF(AND($G231="互联网版",$H231="中医诊所"),IFERROR(R231/同类汇总数据!C$10,0),IF(AND($G231="互联网版",$H231="口腔诊所"),IFERROR(R231/同类汇总数据!C$11,0))))))))))</f>
        <v>0</v>
      </c>
      <c r="AE231" s="61">
        <f>IF(AND($G231="正式版",$H231="中西医诊所"),IFERROR(S231/同类汇总数据!D$3,0),IF(AND($G231="正式版",$H231="中医诊所"),IFERROR(S231/同类汇总数据!D$4,0),IF(AND($G231="正式版",$H231="口腔诊所"),IFERROR(S231/同类汇总数据!D$5,0),IF(AND($G231="检查版",$H231="中西医诊所"),IFERROR(S231/同类汇总数据!D$6,0),IF(AND($G231="检查版",$H231="中医诊所"),IFERROR(S231/同类汇总数据!D$7,0),IF(AND($G231="检查版",$H231="口腔诊所"),IFERROR(S231/同类汇总数据!D$8,0),IF(AND($G231="互联网版",$H231="中西医诊所"),IFERROR(S231/同类汇总数据!D$9,0),IF(AND($G231="互联网版",$H231="中医诊所"),IFERROR(S231/同类汇总数据!D$10,0),IF(AND($G231="互联网版",$H231="口腔诊所"),IFERROR(S231/同类汇总数据!D$11,0))))))))))</f>
        <v>0.125947421882657</v>
      </c>
      <c r="AF231" s="61">
        <f>IF(AND($G231="正式版",$H231="中西医诊所"),IFERROR(T231/同类汇总数据!E$3,0),IF(AND($G231="正式版",$H231="中医诊所"),IFERROR(T231/同类汇总数据!E$4,0),IF(AND($G231="正式版",$H231="口腔诊所"),IFERROR(T231/同类汇总数据!E$5,0),IF(AND($G231="检查版",$H231="中西医诊所"),IFERROR(T231/同类汇总数据!E$6,0),IF(AND($G231="检查版",$H231="中医诊所"),IFERROR(T231/同类汇总数据!E$7,0),IF(AND($G231="检查版",$H231="口腔诊所"),IFERROR(T231/同类汇总数据!E$8,0),IF(AND($G231="互联网版",$H231="中西医诊所"),IFERROR(T231/同类汇总数据!E$9,0),IF(AND($G231="互联网版",$H231="中医诊所"),IFERROR(T231/同类汇总数据!E$10,0),IF(AND($G231="互联网版",$H231="口腔诊所"),IFERROR(T231/同类汇总数据!E$11,0))))))))))</f>
        <v>0.372175800046386</v>
      </c>
      <c r="AG231" s="61">
        <f>IF(AND($G231="正式版",$H231="中西医诊所"),IFERROR(U231/同类汇总数据!F$3,0),IF(AND($G231="正式版",$H231="中医诊所"),IFERROR(U231/同类汇总数据!F$4,0),IF(AND($G231="正式版",$H231="口腔诊所"),IFERROR(U231/同类汇总数据!F$5,0),IF(AND($G231="检查版",$H231="中西医诊所"),IFERROR(U231/同类汇总数据!F$6,0),IF(AND($G231="检查版",$H231="中医诊所"),IFERROR(U231/同类汇总数据!F$7,0),IF(AND($G231="检查版",$H231="口腔诊所"),IFERROR(U231/同类汇总数据!F$8,0),IF(AND($G231="互联网版",$H231="中西医诊所"),IFERROR(U231/同类汇总数据!F$9,0),IF(AND($G231="互联网版",$H231="中医诊所"),IFERROR(U231/同类汇总数据!F$10,0),IF(AND($G231="互联网版",$H231="口腔诊所"),IFERROR(U231/同类汇总数据!F$11,0))))))))))</f>
        <v>0.388065841489382</v>
      </c>
      <c r="AH231" s="61">
        <f>IF(AND($G231="正式版",$H231="中西医诊所"),IFERROR(V231/同类汇总数据!G$3,0),IF(AND($G231="正式版",$H231="中医诊所"),IFERROR(V231/同类汇总数据!G$4,0),IF(AND($G231="正式版",$H231="口腔诊所"),IFERROR(V231/同类汇总数据!G$5,0),IF(AND($G231="检查版",$H231="中西医诊所"),IFERROR(V231/同类汇总数据!G$6,0),IF(AND($G231="检查版",$H231="中医诊所"),IFERROR(V231/同类汇总数据!G$7,0),IF(AND($G231="检查版",$H231="口腔诊所"),IFERROR(V231/同类汇总数据!G$8,0),IF(AND($G231="互联网版",$H231="中西医诊所"),IFERROR(V231/同类汇总数据!G$9,0),IF(AND($G231="互联网版",$H231="中医诊所"),IFERROR(V231/同类汇总数据!G$10,0),IF(AND($G231="互联网版",$H231="口腔诊所"),IFERROR(V231/同类汇总数据!G$11,0))))))))))</f>
        <v>0</v>
      </c>
      <c r="AI231" s="61">
        <f>IF(AND($G231="正式版",$H231="中西医诊所"),IFERROR(W231/同类汇总数据!H$3,0),IF(AND($G231="正式版",$H231="中医诊所"),IFERROR(W231/同类汇总数据!H$4,0),IF(AND($G231="正式版",$H231="口腔诊所"),IFERROR(W231/同类汇总数据!H$5,0),IF(AND($G231="检查版",$H231="中西医诊所"),IFERROR(W231/同类汇总数据!H$6,0),IF(AND($G231="检查版",$H231="中医诊所"),IFERROR(W231/同类汇总数据!H$7,0),IF(AND($G231="检查版",$H231="口腔诊所"),IFERROR(W231/同类汇总数据!H$8,0),IF(AND($G231="互联网版",$H231="中西医诊所"),IFERROR(W231/同类汇总数据!H$9,0),IF(AND($G231="互联网版",$H231="中医诊所"),IFERROR(W231/同类汇总数据!H$10,0),IF(AND($G231="互联网版",$H231="口腔诊所"),IFERROR(W231/同类汇总数据!H$11,0))))))))))</f>
        <v>0.211318575078848</v>
      </c>
      <c r="AJ231" s="61">
        <f>IF(AND($G231="正式版",$H231="中西医诊所"),IFERROR(X231/同类汇总数据!I$3,0),IF(AND($G231="正式版",$H231="中医诊所"),IFERROR(X231/同类汇总数据!I$4,0),IF(AND($G231="正式版",$H231="口腔诊所"),IFERROR(X231/同类汇总数据!I$5,0),IF(AND($G231="检查版",$H231="中西医诊所"),IFERROR(X231/同类汇总数据!I$6,0),IF(AND($G231="检查版",$H231="中医诊所"),IFERROR(X231/同类汇总数据!I$7,0),IF(AND($G231="检查版",$H231="口腔诊所"),IFERROR(X231/同类汇总数据!I$8,0),IF(AND($G231="互联网版",$H231="中西医诊所"),IFERROR(X231/同类汇总数据!I$9,0),IF(AND($G231="互联网版",$H231="中医诊所"),IFERROR(X231/同类汇总数据!I$10,0),IF(AND($G231="互联网版",$H231="口腔诊所"),IFERROR(X231/同类汇总数据!I$11,0))))))))))</f>
        <v>0.664219897452581</v>
      </c>
      <c r="AK231" s="61">
        <f>IF(AND($G231="正式版",$H231="中西医诊所"),IFERROR(Y231/同类汇总数据!J$3,0),IF(AND($G231="正式版",$H231="中医诊所"),IFERROR(Y231/同类汇总数据!J$4,0),IF(AND($G231="正式版",$H231="口腔诊所"),IFERROR(Y231/同类汇总数据!J$5,0),IF(AND($G231="检查版",$H231="中西医诊所"),IFERROR(Y231/同类汇总数据!J$6,0),IF(AND($G231="检查版",$H231="中医诊所"),IFERROR(Y231/同类汇总数据!J$7,0),IF(AND($G231="检查版",$H231="口腔诊所"),IFERROR(Y231/同类汇总数据!J$8,0),IF(AND($G231="互联网版",$H231="中西医诊所"),IFERROR(Y231/同类汇总数据!J$9,0),IF(AND($G231="互联网版",$H231="中医诊所"),IFERROR(Y231/同类汇总数据!J$10,0),IF(AND($G231="互联网版",$H231="口腔诊所"),IFERROR(Y231/同类汇总数据!J$11,0))))))))))</f>
        <v>0.677674612276</v>
      </c>
      <c r="AL231" s="62" t="str">
        <f ca="1" t="shared" si="72"/>
        <v>最近一周未操作</v>
      </c>
      <c r="AM231" s="62" t="str">
        <f t="shared" si="73"/>
        <v>低于同行20%</v>
      </c>
      <c r="AN231" s="5" t="str">
        <f t="shared" si="74"/>
        <v>低于同行50%</v>
      </c>
      <c r="AO231" s="63">
        <f t="shared" si="75"/>
        <v>46096.4962152778</v>
      </c>
      <c r="AP231" s="5" t="str">
        <f t="shared" si="76"/>
        <v/>
      </c>
      <c r="AQ231" s="60">
        <v>45243.6739534491</v>
      </c>
    </row>
    <row r="232" ht="17" spans="1:43">
      <c r="A232" s="5">
        <f t="shared" si="78"/>
        <v>229</v>
      </c>
      <c r="B232" s="55" t="str">
        <f t="shared" si="69"/>
        <v>无交易</v>
      </c>
      <c r="C232" s="2" t="str">
        <f t="shared" si="70"/>
        <v/>
      </c>
      <c r="D232" s="56" t="str">
        <f t="shared" si="71"/>
        <v>流失</v>
      </c>
      <c r="E232" s="84" t="s">
        <v>718</v>
      </c>
      <c r="F232" s="58">
        <v>45243.6833008333</v>
      </c>
      <c r="G232" s="59" t="s">
        <v>60</v>
      </c>
      <c r="H232" s="59" t="s">
        <v>63</v>
      </c>
      <c r="I232" s="59" t="s">
        <v>40</v>
      </c>
      <c r="J232" s="59" t="s">
        <v>45</v>
      </c>
      <c r="K232" s="59" t="s">
        <v>719</v>
      </c>
      <c r="L232" s="59" t="s">
        <v>720</v>
      </c>
      <c r="M232" s="60">
        <v>45482.4586458333</v>
      </c>
      <c r="N232" s="60"/>
      <c r="O232" s="60"/>
      <c r="P232" s="60">
        <v>45343.6619595602</v>
      </c>
      <c r="Q232" s="60"/>
      <c r="R232" s="59"/>
      <c r="S232" s="59"/>
      <c r="T232" s="59"/>
      <c r="U232" s="59"/>
      <c r="V232" s="59"/>
      <c r="W232" s="59"/>
      <c r="X232" s="59"/>
      <c r="Y232" s="59"/>
      <c r="Z232" s="59"/>
      <c r="AA232" s="59"/>
      <c r="AB232" s="59"/>
      <c r="AC232" s="59"/>
      <c r="AD232" s="61">
        <f>IF(AND($G232="正式版",$H232="中西医诊所"),IFERROR(R232/同类汇总数据!C$3,0),IF(AND($G232="正式版",$H232="中医诊所"),IFERROR(R232/同类汇总数据!C$4,0),IF(AND($G232="正式版",$H232="口腔诊所"),IFERROR(R232/同类汇总数据!C$5,0),IF(AND($G232="检查版",$H232="中西医诊所"),IFERROR(R232/同类汇总数据!C$6,0),IF(AND($G232="检查版",$H232="中医诊所"),IFERROR(R232/同类汇总数据!C$7,0),IF(AND($G232="检查版",$H232="口腔诊所"),IFERROR(R232/同类汇总数据!C$8,0),IF(AND($G232="互联网版",$H232="中西医诊所"),IFERROR(R232/同类汇总数据!C$9,0),IF(AND($G232="互联网版",$H232="中医诊所"),IFERROR(R232/同类汇总数据!C$10,0),IF(AND($G232="互联网版",$H232="口腔诊所"),IFERROR(R232/同类汇总数据!C$11,0))))))))))</f>
        <v>0</v>
      </c>
      <c r="AE232" s="61">
        <f>IF(AND($G232="正式版",$H232="中西医诊所"),IFERROR(S232/同类汇总数据!D$3,0),IF(AND($G232="正式版",$H232="中医诊所"),IFERROR(S232/同类汇总数据!D$4,0),IF(AND($G232="正式版",$H232="口腔诊所"),IFERROR(S232/同类汇总数据!D$5,0),IF(AND($G232="检查版",$H232="中西医诊所"),IFERROR(S232/同类汇总数据!D$6,0),IF(AND($G232="检查版",$H232="中医诊所"),IFERROR(S232/同类汇总数据!D$7,0),IF(AND($G232="检查版",$H232="口腔诊所"),IFERROR(S232/同类汇总数据!D$8,0),IF(AND($G232="互联网版",$H232="中西医诊所"),IFERROR(S232/同类汇总数据!D$9,0),IF(AND($G232="互联网版",$H232="中医诊所"),IFERROR(S232/同类汇总数据!D$10,0),IF(AND($G232="互联网版",$H232="口腔诊所"),IFERROR(S232/同类汇总数据!D$11,0))))))))))</f>
        <v>0</v>
      </c>
      <c r="AF232" s="61">
        <f>IF(AND($G232="正式版",$H232="中西医诊所"),IFERROR(T232/同类汇总数据!E$3,0),IF(AND($G232="正式版",$H232="中医诊所"),IFERROR(T232/同类汇总数据!E$4,0),IF(AND($G232="正式版",$H232="口腔诊所"),IFERROR(T232/同类汇总数据!E$5,0),IF(AND($G232="检查版",$H232="中西医诊所"),IFERROR(T232/同类汇总数据!E$6,0),IF(AND($G232="检查版",$H232="中医诊所"),IFERROR(T232/同类汇总数据!E$7,0),IF(AND($G232="检查版",$H232="口腔诊所"),IFERROR(T232/同类汇总数据!E$8,0),IF(AND($G232="互联网版",$H232="中西医诊所"),IFERROR(T232/同类汇总数据!E$9,0),IF(AND($G232="互联网版",$H232="中医诊所"),IFERROR(T232/同类汇总数据!E$10,0),IF(AND($G232="互联网版",$H232="口腔诊所"),IFERROR(T232/同类汇总数据!E$11,0))))))))))</f>
        <v>0</v>
      </c>
      <c r="AG232" s="61">
        <f>IF(AND($G232="正式版",$H232="中西医诊所"),IFERROR(U232/同类汇总数据!F$3,0),IF(AND($G232="正式版",$H232="中医诊所"),IFERROR(U232/同类汇总数据!F$4,0),IF(AND($G232="正式版",$H232="口腔诊所"),IFERROR(U232/同类汇总数据!F$5,0),IF(AND($G232="检查版",$H232="中西医诊所"),IFERROR(U232/同类汇总数据!F$6,0),IF(AND($G232="检查版",$H232="中医诊所"),IFERROR(U232/同类汇总数据!F$7,0),IF(AND($G232="检查版",$H232="口腔诊所"),IFERROR(U232/同类汇总数据!F$8,0),IF(AND($G232="互联网版",$H232="中西医诊所"),IFERROR(U232/同类汇总数据!F$9,0),IF(AND($G232="互联网版",$H232="中医诊所"),IFERROR(U232/同类汇总数据!F$10,0),IF(AND($G232="互联网版",$H232="口腔诊所"),IFERROR(U232/同类汇总数据!F$11,0))))))))))</f>
        <v>0</v>
      </c>
      <c r="AH232" s="61">
        <f>IF(AND($G232="正式版",$H232="中西医诊所"),IFERROR(V232/同类汇总数据!G$3,0),IF(AND($G232="正式版",$H232="中医诊所"),IFERROR(V232/同类汇总数据!G$4,0),IF(AND($G232="正式版",$H232="口腔诊所"),IFERROR(V232/同类汇总数据!G$5,0),IF(AND($G232="检查版",$H232="中西医诊所"),IFERROR(V232/同类汇总数据!G$6,0),IF(AND($G232="检查版",$H232="中医诊所"),IFERROR(V232/同类汇总数据!G$7,0),IF(AND($G232="检查版",$H232="口腔诊所"),IFERROR(V232/同类汇总数据!G$8,0),IF(AND($G232="互联网版",$H232="中西医诊所"),IFERROR(V232/同类汇总数据!G$9,0),IF(AND($G232="互联网版",$H232="中医诊所"),IFERROR(V232/同类汇总数据!G$10,0),IF(AND($G232="互联网版",$H232="口腔诊所"),IFERROR(V232/同类汇总数据!G$11,0))))))))))</f>
        <v>0</v>
      </c>
      <c r="AI232" s="61">
        <f>IF(AND($G232="正式版",$H232="中西医诊所"),IFERROR(W232/同类汇总数据!H$3,0),IF(AND($G232="正式版",$H232="中医诊所"),IFERROR(W232/同类汇总数据!H$4,0),IF(AND($G232="正式版",$H232="口腔诊所"),IFERROR(W232/同类汇总数据!H$5,0),IF(AND($G232="检查版",$H232="中西医诊所"),IFERROR(W232/同类汇总数据!H$6,0),IF(AND($G232="检查版",$H232="中医诊所"),IFERROR(W232/同类汇总数据!H$7,0),IF(AND($G232="检查版",$H232="口腔诊所"),IFERROR(W232/同类汇总数据!H$8,0),IF(AND($G232="互联网版",$H232="中西医诊所"),IFERROR(W232/同类汇总数据!H$9,0),IF(AND($G232="互联网版",$H232="中医诊所"),IFERROR(W232/同类汇总数据!H$10,0),IF(AND($G232="互联网版",$H232="口腔诊所"),IFERROR(W232/同类汇总数据!H$11,0))))))))))</f>
        <v>0</v>
      </c>
      <c r="AJ232" s="61">
        <f>IF(AND($G232="正式版",$H232="中西医诊所"),IFERROR(X232/同类汇总数据!I$3,0),IF(AND($G232="正式版",$H232="中医诊所"),IFERROR(X232/同类汇总数据!I$4,0),IF(AND($G232="正式版",$H232="口腔诊所"),IFERROR(X232/同类汇总数据!I$5,0),IF(AND($G232="检查版",$H232="中西医诊所"),IFERROR(X232/同类汇总数据!I$6,0),IF(AND($G232="检查版",$H232="中医诊所"),IFERROR(X232/同类汇总数据!I$7,0),IF(AND($G232="检查版",$H232="口腔诊所"),IFERROR(X232/同类汇总数据!I$8,0),IF(AND($G232="互联网版",$H232="中西医诊所"),IFERROR(X232/同类汇总数据!I$9,0),IF(AND($G232="互联网版",$H232="中医诊所"),IFERROR(X232/同类汇总数据!I$10,0),IF(AND($G232="互联网版",$H232="口腔诊所"),IFERROR(X232/同类汇总数据!I$11,0))))))))))</f>
        <v>0</v>
      </c>
      <c r="AK232" s="61">
        <f>IF(AND($G232="正式版",$H232="中西医诊所"),IFERROR(Y232/同类汇总数据!J$3,0),IF(AND($G232="正式版",$H232="中医诊所"),IFERROR(Y232/同类汇总数据!J$4,0),IF(AND($G232="正式版",$H232="口腔诊所"),IFERROR(Y232/同类汇总数据!J$5,0),IF(AND($G232="检查版",$H232="中西医诊所"),IFERROR(Y232/同类汇总数据!J$6,0),IF(AND($G232="检查版",$H232="中医诊所"),IFERROR(Y232/同类汇总数据!J$7,0),IF(AND($G232="检查版",$H232="口腔诊所"),IFERROR(Y232/同类汇总数据!J$8,0),IF(AND($G232="互联网版",$H232="中西医诊所"),IFERROR(Y232/同类汇总数据!J$9,0),IF(AND($G232="互联网版",$H232="中医诊所"),IFERROR(Y232/同类汇总数据!J$10,0),IF(AND($G232="互联网版",$H232="口腔诊所"),IFERROR(Y232/同类汇总数据!J$11,0))))))))))</f>
        <v>0</v>
      </c>
      <c r="AL232" s="62" t="str">
        <f ca="1" t="shared" si="72"/>
        <v>今年内未操作</v>
      </c>
      <c r="AM232" s="62" t="str">
        <f t="shared" si="73"/>
        <v>低于同行20%</v>
      </c>
      <c r="AN232" s="5" t="str">
        <f t="shared" si="74"/>
        <v>低于同行20%</v>
      </c>
      <c r="AO232" s="63">
        <f t="shared" si="75"/>
        <v>45482.4586458333</v>
      </c>
      <c r="AP232" s="5" t="str">
        <f t="shared" si="76"/>
        <v/>
      </c>
      <c r="AQ232" s="60">
        <v>45243.6833008333</v>
      </c>
    </row>
    <row r="233" ht="17" spans="1:43">
      <c r="A233" s="5">
        <f t="shared" si="78"/>
        <v>230</v>
      </c>
      <c r="B233" s="55" t="str">
        <f t="shared" si="69"/>
        <v>交易波动较大</v>
      </c>
      <c r="C233" s="2" t="str">
        <f t="shared" si="70"/>
        <v/>
      </c>
      <c r="D233" s="56" t="str">
        <f t="shared" si="71"/>
        <v>-</v>
      </c>
      <c r="E233" s="84" t="s">
        <v>721</v>
      </c>
      <c r="F233" s="58">
        <v>45244.3941915625</v>
      </c>
      <c r="G233" s="59" t="s">
        <v>38</v>
      </c>
      <c r="H233" s="59" t="s">
        <v>63</v>
      </c>
      <c r="I233" s="59" t="s">
        <v>40</v>
      </c>
      <c r="J233" s="59" t="s">
        <v>85</v>
      </c>
      <c r="K233" s="59" t="s">
        <v>722</v>
      </c>
      <c r="L233" s="59" t="s">
        <v>723</v>
      </c>
      <c r="M233" s="60">
        <v>46103.5097453704</v>
      </c>
      <c r="N233" s="60">
        <v>46103.5946517708</v>
      </c>
      <c r="O233" s="60">
        <v>46103.5942971181</v>
      </c>
      <c r="P233" s="60">
        <v>46042.3882453472</v>
      </c>
      <c r="Q233" s="60">
        <v>46103.5109873148</v>
      </c>
      <c r="R233" s="59">
        <v>8736.04</v>
      </c>
      <c r="S233" s="59">
        <v>38625.51</v>
      </c>
      <c r="T233" s="59">
        <v>105965.76</v>
      </c>
      <c r="U233" s="59">
        <v>98271.62</v>
      </c>
      <c r="V233" s="59">
        <v>22</v>
      </c>
      <c r="W233" s="59">
        <v>87</v>
      </c>
      <c r="X233" s="59">
        <v>202</v>
      </c>
      <c r="Y233" s="59">
        <v>184</v>
      </c>
      <c r="Z233" s="59">
        <v>738.8843609023</v>
      </c>
      <c r="AA233" s="59">
        <v>-0.0495866833</v>
      </c>
      <c r="AB233" s="59">
        <v>0.5221539729</v>
      </c>
      <c r="AC233" s="59">
        <v>-0.2856215944</v>
      </c>
      <c r="AD233" s="61">
        <f>IF(AND($G233="正式版",$H233="中西医诊所"),IFERROR(R233/同类汇总数据!C$3,0),IF(AND($G233="正式版",$H233="中医诊所"),IFERROR(R233/同类汇总数据!C$4,0),IF(AND($G233="正式版",$H233="口腔诊所"),IFERROR(R233/同类汇总数据!C$5,0),IF(AND($G233="检查版",$H233="中西医诊所"),IFERROR(R233/同类汇总数据!C$6,0),IF(AND($G233="检查版",$H233="中医诊所"),IFERROR(R233/同类汇总数据!C$7,0),IF(AND($G233="检查版",$H233="口腔诊所"),IFERROR(R233/同类汇总数据!C$8,0),IF(AND($G233="互联网版",$H233="中西医诊所"),IFERROR(R233/同类汇总数据!C$9,0),IF(AND($G233="互联网版",$H233="中医诊所"),IFERROR(R233/同类汇总数据!C$10,0),IF(AND($G233="互联网版",$H233="口腔诊所"),IFERROR(R233/同类汇总数据!C$11,0))))))))))</f>
        <v>0.873818609487908</v>
      </c>
      <c r="AE233" s="61">
        <f>IF(AND($G233="正式版",$H233="中西医诊所"),IFERROR(S233/同类汇总数据!D$3,0),IF(AND($G233="正式版",$H233="中医诊所"),IFERROR(S233/同类汇总数据!D$4,0),IF(AND($G233="正式版",$H233="口腔诊所"),IFERROR(S233/同类汇总数据!D$5,0),IF(AND($G233="检查版",$H233="中西医诊所"),IFERROR(S233/同类汇总数据!D$6,0),IF(AND($G233="检查版",$H233="中医诊所"),IFERROR(S233/同类汇总数据!D$7,0),IF(AND($G233="检查版",$H233="口腔诊所"),IFERROR(S233/同类汇总数据!D$8,0),IF(AND($G233="互联网版",$H233="中西医诊所"),IFERROR(S233/同类汇总数据!D$9,0),IF(AND($G233="互联网版",$H233="中医诊所"),IFERROR(S233/同类汇总数据!D$10,0),IF(AND($G233="互联网版",$H233="口腔诊所"),IFERROR(S233/同类汇总数据!D$11,0))))))))))</f>
        <v>0.889357112139452</v>
      </c>
      <c r="AF233" s="61">
        <f>IF(AND($G233="正式版",$H233="中西医诊所"),IFERROR(T233/同类汇总数据!E$3,0),IF(AND($G233="正式版",$H233="中医诊所"),IFERROR(T233/同类汇总数据!E$4,0),IF(AND($G233="正式版",$H233="口腔诊所"),IFERROR(T233/同类汇总数据!E$5,0),IF(AND($G233="检查版",$H233="中西医诊所"),IFERROR(T233/同类汇总数据!E$6,0),IF(AND($G233="检查版",$H233="中医诊所"),IFERROR(T233/同类汇总数据!E$7,0),IF(AND($G233="检查版",$H233="口腔诊所"),IFERROR(T233/同类汇总数据!E$8,0),IF(AND($G233="互联网版",$H233="中西医诊所"),IFERROR(T233/同类汇总数据!E$9,0),IF(AND($G233="互联网版",$H233="中医诊所"),IFERROR(T233/同类汇总数据!E$10,0),IF(AND($G233="互联网版",$H233="口腔诊所"),IFERROR(T233/同类汇总数据!E$11,0))))))))))</f>
        <v>0.955792048507667</v>
      </c>
      <c r="AG233" s="61">
        <f>IF(AND($G233="正式版",$H233="中西医诊所"),IFERROR(U233/同类汇总数据!F$3,0),IF(AND($G233="正式版",$H233="中医诊所"),IFERROR(U233/同类汇总数据!F$4,0),IF(AND($G233="正式版",$H233="口腔诊所"),IFERROR(U233/同类汇总数据!F$5,0),IF(AND($G233="检查版",$H233="中西医诊所"),IFERROR(U233/同类汇总数据!F$6,0),IF(AND($G233="检查版",$H233="中医诊所"),IFERROR(U233/同类汇总数据!F$7,0),IF(AND($G233="检查版",$H233="口腔诊所"),IFERROR(U233/同类汇总数据!F$8,0),IF(AND($G233="互联网版",$H233="中西医诊所"),IFERROR(U233/同类汇总数据!F$9,0),IF(AND($G233="互联网版",$H233="中医诊所"),IFERROR(U233/同类汇总数据!F$10,0),IF(AND($G233="互联网版",$H233="口腔诊所"),IFERROR(U233/同类汇总数据!F$11,0))))))))))</f>
        <v>0.983719630351194</v>
      </c>
      <c r="AH233" s="61">
        <f>IF(AND($G233="正式版",$H233="中西医诊所"),IFERROR(V233/同类汇总数据!G$3,0),IF(AND($G233="正式版",$H233="中医诊所"),IFERROR(V233/同类汇总数据!G$4,0),IF(AND($G233="正式版",$H233="口腔诊所"),IFERROR(V233/同类汇总数据!G$5,0),IF(AND($G233="检查版",$H233="中西医诊所"),IFERROR(V233/同类汇总数据!G$6,0),IF(AND($G233="检查版",$H233="中医诊所"),IFERROR(V233/同类汇总数据!G$7,0),IF(AND($G233="检查版",$H233="口腔诊所"),IFERROR(V233/同类汇总数据!G$8,0),IF(AND($G233="互联网版",$H233="中西医诊所"),IFERROR(V233/同类汇总数据!G$9,0),IF(AND($G233="互联网版",$H233="中医诊所"),IFERROR(V233/同类汇总数据!G$10,0),IF(AND($G233="互联网版",$H233="口腔诊所"),IFERROR(V233/同类汇总数据!G$11,0))))))))))</f>
        <v>1.63490978270563</v>
      </c>
      <c r="AI233" s="61">
        <f>IF(AND($G233="正式版",$H233="中西医诊所"),IFERROR(W233/同类汇总数据!H$3,0),IF(AND($G233="正式版",$H233="中医诊所"),IFERROR(W233/同类汇总数据!H$4,0),IF(AND($G233="正式版",$H233="口腔诊所"),IFERROR(W233/同类汇总数据!H$5,0),IF(AND($G233="检查版",$H233="中西医诊所"),IFERROR(W233/同类汇总数据!H$6,0),IF(AND($G233="检查版",$H233="中医诊所"),IFERROR(W233/同类汇总数据!H$7,0),IF(AND($G233="检查版",$H233="口腔诊所"),IFERROR(W233/同类汇总数据!H$8,0),IF(AND($G233="互联网版",$H233="中西医诊所"),IFERROR(W233/同类汇总数据!H$9,0),IF(AND($G233="互联网版",$H233="中医诊所"),IFERROR(W233/同类汇总数据!H$10,0),IF(AND($G233="互联网版",$H233="口腔诊所"),IFERROR(W233/同类汇总数据!H$11,0))))))))))</f>
        <v>1.53205966932165</v>
      </c>
      <c r="AJ233" s="61">
        <f>IF(AND($G233="正式版",$H233="中西医诊所"),IFERROR(X233/同类汇总数据!I$3,0),IF(AND($G233="正式版",$H233="中医诊所"),IFERROR(X233/同类汇总数据!I$4,0),IF(AND($G233="正式版",$H233="口腔诊所"),IFERROR(X233/同类汇总数据!I$5,0),IF(AND($G233="检查版",$H233="中西医诊所"),IFERROR(X233/同类汇总数据!I$6,0),IF(AND($G233="检查版",$H233="中医诊所"),IFERROR(X233/同类汇总数据!I$7,0),IF(AND($G233="检查版",$H233="口腔诊所"),IFERROR(X233/同类汇总数据!I$8,0),IF(AND($G233="互联网版",$H233="中西医诊所"),IFERROR(X233/同类汇总数据!I$9,0),IF(AND($G233="互联网版",$H233="中医诊所"),IFERROR(X233/同类汇总数据!I$10,0),IF(AND($G233="互联网版",$H233="口腔诊所"),IFERROR(X233/同类汇总数据!I$11,0))))))))))</f>
        <v>1.36910631923899</v>
      </c>
      <c r="AK233" s="61">
        <f>IF(AND($G233="正式版",$H233="中西医诊所"),IFERROR(Y233/同类汇总数据!J$3,0),IF(AND($G233="正式版",$H233="中医诊所"),IFERROR(Y233/同类汇总数据!J$4,0),IF(AND($G233="正式版",$H233="口腔诊所"),IFERROR(Y233/同类汇总数据!J$5,0),IF(AND($G233="检查版",$H233="中西医诊所"),IFERROR(Y233/同类汇总数据!J$6,0),IF(AND($G233="检查版",$H233="中医诊所"),IFERROR(Y233/同类汇总数据!J$7,0),IF(AND($G233="检查版",$H233="口腔诊所"),IFERROR(Y233/同类汇总数据!J$8,0),IF(AND($G233="互联网版",$H233="中西医诊所"),IFERROR(Y233/同类汇总数据!J$9,0),IF(AND($G233="互联网版",$H233="中医诊所"),IFERROR(Y233/同类汇总数据!J$10,0),IF(AND($G233="互联网版",$H233="口腔诊所"),IFERROR(Y233/同类汇总数据!J$11,0))))))))))</f>
        <v>1.38546809620871</v>
      </c>
      <c r="AL233" s="62" t="str">
        <f ca="1" t="shared" si="72"/>
        <v>-</v>
      </c>
      <c r="AM233" s="62" t="str">
        <f t="shared" si="73"/>
        <v/>
      </c>
      <c r="AN233" s="5" t="str">
        <f t="shared" si="74"/>
        <v>高于同行150%</v>
      </c>
      <c r="AO233" s="63">
        <f t="shared" si="75"/>
        <v>46103.5946517708</v>
      </c>
      <c r="AP233" s="5" t="str">
        <f t="shared" si="76"/>
        <v/>
      </c>
      <c r="AQ233" s="60">
        <v>45244.3941915625</v>
      </c>
    </row>
    <row r="234" ht="17" spans="1:43">
      <c r="A234" s="5">
        <f t="shared" ref="A234:A243" si="79">ROW()-3</f>
        <v>231</v>
      </c>
      <c r="B234" s="55" t="str">
        <f t="shared" si="69"/>
        <v>连续三月交易上升</v>
      </c>
      <c r="C234" s="2" t="str">
        <f t="shared" si="70"/>
        <v/>
      </c>
      <c r="D234" s="56" t="str">
        <f t="shared" si="71"/>
        <v>-</v>
      </c>
      <c r="E234" s="84" t="s">
        <v>724</v>
      </c>
      <c r="F234" s="58">
        <v>45247.725811875</v>
      </c>
      <c r="G234" s="59" t="s">
        <v>38</v>
      </c>
      <c r="H234" s="59" t="s">
        <v>39</v>
      </c>
      <c r="I234" s="59" t="s">
        <v>40</v>
      </c>
      <c r="J234" s="59" t="s">
        <v>75</v>
      </c>
      <c r="K234" s="59" t="s">
        <v>725</v>
      </c>
      <c r="L234" s="59"/>
      <c r="M234" s="60">
        <v>46104.3786805556</v>
      </c>
      <c r="N234" s="60">
        <v>46104.3874168634</v>
      </c>
      <c r="O234" s="60">
        <v>46104.3845033333</v>
      </c>
      <c r="P234" s="60">
        <v>46101.6918406944</v>
      </c>
      <c r="Q234" s="60">
        <v>46104.3874319329</v>
      </c>
      <c r="R234" s="59">
        <v>13146.3</v>
      </c>
      <c r="S234" s="59">
        <v>45222.46</v>
      </c>
      <c r="T234" s="59">
        <v>118573.32</v>
      </c>
      <c r="U234" s="59">
        <v>107450.22</v>
      </c>
      <c r="V234" s="59">
        <v>113</v>
      </c>
      <c r="W234" s="59">
        <v>441</v>
      </c>
      <c r="X234" s="59">
        <v>1340</v>
      </c>
      <c r="Y234" s="59">
        <v>1174</v>
      </c>
      <c r="Z234" s="59">
        <v>151.9805091938</v>
      </c>
      <c r="AA234" s="59">
        <v>0.5118420067</v>
      </c>
      <c r="AB234" s="59">
        <v>-0.3113937572</v>
      </c>
      <c r="AC234" s="59">
        <v>-0.2818460152</v>
      </c>
      <c r="AD234" s="61">
        <f>IF(AND($G234="正式版",$H234="中西医诊所"),IFERROR(R234/同类汇总数据!C$3,0),IF(AND($G234="正式版",$H234="中医诊所"),IFERROR(R234/同类汇总数据!C$4,0),IF(AND($G234="正式版",$H234="口腔诊所"),IFERROR(R234/同类汇总数据!C$5,0),IF(AND($G234="检查版",$H234="中西医诊所"),IFERROR(R234/同类汇总数据!C$6,0),IF(AND($G234="检查版",$H234="中医诊所"),IFERROR(R234/同类汇总数据!C$7,0),IF(AND($G234="检查版",$H234="口腔诊所"),IFERROR(R234/同类汇总数据!C$8,0),IF(AND($G234="互联网版",$H234="中西医诊所"),IFERROR(R234/同类汇总数据!C$9,0),IF(AND($G234="互联网版",$H234="中医诊所"),IFERROR(R234/同类汇总数据!C$10,0),IF(AND($G234="互联网版",$H234="口腔诊所"),IFERROR(R234/同类汇总数据!C$11,0))))))))))</f>
        <v>1.43647904676828</v>
      </c>
      <c r="AE234" s="61">
        <f>IF(AND($G234="正式版",$H234="中西医诊所"),IFERROR(S234/同类汇总数据!D$3,0),IF(AND($G234="正式版",$H234="中医诊所"),IFERROR(S234/同类汇总数据!D$4,0),IF(AND($G234="正式版",$H234="口腔诊所"),IFERROR(S234/同类汇总数据!D$5,0),IF(AND($G234="检查版",$H234="中西医诊所"),IFERROR(S234/同类汇总数据!D$6,0),IF(AND($G234="检查版",$H234="中医诊所"),IFERROR(S234/同类汇总数据!D$7,0),IF(AND($G234="检查版",$H234="口腔诊所"),IFERROR(S234/同类汇总数据!D$8,0),IF(AND($G234="互联网版",$H234="中西医诊所"),IFERROR(S234/同类汇总数据!D$9,0),IF(AND($G234="互联网版",$H234="中医诊所"),IFERROR(S234/同类汇总数据!D$10,0),IF(AND($G234="互联网版",$H234="口腔诊所"),IFERROR(S234/同类汇总数据!D$11,0))))))))))</f>
        <v>1.23952489136562</v>
      </c>
      <c r="AF234" s="61">
        <f>IF(AND($G234="正式版",$H234="中西医诊所"),IFERROR(T234/同类汇总数据!E$3,0),IF(AND($G234="正式版",$H234="中医诊所"),IFERROR(T234/同类汇总数据!E$4,0),IF(AND($G234="正式版",$H234="口腔诊所"),IFERROR(T234/同类汇总数据!E$5,0),IF(AND($G234="检查版",$H234="中西医诊所"),IFERROR(T234/同类汇总数据!E$6,0),IF(AND($G234="检查版",$H234="中医诊所"),IFERROR(T234/同类汇总数据!E$7,0),IF(AND($G234="检查版",$H234="口腔诊所"),IFERROR(T234/同类汇总数据!E$8,0),IF(AND($G234="互联网版",$H234="中西医诊所"),IFERROR(T234/同类汇总数据!E$9,0),IF(AND($G234="互联网版",$H234="中医诊所"),IFERROR(T234/同类汇总数据!E$10,0),IF(AND($G234="互联网版",$H234="口腔诊所"),IFERROR(T234/同类汇总数据!E$11,0))))))))))</f>
        <v>1.08667012187537</v>
      </c>
      <c r="AG234" s="61">
        <f>IF(AND($G234="正式版",$H234="中西医诊所"),IFERROR(U234/同类汇总数据!F$3,0),IF(AND($G234="正式版",$H234="中医诊所"),IFERROR(U234/同类汇总数据!F$4,0),IF(AND($G234="正式版",$H234="口腔诊所"),IFERROR(U234/同类汇总数据!F$5,0),IF(AND($G234="检查版",$H234="中西医诊所"),IFERROR(U234/同类汇总数据!F$6,0),IF(AND($G234="检查版",$H234="中医诊所"),IFERROR(U234/同类汇总数据!F$7,0),IF(AND($G234="检查版",$H234="口腔诊所"),IFERROR(U234/同类汇总数据!F$8,0),IF(AND($G234="互联网版",$H234="中西医诊所"),IFERROR(U234/同类汇总数据!F$9,0),IF(AND($G234="互联网版",$H234="中医诊所"),IFERROR(U234/同类汇总数据!F$10,0),IF(AND($G234="互联网版",$H234="口腔诊所"),IFERROR(U234/同类汇总数据!F$11,0))))))))))</f>
        <v>1.1201694948402</v>
      </c>
      <c r="AH234" s="61">
        <f>IF(AND($G234="正式版",$H234="中西医诊所"),IFERROR(V234/同类汇总数据!G$3,0),IF(AND($G234="正式版",$H234="中医诊所"),IFERROR(V234/同类汇总数据!G$4,0),IF(AND($G234="正式版",$H234="口腔诊所"),IFERROR(V234/同类汇总数据!G$5,0),IF(AND($G234="检查版",$H234="中西医诊所"),IFERROR(V234/同类汇总数据!G$6,0),IF(AND($G234="检查版",$H234="中医诊所"),IFERROR(V234/同类汇总数据!G$7,0),IF(AND($G234="检查版",$H234="口腔诊所"),IFERROR(V234/同类汇总数据!G$8,0),IF(AND($G234="互联网版",$H234="中西医诊所"),IFERROR(V234/同类汇总数据!G$9,0),IF(AND($G234="互联网版",$H234="中医诊所"),IFERROR(V234/同类汇总数据!G$10,0),IF(AND($G234="互联网版",$H234="口腔诊所"),IFERROR(V234/同类汇总数据!G$11,0))))))))))</f>
        <v>1.19196929149556</v>
      </c>
      <c r="AI234" s="61">
        <f>IF(AND($G234="正式版",$H234="中西医诊所"),IFERROR(W234/同类汇总数据!H$3,0),IF(AND($G234="正式版",$H234="中医诊所"),IFERROR(W234/同类汇总数据!H$4,0),IF(AND($G234="正式版",$H234="口腔诊所"),IFERROR(W234/同类汇总数据!H$5,0),IF(AND($G234="检查版",$H234="中西医诊所"),IFERROR(W234/同类汇总数据!H$6,0),IF(AND($G234="检查版",$H234="中医诊所"),IFERROR(W234/同类汇总数据!H$7,0),IF(AND($G234="检查版",$H234="口腔诊所"),IFERROR(W234/同类汇总数据!H$8,0),IF(AND($G234="互联网版",$H234="中西医诊所"),IFERROR(W234/同类汇总数据!H$9,0),IF(AND($G234="互联网版",$H234="中医诊所"),IFERROR(W234/同类汇总数据!H$10,0),IF(AND($G234="互联网版",$H234="口腔诊所"),IFERROR(W234/同类汇总数据!H$11,0))))))))))</f>
        <v>1.20613603245244</v>
      </c>
      <c r="AJ234" s="61">
        <f>IF(AND($G234="正式版",$H234="中西医诊所"),IFERROR(X234/同类汇总数据!I$3,0),IF(AND($G234="正式版",$H234="中医诊所"),IFERROR(X234/同类汇总数据!I$4,0),IF(AND($G234="正式版",$H234="口腔诊所"),IFERROR(X234/同类汇总数据!I$5,0),IF(AND($G234="检查版",$H234="中西医诊所"),IFERROR(X234/同类汇总数据!I$6,0),IF(AND($G234="检查版",$H234="中医诊所"),IFERROR(X234/同类汇总数据!I$7,0),IF(AND($G234="检查版",$H234="口腔诊所"),IFERROR(X234/同类汇总数据!I$8,0),IF(AND($G234="互联网版",$H234="中西医诊所"),IFERROR(X234/同类汇总数据!I$9,0),IF(AND($G234="互联网版",$H234="中医诊所"),IFERROR(X234/同类汇总数据!I$10,0),IF(AND($G234="互联网版",$H234="口腔诊所"),IFERROR(X234/同类汇总数据!I$11,0))))))))))</f>
        <v>1.18488661209881</v>
      </c>
      <c r="AK234" s="61">
        <f>IF(AND($G234="正式版",$H234="中西医诊所"),IFERROR(Y234/同类汇总数据!J$3,0),IF(AND($G234="正式版",$H234="中医诊所"),IFERROR(Y234/同类汇总数据!J$4,0),IF(AND($G234="正式版",$H234="口腔诊所"),IFERROR(Y234/同类汇总数据!J$5,0),IF(AND($G234="检查版",$H234="中西医诊所"),IFERROR(Y234/同类汇总数据!J$6,0),IF(AND($G234="检查版",$H234="中医诊所"),IFERROR(Y234/同类汇总数据!J$7,0),IF(AND($G234="检查版",$H234="口腔诊所"),IFERROR(Y234/同类汇总数据!J$8,0),IF(AND($G234="互联网版",$H234="中西医诊所"),IFERROR(Y234/同类汇总数据!J$9,0),IF(AND($G234="互联网版",$H234="中医诊所"),IFERROR(Y234/同类汇总数据!J$10,0),IF(AND($G234="互联网版",$H234="口腔诊所"),IFERROR(Y234/同类汇总数据!J$11,0))))))))))</f>
        <v>1.17308218050198</v>
      </c>
      <c r="AL234" s="62" t="str">
        <f ca="1" t="shared" si="72"/>
        <v>-</v>
      </c>
      <c r="AM234" s="62" t="str">
        <f t="shared" si="73"/>
        <v>高于同行20%</v>
      </c>
      <c r="AN234" s="5" t="str">
        <f t="shared" si="74"/>
        <v>高于同行20%</v>
      </c>
      <c r="AO234" s="63">
        <f t="shared" si="75"/>
        <v>46104.3874319329</v>
      </c>
      <c r="AP234" s="5" t="str">
        <f t="shared" si="76"/>
        <v/>
      </c>
      <c r="AQ234" s="60">
        <v>45247.725811875</v>
      </c>
    </row>
    <row r="235" ht="17" spans="1:43">
      <c r="A235" s="5">
        <f t="shared" si="79"/>
        <v>232</v>
      </c>
      <c r="B235" s="55" t="str">
        <f t="shared" si="69"/>
        <v>无交易</v>
      </c>
      <c r="C235" s="2" t="str">
        <f t="shared" si="70"/>
        <v/>
      </c>
      <c r="D235" s="56" t="str">
        <f t="shared" si="71"/>
        <v>流失</v>
      </c>
      <c r="E235" s="84" t="s">
        <v>726</v>
      </c>
      <c r="F235" s="58">
        <v>45250.5650230556</v>
      </c>
      <c r="G235" s="59" t="s">
        <v>60</v>
      </c>
      <c r="H235" s="59" t="s">
        <v>63</v>
      </c>
      <c r="I235" s="59" t="s">
        <v>40</v>
      </c>
      <c r="J235" s="59" t="s">
        <v>45</v>
      </c>
      <c r="K235" s="59" t="s">
        <v>727</v>
      </c>
      <c r="L235" s="59" t="s">
        <v>728</v>
      </c>
      <c r="M235" s="60">
        <v>46038.6574537037</v>
      </c>
      <c r="N235" s="60">
        <v>46035.6988925926</v>
      </c>
      <c r="O235" s="60">
        <v>46035.6934911921</v>
      </c>
      <c r="P235" s="60">
        <v>45652.6871201852</v>
      </c>
      <c r="Q235" s="60">
        <v>46035.6988969907</v>
      </c>
      <c r="R235" s="59"/>
      <c r="S235" s="59"/>
      <c r="T235" s="59">
        <v>300</v>
      </c>
      <c r="U235" s="59">
        <v>300</v>
      </c>
      <c r="V235" s="59"/>
      <c r="W235" s="59"/>
      <c r="X235" s="59">
        <v>1</v>
      </c>
      <c r="Y235" s="59">
        <v>1</v>
      </c>
      <c r="Z235" s="59">
        <v>300</v>
      </c>
      <c r="AA235" s="59"/>
      <c r="AB235" s="59"/>
      <c r="AC235" s="59"/>
      <c r="AD235" s="61">
        <f>IF(AND($G235="正式版",$H235="中西医诊所"),IFERROR(R235/同类汇总数据!C$3,0),IF(AND($G235="正式版",$H235="中医诊所"),IFERROR(R235/同类汇总数据!C$4,0),IF(AND($G235="正式版",$H235="口腔诊所"),IFERROR(R235/同类汇总数据!C$5,0),IF(AND($G235="检查版",$H235="中西医诊所"),IFERROR(R235/同类汇总数据!C$6,0),IF(AND($G235="检查版",$H235="中医诊所"),IFERROR(R235/同类汇总数据!C$7,0),IF(AND($G235="检查版",$H235="口腔诊所"),IFERROR(R235/同类汇总数据!C$8,0),IF(AND($G235="互联网版",$H235="中西医诊所"),IFERROR(R235/同类汇总数据!C$9,0),IF(AND($G235="互联网版",$H235="中医诊所"),IFERROR(R235/同类汇总数据!C$10,0),IF(AND($G235="互联网版",$H235="口腔诊所"),IFERROR(R235/同类汇总数据!C$11,0))))))))))</f>
        <v>0</v>
      </c>
      <c r="AE235" s="61">
        <f>IF(AND($G235="正式版",$H235="中西医诊所"),IFERROR(S235/同类汇总数据!D$3,0),IF(AND($G235="正式版",$H235="中医诊所"),IFERROR(S235/同类汇总数据!D$4,0),IF(AND($G235="正式版",$H235="口腔诊所"),IFERROR(S235/同类汇总数据!D$5,0),IF(AND($G235="检查版",$H235="中西医诊所"),IFERROR(S235/同类汇总数据!D$6,0),IF(AND($G235="检查版",$H235="中医诊所"),IFERROR(S235/同类汇总数据!D$7,0),IF(AND($G235="检查版",$H235="口腔诊所"),IFERROR(S235/同类汇总数据!D$8,0),IF(AND($G235="互联网版",$H235="中西医诊所"),IFERROR(S235/同类汇总数据!D$9,0),IF(AND($G235="互联网版",$H235="中医诊所"),IFERROR(S235/同类汇总数据!D$10,0),IF(AND($G235="互联网版",$H235="口腔诊所"),IFERROR(S235/同类汇总数据!D$11,0))))))))))</f>
        <v>0</v>
      </c>
      <c r="AF235" s="61">
        <f>IF(AND($G235="正式版",$H235="中西医诊所"),IFERROR(T235/同类汇总数据!E$3,0),IF(AND($G235="正式版",$H235="中医诊所"),IFERROR(T235/同类汇总数据!E$4,0),IF(AND($G235="正式版",$H235="口腔诊所"),IFERROR(T235/同类汇总数据!E$5,0),IF(AND($G235="检查版",$H235="中西医诊所"),IFERROR(T235/同类汇总数据!E$6,0),IF(AND($G235="检查版",$H235="中医诊所"),IFERROR(T235/同类汇总数据!E$7,0),IF(AND($G235="检查版",$H235="口腔诊所"),IFERROR(T235/同类汇总数据!E$8,0),IF(AND($G235="互联网版",$H235="中西医诊所"),IFERROR(T235/同类汇总数据!E$9,0),IF(AND($G235="互联网版",$H235="中医诊所"),IFERROR(T235/同类汇总数据!E$10,0),IF(AND($G235="互联网版",$H235="口腔诊所"),IFERROR(T235/同类汇总数据!E$11,0))))))))))</f>
        <v>0.0152802308135022</v>
      </c>
      <c r="AG235" s="61">
        <f>IF(AND($G235="正式版",$H235="中西医诊所"),IFERROR(U235/同类汇总数据!F$3,0),IF(AND($G235="正式版",$H235="中医诊所"),IFERROR(U235/同类汇总数据!F$4,0),IF(AND($G235="正式版",$H235="口腔诊所"),IFERROR(U235/同类汇总数据!F$5,0),IF(AND($G235="检查版",$H235="中西医诊所"),IFERROR(U235/同类汇总数据!F$6,0),IF(AND($G235="检查版",$H235="中医诊所"),IFERROR(U235/同类汇总数据!F$7,0),IF(AND($G235="检查版",$H235="口腔诊所"),IFERROR(U235/同类汇总数据!F$8,0),IF(AND($G235="互联网版",$H235="中西医诊所"),IFERROR(U235/同类汇总数据!F$9,0),IF(AND($G235="互联网版",$H235="中医诊所"),IFERROR(U235/同类汇总数据!F$10,0),IF(AND($G235="互联网版",$H235="口腔诊所"),IFERROR(U235/同类汇总数据!F$11,0))))))))))</f>
        <v>0.0177898325602714</v>
      </c>
      <c r="AH235" s="61">
        <f>IF(AND($G235="正式版",$H235="中西医诊所"),IFERROR(V235/同类汇总数据!G$3,0),IF(AND($G235="正式版",$H235="中医诊所"),IFERROR(V235/同类汇总数据!G$4,0),IF(AND($G235="正式版",$H235="口腔诊所"),IFERROR(V235/同类汇总数据!G$5,0),IF(AND($G235="检查版",$H235="中西医诊所"),IFERROR(V235/同类汇总数据!G$6,0),IF(AND($G235="检查版",$H235="中医诊所"),IFERROR(V235/同类汇总数据!G$7,0),IF(AND($G235="检查版",$H235="口腔诊所"),IFERROR(V235/同类汇总数据!G$8,0),IF(AND($G235="互联网版",$H235="中西医诊所"),IFERROR(V235/同类汇总数据!G$9,0),IF(AND($G235="互联网版",$H235="中医诊所"),IFERROR(V235/同类汇总数据!G$10,0),IF(AND($G235="互联网版",$H235="口腔诊所"),IFERROR(V235/同类汇总数据!G$11,0))))))))))</f>
        <v>0</v>
      </c>
      <c r="AI235" s="61">
        <f>IF(AND($G235="正式版",$H235="中西医诊所"),IFERROR(W235/同类汇总数据!H$3,0),IF(AND($G235="正式版",$H235="中医诊所"),IFERROR(W235/同类汇总数据!H$4,0),IF(AND($G235="正式版",$H235="口腔诊所"),IFERROR(W235/同类汇总数据!H$5,0),IF(AND($G235="检查版",$H235="中西医诊所"),IFERROR(W235/同类汇总数据!H$6,0),IF(AND($G235="检查版",$H235="中医诊所"),IFERROR(W235/同类汇总数据!H$7,0),IF(AND($G235="检查版",$H235="口腔诊所"),IFERROR(W235/同类汇总数据!H$8,0),IF(AND($G235="互联网版",$H235="中西医诊所"),IFERROR(W235/同类汇总数据!H$9,0),IF(AND($G235="互联网版",$H235="中医诊所"),IFERROR(W235/同类汇总数据!H$10,0),IF(AND($G235="互联网版",$H235="口腔诊所"),IFERROR(W235/同类汇总数据!H$11,0))))))))))</f>
        <v>0</v>
      </c>
      <c r="AJ235" s="61">
        <f>IF(AND($G235="正式版",$H235="中西医诊所"),IFERROR(X235/同类汇总数据!I$3,0),IF(AND($G235="正式版",$H235="中医诊所"),IFERROR(X235/同类汇总数据!I$4,0),IF(AND($G235="正式版",$H235="口腔诊所"),IFERROR(X235/同类汇总数据!I$5,0),IF(AND($G235="检查版",$H235="中西医诊所"),IFERROR(X235/同类汇总数据!I$6,0),IF(AND($G235="检查版",$H235="中医诊所"),IFERROR(X235/同类汇总数据!I$7,0),IF(AND($G235="检查版",$H235="口腔诊所"),IFERROR(X235/同类汇总数据!I$8,0),IF(AND($G235="互联网版",$H235="中西医诊所"),IFERROR(X235/同类汇总数据!I$9,0),IF(AND($G235="互联网版",$H235="中医诊所"),IFERROR(X235/同类汇总数据!I$10,0),IF(AND($G235="互联网版",$H235="口腔诊所"),IFERROR(X235/同类汇总数据!I$11,0))))))))))</f>
        <v>0.0324729094752703</v>
      </c>
      <c r="AK235" s="61">
        <f>IF(AND($G235="正式版",$H235="中西医诊所"),IFERROR(Y235/同类汇总数据!J$3,0),IF(AND($G235="正式版",$H235="中医诊所"),IFERROR(Y235/同类汇总数据!J$4,0),IF(AND($G235="正式版",$H235="口腔诊所"),IFERROR(Y235/同类汇总数据!J$5,0),IF(AND($G235="检查版",$H235="中西医诊所"),IFERROR(Y235/同类汇总数据!J$6,0),IF(AND($G235="检查版",$H235="中医诊所"),IFERROR(Y235/同类汇总数据!J$7,0),IF(AND($G235="检查版",$H235="口腔诊所"),IFERROR(Y235/同类汇总数据!J$8,0),IF(AND($G235="互联网版",$H235="中西医诊所"),IFERROR(Y235/同类汇总数据!J$9,0),IF(AND($G235="互联网版",$H235="中医诊所"),IFERROR(Y235/同类汇总数据!J$10,0),IF(AND($G235="互联网版",$H235="口腔诊所"),IFERROR(Y235/同类汇总数据!J$11,0))))))))))</f>
        <v>0.0367924354752663</v>
      </c>
      <c r="AL235" s="62" t="str">
        <f ca="1" t="shared" si="72"/>
        <v>最近一月未操作</v>
      </c>
      <c r="AM235" s="62" t="str">
        <f t="shared" si="73"/>
        <v>低于同行20%</v>
      </c>
      <c r="AN235" s="5" t="str">
        <f t="shared" si="74"/>
        <v>低于同行20%</v>
      </c>
      <c r="AO235" s="63">
        <f t="shared" si="75"/>
        <v>46038.6574537037</v>
      </c>
      <c r="AP235" s="5" t="str">
        <f t="shared" si="76"/>
        <v/>
      </c>
      <c r="AQ235" s="60">
        <v>45250.5650230556</v>
      </c>
    </row>
    <row r="236" ht="17" spans="1:43">
      <c r="A236" s="5">
        <f t="shared" si="79"/>
        <v>233</v>
      </c>
      <c r="B236" s="55" t="str">
        <f t="shared" si="69"/>
        <v>连续三月交易上升</v>
      </c>
      <c r="C236" s="2" t="str">
        <f t="shared" si="70"/>
        <v/>
      </c>
      <c r="D236" s="56" t="str">
        <f t="shared" si="71"/>
        <v>-</v>
      </c>
      <c r="E236" s="84" t="s">
        <v>729</v>
      </c>
      <c r="F236" s="58">
        <v>45250.7250160417</v>
      </c>
      <c r="G236" s="59" t="s">
        <v>38</v>
      </c>
      <c r="H236" s="59" t="s">
        <v>63</v>
      </c>
      <c r="I236" s="59" t="s">
        <v>40</v>
      </c>
      <c r="J236" s="59" t="s">
        <v>280</v>
      </c>
      <c r="K236" s="59" t="s">
        <v>730</v>
      </c>
      <c r="L236" s="59" t="s">
        <v>731</v>
      </c>
      <c r="M236" s="60">
        <v>46101.5770023148</v>
      </c>
      <c r="N236" s="60">
        <v>46101.460979294</v>
      </c>
      <c r="O236" s="60">
        <v>46101.4605220833</v>
      </c>
      <c r="P236" s="60">
        <v>45988.6579070255</v>
      </c>
      <c r="Q236" s="60">
        <v>46099.4026910417</v>
      </c>
      <c r="R236" s="59">
        <v>100</v>
      </c>
      <c r="S236" s="59">
        <v>12376</v>
      </c>
      <c r="T236" s="59">
        <v>39040</v>
      </c>
      <c r="U236" s="59">
        <v>24847</v>
      </c>
      <c r="V236" s="59">
        <v>1</v>
      </c>
      <c r="W236" s="59">
        <v>14</v>
      </c>
      <c r="X236" s="59">
        <v>42</v>
      </c>
      <c r="Y236" s="59">
        <v>34</v>
      </c>
      <c r="Z236" s="59">
        <v>955.6538461538</v>
      </c>
      <c r="AA236" s="59">
        <v>2.029620563</v>
      </c>
      <c r="AB236" s="59">
        <v>-0.8190796758</v>
      </c>
      <c r="AC236" s="59">
        <v>0.0577625785</v>
      </c>
      <c r="AD236" s="61">
        <f>IF(AND($G236="正式版",$H236="中西医诊所"),IFERROR(R236/同类汇总数据!C$3,0),IF(AND($G236="正式版",$H236="中医诊所"),IFERROR(R236/同类汇总数据!C$4,0),IF(AND($G236="正式版",$H236="口腔诊所"),IFERROR(R236/同类汇总数据!C$5,0),IF(AND($G236="检查版",$H236="中西医诊所"),IFERROR(R236/同类汇总数据!C$6,0),IF(AND($G236="检查版",$H236="中医诊所"),IFERROR(R236/同类汇总数据!C$7,0),IF(AND($G236="检查版",$H236="口腔诊所"),IFERROR(R236/同类汇总数据!C$8,0),IF(AND($G236="互联网版",$H236="中西医诊所"),IFERROR(R236/同类汇总数据!C$9,0),IF(AND($G236="互联网版",$H236="中医诊所"),IFERROR(R236/同类汇总数据!C$10,0),IF(AND($G236="互联网版",$H236="口腔诊所"),IFERROR(R236/同类汇总数据!C$11,0))))))))))</f>
        <v>0.0100024565991903</v>
      </c>
      <c r="AE236" s="61">
        <f>IF(AND($G236="正式版",$H236="中西医诊所"),IFERROR(S236/同类汇总数据!D$3,0),IF(AND($G236="正式版",$H236="中医诊所"),IFERROR(S236/同类汇总数据!D$4,0),IF(AND($G236="正式版",$H236="口腔诊所"),IFERROR(S236/同类汇总数据!D$5,0),IF(AND($G236="检查版",$H236="中西医诊所"),IFERROR(S236/同类汇总数据!D$6,0),IF(AND($G236="检查版",$H236="中医诊所"),IFERROR(S236/同类汇总数据!D$7,0),IF(AND($G236="检查版",$H236="口腔诊所"),IFERROR(S236/同类汇总数据!D$8,0),IF(AND($G236="互联网版",$H236="中西医诊所"),IFERROR(S236/同类汇总数据!D$9,0),IF(AND($G236="互联网版",$H236="中医诊所"),IFERROR(S236/同类汇总数据!D$10,0),IF(AND($G236="互联网版",$H236="口腔诊所"),IFERROR(S236/同类汇总数据!D$11,0))))))))))</f>
        <v>0.284958920149866</v>
      </c>
      <c r="AF236" s="61">
        <f>IF(AND($G236="正式版",$H236="中西医诊所"),IFERROR(T236/同类汇总数据!E$3,0),IF(AND($G236="正式版",$H236="中医诊所"),IFERROR(T236/同类汇总数据!E$4,0),IF(AND($G236="正式版",$H236="口腔诊所"),IFERROR(T236/同类汇总数据!E$5,0),IF(AND($G236="检查版",$H236="中西医诊所"),IFERROR(T236/同类汇总数据!E$6,0),IF(AND($G236="检查版",$H236="中医诊所"),IFERROR(T236/同类汇总数据!E$7,0),IF(AND($G236="检查版",$H236="口腔诊所"),IFERROR(T236/同类汇总数据!E$8,0),IF(AND($G236="互联网版",$H236="中西医诊所"),IFERROR(T236/同类汇总数据!E$9,0),IF(AND($G236="互联网版",$H236="中医诊所"),IFERROR(T236/同类汇总数据!E$10,0),IF(AND($G236="互联网版",$H236="口腔诊所"),IFERROR(T236/同类汇总数据!E$11,0))))))))))</f>
        <v>0.352133760695335</v>
      </c>
      <c r="AG236" s="61">
        <f>IF(AND($G236="正式版",$H236="中西医诊所"),IFERROR(U236/同类汇总数据!F$3,0),IF(AND($G236="正式版",$H236="中医诊所"),IFERROR(U236/同类汇总数据!F$4,0),IF(AND($G236="正式版",$H236="口腔诊所"),IFERROR(U236/同类汇总数据!F$5,0),IF(AND($G236="检查版",$H236="中西医诊所"),IFERROR(U236/同类汇总数据!F$6,0),IF(AND($G236="检查版",$H236="中医诊所"),IFERROR(U236/同类汇总数据!F$7,0),IF(AND($G236="检查版",$H236="口腔诊所"),IFERROR(U236/同类汇总数据!F$8,0),IF(AND($G236="互联网版",$H236="中西医诊所"),IFERROR(U236/同类汇总数据!F$9,0),IF(AND($G236="互联网版",$H236="中医诊所"),IFERROR(U236/同类汇总数据!F$10,0),IF(AND($G236="互联网版",$H236="口腔诊所"),IFERROR(U236/同类汇总数据!F$11,0))))))))))</f>
        <v>0.248723707366747</v>
      </c>
      <c r="AH236" s="61">
        <f>IF(AND($G236="正式版",$H236="中西医诊所"),IFERROR(V236/同类汇总数据!G$3,0),IF(AND($G236="正式版",$H236="中医诊所"),IFERROR(V236/同类汇总数据!G$4,0),IF(AND($G236="正式版",$H236="口腔诊所"),IFERROR(V236/同类汇总数据!G$5,0),IF(AND($G236="检查版",$H236="中西医诊所"),IFERROR(V236/同类汇总数据!G$6,0),IF(AND($G236="检查版",$H236="中医诊所"),IFERROR(V236/同类汇总数据!G$7,0),IF(AND($G236="检查版",$H236="口腔诊所"),IFERROR(V236/同类汇总数据!G$8,0),IF(AND($G236="互联网版",$H236="中西医诊所"),IFERROR(V236/同类汇总数据!G$9,0),IF(AND($G236="互联网版",$H236="中医诊所"),IFERROR(V236/同类汇总数据!G$10,0),IF(AND($G236="互联网版",$H236="口腔诊所"),IFERROR(V236/同类汇总数据!G$11,0))))))))))</f>
        <v>0.074314081032074</v>
      </c>
      <c r="AI236" s="61">
        <f>IF(AND($G236="正式版",$H236="中西医诊所"),IFERROR(W236/同类汇总数据!H$3,0),IF(AND($G236="正式版",$H236="中医诊所"),IFERROR(W236/同类汇总数据!H$4,0),IF(AND($G236="正式版",$H236="口腔诊所"),IFERROR(W236/同类汇总数据!H$5,0),IF(AND($G236="检查版",$H236="中西医诊所"),IFERROR(W236/同类汇总数据!H$6,0),IF(AND($G236="检查版",$H236="中医诊所"),IFERROR(W236/同类汇总数据!H$7,0),IF(AND($G236="检查版",$H236="口腔诊所"),IFERROR(W236/同类汇总数据!H$8,0),IF(AND($G236="互联网版",$H236="中西医诊所"),IFERROR(W236/同类汇总数据!H$9,0),IF(AND($G236="互联网版",$H236="中医诊所"),IFERROR(W236/同类汇总数据!H$10,0),IF(AND($G236="互联网版",$H236="口腔诊所"),IFERROR(W236/同类汇总数据!H$11,0))))))))))</f>
        <v>0.24653833759199</v>
      </c>
      <c r="AJ236" s="61">
        <f>IF(AND($G236="正式版",$H236="中西医诊所"),IFERROR(X236/同类汇总数据!I$3,0),IF(AND($G236="正式版",$H236="中医诊所"),IFERROR(X236/同类汇总数据!I$4,0),IF(AND($G236="正式版",$H236="口腔诊所"),IFERROR(X236/同类汇总数据!I$5,0),IF(AND($G236="检查版",$H236="中西医诊所"),IFERROR(X236/同类汇总数据!I$6,0),IF(AND($G236="检查版",$H236="中医诊所"),IFERROR(X236/同类汇总数据!I$7,0),IF(AND($G236="检查版",$H236="口腔诊所"),IFERROR(X236/同类汇总数据!I$8,0),IF(AND($G236="互联网版",$H236="中西医诊所"),IFERROR(X236/同类汇总数据!I$9,0),IF(AND($G236="互联网版",$H236="中医诊所"),IFERROR(X236/同类汇总数据!I$10,0),IF(AND($G236="互联网版",$H236="口腔诊所"),IFERROR(X236/同类汇总数据!I$11,0))))))))))</f>
        <v>0.28466567033682</v>
      </c>
      <c r="AK236" s="61">
        <f>IF(AND($G236="正式版",$H236="中西医诊所"),IFERROR(Y236/同类汇总数据!J$3,0),IF(AND($G236="正式版",$H236="中医诊所"),IFERROR(Y236/同类汇总数据!J$4,0),IF(AND($G236="正式版",$H236="口腔诊所"),IFERROR(Y236/同类汇总数据!J$5,0),IF(AND($G236="检查版",$H236="中西医诊所"),IFERROR(Y236/同类汇总数据!J$6,0),IF(AND($G236="检查版",$H236="中医诊所"),IFERROR(Y236/同类汇总数据!J$7,0),IF(AND($G236="检查版",$H236="口腔诊所"),IFERROR(Y236/同类汇总数据!J$8,0),IF(AND($G236="互联网版",$H236="中西医诊所"),IFERROR(Y236/同类汇总数据!J$9,0),IF(AND($G236="互联网版",$H236="中医诊所"),IFERROR(Y236/同类汇总数据!J$10,0),IF(AND($G236="互联网版",$H236="口腔诊所"),IFERROR(Y236/同类汇总数据!J$11,0))))))))))</f>
        <v>0.256010409082045</v>
      </c>
      <c r="AL236" s="62" t="str">
        <f ca="1" t="shared" si="72"/>
        <v>-</v>
      </c>
      <c r="AM236" s="62" t="str">
        <f t="shared" si="73"/>
        <v>低于同行50%</v>
      </c>
      <c r="AN236" s="5" t="str">
        <f t="shared" si="74"/>
        <v>低于同行50%</v>
      </c>
      <c r="AO236" s="63">
        <f t="shared" si="75"/>
        <v>46101.5770023148</v>
      </c>
      <c r="AP236" s="5" t="str">
        <f t="shared" si="76"/>
        <v/>
      </c>
      <c r="AQ236" s="60">
        <v>45250.7250160417</v>
      </c>
    </row>
    <row r="237" ht="17" spans="1:43">
      <c r="A237" s="5">
        <f t="shared" si="79"/>
        <v>234</v>
      </c>
      <c r="B237" s="55" t="str">
        <f t="shared" si="69"/>
        <v>连续三月交易上升</v>
      </c>
      <c r="C237" s="2" t="str">
        <f t="shared" si="70"/>
        <v/>
      </c>
      <c r="D237" s="56" t="str">
        <f t="shared" si="71"/>
        <v>-</v>
      </c>
      <c r="E237" s="84" t="s">
        <v>732</v>
      </c>
      <c r="F237" s="58">
        <v>45250.7263057755</v>
      </c>
      <c r="G237" s="59" t="s">
        <v>38</v>
      </c>
      <c r="H237" s="59" t="s">
        <v>63</v>
      </c>
      <c r="I237" s="59" t="s">
        <v>40</v>
      </c>
      <c r="J237" s="59" t="s">
        <v>75</v>
      </c>
      <c r="K237" s="59" t="s">
        <v>733</v>
      </c>
      <c r="L237" s="59" t="s">
        <v>734</v>
      </c>
      <c r="M237" s="60">
        <v>46104.3774652778</v>
      </c>
      <c r="N237" s="60">
        <v>46100.7580460185</v>
      </c>
      <c r="O237" s="60">
        <v>46104.3998382407</v>
      </c>
      <c r="P237" s="60">
        <v>46059.4448376389</v>
      </c>
      <c r="Q237" s="60">
        <v>46100.442386412</v>
      </c>
      <c r="R237" s="59">
        <v>6460</v>
      </c>
      <c r="S237" s="59">
        <v>49660</v>
      </c>
      <c r="T237" s="59">
        <v>125310</v>
      </c>
      <c r="U237" s="59">
        <v>104740</v>
      </c>
      <c r="V237" s="59">
        <v>12</v>
      </c>
      <c r="W237" s="59">
        <v>41</v>
      </c>
      <c r="X237" s="59">
        <v>124</v>
      </c>
      <c r="Y237" s="59">
        <v>106</v>
      </c>
      <c r="Z237" s="85" t="s">
        <v>735</v>
      </c>
      <c r="AA237" s="59">
        <v>1.4083414161</v>
      </c>
      <c r="AB237" s="59">
        <v>-0.6252952935</v>
      </c>
      <c r="AC237" s="59">
        <v>-0.0610817267</v>
      </c>
      <c r="AD237" s="61">
        <f>IF(AND($G237="正式版",$H237="中西医诊所"),IFERROR(R237/同类汇总数据!C$3,0),IF(AND($G237="正式版",$H237="中医诊所"),IFERROR(R237/同类汇总数据!C$4,0),IF(AND($G237="正式版",$H237="口腔诊所"),IFERROR(R237/同类汇总数据!C$5,0),IF(AND($G237="检查版",$H237="中西医诊所"),IFERROR(R237/同类汇总数据!C$6,0),IF(AND($G237="检查版",$H237="中医诊所"),IFERROR(R237/同类汇总数据!C$7,0),IF(AND($G237="检查版",$H237="口腔诊所"),IFERROR(R237/同类汇总数据!C$8,0),IF(AND($G237="互联网版",$H237="中西医诊所"),IFERROR(R237/同类汇总数据!C$9,0),IF(AND($G237="互联网版",$H237="中医诊所"),IFERROR(R237/同类汇总数据!C$10,0),IF(AND($G237="互联网版",$H237="口腔诊所"),IFERROR(R237/同类汇总数据!C$11,0))))))))))</f>
        <v>0.646158696307696</v>
      </c>
      <c r="AE237" s="61">
        <f>IF(AND($G237="正式版",$H237="中西医诊所"),IFERROR(S237/同类汇总数据!D$3,0),IF(AND($G237="正式版",$H237="中医诊所"),IFERROR(S237/同类汇总数据!D$4,0),IF(AND($G237="正式版",$H237="口腔诊所"),IFERROR(S237/同类汇总数据!D$5,0),IF(AND($G237="检查版",$H237="中西医诊所"),IFERROR(S237/同类汇总数据!D$6,0),IF(AND($G237="检查版",$H237="中医诊所"),IFERROR(S237/同类汇总数据!D$7,0),IF(AND($G237="检查版",$H237="口腔诊所"),IFERROR(S237/同类汇总数据!D$8,0),IF(AND($G237="互联网版",$H237="中西医诊所"),IFERROR(S237/同类汇总数据!D$9,0),IF(AND($G237="互联网版",$H237="中医诊所"),IFERROR(S237/同类汇总数据!D$10,0),IF(AND($G237="互联网版",$H237="口腔诊所"),IFERROR(S237/同类汇总数据!D$11,0))))))))))</f>
        <v>1.14342759976102</v>
      </c>
      <c r="AF237" s="61">
        <f>IF(AND($G237="正式版",$H237="中西医诊所"),IFERROR(T237/同类汇总数据!E$3,0),IF(AND($G237="正式版",$H237="中医诊所"),IFERROR(T237/同类汇总数据!E$4,0),IF(AND($G237="正式版",$H237="口腔诊所"),IFERROR(T237/同类汇总数据!E$5,0),IF(AND($G237="检查版",$H237="中西医诊所"),IFERROR(T237/同类汇总数据!E$6,0),IF(AND($G237="检查版",$H237="中医诊所"),IFERROR(T237/同类汇总数据!E$7,0),IF(AND($G237="检查版",$H237="口腔诊所"),IFERROR(T237/同类汇总数据!E$8,0),IF(AND($G237="互联网版",$H237="中西医诊所"),IFERROR(T237/同类汇总数据!E$9,0),IF(AND($G237="互联网版",$H237="中医诊所"),IFERROR(T237/同类汇总数据!E$10,0),IF(AND($G237="互联网版",$H237="口腔诊所"),IFERROR(T237/同类汇总数据!E$11,0))))))))))</f>
        <v>1.13027360534663</v>
      </c>
      <c r="AG237" s="61">
        <f>IF(AND($G237="正式版",$H237="中西医诊所"),IFERROR(U237/同类汇总数据!F$3,0),IF(AND($G237="正式版",$H237="中医诊所"),IFERROR(U237/同类汇总数据!F$4,0),IF(AND($G237="正式版",$H237="口腔诊所"),IFERROR(U237/同类汇总数据!F$5,0),IF(AND($G237="检查版",$H237="中西医诊所"),IFERROR(U237/同类汇总数据!F$6,0),IF(AND($G237="检查版",$H237="中医诊所"),IFERROR(U237/同类汇总数据!F$7,0),IF(AND($G237="检查版",$H237="口腔诊所"),IFERROR(U237/同类汇总数据!F$8,0),IF(AND($G237="互联网版",$H237="中西医诊所"),IFERROR(U237/同类汇总数据!F$9,0),IF(AND($G237="互联网版",$H237="中医诊所"),IFERROR(U237/同类汇总数据!F$10,0),IF(AND($G237="互联网版",$H237="口腔诊所"),IFERROR(U237/同类汇总数据!F$11,0))))))))))</f>
        <v>1.04846947758655</v>
      </c>
      <c r="AH237" s="61">
        <f>IF(AND($G237="正式版",$H237="中西医诊所"),IFERROR(V237/同类汇总数据!G$3,0),IF(AND($G237="正式版",$H237="中医诊所"),IFERROR(V237/同类汇总数据!G$4,0),IF(AND($G237="正式版",$H237="口腔诊所"),IFERROR(V237/同类汇总数据!G$5,0),IF(AND($G237="检查版",$H237="中西医诊所"),IFERROR(V237/同类汇总数据!G$6,0),IF(AND($G237="检查版",$H237="中医诊所"),IFERROR(V237/同类汇总数据!G$7,0),IF(AND($G237="检查版",$H237="口腔诊所"),IFERROR(V237/同类汇总数据!G$8,0),IF(AND($G237="互联网版",$H237="中西医诊所"),IFERROR(V237/同类汇总数据!G$9,0),IF(AND($G237="互联网版",$H237="中医诊所"),IFERROR(V237/同类汇总数据!G$10,0),IF(AND($G237="互联网版",$H237="口腔诊所"),IFERROR(V237/同类汇总数据!G$11,0))))))))))</f>
        <v>0.891768972384888</v>
      </c>
      <c r="AI237" s="61">
        <f>IF(AND($G237="正式版",$H237="中西医诊所"),IFERROR(W237/同类汇总数据!H$3,0),IF(AND($G237="正式版",$H237="中医诊所"),IFERROR(W237/同类汇总数据!H$4,0),IF(AND($G237="正式版",$H237="口腔诊所"),IFERROR(W237/同类汇总数据!H$5,0),IF(AND($G237="检查版",$H237="中西医诊所"),IFERROR(W237/同类汇总数据!H$6,0),IF(AND($G237="检查版",$H237="中医诊所"),IFERROR(W237/同类汇总数据!H$7,0),IF(AND($G237="检查版",$H237="口腔诊所"),IFERROR(W237/同类汇总数据!H$8,0),IF(AND($G237="互联网版",$H237="中西医诊所"),IFERROR(W237/同类汇总数据!H$9,0),IF(AND($G237="互联网版",$H237="中医诊所"),IFERROR(W237/同类汇总数据!H$10,0),IF(AND($G237="互联网版",$H237="口腔诊所"),IFERROR(W237/同类汇总数据!H$11,0))))))))))</f>
        <v>0.722005131519398</v>
      </c>
      <c r="AJ237" s="61">
        <f>IF(AND($G237="正式版",$H237="中西医诊所"),IFERROR(X237/同类汇总数据!I$3,0),IF(AND($G237="正式版",$H237="中医诊所"),IFERROR(X237/同类汇总数据!I$4,0),IF(AND($G237="正式版",$H237="口腔诊所"),IFERROR(X237/同类汇总数据!I$5,0),IF(AND($G237="检查版",$H237="中西医诊所"),IFERROR(X237/同类汇总数据!I$6,0),IF(AND($G237="检查版",$H237="中医诊所"),IFERROR(X237/同类汇总数据!I$7,0),IF(AND($G237="检查版",$H237="口腔诊所"),IFERROR(X237/同类汇总数据!I$8,0),IF(AND($G237="互联网版",$H237="中西医诊所"),IFERROR(X237/同类汇总数据!I$9,0),IF(AND($G237="互联网版",$H237="中医诊所"),IFERROR(X237/同类汇总数据!I$10,0),IF(AND($G237="互联网版",$H237="口腔诊所"),IFERROR(X237/同类汇总数据!I$11,0))))))))))</f>
        <v>0.840441502899184</v>
      </c>
      <c r="AK237" s="61">
        <f>IF(AND($G237="正式版",$H237="中西医诊所"),IFERROR(Y237/同类汇总数据!J$3,0),IF(AND($G237="正式版",$H237="中医诊所"),IFERROR(Y237/同类汇总数据!J$4,0),IF(AND($G237="正式版",$H237="口腔诊所"),IFERROR(Y237/同类汇总数据!J$5,0),IF(AND($G237="检查版",$H237="中西医诊所"),IFERROR(Y237/同类汇总数据!J$6,0),IF(AND($G237="检查版",$H237="中医诊所"),IFERROR(Y237/同类汇总数据!J$7,0),IF(AND($G237="检查版",$H237="口腔诊所"),IFERROR(Y237/同类汇总数据!J$8,0),IF(AND($G237="互联网版",$H237="中西医诊所"),IFERROR(Y237/同类汇总数据!J$9,0),IF(AND($G237="互联网版",$H237="中医诊所"),IFERROR(Y237/同类汇总数据!J$10,0),IF(AND($G237="互联网版",$H237="口腔诊所"),IFERROR(Y237/同类汇总数据!J$11,0))))))))))</f>
        <v>0.798150098902845</v>
      </c>
      <c r="AL237" s="62" t="str">
        <f ca="1" t="shared" si="72"/>
        <v>-</v>
      </c>
      <c r="AM237" s="62" t="str">
        <f t="shared" si="73"/>
        <v/>
      </c>
      <c r="AN237" s="5" t="str">
        <f t="shared" si="74"/>
        <v/>
      </c>
      <c r="AO237" s="63">
        <f t="shared" si="75"/>
        <v>46104.3998382407</v>
      </c>
      <c r="AP237" s="5" t="str">
        <f t="shared" si="76"/>
        <v/>
      </c>
      <c r="AQ237" s="60">
        <v>45250.7263057755</v>
      </c>
    </row>
    <row r="238" ht="17" spans="1:43">
      <c r="A238" s="5">
        <f t="shared" si="79"/>
        <v>235</v>
      </c>
      <c r="B238" s="55" t="str">
        <f t="shared" si="69"/>
        <v>交易波动较大</v>
      </c>
      <c r="C238" s="2" t="str">
        <f t="shared" si="70"/>
        <v/>
      </c>
      <c r="D238" s="56" t="str">
        <f t="shared" si="71"/>
        <v>-</v>
      </c>
      <c r="E238" s="84" t="s">
        <v>736</v>
      </c>
      <c r="F238" s="58">
        <v>45253.7229656482</v>
      </c>
      <c r="G238" s="59" t="s">
        <v>38</v>
      </c>
      <c r="H238" s="59" t="s">
        <v>39</v>
      </c>
      <c r="I238" s="59" t="s">
        <v>40</v>
      </c>
      <c r="J238" s="59" t="s">
        <v>53</v>
      </c>
      <c r="K238" s="59" t="s">
        <v>737</v>
      </c>
      <c r="L238" s="59"/>
      <c r="M238" s="60">
        <v>46104.3514467593</v>
      </c>
      <c r="N238" s="60">
        <v>46104.3961782176</v>
      </c>
      <c r="O238" s="60">
        <v>46104.3950061343</v>
      </c>
      <c r="P238" s="60">
        <v>46100.734634838</v>
      </c>
      <c r="Q238" s="60">
        <v>46104.3961938542</v>
      </c>
      <c r="R238" s="59">
        <v>9029.59</v>
      </c>
      <c r="S238" s="59">
        <v>30345.38</v>
      </c>
      <c r="T238" s="59">
        <v>106118.12</v>
      </c>
      <c r="U238" s="59">
        <v>93649.6</v>
      </c>
      <c r="V238" s="59">
        <v>121</v>
      </c>
      <c r="W238" s="59">
        <v>363</v>
      </c>
      <c r="X238" s="59">
        <v>1288</v>
      </c>
      <c r="Y238" s="59">
        <v>1124</v>
      </c>
      <c r="Z238" s="59">
        <v>150.5620578778</v>
      </c>
      <c r="AA238" s="59">
        <v>0.0190872021</v>
      </c>
      <c r="AB238" s="59">
        <v>-0.3526132431</v>
      </c>
      <c r="AC238" s="59">
        <v>-0.1169704507</v>
      </c>
      <c r="AD238" s="61">
        <f>IF(AND($G238="正式版",$H238="中西医诊所"),IFERROR(R238/同类汇总数据!C$3,0),IF(AND($G238="正式版",$H238="中医诊所"),IFERROR(R238/同类汇总数据!C$4,0),IF(AND($G238="正式版",$H238="口腔诊所"),IFERROR(R238/同类汇总数据!C$5,0),IF(AND($G238="检查版",$H238="中西医诊所"),IFERROR(R238/同类汇总数据!C$6,0),IF(AND($G238="检查版",$H238="中医诊所"),IFERROR(R238/同类汇总数据!C$7,0),IF(AND($G238="检查版",$H238="口腔诊所"),IFERROR(R238/同类汇总数据!C$8,0),IF(AND($G238="互联网版",$H238="中西医诊所"),IFERROR(R238/同类汇总数据!C$9,0),IF(AND($G238="互联网版",$H238="中医诊所"),IFERROR(R238/同类汇总数据!C$10,0),IF(AND($G238="互联网版",$H238="口腔诊所"),IFERROR(R238/同类汇总数据!C$11,0))))))))))</f>
        <v>0.986651516845679</v>
      </c>
      <c r="AE238" s="61">
        <f>IF(AND($G238="正式版",$H238="中西医诊所"),IFERROR(S238/同类汇总数据!D$3,0),IF(AND($G238="正式版",$H238="中医诊所"),IFERROR(S238/同类汇总数据!D$4,0),IF(AND($G238="正式版",$H238="口腔诊所"),IFERROR(S238/同类汇总数据!D$5,0),IF(AND($G238="检查版",$H238="中西医诊所"),IFERROR(S238/同类汇总数据!D$6,0),IF(AND($G238="检查版",$H238="中医诊所"),IFERROR(S238/同类汇总数据!D$7,0),IF(AND($G238="检查版",$H238="口腔诊所"),IFERROR(S238/同类汇总数据!D$8,0),IF(AND($G238="互联网版",$H238="中西医诊所"),IFERROR(S238/同类汇总数据!D$9,0),IF(AND($G238="互联网版",$H238="中医诊所"),IFERROR(S238/同类汇总数据!D$10,0),IF(AND($G238="互联网版",$H238="口腔诊所"),IFERROR(S238/同类汇总数据!D$11,0))))))))))</f>
        <v>0.831751608557971</v>
      </c>
      <c r="AF238" s="61">
        <f>IF(AND($G238="正式版",$H238="中西医诊所"),IFERROR(T238/同类汇总数据!E$3,0),IF(AND($G238="正式版",$H238="中医诊所"),IFERROR(T238/同类汇总数据!E$4,0),IF(AND($G238="正式版",$H238="口腔诊所"),IFERROR(T238/同类汇总数据!E$5,0),IF(AND($G238="检查版",$H238="中西医诊所"),IFERROR(T238/同类汇总数据!E$6,0),IF(AND($G238="检查版",$H238="中医诊所"),IFERROR(T238/同类汇总数据!E$7,0),IF(AND($G238="检查版",$H238="口腔诊所"),IFERROR(T238/同类汇总数据!E$8,0),IF(AND($G238="互联网版",$H238="中西医诊所"),IFERROR(T238/同类汇总数据!E$9,0),IF(AND($G238="互联网版",$H238="中医诊所"),IFERROR(T238/同类汇总数据!E$10,0),IF(AND($G238="互联网版",$H238="口腔诊所"),IFERROR(T238/同类汇总数据!E$11,0))))))))))</f>
        <v>0.972523923540181</v>
      </c>
      <c r="AG238" s="61">
        <f>IF(AND($G238="正式版",$H238="中西医诊所"),IFERROR(U238/同类汇总数据!F$3,0),IF(AND($G238="正式版",$H238="中医诊所"),IFERROR(U238/同类汇总数据!F$4,0),IF(AND($G238="正式版",$H238="口腔诊所"),IFERROR(U238/同类汇总数据!F$5,0),IF(AND($G238="检查版",$H238="中西医诊所"),IFERROR(U238/同类汇总数据!F$6,0),IF(AND($G238="检查版",$H238="中医诊所"),IFERROR(U238/同类汇总数据!F$7,0),IF(AND($G238="检查版",$H238="口腔诊所"),IFERROR(U238/同类汇总数据!F$8,0),IF(AND($G238="互联网版",$H238="中西医诊所"),IFERROR(U238/同类汇总数据!F$9,0),IF(AND($G238="互联网版",$H238="中医诊所"),IFERROR(U238/同类汇总数据!F$10,0),IF(AND($G238="互联网版",$H238="口腔诊所"),IFERROR(U238/同类汇总数据!F$11,0))))))))))</f>
        <v>0.976297909152596</v>
      </c>
      <c r="AH238" s="61">
        <f>IF(AND($G238="正式版",$H238="中西医诊所"),IFERROR(V238/同类汇总数据!G$3,0),IF(AND($G238="正式版",$H238="中医诊所"),IFERROR(V238/同类汇总数据!G$4,0),IF(AND($G238="正式版",$H238="口腔诊所"),IFERROR(V238/同类汇总数据!G$5,0),IF(AND($G238="检查版",$H238="中西医诊所"),IFERROR(V238/同类汇总数据!G$6,0),IF(AND($G238="检查版",$H238="中医诊所"),IFERROR(V238/同类汇总数据!G$7,0),IF(AND($G238="检查版",$H238="口腔诊所"),IFERROR(V238/同类汇总数据!G$8,0),IF(AND($G238="互联网版",$H238="中西医诊所"),IFERROR(V238/同类汇总数据!G$9,0),IF(AND($G238="互联网版",$H238="中医诊所"),IFERROR(V238/同类汇总数据!G$10,0),IF(AND($G238="互联网版",$H238="口腔诊所"),IFERROR(V238/同类汇总数据!G$11,0))))))))))</f>
        <v>1.27635649797312</v>
      </c>
      <c r="AI238" s="61">
        <f>IF(AND($G238="正式版",$H238="中西医诊所"),IFERROR(W238/同类汇总数据!H$3,0),IF(AND($G238="正式版",$H238="中医诊所"),IFERROR(W238/同类汇总数据!H$4,0),IF(AND($G238="正式版",$H238="口腔诊所"),IFERROR(W238/同类汇总数据!H$5,0),IF(AND($G238="检查版",$H238="中西医诊所"),IFERROR(W238/同类汇总数据!H$6,0),IF(AND($G238="检查版",$H238="中医诊所"),IFERROR(W238/同类汇总数据!H$7,0),IF(AND($G238="检查版",$H238="口腔诊所"),IFERROR(W238/同类汇总数据!H$8,0),IF(AND($G238="互联网版",$H238="中西医诊所"),IFERROR(W238/同类汇总数据!H$9,0),IF(AND($G238="互联网版",$H238="中医诊所"),IFERROR(W238/同类汇总数据!H$10,0),IF(AND($G238="互联网版",$H238="口腔诊所"),IFERROR(W238/同类汇总数据!H$11,0))))))))))</f>
        <v>0.992805849841807</v>
      </c>
      <c r="AJ238" s="61">
        <f>IF(AND($G238="正式版",$H238="中西医诊所"),IFERROR(X238/同类汇总数据!I$3,0),IF(AND($G238="正式版",$H238="中医诊所"),IFERROR(X238/同类汇总数据!I$4,0),IF(AND($G238="正式版",$H238="口腔诊所"),IFERROR(X238/同类汇总数据!I$5,0),IF(AND($G238="检查版",$H238="中西医诊所"),IFERROR(X238/同类汇总数据!I$6,0),IF(AND($G238="检查版",$H238="中医诊所"),IFERROR(X238/同类汇总数据!I$7,0),IF(AND($G238="检查版",$H238="口腔诊所"),IFERROR(X238/同类汇总数据!I$8,0),IF(AND($G238="互联网版",$H238="中西医诊所"),IFERROR(X238/同类汇总数据!I$9,0),IF(AND($G238="互联网版",$H238="中医诊所"),IFERROR(X238/同类汇总数据!I$10,0),IF(AND($G238="互联网版",$H238="口腔诊所"),IFERROR(X238/同类汇总数据!I$11,0))))))))))</f>
        <v>1.13890593759945</v>
      </c>
      <c r="AK238" s="61">
        <f>IF(AND($G238="正式版",$H238="中西医诊所"),IFERROR(Y238/同类汇总数据!J$3,0),IF(AND($G238="正式版",$H238="中医诊所"),IFERROR(Y238/同类汇总数据!J$4,0),IF(AND($G238="正式版",$H238="口腔诊所"),IFERROR(Y238/同类汇总数据!J$5,0),IF(AND($G238="检查版",$H238="中西医诊所"),IFERROR(Y238/同类汇总数据!J$6,0),IF(AND($G238="检查版",$H238="中医诊所"),IFERROR(Y238/同类汇总数据!J$7,0),IF(AND($G238="检查版",$H238="口腔诊所"),IFERROR(Y238/同类汇总数据!J$8,0),IF(AND($G238="互联网版",$H238="中西医诊所"),IFERROR(Y238/同类汇总数据!J$9,0),IF(AND($G238="互联网版",$H238="中医诊所"),IFERROR(Y238/同类汇总数据!J$10,0),IF(AND($G238="互联网版",$H238="口腔诊所"),IFERROR(Y238/同类汇总数据!J$11,0))))))))))</f>
        <v>1.12312126991842</v>
      </c>
      <c r="AL238" s="62" t="str">
        <f ca="1" t="shared" si="72"/>
        <v>-</v>
      </c>
      <c r="AM238" s="62" t="str">
        <f t="shared" si="73"/>
        <v/>
      </c>
      <c r="AN238" s="5" t="str">
        <f t="shared" si="74"/>
        <v/>
      </c>
      <c r="AO238" s="63">
        <f t="shared" si="75"/>
        <v>46104.3961938542</v>
      </c>
      <c r="AP238" s="5" t="str">
        <f t="shared" si="76"/>
        <v/>
      </c>
      <c r="AQ238" s="60">
        <v>45253.7229656482</v>
      </c>
    </row>
    <row r="239" ht="17" spans="1:43">
      <c r="A239" s="5">
        <f t="shared" si="79"/>
        <v>236</v>
      </c>
      <c r="B239" s="55" t="str">
        <f t="shared" si="69"/>
        <v>交易波动较大</v>
      </c>
      <c r="C239" s="2" t="str">
        <f t="shared" si="70"/>
        <v/>
      </c>
      <c r="D239" s="56" t="str">
        <f t="shared" si="71"/>
        <v>-</v>
      </c>
      <c r="E239" s="84" t="s">
        <v>738</v>
      </c>
      <c r="F239" s="58">
        <v>45255.6283072569</v>
      </c>
      <c r="G239" s="59" t="s">
        <v>38</v>
      </c>
      <c r="H239" s="59" t="s">
        <v>63</v>
      </c>
      <c r="I239" s="59" t="s">
        <v>40</v>
      </c>
      <c r="J239" s="59" t="s">
        <v>121</v>
      </c>
      <c r="K239" s="59" t="s">
        <v>739</v>
      </c>
      <c r="L239" s="59" t="s">
        <v>740</v>
      </c>
      <c r="M239" s="60">
        <v>46104.3798842593</v>
      </c>
      <c r="N239" s="60">
        <v>46102.7543856944</v>
      </c>
      <c r="O239" s="60">
        <v>46102.7536179282</v>
      </c>
      <c r="P239" s="60">
        <v>46099.5956972454</v>
      </c>
      <c r="Q239" s="60">
        <v>46102.7544418403</v>
      </c>
      <c r="R239" s="59">
        <v>20777.2</v>
      </c>
      <c r="S239" s="59">
        <v>106560.57</v>
      </c>
      <c r="T239" s="59">
        <v>269173.52</v>
      </c>
      <c r="U239" s="59">
        <v>259718.5</v>
      </c>
      <c r="V239" s="59">
        <v>16</v>
      </c>
      <c r="W239" s="59">
        <v>66</v>
      </c>
      <c r="X239" s="59">
        <v>160</v>
      </c>
      <c r="Y239" s="59">
        <v>154</v>
      </c>
      <c r="Z239" s="85" t="s">
        <v>741</v>
      </c>
      <c r="AA239" s="59">
        <v>0.0830145084</v>
      </c>
      <c r="AB239" s="59">
        <v>0.5321077932</v>
      </c>
      <c r="AC239" s="59">
        <v>-0.3188869735</v>
      </c>
      <c r="AD239" s="61">
        <f>IF(AND($G239="正式版",$H239="中西医诊所"),IFERROR(R239/同类汇总数据!C$3,0),IF(AND($G239="正式版",$H239="中医诊所"),IFERROR(R239/同类汇总数据!C$4,0),IF(AND($G239="正式版",$H239="口腔诊所"),IFERROR(R239/同类汇总数据!C$5,0),IF(AND($G239="检查版",$H239="中西医诊所"),IFERROR(R239/同类汇总数据!C$6,0),IF(AND($G239="检查版",$H239="中医诊所"),IFERROR(R239/同类汇总数据!C$7,0),IF(AND($G239="检查版",$H239="口腔诊所"),IFERROR(R239/同类汇总数据!C$8,0),IF(AND($G239="互联网版",$H239="中西医诊所"),IFERROR(R239/同类汇总数据!C$9,0),IF(AND($G239="互联网版",$H239="中医诊所"),IFERROR(R239/同类汇总数据!C$10,0),IF(AND($G239="互联网版",$H239="口腔诊所"),IFERROR(R239/同类汇总数据!C$11,0))))))))))</f>
        <v>2.07823041252698</v>
      </c>
      <c r="AE239" s="61">
        <f>IF(AND($G239="正式版",$H239="中西医诊所"),IFERROR(S239/同类汇总数据!D$3,0),IF(AND($G239="正式版",$H239="中医诊所"),IFERROR(S239/同类汇总数据!D$4,0),IF(AND($G239="正式版",$H239="口腔诊所"),IFERROR(S239/同类汇总数据!D$5,0),IF(AND($G239="检查版",$H239="中西医诊所"),IFERROR(S239/同类汇总数据!D$6,0),IF(AND($G239="检查版",$H239="中医诊所"),IFERROR(S239/同类汇总数据!D$7,0),IF(AND($G239="检查版",$H239="口腔诊所"),IFERROR(S239/同类汇总数据!D$8,0),IF(AND($G239="互联网版",$H239="中西医诊所"),IFERROR(S239/同类汇总数据!D$9,0),IF(AND($G239="互联网版",$H239="中医诊所"),IFERROR(S239/同类汇总数据!D$10,0),IF(AND($G239="互联网版",$H239="口腔诊所"),IFERROR(S239/同类汇总数据!D$11,0))))))))))</f>
        <v>2.45357021313464</v>
      </c>
      <c r="AF239" s="61">
        <f>IF(AND($G239="正式版",$H239="中西医诊所"),IFERROR(T239/同类汇总数据!E$3,0),IF(AND($G239="正式版",$H239="中医诊所"),IFERROR(T239/同类汇总数据!E$4,0),IF(AND($G239="正式版",$H239="口腔诊所"),IFERROR(T239/同类汇总数据!E$5,0),IF(AND($G239="检查版",$H239="中西医诊所"),IFERROR(T239/同类汇总数据!E$6,0),IF(AND($G239="检查版",$H239="中医诊所"),IFERROR(T239/同类汇总数据!E$7,0),IF(AND($G239="检查版",$H239="口腔诊所"),IFERROR(T239/同类汇总数据!E$8,0),IF(AND($G239="互联网版",$H239="中西医诊所"),IFERROR(T239/同类汇总数据!E$9,0),IF(AND($G239="互联网版",$H239="中医诊所"),IFERROR(T239/同类汇总数据!E$10,0),IF(AND($G239="互联网版",$H239="口腔诊所"),IFERROR(T239/同类汇总数据!E$11,0))))))))))</f>
        <v>2.42789661570699</v>
      </c>
      <c r="AG239" s="61">
        <f>IF(AND($G239="正式版",$H239="中西医诊所"),IFERROR(U239/同类汇总数据!F$3,0),IF(AND($G239="正式版",$H239="中医诊所"),IFERROR(U239/同类汇总数据!F$4,0),IF(AND($G239="正式版",$H239="口腔诊所"),IFERROR(U239/同类汇总数据!F$5,0),IF(AND($G239="检查版",$H239="中西医诊所"),IFERROR(U239/同类汇总数据!F$6,0),IF(AND($G239="检查版",$H239="中医诊所"),IFERROR(U239/同类汇总数据!F$7,0),IF(AND($G239="检查版",$H239="口腔诊所"),IFERROR(U239/同类汇总数据!F$8,0),IF(AND($G239="互联网版",$H239="中西医诊所"),IFERROR(U239/同类汇总数据!F$9,0),IF(AND($G239="互联网版",$H239="中医诊所"),IFERROR(U239/同类汇总数据!F$10,0),IF(AND($G239="互联网版",$H239="口腔诊所"),IFERROR(U239/同类汇总数据!F$11,0))))))))))</f>
        <v>2.59983692967885</v>
      </c>
      <c r="AH239" s="61">
        <f>IF(AND($G239="正式版",$H239="中西医诊所"),IFERROR(V239/同类汇总数据!G$3,0),IF(AND($G239="正式版",$H239="中医诊所"),IFERROR(V239/同类汇总数据!G$4,0),IF(AND($G239="正式版",$H239="口腔诊所"),IFERROR(V239/同类汇总数据!G$5,0),IF(AND($G239="检查版",$H239="中西医诊所"),IFERROR(V239/同类汇总数据!G$6,0),IF(AND($G239="检查版",$H239="中医诊所"),IFERROR(V239/同类汇总数据!G$7,0),IF(AND($G239="检查版",$H239="口腔诊所"),IFERROR(V239/同类汇总数据!G$8,0),IF(AND($G239="互联网版",$H239="中西医诊所"),IFERROR(V239/同类汇总数据!G$9,0),IF(AND($G239="互联网版",$H239="中医诊所"),IFERROR(V239/同类汇总数据!G$10,0),IF(AND($G239="互联网版",$H239="口腔诊所"),IFERROR(V239/同类汇总数据!G$11,0))))))))))</f>
        <v>1.18902529651318</v>
      </c>
      <c r="AI239" s="61">
        <f>IF(AND($G239="正式版",$H239="中西医诊所"),IFERROR(W239/同类汇总数据!H$3,0),IF(AND($G239="正式版",$H239="中医诊所"),IFERROR(W239/同类汇总数据!H$4,0),IF(AND($G239="正式版",$H239="口腔诊所"),IFERROR(W239/同类汇总数据!H$5,0),IF(AND($G239="检查版",$H239="中西医诊所"),IFERROR(W239/同类汇总数据!H$6,0),IF(AND($G239="检查版",$H239="中医诊所"),IFERROR(W239/同类汇总数据!H$7,0),IF(AND($G239="检查版",$H239="口腔诊所"),IFERROR(W239/同类汇总数据!H$8,0),IF(AND($G239="互联网版",$H239="中西医诊所"),IFERROR(W239/同类汇总数据!H$9,0),IF(AND($G239="互联网版",$H239="中医诊所"),IFERROR(W239/同类汇总数据!H$10,0),IF(AND($G239="互联网版",$H239="口腔诊所"),IFERROR(W239/同类汇总数据!H$11,0))))))))))</f>
        <v>1.16225216293367</v>
      </c>
      <c r="AJ239" s="61">
        <f>IF(AND($G239="正式版",$H239="中西医诊所"),IFERROR(X239/同类汇总数据!I$3,0),IF(AND($G239="正式版",$H239="中医诊所"),IFERROR(X239/同类汇总数据!I$4,0),IF(AND($G239="正式版",$H239="口腔诊所"),IFERROR(X239/同类汇总数据!I$5,0),IF(AND($G239="检查版",$H239="中西医诊所"),IFERROR(X239/同类汇总数据!I$6,0),IF(AND($G239="检查版",$H239="中医诊所"),IFERROR(X239/同类汇总数据!I$7,0),IF(AND($G239="检查版",$H239="口腔诊所"),IFERROR(X239/同类汇总数据!I$8,0),IF(AND($G239="互联网版",$H239="中西医诊所"),IFERROR(X239/同类汇总数据!I$9,0),IF(AND($G239="互联网版",$H239="中医诊所"),IFERROR(X239/同类汇总数据!I$10,0),IF(AND($G239="互联网版",$H239="口腔诊所"),IFERROR(X239/同类汇总数据!I$11,0))))))))))</f>
        <v>1.08444064890217</v>
      </c>
      <c r="AK239" s="61">
        <f>IF(AND($G239="正式版",$H239="中西医诊所"),IFERROR(Y239/同类汇总数据!J$3,0),IF(AND($G239="正式版",$H239="中医诊所"),IFERROR(Y239/同类汇总数据!J$4,0),IF(AND($G239="正式版",$H239="口腔诊所"),IFERROR(Y239/同类汇总数据!J$5,0),IF(AND($G239="检查版",$H239="中西医诊所"),IFERROR(Y239/同类汇总数据!J$6,0),IF(AND($G239="检查版",$H239="中医诊所"),IFERROR(Y239/同类汇总数据!J$7,0),IF(AND($G239="检查版",$H239="口腔诊所"),IFERROR(Y239/同类汇总数据!J$8,0),IF(AND($G239="互联网版",$H239="中西医诊所"),IFERROR(Y239/同类汇总数据!J$9,0),IF(AND($G239="互联网版",$H239="中医诊所"),IFERROR(Y239/同类汇总数据!J$10,0),IF(AND($G239="互联网版",$H239="口腔诊所"),IFERROR(Y239/同类汇总数据!J$11,0))))))))))</f>
        <v>1.15957655878338</v>
      </c>
      <c r="AL239" s="62" t="str">
        <f ca="1" t="shared" si="72"/>
        <v>-</v>
      </c>
      <c r="AM239" s="62" t="str">
        <f t="shared" si="73"/>
        <v>高于同行100%</v>
      </c>
      <c r="AN239" s="5" t="str">
        <f t="shared" si="74"/>
        <v/>
      </c>
      <c r="AO239" s="63">
        <f t="shared" si="75"/>
        <v>46104.3798842593</v>
      </c>
      <c r="AP239" s="5" t="str">
        <f t="shared" si="76"/>
        <v/>
      </c>
      <c r="AQ239" s="60">
        <v>45255.6283072569</v>
      </c>
    </row>
    <row r="240" ht="17" spans="1:43">
      <c r="A240" s="5">
        <f t="shared" si="79"/>
        <v>237</v>
      </c>
      <c r="B240" s="55" t="str">
        <f t="shared" si="69"/>
        <v>连续三月交易上升</v>
      </c>
      <c r="C240" s="2" t="str">
        <f t="shared" si="70"/>
        <v/>
      </c>
      <c r="D240" s="56" t="str">
        <f t="shared" si="71"/>
        <v>-</v>
      </c>
      <c r="E240" s="84" t="s">
        <v>742</v>
      </c>
      <c r="F240" s="58">
        <v>45257.3896468287</v>
      </c>
      <c r="G240" s="59" t="s">
        <v>60</v>
      </c>
      <c r="H240" s="59" t="s">
        <v>66</v>
      </c>
      <c r="I240" s="59" t="s">
        <v>40</v>
      </c>
      <c r="J240" s="59" t="s">
        <v>85</v>
      </c>
      <c r="K240" s="59" t="s">
        <v>743</v>
      </c>
      <c r="L240" s="59" t="s">
        <v>744</v>
      </c>
      <c r="M240" s="60">
        <v>46104.3157175926</v>
      </c>
      <c r="N240" s="60">
        <v>46102.8257425347</v>
      </c>
      <c r="O240" s="60">
        <v>46102.7855592824</v>
      </c>
      <c r="P240" s="60">
        <v>46100.3794508218</v>
      </c>
      <c r="Q240" s="60">
        <v>46102.8257552083</v>
      </c>
      <c r="R240" s="59">
        <v>2668</v>
      </c>
      <c r="S240" s="59">
        <v>7856</v>
      </c>
      <c r="T240" s="59">
        <v>23313.98</v>
      </c>
      <c r="U240" s="59">
        <v>19733.98</v>
      </c>
      <c r="V240" s="59">
        <v>39</v>
      </c>
      <c r="W240" s="59">
        <v>116</v>
      </c>
      <c r="X240" s="59">
        <v>373</v>
      </c>
      <c r="Y240" s="59">
        <v>310</v>
      </c>
      <c r="Z240" s="59">
        <v>139.9573049645</v>
      </c>
      <c r="AA240" s="59">
        <v>0.3123999746</v>
      </c>
      <c r="AB240" s="59">
        <v>-0.3680342061</v>
      </c>
      <c r="AC240" s="59">
        <v>0.0370045982</v>
      </c>
      <c r="AD240" s="61">
        <f>IF(AND($G240="正式版",$H240="中西医诊所"),IFERROR(R240/同类汇总数据!C$3,0),IF(AND($G240="正式版",$H240="中医诊所"),IFERROR(R240/同类汇总数据!C$4,0),IF(AND($G240="正式版",$H240="口腔诊所"),IFERROR(R240/同类汇总数据!C$5,0),IF(AND($G240="检查版",$H240="中西医诊所"),IFERROR(R240/同类汇总数据!C$6,0),IF(AND($G240="检查版",$H240="中医诊所"),IFERROR(R240/同类汇总数据!C$7,0),IF(AND($G240="检查版",$H240="口腔诊所"),IFERROR(R240/同类汇总数据!C$8,0),IF(AND($G240="互联网版",$H240="中西医诊所"),IFERROR(R240/同类汇总数据!C$9,0),IF(AND($G240="互联网版",$H240="中医诊所"),IFERROR(R240/同类汇总数据!C$10,0),IF(AND($G240="互联网版",$H240="口腔诊所"),IFERROR(R240/同类汇总数据!C$11,0))))))))))</f>
        <v>0.939541987367245</v>
      </c>
      <c r="AE240" s="61">
        <f>IF(AND($G240="正式版",$H240="中西医诊所"),IFERROR(S240/同类汇总数据!D$3,0),IF(AND($G240="正式版",$H240="中医诊所"),IFERROR(S240/同类汇总数据!D$4,0),IF(AND($G240="正式版",$H240="口腔诊所"),IFERROR(S240/同类汇总数据!D$5,0),IF(AND($G240="检查版",$H240="中西医诊所"),IFERROR(S240/同类汇总数据!D$6,0),IF(AND($G240="检查版",$H240="中医诊所"),IFERROR(S240/同类汇总数据!D$7,0),IF(AND($G240="检查版",$H240="口腔诊所"),IFERROR(S240/同类汇总数据!D$8,0),IF(AND($G240="互联网版",$H240="中西医诊所"),IFERROR(S240/同类汇总数据!D$9,0),IF(AND($G240="互联网版",$H240="中医诊所"),IFERROR(S240/同类汇总数据!D$10,0),IF(AND($G240="互联网版",$H240="口腔诊所"),IFERROR(S240/同类汇总数据!D$11,0))))))))))</f>
        <v>0.591388136103583</v>
      </c>
      <c r="AF240" s="61">
        <f>IF(AND($G240="正式版",$H240="中西医诊所"),IFERROR(T240/同类汇总数据!E$3,0),IF(AND($G240="正式版",$H240="中医诊所"),IFERROR(T240/同类汇总数据!E$4,0),IF(AND($G240="正式版",$H240="口腔诊所"),IFERROR(T240/同类汇总数据!E$5,0),IF(AND($G240="检查版",$H240="中西医诊所"),IFERROR(T240/同类汇总数据!E$6,0),IF(AND($G240="检查版",$H240="中医诊所"),IFERROR(T240/同类汇总数据!E$7,0),IF(AND($G240="检查版",$H240="口腔诊所"),IFERROR(T240/同类汇总数据!E$8,0),IF(AND($G240="互联网版",$H240="中西医诊所"),IFERROR(T240/同类汇总数据!E$9,0),IF(AND($G240="互联网版",$H240="中医诊所"),IFERROR(T240/同类汇总数据!E$10,0),IF(AND($G240="互联网版",$H240="口腔诊所"),IFERROR(T240/同类汇总数据!E$11,0))))))))))</f>
        <v>0.626154131917151</v>
      </c>
      <c r="AG240" s="61">
        <f>IF(AND($G240="正式版",$H240="中西医诊所"),IFERROR(U240/同类汇总数据!F$3,0),IF(AND($G240="正式版",$H240="中医诊所"),IFERROR(U240/同类汇总数据!F$4,0),IF(AND($G240="正式版",$H240="口腔诊所"),IFERROR(U240/同类汇总数据!F$5,0),IF(AND($G240="检查版",$H240="中西医诊所"),IFERROR(U240/同类汇总数据!F$6,0),IF(AND($G240="检查版",$H240="中医诊所"),IFERROR(U240/同类汇总数据!F$7,0),IF(AND($G240="检查版",$H240="口腔诊所"),IFERROR(U240/同类汇总数据!F$8,0),IF(AND($G240="互联网版",$H240="中西医诊所"),IFERROR(U240/同类汇总数据!F$9,0),IF(AND($G240="互联网版",$H240="中医诊所"),IFERROR(U240/同类汇总数据!F$10,0),IF(AND($G240="互联网版",$H240="口腔诊所"),IFERROR(U240/同类汇总数据!F$11,0))))))))))</f>
        <v>0.594723306539566</v>
      </c>
      <c r="AH240" s="61">
        <f>IF(AND($G240="正式版",$H240="中西医诊所"),IFERROR(V240/同类汇总数据!G$3,0),IF(AND($G240="正式版",$H240="中医诊所"),IFERROR(V240/同类汇总数据!G$4,0),IF(AND($G240="正式版",$H240="口腔诊所"),IFERROR(V240/同类汇总数据!G$5,0),IF(AND($G240="检查版",$H240="中西医诊所"),IFERROR(V240/同类汇总数据!G$6,0),IF(AND($G240="检查版",$H240="中医诊所"),IFERROR(V240/同类汇总数据!G$7,0),IF(AND($G240="检查版",$H240="口腔诊所"),IFERROR(V240/同类汇总数据!G$8,0),IF(AND($G240="互联网版",$H240="中西医诊所"),IFERROR(V240/同类汇总数据!G$9,0),IF(AND($G240="互联网版",$H240="中医诊所"),IFERROR(V240/同类汇总数据!G$10,0),IF(AND($G240="互联网版",$H240="口腔诊所"),IFERROR(V240/同类汇总数据!G$11,0))))))))))</f>
        <v>2.34939759036145</v>
      </c>
      <c r="AI240" s="61">
        <f>IF(AND($G240="正式版",$H240="中西医诊所"),IFERROR(W240/同类汇总数据!H$3,0),IF(AND($G240="正式版",$H240="中医诊所"),IFERROR(W240/同类汇总数据!H$4,0),IF(AND($G240="正式版",$H240="口腔诊所"),IFERROR(W240/同类汇总数据!H$5,0),IF(AND($G240="检查版",$H240="中西医诊所"),IFERROR(W240/同类汇总数据!H$6,0),IF(AND($G240="检查版",$H240="中医诊所"),IFERROR(W240/同类汇总数据!H$7,0),IF(AND($G240="检查版",$H240="口腔诊所"),IFERROR(W240/同类汇总数据!H$8,0),IF(AND($G240="互联网版",$H240="中西医诊所"),IFERROR(W240/同类汇总数据!H$9,0),IF(AND($G240="互联网版",$H240="中医诊所"),IFERROR(W240/同类汇总数据!H$10,0),IF(AND($G240="互联网版",$H240="口腔诊所"),IFERROR(W240/同类汇总数据!H$11,0))))))))))</f>
        <v>1.49774047772757</v>
      </c>
      <c r="AJ240" s="61">
        <f>IF(AND($G240="正式版",$H240="中西医诊所"),IFERROR(X240/同类汇总数据!I$3,0),IF(AND($G240="正式版",$H240="中医诊所"),IFERROR(X240/同类汇总数据!I$4,0),IF(AND($G240="正式版",$H240="口腔诊所"),IFERROR(X240/同类汇总数据!I$5,0),IF(AND($G240="检查版",$H240="中西医诊所"),IFERROR(X240/同类汇总数据!I$6,0),IF(AND($G240="检查版",$H240="中医诊所"),IFERROR(X240/同类汇总数据!I$7,0),IF(AND($G240="检查版",$H240="口腔诊所"),IFERROR(X240/同类汇总数据!I$8,0),IF(AND($G240="互联网版",$H240="中西医诊所"),IFERROR(X240/同类汇总数据!I$9,0),IF(AND($G240="互联网版",$H240="中医诊所"),IFERROR(X240/同类汇总数据!I$10,0),IF(AND($G240="互联网版",$H240="口腔诊所"),IFERROR(X240/同类汇总数据!I$11,0))))))))))</f>
        <v>1.73730787144853</v>
      </c>
      <c r="AK240" s="61">
        <f>IF(AND($G240="正式版",$H240="中西医诊所"),IFERROR(Y240/同类汇总数据!J$3,0),IF(AND($G240="正式版",$H240="中医诊所"),IFERROR(Y240/同类汇总数据!J$4,0),IF(AND($G240="正式版",$H240="口腔诊所"),IFERROR(Y240/同类汇总数据!J$5,0),IF(AND($G240="检查版",$H240="中西医诊所"),IFERROR(Y240/同类汇总数据!J$6,0),IF(AND($G240="检查版",$H240="中医诊所"),IFERROR(Y240/同类汇总数据!J$7,0),IF(AND($G240="检查版",$H240="口腔诊所"),IFERROR(Y240/同类汇总数据!J$8,0),IF(AND($G240="互联网版",$H240="中西医诊所"),IFERROR(Y240/同类汇总数据!J$9,0),IF(AND($G240="互联网版",$H240="中医诊所"),IFERROR(Y240/同类汇总数据!J$10,0),IF(AND($G240="互联网版",$H240="口腔诊所"),IFERROR(Y240/同类汇总数据!J$11,0))))))))))</f>
        <v>1.65377433982395</v>
      </c>
      <c r="AL240" s="62" t="str">
        <f ca="1" t="shared" si="72"/>
        <v>-</v>
      </c>
      <c r="AM240" s="62" t="str">
        <f t="shared" si="73"/>
        <v/>
      </c>
      <c r="AN240" s="5" t="str">
        <f t="shared" si="74"/>
        <v>高于同行20%</v>
      </c>
      <c r="AO240" s="63">
        <f t="shared" si="75"/>
        <v>46104.3157175926</v>
      </c>
      <c r="AP240" s="5" t="str">
        <f t="shared" si="76"/>
        <v/>
      </c>
      <c r="AQ240" s="60">
        <v>45257.3896468287</v>
      </c>
    </row>
    <row r="241" ht="17" spans="1:43">
      <c r="A241" s="5">
        <f t="shared" si="79"/>
        <v>238</v>
      </c>
      <c r="B241" s="55" t="str">
        <f t="shared" si="69"/>
        <v>交易波动较大</v>
      </c>
      <c r="C241" s="2" t="str">
        <f t="shared" si="70"/>
        <v/>
      </c>
      <c r="D241" s="56" t="str">
        <f t="shared" si="71"/>
        <v>-</v>
      </c>
      <c r="E241" s="84" t="s">
        <v>745</v>
      </c>
      <c r="F241" s="58">
        <v>45260.4661429977</v>
      </c>
      <c r="G241" s="59" t="s">
        <v>38</v>
      </c>
      <c r="H241" s="59" t="s">
        <v>39</v>
      </c>
      <c r="I241" s="59" t="s">
        <v>40</v>
      </c>
      <c r="J241" s="59" t="s">
        <v>270</v>
      </c>
      <c r="K241" s="59" t="s">
        <v>746</v>
      </c>
      <c r="L241" s="59" t="s">
        <v>747</v>
      </c>
      <c r="M241" s="60">
        <v>46104.36</v>
      </c>
      <c r="N241" s="60">
        <v>46104.3998397917</v>
      </c>
      <c r="O241" s="60">
        <v>46104.4003082523</v>
      </c>
      <c r="P241" s="60">
        <v>46098.567657581</v>
      </c>
      <c r="Q241" s="60">
        <v>46104.3998472106</v>
      </c>
      <c r="R241" s="59">
        <v>10431.49</v>
      </c>
      <c r="S241" s="59">
        <v>46340.08</v>
      </c>
      <c r="T241" s="59">
        <v>160750.1</v>
      </c>
      <c r="U241" s="59">
        <v>141160.57</v>
      </c>
      <c r="V241" s="59">
        <v>206</v>
      </c>
      <c r="W241" s="59">
        <v>923</v>
      </c>
      <c r="X241" s="59">
        <v>3156</v>
      </c>
      <c r="Y241" s="59">
        <v>2766</v>
      </c>
      <c r="Z241" s="59">
        <v>75.6487513398</v>
      </c>
      <c r="AA241" s="59">
        <v>0.0419399206</v>
      </c>
      <c r="AB241" s="59">
        <v>-0.3640569607</v>
      </c>
      <c r="AC241" s="59">
        <v>-0.149151831</v>
      </c>
      <c r="AD241" s="61">
        <f>IF(AND($G241="正式版",$H241="中西医诊所"),IFERROR(R241/同类汇总数据!C$3,0),IF(AND($G241="正式版",$H241="中医诊所"),IFERROR(R241/同类汇总数据!C$4,0),IF(AND($G241="正式版",$H241="口腔诊所"),IFERROR(R241/同类汇总数据!C$5,0),IF(AND($G241="检查版",$H241="中西医诊所"),IFERROR(R241/同类汇总数据!C$6,0),IF(AND($G241="检查版",$H241="中医诊所"),IFERROR(R241/同类汇总数据!C$7,0),IF(AND($G241="检查版",$H241="口腔诊所"),IFERROR(R241/同类汇总数据!C$8,0),IF(AND($G241="互联网版",$H241="中西医诊所"),IFERROR(R241/同类汇总数据!C$9,0),IF(AND($G241="互联网版",$H241="中医诊所"),IFERROR(R241/同类汇总数据!C$10,0),IF(AND($G241="互联网版",$H241="口腔诊所"),IFERROR(R241/同类汇总数据!C$11,0))))))))))</f>
        <v>1.13983530054637</v>
      </c>
      <c r="AE241" s="61">
        <f>IF(AND($G241="正式版",$H241="中西医诊所"),IFERROR(S241/同类汇总数据!D$3,0),IF(AND($G241="正式版",$H241="中医诊所"),IFERROR(S241/同类汇总数据!D$4,0),IF(AND($G241="正式版",$H241="口腔诊所"),IFERROR(S241/同类汇总数据!D$5,0),IF(AND($G241="检查版",$H241="中西医诊所"),IFERROR(S241/同类汇总数据!D$6,0),IF(AND($G241="检查版",$H241="中医诊所"),IFERROR(S241/同类汇总数据!D$7,0),IF(AND($G241="检查版",$H241="口腔诊所"),IFERROR(S241/同类汇总数据!D$8,0),IF(AND($G241="互联网版",$H241="中西医诊所"),IFERROR(S241/同类汇总数据!D$9,0),IF(AND($G241="互联网版",$H241="中医诊所"),IFERROR(S241/同类汇总数据!D$10,0),IF(AND($G241="互联网版",$H241="口腔诊所"),IFERROR(S241/同类汇总数据!D$11,0))))))))))</f>
        <v>1.27015829364157</v>
      </c>
      <c r="AF241" s="61">
        <f>IF(AND($G241="正式版",$H241="中西医诊所"),IFERROR(T241/同类汇总数据!E$3,0),IF(AND($G241="正式版",$H241="中医诊所"),IFERROR(T241/同类汇总数据!E$4,0),IF(AND($G241="正式版",$H241="口腔诊所"),IFERROR(T241/同类汇总数据!E$5,0),IF(AND($G241="检查版",$H241="中西医诊所"),IFERROR(T241/同类汇总数据!E$6,0),IF(AND($G241="检查版",$H241="中医诊所"),IFERROR(T241/同类汇总数据!E$7,0),IF(AND($G241="检查版",$H241="口腔诊所"),IFERROR(T241/同类汇总数据!E$8,0),IF(AND($G241="互联网版",$H241="中西医诊所"),IFERROR(T241/同类汇总数据!E$9,0),IF(AND($G241="互联网版",$H241="中医诊所"),IFERROR(T241/同类汇总数据!E$10,0),IF(AND($G241="互联网版",$H241="口腔诊所"),IFERROR(T241/同类汇总数据!E$11,0))))))))))</f>
        <v>1.47320097605834</v>
      </c>
      <c r="AG241" s="61">
        <f>IF(AND($G241="正式版",$H241="中西医诊所"),IFERROR(U241/同类汇总数据!F$3,0),IF(AND($G241="正式版",$H241="中医诊所"),IFERROR(U241/同类汇总数据!F$4,0),IF(AND($G241="正式版",$H241="口腔诊所"),IFERROR(U241/同类汇总数据!F$5,0),IF(AND($G241="检查版",$H241="中西医诊所"),IFERROR(U241/同类汇总数据!F$6,0),IF(AND($G241="检查版",$H241="中医诊所"),IFERROR(U241/同类汇总数据!F$7,0),IF(AND($G241="检查版",$H241="口腔诊所"),IFERROR(U241/同类汇总数据!F$8,0),IF(AND($G241="互联网版",$H241="中西医诊所"),IFERROR(U241/同类汇总数据!F$9,0),IF(AND($G241="互联网版",$H241="中医诊所"),IFERROR(U241/同类汇总数据!F$10,0),IF(AND($G241="互联网版",$H241="口腔诊所"),IFERROR(U241/同类汇总数据!F$11,0))))))))))</f>
        <v>1.47160019205409</v>
      </c>
      <c r="AH241" s="61">
        <f>IF(AND($G241="正式版",$H241="中西医诊所"),IFERROR(V241/同类汇总数据!G$3,0),IF(AND($G241="正式版",$H241="中医诊所"),IFERROR(V241/同类汇总数据!G$4,0),IF(AND($G241="正式版",$H241="口腔诊所"),IFERROR(V241/同类汇总数据!G$5,0),IF(AND($G241="检查版",$H241="中西医诊所"),IFERROR(V241/同类汇总数据!G$6,0),IF(AND($G241="检查版",$H241="中医诊所"),IFERROR(V241/同类汇总数据!G$7,0),IF(AND($G241="检查版",$H241="口腔诊所"),IFERROR(V241/同类汇总数据!G$8,0),IF(AND($G241="互联网版",$H241="中西医诊所"),IFERROR(V241/同类汇总数据!G$9,0),IF(AND($G241="互联网版",$H241="中医诊所"),IFERROR(V241/同类汇总数据!G$10,0),IF(AND($G241="互联网版",$H241="口腔诊所"),IFERROR(V241/同类汇总数据!G$11,0))))))))))</f>
        <v>2.17297056679722</v>
      </c>
      <c r="AI241" s="61">
        <f>IF(AND($G241="正式版",$H241="中西医诊所"),IFERROR(W241/同类汇总数据!H$3,0),IF(AND($G241="正式版",$H241="中医诊所"),IFERROR(W241/同类汇总数据!H$4,0),IF(AND($G241="正式版",$H241="口腔诊所"),IFERROR(W241/同类汇总数据!H$5,0),IF(AND($G241="检查版",$H241="中西医诊所"),IFERROR(W241/同类汇总数据!H$6,0),IF(AND($G241="检查版",$H241="中医诊所"),IFERROR(W241/同类汇总数据!H$7,0),IF(AND($G241="检查版",$H241="口腔诊所"),IFERROR(W241/同类汇总数据!H$8,0),IF(AND($G241="互联网版",$H241="中西医诊所"),IFERROR(W241/同类汇总数据!H$9,0),IF(AND($G241="互联网版",$H241="中医诊所"),IFERROR(W241/同类汇总数据!H$10,0),IF(AND($G241="互联网版",$H241="口腔诊所"),IFERROR(W241/同类汇总数据!H$11,0))))))))))</f>
        <v>2.52440716089253</v>
      </c>
      <c r="AJ241" s="61">
        <f>IF(AND($G241="正式版",$H241="中西医诊所"),IFERROR(X241/同类汇总数据!I$3,0),IF(AND($G241="正式版",$H241="中医诊所"),IFERROR(X241/同类汇总数据!I$4,0),IF(AND($G241="正式版",$H241="口腔诊所"),IFERROR(X241/同类汇总数据!I$5,0),IF(AND($G241="检查版",$H241="中西医诊所"),IFERROR(X241/同类汇总数据!I$6,0),IF(AND($G241="检查版",$H241="中医诊所"),IFERROR(X241/同类汇总数据!I$7,0),IF(AND($G241="检查版",$H241="口腔诊所"),IFERROR(X241/同类汇总数据!I$8,0),IF(AND($G241="互联网版",$H241="中西医诊所"),IFERROR(X241/同类汇总数据!I$9,0),IF(AND($G241="互联网版",$H241="中医诊所"),IFERROR(X241/同类汇总数据!I$10,0),IF(AND($G241="互联网版",$H241="口腔诊所"),IFERROR(X241/同类汇总数据!I$11,0))))))))))</f>
        <v>2.7906732446148</v>
      </c>
      <c r="AK241" s="61">
        <f>IF(AND($G241="正式版",$H241="中西医诊所"),IFERROR(Y241/同类汇总数据!J$3,0),IF(AND($G241="正式版",$H241="中医诊所"),IFERROR(Y241/同类汇总数据!J$4,0),IF(AND($G241="正式版",$H241="口腔诊所"),IFERROR(Y241/同类汇总数据!J$5,0),IF(AND($G241="检查版",$H241="中西医诊所"),IFERROR(Y241/同类汇总数据!J$6,0),IF(AND($G241="检查版",$H241="中医诊所"),IFERROR(Y241/同类汇总数据!J$7,0),IF(AND($G241="检查版",$H241="口腔诊所"),IFERROR(Y241/同类汇总数据!J$8,0),IF(AND($G241="互联网版",$H241="中西医诊所"),IFERROR(Y241/同类汇总数据!J$9,0),IF(AND($G241="互联网版",$H241="中医诊所"),IFERROR(Y241/同类汇总数据!J$10,0),IF(AND($G241="互联网版",$H241="口腔诊所"),IFERROR(Y241/同类汇总数据!J$11,0))))))))))</f>
        <v>2.76383757348251</v>
      </c>
      <c r="AL241" s="62" t="str">
        <f ca="1" t="shared" si="72"/>
        <v>-</v>
      </c>
      <c r="AM241" s="62" t="str">
        <f t="shared" si="73"/>
        <v>高于同行20%</v>
      </c>
      <c r="AN241" s="5" t="str">
        <f t="shared" si="74"/>
        <v>高于同行100%</v>
      </c>
      <c r="AO241" s="63">
        <f t="shared" si="75"/>
        <v>46104.4003082523</v>
      </c>
      <c r="AP241" s="5" t="str">
        <f t="shared" si="76"/>
        <v/>
      </c>
      <c r="AQ241" s="60">
        <v>45260.4661429977</v>
      </c>
    </row>
    <row r="242" ht="17" spans="1:43">
      <c r="A242" s="5">
        <f t="shared" si="79"/>
        <v>239</v>
      </c>
      <c r="B242" s="55" t="str">
        <f t="shared" si="69"/>
        <v>无交易</v>
      </c>
      <c r="C242" s="2" t="str">
        <f t="shared" si="70"/>
        <v/>
      </c>
      <c r="D242" s="56" t="str">
        <f t="shared" si="71"/>
        <v>流失</v>
      </c>
      <c r="E242" s="84" t="s">
        <v>748</v>
      </c>
      <c r="F242" s="58">
        <v>45264.3902818403</v>
      </c>
      <c r="G242" s="59" t="s">
        <v>60</v>
      </c>
      <c r="H242" s="59" t="s">
        <v>66</v>
      </c>
      <c r="I242" s="59" t="s">
        <v>40</v>
      </c>
      <c r="J242" s="59" t="s">
        <v>85</v>
      </c>
      <c r="K242" s="59" t="s">
        <v>749</v>
      </c>
      <c r="L242" s="59" t="s">
        <v>750</v>
      </c>
      <c r="M242" s="60">
        <v>45678.7123263889</v>
      </c>
      <c r="N242" s="60">
        <v>45659.531894838</v>
      </c>
      <c r="O242" s="60">
        <v>45663.4383959954</v>
      </c>
      <c r="P242" s="60">
        <v>45657.5305075232</v>
      </c>
      <c r="Q242" s="60">
        <v>45659.5319167824</v>
      </c>
      <c r="R242" s="59"/>
      <c r="S242" s="59"/>
      <c r="T242" s="59"/>
      <c r="U242" s="59"/>
      <c r="V242" s="59"/>
      <c r="W242" s="59"/>
      <c r="X242" s="59"/>
      <c r="Y242" s="59"/>
      <c r="Z242" s="59"/>
      <c r="AA242" s="59"/>
      <c r="AB242" s="59"/>
      <c r="AC242" s="59"/>
      <c r="AD242" s="61">
        <f>IF(AND($G242="正式版",$H242="中西医诊所"),IFERROR(R242/同类汇总数据!C$3,0),IF(AND($G242="正式版",$H242="中医诊所"),IFERROR(R242/同类汇总数据!C$4,0),IF(AND($G242="正式版",$H242="口腔诊所"),IFERROR(R242/同类汇总数据!C$5,0),IF(AND($G242="检查版",$H242="中西医诊所"),IFERROR(R242/同类汇总数据!C$6,0),IF(AND($G242="检查版",$H242="中医诊所"),IFERROR(R242/同类汇总数据!C$7,0),IF(AND($G242="检查版",$H242="口腔诊所"),IFERROR(R242/同类汇总数据!C$8,0),IF(AND($G242="互联网版",$H242="中西医诊所"),IFERROR(R242/同类汇总数据!C$9,0),IF(AND($G242="互联网版",$H242="中医诊所"),IFERROR(R242/同类汇总数据!C$10,0),IF(AND($G242="互联网版",$H242="口腔诊所"),IFERROR(R242/同类汇总数据!C$11,0))))))))))</f>
        <v>0</v>
      </c>
      <c r="AE242" s="61">
        <f>IF(AND($G242="正式版",$H242="中西医诊所"),IFERROR(S242/同类汇总数据!D$3,0),IF(AND($G242="正式版",$H242="中医诊所"),IFERROR(S242/同类汇总数据!D$4,0),IF(AND($G242="正式版",$H242="口腔诊所"),IFERROR(S242/同类汇总数据!D$5,0),IF(AND($G242="检查版",$H242="中西医诊所"),IFERROR(S242/同类汇总数据!D$6,0),IF(AND($G242="检查版",$H242="中医诊所"),IFERROR(S242/同类汇总数据!D$7,0),IF(AND($G242="检查版",$H242="口腔诊所"),IFERROR(S242/同类汇总数据!D$8,0),IF(AND($G242="互联网版",$H242="中西医诊所"),IFERROR(S242/同类汇总数据!D$9,0),IF(AND($G242="互联网版",$H242="中医诊所"),IFERROR(S242/同类汇总数据!D$10,0),IF(AND($G242="互联网版",$H242="口腔诊所"),IFERROR(S242/同类汇总数据!D$11,0))))))))))</f>
        <v>0</v>
      </c>
      <c r="AF242" s="61">
        <f>IF(AND($G242="正式版",$H242="中西医诊所"),IFERROR(T242/同类汇总数据!E$3,0),IF(AND($G242="正式版",$H242="中医诊所"),IFERROR(T242/同类汇总数据!E$4,0),IF(AND($G242="正式版",$H242="口腔诊所"),IFERROR(T242/同类汇总数据!E$5,0),IF(AND($G242="检查版",$H242="中西医诊所"),IFERROR(T242/同类汇总数据!E$6,0),IF(AND($G242="检查版",$H242="中医诊所"),IFERROR(T242/同类汇总数据!E$7,0),IF(AND($G242="检查版",$H242="口腔诊所"),IFERROR(T242/同类汇总数据!E$8,0),IF(AND($G242="互联网版",$H242="中西医诊所"),IFERROR(T242/同类汇总数据!E$9,0),IF(AND($G242="互联网版",$H242="中医诊所"),IFERROR(T242/同类汇总数据!E$10,0),IF(AND($G242="互联网版",$H242="口腔诊所"),IFERROR(T242/同类汇总数据!E$11,0))))))))))</f>
        <v>0</v>
      </c>
      <c r="AG242" s="61">
        <f>IF(AND($G242="正式版",$H242="中西医诊所"),IFERROR(U242/同类汇总数据!F$3,0),IF(AND($G242="正式版",$H242="中医诊所"),IFERROR(U242/同类汇总数据!F$4,0),IF(AND($G242="正式版",$H242="口腔诊所"),IFERROR(U242/同类汇总数据!F$5,0),IF(AND($G242="检查版",$H242="中西医诊所"),IFERROR(U242/同类汇总数据!F$6,0),IF(AND($G242="检查版",$H242="中医诊所"),IFERROR(U242/同类汇总数据!F$7,0),IF(AND($G242="检查版",$H242="口腔诊所"),IFERROR(U242/同类汇总数据!F$8,0),IF(AND($G242="互联网版",$H242="中西医诊所"),IFERROR(U242/同类汇总数据!F$9,0),IF(AND($G242="互联网版",$H242="中医诊所"),IFERROR(U242/同类汇总数据!F$10,0),IF(AND($G242="互联网版",$H242="口腔诊所"),IFERROR(U242/同类汇总数据!F$11,0))))))))))</f>
        <v>0</v>
      </c>
      <c r="AH242" s="61">
        <f>IF(AND($G242="正式版",$H242="中西医诊所"),IFERROR(V242/同类汇总数据!G$3,0),IF(AND($G242="正式版",$H242="中医诊所"),IFERROR(V242/同类汇总数据!G$4,0),IF(AND($G242="正式版",$H242="口腔诊所"),IFERROR(V242/同类汇总数据!G$5,0),IF(AND($G242="检查版",$H242="中西医诊所"),IFERROR(V242/同类汇总数据!G$6,0),IF(AND($G242="检查版",$H242="中医诊所"),IFERROR(V242/同类汇总数据!G$7,0),IF(AND($G242="检查版",$H242="口腔诊所"),IFERROR(V242/同类汇总数据!G$8,0),IF(AND($G242="互联网版",$H242="中西医诊所"),IFERROR(V242/同类汇总数据!G$9,0),IF(AND($G242="互联网版",$H242="中医诊所"),IFERROR(V242/同类汇总数据!G$10,0),IF(AND($G242="互联网版",$H242="口腔诊所"),IFERROR(V242/同类汇总数据!G$11,0))))))))))</f>
        <v>0</v>
      </c>
      <c r="AI242" s="61">
        <f>IF(AND($G242="正式版",$H242="中西医诊所"),IFERROR(W242/同类汇总数据!H$3,0),IF(AND($G242="正式版",$H242="中医诊所"),IFERROR(W242/同类汇总数据!H$4,0),IF(AND($G242="正式版",$H242="口腔诊所"),IFERROR(W242/同类汇总数据!H$5,0),IF(AND($G242="检查版",$H242="中西医诊所"),IFERROR(W242/同类汇总数据!H$6,0),IF(AND($G242="检查版",$H242="中医诊所"),IFERROR(W242/同类汇总数据!H$7,0),IF(AND($G242="检查版",$H242="口腔诊所"),IFERROR(W242/同类汇总数据!H$8,0),IF(AND($G242="互联网版",$H242="中西医诊所"),IFERROR(W242/同类汇总数据!H$9,0),IF(AND($G242="互联网版",$H242="中医诊所"),IFERROR(W242/同类汇总数据!H$10,0),IF(AND($G242="互联网版",$H242="口腔诊所"),IFERROR(W242/同类汇总数据!H$11,0))))))))))</f>
        <v>0</v>
      </c>
      <c r="AJ242" s="61">
        <f>IF(AND($G242="正式版",$H242="中西医诊所"),IFERROR(X242/同类汇总数据!I$3,0),IF(AND($G242="正式版",$H242="中医诊所"),IFERROR(X242/同类汇总数据!I$4,0),IF(AND($G242="正式版",$H242="口腔诊所"),IFERROR(X242/同类汇总数据!I$5,0),IF(AND($G242="检查版",$H242="中西医诊所"),IFERROR(X242/同类汇总数据!I$6,0),IF(AND($G242="检查版",$H242="中医诊所"),IFERROR(X242/同类汇总数据!I$7,0),IF(AND($G242="检查版",$H242="口腔诊所"),IFERROR(X242/同类汇总数据!I$8,0),IF(AND($G242="互联网版",$H242="中西医诊所"),IFERROR(X242/同类汇总数据!I$9,0),IF(AND($G242="互联网版",$H242="中医诊所"),IFERROR(X242/同类汇总数据!I$10,0),IF(AND($G242="互联网版",$H242="口腔诊所"),IFERROR(X242/同类汇总数据!I$11,0))))))))))</f>
        <v>0</v>
      </c>
      <c r="AK242" s="61">
        <f>IF(AND($G242="正式版",$H242="中西医诊所"),IFERROR(Y242/同类汇总数据!J$3,0),IF(AND($G242="正式版",$H242="中医诊所"),IFERROR(Y242/同类汇总数据!J$4,0),IF(AND($G242="正式版",$H242="口腔诊所"),IFERROR(Y242/同类汇总数据!J$5,0),IF(AND($G242="检查版",$H242="中西医诊所"),IFERROR(Y242/同类汇总数据!J$6,0),IF(AND($G242="检查版",$H242="中医诊所"),IFERROR(Y242/同类汇总数据!J$7,0),IF(AND($G242="检查版",$H242="口腔诊所"),IFERROR(Y242/同类汇总数据!J$8,0),IF(AND($G242="互联网版",$H242="中西医诊所"),IFERROR(Y242/同类汇总数据!J$9,0),IF(AND($G242="互联网版",$H242="中医诊所"),IFERROR(Y242/同类汇总数据!J$10,0),IF(AND($G242="互联网版",$H242="口腔诊所"),IFERROR(Y242/同类汇总数据!J$11,0))))))))))</f>
        <v>0</v>
      </c>
      <c r="AL242" s="62" t="str">
        <f ca="1" t="shared" si="72"/>
        <v>今年内未操作</v>
      </c>
      <c r="AM242" s="62" t="str">
        <f t="shared" si="73"/>
        <v>低于同行20%</v>
      </c>
      <c r="AN242" s="5" t="str">
        <f t="shared" si="74"/>
        <v>低于同行20%</v>
      </c>
      <c r="AO242" s="63">
        <f t="shared" si="75"/>
        <v>45678.7123263889</v>
      </c>
      <c r="AP242" s="5" t="str">
        <f t="shared" si="76"/>
        <v/>
      </c>
      <c r="AQ242" s="60">
        <v>45264.3902818403</v>
      </c>
    </row>
    <row r="243" ht="17" spans="1:43">
      <c r="A243" s="5">
        <f t="shared" si="79"/>
        <v>240</v>
      </c>
      <c r="B243" s="55" t="str">
        <f t="shared" si="69"/>
        <v>无交易</v>
      </c>
      <c r="C243" s="2" t="str">
        <f t="shared" si="70"/>
        <v/>
      </c>
      <c r="D243" s="56" t="str">
        <f t="shared" si="71"/>
        <v>流失</v>
      </c>
      <c r="E243" s="84" t="s">
        <v>751</v>
      </c>
      <c r="F243" s="58">
        <v>45265.4170108565</v>
      </c>
      <c r="G243" s="59" t="s">
        <v>60</v>
      </c>
      <c r="H243" s="59" t="s">
        <v>39</v>
      </c>
      <c r="I243" s="59" t="s">
        <v>40</v>
      </c>
      <c r="J243" s="59" t="s">
        <v>85</v>
      </c>
      <c r="K243" s="59" t="s">
        <v>752</v>
      </c>
      <c r="L243" s="59" t="s">
        <v>753</v>
      </c>
      <c r="M243" s="60">
        <v>45418.5394560185</v>
      </c>
      <c r="N243" s="60"/>
      <c r="O243" s="60"/>
      <c r="P243" s="60">
        <v>45411.5735317477</v>
      </c>
      <c r="Q243" s="60"/>
      <c r="R243" s="59"/>
      <c r="S243" s="59"/>
      <c r="T243" s="59"/>
      <c r="U243" s="59"/>
      <c r="V243" s="59"/>
      <c r="W243" s="59"/>
      <c r="X243" s="59"/>
      <c r="Y243" s="59"/>
      <c r="Z243" s="59"/>
      <c r="AA243" s="59"/>
      <c r="AB243" s="59"/>
      <c r="AC243" s="59"/>
      <c r="AD243" s="61">
        <f>IF(AND($G243="正式版",$H243="中西医诊所"),IFERROR(R243/同类汇总数据!C$3,0),IF(AND($G243="正式版",$H243="中医诊所"),IFERROR(R243/同类汇总数据!C$4,0),IF(AND($G243="正式版",$H243="口腔诊所"),IFERROR(R243/同类汇总数据!C$5,0),IF(AND($G243="检查版",$H243="中西医诊所"),IFERROR(R243/同类汇总数据!C$6,0),IF(AND($G243="检查版",$H243="中医诊所"),IFERROR(R243/同类汇总数据!C$7,0),IF(AND($G243="检查版",$H243="口腔诊所"),IFERROR(R243/同类汇总数据!C$8,0),IF(AND($G243="互联网版",$H243="中西医诊所"),IFERROR(R243/同类汇总数据!C$9,0),IF(AND($G243="互联网版",$H243="中医诊所"),IFERROR(R243/同类汇总数据!C$10,0),IF(AND($G243="互联网版",$H243="口腔诊所"),IFERROR(R243/同类汇总数据!C$11,0))))))))))</f>
        <v>0</v>
      </c>
      <c r="AE243" s="61">
        <f>IF(AND($G243="正式版",$H243="中西医诊所"),IFERROR(S243/同类汇总数据!D$3,0),IF(AND($G243="正式版",$H243="中医诊所"),IFERROR(S243/同类汇总数据!D$4,0),IF(AND($G243="正式版",$H243="口腔诊所"),IFERROR(S243/同类汇总数据!D$5,0),IF(AND($G243="检查版",$H243="中西医诊所"),IFERROR(S243/同类汇总数据!D$6,0),IF(AND($G243="检查版",$H243="中医诊所"),IFERROR(S243/同类汇总数据!D$7,0),IF(AND($G243="检查版",$H243="口腔诊所"),IFERROR(S243/同类汇总数据!D$8,0),IF(AND($G243="互联网版",$H243="中西医诊所"),IFERROR(S243/同类汇总数据!D$9,0),IF(AND($G243="互联网版",$H243="中医诊所"),IFERROR(S243/同类汇总数据!D$10,0),IF(AND($G243="互联网版",$H243="口腔诊所"),IFERROR(S243/同类汇总数据!D$11,0))))))))))</f>
        <v>0</v>
      </c>
      <c r="AF243" s="61">
        <f>IF(AND($G243="正式版",$H243="中西医诊所"),IFERROR(T243/同类汇总数据!E$3,0),IF(AND($G243="正式版",$H243="中医诊所"),IFERROR(T243/同类汇总数据!E$4,0),IF(AND($G243="正式版",$H243="口腔诊所"),IFERROR(T243/同类汇总数据!E$5,0),IF(AND($G243="检查版",$H243="中西医诊所"),IFERROR(T243/同类汇总数据!E$6,0),IF(AND($G243="检查版",$H243="中医诊所"),IFERROR(T243/同类汇总数据!E$7,0),IF(AND($G243="检查版",$H243="口腔诊所"),IFERROR(T243/同类汇总数据!E$8,0),IF(AND($G243="互联网版",$H243="中西医诊所"),IFERROR(T243/同类汇总数据!E$9,0),IF(AND($G243="互联网版",$H243="中医诊所"),IFERROR(T243/同类汇总数据!E$10,0),IF(AND($G243="互联网版",$H243="口腔诊所"),IFERROR(T243/同类汇总数据!E$11,0))))))))))</f>
        <v>0</v>
      </c>
      <c r="AG243" s="61">
        <f>IF(AND($G243="正式版",$H243="中西医诊所"),IFERROR(U243/同类汇总数据!F$3,0),IF(AND($G243="正式版",$H243="中医诊所"),IFERROR(U243/同类汇总数据!F$4,0),IF(AND($G243="正式版",$H243="口腔诊所"),IFERROR(U243/同类汇总数据!F$5,0),IF(AND($G243="检查版",$H243="中西医诊所"),IFERROR(U243/同类汇总数据!F$6,0),IF(AND($G243="检查版",$H243="中医诊所"),IFERROR(U243/同类汇总数据!F$7,0),IF(AND($G243="检查版",$H243="口腔诊所"),IFERROR(U243/同类汇总数据!F$8,0),IF(AND($G243="互联网版",$H243="中西医诊所"),IFERROR(U243/同类汇总数据!F$9,0),IF(AND($G243="互联网版",$H243="中医诊所"),IFERROR(U243/同类汇总数据!F$10,0),IF(AND($G243="互联网版",$H243="口腔诊所"),IFERROR(U243/同类汇总数据!F$11,0))))))))))</f>
        <v>0</v>
      </c>
      <c r="AH243" s="61">
        <f>IF(AND($G243="正式版",$H243="中西医诊所"),IFERROR(V243/同类汇总数据!G$3,0),IF(AND($G243="正式版",$H243="中医诊所"),IFERROR(V243/同类汇总数据!G$4,0),IF(AND($G243="正式版",$H243="口腔诊所"),IFERROR(V243/同类汇总数据!G$5,0),IF(AND($G243="检查版",$H243="中西医诊所"),IFERROR(V243/同类汇总数据!G$6,0),IF(AND($G243="检查版",$H243="中医诊所"),IFERROR(V243/同类汇总数据!G$7,0),IF(AND($G243="检查版",$H243="口腔诊所"),IFERROR(V243/同类汇总数据!G$8,0),IF(AND($G243="互联网版",$H243="中西医诊所"),IFERROR(V243/同类汇总数据!G$9,0),IF(AND($G243="互联网版",$H243="中医诊所"),IFERROR(V243/同类汇总数据!G$10,0),IF(AND($G243="互联网版",$H243="口腔诊所"),IFERROR(V243/同类汇总数据!G$11,0))))))))))</f>
        <v>0</v>
      </c>
      <c r="AI243" s="61">
        <f>IF(AND($G243="正式版",$H243="中西医诊所"),IFERROR(W243/同类汇总数据!H$3,0),IF(AND($G243="正式版",$H243="中医诊所"),IFERROR(W243/同类汇总数据!H$4,0),IF(AND($G243="正式版",$H243="口腔诊所"),IFERROR(W243/同类汇总数据!H$5,0),IF(AND($G243="检查版",$H243="中西医诊所"),IFERROR(W243/同类汇总数据!H$6,0),IF(AND($G243="检查版",$H243="中医诊所"),IFERROR(W243/同类汇总数据!H$7,0),IF(AND($G243="检查版",$H243="口腔诊所"),IFERROR(W243/同类汇总数据!H$8,0),IF(AND($G243="互联网版",$H243="中西医诊所"),IFERROR(W243/同类汇总数据!H$9,0),IF(AND($G243="互联网版",$H243="中医诊所"),IFERROR(W243/同类汇总数据!H$10,0),IF(AND($G243="互联网版",$H243="口腔诊所"),IFERROR(W243/同类汇总数据!H$11,0))))))))))</f>
        <v>0</v>
      </c>
      <c r="AJ243" s="61">
        <f>IF(AND($G243="正式版",$H243="中西医诊所"),IFERROR(X243/同类汇总数据!I$3,0),IF(AND($G243="正式版",$H243="中医诊所"),IFERROR(X243/同类汇总数据!I$4,0),IF(AND($G243="正式版",$H243="口腔诊所"),IFERROR(X243/同类汇总数据!I$5,0),IF(AND($G243="检查版",$H243="中西医诊所"),IFERROR(X243/同类汇总数据!I$6,0),IF(AND($G243="检查版",$H243="中医诊所"),IFERROR(X243/同类汇总数据!I$7,0),IF(AND($G243="检查版",$H243="口腔诊所"),IFERROR(X243/同类汇总数据!I$8,0),IF(AND($G243="互联网版",$H243="中西医诊所"),IFERROR(X243/同类汇总数据!I$9,0),IF(AND($G243="互联网版",$H243="中医诊所"),IFERROR(X243/同类汇总数据!I$10,0),IF(AND($G243="互联网版",$H243="口腔诊所"),IFERROR(X243/同类汇总数据!I$11,0))))))))))</f>
        <v>0</v>
      </c>
      <c r="AK243" s="61">
        <f>IF(AND($G243="正式版",$H243="中西医诊所"),IFERROR(Y243/同类汇总数据!J$3,0),IF(AND($G243="正式版",$H243="中医诊所"),IFERROR(Y243/同类汇总数据!J$4,0),IF(AND($G243="正式版",$H243="口腔诊所"),IFERROR(Y243/同类汇总数据!J$5,0),IF(AND($G243="检查版",$H243="中西医诊所"),IFERROR(Y243/同类汇总数据!J$6,0),IF(AND($G243="检查版",$H243="中医诊所"),IFERROR(Y243/同类汇总数据!J$7,0),IF(AND($G243="检查版",$H243="口腔诊所"),IFERROR(Y243/同类汇总数据!J$8,0),IF(AND($G243="互联网版",$H243="中西医诊所"),IFERROR(Y243/同类汇总数据!J$9,0),IF(AND($G243="互联网版",$H243="中医诊所"),IFERROR(Y243/同类汇总数据!J$10,0),IF(AND($G243="互联网版",$H243="口腔诊所"),IFERROR(Y243/同类汇总数据!J$11,0))))))))))</f>
        <v>0</v>
      </c>
      <c r="AL243" s="62" t="str">
        <f ca="1" t="shared" si="72"/>
        <v>今年内未操作</v>
      </c>
      <c r="AM243" s="62" t="str">
        <f t="shared" si="73"/>
        <v>低于同行20%</v>
      </c>
      <c r="AN243" s="5" t="str">
        <f t="shared" si="74"/>
        <v>低于同行20%</v>
      </c>
      <c r="AO243" s="63">
        <f t="shared" si="75"/>
        <v>45418.5394560185</v>
      </c>
      <c r="AP243" s="5" t="str">
        <f t="shared" si="76"/>
        <v/>
      </c>
      <c r="AQ243" s="60">
        <v>45265.4170108565</v>
      </c>
    </row>
    <row r="244" ht="17" spans="1:43">
      <c r="A244" s="5">
        <f t="shared" ref="A244:A253" si="80">ROW()-3</f>
        <v>241</v>
      </c>
      <c r="B244" s="55" t="str">
        <f t="shared" si="69"/>
        <v>无交易</v>
      </c>
      <c r="C244" s="2" t="str">
        <f t="shared" si="70"/>
        <v/>
      </c>
      <c r="D244" s="56" t="str">
        <f t="shared" si="71"/>
        <v>流失</v>
      </c>
      <c r="E244" s="84" t="s">
        <v>754</v>
      </c>
      <c r="F244" s="58">
        <v>45265.598741956</v>
      </c>
      <c r="G244" s="59" t="s">
        <v>60</v>
      </c>
      <c r="H244" s="59" t="s">
        <v>63</v>
      </c>
      <c r="I244" s="59" t="s">
        <v>40</v>
      </c>
      <c r="J244" s="59" t="s">
        <v>41</v>
      </c>
      <c r="K244" s="59" t="s">
        <v>755</v>
      </c>
      <c r="L244" s="59" t="s">
        <v>756</v>
      </c>
      <c r="M244" s="60">
        <v>45362.4233449074</v>
      </c>
      <c r="N244" s="60"/>
      <c r="O244" s="60"/>
      <c r="P244" s="60">
        <v>45287.4500145602</v>
      </c>
      <c r="Q244" s="60"/>
      <c r="R244" s="59"/>
      <c r="S244" s="59"/>
      <c r="T244" s="59"/>
      <c r="U244" s="59"/>
      <c r="V244" s="59"/>
      <c r="W244" s="59"/>
      <c r="X244" s="59"/>
      <c r="Y244" s="59"/>
      <c r="Z244" s="59"/>
      <c r="AA244" s="59"/>
      <c r="AB244" s="59"/>
      <c r="AC244" s="59"/>
      <c r="AD244" s="61">
        <f>IF(AND($G244="正式版",$H244="中西医诊所"),IFERROR(R244/同类汇总数据!C$3,0),IF(AND($G244="正式版",$H244="中医诊所"),IFERROR(R244/同类汇总数据!C$4,0),IF(AND($G244="正式版",$H244="口腔诊所"),IFERROR(R244/同类汇总数据!C$5,0),IF(AND($G244="检查版",$H244="中西医诊所"),IFERROR(R244/同类汇总数据!C$6,0),IF(AND($G244="检查版",$H244="中医诊所"),IFERROR(R244/同类汇总数据!C$7,0),IF(AND($G244="检查版",$H244="口腔诊所"),IFERROR(R244/同类汇总数据!C$8,0),IF(AND($G244="互联网版",$H244="中西医诊所"),IFERROR(R244/同类汇总数据!C$9,0),IF(AND($G244="互联网版",$H244="中医诊所"),IFERROR(R244/同类汇总数据!C$10,0),IF(AND($G244="互联网版",$H244="口腔诊所"),IFERROR(R244/同类汇总数据!C$11,0))))))))))</f>
        <v>0</v>
      </c>
      <c r="AE244" s="61">
        <f>IF(AND($G244="正式版",$H244="中西医诊所"),IFERROR(S244/同类汇总数据!D$3,0),IF(AND($G244="正式版",$H244="中医诊所"),IFERROR(S244/同类汇总数据!D$4,0),IF(AND($G244="正式版",$H244="口腔诊所"),IFERROR(S244/同类汇总数据!D$5,0),IF(AND($G244="检查版",$H244="中西医诊所"),IFERROR(S244/同类汇总数据!D$6,0),IF(AND($G244="检查版",$H244="中医诊所"),IFERROR(S244/同类汇总数据!D$7,0),IF(AND($G244="检查版",$H244="口腔诊所"),IFERROR(S244/同类汇总数据!D$8,0),IF(AND($G244="互联网版",$H244="中西医诊所"),IFERROR(S244/同类汇总数据!D$9,0),IF(AND($G244="互联网版",$H244="中医诊所"),IFERROR(S244/同类汇总数据!D$10,0),IF(AND($G244="互联网版",$H244="口腔诊所"),IFERROR(S244/同类汇总数据!D$11,0))))))))))</f>
        <v>0</v>
      </c>
      <c r="AF244" s="61">
        <f>IF(AND($G244="正式版",$H244="中西医诊所"),IFERROR(T244/同类汇总数据!E$3,0),IF(AND($G244="正式版",$H244="中医诊所"),IFERROR(T244/同类汇总数据!E$4,0),IF(AND($G244="正式版",$H244="口腔诊所"),IFERROR(T244/同类汇总数据!E$5,0),IF(AND($G244="检查版",$H244="中西医诊所"),IFERROR(T244/同类汇总数据!E$6,0),IF(AND($G244="检查版",$H244="中医诊所"),IFERROR(T244/同类汇总数据!E$7,0),IF(AND($G244="检查版",$H244="口腔诊所"),IFERROR(T244/同类汇总数据!E$8,0),IF(AND($G244="互联网版",$H244="中西医诊所"),IFERROR(T244/同类汇总数据!E$9,0),IF(AND($G244="互联网版",$H244="中医诊所"),IFERROR(T244/同类汇总数据!E$10,0),IF(AND($G244="互联网版",$H244="口腔诊所"),IFERROR(T244/同类汇总数据!E$11,0))))))))))</f>
        <v>0</v>
      </c>
      <c r="AG244" s="61">
        <f>IF(AND($G244="正式版",$H244="中西医诊所"),IFERROR(U244/同类汇总数据!F$3,0),IF(AND($G244="正式版",$H244="中医诊所"),IFERROR(U244/同类汇总数据!F$4,0),IF(AND($G244="正式版",$H244="口腔诊所"),IFERROR(U244/同类汇总数据!F$5,0),IF(AND($G244="检查版",$H244="中西医诊所"),IFERROR(U244/同类汇总数据!F$6,0),IF(AND($G244="检查版",$H244="中医诊所"),IFERROR(U244/同类汇总数据!F$7,0),IF(AND($G244="检查版",$H244="口腔诊所"),IFERROR(U244/同类汇总数据!F$8,0),IF(AND($G244="互联网版",$H244="中西医诊所"),IFERROR(U244/同类汇总数据!F$9,0),IF(AND($G244="互联网版",$H244="中医诊所"),IFERROR(U244/同类汇总数据!F$10,0),IF(AND($G244="互联网版",$H244="口腔诊所"),IFERROR(U244/同类汇总数据!F$11,0))))))))))</f>
        <v>0</v>
      </c>
      <c r="AH244" s="61">
        <f>IF(AND($G244="正式版",$H244="中西医诊所"),IFERROR(V244/同类汇总数据!G$3,0),IF(AND($G244="正式版",$H244="中医诊所"),IFERROR(V244/同类汇总数据!G$4,0),IF(AND($G244="正式版",$H244="口腔诊所"),IFERROR(V244/同类汇总数据!G$5,0),IF(AND($G244="检查版",$H244="中西医诊所"),IFERROR(V244/同类汇总数据!G$6,0),IF(AND($G244="检查版",$H244="中医诊所"),IFERROR(V244/同类汇总数据!G$7,0),IF(AND($G244="检查版",$H244="口腔诊所"),IFERROR(V244/同类汇总数据!G$8,0),IF(AND($G244="互联网版",$H244="中西医诊所"),IFERROR(V244/同类汇总数据!G$9,0),IF(AND($G244="互联网版",$H244="中医诊所"),IFERROR(V244/同类汇总数据!G$10,0),IF(AND($G244="互联网版",$H244="口腔诊所"),IFERROR(V244/同类汇总数据!G$11,0))))))))))</f>
        <v>0</v>
      </c>
      <c r="AI244" s="61">
        <f>IF(AND($G244="正式版",$H244="中西医诊所"),IFERROR(W244/同类汇总数据!H$3,0),IF(AND($G244="正式版",$H244="中医诊所"),IFERROR(W244/同类汇总数据!H$4,0),IF(AND($G244="正式版",$H244="口腔诊所"),IFERROR(W244/同类汇总数据!H$5,0),IF(AND($G244="检查版",$H244="中西医诊所"),IFERROR(W244/同类汇总数据!H$6,0),IF(AND($G244="检查版",$H244="中医诊所"),IFERROR(W244/同类汇总数据!H$7,0),IF(AND($G244="检查版",$H244="口腔诊所"),IFERROR(W244/同类汇总数据!H$8,0),IF(AND($G244="互联网版",$H244="中西医诊所"),IFERROR(W244/同类汇总数据!H$9,0),IF(AND($G244="互联网版",$H244="中医诊所"),IFERROR(W244/同类汇总数据!H$10,0),IF(AND($G244="互联网版",$H244="口腔诊所"),IFERROR(W244/同类汇总数据!H$11,0))))))))))</f>
        <v>0</v>
      </c>
      <c r="AJ244" s="61">
        <f>IF(AND($G244="正式版",$H244="中西医诊所"),IFERROR(X244/同类汇总数据!I$3,0),IF(AND($G244="正式版",$H244="中医诊所"),IFERROR(X244/同类汇总数据!I$4,0),IF(AND($G244="正式版",$H244="口腔诊所"),IFERROR(X244/同类汇总数据!I$5,0),IF(AND($G244="检查版",$H244="中西医诊所"),IFERROR(X244/同类汇总数据!I$6,0),IF(AND($G244="检查版",$H244="中医诊所"),IFERROR(X244/同类汇总数据!I$7,0),IF(AND($G244="检查版",$H244="口腔诊所"),IFERROR(X244/同类汇总数据!I$8,0),IF(AND($G244="互联网版",$H244="中西医诊所"),IFERROR(X244/同类汇总数据!I$9,0),IF(AND($G244="互联网版",$H244="中医诊所"),IFERROR(X244/同类汇总数据!I$10,0),IF(AND($G244="互联网版",$H244="口腔诊所"),IFERROR(X244/同类汇总数据!I$11,0))))))))))</f>
        <v>0</v>
      </c>
      <c r="AK244" s="61">
        <f>IF(AND($G244="正式版",$H244="中西医诊所"),IFERROR(Y244/同类汇总数据!J$3,0),IF(AND($G244="正式版",$H244="中医诊所"),IFERROR(Y244/同类汇总数据!J$4,0),IF(AND($G244="正式版",$H244="口腔诊所"),IFERROR(Y244/同类汇总数据!J$5,0),IF(AND($G244="检查版",$H244="中西医诊所"),IFERROR(Y244/同类汇总数据!J$6,0),IF(AND($G244="检查版",$H244="中医诊所"),IFERROR(Y244/同类汇总数据!J$7,0),IF(AND($G244="检查版",$H244="口腔诊所"),IFERROR(Y244/同类汇总数据!J$8,0),IF(AND($G244="互联网版",$H244="中西医诊所"),IFERROR(Y244/同类汇总数据!J$9,0),IF(AND($G244="互联网版",$H244="中医诊所"),IFERROR(Y244/同类汇总数据!J$10,0),IF(AND($G244="互联网版",$H244="口腔诊所"),IFERROR(Y244/同类汇总数据!J$11,0))))))))))</f>
        <v>0</v>
      </c>
      <c r="AL244" s="62" t="str">
        <f ca="1" t="shared" si="72"/>
        <v>今年内未操作</v>
      </c>
      <c r="AM244" s="62" t="str">
        <f t="shared" si="73"/>
        <v>低于同行20%</v>
      </c>
      <c r="AN244" s="5" t="str">
        <f t="shared" si="74"/>
        <v>低于同行20%</v>
      </c>
      <c r="AO244" s="63">
        <f t="shared" si="75"/>
        <v>45362.4233449074</v>
      </c>
      <c r="AP244" s="5" t="str">
        <f t="shared" si="76"/>
        <v/>
      </c>
      <c r="AQ244" s="60">
        <v>45265.598741956</v>
      </c>
    </row>
    <row r="245" ht="17" spans="1:43">
      <c r="A245" s="5">
        <f t="shared" si="80"/>
        <v>242</v>
      </c>
      <c r="B245" s="55" t="str">
        <f t="shared" si="69"/>
        <v>交易波动较大</v>
      </c>
      <c r="C245" s="2" t="str">
        <f t="shared" si="70"/>
        <v/>
      </c>
      <c r="D245" s="56" t="str">
        <f t="shared" si="71"/>
        <v>-</v>
      </c>
      <c r="E245" s="84" t="s">
        <v>757</v>
      </c>
      <c r="F245" s="58">
        <v>45266.4206767014</v>
      </c>
      <c r="G245" s="59" t="s">
        <v>38</v>
      </c>
      <c r="H245" s="59" t="s">
        <v>66</v>
      </c>
      <c r="I245" s="59" t="s">
        <v>40</v>
      </c>
      <c r="J245" s="59" t="s">
        <v>67</v>
      </c>
      <c r="K245" s="59" t="s">
        <v>758</v>
      </c>
      <c r="L245" s="59" t="s">
        <v>759</v>
      </c>
      <c r="M245" s="60">
        <v>46104.3726851852</v>
      </c>
      <c r="N245" s="60">
        <v>46104.3843315741</v>
      </c>
      <c r="O245" s="60">
        <v>46104.3997547106</v>
      </c>
      <c r="P245" s="60">
        <v>46101.3800158102</v>
      </c>
      <c r="Q245" s="60">
        <v>46104.3843555093</v>
      </c>
      <c r="R245" s="59">
        <v>8283.93</v>
      </c>
      <c r="S245" s="59">
        <v>30472.73</v>
      </c>
      <c r="T245" s="59">
        <v>146672.52</v>
      </c>
      <c r="U245" s="59">
        <v>99383.47</v>
      </c>
      <c r="V245" s="59">
        <v>34</v>
      </c>
      <c r="W245" s="59">
        <v>102</v>
      </c>
      <c r="X245" s="59">
        <v>397</v>
      </c>
      <c r="Y245" s="59">
        <v>328</v>
      </c>
      <c r="Z245" s="59">
        <v>855.6560176991</v>
      </c>
      <c r="AA245" s="59">
        <v>-0.1546312045</v>
      </c>
      <c r="AB245" s="59">
        <v>-0.5502773941</v>
      </c>
      <c r="AC245" s="59">
        <v>0.1674043676</v>
      </c>
      <c r="AD245" s="61">
        <f>IF(AND($G245="正式版",$H245="中西医诊所"),IFERROR(R245/同类汇总数据!C$3,0),IF(AND($G245="正式版",$H245="中医诊所"),IFERROR(R245/同类汇总数据!C$4,0),IF(AND($G245="正式版",$H245="口腔诊所"),IFERROR(R245/同类汇总数据!C$5,0),IF(AND($G245="检查版",$H245="中西医诊所"),IFERROR(R245/同类汇总数据!C$6,0),IF(AND($G245="检查版",$H245="中医诊所"),IFERROR(R245/同类汇总数据!C$7,0),IF(AND($G245="检查版",$H245="口腔诊所"),IFERROR(R245/同类汇总数据!C$8,0),IF(AND($G245="互联网版",$H245="中西医诊所"),IFERROR(R245/同类汇总数据!C$9,0),IF(AND($G245="互联网版",$H245="中医诊所"),IFERROR(R245/同类汇总数据!C$10,0),IF(AND($G245="互联网版",$H245="口腔诊所"),IFERROR(R245/同类汇总数据!C$11,0))))))))))</f>
        <v>1.19244547264497</v>
      </c>
      <c r="AE245" s="61">
        <f>IF(AND($G245="正式版",$H245="中西医诊所"),IFERROR(S245/同类汇总数据!D$3,0),IF(AND($G245="正式版",$H245="中医诊所"),IFERROR(S245/同类汇总数据!D$4,0),IF(AND($G245="正式版",$H245="口腔诊所"),IFERROR(S245/同类汇总数据!D$5,0),IF(AND($G245="检查版",$H245="中西医诊所"),IFERROR(S245/同类汇总数据!D$6,0),IF(AND($G245="检查版",$H245="中医诊所"),IFERROR(S245/同类汇总数据!D$7,0),IF(AND($G245="检查版",$H245="口腔诊所"),IFERROR(S245/同类汇总数据!D$8,0),IF(AND($G245="互联网版",$H245="中西医诊所"),IFERROR(S245/同类汇总数据!D$9,0),IF(AND($G245="互联网版",$H245="中医诊所"),IFERROR(S245/同类汇总数据!D$10,0),IF(AND($G245="互联网版",$H245="口腔诊所"),IFERROR(S245/同类汇总数据!D$11,0))))))))))</f>
        <v>1.13053478617998</v>
      </c>
      <c r="AF245" s="61">
        <f>IF(AND($G245="正式版",$H245="中西医诊所"),IFERROR(T245/同类汇总数据!E$3,0),IF(AND($G245="正式版",$H245="中医诊所"),IFERROR(T245/同类汇总数据!E$4,0),IF(AND($G245="正式版",$H245="口腔诊所"),IFERROR(T245/同类汇总数据!E$5,0),IF(AND($G245="检查版",$H245="中西医诊所"),IFERROR(T245/同类汇总数据!E$6,0),IF(AND($G245="检查版",$H245="中医诊所"),IFERROR(T245/同类汇总数据!E$7,0),IF(AND($G245="检查版",$H245="口腔诊所"),IFERROR(T245/同类汇总数据!E$8,0),IF(AND($G245="互联网版",$H245="中西医诊所"),IFERROR(T245/同类汇总数据!E$9,0),IF(AND($G245="互联网版",$H245="中医诊所"),IFERROR(T245/同类汇总数据!E$10,0),IF(AND($G245="互联网版",$H245="口腔诊所"),IFERROR(T245/同类汇总数据!E$11,0))))))))))</f>
        <v>1.88465283539541</v>
      </c>
      <c r="AG245" s="61">
        <f>IF(AND($G245="正式版",$H245="中西医诊所"),IFERROR(U245/同类汇总数据!F$3,0),IF(AND($G245="正式版",$H245="中医诊所"),IFERROR(U245/同类汇总数据!F$4,0),IF(AND($G245="正式版",$H245="口腔诊所"),IFERROR(U245/同类汇总数据!F$5,0),IF(AND($G245="检查版",$H245="中西医诊所"),IFERROR(U245/同类汇总数据!F$6,0),IF(AND($G245="检查版",$H245="中医诊所"),IFERROR(U245/同类汇总数据!F$7,0),IF(AND($G245="检查版",$H245="口腔诊所"),IFERROR(U245/同类汇总数据!F$8,0),IF(AND($G245="互联网版",$H245="中西医诊所"),IFERROR(U245/同类汇总数据!F$9,0),IF(AND($G245="互联网版",$H245="中医诊所"),IFERROR(U245/同类汇总数据!F$10,0),IF(AND($G245="互联网版",$H245="口腔诊所"),IFERROR(U245/同类汇总数据!F$11,0))))))))))</f>
        <v>1.48806563843994</v>
      </c>
      <c r="AH245" s="61">
        <f>IF(AND($G245="正式版",$H245="中西医诊所"),IFERROR(V245/同类汇总数据!G$3,0),IF(AND($G245="正式版",$H245="中医诊所"),IFERROR(V245/同类汇总数据!G$4,0),IF(AND($G245="正式版",$H245="口腔诊所"),IFERROR(V245/同类汇总数据!G$5,0),IF(AND($G245="检查版",$H245="中西医诊所"),IFERROR(V245/同类汇总数据!G$6,0),IF(AND($G245="检查版",$H245="中医诊所"),IFERROR(V245/同类汇总数据!G$7,0),IF(AND($G245="检查版",$H245="口腔诊所"),IFERROR(V245/同类汇总数据!G$8,0),IF(AND($G245="互联网版",$H245="中西医诊所"),IFERROR(V245/同类汇总数据!G$9,0),IF(AND($G245="互联网版",$H245="中医诊所"),IFERROR(V245/同类汇总数据!G$10,0),IF(AND($G245="互联网版",$H245="口腔诊所"),IFERROR(V245/同类汇总数据!G$11,0))))))))))</f>
        <v>0.768037010348169</v>
      </c>
      <c r="AI245" s="61">
        <f>IF(AND($G245="正式版",$H245="中西医诊所"),IFERROR(W245/同类汇总数据!H$3,0),IF(AND($G245="正式版",$H245="中医诊所"),IFERROR(W245/同类汇总数据!H$4,0),IF(AND($G245="正式版",$H245="口腔诊所"),IFERROR(W245/同类汇总数据!H$5,0),IF(AND($G245="检查版",$H245="中西医诊所"),IFERROR(W245/同类汇总数据!H$6,0),IF(AND($G245="检查版",$H245="中医诊所"),IFERROR(W245/同类汇总数据!H$7,0),IF(AND($G245="检查版",$H245="口腔诊所"),IFERROR(W245/同类汇总数据!H$8,0),IF(AND($G245="互联网版",$H245="中西医诊所"),IFERROR(W245/同类汇总数据!H$9,0),IF(AND($G245="互联网版",$H245="中医诊所"),IFERROR(W245/同类汇总数据!H$10,0),IF(AND($G245="互联网版",$H245="口腔诊所"),IFERROR(W245/同类汇总数据!H$11,0))))))))))</f>
        <v>0.579668304703213</v>
      </c>
      <c r="AJ245" s="61">
        <f>IF(AND($G245="正式版",$H245="中西医诊所"),IFERROR(X245/同类汇总数据!I$3,0),IF(AND($G245="正式版",$H245="中医诊所"),IFERROR(X245/同类汇总数据!I$4,0),IF(AND($G245="正式版",$H245="口腔诊所"),IFERROR(X245/同类汇总数据!I$5,0),IF(AND($G245="检查版",$H245="中西医诊所"),IFERROR(X245/同类汇总数据!I$6,0),IF(AND($G245="检查版",$H245="中医诊所"),IFERROR(X245/同类汇总数据!I$7,0),IF(AND($G245="检查版",$H245="口腔诊所"),IFERROR(X245/同类汇总数据!I$8,0),IF(AND($G245="互联网版",$H245="中西医诊所"),IFERROR(X245/同类汇总数据!I$9,0),IF(AND($G245="互联网版",$H245="中医诊所"),IFERROR(X245/同类汇总数据!I$10,0),IF(AND($G245="互联网版",$H245="口腔诊所"),IFERROR(X245/同类汇总数据!I$11,0))))))))))</f>
        <v>0.768946195072159</v>
      </c>
      <c r="AK245" s="61">
        <f>IF(AND($G245="正式版",$H245="中西医诊所"),IFERROR(Y245/同类汇总数据!J$3,0),IF(AND($G245="正式版",$H245="中医诊所"),IFERROR(Y245/同类汇总数据!J$4,0),IF(AND($G245="正式版",$H245="口腔诊所"),IFERROR(Y245/同类汇总数据!J$5,0),IF(AND($G245="检查版",$H245="中西医诊所"),IFERROR(Y245/同类汇总数据!J$6,0),IF(AND($G245="检查版",$H245="中医诊所"),IFERROR(Y245/同类汇总数据!J$7,0),IF(AND($G245="检查版",$H245="口腔诊所"),IFERROR(Y245/同类汇总数据!J$8,0),IF(AND($G245="互联网版",$H245="中西医诊所"),IFERROR(Y245/同类汇总数据!J$9,0),IF(AND($G245="互联网版",$H245="中医诊所"),IFERROR(Y245/同类汇总数据!J$10,0),IF(AND($G245="互联网版",$H245="口腔诊所"),IFERROR(Y245/同类汇总数据!J$11,0))))))))))</f>
        <v>0.719675128115338</v>
      </c>
      <c r="AL245" s="62" t="str">
        <f ca="1" t="shared" si="72"/>
        <v>-</v>
      </c>
      <c r="AM245" s="62" t="str">
        <f t="shared" si="73"/>
        <v/>
      </c>
      <c r="AN245" s="5" t="str">
        <f t="shared" si="74"/>
        <v/>
      </c>
      <c r="AO245" s="63">
        <f t="shared" si="75"/>
        <v>46104.3997547106</v>
      </c>
      <c r="AP245" s="5" t="str">
        <f t="shared" si="76"/>
        <v/>
      </c>
      <c r="AQ245" s="60">
        <v>45266.4206767014</v>
      </c>
    </row>
    <row r="246" ht="17" spans="1:43">
      <c r="A246" s="5">
        <f t="shared" si="80"/>
        <v>243</v>
      </c>
      <c r="B246" s="55" t="str">
        <f t="shared" si="69"/>
        <v>连续三月交易上升</v>
      </c>
      <c r="C246" s="2" t="str">
        <f t="shared" si="70"/>
        <v/>
      </c>
      <c r="D246" s="56" t="str">
        <f t="shared" si="71"/>
        <v>-</v>
      </c>
      <c r="E246" s="84" t="s">
        <v>760</v>
      </c>
      <c r="F246" s="58">
        <v>45266.583342963</v>
      </c>
      <c r="G246" s="59" t="s">
        <v>38</v>
      </c>
      <c r="H246" s="59" t="s">
        <v>63</v>
      </c>
      <c r="I246" s="59" t="s">
        <v>40</v>
      </c>
      <c r="J246" s="59" t="s">
        <v>270</v>
      </c>
      <c r="K246" s="59" t="s">
        <v>761</v>
      </c>
      <c r="L246" s="59" t="s">
        <v>762</v>
      </c>
      <c r="M246" s="60">
        <v>46103.4666203704</v>
      </c>
      <c r="N246" s="60">
        <v>46103.5232340972</v>
      </c>
      <c r="O246" s="60">
        <v>46103.5223091667</v>
      </c>
      <c r="P246" s="60">
        <v>46030.6553016898</v>
      </c>
      <c r="Q246" s="60">
        <v>46103.5232526042</v>
      </c>
      <c r="R246" s="59">
        <v>7752</v>
      </c>
      <c r="S246" s="59">
        <v>46068.6</v>
      </c>
      <c r="T246" s="59">
        <v>106638.1</v>
      </c>
      <c r="U246" s="59">
        <v>104538.1</v>
      </c>
      <c r="V246" s="59">
        <v>12</v>
      </c>
      <c r="W246" s="59">
        <v>49</v>
      </c>
      <c r="X246" s="59">
        <v>133</v>
      </c>
      <c r="Y246" s="59">
        <v>132</v>
      </c>
      <c r="Z246" s="85" t="s">
        <v>763</v>
      </c>
      <c r="AA246" s="59">
        <v>1.1857803715</v>
      </c>
      <c r="AB246" s="59">
        <v>-0.4663231459</v>
      </c>
      <c r="AC246" s="59">
        <v>-0.0821003407</v>
      </c>
      <c r="AD246" s="61">
        <f>IF(AND($G246="正式版",$H246="中西医诊所"),IFERROR(R246/同类汇总数据!C$3,0),IF(AND($G246="正式版",$H246="中医诊所"),IFERROR(R246/同类汇总数据!C$4,0),IF(AND($G246="正式版",$H246="口腔诊所"),IFERROR(R246/同类汇总数据!C$5,0),IF(AND($G246="检查版",$H246="中西医诊所"),IFERROR(R246/同类汇总数据!C$6,0),IF(AND($G246="检查版",$H246="中医诊所"),IFERROR(R246/同类汇总数据!C$7,0),IF(AND($G246="检查版",$H246="口腔诊所"),IFERROR(R246/同类汇总数据!C$8,0),IF(AND($G246="互联网版",$H246="中西医诊所"),IFERROR(R246/同类汇总数据!C$9,0),IF(AND($G246="互联网版",$H246="中医诊所"),IFERROR(R246/同类汇总数据!C$10,0),IF(AND($G246="互联网版",$H246="口腔诊所"),IFERROR(R246/同类汇总数据!C$11,0))))))))))</f>
        <v>0.775390435569235</v>
      </c>
      <c r="AE246" s="61">
        <f>IF(AND($G246="正式版",$H246="中西医诊所"),IFERROR(S246/同类汇总数据!D$3,0),IF(AND($G246="正式版",$H246="中医诊所"),IFERROR(S246/同类汇总数据!D$4,0),IF(AND($G246="正式版",$H246="口腔诊所"),IFERROR(S246/同类汇总数据!D$5,0),IF(AND($G246="检查版",$H246="中西医诊所"),IFERROR(S246/同类汇总数据!D$6,0),IF(AND($G246="检查版",$H246="中医诊所"),IFERROR(S246/同类汇总数据!D$7,0),IF(AND($G246="检查版",$H246="口腔诊所"),IFERROR(S246/同类汇总数据!D$8,0),IF(AND($G246="互联网版",$H246="中西医诊所"),IFERROR(S246/同类汇总数据!D$9,0),IF(AND($G246="互联网版",$H246="中医诊所"),IFERROR(S246/同类汇总数据!D$10,0),IF(AND($G246="互联网版",$H246="口腔诊所"),IFERROR(S246/同类汇总数据!D$11,0))))))))))</f>
        <v>1.06073517362768</v>
      </c>
      <c r="AF246" s="61">
        <f>IF(AND($G246="正式版",$H246="中西医诊所"),IFERROR(T246/同类汇总数据!E$3,0),IF(AND($G246="正式版",$H246="中医诊所"),IFERROR(T246/同类汇总数据!E$4,0),IF(AND($G246="正式版",$H246="口腔诊所"),IFERROR(T246/同类汇总数据!E$5,0),IF(AND($G246="检查版",$H246="中西医诊所"),IFERROR(T246/同类汇总数据!E$6,0),IF(AND($G246="检查版",$H246="中医诊所"),IFERROR(T246/同类汇总数据!E$7,0),IF(AND($G246="检查版",$H246="口腔诊所"),IFERROR(T246/同类汇总数据!E$8,0),IF(AND($G246="互联网版",$H246="中西医诊所"),IFERROR(T246/同类汇总数据!E$9,0),IF(AND($G246="互联网版",$H246="中医诊所"),IFERROR(T246/同类汇总数据!E$10,0),IF(AND($G246="互联网版",$H246="口腔诊所"),IFERROR(T246/同类汇总数据!E$11,0))))))))))</f>
        <v>0.961856434078003</v>
      </c>
      <c r="AG246" s="61">
        <f>IF(AND($G246="正式版",$H246="中西医诊所"),IFERROR(U246/同类汇总数据!F$3,0),IF(AND($G246="正式版",$H246="中医诊所"),IFERROR(U246/同类汇总数据!F$4,0),IF(AND($G246="正式版",$H246="口腔诊所"),IFERROR(U246/同类汇总数据!F$5,0),IF(AND($G246="检查版",$H246="中西医诊所"),IFERROR(U246/同类汇总数据!F$6,0),IF(AND($G246="检查版",$H246="中医诊所"),IFERROR(U246/同类汇总数据!F$7,0),IF(AND($G246="检查版",$H246="口腔诊所"),IFERROR(U246/同类汇总数据!F$8,0),IF(AND($G246="互联网版",$H246="中西医诊所"),IFERROR(U246/同类汇总数据!F$9,0),IF(AND($G246="互联网版",$H246="中医诊所"),IFERROR(U246/同类汇总数据!F$10,0),IF(AND($G246="互联网版",$H246="口腔诊所"),IFERROR(U246/同类汇总数据!F$11,0))))))))))</f>
        <v>1.04644841602913</v>
      </c>
      <c r="AH246" s="61">
        <f>IF(AND($G246="正式版",$H246="中西医诊所"),IFERROR(V246/同类汇总数据!G$3,0),IF(AND($G246="正式版",$H246="中医诊所"),IFERROR(V246/同类汇总数据!G$4,0),IF(AND($G246="正式版",$H246="口腔诊所"),IFERROR(V246/同类汇总数据!G$5,0),IF(AND($G246="检查版",$H246="中西医诊所"),IFERROR(V246/同类汇总数据!G$6,0),IF(AND($G246="检查版",$H246="中医诊所"),IFERROR(V246/同类汇总数据!G$7,0),IF(AND($G246="检查版",$H246="口腔诊所"),IFERROR(V246/同类汇总数据!G$8,0),IF(AND($G246="互联网版",$H246="中西医诊所"),IFERROR(V246/同类汇总数据!G$9,0),IF(AND($G246="互联网版",$H246="中医诊所"),IFERROR(V246/同类汇总数据!G$10,0),IF(AND($G246="互联网版",$H246="口腔诊所"),IFERROR(V246/同类汇总数据!G$11,0))))))))))</f>
        <v>0.891768972384888</v>
      </c>
      <c r="AI246" s="61">
        <f>IF(AND($G246="正式版",$H246="中西医诊所"),IFERROR(W246/同类汇总数据!H$3,0),IF(AND($G246="正式版",$H246="中医诊所"),IFERROR(W246/同类汇总数据!H$4,0),IF(AND($G246="正式版",$H246="口腔诊所"),IFERROR(W246/同类汇总数据!H$5,0),IF(AND($G246="检查版",$H246="中西医诊所"),IFERROR(W246/同类汇总数据!H$6,0),IF(AND($G246="检查版",$H246="中医诊所"),IFERROR(W246/同类汇总数据!H$7,0),IF(AND($G246="检查版",$H246="口腔诊所"),IFERROR(W246/同类汇总数据!H$8,0),IF(AND($G246="互联网版",$H246="中西医诊所"),IFERROR(W246/同类汇总数据!H$9,0),IF(AND($G246="互联网版",$H246="中医诊所"),IFERROR(W246/同类汇总数据!H$10,0),IF(AND($G246="互联网版",$H246="口腔诊所"),IFERROR(W246/同类汇总数据!H$11,0))))))))))</f>
        <v>0.862884181571964</v>
      </c>
      <c r="AJ246" s="61">
        <f>IF(AND($G246="正式版",$H246="中西医诊所"),IFERROR(X246/同类汇总数据!I$3,0),IF(AND($G246="正式版",$H246="中医诊所"),IFERROR(X246/同类汇总数据!I$4,0),IF(AND($G246="正式版",$H246="口腔诊所"),IFERROR(X246/同类汇总数据!I$5,0),IF(AND($G246="检查版",$H246="中西医诊所"),IFERROR(X246/同类汇总数据!I$6,0),IF(AND($G246="检查版",$H246="中医诊所"),IFERROR(X246/同类汇总数据!I$7,0),IF(AND($G246="检查版",$H246="口腔诊所"),IFERROR(X246/同类汇总数据!I$8,0),IF(AND($G246="互联网版",$H246="中西医诊所"),IFERROR(X246/同类汇总数据!I$9,0),IF(AND($G246="互联网版",$H246="中医诊所"),IFERROR(X246/同类汇总数据!I$10,0),IF(AND($G246="互联网版",$H246="口腔诊所"),IFERROR(X246/同类汇总数据!I$11,0))))))))))</f>
        <v>0.901441289399932</v>
      </c>
      <c r="AK246" s="61">
        <f>IF(AND($G246="正式版",$H246="中西医诊所"),IFERROR(Y246/同类汇总数据!J$3,0),IF(AND($G246="正式版",$H246="中医诊所"),IFERROR(Y246/同类汇总数据!J$4,0),IF(AND($G246="正式版",$H246="口腔诊所"),IFERROR(Y246/同类汇总数据!J$5,0),IF(AND($G246="检查版",$H246="中西医诊所"),IFERROR(Y246/同类汇总数据!J$6,0),IF(AND($G246="检查版",$H246="中医诊所"),IFERROR(Y246/同类汇总数据!J$7,0),IF(AND($G246="检查版",$H246="口腔诊所"),IFERROR(Y246/同类汇总数据!J$8,0),IF(AND($G246="互联网版",$H246="中西医诊所"),IFERROR(Y246/同类汇总数据!J$9,0),IF(AND($G246="互联网版",$H246="中医诊所"),IFERROR(Y246/同类汇总数据!J$10,0),IF(AND($G246="互联网版",$H246="口腔诊所"),IFERROR(Y246/同类汇总数据!J$11,0))))))))))</f>
        <v>0.993922764671467</v>
      </c>
      <c r="AL246" s="62" t="str">
        <f ca="1" t="shared" si="72"/>
        <v>-</v>
      </c>
      <c r="AM246" s="62" t="str">
        <f t="shared" si="73"/>
        <v/>
      </c>
      <c r="AN246" s="5" t="str">
        <f t="shared" si="74"/>
        <v/>
      </c>
      <c r="AO246" s="63">
        <f t="shared" si="75"/>
        <v>46103.5232526042</v>
      </c>
      <c r="AP246" s="5" t="str">
        <f t="shared" si="76"/>
        <v/>
      </c>
      <c r="AQ246" s="60">
        <v>45266.583342963</v>
      </c>
    </row>
    <row r="247" ht="17" spans="1:43">
      <c r="A247" s="5">
        <f t="shared" si="80"/>
        <v>244</v>
      </c>
      <c r="B247" s="55" t="str">
        <f t="shared" si="69"/>
        <v>连续三月交易上升</v>
      </c>
      <c r="C247" s="2" t="str">
        <f t="shared" si="70"/>
        <v/>
      </c>
      <c r="D247" s="56" t="str">
        <f t="shared" si="71"/>
        <v>-</v>
      </c>
      <c r="E247" s="84" t="s">
        <v>764</v>
      </c>
      <c r="F247" s="58">
        <v>45266.7515615509</v>
      </c>
      <c r="G247" s="59" t="s">
        <v>38</v>
      </c>
      <c r="H247" s="59" t="s">
        <v>66</v>
      </c>
      <c r="I247" s="59" t="s">
        <v>40</v>
      </c>
      <c r="J247" s="59" t="s">
        <v>45</v>
      </c>
      <c r="K247" s="59" t="s">
        <v>765</v>
      </c>
      <c r="L247" s="59"/>
      <c r="M247" s="60">
        <v>46103.423912037</v>
      </c>
      <c r="N247" s="60">
        <v>46103.8958767477</v>
      </c>
      <c r="O247" s="60">
        <v>46103.8345571528</v>
      </c>
      <c r="P247" s="60">
        <v>46046.6191943866</v>
      </c>
      <c r="Q247" s="60">
        <v>46103.9024531134</v>
      </c>
      <c r="R247" s="59">
        <v>26409.7</v>
      </c>
      <c r="S247" s="59">
        <v>91906.4</v>
      </c>
      <c r="T247" s="59">
        <v>237408.7</v>
      </c>
      <c r="U247" s="59">
        <v>214797.6</v>
      </c>
      <c r="V247" s="59">
        <v>78</v>
      </c>
      <c r="W247" s="59">
        <v>313</v>
      </c>
      <c r="X247" s="59">
        <v>825</v>
      </c>
      <c r="Y247" s="59">
        <v>763</v>
      </c>
      <c r="Z247" s="59">
        <v>390.5410909091</v>
      </c>
      <c r="AA247" s="59">
        <v>0.4124626161</v>
      </c>
      <c r="AB247" s="59">
        <v>-0.1910371347</v>
      </c>
      <c r="AC247" s="59">
        <v>-0.1338272589</v>
      </c>
      <c r="AD247" s="61">
        <f>IF(AND($G247="正式版",$H247="中西医诊所"),IFERROR(R247/同类汇总数据!C$3,0),IF(AND($G247="正式版",$H247="中医诊所"),IFERROR(R247/同类汇总数据!C$4,0),IF(AND($G247="正式版",$H247="口腔诊所"),IFERROR(R247/同类汇总数据!C$5,0),IF(AND($G247="检查版",$H247="中西医诊所"),IFERROR(R247/同类汇总数据!C$6,0),IF(AND($G247="检查版",$H247="中医诊所"),IFERROR(R247/同类汇总数据!C$7,0),IF(AND($G247="检查版",$H247="口腔诊所"),IFERROR(R247/同类汇总数据!C$8,0),IF(AND($G247="互联网版",$H247="中西医诊所"),IFERROR(R247/同类汇总数据!C$9,0),IF(AND($G247="互联网版",$H247="中医诊所"),IFERROR(R247/同类汇总数据!C$10,0),IF(AND($G247="互联网版",$H247="口腔诊所"),IFERROR(R247/同类汇总数据!C$11,0))))))))))</f>
        <v>3.80159262559097</v>
      </c>
      <c r="AE247" s="61">
        <f>IF(AND($G247="正式版",$H247="中西医诊所"),IFERROR(S247/同类汇总数据!D$3,0),IF(AND($G247="正式版",$H247="中医诊所"),IFERROR(S247/同类汇总数据!D$4,0),IF(AND($G247="正式版",$H247="口腔诊所"),IFERROR(S247/同类汇总数据!D$5,0),IF(AND($G247="检查版",$H247="中西医诊所"),IFERROR(S247/同类汇总数据!D$6,0),IF(AND($G247="检查版",$H247="中医诊所"),IFERROR(S247/同类汇总数据!D$7,0),IF(AND($G247="检查版",$H247="口腔诊所"),IFERROR(S247/同类汇总数据!D$8,0),IF(AND($G247="互联网版",$H247="中西医诊所"),IFERROR(S247/同类汇总数据!D$9,0),IF(AND($G247="互联网版",$H247="中医诊所"),IFERROR(S247/同类汇总数据!D$10,0),IF(AND($G247="互联网版",$H247="口腔诊所"),IFERROR(S247/同类汇总数据!D$11,0))))))))))</f>
        <v>3.40971689351664</v>
      </c>
      <c r="AF247" s="61">
        <f>IF(AND($G247="正式版",$H247="中西医诊所"),IFERROR(T247/同类汇总数据!E$3,0),IF(AND($G247="正式版",$H247="中医诊所"),IFERROR(T247/同类汇总数据!E$4,0),IF(AND($G247="正式版",$H247="口腔诊所"),IFERROR(T247/同类汇总数据!E$5,0),IF(AND($G247="检查版",$H247="中西医诊所"),IFERROR(T247/同类汇总数据!E$6,0),IF(AND($G247="检查版",$H247="中医诊所"),IFERROR(T247/同类汇总数据!E$7,0),IF(AND($G247="检查版",$H247="口腔诊所"),IFERROR(T247/同类汇总数据!E$8,0),IF(AND($G247="互联网版",$H247="中西医诊所"),IFERROR(T247/同类汇总数据!E$9,0),IF(AND($G247="互联网版",$H247="中医诊所"),IFERROR(T247/同类汇总数据!E$10,0),IF(AND($G247="互联网版",$H247="口腔诊所"),IFERROR(T247/同类汇总数据!E$11,0))))))))))</f>
        <v>3.05055766139791</v>
      </c>
      <c r="AG247" s="61">
        <f>IF(AND($G247="正式版",$H247="中西医诊所"),IFERROR(U247/同类汇总数据!F$3,0),IF(AND($G247="正式版",$H247="中医诊所"),IFERROR(U247/同类汇总数据!F$4,0),IF(AND($G247="正式版",$H247="口腔诊所"),IFERROR(U247/同类汇总数据!F$5,0),IF(AND($G247="检查版",$H247="中西医诊所"),IFERROR(U247/同类汇总数据!F$6,0),IF(AND($G247="检查版",$H247="中医诊所"),IFERROR(U247/同类汇总数据!F$7,0),IF(AND($G247="检查版",$H247="口腔诊所"),IFERROR(U247/同类汇总数据!F$8,0),IF(AND($G247="互联网版",$H247="中西医诊所"),IFERROR(U247/同类汇总数据!F$9,0),IF(AND($G247="互联网版",$H247="中医诊所"),IFERROR(U247/同类汇总数据!F$10,0),IF(AND($G247="互联网版",$H247="口腔诊所"),IFERROR(U247/同类汇总数据!F$11,0))))))))))</f>
        <v>3.21615785582218</v>
      </c>
      <c r="AH247" s="61">
        <f>IF(AND($G247="正式版",$H247="中西医诊所"),IFERROR(V247/同类汇总数据!G$3,0),IF(AND($G247="正式版",$H247="中医诊所"),IFERROR(V247/同类汇总数据!G$4,0),IF(AND($G247="正式版",$H247="口腔诊所"),IFERROR(V247/同类汇总数据!G$5,0),IF(AND($G247="检查版",$H247="中西医诊所"),IFERROR(V247/同类汇总数据!G$6,0),IF(AND($G247="检查版",$H247="中医诊所"),IFERROR(V247/同类汇总数据!G$7,0),IF(AND($G247="检查版",$H247="口腔诊所"),IFERROR(V247/同类汇总数据!G$8,0),IF(AND($G247="互联网版",$H247="中西医诊所"),IFERROR(V247/同类汇总数据!G$9,0),IF(AND($G247="互联网版",$H247="中医诊所"),IFERROR(V247/同类汇总数据!G$10,0),IF(AND($G247="互联网版",$H247="口腔诊所"),IFERROR(V247/同类汇总数据!G$11,0))))))))))</f>
        <v>1.76196725903404</v>
      </c>
      <c r="AI247" s="61">
        <f>IF(AND($G247="正式版",$H247="中西医诊所"),IFERROR(W247/同类汇总数据!H$3,0),IF(AND($G247="正式版",$H247="中医诊所"),IFERROR(W247/同类汇总数据!H$4,0),IF(AND($G247="正式版",$H247="口腔诊所"),IFERROR(W247/同类汇总数据!H$5,0),IF(AND($G247="检查版",$H247="中西医诊所"),IFERROR(W247/同类汇总数据!H$6,0),IF(AND($G247="检查版",$H247="中医诊所"),IFERROR(W247/同类汇总数据!H$7,0),IF(AND($G247="检查版",$H247="口腔诊所"),IFERROR(W247/同类汇总数据!H$8,0),IF(AND($G247="互联网版",$H247="中西医诊所"),IFERROR(W247/同类汇总数据!H$9,0),IF(AND($G247="互联网版",$H247="中医诊所"),IFERROR(W247/同类汇总数据!H$10,0),IF(AND($G247="互联网版",$H247="口腔诊所"),IFERROR(W247/同类汇总数据!H$11,0))))))))))</f>
        <v>1.77878607227554</v>
      </c>
      <c r="AJ247" s="61">
        <f>IF(AND($G247="正式版",$H247="中西医诊所"),IFERROR(X247/同类汇总数据!I$3,0),IF(AND($G247="正式版",$H247="中医诊所"),IFERROR(X247/同类汇总数据!I$4,0),IF(AND($G247="正式版",$H247="口腔诊所"),IFERROR(X247/同类汇总数据!I$5,0),IF(AND($G247="检查版",$H247="中西医诊所"),IFERROR(X247/同类汇总数据!I$6,0),IF(AND($G247="检查版",$H247="中医诊所"),IFERROR(X247/同类汇总数据!I$7,0),IF(AND($G247="检查版",$H247="口腔诊所"),IFERROR(X247/同类汇总数据!I$8,0),IF(AND($G247="互联网版",$H247="中西医诊所"),IFERROR(X247/同类汇总数据!I$9,0),IF(AND($G247="互联网版",$H247="中医诊所"),IFERROR(X247/同类汇总数据!I$10,0),IF(AND($G247="互联网版",$H247="口腔诊所"),IFERROR(X247/同类汇总数据!I$11,0))))))))))</f>
        <v>1.59793604769403</v>
      </c>
      <c r="AK247" s="61">
        <f>IF(AND($G247="正式版",$H247="中西医诊所"),IFERROR(Y247/同类汇总数据!J$3,0),IF(AND($G247="正式版",$H247="中医诊所"),IFERROR(Y247/同类汇总数据!J$4,0),IF(AND($G247="正式版",$H247="口腔诊所"),IFERROR(Y247/同类汇总数据!J$5,0),IF(AND($G247="检查版",$H247="中西医诊所"),IFERROR(Y247/同类汇总数据!J$6,0),IF(AND($G247="检查版",$H247="中医诊所"),IFERROR(Y247/同类汇总数据!J$7,0),IF(AND($G247="检查版",$H247="口腔诊所"),IFERROR(Y247/同类汇总数据!J$8,0),IF(AND($G247="互联网版",$H247="中西医诊所"),IFERROR(Y247/同类汇总数据!J$9,0),IF(AND($G247="互联网版",$H247="中医诊所"),IFERROR(Y247/同类汇总数据!J$10,0),IF(AND($G247="互联网版",$H247="口腔诊所"),IFERROR(Y247/同类汇总数据!J$11,0))))))))))</f>
        <v>1.67412232546342</v>
      </c>
      <c r="AL247" s="62" t="str">
        <f ca="1" t="shared" si="72"/>
        <v>-</v>
      </c>
      <c r="AM247" s="62" t="str">
        <f t="shared" si="73"/>
        <v>高于同行100%</v>
      </c>
      <c r="AN247" s="5" t="str">
        <f t="shared" si="74"/>
        <v>高于同行150%</v>
      </c>
      <c r="AO247" s="63">
        <f t="shared" si="75"/>
        <v>46103.9024531134</v>
      </c>
      <c r="AP247" s="5" t="str">
        <f t="shared" si="76"/>
        <v/>
      </c>
      <c r="AQ247" s="60">
        <v>45266.7515615509</v>
      </c>
    </row>
    <row r="248" ht="17" spans="1:43">
      <c r="A248" s="5">
        <f t="shared" si="80"/>
        <v>245</v>
      </c>
      <c r="B248" s="55" t="str">
        <f t="shared" si="69"/>
        <v>连续三月交易上升</v>
      </c>
      <c r="C248" s="2" t="str">
        <f t="shared" si="70"/>
        <v/>
      </c>
      <c r="D248" s="56" t="str">
        <f t="shared" si="71"/>
        <v>-</v>
      </c>
      <c r="E248" s="84" t="s">
        <v>766</v>
      </c>
      <c r="F248" s="58">
        <v>45268.5491062731</v>
      </c>
      <c r="G248" s="59" t="s">
        <v>38</v>
      </c>
      <c r="H248" s="59" t="s">
        <v>66</v>
      </c>
      <c r="I248" s="59" t="s">
        <v>40</v>
      </c>
      <c r="J248" s="59" t="s">
        <v>486</v>
      </c>
      <c r="K248" s="59" t="s">
        <v>767</v>
      </c>
      <c r="L248" s="59" t="s">
        <v>768</v>
      </c>
      <c r="M248" s="60">
        <v>46104.3453356481</v>
      </c>
      <c r="N248" s="60">
        <v>46104.3914128704</v>
      </c>
      <c r="O248" s="60">
        <v>46104.3911839236</v>
      </c>
      <c r="P248" s="60">
        <v>46020.8794111574</v>
      </c>
      <c r="Q248" s="60">
        <v>46104.3914747569</v>
      </c>
      <c r="R248" s="59">
        <v>7132.51</v>
      </c>
      <c r="S248" s="59">
        <v>18695.73</v>
      </c>
      <c r="T248" s="59">
        <v>37815.41</v>
      </c>
      <c r="U248" s="59">
        <v>36856.06</v>
      </c>
      <c r="V248" s="59">
        <v>67</v>
      </c>
      <c r="W248" s="59">
        <v>185</v>
      </c>
      <c r="X248" s="59">
        <v>364</v>
      </c>
      <c r="Y248" s="59">
        <v>356</v>
      </c>
      <c r="Z248" s="59">
        <v>112.6565853659</v>
      </c>
      <c r="AA248" s="59">
        <v>0.6067296958</v>
      </c>
      <c r="AB248" s="59">
        <v>0.554812468</v>
      </c>
      <c r="AC248" s="59"/>
      <c r="AD248" s="61">
        <f>IF(AND($G248="正式版",$H248="中西医诊所"),IFERROR(R248/同类汇总数据!C$3,0),IF(AND($G248="正式版",$H248="中医诊所"),IFERROR(R248/同类汇总数据!C$4,0),IF(AND($G248="正式版",$H248="口腔诊所"),IFERROR(R248/同类汇总数据!C$5,0),IF(AND($G248="检查版",$H248="中西医诊所"),IFERROR(R248/同类汇总数据!C$6,0),IF(AND($G248="检查版",$H248="中医诊所"),IFERROR(R248/同类汇总数据!C$7,0),IF(AND($G248="检查版",$H248="口腔诊所"),IFERROR(R248/同类汇总数据!C$8,0),IF(AND($G248="互联网版",$H248="中西医诊所"),IFERROR(R248/同类汇总数据!C$9,0),IF(AND($G248="互联网版",$H248="中医诊所"),IFERROR(R248/同类汇总数据!C$10,0),IF(AND($G248="互联网版",$H248="口腔诊所"),IFERROR(R248/同类汇总数据!C$11,0))))))))))</f>
        <v>1.02670221236719</v>
      </c>
      <c r="AE248" s="61">
        <f>IF(AND($G248="正式版",$H248="中西医诊所"),IFERROR(S248/同类汇总数据!D$3,0),IF(AND($G248="正式版",$H248="中医诊所"),IFERROR(S248/同类汇总数据!D$4,0),IF(AND($G248="正式版",$H248="口腔诊所"),IFERROR(S248/同类汇总数据!D$5,0),IF(AND($G248="检查版",$H248="中西医诊所"),IFERROR(S248/同类汇总数据!D$6,0),IF(AND($G248="检查版",$H248="中医诊所"),IFERROR(S248/同类汇总数据!D$7,0),IF(AND($G248="检查版",$H248="口腔诊所"),IFERROR(S248/同类汇总数据!D$8,0),IF(AND($G248="互联网版",$H248="中西医诊所"),IFERROR(S248/同类汇总数据!D$9,0),IF(AND($G248="互联网版",$H248="中医诊所"),IFERROR(S248/同类汇总数据!D$10,0),IF(AND($G248="互联网版",$H248="口腔诊所"),IFERROR(S248/同类汇总数据!D$11,0))))))))))</f>
        <v>0.693609437619424</v>
      </c>
      <c r="AF248" s="61">
        <f>IF(AND($G248="正式版",$H248="中西医诊所"),IFERROR(T248/同类汇总数据!E$3,0),IF(AND($G248="正式版",$H248="中医诊所"),IFERROR(T248/同类汇总数据!E$4,0),IF(AND($G248="正式版",$H248="口腔诊所"),IFERROR(T248/同类汇总数据!E$5,0),IF(AND($G248="检查版",$H248="中西医诊所"),IFERROR(T248/同类汇总数据!E$6,0),IF(AND($G248="检查版",$H248="中医诊所"),IFERROR(T248/同类汇总数据!E$7,0),IF(AND($G248="检查版",$H248="口腔诊所"),IFERROR(T248/同类汇总数据!E$8,0),IF(AND($G248="互联网版",$H248="中西医诊所"),IFERROR(T248/同类汇总数据!E$9,0),IF(AND($G248="互联网版",$H248="中医诊所"),IFERROR(T248/同类汇总数据!E$10,0),IF(AND($G248="互联网版",$H248="口腔诊所"),IFERROR(T248/同类汇总数据!E$11,0))))))))))</f>
        <v>0.485905060321729</v>
      </c>
      <c r="AG248" s="61">
        <f>IF(AND($G248="正式版",$H248="中西医诊所"),IFERROR(U248/同类汇总数据!F$3,0),IF(AND($G248="正式版",$H248="中医诊所"),IFERROR(U248/同类汇总数据!F$4,0),IF(AND($G248="正式版",$H248="口腔诊所"),IFERROR(U248/同类汇总数据!F$5,0),IF(AND($G248="检查版",$H248="中西医诊所"),IFERROR(U248/同类汇总数据!F$6,0),IF(AND($G248="检查版",$H248="中医诊所"),IFERROR(U248/同类汇总数据!F$7,0),IF(AND($G248="检查版",$H248="口腔诊所"),IFERROR(U248/同类汇总数据!F$8,0),IF(AND($G248="互联网版",$H248="中西医诊所"),IFERROR(U248/同类汇总数据!F$9,0),IF(AND($G248="互联网版",$H248="中医诊所"),IFERROR(U248/同类汇总数据!F$10,0),IF(AND($G248="互联网版",$H248="口腔诊所"),IFERROR(U248/同类汇总数据!F$11,0))))))))))</f>
        <v>0.551844652378115</v>
      </c>
      <c r="AH248" s="61">
        <f>IF(AND($G248="正式版",$H248="中西医诊所"),IFERROR(V248/同类汇总数据!G$3,0),IF(AND($G248="正式版",$H248="中医诊所"),IFERROR(V248/同类汇总数据!G$4,0),IF(AND($G248="正式版",$H248="口腔诊所"),IFERROR(V248/同类汇总数据!G$5,0),IF(AND($G248="检查版",$H248="中西医诊所"),IFERROR(V248/同类汇总数据!G$6,0),IF(AND($G248="检查版",$H248="中医诊所"),IFERROR(V248/同类汇总数据!G$7,0),IF(AND($G248="检查版",$H248="口腔诊所"),IFERROR(V248/同类汇总数据!G$8,0),IF(AND($G248="互联网版",$H248="中西医诊所"),IFERROR(V248/同类汇总数据!G$9,0),IF(AND($G248="互联网版",$H248="中医诊所"),IFERROR(V248/同类汇总数据!G$10,0),IF(AND($G248="互联网版",$H248="口腔诊所"),IFERROR(V248/同类汇总数据!G$11,0))))))))))</f>
        <v>1.51348469686257</v>
      </c>
      <c r="AI248" s="61">
        <f>IF(AND($G248="正式版",$H248="中西医诊所"),IFERROR(W248/同类汇总数据!H$3,0),IF(AND($G248="正式版",$H248="中医诊所"),IFERROR(W248/同类汇总数据!H$4,0),IF(AND($G248="正式版",$H248="口腔诊所"),IFERROR(W248/同类汇总数据!H$5,0),IF(AND($G248="检查版",$H248="中西医诊所"),IFERROR(W248/同类汇总数据!H$6,0),IF(AND($G248="检查版",$H248="中医诊所"),IFERROR(W248/同类汇总数据!H$7,0),IF(AND($G248="检查版",$H248="口腔诊所"),IFERROR(W248/同类汇总数据!H$8,0),IF(AND($G248="互联网版",$H248="中西医诊所"),IFERROR(W248/同类汇总数据!H$9,0),IF(AND($G248="互联网版",$H248="中医诊所"),IFERROR(W248/同类汇总数据!H$10,0),IF(AND($G248="互联网版",$H248="口腔诊所"),IFERROR(W248/同类汇总数据!H$11,0))))))))))</f>
        <v>1.05135918009896</v>
      </c>
      <c r="AJ248" s="61">
        <f>IF(AND($G248="正式版",$H248="中西医诊所"),IFERROR(X248/同类汇总数据!I$3,0),IF(AND($G248="正式版",$H248="中医诊所"),IFERROR(X248/同类汇总数据!I$4,0),IF(AND($G248="正式版",$H248="口腔诊所"),IFERROR(X248/同类汇总数据!I$5,0),IF(AND($G248="检查版",$H248="中西医诊所"),IFERROR(X248/同类汇总数据!I$6,0),IF(AND($G248="检查版",$H248="中医诊所"),IFERROR(X248/同类汇总数据!I$7,0),IF(AND($G248="检查版",$H248="口腔诊所"),IFERROR(X248/同类汇总数据!I$8,0),IF(AND($G248="互联网版",$H248="中西医诊所"),IFERROR(X248/同类汇总数据!I$9,0),IF(AND($G248="互联网版",$H248="中医诊所"),IFERROR(X248/同类汇总数据!I$10,0),IF(AND($G248="互联网版",$H248="口腔诊所"),IFERROR(X248/同类汇总数据!I$11,0))))))))))</f>
        <v>0.705028753164398</v>
      </c>
      <c r="AK248" s="61">
        <f>IF(AND($G248="正式版",$H248="中西医诊所"),IFERROR(Y248/同类汇总数据!J$3,0),IF(AND($G248="正式版",$H248="中医诊所"),IFERROR(Y248/同类汇总数据!J$4,0),IF(AND($G248="正式版",$H248="口腔诊所"),IFERROR(Y248/同类汇总数据!J$5,0),IF(AND($G248="检查版",$H248="中西医诊所"),IFERROR(Y248/同类汇总数据!J$6,0),IF(AND($G248="检查版",$H248="中医诊所"),IFERROR(Y248/同类汇总数据!J$7,0),IF(AND($G248="检查版",$H248="口腔诊所"),IFERROR(Y248/同类汇总数据!J$8,0),IF(AND($G248="互联网版",$H248="中西医诊所"),IFERROR(Y248/同类汇总数据!J$9,0),IF(AND($G248="互联网版",$H248="中医诊所"),IFERROR(Y248/同类汇总数据!J$10,0),IF(AND($G248="互联网版",$H248="口腔诊所"),IFERROR(Y248/同类汇总数据!J$11,0))))))))))</f>
        <v>0.78111080978372</v>
      </c>
      <c r="AL248" s="62" t="str">
        <f ca="1" t="shared" si="72"/>
        <v>-</v>
      </c>
      <c r="AM248" s="62" t="str">
        <f t="shared" si="73"/>
        <v/>
      </c>
      <c r="AN248" s="5" t="str">
        <f t="shared" si="74"/>
        <v/>
      </c>
      <c r="AO248" s="63">
        <f t="shared" si="75"/>
        <v>46104.3914747569</v>
      </c>
      <c r="AP248" s="5" t="str">
        <f t="shared" si="76"/>
        <v/>
      </c>
      <c r="AQ248" s="60">
        <v>45268.5491062731</v>
      </c>
    </row>
    <row r="249" ht="17" spans="1:43">
      <c r="A249" s="5">
        <f t="shared" si="80"/>
        <v>246</v>
      </c>
      <c r="B249" s="55" t="str">
        <f t="shared" si="69"/>
        <v>无交易</v>
      </c>
      <c r="C249" s="2" t="str">
        <f t="shared" si="70"/>
        <v/>
      </c>
      <c r="D249" s="56" t="str">
        <f t="shared" si="71"/>
        <v>流失</v>
      </c>
      <c r="E249" s="84" t="s">
        <v>769</v>
      </c>
      <c r="F249" s="58">
        <v>45271.4746666319</v>
      </c>
      <c r="G249" s="59" t="s">
        <v>60</v>
      </c>
      <c r="H249" s="59" t="s">
        <v>63</v>
      </c>
      <c r="I249" s="59" t="s">
        <v>40</v>
      </c>
      <c r="J249" s="59" t="s">
        <v>117</v>
      </c>
      <c r="K249" s="59" t="s">
        <v>770</v>
      </c>
      <c r="L249" s="59" t="s">
        <v>771</v>
      </c>
      <c r="M249" s="60" t="s">
        <v>623</v>
      </c>
      <c r="N249" s="60"/>
      <c r="O249" s="60"/>
      <c r="P249" s="60">
        <v>45648.549233588</v>
      </c>
      <c r="Q249" s="60"/>
      <c r="R249" s="59"/>
      <c r="S249" s="59"/>
      <c r="T249" s="59"/>
      <c r="U249" s="59"/>
      <c r="V249" s="59"/>
      <c r="W249" s="59"/>
      <c r="X249" s="59"/>
      <c r="Y249" s="59"/>
      <c r="Z249" s="59"/>
      <c r="AA249" s="59"/>
      <c r="AB249" s="59"/>
      <c r="AC249" s="59"/>
      <c r="AD249" s="61">
        <f>IF(AND($G249="正式版",$H249="中西医诊所"),IFERROR(R249/同类汇总数据!C$3,0),IF(AND($G249="正式版",$H249="中医诊所"),IFERROR(R249/同类汇总数据!C$4,0),IF(AND($G249="正式版",$H249="口腔诊所"),IFERROR(R249/同类汇总数据!C$5,0),IF(AND($G249="检查版",$H249="中西医诊所"),IFERROR(R249/同类汇总数据!C$6,0),IF(AND($G249="检查版",$H249="中医诊所"),IFERROR(R249/同类汇总数据!C$7,0),IF(AND($G249="检查版",$H249="口腔诊所"),IFERROR(R249/同类汇总数据!C$8,0),IF(AND($G249="互联网版",$H249="中西医诊所"),IFERROR(R249/同类汇总数据!C$9,0),IF(AND($G249="互联网版",$H249="中医诊所"),IFERROR(R249/同类汇总数据!C$10,0),IF(AND($G249="互联网版",$H249="口腔诊所"),IFERROR(R249/同类汇总数据!C$11,0))))))))))</f>
        <v>0</v>
      </c>
      <c r="AE249" s="61">
        <f>IF(AND($G249="正式版",$H249="中西医诊所"),IFERROR(S249/同类汇总数据!D$3,0),IF(AND($G249="正式版",$H249="中医诊所"),IFERROR(S249/同类汇总数据!D$4,0),IF(AND($G249="正式版",$H249="口腔诊所"),IFERROR(S249/同类汇总数据!D$5,0),IF(AND($G249="检查版",$H249="中西医诊所"),IFERROR(S249/同类汇总数据!D$6,0),IF(AND($G249="检查版",$H249="中医诊所"),IFERROR(S249/同类汇总数据!D$7,0),IF(AND($G249="检查版",$H249="口腔诊所"),IFERROR(S249/同类汇总数据!D$8,0),IF(AND($G249="互联网版",$H249="中西医诊所"),IFERROR(S249/同类汇总数据!D$9,0),IF(AND($G249="互联网版",$H249="中医诊所"),IFERROR(S249/同类汇总数据!D$10,0),IF(AND($G249="互联网版",$H249="口腔诊所"),IFERROR(S249/同类汇总数据!D$11,0))))))))))</f>
        <v>0</v>
      </c>
      <c r="AF249" s="61">
        <f>IF(AND($G249="正式版",$H249="中西医诊所"),IFERROR(T249/同类汇总数据!E$3,0),IF(AND($G249="正式版",$H249="中医诊所"),IFERROR(T249/同类汇总数据!E$4,0),IF(AND($G249="正式版",$H249="口腔诊所"),IFERROR(T249/同类汇总数据!E$5,0),IF(AND($G249="检查版",$H249="中西医诊所"),IFERROR(T249/同类汇总数据!E$6,0),IF(AND($G249="检查版",$H249="中医诊所"),IFERROR(T249/同类汇总数据!E$7,0),IF(AND($G249="检查版",$H249="口腔诊所"),IFERROR(T249/同类汇总数据!E$8,0),IF(AND($G249="互联网版",$H249="中西医诊所"),IFERROR(T249/同类汇总数据!E$9,0),IF(AND($G249="互联网版",$H249="中医诊所"),IFERROR(T249/同类汇总数据!E$10,0),IF(AND($G249="互联网版",$H249="口腔诊所"),IFERROR(T249/同类汇总数据!E$11,0))))))))))</f>
        <v>0</v>
      </c>
      <c r="AG249" s="61">
        <f>IF(AND($G249="正式版",$H249="中西医诊所"),IFERROR(U249/同类汇总数据!F$3,0),IF(AND($G249="正式版",$H249="中医诊所"),IFERROR(U249/同类汇总数据!F$4,0),IF(AND($G249="正式版",$H249="口腔诊所"),IFERROR(U249/同类汇总数据!F$5,0),IF(AND($G249="检查版",$H249="中西医诊所"),IFERROR(U249/同类汇总数据!F$6,0),IF(AND($G249="检查版",$H249="中医诊所"),IFERROR(U249/同类汇总数据!F$7,0),IF(AND($G249="检查版",$H249="口腔诊所"),IFERROR(U249/同类汇总数据!F$8,0),IF(AND($G249="互联网版",$H249="中西医诊所"),IFERROR(U249/同类汇总数据!F$9,0),IF(AND($G249="互联网版",$H249="中医诊所"),IFERROR(U249/同类汇总数据!F$10,0),IF(AND($G249="互联网版",$H249="口腔诊所"),IFERROR(U249/同类汇总数据!F$11,0))))))))))</f>
        <v>0</v>
      </c>
      <c r="AH249" s="61">
        <f>IF(AND($G249="正式版",$H249="中西医诊所"),IFERROR(V249/同类汇总数据!G$3,0),IF(AND($G249="正式版",$H249="中医诊所"),IFERROR(V249/同类汇总数据!G$4,0),IF(AND($G249="正式版",$H249="口腔诊所"),IFERROR(V249/同类汇总数据!G$5,0),IF(AND($G249="检查版",$H249="中西医诊所"),IFERROR(V249/同类汇总数据!G$6,0),IF(AND($G249="检查版",$H249="中医诊所"),IFERROR(V249/同类汇总数据!G$7,0),IF(AND($G249="检查版",$H249="口腔诊所"),IFERROR(V249/同类汇总数据!G$8,0),IF(AND($G249="互联网版",$H249="中西医诊所"),IFERROR(V249/同类汇总数据!G$9,0),IF(AND($G249="互联网版",$H249="中医诊所"),IFERROR(V249/同类汇总数据!G$10,0),IF(AND($G249="互联网版",$H249="口腔诊所"),IFERROR(V249/同类汇总数据!G$11,0))))))))))</f>
        <v>0</v>
      </c>
      <c r="AI249" s="61">
        <f>IF(AND($G249="正式版",$H249="中西医诊所"),IFERROR(W249/同类汇总数据!H$3,0),IF(AND($G249="正式版",$H249="中医诊所"),IFERROR(W249/同类汇总数据!H$4,0),IF(AND($G249="正式版",$H249="口腔诊所"),IFERROR(W249/同类汇总数据!H$5,0),IF(AND($G249="检查版",$H249="中西医诊所"),IFERROR(W249/同类汇总数据!H$6,0),IF(AND($G249="检查版",$H249="中医诊所"),IFERROR(W249/同类汇总数据!H$7,0),IF(AND($G249="检查版",$H249="口腔诊所"),IFERROR(W249/同类汇总数据!H$8,0),IF(AND($G249="互联网版",$H249="中西医诊所"),IFERROR(W249/同类汇总数据!H$9,0),IF(AND($G249="互联网版",$H249="中医诊所"),IFERROR(W249/同类汇总数据!H$10,0),IF(AND($G249="互联网版",$H249="口腔诊所"),IFERROR(W249/同类汇总数据!H$11,0))))))))))</f>
        <v>0</v>
      </c>
      <c r="AJ249" s="61">
        <f>IF(AND($G249="正式版",$H249="中西医诊所"),IFERROR(X249/同类汇总数据!I$3,0),IF(AND($G249="正式版",$H249="中医诊所"),IFERROR(X249/同类汇总数据!I$4,0),IF(AND($G249="正式版",$H249="口腔诊所"),IFERROR(X249/同类汇总数据!I$5,0),IF(AND($G249="检查版",$H249="中西医诊所"),IFERROR(X249/同类汇总数据!I$6,0),IF(AND($G249="检查版",$H249="中医诊所"),IFERROR(X249/同类汇总数据!I$7,0),IF(AND($G249="检查版",$H249="口腔诊所"),IFERROR(X249/同类汇总数据!I$8,0),IF(AND($G249="互联网版",$H249="中西医诊所"),IFERROR(X249/同类汇总数据!I$9,0),IF(AND($G249="互联网版",$H249="中医诊所"),IFERROR(X249/同类汇总数据!I$10,0),IF(AND($G249="互联网版",$H249="口腔诊所"),IFERROR(X249/同类汇总数据!I$11,0))))))))))</f>
        <v>0</v>
      </c>
      <c r="AK249" s="61">
        <f>IF(AND($G249="正式版",$H249="中西医诊所"),IFERROR(Y249/同类汇总数据!J$3,0),IF(AND($G249="正式版",$H249="中医诊所"),IFERROR(Y249/同类汇总数据!J$4,0),IF(AND($G249="正式版",$H249="口腔诊所"),IFERROR(Y249/同类汇总数据!J$5,0),IF(AND($G249="检查版",$H249="中西医诊所"),IFERROR(Y249/同类汇总数据!J$6,0),IF(AND($G249="检查版",$H249="中医诊所"),IFERROR(Y249/同类汇总数据!J$7,0),IF(AND($G249="检查版",$H249="口腔诊所"),IFERROR(Y249/同类汇总数据!J$8,0),IF(AND($G249="互联网版",$H249="中西医诊所"),IFERROR(Y249/同类汇总数据!J$9,0),IF(AND($G249="互联网版",$H249="中医诊所"),IFERROR(Y249/同类汇总数据!J$10,0),IF(AND($G249="互联网版",$H249="口腔诊所"),IFERROR(Y249/同类汇总数据!J$11,0))))))))))</f>
        <v>0</v>
      </c>
      <c r="AL249" s="62" t="str">
        <f ca="1" t="shared" si="72"/>
        <v>今年内未操作</v>
      </c>
      <c r="AM249" s="62" t="str">
        <f t="shared" si="73"/>
        <v>低于同行20%</v>
      </c>
      <c r="AN249" s="5" t="str">
        <f t="shared" si="74"/>
        <v>低于同行20%</v>
      </c>
      <c r="AO249" s="63">
        <f t="shared" si="75"/>
        <v>45648.549233588</v>
      </c>
      <c r="AP249" s="5" t="str">
        <f t="shared" si="76"/>
        <v/>
      </c>
      <c r="AQ249" s="60">
        <v>45271.3865154745</v>
      </c>
    </row>
    <row r="250" ht="17" spans="1:43">
      <c r="A250" s="5">
        <f t="shared" si="80"/>
        <v>247</v>
      </c>
      <c r="B250" s="55" t="str">
        <f t="shared" si="69"/>
        <v>无交易</v>
      </c>
      <c r="C250" s="2" t="str">
        <f t="shared" si="70"/>
        <v/>
      </c>
      <c r="D250" s="56" t="str">
        <f t="shared" si="71"/>
        <v>流失</v>
      </c>
      <c r="E250" s="84" t="s">
        <v>772</v>
      </c>
      <c r="F250" s="58">
        <v>45272.4649614468</v>
      </c>
      <c r="G250" s="59" t="s">
        <v>38</v>
      </c>
      <c r="H250" s="59" t="s">
        <v>63</v>
      </c>
      <c r="I250" s="59" t="s">
        <v>40</v>
      </c>
      <c r="J250" s="59" t="s">
        <v>78</v>
      </c>
      <c r="K250" s="59" t="s">
        <v>773</v>
      </c>
      <c r="L250" s="59" t="s">
        <v>774</v>
      </c>
      <c r="M250" s="60">
        <v>46054.3676736111</v>
      </c>
      <c r="N250" s="60">
        <v>46028.5173881018</v>
      </c>
      <c r="O250" s="60">
        <v>46028.5164344213</v>
      </c>
      <c r="P250" s="60">
        <v>45885.4623903588</v>
      </c>
      <c r="Q250" s="60">
        <v>46030.3571438889</v>
      </c>
      <c r="R250" s="59"/>
      <c r="S250" s="59"/>
      <c r="T250" s="59">
        <v>6390</v>
      </c>
      <c r="U250" s="59">
        <v>1720</v>
      </c>
      <c r="V250" s="59"/>
      <c r="W250" s="59"/>
      <c r="X250" s="59">
        <v>11</v>
      </c>
      <c r="Y250" s="59">
        <v>4</v>
      </c>
      <c r="Z250" s="59">
        <v>430</v>
      </c>
      <c r="AA250" s="59"/>
      <c r="AB250" s="59"/>
      <c r="AC250" s="59">
        <v>-0.5151745068</v>
      </c>
      <c r="AD250" s="61">
        <f>IF(AND($G250="正式版",$H250="中西医诊所"),IFERROR(R250/同类汇总数据!C$3,0),IF(AND($G250="正式版",$H250="中医诊所"),IFERROR(R250/同类汇总数据!C$4,0),IF(AND($G250="正式版",$H250="口腔诊所"),IFERROR(R250/同类汇总数据!C$5,0),IF(AND($G250="检查版",$H250="中西医诊所"),IFERROR(R250/同类汇总数据!C$6,0),IF(AND($G250="检查版",$H250="中医诊所"),IFERROR(R250/同类汇总数据!C$7,0),IF(AND($G250="检查版",$H250="口腔诊所"),IFERROR(R250/同类汇总数据!C$8,0),IF(AND($G250="互联网版",$H250="中西医诊所"),IFERROR(R250/同类汇总数据!C$9,0),IF(AND($G250="互联网版",$H250="中医诊所"),IFERROR(R250/同类汇总数据!C$10,0),IF(AND($G250="互联网版",$H250="口腔诊所"),IFERROR(R250/同类汇总数据!C$11,0))))))))))</f>
        <v>0</v>
      </c>
      <c r="AE250" s="61">
        <f>IF(AND($G250="正式版",$H250="中西医诊所"),IFERROR(S250/同类汇总数据!D$3,0),IF(AND($G250="正式版",$H250="中医诊所"),IFERROR(S250/同类汇总数据!D$4,0),IF(AND($G250="正式版",$H250="口腔诊所"),IFERROR(S250/同类汇总数据!D$5,0),IF(AND($G250="检查版",$H250="中西医诊所"),IFERROR(S250/同类汇总数据!D$6,0),IF(AND($G250="检查版",$H250="中医诊所"),IFERROR(S250/同类汇总数据!D$7,0),IF(AND($G250="检查版",$H250="口腔诊所"),IFERROR(S250/同类汇总数据!D$8,0),IF(AND($G250="互联网版",$H250="中西医诊所"),IFERROR(S250/同类汇总数据!D$9,0),IF(AND($G250="互联网版",$H250="中医诊所"),IFERROR(S250/同类汇总数据!D$10,0),IF(AND($G250="互联网版",$H250="口腔诊所"),IFERROR(S250/同类汇总数据!D$11,0))))))))))</f>
        <v>0</v>
      </c>
      <c r="AF250" s="61">
        <f>IF(AND($G250="正式版",$H250="中西医诊所"),IFERROR(T250/同类汇总数据!E$3,0),IF(AND($G250="正式版",$H250="中医诊所"),IFERROR(T250/同类汇总数据!E$4,0),IF(AND($G250="正式版",$H250="口腔诊所"),IFERROR(T250/同类汇总数据!E$5,0),IF(AND($G250="检查版",$H250="中西医诊所"),IFERROR(T250/同类汇总数据!E$6,0),IF(AND($G250="检查版",$H250="中医诊所"),IFERROR(T250/同类汇总数据!E$7,0),IF(AND($G250="检查版",$H250="口腔诊所"),IFERROR(T250/同类汇总数据!E$8,0),IF(AND($G250="互联网版",$H250="中西医诊所"),IFERROR(T250/同类汇总数据!E$9,0),IF(AND($G250="互联网版",$H250="中医诊所"),IFERROR(T250/同类汇总数据!E$10,0),IF(AND($G250="互联网版",$H250="口腔诊所"),IFERROR(T250/同类汇总数据!E$11,0))))))))))</f>
        <v>0.0576366478187293</v>
      </c>
      <c r="AG250" s="61">
        <f>IF(AND($G250="正式版",$H250="中西医诊所"),IFERROR(U250/同类汇总数据!F$3,0),IF(AND($G250="正式版",$H250="中医诊所"),IFERROR(U250/同类汇总数据!F$4,0),IF(AND($G250="正式版",$H250="口腔诊所"),IFERROR(U250/同类汇总数据!F$5,0),IF(AND($G250="检查版",$H250="中西医诊所"),IFERROR(U250/同类汇总数据!F$6,0),IF(AND($G250="检查版",$H250="中医诊所"),IFERROR(U250/同类汇总数据!F$7,0),IF(AND($G250="检查版",$H250="口腔诊所"),IFERROR(U250/同类汇总数据!F$8,0),IF(AND($G250="互联网版",$H250="中西医诊所"),IFERROR(U250/同类汇总数据!F$9,0),IF(AND($G250="互联网版",$H250="中医诊所"),IFERROR(U250/同类汇总数据!F$10,0),IF(AND($G250="互联网版",$H250="口腔诊所"),IFERROR(U250/同类汇总数据!F$11,0))))))))))</f>
        <v>0.0172175625496359</v>
      </c>
      <c r="AH250" s="61">
        <f>IF(AND($G250="正式版",$H250="中西医诊所"),IFERROR(V250/同类汇总数据!G$3,0),IF(AND($G250="正式版",$H250="中医诊所"),IFERROR(V250/同类汇总数据!G$4,0),IF(AND($G250="正式版",$H250="口腔诊所"),IFERROR(V250/同类汇总数据!G$5,0),IF(AND($G250="检查版",$H250="中西医诊所"),IFERROR(V250/同类汇总数据!G$6,0),IF(AND($G250="检查版",$H250="中医诊所"),IFERROR(V250/同类汇总数据!G$7,0),IF(AND($G250="检查版",$H250="口腔诊所"),IFERROR(V250/同类汇总数据!G$8,0),IF(AND($G250="互联网版",$H250="中西医诊所"),IFERROR(V250/同类汇总数据!G$9,0),IF(AND($G250="互联网版",$H250="中医诊所"),IFERROR(V250/同类汇总数据!G$10,0),IF(AND($G250="互联网版",$H250="口腔诊所"),IFERROR(V250/同类汇总数据!G$11,0))))))))))</f>
        <v>0</v>
      </c>
      <c r="AI250" s="61">
        <f>IF(AND($G250="正式版",$H250="中西医诊所"),IFERROR(W250/同类汇总数据!H$3,0),IF(AND($G250="正式版",$H250="中医诊所"),IFERROR(W250/同类汇总数据!H$4,0),IF(AND($G250="正式版",$H250="口腔诊所"),IFERROR(W250/同类汇总数据!H$5,0),IF(AND($G250="检查版",$H250="中西医诊所"),IFERROR(W250/同类汇总数据!H$6,0),IF(AND($G250="检查版",$H250="中医诊所"),IFERROR(W250/同类汇总数据!H$7,0),IF(AND($G250="检查版",$H250="口腔诊所"),IFERROR(W250/同类汇总数据!H$8,0),IF(AND($G250="互联网版",$H250="中西医诊所"),IFERROR(W250/同类汇总数据!H$9,0),IF(AND($G250="互联网版",$H250="中医诊所"),IFERROR(W250/同类汇总数据!H$10,0),IF(AND($G250="互联网版",$H250="口腔诊所"),IFERROR(W250/同类汇总数据!H$11,0))))))))))</f>
        <v>0</v>
      </c>
      <c r="AJ250" s="61">
        <f>IF(AND($G250="正式版",$H250="中西医诊所"),IFERROR(X250/同类汇总数据!I$3,0),IF(AND($G250="正式版",$H250="中医诊所"),IFERROR(X250/同类汇总数据!I$4,0),IF(AND($G250="正式版",$H250="口腔诊所"),IFERROR(X250/同类汇总数据!I$5,0),IF(AND($G250="检查版",$H250="中西医诊所"),IFERROR(X250/同类汇总数据!I$6,0),IF(AND($G250="检查版",$H250="中医诊所"),IFERROR(X250/同类汇总数据!I$7,0),IF(AND($G250="检查版",$H250="口腔诊所"),IFERROR(X250/同类汇总数据!I$8,0),IF(AND($G250="互联网版",$H250="中西医诊所"),IFERROR(X250/同类汇总数据!I$9,0),IF(AND($G250="互联网版",$H250="中医诊所"),IFERROR(X250/同类汇总数据!I$10,0),IF(AND($G250="互联网版",$H250="口腔诊所"),IFERROR(X250/同类汇总数据!I$11,0))))))))))</f>
        <v>0.0745552946120244</v>
      </c>
      <c r="AK250" s="61">
        <f>IF(AND($G250="正式版",$H250="中西医诊所"),IFERROR(Y250/同类汇总数据!J$3,0),IF(AND($G250="正式版",$H250="中医诊所"),IFERROR(Y250/同类汇总数据!J$4,0),IF(AND($G250="正式版",$H250="口腔诊所"),IFERROR(Y250/同类汇总数据!J$5,0),IF(AND($G250="检查版",$H250="中西医诊所"),IFERROR(Y250/同类汇总数据!J$6,0),IF(AND($G250="检查版",$H250="中医诊所"),IFERROR(Y250/同类汇总数据!J$7,0),IF(AND($G250="检查版",$H250="口腔诊所"),IFERROR(Y250/同类汇总数据!J$8,0),IF(AND($G250="互联网版",$H250="中西医诊所"),IFERROR(Y250/同类汇总数据!J$9,0),IF(AND($G250="互联网版",$H250="中医诊所"),IFERROR(Y250/同类汇总数据!J$10,0),IF(AND($G250="互联网版",$H250="口腔诊所"),IFERROR(Y250/同类汇总数据!J$11,0))))))))))</f>
        <v>0.0301188716567111</v>
      </c>
      <c r="AL250" s="62" t="str">
        <f ca="1" t="shared" si="72"/>
        <v>最近一月未操作</v>
      </c>
      <c r="AM250" s="62" t="str">
        <f t="shared" si="73"/>
        <v>低于同行20%</v>
      </c>
      <c r="AN250" s="5" t="str">
        <f t="shared" si="74"/>
        <v>低于同行20%</v>
      </c>
      <c r="AO250" s="63">
        <f t="shared" si="75"/>
        <v>46054.3676736111</v>
      </c>
      <c r="AP250" s="5" t="str">
        <f t="shared" si="76"/>
        <v/>
      </c>
      <c r="AQ250" s="60">
        <v>45271.4746666319</v>
      </c>
    </row>
    <row r="251" ht="17" spans="1:43">
      <c r="A251" s="5">
        <f t="shared" si="80"/>
        <v>248</v>
      </c>
      <c r="B251" s="55" t="str">
        <f t="shared" si="69"/>
        <v>无交易</v>
      </c>
      <c r="C251" s="2" t="str">
        <f t="shared" si="70"/>
        <v/>
      </c>
      <c r="D251" s="56" t="str">
        <f t="shared" si="71"/>
        <v>流失</v>
      </c>
      <c r="E251" s="84" t="s">
        <v>775</v>
      </c>
      <c r="F251" s="58">
        <v>45272.7829970255</v>
      </c>
      <c r="G251" s="59" t="s">
        <v>38</v>
      </c>
      <c r="H251" s="59" t="s">
        <v>66</v>
      </c>
      <c r="I251" s="59" t="s">
        <v>40</v>
      </c>
      <c r="J251" s="59" t="s">
        <v>280</v>
      </c>
      <c r="K251" s="59" t="s">
        <v>776</v>
      </c>
      <c r="L251" s="59" t="s">
        <v>777</v>
      </c>
      <c r="M251" s="60">
        <v>45525.3254166667</v>
      </c>
      <c r="N251" s="60"/>
      <c r="O251" s="60"/>
      <c r="P251" s="60">
        <v>45373.413875162</v>
      </c>
      <c r="Q251" s="60"/>
      <c r="R251" s="59"/>
      <c r="S251" s="59"/>
      <c r="T251" s="59"/>
      <c r="U251" s="59"/>
      <c r="V251" s="59"/>
      <c r="W251" s="59"/>
      <c r="X251" s="59"/>
      <c r="Y251" s="59"/>
      <c r="Z251" s="59"/>
      <c r="AA251" s="59"/>
      <c r="AB251" s="59"/>
      <c r="AC251" s="59"/>
      <c r="AD251" s="61">
        <f>IF(AND($G251="正式版",$H251="中西医诊所"),IFERROR(R251/同类汇总数据!C$3,0),IF(AND($G251="正式版",$H251="中医诊所"),IFERROR(R251/同类汇总数据!C$4,0),IF(AND($G251="正式版",$H251="口腔诊所"),IFERROR(R251/同类汇总数据!C$5,0),IF(AND($G251="检查版",$H251="中西医诊所"),IFERROR(R251/同类汇总数据!C$6,0),IF(AND($G251="检查版",$H251="中医诊所"),IFERROR(R251/同类汇总数据!C$7,0),IF(AND($G251="检查版",$H251="口腔诊所"),IFERROR(R251/同类汇总数据!C$8,0),IF(AND($G251="互联网版",$H251="中西医诊所"),IFERROR(R251/同类汇总数据!C$9,0),IF(AND($G251="互联网版",$H251="中医诊所"),IFERROR(R251/同类汇总数据!C$10,0),IF(AND($G251="互联网版",$H251="口腔诊所"),IFERROR(R251/同类汇总数据!C$11,0))))))))))</f>
        <v>0</v>
      </c>
      <c r="AE251" s="61">
        <f>IF(AND($G251="正式版",$H251="中西医诊所"),IFERROR(S251/同类汇总数据!D$3,0),IF(AND($G251="正式版",$H251="中医诊所"),IFERROR(S251/同类汇总数据!D$4,0),IF(AND($G251="正式版",$H251="口腔诊所"),IFERROR(S251/同类汇总数据!D$5,0),IF(AND($G251="检查版",$H251="中西医诊所"),IFERROR(S251/同类汇总数据!D$6,0),IF(AND($G251="检查版",$H251="中医诊所"),IFERROR(S251/同类汇总数据!D$7,0),IF(AND($G251="检查版",$H251="口腔诊所"),IFERROR(S251/同类汇总数据!D$8,0),IF(AND($G251="互联网版",$H251="中西医诊所"),IFERROR(S251/同类汇总数据!D$9,0),IF(AND($G251="互联网版",$H251="中医诊所"),IFERROR(S251/同类汇总数据!D$10,0),IF(AND($G251="互联网版",$H251="口腔诊所"),IFERROR(S251/同类汇总数据!D$11,0))))))))))</f>
        <v>0</v>
      </c>
      <c r="AF251" s="61">
        <f>IF(AND($G251="正式版",$H251="中西医诊所"),IFERROR(T251/同类汇总数据!E$3,0),IF(AND($G251="正式版",$H251="中医诊所"),IFERROR(T251/同类汇总数据!E$4,0),IF(AND($G251="正式版",$H251="口腔诊所"),IFERROR(T251/同类汇总数据!E$5,0),IF(AND($G251="检查版",$H251="中西医诊所"),IFERROR(T251/同类汇总数据!E$6,0),IF(AND($G251="检查版",$H251="中医诊所"),IFERROR(T251/同类汇总数据!E$7,0),IF(AND($G251="检查版",$H251="口腔诊所"),IFERROR(T251/同类汇总数据!E$8,0),IF(AND($G251="互联网版",$H251="中西医诊所"),IFERROR(T251/同类汇总数据!E$9,0),IF(AND($G251="互联网版",$H251="中医诊所"),IFERROR(T251/同类汇总数据!E$10,0),IF(AND($G251="互联网版",$H251="口腔诊所"),IFERROR(T251/同类汇总数据!E$11,0))))))))))</f>
        <v>0</v>
      </c>
      <c r="AG251" s="61">
        <f>IF(AND($G251="正式版",$H251="中西医诊所"),IFERROR(U251/同类汇总数据!F$3,0),IF(AND($G251="正式版",$H251="中医诊所"),IFERROR(U251/同类汇总数据!F$4,0),IF(AND($G251="正式版",$H251="口腔诊所"),IFERROR(U251/同类汇总数据!F$5,0),IF(AND($G251="检查版",$H251="中西医诊所"),IFERROR(U251/同类汇总数据!F$6,0),IF(AND($G251="检查版",$H251="中医诊所"),IFERROR(U251/同类汇总数据!F$7,0),IF(AND($G251="检查版",$H251="口腔诊所"),IFERROR(U251/同类汇总数据!F$8,0),IF(AND($G251="互联网版",$H251="中西医诊所"),IFERROR(U251/同类汇总数据!F$9,0),IF(AND($G251="互联网版",$H251="中医诊所"),IFERROR(U251/同类汇总数据!F$10,0),IF(AND($G251="互联网版",$H251="口腔诊所"),IFERROR(U251/同类汇总数据!F$11,0))))))))))</f>
        <v>0</v>
      </c>
      <c r="AH251" s="61">
        <f>IF(AND($G251="正式版",$H251="中西医诊所"),IFERROR(V251/同类汇总数据!G$3,0),IF(AND($G251="正式版",$H251="中医诊所"),IFERROR(V251/同类汇总数据!G$4,0),IF(AND($G251="正式版",$H251="口腔诊所"),IFERROR(V251/同类汇总数据!G$5,0),IF(AND($G251="检查版",$H251="中西医诊所"),IFERROR(V251/同类汇总数据!G$6,0),IF(AND($G251="检查版",$H251="中医诊所"),IFERROR(V251/同类汇总数据!G$7,0),IF(AND($G251="检查版",$H251="口腔诊所"),IFERROR(V251/同类汇总数据!G$8,0),IF(AND($G251="互联网版",$H251="中西医诊所"),IFERROR(V251/同类汇总数据!G$9,0),IF(AND($G251="互联网版",$H251="中医诊所"),IFERROR(V251/同类汇总数据!G$10,0),IF(AND($G251="互联网版",$H251="口腔诊所"),IFERROR(V251/同类汇总数据!G$11,0))))))))))</f>
        <v>0</v>
      </c>
      <c r="AI251" s="61">
        <f>IF(AND($G251="正式版",$H251="中西医诊所"),IFERROR(W251/同类汇总数据!H$3,0),IF(AND($G251="正式版",$H251="中医诊所"),IFERROR(W251/同类汇总数据!H$4,0),IF(AND($G251="正式版",$H251="口腔诊所"),IFERROR(W251/同类汇总数据!H$5,0),IF(AND($G251="检查版",$H251="中西医诊所"),IFERROR(W251/同类汇总数据!H$6,0),IF(AND($G251="检查版",$H251="中医诊所"),IFERROR(W251/同类汇总数据!H$7,0),IF(AND($G251="检查版",$H251="口腔诊所"),IFERROR(W251/同类汇总数据!H$8,0),IF(AND($G251="互联网版",$H251="中西医诊所"),IFERROR(W251/同类汇总数据!H$9,0),IF(AND($G251="互联网版",$H251="中医诊所"),IFERROR(W251/同类汇总数据!H$10,0),IF(AND($G251="互联网版",$H251="口腔诊所"),IFERROR(W251/同类汇总数据!H$11,0))))))))))</f>
        <v>0</v>
      </c>
      <c r="AJ251" s="61">
        <f>IF(AND($G251="正式版",$H251="中西医诊所"),IFERROR(X251/同类汇总数据!I$3,0),IF(AND($G251="正式版",$H251="中医诊所"),IFERROR(X251/同类汇总数据!I$4,0),IF(AND($G251="正式版",$H251="口腔诊所"),IFERROR(X251/同类汇总数据!I$5,0),IF(AND($G251="检查版",$H251="中西医诊所"),IFERROR(X251/同类汇总数据!I$6,0),IF(AND($G251="检查版",$H251="中医诊所"),IFERROR(X251/同类汇总数据!I$7,0),IF(AND($G251="检查版",$H251="口腔诊所"),IFERROR(X251/同类汇总数据!I$8,0),IF(AND($G251="互联网版",$H251="中西医诊所"),IFERROR(X251/同类汇总数据!I$9,0),IF(AND($G251="互联网版",$H251="中医诊所"),IFERROR(X251/同类汇总数据!I$10,0),IF(AND($G251="互联网版",$H251="口腔诊所"),IFERROR(X251/同类汇总数据!I$11,0))))))))))</f>
        <v>0</v>
      </c>
      <c r="AK251" s="61">
        <f>IF(AND($G251="正式版",$H251="中西医诊所"),IFERROR(Y251/同类汇总数据!J$3,0),IF(AND($G251="正式版",$H251="中医诊所"),IFERROR(Y251/同类汇总数据!J$4,0),IF(AND($G251="正式版",$H251="口腔诊所"),IFERROR(Y251/同类汇总数据!J$5,0),IF(AND($G251="检查版",$H251="中西医诊所"),IFERROR(Y251/同类汇总数据!J$6,0),IF(AND($G251="检查版",$H251="中医诊所"),IFERROR(Y251/同类汇总数据!J$7,0),IF(AND($G251="检查版",$H251="口腔诊所"),IFERROR(Y251/同类汇总数据!J$8,0),IF(AND($G251="互联网版",$H251="中西医诊所"),IFERROR(Y251/同类汇总数据!J$9,0),IF(AND($G251="互联网版",$H251="中医诊所"),IFERROR(Y251/同类汇总数据!J$10,0),IF(AND($G251="互联网版",$H251="口腔诊所"),IFERROR(Y251/同类汇总数据!J$11,0))))))))))</f>
        <v>0</v>
      </c>
      <c r="AL251" s="62" t="str">
        <f ca="1" t="shared" si="72"/>
        <v>今年内未操作</v>
      </c>
      <c r="AM251" s="62" t="str">
        <f t="shared" si="73"/>
        <v>低于同行20%</v>
      </c>
      <c r="AN251" s="5" t="str">
        <f t="shared" si="74"/>
        <v>低于同行20%</v>
      </c>
      <c r="AO251" s="63">
        <f t="shared" si="75"/>
        <v>45525.3254166667</v>
      </c>
      <c r="AP251" s="5" t="str">
        <f t="shared" si="76"/>
        <v/>
      </c>
      <c r="AQ251" s="60">
        <v>45272.4649614468</v>
      </c>
    </row>
    <row r="252" ht="17" spans="1:43">
      <c r="A252" s="5">
        <f t="shared" si="80"/>
        <v>249</v>
      </c>
      <c r="B252" s="55" t="str">
        <f t="shared" si="69"/>
        <v>无交易</v>
      </c>
      <c r="C252" s="2" t="str">
        <f t="shared" si="70"/>
        <v/>
      </c>
      <c r="D252" s="56" t="str">
        <f t="shared" si="71"/>
        <v>流失</v>
      </c>
      <c r="E252" s="84" t="s">
        <v>778</v>
      </c>
      <c r="F252" s="58">
        <v>45273.6508368403</v>
      </c>
      <c r="G252" s="59" t="s">
        <v>38</v>
      </c>
      <c r="H252" s="59" t="s">
        <v>39</v>
      </c>
      <c r="I252" s="59" t="s">
        <v>40</v>
      </c>
      <c r="J252" s="59" t="s">
        <v>155</v>
      </c>
      <c r="K252" s="59" t="s">
        <v>779</v>
      </c>
      <c r="L252" s="59" t="s">
        <v>780</v>
      </c>
      <c r="M252" s="60">
        <v>46054.4033680556</v>
      </c>
      <c r="N252" s="60">
        <v>45949.7442155903</v>
      </c>
      <c r="O252" s="60">
        <v>45861.5032468519</v>
      </c>
      <c r="P252" s="60">
        <v>45951.4128446181</v>
      </c>
      <c r="Q252" s="60">
        <v>45951.4135805208</v>
      </c>
      <c r="R252" s="59"/>
      <c r="S252" s="59"/>
      <c r="T252" s="59"/>
      <c r="U252" s="59"/>
      <c r="V252" s="59"/>
      <c r="W252" s="59"/>
      <c r="X252" s="59"/>
      <c r="Y252" s="59"/>
      <c r="Z252" s="59"/>
      <c r="AA252" s="59"/>
      <c r="AB252" s="59"/>
      <c r="AC252" s="59"/>
      <c r="AD252" s="61">
        <f>IF(AND($G252="正式版",$H252="中西医诊所"),IFERROR(R252/同类汇总数据!C$3,0),IF(AND($G252="正式版",$H252="中医诊所"),IFERROR(R252/同类汇总数据!C$4,0),IF(AND($G252="正式版",$H252="口腔诊所"),IFERROR(R252/同类汇总数据!C$5,0),IF(AND($G252="检查版",$H252="中西医诊所"),IFERROR(R252/同类汇总数据!C$6,0),IF(AND($G252="检查版",$H252="中医诊所"),IFERROR(R252/同类汇总数据!C$7,0),IF(AND($G252="检查版",$H252="口腔诊所"),IFERROR(R252/同类汇总数据!C$8,0),IF(AND($G252="互联网版",$H252="中西医诊所"),IFERROR(R252/同类汇总数据!C$9,0),IF(AND($G252="互联网版",$H252="中医诊所"),IFERROR(R252/同类汇总数据!C$10,0),IF(AND($G252="互联网版",$H252="口腔诊所"),IFERROR(R252/同类汇总数据!C$11,0))))))))))</f>
        <v>0</v>
      </c>
      <c r="AE252" s="61">
        <f>IF(AND($G252="正式版",$H252="中西医诊所"),IFERROR(S252/同类汇总数据!D$3,0),IF(AND($G252="正式版",$H252="中医诊所"),IFERROR(S252/同类汇总数据!D$4,0),IF(AND($G252="正式版",$H252="口腔诊所"),IFERROR(S252/同类汇总数据!D$5,0),IF(AND($G252="检查版",$H252="中西医诊所"),IFERROR(S252/同类汇总数据!D$6,0),IF(AND($G252="检查版",$H252="中医诊所"),IFERROR(S252/同类汇总数据!D$7,0),IF(AND($G252="检查版",$H252="口腔诊所"),IFERROR(S252/同类汇总数据!D$8,0),IF(AND($G252="互联网版",$H252="中西医诊所"),IFERROR(S252/同类汇总数据!D$9,0),IF(AND($G252="互联网版",$H252="中医诊所"),IFERROR(S252/同类汇总数据!D$10,0),IF(AND($G252="互联网版",$H252="口腔诊所"),IFERROR(S252/同类汇总数据!D$11,0))))))))))</f>
        <v>0</v>
      </c>
      <c r="AF252" s="61">
        <f>IF(AND($G252="正式版",$H252="中西医诊所"),IFERROR(T252/同类汇总数据!E$3,0),IF(AND($G252="正式版",$H252="中医诊所"),IFERROR(T252/同类汇总数据!E$4,0),IF(AND($G252="正式版",$H252="口腔诊所"),IFERROR(T252/同类汇总数据!E$5,0),IF(AND($G252="检查版",$H252="中西医诊所"),IFERROR(T252/同类汇总数据!E$6,0),IF(AND($G252="检查版",$H252="中医诊所"),IFERROR(T252/同类汇总数据!E$7,0),IF(AND($G252="检查版",$H252="口腔诊所"),IFERROR(T252/同类汇总数据!E$8,0),IF(AND($G252="互联网版",$H252="中西医诊所"),IFERROR(T252/同类汇总数据!E$9,0),IF(AND($G252="互联网版",$H252="中医诊所"),IFERROR(T252/同类汇总数据!E$10,0),IF(AND($G252="互联网版",$H252="口腔诊所"),IFERROR(T252/同类汇总数据!E$11,0))))))))))</f>
        <v>0</v>
      </c>
      <c r="AG252" s="61">
        <f>IF(AND($G252="正式版",$H252="中西医诊所"),IFERROR(U252/同类汇总数据!F$3,0),IF(AND($G252="正式版",$H252="中医诊所"),IFERROR(U252/同类汇总数据!F$4,0),IF(AND($G252="正式版",$H252="口腔诊所"),IFERROR(U252/同类汇总数据!F$5,0),IF(AND($G252="检查版",$H252="中西医诊所"),IFERROR(U252/同类汇总数据!F$6,0),IF(AND($G252="检查版",$H252="中医诊所"),IFERROR(U252/同类汇总数据!F$7,0),IF(AND($G252="检查版",$H252="口腔诊所"),IFERROR(U252/同类汇总数据!F$8,0),IF(AND($G252="互联网版",$H252="中西医诊所"),IFERROR(U252/同类汇总数据!F$9,0),IF(AND($G252="互联网版",$H252="中医诊所"),IFERROR(U252/同类汇总数据!F$10,0),IF(AND($G252="互联网版",$H252="口腔诊所"),IFERROR(U252/同类汇总数据!F$11,0))))))))))</f>
        <v>0</v>
      </c>
      <c r="AH252" s="61">
        <f>IF(AND($G252="正式版",$H252="中西医诊所"),IFERROR(V252/同类汇总数据!G$3,0),IF(AND($G252="正式版",$H252="中医诊所"),IFERROR(V252/同类汇总数据!G$4,0),IF(AND($G252="正式版",$H252="口腔诊所"),IFERROR(V252/同类汇总数据!G$5,0),IF(AND($G252="检查版",$H252="中西医诊所"),IFERROR(V252/同类汇总数据!G$6,0),IF(AND($G252="检查版",$H252="中医诊所"),IFERROR(V252/同类汇总数据!G$7,0),IF(AND($G252="检查版",$H252="口腔诊所"),IFERROR(V252/同类汇总数据!G$8,0),IF(AND($G252="互联网版",$H252="中西医诊所"),IFERROR(V252/同类汇总数据!G$9,0),IF(AND($G252="互联网版",$H252="中医诊所"),IFERROR(V252/同类汇总数据!G$10,0),IF(AND($G252="互联网版",$H252="口腔诊所"),IFERROR(V252/同类汇总数据!G$11,0))))))))))</f>
        <v>0</v>
      </c>
      <c r="AI252" s="61">
        <f>IF(AND($G252="正式版",$H252="中西医诊所"),IFERROR(W252/同类汇总数据!H$3,0),IF(AND($G252="正式版",$H252="中医诊所"),IFERROR(W252/同类汇总数据!H$4,0),IF(AND($G252="正式版",$H252="口腔诊所"),IFERROR(W252/同类汇总数据!H$5,0),IF(AND($G252="检查版",$H252="中西医诊所"),IFERROR(W252/同类汇总数据!H$6,0),IF(AND($G252="检查版",$H252="中医诊所"),IFERROR(W252/同类汇总数据!H$7,0),IF(AND($G252="检查版",$H252="口腔诊所"),IFERROR(W252/同类汇总数据!H$8,0),IF(AND($G252="互联网版",$H252="中西医诊所"),IFERROR(W252/同类汇总数据!H$9,0),IF(AND($G252="互联网版",$H252="中医诊所"),IFERROR(W252/同类汇总数据!H$10,0),IF(AND($G252="互联网版",$H252="口腔诊所"),IFERROR(W252/同类汇总数据!H$11,0))))))))))</f>
        <v>0</v>
      </c>
      <c r="AJ252" s="61">
        <f>IF(AND($G252="正式版",$H252="中西医诊所"),IFERROR(X252/同类汇总数据!I$3,0),IF(AND($G252="正式版",$H252="中医诊所"),IFERROR(X252/同类汇总数据!I$4,0),IF(AND($G252="正式版",$H252="口腔诊所"),IFERROR(X252/同类汇总数据!I$5,0),IF(AND($G252="检查版",$H252="中西医诊所"),IFERROR(X252/同类汇总数据!I$6,0),IF(AND($G252="检查版",$H252="中医诊所"),IFERROR(X252/同类汇总数据!I$7,0),IF(AND($G252="检查版",$H252="口腔诊所"),IFERROR(X252/同类汇总数据!I$8,0),IF(AND($G252="互联网版",$H252="中西医诊所"),IFERROR(X252/同类汇总数据!I$9,0),IF(AND($G252="互联网版",$H252="中医诊所"),IFERROR(X252/同类汇总数据!I$10,0),IF(AND($G252="互联网版",$H252="口腔诊所"),IFERROR(X252/同类汇总数据!I$11,0))))))))))</f>
        <v>0</v>
      </c>
      <c r="AK252" s="61">
        <f>IF(AND($G252="正式版",$H252="中西医诊所"),IFERROR(Y252/同类汇总数据!J$3,0),IF(AND($G252="正式版",$H252="中医诊所"),IFERROR(Y252/同类汇总数据!J$4,0),IF(AND($G252="正式版",$H252="口腔诊所"),IFERROR(Y252/同类汇总数据!J$5,0),IF(AND($G252="检查版",$H252="中西医诊所"),IFERROR(Y252/同类汇总数据!J$6,0),IF(AND($G252="检查版",$H252="中医诊所"),IFERROR(Y252/同类汇总数据!J$7,0),IF(AND($G252="检查版",$H252="口腔诊所"),IFERROR(Y252/同类汇总数据!J$8,0),IF(AND($G252="互联网版",$H252="中西医诊所"),IFERROR(Y252/同类汇总数据!J$9,0),IF(AND($G252="互联网版",$H252="中医诊所"),IFERROR(Y252/同类汇总数据!J$10,0),IF(AND($G252="互联网版",$H252="口腔诊所"),IFERROR(Y252/同类汇总数据!J$11,0))))))))))</f>
        <v>0</v>
      </c>
      <c r="AL252" s="62" t="str">
        <f ca="1" t="shared" si="72"/>
        <v>最近一月未操作</v>
      </c>
      <c r="AM252" s="62" t="str">
        <f t="shared" si="73"/>
        <v>低于同行20%</v>
      </c>
      <c r="AN252" s="5" t="str">
        <f t="shared" si="74"/>
        <v>低于同行20%</v>
      </c>
      <c r="AO252" s="63">
        <f t="shared" si="75"/>
        <v>46054.4033680556</v>
      </c>
      <c r="AP252" s="5" t="str">
        <f t="shared" si="76"/>
        <v/>
      </c>
      <c r="AQ252" s="60">
        <v>45272.7829970255</v>
      </c>
    </row>
    <row r="253" ht="17" spans="1:43">
      <c r="A253" s="5">
        <f t="shared" si="80"/>
        <v>250</v>
      </c>
      <c r="B253" s="55" t="str">
        <f t="shared" si="69"/>
        <v>连续三月交易上升</v>
      </c>
      <c r="C253" s="2" t="str">
        <f t="shared" si="70"/>
        <v/>
      </c>
      <c r="D253" s="56" t="str">
        <f t="shared" si="71"/>
        <v>-</v>
      </c>
      <c r="E253" s="84" t="s">
        <v>781</v>
      </c>
      <c r="F253" s="58">
        <v>45274.6443683565</v>
      </c>
      <c r="G253" s="59" t="s">
        <v>38</v>
      </c>
      <c r="H253" s="59" t="s">
        <v>39</v>
      </c>
      <c r="I253" s="59" t="s">
        <v>40</v>
      </c>
      <c r="J253" s="59" t="s">
        <v>117</v>
      </c>
      <c r="K253" s="59" t="s">
        <v>782</v>
      </c>
      <c r="L253" s="59"/>
      <c r="M253" s="60">
        <v>46104.3583449074</v>
      </c>
      <c r="N253" s="60">
        <v>46103.8790802083</v>
      </c>
      <c r="O253" s="60">
        <v>46103.8782468403</v>
      </c>
      <c r="P253" s="60">
        <v>46093.4525760995</v>
      </c>
      <c r="Q253" s="60">
        <v>46103.8791097917</v>
      </c>
      <c r="R253" s="59">
        <v>2760</v>
      </c>
      <c r="S253" s="59">
        <v>25421</v>
      </c>
      <c r="T253" s="59">
        <v>83402.7</v>
      </c>
      <c r="U253" s="59">
        <v>72850.7</v>
      </c>
      <c r="V253" s="59">
        <v>19</v>
      </c>
      <c r="W253" s="59">
        <v>158</v>
      </c>
      <c r="X253" s="59">
        <v>482</v>
      </c>
      <c r="Y253" s="59">
        <v>420</v>
      </c>
      <c r="Z253" s="59">
        <v>261.1136200717</v>
      </c>
      <c r="AA253" s="59">
        <v>0.3000076709</v>
      </c>
      <c r="AB253" s="59">
        <v>-0.4911286797</v>
      </c>
      <c r="AC253" s="59">
        <v>-0.1527429383</v>
      </c>
      <c r="AD253" s="61">
        <f>IF(AND($G253="正式版",$H253="中西医诊所"),IFERROR(R253/同类汇总数据!C$3,0),IF(AND($G253="正式版",$H253="中医诊所"),IFERROR(R253/同类汇总数据!C$4,0),IF(AND($G253="正式版",$H253="口腔诊所"),IFERROR(R253/同类汇总数据!C$5,0),IF(AND($G253="检查版",$H253="中西医诊所"),IFERROR(R253/同类汇总数据!C$6,0),IF(AND($G253="检查版",$H253="中医诊所"),IFERROR(R253/同类汇总数据!C$7,0),IF(AND($G253="检查版",$H253="口腔诊所"),IFERROR(R253/同类汇总数据!C$8,0),IF(AND($G253="互联网版",$H253="中西医诊所"),IFERROR(R253/同类汇总数据!C$9,0),IF(AND($G253="互联网版",$H253="中医诊所"),IFERROR(R253/同类汇总数据!C$10,0),IF(AND($G253="互联网版",$H253="口腔诊所"),IFERROR(R253/同类汇总数据!C$11,0))))))))))</f>
        <v>0.30158159855476</v>
      </c>
      <c r="AE253" s="61">
        <f>IF(AND($G253="正式版",$H253="中西医诊所"),IFERROR(S253/同类汇总数据!D$3,0),IF(AND($G253="正式版",$H253="中医诊所"),IFERROR(S253/同类汇总数据!D$4,0),IF(AND($G253="正式版",$H253="口腔诊所"),IFERROR(S253/同类汇总数据!D$5,0),IF(AND($G253="检查版",$H253="中西医诊所"),IFERROR(S253/同类汇总数据!D$6,0),IF(AND($G253="检查版",$H253="中医诊所"),IFERROR(S253/同类汇总数据!D$7,0),IF(AND($G253="检查版",$H253="口腔诊所"),IFERROR(S253/同类汇总数据!D$8,0),IF(AND($G253="互联网版",$H253="中西医诊所"),IFERROR(S253/同类汇总数据!D$9,0),IF(AND($G253="互联网版",$H253="中医诊所"),IFERROR(S253/同类汇总数据!D$10,0),IF(AND($G253="互联网版",$H253="口腔诊所"),IFERROR(S253/同类汇总数据!D$11,0))))))))))</f>
        <v>0.696776828668884</v>
      </c>
      <c r="AF253" s="61">
        <f>IF(AND($G253="正式版",$H253="中西医诊所"),IFERROR(T253/同类汇总数据!E$3,0),IF(AND($G253="正式版",$H253="中医诊所"),IFERROR(T253/同类汇总数据!E$4,0),IF(AND($G253="正式版",$H253="口腔诊所"),IFERROR(T253/同类汇总数据!E$5,0),IF(AND($G253="检查版",$H253="中西医诊所"),IFERROR(T253/同类汇总数据!E$6,0),IF(AND($G253="检查版",$H253="中医诊所"),IFERROR(T253/同类汇总数据!E$7,0),IF(AND($G253="检查版",$H253="口腔诊所"),IFERROR(T253/同类汇总数据!E$8,0),IF(AND($G253="互联网版",$H253="中西医诊所"),IFERROR(T253/同类汇总数据!E$9,0),IF(AND($G253="互联网版",$H253="中医诊所"),IFERROR(T253/同类汇总数据!E$10,0),IF(AND($G253="互联网版",$H253="口腔诊所"),IFERROR(T253/同类汇总数据!E$11,0))))))))))</f>
        <v>0.764347512355521</v>
      </c>
      <c r="AG253" s="61">
        <f>IF(AND($G253="正式版",$H253="中西医诊所"),IFERROR(U253/同类汇总数据!F$3,0),IF(AND($G253="正式版",$H253="中医诊所"),IFERROR(U253/同类汇总数据!F$4,0),IF(AND($G253="正式版",$H253="口腔诊所"),IFERROR(U253/同类汇总数据!F$5,0),IF(AND($G253="检查版",$H253="中西医诊所"),IFERROR(U253/同类汇总数据!F$6,0),IF(AND($G253="检查版",$H253="中医诊所"),IFERROR(U253/同类汇总数据!F$7,0),IF(AND($G253="检查版",$H253="口腔诊所"),IFERROR(U253/同类汇总数据!F$8,0),IF(AND($G253="互联网版",$H253="中西医诊所"),IFERROR(U253/同类汇总数据!F$9,0),IF(AND($G253="互联网版",$H253="中医诊所"),IFERROR(U253/同类汇总数据!F$10,0),IF(AND($G253="互联网版",$H253="口腔诊所"),IFERROR(U253/同类汇总数据!F$11,0))))))))))</f>
        <v>0.759469192503791</v>
      </c>
      <c r="AH253" s="61">
        <f>IF(AND($G253="正式版",$H253="中西医诊所"),IFERROR(V253/同类汇总数据!G$3,0),IF(AND($G253="正式版",$H253="中医诊所"),IFERROR(V253/同类汇总数据!G$4,0),IF(AND($G253="正式版",$H253="口腔诊所"),IFERROR(V253/同类汇总数据!G$5,0),IF(AND($G253="检查版",$H253="中西医诊所"),IFERROR(V253/同类汇总数据!G$6,0),IF(AND($G253="检查版",$H253="中医诊所"),IFERROR(V253/同类汇总数据!G$7,0),IF(AND($G253="检查版",$H253="口腔诊所"),IFERROR(V253/同类汇总数据!G$8,0),IF(AND($G253="互联网版",$H253="中西医诊所"),IFERROR(V253/同类汇总数据!G$9,0),IF(AND($G253="互联网版",$H253="中医诊所"),IFERROR(V253/同类汇总数据!G$10,0),IF(AND($G253="互联网版",$H253="口腔诊所"),IFERROR(V253/同类汇总数据!G$11,0))))))))))</f>
        <v>0.20041961538421</v>
      </c>
      <c r="AI253" s="61">
        <f>IF(AND($G253="正式版",$H253="中西医诊所"),IFERROR(W253/同类汇总数据!H$3,0),IF(AND($G253="正式版",$H253="中医诊所"),IFERROR(W253/同类汇总数据!H$4,0),IF(AND($G253="正式版",$H253="口腔诊所"),IFERROR(W253/同类汇总数据!H$5,0),IF(AND($G253="检查版",$H253="中西医诊所"),IFERROR(W253/同类汇总数据!H$6,0),IF(AND($G253="检查版",$H253="中医诊所"),IFERROR(W253/同类汇总数据!H$7,0),IF(AND($G253="检查版",$H253="口腔诊所"),IFERROR(W253/同类汇总数据!H$8,0),IF(AND($G253="互联网版",$H253="中西医诊所"),IFERROR(W253/同类汇总数据!H$9,0),IF(AND($G253="互联网版",$H253="中医诊所"),IFERROR(W253/同类汇总数据!H$10,0),IF(AND($G253="互联网版",$H253="口腔诊所"),IFERROR(W253/同类汇总数据!H$11,0))))))))))</f>
        <v>0.432130369903597</v>
      </c>
      <c r="AJ253" s="61">
        <f>IF(AND($G253="正式版",$H253="中西医诊所"),IFERROR(X253/同类汇总数据!I$3,0),IF(AND($G253="正式版",$H253="中医诊所"),IFERROR(X253/同类汇总数据!I$4,0),IF(AND($G253="正式版",$H253="口腔诊所"),IFERROR(X253/同类汇总数据!I$5,0),IF(AND($G253="检查版",$H253="中西医诊所"),IFERROR(X253/同类汇总数据!I$6,0),IF(AND($G253="检查版",$H253="中医诊所"),IFERROR(X253/同类汇总数据!I$7,0),IF(AND($G253="检查版",$H253="口腔诊所"),IFERROR(X253/同类汇总数据!I$8,0),IF(AND($G253="互联网版",$H253="中西医诊所"),IFERROR(X253/同类汇总数据!I$9,0),IF(AND($G253="互联网版",$H253="中医诊所"),IFERROR(X253/同类汇总数据!I$10,0),IF(AND($G253="互联网版",$H253="口腔诊所"),IFERROR(X253/同类汇总数据!I$11,0))))))))))</f>
        <v>0.426205482859421</v>
      </c>
      <c r="AK253" s="61">
        <f>IF(AND($G253="正式版",$H253="中西医诊所"),IFERROR(Y253/同类汇总数据!J$3,0),IF(AND($G253="正式版",$H253="中医诊所"),IFERROR(Y253/同类汇总数据!J$4,0),IF(AND($G253="正式版",$H253="口腔诊所"),IFERROR(Y253/同类汇总数据!J$5,0),IF(AND($G253="检查版",$H253="中西医诊所"),IFERROR(Y253/同类汇总数据!J$6,0),IF(AND($G253="检查版",$H253="中医诊所"),IFERROR(Y253/同类汇总数据!J$7,0),IF(AND($G253="检查版",$H253="口腔诊所"),IFERROR(Y253/同类汇总数据!J$8,0),IF(AND($G253="互联网版",$H253="中西医诊所"),IFERROR(Y253/同类汇总数据!J$9,0),IF(AND($G253="互联网版",$H253="中医诊所"),IFERROR(Y253/同类汇总数据!J$10,0),IF(AND($G253="互联网版",$H253="口腔诊所"),IFERROR(Y253/同类汇总数据!J$11,0))))))))))</f>
        <v>0.419671648901899</v>
      </c>
      <c r="AL253" s="62" t="str">
        <f ca="1" t="shared" si="72"/>
        <v>-</v>
      </c>
      <c r="AM253" s="62" t="str">
        <f t="shared" si="73"/>
        <v/>
      </c>
      <c r="AN253" s="5" t="str">
        <f t="shared" si="74"/>
        <v>低于同行50%</v>
      </c>
      <c r="AO253" s="63">
        <f t="shared" si="75"/>
        <v>46104.3583449074</v>
      </c>
      <c r="AP253" s="5" t="str">
        <f t="shared" si="76"/>
        <v/>
      </c>
      <c r="AQ253" s="60">
        <v>45273.6508368403</v>
      </c>
    </row>
    <row r="254" ht="17" spans="1:43">
      <c r="A254" s="5">
        <f t="shared" ref="A254:A263" si="81">ROW()-3</f>
        <v>251</v>
      </c>
      <c r="B254" s="55" t="str">
        <f t="shared" si="69"/>
        <v>交易波动较大</v>
      </c>
      <c r="C254" s="2" t="str">
        <f t="shared" si="70"/>
        <v/>
      </c>
      <c r="D254" s="56" t="str">
        <f t="shared" si="71"/>
        <v>-</v>
      </c>
      <c r="E254" s="84" t="s">
        <v>783</v>
      </c>
      <c r="F254" s="58">
        <v>45274.6535676389</v>
      </c>
      <c r="G254" s="59" t="s">
        <v>60</v>
      </c>
      <c r="H254" s="59" t="s">
        <v>66</v>
      </c>
      <c r="I254" s="59" t="s">
        <v>784</v>
      </c>
      <c r="J254" s="59" t="s">
        <v>785</v>
      </c>
      <c r="K254" s="59" t="s">
        <v>786</v>
      </c>
      <c r="L254" s="59" t="s">
        <v>787</v>
      </c>
      <c r="M254" s="60">
        <v>46104.3453009259</v>
      </c>
      <c r="N254" s="60">
        <v>46104.398616956</v>
      </c>
      <c r="O254" s="60">
        <v>46104.3942936111</v>
      </c>
      <c r="P254" s="60">
        <v>46103.3924089352</v>
      </c>
      <c r="Q254" s="60">
        <v>46104.3986262731</v>
      </c>
      <c r="R254" s="59">
        <v>5693.46</v>
      </c>
      <c r="S254" s="59">
        <v>39344.04</v>
      </c>
      <c r="T254" s="59">
        <v>118287.13</v>
      </c>
      <c r="U254" s="59">
        <v>111149.25</v>
      </c>
      <c r="V254" s="59">
        <v>15</v>
      </c>
      <c r="W254" s="59">
        <v>93</v>
      </c>
      <c r="X254" s="59">
        <v>287</v>
      </c>
      <c r="Y254" s="59">
        <v>268</v>
      </c>
      <c r="Z254" s="59">
        <v>657.6318343195</v>
      </c>
      <c r="AA254" s="59">
        <v>-0.1413951268</v>
      </c>
      <c r="AB254" s="59">
        <v>0.3835567591</v>
      </c>
      <c r="AC254" s="59">
        <v>-0.1194757989</v>
      </c>
      <c r="AD254" s="61">
        <f>IF(AND($G254="正式版",$H254="中西医诊所"),IFERROR(R254/同类汇总数据!C$3,0),IF(AND($G254="正式版",$H254="中医诊所"),IFERROR(R254/同类汇总数据!C$4,0),IF(AND($G254="正式版",$H254="口腔诊所"),IFERROR(R254/同类汇总数据!C$5,0),IF(AND($G254="检查版",$H254="中西医诊所"),IFERROR(R254/同类汇总数据!C$6,0),IF(AND($G254="检查版",$H254="中医诊所"),IFERROR(R254/同类汇总数据!C$7,0),IF(AND($G254="检查版",$H254="口腔诊所"),IFERROR(R254/同类汇总数据!C$8,0),IF(AND($G254="互联网版",$H254="中西医诊所"),IFERROR(R254/同类汇总数据!C$9,0),IF(AND($G254="互联网版",$H254="中医诊所"),IFERROR(R254/同类汇总数据!C$10,0),IF(AND($G254="互联网版",$H254="口腔诊所"),IFERROR(R254/同类汇总数据!C$11,0))))))))))</f>
        <v>2.0049642891289</v>
      </c>
      <c r="AE254" s="61">
        <f>IF(AND($G254="正式版",$H254="中西医诊所"),IFERROR(S254/同类汇总数据!D$3,0),IF(AND($G254="正式版",$H254="中医诊所"),IFERROR(S254/同类汇总数据!D$4,0),IF(AND($G254="正式版",$H254="口腔诊所"),IFERROR(S254/同类汇总数据!D$5,0),IF(AND($G254="检查版",$H254="中西医诊所"),IFERROR(S254/同类汇总数据!D$6,0),IF(AND($G254="检查版",$H254="中医诊所"),IFERROR(S254/同类汇总数据!D$7,0),IF(AND($G254="检查版",$H254="口腔诊所"),IFERROR(S254/同类汇总数据!D$8,0),IF(AND($G254="互联网版",$H254="中西医诊所"),IFERROR(S254/同类汇总数据!D$9,0),IF(AND($G254="互联网版",$H254="中医诊所"),IFERROR(S254/同类汇总数据!D$10,0),IF(AND($G254="互联网版",$H254="口腔诊所"),IFERROR(S254/同类汇总数据!D$11,0))))))))))</f>
        <v>2.96176151761518</v>
      </c>
      <c r="AF254" s="61">
        <f>IF(AND($G254="正式版",$H254="中西医诊所"),IFERROR(T254/同类汇总数据!E$3,0),IF(AND($G254="正式版",$H254="中医诊所"),IFERROR(T254/同类汇总数据!E$4,0),IF(AND($G254="正式版",$H254="口腔诊所"),IFERROR(T254/同类汇总数据!E$5,0),IF(AND($G254="检查版",$H254="中西医诊所"),IFERROR(T254/同类汇总数据!E$6,0),IF(AND($G254="检查版",$H254="中医诊所"),IFERROR(T254/同类汇总数据!E$7,0),IF(AND($G254="检查版",$H254="口腔诊所"),IFERROR(T254/同类汇总数据!E$8,0),IF(AND($G254="互联网版",$H254="中西医诊所"),IFERROR(T254/同类汇总数据!E$9,0),IF(AND($G254="互联网版",$H254="中医诊所"),IFERROR(T254/同类汇总数据!E$10,0),IF(AND($G254="互联网版",$H254="口腔诊所"),IFERROR(T254/同类汇总数据!E$11,0))))))))))</f>
        <v>3.17689108432456</v>
      </c>
      <c r="AG254" s="61">
        <f>IF(AND($G254="正式版",$H254="中西医诊所"),IFERROR(U254/同类汇总数据!F$3,0),IF(AND($G254="正式版",$H254="中医诊所"),IFERROR(U254/同类汇总数据!F$4,0),IF(AND($G254="正式版",$H254="口腔诊所"),IFERROR(U254/同类汇总数据!F$5,0),IF(AND($G254="检查版",$H254="中西医诊所"),IFERROR(U254/同类汇总数据!F$6,0),IF(AND($G254="检查版",$H254="中医诊所"),IFERROR(U254/同类汇总数据!F$7,0),IF(AND($G254="检查版",$H254="口腔诊所"),IFERROR(U254/同类汇总数据!F$8,0),IF(AND($G254="互联网版",$H254="中西医诊所"),IFERROR(U254/同类汇总数据!F$9,0),IF(AND($G254="互联网版",$H254="中医诊所"),IFERROR(U254/同类汇总数据!F$10,0),IF(AND($G254="互联网版",$H254="口腔诊所"),IFERROR(U254/同类汇总数据!F$11,0))))))))))</f>
        <v>3.34970692578957</v>
      </c>
      <c r="AH254" s="61">
        <f>IF(AND($G254="正式版",$H254="中西医诊所"),IFERROR(V254/同类汇总数据!G$3,0),IF(AND($G254="正式版",$H254="中医诊所"),IFERROR(V254/同类汇总数据!G$4,0),IF(AND($G254="正式版",$H254="口腔诊所"),IFERROR(V254/同类汇总数据!G$5,0),IF(AND($G254="检查版",$H254="中西医诊所"),IFERROR(V254/同类汇总数据!G$6,0),IF(AND($G254="检查版",$H254="中医诊所"),IFERROR(V254/同类汇总数据!G$7,0),IF(AND($G254="检查版",$H254="口腔诊所"),IFERROR(V254/同类汇总数据!G$8,0),IF(AND($G254="互联网版",$H254="中西医诊所"),IFERROR(V254/同类汇总数据!G$9,0),IF(AND($G254="互联网版",$H254="中医诊所"),IFERROR(V254/同类汇总数据!G$10,0),IF(AND($G254="互联网版",$H254="口腔诊所"),IFERROR(V254/同类汇总数据!G$11,0))))))))))</f>
        <v>0.903614457831325</v>
      </c>
      <c r="AI254" s="61">
        <f>IF(AND($G254="正式版",$H254="中西医诊所"),IFERROR(W254/同类汇总数据!H$3,0),IF(AND($G254="正式版",$H254="中医诊所"),IFERROR(W254/同类汇总数据!H$4,0),IF(AND($G254="正式版",$H254="口腔诊所"),IFERROR(W254/同类汇总数据!H$5,0),IF(AND($G254="检查版",$H254="中西医诊所"),IFERROR(W254/同类汇总数据!H$6,0),IF(AND($G254="检查版",$H254="中医诊所"),IFERROR(W254/同类汇总数据!H$7,0),IF(AND($G254="检查版",$H254="口腔诊所"),IFERROR(W254/同类汇总数据!H$8,0),IF(AND($G254="互联网版",$H254="中西医诊所"),IFERROR(W254/同类汇总数据!H$9,0),IF(AND($G254="互联网版",$H254="中医诊所"),IFERROR(W254/同类汇总数据!H$10,0),IF(AND($G254="互联网版",$H254="口腔诊所"),IFERROR(W254/同类汇总数据!H$11,0))))))))))</f>
        <v>1.20077469335055</v>
      </c>
      <c r="AJ254" s="61">
        <f>IF(AND($G254="正式版",$H254="中西医诊所"),IFERROR(X254/同类汇总数据!I$3,0),IF(AND($G254="正式版",$H254="中医诊所"),IFERROR(X254/同类汇总数据!I$4,0),IF(AND($G254="正式版",$H254="口腔诊所"),IFERROR(X254/同类汇总数据!I$5,0),IF(AND($G254="检查版",$H254="中西医诊所"),IFERROR(X254/同类汇总数据!I$6,0),IF(AND($G254="检查版",$H254="中医诊所"),IFERROR(X254/同类汇总数据!I$7,0),IF(AND($G254="检查版",$H254="口腔诊所"),IFERROR(X254/同类汇总数据!I$8,0),IF(AND($G254="互联网版",$H254="中西医诊所"),IFERROR(X254/同类汇总数据!I$9,0),IF(AND($G254="互联网版",$H254="中医诊所"),IFERROR(X254/同类汇总数据!I$10,0),IF(AND($G254="互联网版",$H254="口腔诊所"),IFERROR(X254/同类汇总数据!I$11,0))))))))))</f>
        <v>1.33674895202608</v>
      </c>
      <c r="AK254" s="61">
        <f>IF(AND($G254="正式版",$H254="中西医诊所"),IFERROR(Y254/同类汇总数据!J$3,0),IF(AND($G254="正式版",$H254="中医诊所"),IFERROR(Y254/同类汇总数据!J$4,0),IF(AND($G254="正式版",$H254="口腔诊所"),IFERROR(Y254/同类汇总数据!J$5,0),IF(AND($G254="检查版",$H254="中西医诊所"),IFERROR(Y254/同类汇总数据!J$6,0),IF(AND($G254="检查版",$H254="中医诊所"),IFERROR(Y254/同类汇总数据!J$7,0),IF(AND($G254="检查版",$H254="口腔诊所"),IFERROR(Y254/同类汇总数据!J$8,0),IF(AND($G254="互联网版",$H254="中西医诊所"),IFERROR(Y254/同类汇总数据!J$9,0),IF(AND($G254="互联网版",$H254="中医诊所"),IFERROR(Y254/同类汇总数据!J$10,0),IF(AND($G254="互联网版",$H254="口腔诊所"),IFERROR(Y254/同类汇总数据!J$11,0))))))))))</f>
        <v>1.42971459055748</v>
      </c>
      <c r="AL254" s="62" t="str">
        <f ca="1" t="shared" si="72"/>
        <v>-</v>
      </c>
      <c r="AM254" s="62" t="str">
        <f t="shared" si="73"/>
        <v>高于同行100%</v>
      </c>
      <c r="AN254" s="5" t="str">
        <f t="shared" si="74"/>
        <v>高于同行20%</v>
      </c>
      <c r="AO254" s="63">
        <f t="shared" si="75"/>
        <v>46104.3986262731</v>
      </c>
      <c r="AP254" s="5" t="str">
        <f t="shared" si="76"/>
        <v/>
      </c>
      <c r="AQ254" s="60">
        <v>45274.6443683565</v>
      </c>
    </row>
    <row r="255" ht="17" spans="1:43">
      <c r="A255" s="5">
        <f t="shared" si="81"/>
        <v>252</v>
      </c>
      <c r="B255" s="55" t="str">
        <f t="shared" si="69"/>
        <v>连续三月交易上升</v>
      </c>
      <c r="C255" s="2" t="str">
        <f t="shared" si="70"/>
        <v/>
      </c>
      <c r="D255" s="56" t="str">
        <f t="shared" si="71"/>
        <v>-</v>
      </c>
      <c r="E255" s="84" t="s">
        <v>788</v>
      </c>
      <c r="F255" s="58">
        <v>45274.8546616204</v>
      </c>
      <c r="G255" s="59" t="s">
        <v>38</v>
      </c>
      <c r="H255" s="59" t="s">
        <v>39</v>
      </c>
      <c r="I255" s="59" t="s">
        <v>40</v>
      </c>
      <c r="J255" s="59" t="s">
        <v>78</v>
      </c>
      <c r="K255" s="59" t="s">
        <v>789</v>
      </c>
      <c r="L255" s="59" t="s">
        <v>790</v>
      </c>
      <c r="M255" s="60">
        <v>46104.3769675926</v>
      </c>
      <c r="N255" s="60">
        <v>46103.8427035648</v>
      </c>
      <c r="O255" s="60">
        <v>46104.379985162</v>
      </c>
      <c r="P255" s="60">
        <v>46098.6304085185</v>
      </c>
      <c r="Q255" s="60">
        <v>46103.842725</v>
      </c>
      <c r="R255" s="59">
        <v>29288.26</v>
      </c>
      <c r="S255" s="59">
        <v>99506.85</v>
      </c>
      <c r="T255" s="59">
        <v>266111.13</v>
      </c>
      <c r="U255" s="59">
        <v>237825.75</v>
      </c>
      <c r="V255" s="59">
        <v>174</v>
      </c>
      <c r="W255" s="59">
        <v>664</v>
      </c>
      <c r="X255" s="59">
        <v>2028</v>
      </c>
      <c r="Y255" s="59">
        <v>1779</v>
      </c>
      <c r="Z255" s="59">
        <v>326.2355967078</v>
      </c>
      <c r="AA255" s="59">
        <v>0.5895353158</v>
      </c>
      <c r="AB255" s="59">
        <v>-0.3980829026</v>
      </c>
      <c r="AC255" s="59">
        <v>0.0821922697</v>
      </c>
      <c r="AD255" s="61">
        <f>IF(AND($G255="正式版",$H255="中西医诊所"),IFERROR(R255/同类汇总数据!C$3,0),IF(AND($G255="正式版",$H255="中医诊所"),IFERROR(R255/同类汇总数据!C$4,0),IF(AND($G255="正式版",$H255="口腔诊所"),IFERROR(R255/同类汇总数据!C$5,0),IF(AND($G255="检查版",$H255="中西医诊所"),IFERROR(R255/同类汇总数据!C$6,0),IF(AND($G255="检查版",$H255="中医诊所"),IFERROR(R255/同类汇总数据!C$7,0),IF(AND($G255="检查版",$H255="口腔诊所"),IFERROR(R255/同类汇总数据!C$8,0),IF(AND($G255="互联网版",$H255="中西医诊所"),IFERROR(R255/同类汇总数据!C$9,0),IF(AND($G255="互联网版",$H255="中医诊所"),IFERROR(R255/同类汇总数据!C$10,0),IF(AND($G255="互联网版",$H255="口腔诊所"),IFERROR(R255/同类汇总数据!C$11,0))))))))))</f>
        <v>3.2002899527853</v>
      </c>
      <c r="AE255" s="61">
        <f>IF(AND($G255="正式版",$H255="中西医诊所"),IFERROR(S255/同类汇总数据!D$3,0),IF(AND($G255="正式版",$H255="中医诊所"),IFERROR(S255/同类汇总数据!D$4,0),IF(AND($G255="正式版",$H255="口腔诊所"),IFERROR(S255/同类汇总数据!D$5,0),IF(AND($G255="检查版",$H255="中西医诊所"),IFERROR(S255/同类汇总数据!D$6,0),IF(AND($G255="检查版",$H255="中医诊所"),IFERROR(S255/同类汇总数据!D$7,0),IF(AND($G255="检查版",$H255="口腔诊所"),IFERROR(S255/同类汇总数据!D$8,0),IF(AND($G255="互联网版",$H255="中西医诊所"),IFERROR(S255/同类汇总数据!D$9,0),IF(AND($G255="互联网版",$H255="中医诊所"),IFERROR(S255/同类汇总数据!D$10,0),IF(AND($G255="互联网版",$H255="口腔诊所"),IFERROR(S255/同类汇总数据!D$11,0))))))))))</f>
        <v>2.72743272781678</v>
      </c>
      <c r="AF255" s="61">
        <f>IF(AND($G255="正式版",$H255="中西医诊所"),IFERROR(T255/同类汇总数据!E$3,0),IF(AND($G255="正式版",$H255="中医诊所"),IFERROR(T255/同类汇总数据!E$4,0),IF(AND($G255="正式版",$H255="口腔诊所"),IFERROR(T255/同类汇总数据!E$5,0),IF(AND($G255="检查版",$H255="中西医诊所"),IFERROR(T255/同类汇总数据!E$6,0),IF(AND($G255="检查版",$H255="中医诊所"),IFERROR(T255/同类汇总数据!E$7,0),IF(AND($G255="检查版",$H255="口腔诊所"),IFERROR(T255/同类汇总数据!E$8,0),IF(AND($G255="互联网版",$H255="中西医诊所"),IFERROR(T255/同类汇总数据!E$9,0),IF(AND($G255="互联网版",$H255="中医诊所"),IFERROR(T255/同类汇总数据!E$10,0),IF(AND($G255="互联网版",$H255="口腔诊所"),IFERROR(T255/同类汇总数据!E$11,0))))))))))</f>
        <v>2.43878651681081</v>
      </c>
      <c r="AG255" s="61">
        <f>IF(AND($G255="正式版",$H255="中西医诊所"),IFERROR(U255/同类汇总数据!F$3,0),IF(AND($G255="正式版",$H255="中医诊所"),IFERROR(U255/同类汇总数据!F$4,0),IF(AND($G255="正式版",$H255="口腔诊所"),IFERROR(U255/同类汇总数据!F$5,0),IF(AND($G255="检查版",$H255="中西医诊所"),IFERROR(U255/同类汇总数据!F$6,0),IF(AND($G255="检查版",$H255="中医诊所"),IFERROR(U255/同类汇总数据!F$7,0),IF(AND($G255="检查版",$H255="口腔诊所"),IFERROR(U255/同类汇总数据!F$8,0),IF(AND($G255="互联网版",$H255="中西医诊所"),IFERROR(U255/同类汇总数据!F$9,0),IF(AND($G255="互联网版",$H255="中医诊所"),IFERROR(U255/同类汇总数据!F$10,0),IF(AND($G255="互联网版",$H255="口腔诊所"),IFERROR(U255/同类汇总数据!F$11,0))))))))))</f>
        <v>2.47933554940596</v>
      </c>
      <c r="AH255" s="61">
        <f>IF(AND($G255="正式版",$H255="中西医诊所"),IFERROR(V255/同类汇总数据!G$3,0),IF(AND($G255="正式版",$H255="中医诊所"),IFERROR(V255/同类汇总数据!G$4,0),IF(AND($G255="正式版",$H255="口腔诊所"),IFERROR(V255/同类汇总数据!G$5,0),IF(AND($G255="检查版",$H255="中西医诊所"),IFERROR(V255/同类汇总数据!G$6,0),IF(AND($G255="检查版",$H255="中医诊所"),IFERROR(V255/同类汇总数据!G$7,0),IF(AND($G255="检查版",$H255="口腔诊所"),IFERROR(V255/同类汇总数据!G$8,0),IF(AND($G255="互联网版",$H255="中西医诊所"),IFERROR(V255/同类汇总数据!G$9,0),IF(AND($G255="互联网版",$H255="中医诊所"),IFERROR(V255/同类汇总数据!G$10,0),IF(AND($G255="互联网版",$H255="口腔诊所"),IFERROR(V255/同类汇总数据!G$11,0))))))))))</f>
        <v>1.83542174088697</v>
      </c>
      <c r="AI255" s="61">
        <f>IF(AND($G255="正式版",$H255="中西医诊所"),IFERROR(W255/同类汇总数据!H$3,0),IF(AND($G255="正式版",$H255="中医诊所"),IFERROR(W255/同类汇总数据!H$4,0),IF(AND($G255="正式版",$H255="口腔诊所"),IFERROR(W255/同类汇总数据!H$5,0),IF(AND($G255="检查版",$H255="中西医诊所"),IFERROR(W255/同类汇总数据!H$6,0),IF(AND($G255="检查版",$H255="中医诊所"),IFERROR(W255/同类汇总数据!H$7,0),IF(AND($G255="检查版",$H255="口腔诊所"),IFERROR(W255/同类汇总数据!H$8,0),IF(AND($G255="互联网版",$H255="中西医诊所"),IFERROR(W255/同类汇总数据!H$9,0),IF(AND($G255="互联网版",$H255="中医诊所"),IFERROR(W255/同类汇总数据!H$10,0),IF(AND($G255="互联网版",$H255="口腔诊所"),IFERROR(W255/同类汇总数据!H$11,0))))))))))</f>
        <v>1.81604155453157</v>
      </c>
      <c r="AJ255" s="61">
        <f>IF(AND($G255="正式版",$H255="中西医诊所"),IFERROR(X255/同类汇总数据!I$3,0),IF(AND($G255="正式版",$H255="中医诊所"),IFERROR(X255/同类汇总数据!I$4,0),IF(AND($G255="正式版",$H255="口腔诊所"),IFERROR(X255/同类汇总数据!I$5,0),IF(AND($G255="检查版",$H255="中西医诊所"),IFERROR(X255/同类汇总数据!I$6,0),IF(AND($G255="检查版",$H255="中医诊所"),IFERROR(X255/同类汇总数据!I$7,0),IF(AND($G255="检查版",$H255="口腔诊所"),IFERROR(X255/同类汇总数据!I$8,0),IF(AND($G255="互联网版",$H255="中西医诊所"),IFERROR(X255/同类汇总数据!I$9,0),IF(AND($G255="互联网版",$H255="中医诊所"),IFERROR(X255/同类汇总数据!I$10,0),IF(AND($G255="互联网版",$H255="口腔诊所"),IFERROR(X255/同类汇总数据!I$11,0))))))))))</f>
        <v>1.79324630547491</v>
      </c>
      <c r="AK255" s="61">
        <f>IF(AND($G255="正式版",$H255="中西医诊所"),IFERROR(Y255/同类汇总数据!J$3,0),IF(AND($G255="正式版",$H255="中医诊所"),IFERROR(Y255/同类汇总数据!J$4,0),IF(AND($G255="正式版",$H255="口腔诊所"),IFERROR(Y255/同类汇总数据!J$5,0),IF(AND($G255="检查版",$H255="中西医诊所"),IFERROR(Y255/同类汇总数据!J$6,0),IF(AND($G255="检查版",$H255="中医诊所"),IFERROR(Y255/同类汇总数据!J$7,0),IF(AND($G255="检查版",$H255="口腔诊所"),IFERROR(Y255/同类汇总数据!J$8,0),IF(AND($G255="互联网版",$H255="中西医诊所"),IFERROR(Y255/同类汇总数据!J$9,0),IF(AND($G255="互联网版",$H255="中医诊所"),IFERROR(Y255/同类汇总数据!J$10,0),IF(AND($G255="互联网版",$H255="口腔诊所"),IFERROR(Y255/同类汇总数据!J$11,0))))))))))</f>
        <v>1.77760919856304</v>
      </c>
      <c r="AL255" s="62" t="str">
        <f ca="1" t="shared" si="72"/>
        <v>-</v>
      </c>
      <c r="AM255" s="62" t="str">
        <f t="shared" si="73"/>
        <v>高于同行100%</v>
      </c>
      <c r="AN255" s="5" t="str">
        <f t="shared" si="74"/>
        <v>高于同行150%</v>
      </c>
      <c r="AO255" s="63">
        <f t="shared" si="75"/>
        <v>46104.379985162</v>
      </c>
      <c r="AP255" s="5" t="str">
        <f t="shared" si="76"/>
        <v/>
      </c>
      <c r="AQ255" s="60">
        <v>45274.6535676389</v>
      </c>
    </row>
    <row r="256" ht="17" spans="1:43">
      <c r="A256" s="5">
        <f t="shared" si="81"/>
        <v>253</v>
      </c>
      <c r="B256" s="55" t="str">
        <f t="shared" si="69"/>
        <v>连续三月交易上升</v>
      </c>
      <c r="C256" s="2" t="str">
        <f t="shared" si="70"/>
        <v/>
      </c>
      <c r="D256" s="56" t="str">
        <f t="shared" si="71"/>
        <v>-</v>
      </c>
      <c r="E256" s="84" t="s">
        <v>791</v>
      </c>
      <c r="F256" s="58">
        <v>45278.3877016782</v>
      </c>
      <c r="G256" s="59" t="s">
        <v>38</v>
      </c>
      <c r="H256" s="59" t="s">
        <v>39</v>
      </c>
      <c r="I256" s="59" t="s">
        <v>40</v>
      </c>
      <c r="J256" s="59" t="s">
        <v>121</v>
      </c>
      <c r="K256" s="59" t="s">
        <v>792</v>
      </c>
      <c r="L256" s="59" t="s">
        <v>793</v>
      </c>
      <c r="M256" s="60">
        <v>46104.3923611111</v>
      </c>
      <c r="N256" s="60">
        <v>46103.4175116435</v>
      </c>
      <c r="O256" s="60">
        <v>46103.4169571991</v>
      </c>
      <c r="P256" s="60">
        <v>46100.7086532292</v>
      </c>
      <c r="Q256" s="60">
        <v>46100.7109429745</v>
      </c>
      <c r="R256" s="59">
        <v>510</v>
      </c>
      <c r="S256" s="59">
        <v>7313</v>
      </c>
      <c r="T256" s="59">
        <v>27439</v>
      </c>
      <c r="U256" s="59">
        <v>16720</v>
      </c>
      <c r="V256" s="59">
        <v>3</v>
      </c>
      <c r="W256" s="59">
        <v>17</v>
      </c>
      <c r="X256" s="59">
        <v>60</v>
      </c>
      <c r="Y256" s="59">
        <v>39</v>
      </c>
      <c r="Z256" s="59">
        <v>726.9565217391</v>
      </c>
      <c r="AA256" s="59">
        <v>1.3613174039</v>
      </c>
      <c r="AB256" s="59">
        <v>-0.8181337718</v>
      </c>
      <c r="AC256" s="59">
        <v>0.7571973996</v>
      </c>
      <c r="AD256" s="61">
        <f>IF(AND($G256="正式版",$H256="中西医诊所"),IFERROR(R256/同类汇总数据!C$3,0),IF(AND($G256="正式版",$H256="中医诊所"),IFERROR(R256/同类汇总数据!C$4,0),IF(AND($G256="正式版",$H256="口腔诊所"),IFERROR(R256/同类汇总数据!C$5,0),IF(AND($G256="检查版",$H256="中西医诊所"),IFERROR(R256/同类汇总数据!C$6,0),IF(AND($G256="检查版",$H256="中医诊所"),IFERROR(R256/同类汇总数据!C$7,0),IF(AND($G256="检查版",$H256="口腔诊所"),IFERROR(R256/同类汇总数据!C$8,0),IF(AND($G256="互联网版",$H256="中西医诊所"),IFERROR(R256/同类汇总数据!C$9,0),IF(AND($G256="互联网版",$H256="中医诊所"),IFERROR(R256/同类汇总数据!C$10,0),IF(AND($G256="互联网版",$H256="口腔诊所"),IFERROR(R256/同类汇总数据!C$11,0))))))))))</f>
        <v>0.0557270345155535</v>
      </c>
      <c r="AE256" s="61">
        <f>IF(AND($G256="正式版",$H256="中西医诊所"),IFERROR(S256/同类汇总数据!D$3,0),IF(AND($G256="正式版",$H256="中医诊所"),IFERROR(S256/同类汇总数据!D$4,0),IF(AND($G256="正式版",$H256="口腔诊所"),IFERROR(S256/同类汇总数据!D$5,0),IF(AND($G256="检查版",$H256="中西医诊所"),IFERROR(S256/同类汇总数据!D$6,0),IF(AND($G256="检查版",$H256="中医诊所"),IFERROR(S256/同类汇总数据!D$7,0),IF(AND($G256="检查版",$H256="口腔诊所"),IFERROR(S256/同类汇总数据!D$8,0),IF(AND($G256="互联网版",$H256="中西医诊所"),IFERROR(S256/同类汇总数据!D$9,0),IF(AND($G256="互联网版",$H256="中医诊所"),IFERROR(S256/同类汇总数据!D$10,0),IF(AND($G256="互联网版",$H256="口腔诊所"),IFERROR(S256/同类汇总数据!D$11,0))))))))))</f>
        <v>0.20044565312362</v>
      </c>
      <c r="AF256" s="61">
        <f>IF(AND($G256="正式版",$H256="中西医诊所"),IFERROR(T256/同类汇总数据!E$3,0),IF(AND($G256="正式版",$H256="中医诊所"),IFERROR(T256/同类汇总数据!E$4,0),IF(AND($G256="正式版",$H256="口腔诊所"),IFERROR(T256/同类汇总数据!E$5,0),IF(AND($G256="检查版",$H256="中西医诊所"),IFERROR(T256/同类汇总数据!E$6,0),IF(AND($G256="检查版",$H256="中医诊所"),IFERROR(T256/同类汇总数据!E$7,0),IF(AND($G256="检查版",$H256="口腔诊所"),IFERROR(T256/同类汇总数据!E$8,0),IF(AND($G256="互联网版",$H256="中西医诊所"),IFERROR(T256/同类汇总数据!E$9,0),IF(AND($G256="互联网版",$H256="中医诊所"),IFERROR(T256/同类汇总数据!E$10,0),IF(AND($G256="互联网版",$H256="口腔诊所"),IFERROR(T256/同类汇总数据!E$11,0))))))))))</f>
        <v>0.251465856519311</v>
      </c>
      <c r="AG256" s="61">
        <f>IF(AND($G256="正式版",$H256="中西医诊所"),IFERROR(U256/同类汇总数据!F$3,0),IF(AND($G256="正式版",$H256="中医诊所"),IFERROR(U256/同类汇总数据!F$4,0),IF(AND($G256="正式版",$H256="口腔诊所"),IFERROR(U256/同类汇总数据!F$5,0),IF(AND($G256="检查版",$H256="中西医诊所"),IFERROR(U256/同类汇总数据!F$6,0),IF(AND($G256="检查版",$H256="中医诊所"),IFERROR(U256/同类汇总数据!F$7,0),IF(AND($G256="检查版",$H256="口腔诊所"),IFERROR(U256/同类汇总数据!F$8,0),IF(AND($G256="互联网版",$H256="中西医诊所"),IFERROR(U256/同类汇总数据!F$9,0),IF(AND($G256="互联网版",$H256="中医诊所"),IFERROR(U256/同类汇总数据!F$10,0),IF(AND($G256="互联网版",$H256="口腔诊所"),IFERROR(U256/同类汇总数据!F$11,0))))))))))</f>
        <v>0.174306148035137</v>
      </c>
      <c r="AH256" s="61">
        <f>IF(AND($G256="正式版",$H256="中西医诊所"),IFERROR(V256/同类汇总数据!G$3,0),IF(AND($G256="正式版",$H256="中医诊所"),IFERROR(V256/同类汇总数据!G$4,0),IF(AND($G256="正式版",$H256="口腔诊所"),IFERROR(V256/同类汇总数据!G$5,0),IF(AND($G256="检查版",$H256="中西医诊所"),IFERROR(V256/同类汇总数据!G$6,0),IF(AND($G256="检查版",$H256="中医诊所"),IFERROR(V256/同类汇总数据!G$7,0),IF(AND($G256="检查版",$H256="口腔诊所"),IFERROR(V256/同类汇总数据!G$8,0),IF(AND($G256="互联网版",$H256="中西医诊所"),IFERROR(V256/同类汇总数据!G$9,0),IF(AND($G256="互联网版",$H256="中医诊所"),IFERROR(V256/同类汇总数据!G$10,0),IF(AND($G256="互联网版",$H256="口腔诊所"),IFERROR(V256/同类汇总数据!G$11,0))))))))))</f>
        <v>0.0316452024290857</v>
      </c>
      <c r="AI256" s="61">
        <f>IF(AND($G256="正式版",$H256="中西医诊所"),IFERROR(W256/同类汇总数据!H$3,0),IF(AND($G256="正式版",$H256="中医诊所"),IFERROR(W256/同类汇总数据!H$4,0),IF(AND($G256="正式版",$H256="口腔诊所"),IFERROR(W256/同类汇总数据!H$5,0),IF(AND($G256="检查版",$H256="中西医诊所"),IFERROR(W256/同类汇总数据!H$6,0),IF(AND($G256="检查版",$H256="中医诊所"),IFERROR(W256/同类汇总数据!H$7,0),IF(AND($G256="检查版",$H256="口腔诊所"),IFERROR(W256/同类汇总数据!H$8,0),IF(AND($G256="互联网版",$H256="中西医诊所"),IFERROR(W256/同类汇总数据!H$9,0),IF(AND($G256="互联网版",$H256="中医诊所"),IFERROR(W256/同类汇总数据!H$10,0),IF(AND($G256="互联网版",$H256="口腔诊所"),IFERROR(W256/同类汇总数据!H$11,0))))))))))</f>
        <v>0.0464950397997541</v>
      </c>
      <c r="AJ256" s="61">
        <f>IF(AND($G256="正式版",$H256="中西医诊所"),IFERROR(X256/同类汇总数据!I$3,0),IF(AND($G256="正式版",$H256="中医诊所"),IFERROR(X256/同类汇总数据!I$4,0),IF(AND($G256="正式版",$H256="口腔诊所"),IFERROR(X256/同类汇总数据!I$5,0),IF(AND($G256="检查版",$H256="中西医诊所"),IFERROR(X256/同类汇总数据!I$6,0),IF(AND($G256="检查版",$H256="中医诊所"),IFERROR(X256/同类汇总数据!I$7,0),IF(AND($G256="检查版",$H256="口腔诊所"),IFERROR(X256/同类汇总数据!I$8,0),IF(AND($G256="互联网版",$H256="中西医诊所"),IFERROR(X256/同类汇总数据!I$9,0),IF(AND($G256="互联网版",$H256="中医诊所"),IFERROR(X256/同类汇总数据!I$10,0),IF(AND($G256="互联网版",$H256="口腔诊所"),IFERROR(X256/同类汇总数据!I$11,0))))))))))</f>
        <v>0.0530546244223346</v>
      </c>
      <c r="AK256" s="61">
        <f>IF(AND($G256="正式版",$H256="中西医诊所"),IFERROR(Y256/同类汇总数据!J$3,0),IF(AND($G256="正式版",$H256="中医诊所"),IFERROR(Y256/同类汇总数据!J$4,0),IF(AND($G256="正式版",$H256="口腔诊所"),IFERROR(Y256/同类汇总数据!J$5,0),IF(AND($G256="检查版",$H256="中西医诊所"),IFERROR(Y256/同类汇总数据!J$6,0),IF(AND($G256="检查版",$H256="中医诊所"),IFERROR(Y256/同类汇总数据!J$7,0),IF(AND($G256="检查版",$H256="口腔诊所"),IFERROR(Y256/同类汇总数据!J$8,0),IF(AND($G256="互联网版",$H256="中西医诊所"),IFERROR(Y256/同类汇总数据!J$9,0),IF(AND($G256="互联网版",$H256="中医诊所"),IFERROR(Y256/同类汇总数据!J$10,0),IF(AND($G256="互联网版",$H256="口腔诊所"),IFERROR(Y256/同类汇总数据!J$11,0))))))))))</f>
        <v>0.0389695102551764</v>
      </c>
      <c r="AL256" s="62" t="str">
        <f ca="1" t="shared" si="72"/>
        <v>-</v>
      </c>
      <c r="AM256" s="62" t="str">
        <f t="shared" si="73"/>
        <v>低于同行50%</v>
      </c>
      <c r="AN256" s="5" t="str">
        <f t="shared" si="74"/>
        <v>低于同行20%</v>
      </c>
      <c r="AO256" s="63">
        <f t="shared" si="75"/>
        <v>46104.3923611111</v>
      </c>
      <c r="AP256" s="5" t="str">
        <f t="shared" si="76"/>
        <v/>
      </c>
      <c r="AQ256" s="60">
        <v>45274.8546616204</v>
      </c>
    </row>
    <row r="257" ht="17" spans="1:43">
      <c r="A257" s="5">
        <f t="shared" si="81"/>
        <v>254</v>
      </c>
      <c r="B257" s="55" t="str">
        <f t="shared" si="69"/>
        <v>连续三月交易上升</v>
      </c>
      <c r="C257" s="2" t="str">
        <f t="shared" si="70"/>
        <v/>
      </c>
      <c r="D257" s="56" t="str">
        <f t="shared" si="71"/>
        <v>-</v>
      </c>
      <c r="E257" s="84" t="s">
        <v>794</v>
      </c>
      <c r="F257" s="58">
        <v>45278.3959612384</v>
      </c>
      <c r="G257" s="59" t="s">
        <v>38</v>
      </c>
      <c r="H257" s="59" t="s">
        <v>39</v>
      </c>
      <c r="I257" s="59" t="s">
        <v>40</v>
      </c>
      <c r="J257" s="59" t="s">
        <v>85</v>
      </c>
      <c r="K257" s="59" t="s">
        <v>795</v>
      </c>
      <c r="L257" s="59" t="s">
        <v>796</v>
      </c>
      <c r="M257" s="60">
        <v>46104.3642824074</v>
      </c>
      <c r="N257" s="60">
        <v>46103.841561412</v>
      </c>
      <c r="O257" s="60">
        <v>46104.3683665046</v>
      </c>
      <c r="P257" s="60">
        <v>46100.488555</v>
      </c>
      <c r="Q257" s="60">
        <v>46103.8415790393</v>
      </c>
      <c r="R257" s="59">
        <v>5064.92</v>
      </c>
      <c r="S257" s="59">
        <v>25077.37</v>
      </c>
      <c r="T257" s="59">
        <v>67415.22</v>
      </c>
      <c r="U257" s="59">
        <v>59936.81</v>
      </c>
      <c r="V257" s="59">
        <v>88</v>
      </c>
      <c r="W257" s="59">
        <v>319</v>
      </c>
      <c r="X257" s="59">
        <v>935</v>
      </c>
      <c r="Y257" s="59">
        <v>821</v>
      </c>
      <c r="Z257" s="59">
        <v>162.4303794038</v>
      </c>
      <c r="AA257" s="59">
        <v>0.478282937</v>
      </c>
      <c r="AB257" s="59">
        <v>-0.3314475447</v>
      </c>
      <c r="AC257" s="59">
        <v>-0.2562163709</v>
      </c>
      <c r="AD257" s="61">
        <f>IF(AND($G257="正式版",$H257="中西医诊所"),IFERROR(R257/同类汇总数据!C$3,0),IF(AND($G257="正式版",$H257="中医诊所"),IFERROR(R257/同类汇总数据!C$4,0),IF(AND($G257="正式版",$H257="口腔诊所"),IFERROR(R257/同类汇总数据!C$5,0),IF(AND($G257="检查版",$H257="中西医诊所"),IFERROR(R257/同类汇总数据!C$6,0),IF(AND($G257="检查版",$H257="中医诊所"),IFERROR(R257/同类汇总数据!C$7,0),IF(AND($G257="检查版",$H257="口腔诊所"),IFERROR(R257/同类汇总数据!C$8,0),IF(AND($G257="互联网版",$H257="中西医诊所"),IFERROR(R257/同类汇总数据!C$9,0),IF(AND($G257="互联网版",$H257="中医诊所"),IFERROR(R257/同类汇总数据!C$10,0),IF(AND($G257="互联网版",$H257="口腔诊所"),IFERROR(R257/同类汇总数据!C$11,0))))))))))</f>
        <v>0.553437199330425</v>
      </c>
      <c r="AE257" s="61">
        <f>IF(AND($G257="正式版",$H257="中西医诊所"),IFERROR(S257/同类汇总数据!D$3,0),IF(AND($G257="正式版",$H257="中医诊所"),IFERROR(S257/同类汇总数据!D$4,0),IF(AND($G257="正式版",$H257="口腔诊所"),IFERROR(S257/同类汇总数据!D$5,0),IF(AND($G257="检查版",$H257="中西医诊所"),IFERROR(S257/同类汇总数据!D$6,0),IF(AND($G257="检查版",$H257="中医诊所"),IFERROR(S257/同类汇总数据!D$7,0),IF(AND($G257="检查版",$H257="口腔诊所"),IFERROR(S257/同类汇总数据!D$8,0),IF(AND($G257="互联网版",$H257="中西医诊所"),IFERROR(S257/同类汇总数据!D$9,0),IF(AND($G257="互联网版",$H257="中医诊所"),IFERROR(S257/同类汇总数据!D$10,0),IF(AND($G257="互联网版",$H257="口腔诊所"),IFERROR(S257/同类汇总数据!D$11,0))))))))))</f>
        <v>0.687358103141348</v>
      </c>
      <c r="AF257" s="61">
        <f>IF(AND($G257="正式版",$H257="中西医诊所"),IFERROR(T257/同类汇总数据!E$3,0),IF(AND($G257="正式版",$H257="中医诊所"),IFERROR(T257/同类汇总数据!E$4,0),IF(AND($G257="正式版",$H257="口腔诊所"),IFERROR(T257/同类汇总数据!E$5,0),IF(AND($G257="检查版",$H257="中西医诊所"),IFERROR(T257/同类汇总数据!E$6,0),IF(AND($G257="检查版",$H257="中医诊所"),IFERROR(T257/同类汇总数据!E$7,0),IF(AND($G257="检查版",$H257="口腔诊所"),IFERROR(T257/同类汇总数据!E$8,0),IF(AND($G257="互联网版",$H257="中西医诊所"),IFERROR(T257/同类汇总数据!E$9,0),IF(AND($G257="互联网版",$H257="中医诊所"),IFERROR(T257/同类汇总数据!E$10,0),IF(AND($G257="互联网版",$H257="口腔诊所"),IFERROR(T257/同类汇总数据!E$11,0))))))))))</f>
        <v>0.617829587074521</v>
      </c>
      <c r="AG257" s="61">
        <f>IF(AND($G257="正式版",$H257="中西医诊所"),IFERROR(U257/同类汇总数据!F$3,0),IF(AND($G257="正式版",$H257="中医诊所"),IFERROR(U257/同类汇总数据!F$4,0),IF(AND($G257="正式版",$H257="口腔诊所"),IFERROR(U257/同类汇总数据!F$5,0),IF(AND($G257="检查版",$H257="中西医诊所"),IFERROR(U257/同类汇总数据!F$6,0),IF(AND($G257="检查版",$H257="中医诊所"),IFERROR(U257/同类汇总数据!F$7,0),IF(AND($G257="检查版",$H257="口腔诊所"),IFERROR(U257/同类汇总数据!F$8,0),IF(AND($G257="互联网版",$H257="中西医诊所"),IFERROR(U257/同类汇总数据!F$9,0),IF(AND($G257="互联网版",$H257="中医诊所"),IFERROR(U257/同类汇总数据!F$10,0),IF(AND($G257="互联网版",$H257="口腔诊所"),IFERROR(U257/同类汇总数据!F$11,0))))))))))</f>
        <v>0.6248417749171</v>
      </c>
      <c r="AH257" s="61">
        <f>IF(AND($G257="正式版",$H257="中西医诊所"),IFERROR(V257/同类汇总数据!G$3,0),IF(AND($G257="正式版",$H257="中医诊所"),IFERROR(V257/同类汇总数据!G$4,0),IF(AND($G257="正式版",$H257="口腔诊所"),IFERROR(V257/同类汇总数据!G$5,0),IF(AND($G257="检查版",$H257="中西医诊所"),IFERROR(V257/同类汇总数据!G$6,0),IF(AND($G257="检查版",$H257="中医诊所"),IFERROR(V257/同类汇总数据!G$7,0),IF(AND($G257="检查版",$H257="口腔诊所"),IFERROR(V257/同类汇总数据!G$8,0),IF(AND($G257="互联网版",$H257="中西医诊所"),IFERROR(V257/同类汇总数据!G$9,0),IF(AND($G257="互联网版",$H257="中医诊所"),IFERROR(V257/同类汇总数据!G$10,0),IF(AND($G257="互联网版",$H257="口腔诊所"),IFERROR(V257/同类汇总数据!G$11,0))))))))))</f>
        <v>0.928259271253182</v>
      </c>
      <c r="AI257" s="61">
        <f>IF(AND($G257="正式版",$H257="中西医诊所"),IFERROR(W257/同类汇总数据!H$3,0),IF(AND($G257="正式版",$H257="中医诊所"),IFERROR(W257/同类汇总数据!H$4,0),IF(AND($G257="正式版",$H257="口腔诊所"),IFERROR(W257/同类汇总数据!H$5,0),IF(AND($G257="检查版",$H257="中西医诊所"),IFERROR(W257/同类汇总数据!H$6,0),IF(AND($G257="检查版",$H257="中医诊所"),IFERROR(W257/同类汇总数据!H$7,0),IF(AND($G257="检查版",$H257="口腔诊所"),IFERROR(W257/同类汇总数据!H$8,0),IF(AND($G257="互联网版",$H257="中西医诊所"),IFERROR(W257/同类汇总数据!H$9,0),IF(AND($G257="互联网版",$H257="中医诊所"),IFERROR(W257/同类汇总数据!H$10,0),IF(AND($G257="互联网版",$H257="口腔诊所"),IFERROR(W257/同类汇总数据!H$11,0))))))))))</f>
        <v>0.872465746830679</v>
      </c>
      <c r="AJ257" s="61">
        <f>IF(AND($G257="正式版",$H257="中西医诊所"),IFERROR(X257/同类汇总数据!I$3,0),IF(AND($G257="正式版",$H257="中医诊所"),IFERROR(X257/同类汇总数据!I$4,0),IF(AND($G257="正式版",$H257="口腔诊所"),IFERROR(X257/同类汇总数据!I$5,0),IF(AND($G257="检查版",$H257="中西医诊所"),IFERROR(X257/同类汇总数据!I$6,0),IF(AND($G257="检查版",$H257="中医诊所"),IFERROR(X257/同类汇总数据!I$7,0),IF(AND($G257="检查版",$H257="口腔诊所"),IFERROR(X257/同类汇总数据!I$8,0),IF(AND($G257="互联网版",$H257="中西医诊所"),IFERROR(X257/同类汇总数据!I$9,0),IF(AND($G257="互联网版",$H257="中医诊所"),IFERROR(X257/同类汇总数据!I$10,0),IF(AND($G257="互联网版",$H257="口腔诊所"),IFERROR(X257/同类汇总数据!I$11,0))))))))))</f>
        <v>0.826767897248048</v>
      </c>
      <c r="AK257" s="61">
        <f>IF(AND($G257="正式版",$H257="中西医诊所"),IFERROR(Y257/同类汇总数据!J$3,0),IF(AND($G257="正式版",$H257="中医诊所"),IFERROR(Y257/同类汇总数据!J$4,0),IF(AND($G257="正式版",$H257="口腔诊所"),IFERROR(Y257/同类汇总数据!J$5,0),IF(AND($G257="检查版",$H257="中西医诊所"),IFERROR(Y257/同类汇总数据!J$6,0),IF(AND($G257="检查版",$H257="中医诊所"),IFERROR(Y257/同类汇总数据!J$7,0),IF(AND($G257="检查版",$H257="口腔诊所"),IFERROR(Y257/同类汇总数据!J$8,0),IF(AND($G257="互联网版",$H257="中西医诊所"),IFERROR(Y257/同类汇总数据!J$9,0),IF(AND($G257="互联网版",$H257="中医诊所"),IFERROR(Y257/同类汇总数据!J$10,0),IF(AND($G257="互联网版",$H257="口腔诊所"),IFERROR(Y257/同类汇总数据!J$11,0))))))))))</f>
        <v>0.820358151782046</v>
      </c>
      <c r="AL257" s="62" t="str">
        <f ca="1" t="shared" si="72"/>
        <v>-</v>
      </c>
      <c r="AM257" s="62" t="str">
        <f t="shared" si="73"/>
        <v/>
      </c>
      <c r="AN257" s="5" t="str">
        <f t="shared" si="74"/>
        <v/>
      </c>
      <c r="AO257" s="63">
        <f t="shared" si="75"/>
        <v>46104.3683665046</v>
      </c>
      <c r="AP257" s="5" t="str">
        <f t="shared" si="76"/>
        <v/>
      </c>
      <c r="AQ257" s="60">
        <v>45278.3877016782</v>
      </c>
    </row>
    <row r="258" ht="17" spans="1:43">
      <c r="A258" s="5">
        <f t="shared" si="81"/>
        <v>255</v>
      </c>
      <c r="B258" s="55" t="str">
        <f t="shared" si="69"/>
        <v>连续三月交易上升</v>
      </c>
      <c r="C258" s="2" t="str">
        <f t="shared" si="70"/>
        <v/>
      </c>
      <c r="D258" s="56" t="str">
        <f t="shared" si="71"/>
        <v>-</v>
      </c>
      <c r="E258" s="84" t="s">
        <v>797</v>
      </c>
      <c r="F258" s="58">
        <v>45278.3972683565</v>
      </c>
      <c r="G258" s="59" t="s">
        <v>38</v>
      </c>
      <c r="H258" s="59" t="s">
        <v>39</v>
      </c>
      <c r="I258" s="59" t="s">
        <v>40</v>
      </c>
      <c r="J258" s="59" t="s">
        <v>149</v>
      </c>
      <c r="K258" s="59" t="s">
        <v>798</v>
      </c>
      <c r="L258" s="59" t="s">
        <v>799</v>
      </c>
      <c r="M258" s="60">
        <v>46103.380787037</v>
      </c>
      <c r="N258" s="60">
        <v>46103.8682844329</v>
      </c>
      <c r="O258" s="60">
        <v>46103.8622912384</v>
      </c>
      <c r="P258" s="60">
        <v>46099.4691354051</v>
      </c>
      <c r="Q258" s="60">
        <v>46103.8683002431</v>
      </c>
      <c r="R258" s="59">
        <v>11129.5</v>
      </c>
      <c r="S258" s="59">
        <v>40982.9</v>
      </c>
      <c r="T258" s="59">
        <v>109733.81</v>
      </c>
      <c r="U258" s="59">
        <v>97447.91</v>
      </c>
      <c r="V258" s="59">
        <v>110</v>
      </c>
      <c r="W258" s="59">
        <v>430</v>
      </c>
      <c r="X258" s="59">
        <v>1276</v>
      </c>
      <c r="Y258" s="59">
        <v>1142</v>
      </c>
      <c r="Z258" s="59">
        <v>187.3998269231</v>
      </c>
      <c r="AA258" s="59">
        <v>0.3251551159</v>
      </c>
      <c r="AB258" s="59">
        <v>-0.1823488448</v>
      </c>
      <c r="AC258" s="59">
        <v>-0.1231172333</v>
      </c>
      <c r="AD258" s="61">
        <f>IF(AND($G258="正式版",$H258="中西医诊所"),IFERROR(R258/同类汇总数据!C$3,0),IF(AND($G258="正式版",$H258="中医诊所"),IFERROR(R258/同类汇总数据!C$4,0),IF(AND($G258="正式版",$H258="口腔诊所"),IFERROR(R258/同类汇总数据!C$5,0),IF(AND($G258="检查版",$H258="中西医诊所"),IFERROR(R258/同类汇总数据!C$6,0),IF(AND($G258="检查版",$H258="中医诊所"),IFERROR(R258/同类汇总数据!C$7,0),IF(AND($G258="检查版",$H258="口腔诊所"),IFERROR(R258/同类汇总数据!C$8,0),IF(AND($G258="互联网版",$H258="中西医诊所"),IFERROR(R258/同类汇总数据!C$9,0),IF(AND($G258="互联网版",$H258="中医诊所"),IFERROR(R258/同类汇总数据!C$10,0),IF(AND($G258="互联网版",$H258="口腔诊所"),IFERROR(R258/同类汇总数据!C$11,0))))))))))</f>
        <v>1.21610594243304</v>
      </c>
      <c r="AE258" s="61">
        <f>IF(AND($G258="正式版",$H258="中西医诊所"),IFERROR(S258/同类汇总数据!D$3,0),IF(AND($G258="正式版",$H258="中医诊所"),IFERROR(S258/同类汇总数据!D$4,0),IF(AND($G258="正式版",$H258="口腔诊所"),IFERROR(S258/同类汇总数据!D$5,0),IF(AND($G258="检查版",$H258="中西医诊所"),IFERROR(S258/同类汇总数据!D$6,0),IF(AND($G258="检查版",$H258="中医诊所"),IFERROR(S258/同类汇总数据!D$7,0),IF(AND($G258="检查版",$H258="口腔诊所"),IFERROR(S258/同类汇总数据!D$8,0),IF(AND($G258="互联网版",$H258="中西医诊所"),IFERROR(S258/同类汇总数据!D$9,0),IF(AND($G258="互联网版",$H258="中医诊所"),IFERROR(S258/同类汇总数据!D$10,0),IF(AND($G258="互联网版",$H258="口腔诊所"),IFERROR(S258/同类汇总数据!D$11,0))))))))))</f>
        <v>1.1233206833584</v>
      </c>
      <c r="AF258" s="61">
        <f>IF(AND($G258="正式版",$H258="中西医诊所"),IFERROR(T258/同类汇总数据!E$3,0),IF(AND($G258="正式版",$H258="中医诊所"),IFERROR(T258/同类汇总数据!E$4,0),IF(AND($G258="正式版",$H258="口腔诊所"),IFERROR(T258/同类汇总数据!E$5,0),IF(AND($G258="检查版",$H258="中西医诊所"),IFERROR(T258/同类汇总数据!E$6,0),IF(AND($G258="检查版",$H258="中医诊所"),IFERROR(T258/同类汇总数据!E$7,0),IF(AND($G258="检查版",$H258="口腔诊所"),IFERROR(T258/同类汇总数据!E$8,0),IF(AND($G258="互联网版",$H258="中西医诊所"),IFERROR(T258/同类汇总数据!E$9,0),IF(AND($G258="互联网版",$H258="中医诊所"),IFERROR(T258/同类汇总数据!E$10,0),IF(AND($G258="互联网版",$H258="口腔诊所"),IFERROR(T258/同类汇总数据!E$11,0))))))))))</f>
        <v>1.0056600648995</v>
      </c>
      <c r="AG258" s="61">
        <f>IF(AND($G258="正式版",$H258="中西医诊所"),IFERROR(U258/同类汇总数据!F$3,0),IF(AND($G258="正式版",$H258="中医诊所"),IFERROR(U258/同类汇总数据!F$4,0),IF(AND($G258="正式版",$H258="口腔诊所"),IFERROR(U258/同类汇总数据!F$5,0),IF(AND($G258="检查版",$H258="中西医诊所"),IFERROR(U258/同类汇总数据!F$6,0),IF(AND($G258="检查版",$H258="中医诊所"),IFERROR(U258/同类汇总数据!F$7,0),IF(AND($G258="检查版",$H258="口腔诊所"),IFERROR(U258/同类汇总数据!F$8,0),IF(AND($G258="互联网版",$H258="中西医诊所"),IFERROR(U258/同类汇总数据!F$9,0),IF(AND($G258="互联网版",$H258="中医诊所"),IFERROR(U258/同类汇总数据!F$10,0),IF(AND($G258="互联网版",$H258="口腔诊所"),IFERROR(U258/同类汇总数据!F$11,0))))))))))</f>
        <v>1.01589532453198</v>
      </c>
      <c r="AH258" s="61">
        <f>IF(AND($G258="正式版",$H258="中西医诊所"),IFERROR(V258/同类汇总数据!G$3,0),IF(AND($G258="正式版",$H258="中医诊所"),IFERROR(V258/同类汇总数据!G$4,0),IF(AND($G258="正式版",$H258="口腔诊所"),IFERROR(V258/同类汇总数据!G$5,0),IF(AND($G258="检查版",$H258="中西医诊所"),IFERROR(V258/同类汇总数据!G$6,0),IF(AND($G258="检查版",$H258="中医诊所"),IFERROR(V258/同类汇总数据!G$7,0),IF(AND($G258="检查版",$H258="口腔诊所"),IFERROR(V258/同类汇总数据!G$8,0),IF(AND($G258="互联网版",$H258="中西医诊所"),IFERROR(V258/同类汇总数据!G$9,0),IF(AND($G258="互联网版",$H258="中医诊所"),IFERROR(V258/同类汇总数据!G$10,0),IF(AND($G258="互联网版",$H258="口腔诊所"),IFERROR(V258/同类汇总数据!G$11,0))))))))))</f>
        <v>1.16032408906648</v>
      </c>
      <c r="AI258" s="61">
        <f>IF(AND($G258="正式版",$H258="中西医诊所"),IFERROR(W258/同类汇总数据!H$3,0),IF(AND($G258="正式版",$H258="中医诊所"),IFERROR(W258/同类汇总数据!H$4,0),IF(AND($G258="正式版",$H258="口腔诊所"),IFERROR(W258/同类汇总数据!H$5,0),IF(AND($G258="检查版",$H258="中西医诊所"),IFERROR(W258/同类汇总数据!H$6,0),IF(AND($G258="检查版",$H258="中医诊所"),IFERROR(W258/同类汇总数据!H$7,0),IF(AND($G258="检查版",$H258="口腔诊所"),IFERROR(W258/同类汇总数据!H$8,0),IF(AND($G258="互联网版",$H258="中西医诊所"),IFERROR(W258/同类汇总数据!H$9,0),IF(AND($G258="互联网版",$H258="中医诊所"),IFERROR(W258/同类汇总数据!H$10,0),IF(AND($G258="互联网版",$H258="口腔诊所"),IFERROR(W258/同类汇总数据!H$11,0))))))))))</f>
        <v>1.17605100669966</v>
      </c>
      <c r="AJ258" s="61">
        <f>IF(AND($G258="正式版",$H258="中西医诊所"),IFERROR(X258/同类汇总数据!I$3,0),IF(AND($G258="正式版",$H258="中医诊所"),IFERROR(X258/同类汇总数据!I$4,0),IF(AND($G258="正式版",$H258="口腔诊所"),IFERROR(X258/同类汇总数据!I$5,0),IF(AND($G258="检查版",$H258="中西医诊所"),IFERROR(X258/同类汇总数据!I$6,0),IF(AND($G258="检查版",$H258="中医诊所"),IFERROR(X258/同类汇总数据!I$7,0),IF(AND($G258="检查版",$H258="口腔诊所"),IFERROR(X258/同类汇总数据!I$8,0),IF(AND($G258="互联网版",$H258="中西医诊所"),IFERROR(X258/同类汇总数据!I$9,0),IF(AND($G258="互联网版",$H258="中医诊所"),IFERROR(X258/同类汇总数据!I$10,0),IF(AND($G258="互联网版",$H258="口腔诊所"),IFERROR(X258/同类汇总数据!I$11,0))))))))))</f>
        <v>1.12829501271498</v>
      </c>
      <c r="AK258" s="61">
        <f>IF(AND($G258="正式版",$H258="中西医诊所"),IFERROR(Y258/同类汇总数据!J$3,0),IF(AND($G258="正式版",$H258="中医诊所"),IFERROR(Y258/同类汇总数据!J$4,0),IF(AND($G258="正式版",$H258="口腔诊所"),IFERROR(Y258/同类汇总数据!J$5,0),IF(AND($G258="检查版",$H258="中西医诊所"),IFERROR(Y258/同类汇总数据!J$6,0),IF(AND($G258="检查版",$H258="中医诊所"),IFERROR(Y258/同类汇总数据!J$7,0),IF(AND($G258="检查版",$H258="口腔诊所"),IFERROR(Y258/同类汇总数据!J$8,0),IF(AND($G258="互联网版",$H258="中西医诊所"),IFERROR(Y258/同类汇总数据!J$9,0),IF(AND($G258="互联网版",$H258="中医诊所"),IFERROR(Y258/同类汇总数据!J$10,0),IF(AND($G258="互联网版",$H258="口腔诊所"),IFERROR(Y258/同类汇总数据!J$11,0))))))))))</f>
        <v>1.1411071977285</v>
      </c>
      <c r="AL258" s="62" t="str">
        <f ca="1" t="shared" si="72"/>
        <v>-</v>
      </c>
      <c r="AM258" s="62" t="str">
        <f t="shared" si="73"/>
        <v/>
      </c>
      <c r="AN258" s="5" t="str">
        <f t="shared" si="74"/>
        <v/>
      </c>
      <c r="AO258" s="63">
        <f t="shared" si="75"/>
        <v>46103.8683002431</v>
      </c>
      <c r="AP258" s="5" t="str">
        <f t="shared" si="76"/>
        <v/>
      </c>
      <c r="AQ258" s="60">
        <v>45278.3959612384</v>
      </c>
    </row>
    <row r="259" ht="17" spans="1:43">
      <c r="A259" s="5">
        <f t="shared" si="81"/>
        <v>256</v>
      </c>
      <c r="B259" s="55" t="str">
        <f t="shared" si="69"/>
        <v>连续三月交易上升</v>
      </c>
      <c r="C259" s="2" t="str">
        <f t="shared" si="70"/>
        <v/>
      </c>
      <c r="D259" s="56" t="str">
        <f t="shared" si="71"/>
        <v>-</v>
      </c>
      <c r="E259" s="84" t="s">
        <v>800</v>
      </c>
      <c r="F259" s="58">
        <v>45280.6921959838</v>
      </c>
      <c r="G259" s="59" t="s">
        <v>38</v>
      </c>
      <c r="H259" s="59" t="s">
        <v>63</v>
      </c>
      <c r="I259" s="59" t="s">
        <v>40</v>
      </c>
      <c r="J259" s="59" t="s">
        <v>53</v>
      </c>
      <c r="K259" s="59" t="s">
        <v>801</v>
      </c>
      <c r="L259" s="59" t="s">
        <v>802</v>
      </c>
      <c r="M259" s="60">
        <v>46101.4994097222</v>
      </c>
      <c r="N259" s="60">
        <v>46099.44692125</v>
      </c>
      <c r="O259" s="60">
        <v>46099.4433982986</v>
      </c>
      <c r="P259" s="60">
        <v>45976.4737231713</v>
      </c>
      <c r="Q259" s="60">
        <v>46090.4121929051</v>
      </c>
      <c r="R259" s="59">
        <v>1200</v>
      </c>
      <c r="S259" s="59">
        <v>21297.97</v>
      </c>
      <c r="T259" s="59">
        <v>33422.07</v>
      </c>
      <c r="U259" s="59">
        <v>30566.07</v>
      </c>
      <c r="V259" s="59">
        <v>2</v>
      </c>
      <c r="W259" s="59">
        <v>20</v>
      </c>
      <c r="X259" s="59">
        <v>36</v>
      </c>
      <c r="Y259" s="59">
        <v>32</v>
      </c>
      <c r="Z259" s="85" t="s">
        <v>803</v>
      </c>
      <c r="AA259" s="59">
        <v>1.7068758658</v>
      </c>
      <c r="AB259" s="59">
        <v>0.8487077068</v>
      </c>
      <c r="AC259" s="59">
        <v>-0.4619469027</v>
      </c>
      <c r="AD259" s="61">
        <f>IF(AND($G259="正式版",$H259="中西医诊所"),IFERROR(R259/同类汇总数据!C$3,0),IF(AND($G259="正式版",$H259="中医诊所"),IFERROR(R259/同类汇总数据!C$4,0),IF(AND($G259="正式版",$H259="口腔诊所"),IFERROR(R259/同类汇总数据!C$5,0),IF(AND($G259="检查版",$H259="中西医诊所"),IFERROR(R259/同类汇总数据!C$6,0),IF(AND($G259="检查版",$H259="中医诊所"),IFERROR(R259/同类汇总数据!C$7,0),IF(AND($G259="检查版",$H259="口腔诊所"),IFERROR(R259/同类汇总数据!C$8,0),IF(AND($G259="互联网版",$H259="中西医诊所"),IFERROR(R259/同类汇总数据!C$9,0),IF(AND($G259="互联网版",$H259="中医诊所"),IFERROR(R259/同类汇总数据!C$10,0),IF(AND($G259="互联网版",$H259="口腔诊所"),IFERROR(R259/同类汇总数据!C$11,0))))))))))</f>
        <v>0.120029479190284</v>
      </c>
      <c r="AE259" s="61">
        <f>IF(AND($G259="正式版",$H259="中西医诊所"),IFERROR(S259/同类汇总数据!D$3,0),IF(AND($G259="正式版",$H259="中医诊所"),IFERROR(S259/同类汇总数据!D$4,0),IF(AND($G259="正式版",$H259="口腔诊所"),IFERROR(S259/同类汇总数据!D$5,0),IF(AND($G259="检查版",$H259="中西医诊所"),IFERROR(S259/同类汇总数据!D$6,0),IF(AND($G259="检查版",$H259="中医诊所"),IFERROR(S259/同类汇总数据!D$7,0),IF(AND($G259="检查版",$H259="口腔诊所"),IFERROR(S259/同类汇总数据!D$8,0),IF(AND($G259="互联网版",$H259="中西医诊所"),IFERROR(S259/同类汇总数据!D$9,0),IF(AND($G259="互联网版",$H259="中医诊所"),IFERROR(S259/同类汇总数据!D$10,0),IF(AND($G259="互联网版",$H259="口腔诊所"),IFERROR(S259/同类汇总数据!D$11,0))))))))))</f>
        <v>0.490388375289613</v>
      </c>
      <c r="AF259" s="61">
        <f>IF(AND($G259="正式版",$H259="中西医诊所"),IFERROR(T259/同类汇总数据!E$3,0),IF(AND($G259="正式版",$H259="中医诊所"),IFERROR(T259/同类汇总数据!E$4,0),IF(AND($G259="正式版",$H259="口腔诊所"),IFERROR(T259/同类汇总数据!E$5,0),IF(AND($G259="检查版",$H259="中西医诊所"),IFERROR(T259/同类汇总数据!E$6,0),IF(AND($G259="检查版",$H259="中医诊所"),IFERROR(T259/同类汇总数据!E$7,0),IF(AND($G259="检查版",$H259="口腔诊所"),IFERROR(T259/同类汇总数据!E$8,0),IF(AND($G259="互联网版",$H259="中西医诊所"),IFERROR(T259/同类汇总数据!E$9,0),IF(AND($G259="互联网版",$H259="中医诊所"),IFERROR(T259/同类汇总数据!E$10,0),IF(AND($G259="互联网版",$H259="口腔诊所"),IFERROR(T259/同类汇总数据!E$11,0))))))))))</f>
        <v>0.30146104506462</v>
      </c>
      <c r="AG259" s="61">
        <f>IF(AND($G259="正式版",$H259="中西医诊所"),IFERROR(U259/同类汇总数据!F$3,0),IF(AND($G259="正式版",$H259="中医诊所"),IFERROR(U259/同类汇总数据!F$4,0),IF(AND($G259="正式版",$H259="口腔诊所"),IFERROR(U259/同类汇总数据!F$5,0),IF(AND($G259="检查版",$H259="中西医诊所"),IFERROR(U259/同类汇总数据!F$6,0),IF(AND($G259="检查版",$H259="中医诊所"),IFERROR(U259/同类汇总数据!F$7,0),IF(AND($G259="检查版",$H259="口腔诊所"),IFERROR(U259/同类汇总数据!F$8,0),IF(AND($G259="互联网版",$H259="中西医诊所"),IFERROR(U259/同类汇总数据!F$9,0),IF(AND($G259="互联网版",$H259="中医诊所"),IFERROR(U259/同类汇总数据!F$10,0),IF(AND($G259="互联网版",$H259="口腔诊所"),IFERROR(U259/同类汇总数据!F$11,0))))))))))</f>
        <v>0.305972803559041</v>
      </c>
      <c r="AH259" s="61">
        <f>IF(AND($G259="正式版",$H259="中西医诊所"),IFERROR(V259/同类汇总数据!G$3,0),IF(AND($G259="正式版",$H259="中医诊所"),IFERROR(V259/同类汇总数据!G$4,0),IF(AND($G259="正式版",$H259="口腔诊所"),IFERROR(V259/同类汇总数据!G$5,0),IF(AND($G259="检查版",$H259="中西医诊所"),IFERROR(V259/同类汇总数据!G$6,0),IF(AND($G259="检查版",$H259="中医诊所"),IFERROR(V259/同类汇总数据!G$7,0),IF(AND($G259="检查版",$H259="口腔诊所"),IFERROR(V259/同类汇总数据!G$8,0),IF(AND($G259="互联网版",$H259="中西医诊所"),IFERROR(V259/同类汇总数据!G$9,0),IF(AND($G259="互联网版",$H259="中医诊所"),IFERROR(V259/同类汇总数据!G$10,0),IF(AND($G259="互联网版",$H259="口腔诊所"),IFERROR(V259/同类汇总数据!G$11,0))))))))))</f>
        <v>0.148628162064148</v>
      </c>
      <c r="AI259" s="61">
        <f>IF(AND($G259="正式版",$H259="中西医诊所"),IFERROR(W259/同类汇总数据!H$3,0),IF(AND($G259="正式版",$H259="中医诊所"),IFERROR(W259/同类汇总数据!H$4,0),IF(AND($G259="正式版",$H259="口腔诊所"),IFERROR(W259/同类汇总数据!H$5,0),IF(AND($G259="检查版",$H259="中西医诊所"),IFERROR(W259/同类汇总数据!H$6,0),IF(AND($G259="检查版",$H259="中医诊所"),IFERROR(W259/同类汇总数据!H$7,0),IF(AND($G259="检查版",$H259="口腔诊所"),IFERROR(W259/同类汇总数据!H$8,0),IF(AND($G259="互联网版",$H259="中西医诊所"),IFERROR(W259/同类汇总数据!H$9,0),IF(AND($G259="互联网版",$H259="中医诊所"),IFERROR(W259/同类汇总数据!H$10,0),IF(AND($G259="互联网版",$H259="口腔诊所"),IFERROR(W259/同类汇总数据!H$11,0))))))))))</f>
        <v>0.352197625131414</v>
      </c>
      <c r="AJ259" s="61">
        <f>IF(AND($G259="正式版",$H259="中西医诊所"),IFERROR(X259/同类汇总数据!I$3,0),IF(AND($G259="正式版",$H259="中医诊所"),IFERROR(X259/同类汇总数据!I$4,0),IF(AND($G259="正式版",$H259="口腔诊所"),IFERROR(X259/同类汇总数据!I$5,0),IF(AND($G259="检查版",$H259="中西医诊所"),IFERROR(X259/同类汇总数据!I$6,0),IF(AND($G259="检查版",$H259="中医诊所"),IFERROR(X259/同类汇总数据!I$7,0),IF(AND($G259="检查版",$H259="口腔诊所"),IFERROR(X259/同类汇总数据!I$8,0),IF(AND($G259="互联网版",$H259="中西医诊所"),IFERROR(X259/同类汇总数据!I$9,0),IF(AND($G259="互联网版",$H259="中医诊所"),IFERROR(X259/同类汇总数据!I$10,0),IF(AND($G259="互联网版",$H259="口腔诊所"),IFERROR(X259/同类汇总数据!I$11,0))))))))))</f>
        <v>0.243999146002989</v>
      </c>
      <c r="AK259" s="61">
        <f>IF(AND($G259="正式版",$H259="中西医诊所"),IFERROR(Y259/同类汇总数据!J$3,0),IF(AND($G259="正式版",$H259="中医诊所"),IFERROR(Y259/同类汇总数据!J$4,0),IF(AND($G259="正式版",$H259="口腔诊所"),IFERROR(Y259/同类汇总数据!J$5,0),IF(AND($G259="检查版",$H259="中西医诊所"),IFERROR(Y259/同类汇总数据!J$6,0),IF(AND($G259="检查版",$H259="中医诊所"),IFERROR(Y259/同类汇总数据!J$7,0),IF(AND($G259="检查版",$H259="口腔诊所"),IFERROR(Y259/同类汇总数据!J$8,0),IF(AND($G259="互联网版",$H259="中西医诊所"),IFERROR(Y259/同类汇总数据!J$9,0),IF(AND($G259="互联网版",$H259="中医诊所"),IFERROR(Y259/同类汇总数据!J$10,0),IF(AND($G259="互联网版",$H259="口腔诊所"),IFERROR(Y259/同类汇总数据!J$11,0))))))))))</f>
        <v>0.240950973253689</v>
      </c>
      <c r="AL259" s="62" t="str">
        <f ca="1" t="shared" si="72"/>
        <v>-</v>
      </c>
      <c r="AM259" s="62" t="str">
        <f t="shared" si="73"/>
        <v>低于同行50%</v>
      </c>
      <c r="AN259" s="5" t="str">
        <f t="shared" si="74"/>
        <v>低于同行50%</v>
      </c>
      <c r="AO259" s="63">
        <f t="shared" si="75"/>
        <v>46101.4994097222</v>
      </c>
      <c r="AP259" s="5" t="str">
        <f t="shared" si="76"/>
        <v/>
      </c>
      <c r="AQ259" s="60">
        <v>45278.3972683565</v>
      </c>
    </row>
    <row r="260" ht="17" spans="1:43">
      <c r="A260" s="5">
        <f t="shared" si="81"/>
        <v>257</v>
      </c>
      <c r="B260" s="55" t="str">
        <f t="shared" si="69"/>
        <v>交易波动较大</v>
      </c>
      <c r="C260" s="2" t="str">
        <f t="shared" si="70"/>
        <v/>
      </c>
      <c r="D260" s="56" t="str">
        <f t="shared" si="71"/>
        <v>-</v>
      </c>
      <c r="E260" s="84" t="s">
        <v>804</v>
      </c>
      <c r="F260" s="58">
        <v>45281.5028062616</v>
      </c>
      <c r="G260" s="59" t="s">
        <v>38</v>
      </c>
      <c r="H260" s="59" t="s">
        <v>63</v>
      </c>
      <c r="I260" s="59" t="s">
        <v>40</v>
      </c>
      <c r="J260" s="59" t="s">
        <v>102</v>
      </c>
      <c r="K260" s="59" t="s">
        <v>805</v>
      </c>
      <c r="L260" s="59" t="s">
        <v>806</v>
      </c>
      <c r="M260" s="60">
        <v>46103.6830671296</v>
      </c>
      <c r="N260" s="60">
        <v>46103.6868564236</v>
      </c>
      <c r="O260" s="60">
        <v>46103.6510266088</v>
      </c>
      <c r="P260" s="60">
        <v>46097.7091350579</v>
      </c>
      <c r="Q260" s="60">
        <v>46102.4520896296</v>
      </c>
      <c r="R260" s="59">
        <v>6898</v>
      </c>
      <c r="S260" s="59">
        <v>36916</v>
      </c>
      <c r="T260" s="59">
        <v>143197.37</v>
      </c>
      <c r="U260" s="59">
        <v>115476.97</v>
      </c>
      <c r="V260" s="59">
        <v>9</v>
      </c>
      <c r="W260" s="59">
        <v>45</v>
      </c>
      <c r="X260" s="59">
        <v>142</v>
      </c>
      <c r="Y260" s="59">
        <v>126</v>
      </c>
      <c r="Z260" s="85" t="s">
        <v>807</v>
      </c>
      <c r="AA260" s="59">
        <v>-0.1439569613</v>
      </c>
      <c r="AB260" s="59">
        <v>-0.3171976604</v>
      </c>
      <c r="AC260" s="59">
        <v>0.4117164379</v>
      </c>
      <c r="AD260" s="61">
        <f>IF(AND($G260="正式版",$H260="中西医诊所"),IFERROR(R260/同类汇总数据!C$3,0),IF(AND($G260="正式版",$H260="中医诊所"),IFERROR(R260/同类汇总数据!C$4,0),IF(AND($G260="正式版",$H260="口腔诊所"),IFERROR(R260/同类汇总数据!C$5,0),IF(AND($G260="检查版",$H260="中西医诊所"),IFERROR(R260/同类汇总数据!C$6,0),IF(AND($G260="检查版",$H260="中医诊所"),IFERROR(R260/同类汇总数据!C$7,0),IF(AND($G260="检查版",$H260="口腔诊所"),IFERROR(R260/同类汇总数据!C$8,0),IF(AND($G260="互联网版",$H260="中西医诊所"),IFERROR(R260/同类汇总数据!C$9,0),IF(AND($G260="互联网版",$H260="中医诊所"),IFERROR(R260/同类汇总数据!C$10,0),IF(AND($G260="互联网版",$H260="口腔诊所"),IFERROR(R260/同类汇总数据!C$11,0))))))))))</f>
        <v>0.68996945621215</v>
      </c>
      <c r="AE260" s="61">
        <f>IF(AND($G260="正式版",$H260="中西医诊所"),IFERROR(S260/同类汇总数据!D$3,0),IF(AND($G260="正式版",$H260="中医诊所"),IFERROR(S260/同类汇总数据!D$4,0),IF(AND($G260="正式版",$H260="口腔诊所"),IFERROR(S260/同类汇总数据!D$5,0),IF(AND($G260="检查版",$H260="中西医诊所"),IFERROR(S260/同类汇总数据!D$6,0),IF(AND($G260="检查版",$H260="中医诊所"),IFERROR(S260/同类汇总数据!D$7,0),IF(AND($G260="检查版",$H260="口腔诊所"),IFERROR(S260/同类汇总数据!D$8,0),IF(AND($G260="互联网版",$H260="中西医诊所"),IFERROR(S260/同类汇总数据!D$9,0),IF(AND($G260="互联网版",$H260="中医诊所"),IFERROR(S260/同类汇总数据!D$10,0),IF(AND($G260="互联网版",$H260="口腔诊所"),IFERROR(S260/同类汇总数据!D$11,0))))))))))</f>
        <v>0.84999543440954</v>
      </c>
      <c r="AF260" s="61">
        <f>IF(AND($G260="正式版",$H260="中西医诊所"),IFERROR(T260/同类汇总数据!E$3,0),IF(AND($G260="正式版",$H260="中医诊所"),IFERROR(T260/同类汇总数据!E$4,0),IF(AND($G260="正式版",$H260="口腔诊所"),IFERROR(T260/同类汇总数据!E$5,0),IF(AND($G260="检查版",$H260="中西医诊所"),IFERROR(T260/同类汇总数据!E$6,0),IF(AND($G260="检查版",$H260="中医诊所"),IFERROR(T260/同类汇总数据!E$7,0),IF(AND($G260="检查版",$H260="口腔诊所"),IFERROR(T260/同类汇总数据!E$8,0),IF(AND($G260="互联网版",$H260="中西医诊所"),IFERROR(T260/同类汇总数据!E$9,0),IF(AND($G260="互联网版",$H260="中医诊所"),IFERROR(T260/同类汇总数据!E$10,0),IF(AND($G260="互联网版",$H260="口腔诊所"),IFERROR(T260/同类汇总数据!E$11,0))))))))))</f>
        <v>1.29161445747391</v>
      </c>
      <c r="AG260" s="61">
        <f>IF(AND($G260="正式版",$H260="中西医诊所"),IFERROR(U260/同类汇总数据!F$3,0),IF(AND($G260="正式版",$H260="中医诊所"),IFERROR(U260/同类汇总数据!F$4,0),IF(AND($G260="正式版",$H260="口腔诊所"),IFERROR(U260/同类汇总数据!F$5,0),IF(AND($G260="检查版",$H260="中西医诊所"),IFERROR(U260/同类汇总数据!F$6,0),IF(AND($G260="检查版",$H260="中医诊所"),IFERROR(U260/同类汇总数据!F$7,0),IF(AND($G260="检查版",$H260="口腔诊所"),IFERROR(U260/同类汇总数据!F$8,0),IF(AND($G260="互联网版",$H260="中西医诊所"),IFERROR(U260/同类汇总数据!F$9,0),IF(AND($G260="互联网版",$H260="中医诊所"),IFERROR(U260/同类汇总数据!F$10,0),IF(AND($G260="互联网版",$H260="口腔诊所"),IFERROR(U260/同类汇总数据!F$11,0))))))))))</f>
        <v>1.15594881047525</v>
      </c>
      <c r="AH260" s="61">
        <f>IF(AND($G260="正式版",$H260="中西医诊所"),IFERROR(V260/同类汇总数据!G$3,0),IF(AND($G260="正式版",$H260="中医诊所"),IFERROR(V260/同类汇总数据!G$4,0),IF(AND($G260="正式版",$H260="口腔诊所"),IFERROR(V260/同类汇总数据!G$5,0),IF(AND($G260="检查版",$H260="中西医诊所"),IFERROR(V260/同类汇总数据!G$6,0),IF(AND($G260="检查版",$H260="中医诊所"),IFERROR(V260/同类汇总数据!G$7,0),IF(AND($G260="检查版",$H260="口腔诊所"),IFERROR(V260/同类汇总数据!G$8,0),IF(AND($G260="互联网版",$H260="中西医诊所"),IFERROR(V260/同类汇总数据!G$9,0),IF(AND($G260="互联网版",$H260="中医诊所"),IFERROR(V260/同类汇总数据!G$10,0),IF(AND($G260="互联网版",$H260="口腔诊所"),IFERROR(V260/同类汇总数据!G$11,0))))))))))</f>
        <v>0.668826729288666</v>
      </c>
      <c r="AI260" s="61">
        <f>IF(AND($G260="正式版",$H260="中西医诊所"),IFERROR(W260/同类汇总数据!H$3,0),IF(AND($G260="正式版",$H260="中医诊所"),IFERROR(W260/同类汇总数据!H$4,0),IF(AND($G260="正式版",$H260="口腔诊所"),IFERROR(W260/同类汇总数据!H$5,0),IF(AND($G260="检查版",$H260="中西医诊所"),IFERROR(W260/同类汇总数据!H$6,0),IF(AND($G260="检查版",$H260="中医诊所"),IFERROR(W260/同类汇总数据!H$7,0),IF(AND($G260="检查版",$H260="口腔诊所"),IFERROR(W260/同类汇总数据!H$8,0),IF(AND($G260="互联网版",$H260="中西医诊所"),IFERROR(W260/同类汇总数据!H$9,0),IF(AND($G260="互联网版",$H260="中医诊所"),IFERROR(W260/同类汇总数据!H$10,0),IF(AND($G260="互联网版",$H260="口腔诊所"),IFERROR(W260/同类汇总数据!H$11,0))))))))))</f>
        <v>0.792444656545681</v>
      </c>
      <c r="AJ260" s="61">
        <f>IF(AND($G260="正式版",$H260="中西医诊所"),IFERROR(X260/同类汇总数据!I$3,0),IF(AND($G260="正式版",$H260="中医诊所"),IFERROR(X260/同类汇总数据!I$4,0),IF(AND($G260="正式版",$H260="口腔诊所"),IFERROR(X260/同类汇总数据!I$5,0),IF(AND($G260="检查版",$H260="中西医诊所"),IFERROR(X260/同类汇总数据!I$6,0),IF(AND($G260="检查版",$H260="中医诊所"),IFERROR(X260/同类汇总数据!I$7,0),IF(AND($G260="检查版",$H260="口腔诊所"),IFERROR(X260/同类汇总数据!I$8,0),IF(AND($G260="互联网版",$H260="中西医诊所"),IFERROR(X260/同类汇总数据!I$9,0),IF(AND($G260="互联网版",$H260="中医诊所"),IFERROR(X260/同类汇总数据!I$10,0),IF(AND($G260="互联网版",$H260="口腔诊所"),IFERROR(X260/同类汇总数据!I$11,0))))))))))</f>
        <v>0.962441075900679</v>
      </c>
      <c r="AK260" s="61">
        <f>IF(AND($G260="正式版",$H260="中西医诊所"),IFERROR(Y260/同类汇总数据!J$3,0),IF(AND($G260="正式版",$H260="中医诊所"),IFERROR(Y260/同类汇总数据!J$4,0),IF(AND($G260="正式版",$H260="口腔诊所"),IFERROR(Y260/同类汇总数据!J$5,0),IF(AND($G260="检查版",$H260="中西医诊所"),IFERROR(Y260/同类汇总数据!J$6,0),IF(AND($G260="检查版",$H260="中医诊所"),IFERROR(Y260/同类汇总数据!J$7,0),IF(AND($G260="检查版",$H260="口腔诊所"),IFERROR(Y260/同类汇总数据!J$8,0),IF(AND($G260="互联网版",$H260="中西医诊所"),IFERROR(Y260/同类汇总数据!J$9,0),IF(AND($G260="互联网版",$H260="中医诊所"),IFERROR(Y260/同类汇总数据!J$10,0),IF(AND($G260="互联网版",$H260="口腔诊所"),IFERROR(Y260/同类汇总数据!J$11,0))))))))))</f>
        <v>0.9487444571864</v>
      </c>
      <c r="AL260" s="62" t="str">
        <f ca="1" t="shared" si="72"/>
        <v>-</v>
      </c>
      <c r="AM260" s="62" t="str">
        <f t="shared" si="73"/>
        <v/>
      </c>
      <c r="AN260" s="5" t="str">
        <f t="shared" si="74"/>
        <v/>
      </c>
      <c r="AO260" s="63">
        <f t="shared" si="75"/>
        <v>46103.6868564236</v>
      </c>
      <c r="AP260" s="5" t="str">
        <f t="shared" si="76"/>
        <v/>
      </c>
      <c r="AQ260" s="60">
        <v>45280.6921959838</v>
      </c>
    </row>
    <row r="261" ht="17" spans="1:43">
      <c r="A261" s="5">
        <f t="shared" si="81"/>
        <v>258</v>
      </c>
      <c r="B261" s="55" t="str">
        <f t="shared" si="69"/>
        <v>连续三月交易上升</v>
      </c>
      <c r="C261" s="2" t="str">
        <f t="shared" si="70"/>
        <v/>
      </c>
      <c r="D261" s="56" t="str">
        <f t="shared" si="71"/>
        <v>-</v>
      </c>
      <c r="E261" s="84" t="s">
        <v>808</v>
      </c>
      <c r="F261" s="58">
        <v>45282.5856971644</v>
      </c>
      <c r="G261" s="59" t="s">
        <v>38</v>
      </c>
      <c r="H261" s="59" t="s">
        <v>63</v>
      </c>
      <c r="I261" s="59" t="s">
        <v>40</v>
      </c>
      <c r="J261" s="59" t="s">
        <v>78</v>
      </c>
      <c r="K261" s="59" t="s">
        <v>809</v>
      </c>
      <c r="L261" s="59" t="s">
        <v>810</v>
      </c>
      <c r="M261" s="60">
        <v>46104.3765509259</v>
      </c>
      <c r="N261" s="60">
        <v>46103.7479551505</v>
      </c>
      <c r="O261" s="60">
        <v>46103.7514001852</v>
      </c>
      <c r="P261" s="60">
        <v>46050.5782109491</v>
      </c>
      <c r="Q261" s="60">
        <v>46103.7479695602</v>
      </c>
      <c r="R261" s="59">
        <v>13245.69</v>
      </c>
      <c r="S261" s="59">
        <v>58783.49</v>
      </c>
      <c r="T261" s="59">
        <v>148612.93</v>
      </c>
      <c r="U261" s="59">
        <v>138603.13</v>
      </c>
      <c r="V261" s="59">
        <v>28</v>
      </c>
      <c r="W261" s="59">
        <v>126</v>
      </c>
      <c r="X261" s="59">
        <v>359</v>
      </c>
      <c r="Y261" s="59">
        <v>325</v>
      </c>
      <c r="Z261" s="59">
        <v>600.0135497835</v>
      </c>
      <c r="AA261" s="59">
        <v>0.4387899511</v>
      </c>
      <c r="AB261" s="59">
        <v>-0.1657443943</v>
      </c>
      <c r="AC261" s="59">
        <v>0.0231906477</v>
      </c>
      <c r="AD261" s="61">
        <f>IF(AND($G261="正式版",$H261="中西医诊所"),IFERROR(R261/同类汇总数据!C$3,0),IF(AND($G261="正式版",$H261="中医诊所"),IFERROR(R261/同类汇总数据!C$4,0),IF(AND($G261="正式版",$H261="口腔诊所"),IFERROR(R261/同类汇总数据!C$5,0),IF(AND($G261="检查版",$H261="中西医诊所"),IFERROR(R261/同类汇总数据!C$6,0),IF(AND($G261="检查版",$H261="中医诊所"),IFERROR(R261/同类汇总数据!C$7,0),IF(AND($G261="检查版",$H261="口腔诊所"),IFERROR(R261/同类汇总数据!C$8,0),IF(AND($G261="互联网版",$H261="中西医诊所"),IFERROR(R261/同类汇总数据!C$9,0),IF(AND($G261="互联网版",$H261="中医诊所"),IFERROR(R261/同类汇总数据!C$10,0),IF(AND($G261="互联网版",$H261="口腔诊所"),IFERROR(R261/同类汇总数据!C$11,0))))))))))</f>
        <v>1.3248943935133</v>
      </c>
      <c r="AE261" s="61">
        <f>IF(AND($G261="正式版",$H261="中西医诊所"),IFERROR(S261/同类汇总数据!D$3,0),IF(AND($G261="正式版",$H261="中医诊所"),IFERROR(S261/同类汇总数据!D$4,0),IF(AND($G261="正式版",$H261="口腔诊所"),IFERROR(S261/同类汇总数据!D$5,0),IF(AND($G261="检查版",$H261="中西医诊所"),IFERROR(S261/同类汇总数据!D$6,0),IF(AND($G261="检查版",$H261="中医诊所"),IFERROR(S261/同类汇总数据!D$7,0),IF(AND($G261="检查版",$H261="口腔诊所"),IFERROR(S261/同类汇总数据!D$8,0),IF(AND($G261="互联网版",$H261="中西医诊所"),IFERROR(S261/同类汇总数据!D$9,0),IF(AND($G261="互联网版",$H261="中医诊所"),IFERROR(S261/同类汇总数据!D$10,0),IF(AND($G261="互联网版",$H261="口腔诊所"),IFERROR(S261/同类汇总数据!D$11,0))))))))))</f>
        <v>1.35349707765356</v>
      </c>
      <c r="AF261" s="61">
        <f>IF(AND($G261="正式版",$H261="中西医诊所"),IFERROR(T261/同类汇总数据!E$3,0),IF(AND($G261="正式版",$H261="中医诊所"),IFERROR(T261/同类汇总数据!E$4,0),IF(AND($G261="正式版",$H261="口腔诊所"),IFERROR(T261/同类汇总数据!E$5,0),IF(AND($G261="检查版",$H261="中西医诊所"),IFERROR(T261/同类汇总数据!E$6,0),IF(AND($G261="检查版",$H261="中医诊所"),IFERROR(T261/同类汇总数据!E$7,0),IF(AND($G261="检查版",$H261="口腔诊所"),IFERROR(T261/同类汇总数据!E$8,0),IF(AND($G261="互联网版",$H261="中西医诊所"),IFERROR(T261/同类汇总数据!E$9,0),IF(AND($G261="互联网版",$H261="中医诊所"),IFERROR(T261/同类汇总数据!E$10,0),IF(AND($G261="互联网版",$H261="口腔诊所"),IFERROR(T261/同类汇总数据!E$11,0))))))))))</f>
        <v>1.34046183219397</v>
      </c>
      <c r="AG261" s="61">
        <f>IF(AND($G261="正式版",$H261="中西医诊所"),IFERROR(U261/同类汇总数据!F$3,0),IF(AND($G261="正式版",$H261="中医诊所"),IFERROR(U261/同类汇总数据!F$4,0),IF(AND($G261="正式版",$H261="口腔诊所"),IFERROR(U261/同类汇总数据!F$5,0),IF(AND($G261="检查版",$H261="中西医诊所"),IFERROR(U261/同类汇总数据!F$6,0),IF(AND($G261="检查版",$H261="中医诊所"),IFERROR(U261/同类汇总数据!F$7,0),IF(AND($G261="检查版",$H261="口腔诊所"),IFERROR(U261/同类汇总数据!F$8,0),IF(AND($G261="互联网版",$H261="中西医诊所"),IFERROR(U261/同类汇总数据!F$9,0),IF(AND($G261="互联网版",$H261="中医诊所"),IFERROR(U261/同类汇总数据!F$10,0),IF(AND($G261="互联网版",$H261="口腔诊所"),IFERROR(U261/同类汇总数据!F$11,0))))))))))</f>
        <v>1.3874465467153</v>
      </c>
      <c r="AH261" s="61">
        <f>IF(AND($G261="正式版",$H261="中西医诊所"),IFERROR(V261/同类汇总数据!G$3,0),IF(AND($G261="正式版",$H261="中医诊所"),IFERROR(V261/同类汇总数据!G$4,0),IF(AND($G261="正式版",$H261="口腔诊所"),IFERROR(V261/同类汇总数据!G$5,0),IF(AND($G261="检查版",$H261="中西医诊所"),IFERROR(V261/同类汇总数据!G$6,0),IF(AND($G261="检查版",$H261="中医诊所"),IFERROR(V261/同类汇总数据!G$7,0),IF(AND($G261="检查版",$H261="口腔诊所"),IFERROR(V261/同类汇总数据!G$8,0),IF(AND($G261="互联网版",$H261="中西医诊所"),IFERROR(V261/同类汇总数据!G$9,0),IF(AND($G261="互联网版",$H261="中医诊所"),IFERROR(V261/同类汇总数据!G$10,0),IF(AND($G261="互联网版",$H261="口腔诊所"),IFERROR(V261/同类汇总数据!G$11,0))))))))))</f>
        <v>2.08079426889807</v>
      </c>
      <c r="AI261" s="61">
        <f>IF(AND($G261="正式版",$H261="中西医诊所"),IFERROR(W261/同类汇总数据!H$3,0),IF(AND($G261="正式版",$H261="中医诊所"),IFERROR(W261/同类汇总数据!H$4,0),IF(AND($G261="正式版",$H261="口腔诊所"),IFERROR(W261/同类汇总数据!H$5,0),IF(AND($G261="检查版",$H261="中西医诊所"),IFERROR(W261/同类汇总数据!H$6,0),IF(AND($G261="检查版",$H261="中医诊所"),IFERROR(W261/同类汇总数据!H$7,0),IF(AND($G261="检查版",$H261="口腔诊所"),IFERROR(W261/同类汇总数据!H$8,0),IF(AND($G261="互联网版",$H261="中西医诊所"),IFERROR(W261/同类汇总数据!H$9,0),IF(AND($G261="互联网版",$H261="中医诊所"),IFERROR(W261/同类汇总数据!H$10,0),IF(AND($G261="互联网版",$H261="口腔诊所"),IFERROR(W261/同类汇总数据!H$11,0))))))))))</f>
        <v>2.21884503832791</v>
      </c>
      <c r="AJ261" s="61">
        <f>IF(AND($G261="正式版",$H261="中西医诊所"),IFERROR(X261/同类汇总数据!I$3,0),IF(AND($G261="正式版",$H261="中医诊所"),IFERROR(X261/同类汇总数据!I$4,0),IF(AND($G261="正式版",$H261="口腔诊所"),IFERROR(X261/同类汇总数据!I$5,0),IF(AND($G261="检查版",$H261="中西医诊所"),IFERROR(X261/同类汇总数据!I$6,0),IF(AND($G261="检查版",$H261="中医诊所"),IFERROR(X261/同类汇总数据!I$7,0),IF(AND($G261="检查版",$H261="口腔诊所"),IFERROR(X261/同类汇总数据!I$8,0),IF(AND($G261="互联网版",$H261="中西医诊所"),IFERROR(X261/同类汇总数据!I$9,0),IF(AND($G261="互联网版",$H261="中医诊所"),IFERROR(X261/同类汇总数据!I$10,0),IF(AND($G261="互联网版",$H261="口腔诊所"),IFERROR(X261/同类汇总数据!I$11,0))))))))))</f>
        <v>2.43321370597425</v>
      </c>
      <c r="AK261" s="61">
        <f>IF(AND($G261="正式版",$H261="中西医诊所"),IFERROR(Y261/同类汇总数据!J$3,0),IF(AND($G261="正式版",$H261="中医诊所"),IFERROR(Y261/同类汇总数据!J$4,0),IF(AND($G261="正式版",$H261="口腔诊所"),IFERROR(Y261/同类汇总数据!J$5,0),IF(AND($G261="检查版",$H261="中西医诊所"),IFERROR(Y261/同类汇总数据!J$6,0),IF(AND($G261="检查版",$H261="中医诊所"),IFERROR(Y261/同类汇总数据!J$7,0),IF(AND($G261="检查版",$H261="口腔诊所"),IFERROR(Y261/同类汇总数据!J$8,0),IF(AND($G261="互联网版",$H261="中西医诊所"),IFERROR(Y261/同类汇总数据!J$9,0),IF(AND($G261="互联网版",$H261="中医诊所"),IFERROR(Y261/同类汇总数据!J$10,0),IF(AND($G261="互联网版",$H261="口腔诊所"),IFERROR(Y261/同类汇总数据!J$11,0))))))))))</f>
        <v>2.44715832210778</v>
      </c>
      <c r="AL261" s="62" t="str">
        <f ca="1" t="shared" si="72"/>
        <v>-</v>
      </c>
      <c r="AM261" s="62" t="str">
        <f t="shared" si="73"/>
        <v>高于同行20%</v>
      </c>
      <c r="AN261" s="5" t="str">
        <f t="shared" si="74"/>
        <v>高于同行100%</v>
      </c>
      <c r="AO261" s="63">
        <f t="shared" si="75"/>
        <v>46104.3765509259</v>
      </c>
      <c r="AP261" s="5" t="str">
        <f t="shared" si="76"/>
        <v/>
      </c>
      <c r="AQ261" s="60">
        <v>45281.5028062616</v>
      </c>
    </row>
    <row r="262" ht="17" spans="1:43">
      <c r="A262" s="5">
        <f t="shared" si="81"/>
        <v>259</v>
      </c>
      <c r="B262" s="55" t="str">
        <f t="shared" si="69"/>
        <v>连续三月交易上升</v>
      </c>
      <c r="C262" s="2" t="str">
        <f t="shared" si="70"/>
        <v/>
      </c>
      <c r="D262" s="56" t="str">
        <f t="shared" si="71"/>
        <v>-</v>
      </c>
      <c r="E262" s="84" t="s">
        <v>811</v>
      </c>
      <c r="F262" s="58">
        <v>45284.6649414352</v>
      </c>
      <c r="G262" s="59" t="s">
        <v>38</v>
      </c>
      <c r="H262" s="59" t="s">
        <v>63</v>
      </c>
      <c r="I262" s="59" t="s">
        <v>40</v>
      </c>
      <c r="J262" s="59" t="s">
        <v>121</v>
      </c>
      <c r="K262" s="59" t="s">
        <v>812</v>
      </c>
      <c r="L262" s="59" t="s">
        <v>813</v>
      </c>
      <c r="M262" s="60">
        <v>46103.6057175926</v>
      </c>
      <c r="N262" s="60">
        <v>46103.6966639236</v>
      </c>
      <c r="O262" s="60">
        <v>46103.6092608218</v>
      </c>
      <c r="P262" s="60">
        <v>45968.5776153704</v>
      </c>
      <c r="Q262" s="60">
        <v>46103.6966941667</v>
      </c>
      <c r="R262" s="59">
        <v>6555.8</v>
      </c>
      <c r="S262" s="59">
        <v>31825.7</v>
      </c>
      <c r="T262" s="59">
        <v>65029.4</v>
      </c>
      <c r="U262" s="59">
        <v>56823.5</v>
      </c>
      <c r="V262" s="59">
        <v>11</v>
      </c>
      <c r="W262" s="59">
        <v>27</v>
      </c>
      <c r="X262" s="59">
        <v>58</v>
      </c>
      <c r="Y262" s="59">
        <v>52</v>
      </c>
      <c r="Z262" s="85" t="s">
        <v>814</v>
      </c>
      <c r="AA262" s="59">
        <v>4.1817352936</v>
      </c>
      <c r="AB262" s="59">
        <v>-0.7730417045</v>
      </c>
      <c r="AC262" s="59">
        <v>0.453521036</v>
      </c>
      <c r="AD262" s="61">
        <f>IF(AND($G262="正式版",$H262="中西医诊所"),IFERROR(R262/同类汇总数据!C$3,0),IF(AND($G262="正式版",$H262="中医诊所"),IFERROR(R262/同类汇总数据!C$4,0),IF(AND($G262="正式版",$H262="口腔诊所"),IFERROR(R262/同类汇总数据!C$5,0),IF(AND($G262="检查版",$H262="中西医诊所"),IFERROR(R262/同类汇总数据!C$6,0),IF(AND($G262="检查版",$H262="中医诊所"),IFERROR(R262/同类汇总数据!C$7,0),IF(AND($G262="检查版",$H262="口腔诊所"),IFERROR(R262/同类汇总数据!C$8,0),IF(AND($G262="互联网版",$H262="中西医诊所"),IFERROR(R262/同类汇总数据!C$9,0),IF(AND($G262="互联网版",$H262="中医诊所"),IFERROR(R262/同类汇总数据!C$10,0),IF(AND($G262="互联网版",$H262="口腔诊所"),IFERROR(R262/同类汇总数据!C$11,0))))))))))</f>
        <v>0.65574104972972</v>
      </c>
      <c r="AE262" s="61">
        <f>IF(AND($G262="正式版",$H262="中西医诊所"),IFERROR(S262/同类汇总数据!D$3,0),IF(AND($G262="正式版",$H262="中医诊所"),IFERROR(S262/同类汇总数据!D$4,0),IF(AND($G262="正式版",$H262="口腔诊所"),IFERROR(S262/同类汇总数据!D$5,0),IF(AND($G262="检查版",$H262="中西医诊所"),IFERROR(S262/同类汇总数据!D$6,0),IF(AND($G262="检查版",$H262="中医诊所"),IFERROR(S262/同类汇总数据!D$7,0),IF(AND($G262="检查版",$H262="口腔诊所"),IFERROR(S262/同类汇总数据!D$8,0),IF(AND($G262="互联网版",$H262="中西医诊所"),IFERROR(S262/同类汇总数据!D$9,0),IF(AND($G262="互联网版",$H262="中医诊所"),IFERROR(S262/同类汇总数据!D$10,0),IF(AND($G262="互联网版",$H262="口腔诊所"),IFERROR(S262/同类汇总数据!D$11,0))))))))))</f>
        <v>0.732790651665611</v>
      </c>
      <c r="AF262" s="61">
        <f>IF(AND($G262="正式版",$H262="中西医诊所"),IFERROR(T262/同类汇总数据!E$3,0),IF(AND($G262="正式版",$H262="中医诊所"),IFERROR(T262/同类汇总数据!E$4,0),IF(AND($G262="正式版",$H262="口腔诊所"),IFERROR(T262/同类汇总数据!E$5,0),IF(AND($G262="检查版",$H262="中西医诊所"),IFERROR(T262/同类汇总数据!E$6,0),IF(AND($G262="检查版",$H262="中医诊所"),IFERROR(T262/同类汇总数据!E$7,0),IF(AND($G262="检查版",$H262="口腔诊所"),IFERROR(T262/同类汇总数据!E$8,0),IF(AND($G262="互联网版",$H262="中西医诊所"),IFERROR(T262/同类汇总数据!E$9,0),IF(AND($G262="互联网版",$H262="中医诊所"),IFERROR(T262/同类汇总数据!E$10,0),IF(AND($G262="互联网版",$H262="口腔诊所"),IFERROR(T262/同类汇总数据!E$11,0))))))))))</f>
        <v>0.586553462545114</v>
      </c>
      <c r="AG262" s="61">
        <f>IF(AND($G262="正式版",$H262="中西医诊所"),IFERROR(U262/同类汇总数据!F$3,0),IF(AND($G262="正式版",$H262="中医诊所"),IFERROR(U262/同类汇总数据!F$4,0),IF(AND($G262="正式版",$H262="口腔诊所"),IFERROR(U262/同类汇总数据!F$5,0),IF(AND($G262="检查版",$H262="中西医诊所"),IFERROR(U262/同类汇总数据!F$6,0),IF(AND($G262="检查版",$H262="中医诊所"),IFERROR(U262/同类汇总数据!F$7,0),IF(AND($G262="检查版",$H262="口腔诊所"),IFERROR(U262/同类汇总数据!F$8,0),IF(AND($G262="互联网版",$H262="中西医诊所"),IFERROR(U262/同类汇总数据!F$9,0),IF(AND($G262="互联网版",$H262="中医诊所"),IFERROR(U262/同类汇总数据!F$10,0),IF(AND($G262="互联网版",$H262="口腔诊所"),IFERROR(U262/同类汇总数据!F$11,0))))))))))</f>
        <v>0.568815212522813</v>
      </c>
      <c r="AH262" s="61">
        <f>IF(AND($G262="正式版",$H262="中西医诊所"),IFERROR(V262/同类汇总数据!G$3,0),IF(AND($G262="正式版",$H262="中医诊所"),IFERROR(V262/同类汇总数据!G$4,0),IF(AND($G262="正式版",$H262="口腔诊所"),IFERROR(V262/同类汇总数据!G$5,0),IF(AND($G262="检查版",$H262="中西医诊所"),IFERROR(V262/同类汇总数据!G$6,0),IF(AND($G262="检查版",$H262="中医诊所"),IFERROR(V262/同类汇总数据!G$7,0),IF(AND($G262="检查版",$H262="口腔诊所"),IFERROR(V262/同类汇总数据!G$8,0),IF(AND($G262="互联网版",$H262="中西医诊所"),IFERROR(V262/同类汇总数据!G$9,0),IF(AND($G262="互联网版",$H262="中医诊所"),IFERROR(V262/同类汇总数据!G$10,0),IF(AND($G262="互联网版",$H262="口腔诊所"),IFERROR(V262/同类汇总数据!G$11,0))))))))))</f>
        <v>0.817454891352813</v>
      </c>
      <c r="AI262" s="61">
        <f>IF(AND($G262="正式版",$H262="中西医诊所"),IFERROR(W262/同类汇总数据!H$3,0),IF(AND($G262="正式版",$H262="中医诊所"),IFERROR(W262/同类汇总数据!H$4,0),IF(AND($G262="正式版",$H262="口腔诊所"),IFERROR(W262/同类汇总数据!H$5,0),IF(AND($G262="检查版",$H262="中西医诊所"),IFERROR(W262/同类汇总数据!H$6,0),IF(AND($G262="检查版",$H262="中医诊所"),IFERROR(W262/同类汇总数据!H$7,0),IF(AND($G262="检查版",$H262="口腔诊所"),IFERROR(W262/同类汇总数据!H$8,0),IF(AND($G262="互联网版",$H262="中西医诊所"),IFERROR(W262/同类汇总数据!H$9,0),IF(AND($G262="互联网版",$H262="中医诊所"),IFERROR(W262/同类汇总数据!H$10,0),IF(AND($G262="互联网版",$H262="口腔诊所"),IFERROR(W262/同类汇总数据!H$11,0))))))))))</f>
        <v>0.475466793927409</v>
      </c>
      <c r="AJ262" s="61">
        <f>IF(AND($G262="正式版",$H262="中西医诊所"),IFERROR(X262/同类汇总数据!I$3,0),IF(AND($G262="正式版",$H262="中医诊所"),IFERROR(X262/同类汇总数据!I$4,0),IF(AND($G262="正式版",$H262="口腔诊所"),IFERROR(X262/同类汇总数据!I$5,0),IF(AND($G262="检查版",$H262="中西医诊所"),IFERROR(X262/同类汇总数据!I$6,0),IF(AND($G262="检查版",$H262="中医诊所"),IFERROR(X262/同类汇总数据!I$7,0),IF(AND($G262="检查版",$H262="口腔诊所"),IFERROR(X262/同类汇总数据!I$8,0),IF(AND($G262="互联网版",$H262="中西医诊所"),IFERROR(X262/同类汇总数据!I$9,0),IF(AND($G262="互联网版",$H262="中医诊所"),IFERROR(X262/同类汇总数据!I$10,0),IF(AND($G262="互联网版",$H262="口腔诊所"),IFERROR(X262/同类汇总数据!I$11,0))))))))))</f>
        <v>0.393109735227038</v>
      </c>
      <c r="AK262" s="61">
        <f>IF(AND($G262="正式版",$H262="中西医诊所"),IFERROR(Y262/同类汇总数据!J$3,0),IF(AND($G262="正式版",$H262="中医诊所"),IFERROR(Y262/同类汇总数据!J$4,0),IF(AND($G262="正式版",$H262="口腔诊所"),IFERROR(Y262/同类汇总数据!J$5,0),IF(AND($G262="检查版",$H262="中西医诊所"),IFERROR(Y262/同类汇总数据!J$6,0),IF(AND($G262="检查版",$H262="中医诊所"),IFERROR(Y262/同类汇总数据!J$7,0),IF(AND($G262="检查版",$H262="口腔诊所"),IFERROR(Y262/同类汇总数据!J$8,0),IF(AND($G262="互联网版",$H262="中西医诊所"),IFERROR(Y262/同类汇总数据!J$9,0),IF(AND($G262="互联网版",$H262="中医诊所"),IFERROR(Y262/同类汇总数据!J$10,0),IF(AND($G262="互联网版",$H262="口腔诊所"),IFERROR(Y262/同类汇总数据!J$11,0))))))))))</f>
        <v>0.391545331537245</v>
      </c>
      <c r="AL262" s="62" t="str">
        <f ca="1" t="shared" si="72"/>
        <v>-</v>
      </c>
      <c r="AM262" s="62" t="str">
        <f t="shared" si="73"/>
        <v/>
      </c>
      <c r="AN262" s="5" t="str">
        <f t="shared" si="74"/>
        <v>低于同行50%</v>
      </c>
      <c r="AO262" s="63">
        <f t="shared" si="75"/>
        <v>46103.6966941667</v>
      </c>
      <c r="AP262" s="5" t="str">
        <f t="shared" si="76"/>
        <v/>
      </c>
      <c r="AQ262" s="60">
        <v>45282.5856971644</v>
      </c>
    </row>
    <row r="263" ht="17" spans="1:43">
      <c r="A263" s="5">
        <f t="shared" si="81"/>
        <v>260</v>
      </c>
      <c r="B263" s="55" t="str">
        <f t="shared" si="69"/>
        <v>无交易</v>
      </c>
      <c r="C263" s="2" t="str">
        <f t="shared" si="70"/>
        <v/>
      </c>
      <c r="D263" s="56" t="str">
        <f t="shared" si="71"/>
        <v>流失</v>
      </c>
      <c r="E263" s="84" t="s">
        <v>815</v>
      </c>
      <c r="F263" s="58">
        <v>45285.5625825347</v>
      </c>
      <c r="G263" s="59" t="s">
        <v>60</v>
      </c>
      <c r="H263" s="59" t="s">
        <v>63</v>
      </c>
      <c r="I263" s="59" t="s">
        <v>40</v>
      </c>
      <c r="J263" s="59" t="s">
        <v>102</v>
      </c>
      <c r="K263" s="59" t="s">
        <v>816</v>
      </c>
      <c r="L263" s="59" t="s">
        <v>817</v>
      </c>
      <c r="M263" s="60">
        <v>45887.4704976852</v>
      </c>
      <c r="N263" s="60">
        <v>45885.3930840741</v>
      </c>
      <c r="O263" s="60">
        <v>45885.3910591667</v>
      </c>
      <c r="P263" s="60">
        <v>45784.7940587963</v>
      </c>
      <c r="Q263" s="60">
        <v>45884.3930969676</v>
      </c>
      <c r="R263" s="59"/>
      <c r="S263" s="59"/>
      <c r="T263" s="59"/>
      <c r="U263" s="59"/>
      <c r="V263" s="59"/>
      <c r="W263" s="59"/>
      <c r="X263" s="59"/>
      <c r="Y263" s="59"/>
      <c r="Z263" s="59"/>
      <c r="AA263" s="59"/>
      <c r="AB263" s="59"/>
      <c r="AC263" s="59"/>
      <c r="AD263" s="61">
        <f>IF(AND($G263="正式版",$H263="中西医诊所"),IFERROR(R263/同类汇总数据!C$3,0),IF(AND($G263="正式版",$H263="中医诊所"),IFERROR(R263/同类汇总数据!C$4,0),IF(AND($G263="正式版",$H263="口腔诊所"),IFERROR(R263/同类汇总数据!C$5,0),IF(AND($G263="检查版",$H263="中西医诊所"),IFERROR(R263/同类汇总数据!C$6,0),IF(AND($G263="检查版",$H263="中医诊所"),IFERROR(R263/同类汇总数据!C$7,0),IF(AND($G263="检查版",$H263="口腔诊所"),IFERROR(R263/同类汇总数据!C$8,0),IF(AND($G263="互联网版",$H263="中西医诊所"),IFERROR(R263/同类汇总数据!C$9,0),IF(AND($G263="互联网版",$H263="中医诊所"),IFERROR(R263/同类汇总数据!C$10,0),IF(AND($G263="互联网版",$H263="口腔诊所"),IFERROR(R263/同类汇总数据!C$11,0))))))))))</f>
        <v>0</v>
      </c>
      <c r="AE263" s="61">
        <f>IF(AND($G263="正式版",$H263="中西医诊所"),IFERROR(S263/同类汇总数据!D$3,0),IF(AND($G263="正式版",$H263="中医诊所"),IFERROR(S263/同类汇总数据!D$4,0),IF(AND($G263="正式版",$H263="口腔诊所"),IFERROR(S263/同类汇总数据!D$5,0),IF(AND($G263="检查版",$H263="中西医诊所"),IFERROR(S263/同类汇总数据!D$6,0),IF(AND($G263="检查版",$H263="中医诊所"),IFERROR(S263/同类汇总数据!D$7,0),IF(AND($G263="检查版",$H263="口腔诊所"),IFERROR(S263/同类汇总数据!D$8,0),IF(AND($G263="互联网版",$H263="中西医诊所"),IFERROR(S263/同类汇总数据!D$9,0),IF(AND($G263="互联网版",$H263="中医诊所"),IFERROR(S263/同类汇总数据!D$10,0),IF(AND($G263="互联网版",$H263="口腔诊所"),IFERROR(S263/同类汇总数据!D$11,0))))))))))</f>
        <v>0</v>
      </c>
      <c r="AF263" s="61">
        <f>IF(AND($G263="正式版",$H263="中西医诊所"),IFERROR(T263/同类汇总数据!E$3,0),IF(AND($G263="正式版",$H263="中医诊所"),IFERROR(T263/同类汇总数据!E$4,0),IF(AND($G263="正式版",$H263="口腔诊所"),IFERROR(T263/同类汇总数据!E$5,0),IF(AND($G263="检查版",$H263="中西医诊所"),IFERROR(T263/同类汇总数据!E$6,0),IF(AND($G263="检查版",$H263="中医诊所"),IFERROR(T263/同类汇总数据!E$7,0),IF(AND($G263="检查版",$H263="口腔诊所"),IFERROR(T263/同类汇总数据!E$8,0),IF(AND($G263="互联网版",$H263="中西医诊所"),IFERROR(T263/同类汇总数据!E$9,0),IF(AND($G263="互联网版",$H263="中医诊所"),IFERROR(T263/同类汇总数据!E$10,0),IF(AND($G263="互联网版",$H263="口腔诊所"),IFERROR(T263/同类汇总数据!E$11,0))))))))))</f>
        <v>0</v>
      </c>
      <c r="AG263" s="61">
        <f>IF(AND($G263="正式版",$H263="中西医诊所"),IFERROR(U263/同类汇总数据!F$3,0),IF(AND($G263="正式版",$H263="中医诊所"),IFERROR(U263/同类汇总数据!F$4,0),IF(AND($G263="正式版",$H263="口腔诊所"),IFERROR(U263/同类汇总数据!F$5,0),IF(AND($G263="检查版",$H263="中西医诊所"),IFERROR(U263/同类汇总数据!F$6,0),IF(AND($G263="检查版",$H263="中医诊所"),IFERROR(U263/同类汇总数据!F$7,0),IF(AND($G263="检查版",$H263="口腔诊所"),IFERROR(U263/同类汇总数据!F$8,0),IF(AND($G263="互联网版",$H263="中西医诊所"),IFERROR(U263/同类汇总数据!F$9,0),IF(AND($G263="互联网版",$H263="中医诊所"),IFERROR(U263/同类汇总数据!F$10,0),IF(AND($G263="互联网版",$H263="口腔诊所"),IFERROR(U263/同类汇总数据!F$11,0))))))))))</f>
        <v>0</v>
      </c>
      <c r="AH263" s="61">
        <f>IF(AND($G263="正式版",$H263="中西医诊所"),IFERROR(V263/同类汇总数据!G$3,0),IF(AND($G263="正式版",$H263="中医诊所"),IFERROR(V263/同类汇总数据!G$4,0),IF(AND($G263="正式版",$H263="口腔诊所"),IFERROR(V263/同类汇总数据!G$5,0),IF(AND($G263="检查版",$H263="中西医诊所"),IFERROR(V263/同类汇总数据!G$6,0),IF(AND($G263="检查版",$H263="中医诊所"),IFERROR(V263/同类汇总数据!G$7,0),IF(AND($G263="检查版",$H263="口腔诊所"),IFERROR(V263/同类汇总数据!G$8,0),IF(AND($G263="互联网版",$H263="中西医诊所"),IFERROR(V263/同类汇总数据!G$9,0),IF(AND($G263="互联网版",$H263="中医诊所"),IFERROR(V263/同类汇总数据!G$10,0),IF(AND($G263="互联网版",$H263="口腔诊所"),IFERROR(V263/同类汇总数据!G$11,0))))))))))</f>
        <v>0</v>
      </c>
      <c r="AI263" s="61">
        <f>IF(AND($G263="正式版",$H263="中西医诊所"),IFERROR(W263/同类汇总数据!H$3,0),IF(AND($G263="正式版",$H263="中医诊所"),IFERROR(W263/同类汇总数据!H$4,0),IF(AND($G263="正式版",$H263="口腔诊所"),IFERROR(W263/同类汇总数据!H$5,0),IF(AND($G263="检查版",$H263="中西医诊所"),IFERROR(W263/同类汇总数据!H$6,0),IF(AND($G263="检查版",$H263="中医诊所"),IFERROR(W263/同类汇总数据!H$7,0),IF(AND($G263="检查版",$H263="口腔诊所"),IFERROR(W263/同类汇总数据!H$8,0),IF(AND($G263="互联网版",$H263="中西医诊所"),IFERROR(W263/同类汇总数据!H$9,0),IF(AND($G263="互联网版",$H263="中医诊所"),IFERROR(W263/同类汇总数据!H$10,0),IF(AND($G263="互联网版",$H263="口腔诊所"),IFERROR(W263/同类汇总数据!H$11,0))))))))))</f>
        <v>0</v>
      </c>
      <c r="AJ263" s="61">
        <f>IF(AND($G263="正式版",$H263="中西医诊所"),IFERROR(X263/同类汇总数据!I$3,0),IF(AND($G263="正式版",$H263="中医诊所"),IFERROR(X263/同类汇总数据!I$4,0),IF(AND($G263="正式版",$H263="口腔诊所"),IFERROR(X263/同类汇总数据!I$5,0),IF(AND($G263="检查版",$H263="中西医诊所"),IFERROR(X263/同类汇总数据!I$6,0),IF(AND($G263="检查版",$H263="中医诊所"),IFERROR(X263/同类汇总数据!I$7,0),IF(AND($G263="检查版",$H263="口腔诊所"),IFERROR(X263/同类汇总数据!I$8,0),IF(AND($G263="互联网版",$H263="中西医诊所"),IFERROR(X263/同类汇总数据!I$9,0),IF(AND($G263="互联网版",$H263="中医诊所"),IFERROR(X263/同类汇总数据!I$10,0),IF(AND($G263="互联网版",$H263="口腔诊所"),IFERROR(X263/同类汇总数据!I$11,0))))))))))</f>
        <v>0</v>
      </c>
      <c r="AK263" s="61">
        <f>IF(AND($G263="正式版",$H263="中西医诊所"),IFERROR(Y263/同类汇总数据!J$3,0),IF(AND($G263="正式版",$H263="中医诊所"),IFERROR(Y263/同类汇总数据!J$4,0),IF(AND($G263="正式版",$H263="口腔诊所"),IFERROR(Y263/同类汇总数据!J$5,0),IF(AND($G263="检查版",$H263="中西医诊所"),IFERROR(Y263/同类汇总数据!J$6,0),IF(AND($G263="检查版",$H263="中医诊所"),IFERROR(Y263/同类汇总数据!J$7,0),IF(AND($G263="检查版",$H263="口腔诊所"),IFERROR(Y263/同类汇总数据!J$8,0),IF(AND($G263="互联网版",$H263="中西医诊所"),IFERROR(Y263/同类汇总数据!J$9,0),IF(AND($G263="互联网版",$H263="中医诊所"),IFERROR(Y263/同类汇总数据!J$10,0),IF(AND($G263="互联网版",$H263="口腔诊所"),IFERROR(Y263/同类汇总数据!J$11,0))))))))))</f>
        <v>0</v>
      </c>
      <c r="AL263" s="62" t="str">
        <f ca="1" t="shared" si="72"/>
        <v>今年内未操作</v>
      </c>
      <c r="AM263" s="62" t="str">
        <f t="shared" si="73"/>
        <v>低于同行20%</v>
      </c>
      <c r="AN263" s="5" t="str">
        <f t="shared" si="74"/>
        <v>低于同行20%</v>
      </c>
      <c r="AO263" s="63">
        <f t="shared" si="75"/>
        <v>45887.4704976852</v>
      </c>
      <c r="AP263" s="5" t="str">
        <f t="shared" si="76"/>
        <v/>
      </c>
      <c r="AQ263" s="60">
        <v>45284.6649414352</v>
      </c>
    </row>
    <row r="264" ht="17" spans="1:43">
      <c r="A264" s="5">
        <f t="shared" ref="A264:A273" si="82">ROW()-3</f>
        <v>261</v>
      </c>
      <c r="B264" s="55" t="str">
        <f t="shared" si="69"/>
        <v>无交易</v>
      </c>
      <c r="C264" s="2" t="str">
        <f t="shared" si="70"/>
        <v/>
      </c>
      <c r="D264" s="56" t="str">
        <f t="shared" si="71"/>
        <v>流失</v>
      </c>
      <c r="E264" s="84" t="s">
        <v>818</v>
      </c>
      <c r="F264" s="58">
        <v>45285.7194195602</v>
      </c>
      <c r="G264" s="59" t="s">
        <v>38</v>
      </c>
      <c r="H264" s="59" t="s">
        <v>63</v>
      </c>
      <c r="I264" s="59" t="s">
        <v>40</v>
      </c>
      <c r="J264" s="59" t="s">
        <v>102</v>
      </c>
      <c r="K264" s="59" t="s">
        <v>819</v>
      </c>
      <c r="L264" s="59" t="s">
        <v>820</v>
      </c>
      <c r="M264" s="60">
        <v>46025.4152546296</v>
      </c>
      <c r="N264" s="60"/>
      <c r="O264" s="60"/>
      <c r="P264" s="60">
        <v>45852.634120625</v>
      </c>
      <c r="Q264" s="60">
        <v>46025.4207045255</v>
      </c>
      <c r="R264" s="59"/>
      <c r="S264" s="59"/>
      <c r="T264" s="59"/>
      <c r="U264" s="59"/>
      <c r="V264" s="59"/>
      <c r="W264" s="59"/>
      <c r="X264" s="59"/>
      <c r="Y264" s="59"/>
      <c r="Z264" s="59"/>
      <c r="AA264" s="59"/>
      <c r="AB264" s="59"/>
      <c r="AC264" s="59"/>
      <c r="AD264" s="61">
        <f>IF(AND($G264="正式版",$H264="中西医诊所"),IFERROR(R264/同类汇总数据!C$3,0),IF(AND($G264="正式版",$H264="中医诊所"),IFERROR(R264/同类汇总数据!C$4,0),IF(AND($G264="正式版",$H264="口腔诊所"),IFERROR(R264/同类汇总数据!C$5,0),IF(AND($G264="检查版",$H264="中西医诊所"),IFERROR(R264/同类汇总数据!C$6,0),IF(AND($G264="检查版",$H264="中医诊所"),IFERROR(R264/同类汇总数据!C$7,0),IF(AND($G264="检查版",$H264="口腔诊所"),IFERROR(R264/同类汇总数据!C$8,0),IF(AND($G264="互联网版",$H264="中西医诊所"),IFERROR(R264/同类汇总数据!C$9,0),IF(AND($G264="互联网版",$H264="中医诊所"),IFERROR(R264/同类汇总数据!C$10,0),IF(AND($G264="互联网版",$H264="口腔诊所"),IFERROR(R264/同类汇总数据!C$11,0))))))))))</f>
        <v>0</v>
      </c>
      <c r="AE264" s="61">
        <f>IF(AND($G264="正式版",$H264="中西医诊所"),IFERROR(S264/同类汇总数据!D$3,0),IF(AND($G264="正式版",$H264="中医诊所"),IFERROR(S264/同类汇总数据!D$4,0),IF(AND($G264="正式版",$H264="口腔诊所"),IFERROR(S264/同类汇总数据!D$5,0),IF(AND($G264="检查版",$H264="中西医诊所"),IFERROR(S264/同类汇总数据!D$6,0),IF(AND($G264="检查版",$H264="中医诊所"),IFERROR(S264/同类汇总数据!D$7,0),IF(AND($G264="检查版",$H264="口腔诊所"),IFERROR(S264/同类汇总数据!D$8,0),IF(AND($G264="互联网版",$H264="中西医诊所"),IFERROR(S264/同类汇总数据!D$9,0),IF(AND($G264="互联网版",$H264="中医诊所"),IFERROR(S264/同类汇总数据!D$10,0),IF(AND($G264="互联网版",$H264="口腔诊所"),IFERROR(S264/同类汇总数据!D$11,0))))))))))</f>
        <v>0</v>
      </c>
      <c r="AF264" s="61">
        <f>IF(AND($G264="正式版",$H264="中西医诊所"),IFERROR(T264/同类汇总数据!E$3,0),IF(AND($G264="正式版",$H264="中医诊所"),IFERROR(T264/同类汇总数据!E$4,0),IF(AND($G264="正式版",$H264="口腔诊所"),IFERROR(T264/同类汇总数据!E$5,0),IF(AND($G264="检查版",$H264="中西医诊所"),IFERROR(T264/同类汇总数据!E$6,0),IF(AND($G264="检查版",$H264="中医诊所"),IFERROR(T264/同类汇总数据!E$7,0),IF(AND($G264="检查版",$H264="口腔诊所"),IFERROR(T264/同类汇总数据!E$8,0),IF(AND($G264="互联网版",$H264="中西医诊所"),IFERROR(T264/同类汇总数据!E$9,0),IF(AND($G264="互联网版",$H264="中医诊所"),IFERROR(T264/同类汇总数据!E$10,0),IF(AND($G264="互联网版",$H264="口腔诊所"),IFERROR(T264/同类汇总数据!E$11,0))))))))))</f>
        <v>0</v>
      </c>
      <c r="AG264" s="61">
        <f>IF(AND($G264="正式版",$H264="中西医诊所"),IFERROR(U264/同类汇总数据!F$3,0),IF(AND($G264="正式版",$H264="中医诊所"),IFERROR(U264/同类汇总数据!F$4,0),IF(AND($G264="正式版",$H264="口腔诊所"),IFERROR(U264/同类汇总数据!F$5,0),IF(AND($G264="检查版",$H264="中西医诊所"),IFERROR(U264/同类汇总数据!F$6,0),IF(AND($G264="检查版",$H264="中医诊所"),IFERROR(U264/同类汇总数据!F$7,0),IF(AND($G264="检查版",$H264="口腔诊所"),IFERROR(U264/同类汇总数据!F$8,0),IF(AND($G264="互联网版",$H264="中西医诊所"),IFERROR(U264/同类汇总数据!F$9,0),IF(AND($G264="互联网版",$H264="中医诊所"),IFERROR(U264/同类汇总数据!F$10,0),IF(AND($G264="互联网版",$H264="口腔诊所"),IFERROR(U264/同类汇总数据!F$11,0))))))))))</f>
        <v>0</v>
      </c>
      <c r="AH264" s="61">
        <f>IF(AND($G264="正式版",$H264="中西医诊所"),IFERROR(V264/同类汇总数据!G$3,0),IF(AND($G264="正式版",$H264="中医诊所"),IFERROR(V264/同类汇总数据!G$4,0),IF(AND($G264="正式版",$H264="口腔诊所"),IFERROR(V264/同类汇总数据!G$5,0),IF(AND($G264="检查版",$H264="中西医诊所"),IFERROR(V264/同类汇总数据!G$6,0),IF(AND($G264="检查版",$H264="中医诊所"),IFERROR(V264/同类汇总数据!G$7,0),IF(AND($G264="检查版",$H264="口腔诊所"),IFERROR(V264/同类汇总数据!G$8,0),IF(AND($G264="互联网版",$H264="中西医诊所"),IFERROR(V264/同类汇总数据!G$9,0),IF(AND($G264="互联网版",$H264="中医诊所"),IFERROR(V264/同类汇总数据!G$10,0),IF(AND($G264="互联网版",$H264="口腔诊所"),IFERROR(V264/同类汇总数据!G$11,0))))))))))</f>
        <v>0</v>
      </c>
      <c r="AI264" s="61">
        <f>IF(AND($G264="正式版",$H264="中西医诊所"),IFERROR(W264/同类汇总数据!H$3,0),IF(AND($G264="正式版",$H264="中医诊所"),IFERROR(W264/同类汇总数据!H$4,0),IF(AND($G264="正式版",$H264="口腔诊所"),IFERROR(W264/同类汇总数据!H$5,0),IF(AND($G264="检查版",$H264="中西医诊所"),IFERROR(W264/同类汇总数据!H$6,0),IF(AND($G264="检查版",$H264="中医诊所"),IFERROR(W264/同类汇总数据!H$7,0),IF(AND($G264="检查版",$H264="口腔诊所"),IFERROR(W264/同类汇总数据!H$8,0),IF(AND($G264="互联网版",$H264="中西医诊所"),IFERROR(W264/同类汇总数据!H$9,0),IF(AND($G264="互联网版",$H264="中医诊所"),IFERROR(W264/同类汇总数据!H$10,0),IF(AND($G264="互联网版",$H264="口腔诊所"),IFERROR(W264/同类汇总数据!H$11,0))))))))))</f>
        <v>0</v>
      </c>
      <c r="AJ264" s="61">
        <f>IF(AND($G264="正式版",$H264="中西医诊所"),IFERROR(X264/同类汇总数据!I$3,0),IF(AND($G264="正式版",$H264="中医诊所"),IFERROR(X264/同类汇总数据!I$4,0),IF(AND($G264="正式版",$H264="口腔诊所"),IFERROR(X264/同类汇总数据!I$5,0),IF(AND($G264="检查版",$H264="中西医诊所"),IFERROR(X264/同类汇总数据!I$6,0),IF(AND($G264="检查版",$H264="中医诊所"),IFERROR(X264/同类汇总数据!I$7,0),IF(AND($G264="检查版",$H264="口腔诊所"),IFERROR(X264/同类汇总数据!I$8,0),IF(AND($G264="互联网版",$H264="中西医诊所"),IFERROR(X264/同类汇总数据!I$9,0),IF(AND($G264="互联网版",$H264="中医诊所"),IFERROR(X264/同类汇总数据!I$10,0),IF(AND($G264="互联网版",$H264="口腔诊所"),IFERROR(X264/同类汇总数据!I$11,0))))))))))</f>
        <v>0</v>
      </c>
      <c r="AK264" s="61">
        <f>IF(AND($G264="正式版",$H264="中西医诊所"),IFERROR(Y264/同类汇总数据!J$3,0),IF(AND($G264="正式版",$H264="中医诊所"),IFERROR(Y264/同类汇总数据!J$4,0),IF(AND($G264="正式版",$H264="口腔诊所"),IFERROR(Y264/同类汇总数据!J$5,0),IF(AND($G264="检查版",$H264="中西医诊所"),IFERROR(Y264/同类汇总数据!J$6,0),IF(AND($G264="检查版",$H264="中医诊所"),IFERROR(Y264/同类汇总数据!J$7,0),IF(AND($G264="检查版",$H264="口腔诊所"),IFERROR(Y264/同类汇总数据!J$8,0),IF(AND($G264="互联网版",$H264="中西医诊所"),IFERROR(Y264/同类汇总数据!J$9,0),IF(AND($G264="互联网版",$H264="中医诊所"),IFERROR(Y264/同类汇总数据!J$10,0),IF(AND($G264="互联网版",$H264="口腔诊所"),IFERROR(Y264/同类汇总数据!J$11,0))))))))))</f>
        <v>0</v>
      </c>
      <c r="AL264" s="62" t="str">
        <f ca="1" t="shared" si="72"/>
        <v>最近一月未操作</v>
      </c>
      <c r="AM264" s="62" t="str">
        <f t="shared" si="73"/>
        <v>低于同行20%</v>
      </c>
      <c r="AN264" s="5" t="str">
        <f t="shared" si="74"/>
        <v>低于同行20%</v>
      </c>
      <c r="AO264" s="63">
        <f t="shared" si="75"/>
        <v>46025.4207045255</v>
      </c>
      <c r="AP264" s="5" t="str">
        <f t="shared" si="76"/>
        <v/>
      </c>
      <c r="AQ264" s="60">
        <v>45285.5625825347</v>
      </c>
    </row>
    <row r="265" ht="17" spans="1:43">
      <c r="A265" s="5">
        <f t="shared" si="82"/>
        <v>262</v>
      </c>
      <c r="B265" s="55" t="str">
        <f t="shared" si="69"/>
        <v>交易波动较大</v>
      </c>
      <c r="C265" s="2" t="str">
        <f t="shared" si="70"/>
        <v/>
      </c>
      <c r="D265" s="56" t="str">
        <f t="shared" si="71"/>
        <v>-</v>
      </c>
      <c r="E265" s="84" t="s">
        <v>821</v>
      </c>
      <c r="F265" s="58">
        <v>45286.5155021412</v>
      </c>
      <c r="G265" s="59" t="s">
        <v>38</v>
      </c>
      <c r="H265" s="59" t="s">
        <v>66</v>
      </c>
      <c r="I265" s="59" t="s">
        <v>40</v>
      </c>
      <c r="J265" s="59" t="s">
        <v>53</v>
      </c>
      <c r="K265" s="59" t="s">
        <v>822</v>
      </c>
      <c r="L265" s="59" t="s">
        <v>823</v>
      </c>
      <c r="M265" s="60">
        <v>46104.3806712963</v>
      </c>
      <c r="N265" s="60">
        <v>46104.3938703472</v>
      </c>
      <c r="O265" s="60">
        <v>46104.3929901852</v>
      </c>
      <c r="P265" s="60">
        <v>46087.8916925926</v>
      </c>
      <c r="Q265" s="60">
        <v>46104.3939365162</v>
      </c>
      <c r="R265" s="59">
        <v>12546.39</v>
      </c>
      <c r="S265" s="59">
        <v>45936.81</v>
      </c>
      <c r="T265" s="59">
        <v>124230.2</v>
      </c>
      <c r="U265" s="59">
        <v>112094.46</v>
      </c>
      <c r="V265" s="59">
        <v>61</v>
      </c>
      <c r="W265" s="59">
        <v>213</v>
      </c>
      <c r="X265" s="59">
        <v>626</v>
      </c>
      <c r="Y265" s="59">
        <v>556</v>
      </c>
      <c r="Z265" s="59">
        <v>361.5950322581</v>
      </c>
      <c r="AA265" s="59">
        <v>0.1987072164</v>
      </c>
      <c r="AB265" s="59">
        <v>-0.0412662244</v>
      </c>
      <c r="AC265" s="59">
        <v>-0.168338357</v>
      </c>
      <c r="AD265" s="61">
        <f>IF(AND($G265="正式版",$H265="中西医诊所"),IFERROR(R265/同类汇总数据!C$3,0),IF(AND($G265="正式版",$H265="中医诊所"),IFERROR(R265/同类汇总数据!C$4,0),IF(AND($G265="正式版",$H265="口腔诊所"),IFERROR(R265/同类汇总数据!C$5,0),IF(AND($G265="检查版",$H265="中西医诊所"),IFERROR(R265/同类汇总数据!C$6,0),IF(AND($G265="检查版",$H265="中医诊所"),IFERROR(R265/同类汇总数据!C$7,0),IF(AND($G265="检查版",$H265="口腔诊所"),IFERROR(R265/同类汇总数据!C$8,0),IF(AND($G265="互联网版",$H265="中西医诊所"),IFERROR(R265/同类汇总数据!C$9,0),IF(AND($G265="互联网版",$H265="中医诊所"),IFERROR(R265/同类汇总数据!C$10,0),IF(AND($G265="互联网版",$H265="口腔诊所"),IFERROR(R265/同类汇总数据!C$11,0))))))))))</f>
        <v>1.80601308238217</v>
      </c>
      <c r="AE265" s="61">
        <f>IF(AND($G265="正式版",$H265="中西医诊所"),IFERROR(S265/同类汇总数据!D$3,0),IF(AND($G265="正式版",$H265="中医诊所"),IFERROR(S265/同类汇总数据!D$4,0),IF(AND($G265="正式版",$H265="口腔诊所"),IFERROR(S265/同类汇总数据!D$5,0),IF(AND($G265="检查版",$H265="中西医诊所"),IFERROR(S265/同类汇总数据!D$6,0),IF(AND($G265="检查版",$H265="中医诊所"),IFERROR(S265/同类汇总数据!D$7,0),IF(AND($G265="检查版",$H265="口腔诊所"),IFERROR(S265/同类汇总数据!D$8,0),IF(AND($G265="互联网版",$H265="中西医诊所"),IFERROR(S265/同类汇总数据!D$9,0),IF(AND($G265="互联网版",$H265="中医诊所"),IFERROR(S265/同类汇总数据!D$10,0),IF(AND($G265="互联网版",$H265="口腔诊所"),IFERROR(S265/同类汇总数据!D$11,0))))))))))</f>
        <v>1.70425037963911</v>
      </c>
      <c r="AF265" s="61">
        <f>IF(AND($G265="正式版",$H265="中西医诊所"),IFERROR(T265/同类汇总数据!E$3,0),IF(AND($G265="正式版",$H265="中医诊所"),IFERROR(T265/同类汇总数据!E$4,0),IF(AND($G265="正式版",$H265="口腔诊所"),IFERROR(T265/同类汇总数据!E$5,0),IF(AND($G265="检查版",$H265="中西医诊所"),IFERROR(T265/同类汇总数据!E$6,0),IF(AND($G265="检查版",$H265="中医诊所"),IFERROR(T265/同类汇总数据!E$7,0),IF(AND($G265="检查版",$H265="口腔诊所"),IFERROR(T265/同类汇总数据!E$8,0),IF(AND($G265="互联网版",$H265="中西医诊所"),IFERROR(T265/同类汇总数据!E$9,0),IF(AND($G265="互联网版",$H265="中医诊所"),IFERROR(T265/同类汇总数据!E$10,0),IF(AND($G265="互联网版",$H265="口腔诊所"),IFERROR(T265/同类汇总数据!E$11,0))))))))))</f>
        <v>1.59628264839071</v>
      </c>
      <c r="AG265" s="61">
        <f>IF(AND($G265="正式版",$H265="中西医诊所"),IFERROR(U265/同类汇总数据!F$3,0),IF(AND($G265="正式版",$H265="中医诊所"),IFERROR(U265/同类汇总数据!F$4,0),IF(AND($G265="正式版",$H265="口腔诊所"),IFERROR(U265/同类汇总数据!F$5,0),IF(AND($G265="检查版",$H265="中西医诊所"),IFERROR(U265/同类汇总数据!F$6,0),IF(AND($G265="检查版",$H265="中医诊所"),IFERROR(U265/同类汇总数据!F$7,0),IF(AND($G265="检查版",$H265="口腔诊所"),IFERROR(U265/同类汇总数据!F$8,0),IF(AND($G265="互联网版",$H265="中西医诊所"),IFERROR(U265/同类汇总数据!F$9,0),IF(AND($G265="互联网版",$H265="中医诊所"),IFERROR(U265/同类汇总数据!F$10,0),IF(AND($G265="互联网版",$H265="口腔诊所"),IFERROR(U265/同类汇总数据!F$11,0))))))))))</f>
        <v>1.67838690061316</v>
      </c>
      <c r="AH265" s="61">
        <f>IF(AND($G265="正式版",$H265="中西医诊所"),IFERROR(V265/同类汇总数据!G$3,0),IF(AND($G265="正式版",$H265="中医诊所"),IFERROR(V265/同类汇总数据!G$4,0),IF(AND($G265="正式版",$H265="口腔诊所"),IFERROR(V265/同类汇总数据!G$5,0),IF(AND($G265="检查版",$H265="中西医诊所"),IFERROR(V265/同类汇总数据!G$6,0),IF(AND($G265="检查版",$H265="中医诊所"),IFERROR(V265/同类汇总数据!G$7,0),IF(AND($G265="检查版",$H265="口腔诊所"),IFERROR(V265/同类汇总数据!G$8,0),IF(AND($G265="互联网版",$H265="中西医诊所"),IFERROR(V265/同类汇总数据!G$9,0),IF(AND($G265="互联网版",$H265="中医诊所"),IFERROR(V265/同类汇总数据!G$10,0),IF(AND($G265="互联网版",$H265="口腔诊所"),IFERROR(V265/同类汇总数据!G$11,0))))))))))</f>
        <v>1.37794875385995</v>
      </c>
      <c r="AI265" s="61">
        <f>IF(AND($G265="正式版",$H265="中西医诊所"),IFERROR(W265/同类汇总数据!H$3,0),IF(AND($G265="正式版",$H265="中医诊所"),IFERROR(W265/同类汇总数据!H$4,0),IF(AND($G265="正式版",$H265="口腔诊所"),IFERROR(W265/同类汇总数据!H$5,0),IF(AND($G265="检查版",$H265="中西医诊所"),IFERROR(W265/同类汇总数据!H$6,0),IF(AND($G265="检查版",$H265="中医诊所"),IFERROR(W265/同类汇总数据!H$7,0),IF(AND($G265="检查版",$H265="口腔诊所"),IFERROR(W265/同类汇总数据!H$8,0),IF(AND($G265="互联网版",$H265="中西医诊所"),IFERROR(W265/同类汇总数据!H$9,0),IF(AND($G265="互联网版",$H265="中医诊所"),IFERROR(W265/同类汇总数据!H$10,0),IF(AND($G265="互联网版",$H265="口腔诊所"),IFERROR(W265/同类汇总数据!H$11,0))))))))))</f>
        <v>1.21048381276259</v>
      </c>
      <c r="AJ265" s="61">
        <f>IF(AND($G265="正式版",$H265="中西医诊所"),IFERROR(X265/同类汇总数据!I$3,0),IF(AND($G265="正式版",$H265="中医诊所"),IFERROR(X265/同类汇总数据!I$4,0),IF(AND($G265="正式版",$H265="口腔诊所"),IFERROR(X265/同类汇总数据!I$5,0),IF(AND($G265="检查版",$H265="中西医诊所"),IFERROR(X265/同类汇总数据!I$6,0),IF(AND($G265="检查版",$H265="中医诊所"),IFERROR(X265/同类汇总数据!I$7,0),IF(AND($G265="检查版",$H265="口腔诊所"),IFERROR(X265/同类汇总数据!I$8,0),IF(AND($G265="互联网版",$H265="中西医诊所"),IFERROR(X265/同类汇总数据!I$9,0),IF(AND($G265="互联网版",$H265="中医诊所"),IFERROR(X265/同类汇总数据!I$10,0),IF(AND($G265="互联网版",$H265="口腔诊所"),IFERROR(X265/同类汇总数据!I$11,0))))))))))</f>
        <v>1.21249450406844</v>
      </c>
      <c r="AK265" s="61">
        <f>IF(AND($G265="正式版",$H265="中西医诊所"),IFERROR(Y265/同类汇总数据!J$3,0),IF(AND($G265="正式版",$H265="中医诊所"),IFERROR(Y265/同类汇总数据!J$4,0),IF(AND($G265="正式版",$H265="口腔诊所"),IFERROR(Y265/同类汇总数据!J$5,0),IF(AND($G265="检查版",$H265="中西医诊所"),IFERROR(Y265/同类汇总数据!J$6,0),IF(AND($G265="检查版",$H265="中医诊所"),IFERROR(Y265/同类汇总数据!J$7,0),IF(AND($G265="检查版",$H265="口腔诊所"),IFERROR(Y265/同类汇总数据!J$8,0),IF(AND($G265="互联网版",$H265="中西医诊所"),IFERROR(Y265/同类汇总数据!J$9,0),IF(AND($G265="互联网版",$H265="中医诊所"),IFERROR(Y265/同类汇总数据!J$10,0),IF(AND($G265="互联网版",$H265="口腔诊所"),IFERROR(Y265/同类汇总数据!J$11,0))))))))))</f>
        <v>1.21993710741502</v>
      </c>
      <c r="AL265" s="62" t="str">
        <f ca="1" t="shared" si="72"/>
        <v>-</v>
      </c>
      <c r="AM265" s="62" t="str">
        <f t="shared" si="73"/>
        <v>高于同行150%</v>
      </c>
      <c r="AN265" s="5" t="str">
        <f t="shared" si="74"/>
        <v>高于同行20%</v>
      </c>
      <c r="AO265" s="63">
        <f t="shared" si="75"/>
        <v>46104.3939365162</v>
      </c>
      <c r="AP265" s="5" t="str">
        <f t="shared" si="76"/>
        <v/>
      </c>
      <c r="AQ265" s="60">
        <v>45285.7194195602</v>
      </c>
    </row>
    <row r="266" ht="17" spans="1:43">
      <c r="A266" s="5">
        <f t="shared" si="82"/>
        <v>263</v>
      </c>
      <c r="B266" s="55" t="str">
        <f t="shared" si="69"/>
        <v>无交易</v>
      </c>
      <c r="C266" s="2" t="str">
        <f t="shared" si="70"/>
        <v/>
      </c>
      <c r="D266" s="56" t="str">
        <f t="shared" si="71"/>
        <v>可能流失</v>
      </c>
      <c r="E266" s="84" t="s">
        <v>824</v>
      </c>
      <c r="F266" s="58">
        <v>45287.4218768634</v>
      </c>
      <c r="G266" s="59" t="s">
        <v>38</v>
      </c>
      <c r="H266" s="59" t="s">
        <v>63</v>
      </c>
      <c r="I266" s="59" t="s">
        <v>40</v>
      </c>
      <c r="J266" s="59" t="s">
        <v>53</v>
      </c>
      <c r="K266" s="59" t="s">
        <v>825</v>
      </c>
      <c r="L266" s="59"/>
      <c r="M266" s="60">
        <v>46093.4546064815</v>
      </c>
      <c r="N266" s="60">
        <v>46093.6581085417</v>
      </c>
      <c r="O266" s="60">
        <v>46093.6572612963</v>
      </c>
      <c r="P266" s="60">
        <v>45671.5328743866</v>
      </c>
      <c r="Q266" s="60">
        <v>46093.6581352199</v>
      </c>
      <c r="R266" s="59"/>
      <c r="S266" s="59">
        <v>7346</v>
      </c>
      <c r="T266" s="59">
        <v>18591</v>
      </c>
      <c r="U266" s="59">
        <v>18591</v>
      </c>
      <c r="V266" s="59"/>
      <c r="W266" s="59">
        <v>15</v>
      </c>
      <c r="X266" s="59">
        <v>32</v>
      </c>
      <c r="Y266" s="59">
        <v>32</v>
      </c>
      <c r="Z266" s="59">
        <v>619.7</v>
      </c>
      <c r="AA266" s="59">
        <v>0.3120200036</v>
      </c>
      <c r="AB266" s="59">
        <v>-0.0083244775</v>
      </c>
      <c r="AC266" s="59">
        <v>-0.1579418345</v>
      </c>
      <c r="AD266" s="61">
        <f>IF(AND($G266="正式版",$H266="中西医诊所"),IFERROR(R266/同类汇总数据!C$3,0),IF(AND($G266="正式版",$H266="中医诊所"),IFERROR(R266/同类汇总数据!C$4,0),IF(AND($G266="正式版",$H266="口腔诊所"),IFERROR(R266/同类汇总数据!C$5,0),IF(AND($G266="检查版",$H266="中西医诊所"),IFERROR(R266/同类汇总数据!C$6,0),IF(AND($G266="检查版",$H266="中医诊所"),IFERROR(R266/同类汇总数据!C$7,0),IF(AND($G266="检查版",$H266="口腔诊所"),IFERROR(R266/同类汇总数据!C$8,0),IF(AND($G266="互联网版",$H266="中西医诊所"),IFERROR(R266/同类汇总数据!C$9,0),IF(AND($G266="互联网版",$H266="中医诊所"),IFERROR(R266/同类汇总数据!C$10,0),IF(AND($G266="互联网版",$H266="口腔诊所"),IFERROR(R266/同类汇总数据!C$11,0))))))))))</f>
        <v>0</v>
      </c>
      <c r="AE266" s="61">
        <f>IF(AND($G266="正式版",$H266="中西医诊所"),IFERROR(S266/同类汇总数据!D$3,0),IF(AND($G266="正式版",$H266="中医诊所"),IFERROR(S266/同类汇总数据!D$4,0),IF(AND($G266="正式版",$H266="口腔诊所"),IFERROR(S266/同类汇总数据!D$5,0),IF(AND($G266="检查版",$H266="中西医诊所"),IFERROR(S266/同类汇总数据!D$6,0),IF(AND($G266="检查版",$H266="中医诊所"),IFERROR(S266/同类汇总数据!D$7,0),IF(AND($G266="检查版",$H266="口腔诊所"),IFERROR(S266/同类汇总数据!D$8,0),IF(AND($G266="互联网版",$H266="中西医诊所"),IFERROR(S266/同类汇总数据!D$9,0),IF(AND($G266="互联网版",$H266="中医诊所"),IFERROR(S266/同类汇总数据!D$10,0),IF(AND($G266="互联网版",$H266="口腔诊所"),IFERROR(S266/同类汇总数据!D$11,0))))))))))</f>
        <v>0.169142552312615</v>
      </c>
      <c r="AF266" s="61">
        <f>IF(AND($G266="正式版",$H266="中西医诊所"),IFERROR(T266/同类汇总数据!E$3,0),IF(AND($G266="正式版",$H266="中医诊所"),IFERROR(T266/同类汇总数据!E$4,0),IF(AND($G266="正式版",$H266="口腔诊所"),IFERROR(T266/同类汇总数据!E$5,0),IF(AND($G266="检查版",$H266="中西医诊所"),IFERROR(T266/同类汇总数据!E$6,0),IF(AND($G266="检查版",$H266="中医诊所"),IFERROR(T266/同类汇总数据!E$7,0),IF(AND($G266="检查版",$H266="口腔诊所"),IFERROR(T266/同类汇总数据!E$8,0),IF(AND($G266="互联网版",$H266="中西医诊所"),IFERROR(T266/同类汇总数据!E$9,0),IF(AND($G266="互联网版",$H266="中医诊所"),IFERROR(T266/同类汇总数据!E$10,0),IF(AND($G266="互联网版",$H266="口腔诊所"),IFERROR(T266/同类汇总数据!E$11,0))))))))))</f>
        <v>0.167687467855712</v>
      </c>
      <c r="AG266" s="61">
        <f>IF(AND($G266="正式版",$H266="中西医诊所"),IFERROR(U266/同类汇总数据!F$3,0),IF(AND($G266="正式版",$H266="中医诊所"),IFERROR(U266/同类汇总数据!F$4,0),IF(AND($G266="正式版",$H266="口腔诊所"),IFERROR(U266/同类汇总数据!F$5,0),IF(AND($G266="检查版",$H266="中西医诊所"),IFERROR(U266/同类汇总数据!F$6,0),IF(AND($G266="检查版",$H266="中医诊所"),IFERROR(U266/同类汇总数据!F$7,0),IF(AND($G266="检查版",$H266="口腔诊所"),IFERROR(U266/同类汇总数据!F$8,0),IF(AND($G266="互联网版",$H266="中西医诊所"),IFERROR(U266/同类汇总数据!F$9,0),IF(AND($G266="互联网版",$H266="中医诊所"),IFERROR(U266/同类汇总数据!F$10,0),IF(AND($G266="互联网版",$H266="口腔诊所"),IFERROR(U266/同类汇总数据!F$11,0))))))))))</f>
        <v>0.186099828697838</v>
      </c>
      <c r="AH266" s="61">
        <f>IF(AND($G266="正式版",$H266="中西医诊所"),IFERROR(V266/同类汇总数据!G$3,0),IF(AND($G266="正式版",$H266="中医诊所"),IFERROR(V266/同类汇总数据!G$4,0),IF(AND($G266="正式版",$H266="口腔诊所"),IFERROR(V266/同类汇总数据!G$5,0),IF(AND($G266="检查版",$H266="中西医诊所"),IFERROR(V266/同类汇总数据!G$6,0),IF(AND($G266="检查版",$H266="中医诊所"),IFERROR(V266/同类汇总数据!G$7,0),IF(AND($G266="检查版",$H266="口腔诊所"),IFERROR(V266/同类汇总数据!G$8,0),IF(AND($G266="互联网版",$H266="中西医诊所"),IFERROR(V266/同类汇总数据!G$9,0),IF(AND($G266="互联网版",$H266="中医诊所"),IFERROR(V266/同类汇总数据!G$10,0),IF(AND($G266="互联网版",$H266="口腔诊所"),IFERROR(V266/同类汇总数据!G$11,0))))))))))</f>
        <v>0</v>
      </c>
      <c r="AI266" s="61">
        <f>IF(AND($G266="正式版",$H266="中西医诊所"),IFERROR(W266/同类汇总数据!H$3,0),IF(AND($G266="正式版",$H266="中医诊所"),IFERROR(W266/同类汇总数据!H$4,0),IF(AND($G266="正式版",$H266="口腔诊所"),IFERROR(W266/同类汇总数据!H$5,0),IF(AND($G266="检查版",$H266="中西医诊所"),IFERROR(W266/同类汇总数据!H$6,0),IF(AND($G266="检查版",$H266="中医诊所"),IFERROR(W266/同类汇总数据!H$7,0),IF(AND($G266="检查版",$H266="口腔诊所"),IFERROR(W266/同类汇总数据!H$8,0),IF(AND($G266="互联网版",$H266="中西医诊所"),IFERROR(W266/同类汇总数据!H$9,0),IF(AND($G266="互联网版",$H266="中医诊所"),IFERROR(W266/同类汇总数据!H$10,0),IF(AND($G266="互联网版",$H266="口腔诊所"),IFERROR(W266/同类汇总数据!H$11,0))))))))))</f>
        <v>0.26414821884856</v>
      </c>
      <c r="AJ266" s="61">
        <f>IF(AND($G266="正式版",$H266="中西医诊所"),IFERROR(X266/同类汇总数据!I$3,0),IF(AND($G266="正式版",$H266="中医诊所"),IFERROR(X266/同类汇总数据!I$4,0),IF(AND($G266="正式版",$H266="口腔诊所"),IFERROR(X266/同类汇总数据!I$5,0),IF(AND($G266="检查版",$H266="中西医诊所"),IFERROR(X266/同类汇总数据!I$6,0),IF(AND($G266="检查版",$H266="中医诊所"),IFERROR(X266/同类汇总数据!I$7,0),IF(AND($G266="检查版",$H266="口腔诊所"),IFERROR(X266/同类汇总数据!I$8,0),IF(AND($G266="互联网版",$H266="中西医诊所"),IFERROR(X266/同类汇总数据!I$9,0),IF(AND($G266="互联网版",$H266="中医诊所"),IFERROR(X266/同类汇总数据!I$10,0),IF(AND($G266="互联网版",$H266="口腔诊所"),IFERROR(X266/同类汇总数据!I$11,0))))))))))</f>
        <v>0.216888129780435</v>
      </c>
      <c r="AK266" s="61">
        <f>IF(AND($G266="正式版",$H266="中西医诊所"),IFERROR(Y266/同类汇总数据!J$3,0),IF(AND($G266="正式版",$H266="中医诊所"),IFERROR(Y266/同类汇总数据!J$4,0),IF(AND($G266="正式版",$H266="口腔诊所"),IFERROR(Y266/同类汇总数据!J$5,0),IF(AND($G266="检查版",$H266="中西医诊所"),IFERROR(Y266/同类汇总数据!J$6,0),IF(AND($G266="检查版",$H266="中医诊所"),IFERROR(Y266/同类汇总数据!J$7,0),IF(AND($G266="检查版",$H266="口腔诊所"),IFERROR(Y266/同类汇总数据!J$8,0),IF(AND($G266="互联网版",$H266="中西医诊所"),IFERROR(Y266/同类汇总数据!J$9,0),IF(AND($G266="互联网版",$H266="中医诊所"),IFERROR(Y266/同类汇总数据!J$10,0),IF(AND($G266="互联网版",$H266="口腔诊所"),IFERROR(Y266/同类汇总数据!J$11,0))))))))))</f>
        <v>0.240950973253689</v>
      </c>
      <c r="AL266" s="62" t="str">
        <f ca="1" t="shared" si="72"/>
        <v>最近一周未操作</v>
      </c>
      <c r="AM266" s="62" t="str">
        <f t="shared" si="73"/>
        <v>低于同行20%</v>
      </c>
      <c r="AN266" s="5" t="str">
        <f t="shared" si="74"/>
        <v>低于同行50%</v>
      </c>
      <c r="AO266" s="63">
        <f t="shared" si="75"/>
        <v>46093.6581352199</v>
      </c>
      <c r="AP266" s="5" t="str">
        <f t="shared" si="76"/>
        <v/>
      </c>
      <c r="AQ266" s="60">
        <v>45286.5155021412</v>
      </c>
    </row>
    <row r="267" ht="17" spans="1:43">
      <c r="A267" s="5">
        <f t="shared" si="82"/>
        <v>264</v>
      </c>
      <c r="B267" s="55" t="str">
        <f t="shared" si="69"/>
        <v>连续三月交易上升</v>
      </c>
      <c r="C267" s="2" t="str">
        <f t="shared" si="70"/>
        <v/>
      </c>
      <c r="D267" s="56" t="str">
        <f t="shared" si="71"/>
        <v>-</v>
      </c>
      <c r="E267" s="84" t="s">
        <v>826</v>
      </c>
      <c r="F267" s="58">
        <v>45287.4244353472</v>
      </c>
      <c r="G267" s="59" t="s">
        <v>38</v>
      </c>
      <c r="H267" s="59" t="s">
        <v>63</v>
      </c>
      <c r="I267" s="59" t="s">
        <v>40</v>
      </c>
      <c r="J267" s="59" t="s">
        <v>53</v>
      </c>
      <c r="K267" s="59" t="s">
        <v>827</v>
      </c>
      <c r="L267" s="59"/>
      <c r="M267" s="60">
        <v>46104.3834722222</v>
      </c>
      <c r="N267" s="60">
        <v>46099.4610478819</v>
      </c>
      <c r="O267" s="60">
        <v>46099.4570695255</v>
      </c>
      <c r="P267" s="60">
        <v>46095.4053025694</v>
      </c>
      <c r="Q267" s="60">
        <v>46104.3838762963</v>
      </c>
      <c r="R267" s="59">
        <v>1350</v>
      </c>
      <c r="S267" s="59">
        <v>8500</v>
      </c>
      <c r="T267" s="59">
        <v>11590</v>
      </c>
      <c r="U267" s="59">
        <v>10690</v>
      </c>
      <c r="V267" s="59">
        <v>2</v>
      </c>
      <c r="W267" s="59">
        <v>8</v>
      </c>
      <c r="X267" s="59">
        <v>17</v>
      </c>
      <c r="Y267" s="59">
        <v>12</v>
      </c>
      <c r="Z267" s="59">
        <v>890.8333333333</v>
      </c>
      <c r="AA267" s="59">
        <v>12.4920634921</v>
      </c>
      <c r="AB267" s="59">
        <v>-0.743902439</v>
      </c>
      <c r="AC267" s="59">
        <v>0.509202454</v>
      </c>
      <c r="AD267" s="61">
        <f>IF(AND($G267="正式版",$H267="中西医诊所"),IFERROR(R267/同类汇总数据!C$3,0),IF(AND($G267="正式版",$H267="中医诊所"),IFERROR(R267/同类汇总数据!C$4,0),IF(AND($G267="正式版",$H267="口腔诊所"),IFERROR(R267/同类汇总数据!C$5,0),IF(AND($G267="检查版",$H267="中西医诊所"),IFERROR(R267/同类汇总数据!C$6,0),IF(AND($G267="检查版",$H267="中医诊所"),IFERROR(R267/同类汇总数据!C$7,0),IF(AND($G267="检查版",$H267="口腔诊所"),IFERROR(R267/同类汇总数据!C$8,0),IF(AND($G267="互联网版",$H267="中西医诊所"),IFERROR(R267/同类汇总数据!C$9,0),IF(AND($G267="互联网版",$H267="中医诊所"),IFERROR(R267/同类汇总数据!C$10,0),IF(AND($G267="互联网版",$H267="口腔诊所"),IFERROR(R267/同类汇总数据!C$11,0))))))))))</f>
        <v>0.13503316408907</v>
      </c>
      <c r="AE267" s="61">
        <f>IF(AND($G267="正式版",$H267="中西医诊所"),IFERROR(S267/同类汇总数据!D$3,0),IF(AND($G267="正式版",$H267="中医诊所"),IFERROR(S267/同类汇总数据!D$4,0),IF(AND($G267="正式版",$H267="口腔诊所"),IFERROR(S267/同类汇总数据!D$5,0),IF(AND($G267="检查版",$H267="中西医诊所"),IFERROR(S267/同类汇总数据!D$6,0),IF(AND($G267="检查版",$H267="中医诊所"),IFERROR(S267/同类汇总数据!D$7,0),IF(AND($G267="检查版",$H267="口腔诊所"),IFERROR(S267/同类汇总数据!D$8,0),IF(AND($G267="互联网版",$H267="中西医诊所"),IFERROR(S267/同类汇总数据!D$9,0),IF(AND($G267="互联网版",$H267="中医诊所"),IFERROR(S267/同类汇总数据!D$10,0),IF(AND($G267="互联网版",$H267="口腔诊所"),IFERROR(S267/同类汇总数据!D$11,0))))))))))</f>
        <v>0.195713544058974</v>
      </c>
      <c r="AF267" s="61">
        <f>IF(AND($G267="正式版",$H267="中西医诊所"),IFERROR(T267/同类汇总数据!E$3,0),IF(AND($G267="正式版",$H267="中医诊所"),IFERROR(T267/同类汇总数据!E$4,0),IF(AND($G267="正式版",$H267="口腔诊所"),IFERROR(T267/同类汇总数据!E$5,0),IF(AND($G267="检查版",$H267="中西医诊所"),IFERROR(T267/同类汇总数据!E$6,0),IF(AND($G267="检查版",$H267="中医诊所"),IFERROR(T267/同类汇总数据!E$7,0),IF(AND($G267="检查版",$H267="口腔诊所"),IFERROR(T267/同类汇总数据!E$8,0),IF(AND($G267="互联网版",$H267="中西医诊所"),IFERROR(T267/同类汇总数据!E$9,0),IF(AND($G267="互联网版",$H267="中医诊所"),IFERROR(T267/同类汇总数据!E$10,0),IF(AND($G267="互联网版",$H267="口腔诊所"),IFERROR(T267/同类汇总数据!E$11,0))))))))))</f>
        <v>0.104539710206428</v>
      </c>
      <c r="AG267" s="61">
        <f>IF(AND($G267="正式版",$H267="中西医诊所"),IFERROR(U267/同类汇总数据!F$3,0),IF(AND($G267="正式版",$H267="中医诊所"),IFERROR(U267/同类汇总数据!F$4,0),IF(AND($G267="正式版",$H267="口腔诊所"),IFERROR(U267/同类汇总数据!F$5,0),IF(AND($G267="检查版",$H267="中西医诊所"),IFERROR(U267/同类汇总数据!F$6,0),IF(AND($G267="检查版",$H267="中医诊所"),IFERROR(U267/同类汇总数据!F$7,0),IF(AND($G267="检查版",$H267="口腔诊所"),IFERROR(U267/同类汇总数据!F$8,0),IF(AND($G267="互联网版",$H267="中西医诊所"),IFERROR(U267/同类汇总数据!F$9,0),IF(AND($G267="互联网版",$H267="中医诊所"),IFERROR(U267/同类汇总数据!F$10,0),IF(AND($G267="互联网版",$H267="口腔诊所"),IFERROR(U267/同类汇总数据!F$11,0))))))))))</f>
        <v>0.107009153288144</v>
      </c>
      <c r="AH267" s="61">
        <f>IF(AND($G267="正式版",$H267="中西医诊所"),IFERROR(V267/同类汇总数据!G$3,0),IF(AND($G267="正式版",$H267="中医诊所"),IFERROR(V267/同类汇总数据!G$4,0),IF(AND($G267="正式版",$H267="口腔诊所"),IFERROR(V267/同类汇总数据!G$5,0),IF(AND($G267="检查版",$H267="中西医诊所"),IFERROR(V267/同类汇总数据!G$6,0),IF(AND($G267="检查版",$H267="中医诊所"),IFERROR(V267/同类汇总数据!G$7,0),IF(AND($G267="检查版",$H267="口腔诊所"),IFERROR(V267/同类汇总数据!G$8,0),IF(AND($G267="互联网版",$H267="中西医诊所"),IFERROR(V267/同类汇总数据!G$9,0),IF(AND($G267="互联网版",$H267="中医诊所"),IFERROR(V267/同类汇总数据!G$10,0),IF(AND($G267="互联网版",$H267="口腔诊所"),IFERROR(V267/同类汇总数据!G$11,0))))))))))</f>
        <v>0.148628162064148</v>
      </c>
      <c r="AI267" s="61">
        <f>IF(AND($G267="正式版",$H267="中西医诊所"),IFERROR(W267/同类汇总数据!H$3,0),IF(AND($G267="正式版",$H267="中医诊所"),IFERROR(W267/同类汇总数据!H$4,0),IF(AND($G267="正式版",$H267="口腔诊所"),IFERROR(W267/同类汇总数据!H$5,0),IF(AND($G267="检查版",$H267="中西医诊所"),IFERROR(W267/同类汇总数据!H$6,0),IF(AND($G267="检查版",$H267="中医诊所"),IFERROR(W267/同类汇总数据!H$7,0),IF(AND($G267="检查版",$H267="口腔诊所"),IFERROR(W267/同类汇总数据!H$8,0),IF(AND($G267="互联网版",$H267="中西医诊所"),IFERROR(W267/同类汇总数据!H$9,0),IF(AND($G267="互联网版",$H267="中医诊所"),IFERROR(W267/同类汇总数据!H$10,0),IF(AND($G267="互联网版",$H267="口腔诊所"),IFERROR(W267/同类汇总数据!H$11,0))))))))))</f>
        <v>0.140879050052566</v>
      </c>
      <c r="AJ267" s="61">
        <f>IF(AND($G267="正式版",$H267="中西医诊所"),IFERROR(X267/同类汇总数据!I$3,0),IF(AND($G267="正式版",$H267="中医诊所"),IFERROR(X267/同类汇总数据!I$4,0),IF(AND($G267="正式版",$H267="口腔诊所"),IFERROR(X267/同类汇总数据!I$5,0),IF(AND($G267="检查版",$H267="中西医诊所"),IFERROR(X267/同类汇总数据!I$6,0),IF(AND($G267="检查版",$H267="中医诊所"),IFERROR(X267/同类汇总数据!I$7,0),IF(AND($G267="检查版",$H267="口腔诊所"),IFERROR(X267/同类汇总数据!I$8,0),IF(AND($G267="互联网版",$H267="中西医诊所"),IFERROR(X267/同类汇总数据!I$9,0),IF(AND($G267="互联网版",$H267="中医诊所"),IFERROR(X267/同类汇总数据!I$10,0),IF(AND($G267="互联网版",$H267="口腔诊所"),IFERROR(X267/同类汇总数据!I$11,0))))))))))</f>
        <v>0.115221818945856</v>
      </c>
      <c r="AK267" s="61">
        <f>IF(AND($G267="正式版",$H267="中西医诊所"),IFERROR(Y267/同类汇总数据!J$3,0),IF(AND($G267="正式版",$H267="中医诊所"),IFERROR(Y267/同类汇总数据!J$4,0),IF(AND($G267="正式版",$H267="口腔诊所"),IFERROR(Y267/同类汇总数据!J$5,0),IF(AND($G267="检查版",$H267="中西医诊所"),IFERROR(Y267/同类汇总数据!J$6,0),IF(AND($G267="检查版",$H267="中医诊所"),IFERROR(Y267/同类汇总数据!J$7,0),IF(AND($G267="检查版",$H267="口腔诊所"),IFERROR(Y267/同类汇总数据!J$8,0),IF(AND($G267="互联网版",$H267="中西医诊所"),IFERROR(Y267/同类汇总数据!J$9,0),IF(AND($G267="互联网版",$H267="中医诊所"),IFERROR(Y267/同类汇总数据!J$10,0),IF(AND($G267="互联网版",$H267="口腔诊所"),IFERROR(Y267/同类汇总数据!J$11,0))))))))))</f>
        <v>0.0903566149701334</v>
      </c>
      <c r="AL267" s="62" t="str">
        <f ca="1" t="shared" si="72"/>
        <v>-</v>
      </c>
      <c r="AM267" s="62" t="str">
        <f t="shared" si="73"/>
        <v>低于同行20%</v>
      </c>
      <c r="AN267" s="5" t="str">
        <f t="shared" si="74"/>
        <v>低于同行20%</v>
      </c>
      <c r="AO267" s="63">
        <f t="shared" si="75"/>
        <v>46104.3838762963</v>
      </c>
      <c r="AP267" s="5" t="str">
        <f t="shared" si="76"/>
        <v/>
      </c>
      <c r="AQ267" s="60">
        <v>45287.4218768634</v>
      </c>
    </row>
    <row r="268" ht="17" spans="1:43">
      <c r="A268" s="5">
        <f t="shared" si="82"/>
        <v>265</v>
      </c>
      <c r="B268" s="55" t="str">
        <f t="shared" si="69"/>
        <v>连续三月交易上升</v>
      </c>
      <c r="C268" s="2" t="str">
        <f t="shared" si="70"/>
        <v/>
      </c>
      <c r="D268" s="56" t="str">
        <f t="shared" si="71"/>
        <v>-</v>
      </c>
      <c r="E268" s="84" t="s">
        <v>828</v>
      </c>
      <c r="F268" s="58">
        <v>45287.6285928588</v>
      </c>
      <c r="G268" s="59" t="s">
        <v>38</v>
      </c>
      <c r="H268" s="59" t="s">
        <v>63</v>
      </c>
      <c r="I268" s="59" t="s">
        <v>40</v>
      </c>
      <c r="J268" s="59" t="s">
        <v>45</v>
      </c>
      <c r="K268" s="59" t="s">
        <v>829</v>
      </c>
      <c r="L268" s="59"/>
      <c r="M268" s="60">
        <v>46103.5003125</v>
      </c>
      <c r="N268" s="60">
        <v>46103.6741618866</v>
      </c>
      <c r="O268" s="60">
        <v>46103.6736994676</v>
      </c>
      <c r="P268" s="60">
        <v>46093.7511233565</v>
      </c>
      <c r="Q268" s="60">
        <v>46102.7295750231</v>
      </c>
      <c r="R268" s="59">
        <v>3660</v>
      </c>
      <c r="S268" s="59">
        <v>25626.4</v>
      </c>
      <c r="T268" s="59">
        <v>51041.2</v>
      </c>
      <c r="U268" s="59">
        <v>47071.2</v>
      </c>
      <c r="V268" s="59">
        <v>7</v>
      </c>
      <c r="W268" s="59">
        <v>39</v>
      </c>
      <c r="X268" s="59">
        <v>95</v>
      </c>
      <c r="Y268" s="59">
        <v>88</v>
      </c>
      <c r="Z268" s="59">
        <v>616.7263157895</v>
      </c>
      <c r="AA268" s="59">
        <v>0.3455851466</v>
      </c>
      <c r="AB268" s="59">
        <v>1.9897645212</v>
      </c>
      <c r="AC268" s="59">
        <v>0.5845771144</v>
      </c>
      <c r="AD268" s="61">
        <f>IF(AND($G268="正式版",$H268="中西医诊所"),IFERROR(R268/同类汇总数据!C$3,0),IF(AND($G268="正式版",$H268="中医诊所"),IFERROR(R268/同类汇总数据!C$4,0),IF(AND($G268="正式版",$H268="口腔诊所"),IFERROR(R268/同类汇总数据!C$5,0),IF(AND($G268="检查版",$H268="中西医诊所"),IFERROR(R268/同类汇总数据!C$6,0),IF(AND($G268="检查版",$H268="中医诊所"),IFERROR(R268/同类汇总数据!C$7,0),IF(AND($G268="检查版",$H268="口腔诊所"),IFERROR(R268/同类汇总数据!C$8,0),IF(AND($G268="互联网版",$H268="中西医诊所"),IFERROR(R268/同类汇总数据!C$9,0),IF(AND($G268="互联网版",$H268="中医诊所"),IFERROR(R268/同类汇总数据!C$10,0),IF(AND($G268="互联网版",$H268="口腔诊所"),IFERROR(R268/同类汇总数据!C$11,0))))))))))</f>
        <v>0.366089911530367</v>
      </c>
      <c r="AE268" s="61">
        <f>IF(AND($G268="正式版",$H268="中西医诊所"),IFERROR(S268/同类汇总数据!D$3,0),IF(AND($G268="正式版",$H268="中医诊所"),IFERROR(S268/同类汇总数据!D$4,0),IF(AND($G268="正式版",$H268="口腔诊所"),IFERROR(S268/同类汇总数据!D$5,0),IF(AND($G268="检查版",$H268="中西医诊所"),IFERROR(S268/同类汇总数据!D$6,0),IF(AND($G268="检查版",$H268="中医诊所"),IFERROR(S268/同类汇总数据!D$7,0),IF(AND($G268="检查版",$H268="口腔诊所"),IFERROR(S268/同类汇总数据!D$8,0),IF(AND($G268="互联网版",$H268="中西医诊所"),IFERROR(S268/同类汇总数据!D$9,0),IF(AND($G268="互联网版",$H268="中医诊所"),IFERROR(S268/同类汇总数据!D$10,0),IF(AND($G268="互联网版",$H268="口腔诊所"),IFERROR(S268/同类汇总数据!D$11,0))))))))))</f>
        <v>0.590051007702693</v>
      </c>
      <c r="AF268" s="61">
        <f>IF(AND($G268="正式版",$H268="中西医诊所"),IFERROR(T268/同类汇总数据!E$3,0),IF(AND($G268="正式版",$H268="中医诊所"),IFERROR(T268/同类汇总数据!E$4,0),IF(AND($G268="正式版",$H268="口腔诊所"),IFERROR(T268/同类汇总数据!E$5,0),IF(AND($G268="检查版",$H268="中西医诊所"),IFERROR(T268/同类汇总数据!E$6,0),IF(AND($G268="检查版",$H268="中医诊所"),IFERROR(T268/同类汇总数据!E$7,0),IF(AND($G268="检查版",$H268="口腔诊所"),IFERROR(T268/同类汇总数据!E$8,0),IF(AND($G268="互联网版",$H268="中西医诊所"),IFERROR(T268/同类汇总数据!E$9,0),IF(AND($G268="互联网版",$H268="中医诊所"),IFERROR(T268/同类汇总数据!E$10,0),IF(AND($G268="互联网版",$H268="口腔诊所"),IFERROR(T268/同类汇总数据!E$11,0))))))))))</f>
        <v>0.460382420758267</v>
      </c>
      <c r="AG268" s="61">
        <f>IF(AND($G268="正式版",$H268="中西医诊所"),IFERROR(U268/同类汇总数据!F$3,0),IF(AND($G268="正式版",$H268="中医诊所"),IFERROR(U268/同类汇总数据!F$4,0),IF(AND($G268="正式版",$H268="口腔诊所"),IFERROR(U268/同类汇总数据!F$5,0),IF(AND($G268="检查版",$H268="中西医诊所"),IFERROR(U268/同类汇总数据!F$6,0),IF(AND($G268="检查版",$H268="中医诊所"),IFERROR(U268/同类汇总数据!F$7,0),IF(AND($G268="检查版",$H268="口腔诊所"),IFERROR(U268/同类汇总数据!F$8,0),IF(AND($G268="互联网版",$H268="中西医诊所"),IFERROR(U268/同类汇总数据!F$9,0),IF(AND($G268="互联网版",$H268="中医诊所"),IFERROR(U268/同类汇总数据!F$10,0),IF(AND($G268="互联网版",$H268="口腔诊所"),IFERROR(U268/同类汇总数据!F$11,0))))))))))</f>
        <v>0.471192633887455</v>
      </c>
      <c r="AH268" s="61">
        <f>IF(AND($G268="正式版",$H268="中西医诊所"),IFERROR(V268/同类汇总数据!G$3,0),IF(AND($G268="正式版",$H268="中医诊所"),IFERROR(V268/同类汇总数据!G$4,0),IF(AND($G268="正式版",$H268="口腔诊所"),IFERROR(V268/同类汇总数据!G$5,0),IF(AND($G268="检查版",$H268="中西医诊所"),IFERROR(V268/同类汇总数据!G$6,0),IF(AND($G268="检查版",$H268="中医诊所"),IFERROR(V268/同类汇总数据!G$7,0),IF(AND($G268="检查版",$H268="口腔诊所"),IFERROR(V268/同类汇总数据!G$8,0),IF(AND($G268="互联网版",$H268="中西医诊所"),IFERROR(V268/同类汇总数据!G$9,0),IF(AND($G268="互联网版",$H268="中医诊所"),IFERROR(V268/同类汇总数据!G$10,0),IF(AND($G268="互联网版",$H268="口腔诊所"),IFERROR(V268/同类汇总数据!G$11,0))))))))))</f>
        <v>0.520198567224518</v>
      </c>
      <c r="AI268" s="61">
        <f>IF(AND($G268="正式版",$H268="中西医诊所"),IFERROR(W268/同类汇总数据!H$3,0),IF(AND($G268="正式版",$H268="中医诊所"),IFERROR(W268/同类汇总数据!H$4,0),IF(AND($G268="正式版",$H268="口腔诊所"),IFERROR(W268/同类汇总数据!H$5,0),IF(AND($G268="检查版",$H268="中西医诊所"),IFERROR(W268/同类汇总数据!H$6,0),IF(AND($G268="检查版",$H268="中医诊所"),IFERROR(W268/同类汇总数据!H$7,0),IF(AND($G268="检查版",$H268="口腔诊所"),IFERROR(W268/同类汇总数据!H$8,0),IF(AND($G268="互联网版",$H268="中西医诊所"),IFERROR(W268/同类汇总数据!H$9,0),IF(AND($G268="互联网版",$H268="中医诊所"),IFERROR(W268/同类汇总数据!H$10,0),IF(AND($G268="互联网版",$H268="口腔诊所"),IFERROR(W268/同类汇总数据!H$11,0))))))))))</f>
        <v>0.686785369006257</v>
      </c>
      <c r="AJ268" s="61">
        <f>IF(AND($G268="正式版",$H268="中西医诊所"),IFERROR(X268/同类汇总数据!I$3,0),IF(AND($G268="正式版",$H268="中医诊所"),IFERROR(X268/同类汇总数据!I$4,0),IF(AND($G268="正式版",$H268="口腔诊所"),IFERROR(X268/同类汇总数据!I$5,0),IF(AND($G268="检查版",$H268="中西医诊所"),IFERROR(X268/同类汇总数据!I$6,0),IF(AND($G268="检查版",$H268="中医诊所"),IFERROR(X268/同类汇总数据!I$7,0),IF(AND($G268="检查版",$H268="口腔诊所"),IFERROR(X268/同类汇总数据!I$8,0),IF(AND($G268="互联网版",$H268="中西医诊所"),IFERROR(X268/同类汇总数据!I$9,0),IF(AND($G268="互联网版",$H268="中医诊所"),IFERROR(X268/同类汇总数据!I$10,0),IF(AND($G268="互联网版",$H268="口腔诊所"),IFERROR(X268/同类汇总数据!I$11,0))))))))))</f>
        <v>0.643886635285665</v>
      </c>
      <c r="AK268" s="61">
        <f>IF(AND($G268="正式版",$H268="中西医诊所"),IFERROR(Y268/同类汇总数据!J$3,0),IF(AND($G268="正式版",$H268="中医诊所"),IFERROR(Y268/同类汇总数据!J$4,0),IF(AND($G268="正式版",$H268="口腔诊所"),IFERROR(Y268/同类汇总数据!J$5,0),IF(AND($G268="检查版",$H268="中西医诊所"),IFERROR(Y268/同类汇总数据!J$6,0),IF(AND($G268="检查版",$H268="中医诊所"),IFERROR(Y268/同类汇总数据!J$7,0),IF(AND($G268="检查版",$H268="口腔诊所"),IFERROR(Y268/同类汇总数据!J$8,0),IF(AND($G268="互联网版",$H268="中西医诊所"),IFERROR(Y268/同类汇总数据!J$9,0),IF(AND($G268="互联网版",$H268="中医诊所"),IFERROR(Y268/同类汇总数据!J$10,0),IF(AND($G268="互联网版",$H268="口腔诊所"),IFERROR(Y268/同类汇总数据!J$11,0))))))))))</f>
        <v>0.662615176447645</v>
      </c>
      <c r="AL268" s="62" t="str">
        <f ca="1" t="shared" si="72"/>
        <v>-</v>
      </c>
      <c r="AM268" s="62" t="str">
        <f t="shared" si="73"/>
        <v/>
      </c>
      <c r="AN268" s="5" t="str">
        <f t="shared" si="74"/>
        <v/>
      </c>
      <c r="AO268" s="63">
        <f t="shared" si="75"/>
        <v>46103.6741618866</v>
      </c>
      <c r="AP268" s="5" t="str">
        <f t="shared" si="76"/>
        <v/>
      </c>
      <c r="AQ268" s="60">
        <v>45287.4244353472</v>
      </c>
    </row>
    <row r="269" ht="17" spans="1:43">
      <c r="A269" s="5">
        <f t="shared" si="82"/>
        <v>266</v>
      </c>
      <c r="B269" s="55" t="str">
        <f t="shared" ref="B269:B332" si="83">IF(V269=0,"无交易",IF(AND(Y269&lt;=-0.2,Z269&lt;=-0.2,AA269&lt;=-0.2),"连续三月交易下滑",IF(AND(Y269&gt;=0.2,Z269&gt;=0.2,AA269&gt;=0.2),"连续三月交易上升",IF(AND(Y269&lt;0.2,Y269&gt;-0.2,Z269&lt;0.2,Z269&gt;-0.2,AA269&lt;0.2,AA269&gt;-0.2),"交易平稳",IF(OR(ABS(Y269-Z269)&gt;=0.2,ABS(Z269-AA269)&gt;=0.2),"交易波动较大","-")))))</f>
        <v>连续三月交易上升</v>
      </c>
      <c r="C269" s="2" t="str">
        <f t="shared" si="70"/>
        <v/>
      </c>
      <c r="D269" s="56" t="str">
        <f t="shared" si="71"/>
        <v>-</v>
      </c>
      <c r="E269" s="84" t="s">
        <v>830</v>
      </c>
      <c r="F269" s="58">
        <v>45287.7611374421</v>
      </c>
      <c r="G269" s="59" t="s">
        <v>60</v>
      </c>
      <c r="H269" s="59" t="s">
        <v>63</v>
      </c>
      <c r="I269" s="59" t="s">
        <v>40</v>
      </c>
      <c r="J269" s="59" t="s">
        <v>41</v>
      </c>
      <c r="K269" s="59" t="s">
        <v>831</v>
      </c>
      <c r="L269" s="59" t="s">
        <v>832</v>
      </c>
      <c r="M269" s="60">
        <v>46103.4275</v>
      </c>
      <c r="N269" s="60">
        <v>46103.752936956</v>
      </c>
      <c r="O269" s="60">
        <v>46103.7525339236</v>
      </c>
      <c r="P269" s="60">
        <v>46103.7790331713</v>
      </c>
      <c r="Q269" s="60">
        <v>46103.7871347917</v>
      </c>
      <c r="R269" s="59">
        <v>7904.7</v>
      </c>
      <c r="S269" s="59">
        <v>35764.3</v>
      </c>
      <c r="T269" s="59">
        <v>81216</v>
      </c>
      <c r="U269" s="59">
        <v>76078</v>
      </c>
      <c r="V269" s="59">
        <v>17</v>
      </c>
      <c r="W269" s="59">
        <v>62</v>
      </c>
      <c r="X269" s="59">
        <v>136</v>
      </c>
      <c r="Y269" s="59">
        <v>122</v>
      </c>
      <c r="Z269" s="59">
        <v>905.5047619048</v>
      </c>
      <c r="AA269" s="59">
        <v>1.7460093212</v>
      </c>
      <c r="AB269" s="59">
        <v>-0.5983637395</v>
      </c>
      <c r="AC269" s="59">
        <v>0.122217608</v>
      </c>
      <c r="AD269" s="61">
        <f>IF(AND($G269="正式版",$H269="中西医诊所"),IFERROR(R269/同类汇总数据!C$3,0),IF(AND($G269="正式版",$H269="中医诊所"),IFERROR(R269/同类汇总数据!C$4,0),IF(AND($G269="正式版",$H269="口腔诊所"),IFERROR(R269/同类汇总数据!C$5,0),IF(AND($G269="检查版",$H269="中西医诊所"),IFERROR(R269/同类汇总数据!C$6,0),IF(AND($G269="检查版",$H269="中医诊所"),IFERROR(R269/同类汇总数据!C$7,0),IF(AND($G269="检查版",$H269="口腔诊所"),IFERROR(R269/同类汇总数据!C$8,0),IF(AND($G269="互联网版",$H269="中西医诊所"),IFERROR(R269/同类汇总数据!C$9,0),IF(AND($G269="互联网版",$H269="中医诊所"),IFERROR(R269/同类汇总数据!C$10,0),IF(AND($G269="互联网版",$H269="口腔诊所"),IFERROR(R269/同类汇总数据!C$11,0))))))))))</f>
        <v>5.3223199251831</v>
      </c>
      <c r="AE269" s="61">
        <f>IF(AND($G269="正式版",$H269="中西医诊所"),IFERROR(S269/同类汇总数据!D$3,0),IF(AND($G269="正式版",$H269="中医诊所"),IFERROR(S269/同类汇总数据!D$4,0),IF(AND($G269="正式版",$H269="口腔诊所"),IFERROR(S269/同类汇总数据!D$5,0),IF(AND($G269="检查版",$H269="中西医诊所"),IFERROR(S269/同类汇总数据!D$6,0),IF(AND($G269="检查版",$H269="中医诊所"),IFERROR(S269/同类汇总数据!D$7,0),IF(AND($G269="检查版",$H269="口腔诊所"),IFERROR(S269/同类汇总数据!D$8,0),IF(AND($G269="互联网版",$H269="中西医诊所"),IFERROR(S269/同类汇总数据!D$9,0),IF(AND($G269="互联网版",$H269="中医诊所"),IFERROR(S269/同类汇总数据!D$10,0),IF(AND($G269="互联网版",$H269="口腔诊所"),IFERROR(S269/同类汇总数据!D$11,0))))))))))</f>
        <v>4.35905958090253</v>
      </c>
      <c r="AF269" s="61">
        <f>IF(AND($G269="正式版",$H269="中西医诊所"),IFERROR(T269/同类汇总数据!E$3,0),IF(AND($G269="正式版",$H269="中医诊所"),IFERROR(T269/同类汇总数据!E$4,0),IF(AND($G269="正式版",$H269="口腔诊所"),IFERROR(T269/同类汇总数据!E$5,0),IF(AND($G269="检查版",$H269="中西医诊所"),IFERROR(T269/同类汇总数据!E$6,0),IF(AND($G269="检查版",$H269="中医诊所"),IFERROR(T269/同类汇总数据!E$7,0),IF(AND($G269="检查版",$H269="口腔诊所"),IFERROR(T269/同类汇总数据!E$8,0),IF(AND($G269="互联网版",$H269="中西医诊所"),IFERROR(T269/同类汇总数据!E$9,0),IF(AND($G269="互联网版",$H269="中医诊所"),IFERROR(T269/同类汇总数据!E$10,0),IF(AND($G269="互联网版",$H269="口腔诊所"),IFERROR(T269/同类汇总数据!E$11,0))))))))))</f>
        <v>4.13666408583133</v>
      </c>
      <c r="AG269" s="61">
        <f>IF(AND($G269="正式版",$H269="中西医诊所"),IFERROR(U269/同类汇总数据!F$3,0),IF(AND($G269="正式版",$H269="中医诊所"),IFERROR(U269/同类汇总数据!F$4,0),IF(AND($G269="正式版",$H269="口腔诊所"),IFERROR(U269/同类汇总数据!F$5,0),IF(AND($G269="检查版",$H269="中西医诊所"),IFERROR(U269/同类汇总数据!F$6,0),IF(AND($G269="检查版",$H269="中医诊所"),IFERROR(U269/同类汇总数据!F$7,0),IF(AND($G269="检查版",$H269="口腔诊所"),IFERROR(U269/同类汇总数据!F$8,0),IF(AND($G269="互联网版",$H269="中西医诊所"),IFERROR(U269/同类汇总数据!F$9,0),IF(AND($G269="互联网版",$H269="中医诊所"),IFERROR(U269/同类汇总数据!F$10,0),IF(AND($G269="互联网版",$H269="口腔诊所"),IFERROR(U269/同类汇总数据!F$11,0))))))))))</f>
        <v>4.51138293840109</v>
      </c>
      <c r="AH269" s="61">
        <f>IF(AND($G269="正式版",$H269="中西医诊所"),IFERROR(V269/同类汇总数据!G$3,0),IF(AND($G269="正式版",$H269="中医诊所"),IFERROR(V269/同类汇总数据!G$4,0),IF(AND($G269="正式版",$H269="口腔诊所"),IFERROR(V269/同类汇总数据!G$5,0),IF(AND($G269="检查版",$H269="中西医诊所"),IFERROR(V269/同类汇总数据!G$6,0),IF(AND($G269="检查版",$H269="中医诊所"),IFERROR(V269/同类汇总数据!G$7,0),IF(AND($G269="检查版",$H269="口腔诊所"),IFERROR(V269/同类汇总数据!G$8,0),IF(AND($G269="互联网版",$H269="中西医诊所"),IFERROR(V269/同类汇总数据!G$9,0),IF(AND($G269="互联网版",$H269="中医诊所"),IFERROR(V269/同类汇总数据!G$10,0),IF(AND($G269="互联网版",$H269="口腔诊所"),IFERROR(V269/同类汇总数据!G$11,0))))))))))</f>
        <v>6.90635791184237</v>
      </c>
      <c r="AI269" s="61">
        <f>IF(AND($G269="正式版",$H269="中西医诊所"),IFERROR(W269/同类汇总数据!H$3,0),IF(AND($G269="正式版",$H269="中医诊所"),IFERROR(W269/同类汇总数据!H$4,0),IF(AND($G269="正式版",$H269="口腔诊所"),IFERROR(W269/同类汇总数据!H$5,0),IF(AND($G269="检查版",$H269="中西医诊所"),IFERROR(W269/同类汇总数据!H$6,0),IF(AND($G269="检查版",$H269="中医诊所"),IFERROR(W269/同类汇总数据!H$7,0),IF(AND($G269="检查版",$H269="口腔诊所"),IFERROR(W269/同类汇总数据!H$8,0),IF(AND($G269="互联网版",$H269="中西医诊所"),IFERROR(W269/同类汇总数据!H$9,0),IF(AND($G269="互联网版",$H269="中医诊所"),IFERROR(W269/同类汇总数据!H$10,0),IF(AND($G269="互联网版",$H269="口腔诊所"),IFERROR(W269/同类汇总数据!H$11,0))))))))))</f>
        <v>5.19998993550335</v>
      </c>
      <c r="AJ269" s="61">
        <f>IF(AND($G269="正式版",$H269="中西医诊所"),IFERROR(X269/同类汇总数据!I$3,0),IF(AND($G269="正式版",$H269="中医诊所"),IFERROR(X269/同类汇总数据!I$4,0),IF(AND($G269="正式版",$H269="口腔诊所"),IFERROR(X269/同类汇总数据!I$5,0),IF(AND($G269="检查版",$H269="中西医诊所"),IFERROR(X269/同类汇总数据!I$6,0),IF(AND($G269="检查版",$H269="中医诊所"),IFERROR(X269/同类汇总数据!I$7,0),IF(AND($G269="检查版",$H269="口腔诊所"),IFERROR(X269/同类汇总数据!I$8,0),IF(AND($G269="互联网版",$H269="中西医诊所"),IFERROR(X269/同类汇总数据!I$9,0),IF(AND($G269="互联网版",$H269="中医诊所"),IFERROR(X269/同类汇总数据!I$10,0),IF(AND($G269="互联网版",$H269="口腔诊所"),IFERROR(X269/同类汇总数据!I$11,0))))))))))</f>
        <v>4.41631568863675</v>
      </c>
      <c r="AK269" s="61">
        <f>IF(AND($G269="正式版",$H269="中西医诊所"),IFERROR(Y269/同类汇总数据!J$3,0),IF(AND($G269="正式版",$H269="中医诊所"),IFERROR(Y269/同类汇总数据!J$4,0),IF(AND($G269="正式版",$H269="口腔诊所"),IFERROR(Y269/同类汇总数据!J$5,0),IF(AND($G269="检查版",$H269="中西医诊所"),IFERROR(Y269/同类汇总数据!J$6,0),IF(AND($G269="检查版",$H269="中医诊所"),IFERROR(Y269/同类汇总数据!J$7,0),IF(AND($G269="检查版",$H269="口腔诊所"),IFERROR(Y269/同类汇总数据!J$8,0),IF(AND($G269="互联网版",$H269="中西医诊所"),IFERROR(Y269/同类汇总数据!J$9,0),IF(AND($G269="互联网版",$H269="中医诊所"),IFERROR(Y269/同类汇总数据!J$10,0),IF(AND($G269="互联网版",$H269="口腔诊所"),IFERROR(Y269/同类汇总数据!J$11,0))))))))))</f>
        <v>4.48867712798249</v>
      </c>
      <c r="AL269" s="62" t="str">
        <f ca="1" t="shared" si="72"/>
        <v>-</v>
      </c>
      <c r="AM269" s="62" t="str">
        <f t="shared" si="73"/>
        <v>高于同行100%</v>
      </c>
      <c r="AN269" s="5" t="str">
        <f t="shared" si="74"/>
        <v>高于同行100%</v>
      </c>
      <c r="AO269" s="63">
        <f t="shared" si="75"/>
        <v>46103.7871347917</v>
      </c>
      <c r="AP269" s="5" t="str">
        <f t="shared" si="76"/>
        <v/>
      </c>
      <c r="AQ269" s="60">
        <v>45287.6285928588</v>
      </c>
    </row>
    <row r="270" ht="17" spans="1:43">
      <c r="A270" s="5">
        <f t="shared" si="82"/>
        <v>267</v>
      </c>
      <c r="B270" s="55" t="str">
        <f t="shared" si="83"/>
        <v>交易波动较大</v>
      </c>
      <c r="C270" s="2" t="str">
        <f t="shared" ref="C270:C333" si="84">IF(AA270&lt;=-0.5,"本月交易额降超50%",IF(AA270&lt;=-0.2,"本月交易额降超20%",""))</f>
        <v/>
      </c>
      <c r="D270" s="56" t="str">
        <f t="shared" ref="D270:D333" si="85">IF(DATEDIF(AO270,$B$1,"d")&gt;30,"流失",IF(AND(DATEDIF(AO270,$B$1,"d")&gt;7,DATEDIF(AO270,$B$1,"d")&lt;=30),"可能流失",IF(AND(DATEDIF(AO270,$B$1,"d")&lt;=7,DATEDIF(AO270,$B$1,"d")&gt;3),"即将流失","-")))</f>
        <v>-</v>
      </c>
      <c r="E270" s="84" t="s">
        <v>833</v>
      </c>
      <c r="F270" s="58">
        <v>45289.7244552315</v>
      </c>
      <c r="G270" s="59" t="s">
        <v>38</v>
      </c>
      <c r="H270" s="59" t="s">
        <v>39</v>
      </c>
      <c r="I270" s="59" t="s">
        <v>40</v>
      </c>
      <c r="J270" s="59" t="s">
        <v>121</v>
      </c>
      <c r="K270" s="59" t="s">
        <v>834</v>
      </c>
      <c r="L270" s="59"/>
      <c r="M270" s="60">
        <v>46104.337962963</v>
      </c>
      <c r="N270" s="60">
        <v>46104.3841202546</v>
      </c>
      <c r="O270" s="60">
        <v>46104.3830379977</v>
      </c>
      <c r="P270" s="60">
        <v>46103.7750474653</v>
      </c>
      <c r="Q270" s="60">
        <v>46104.3841480671</v>
      </c>
      <c r="R270" s="59">
        <v>9530.49</v>
      </c>
      <c r="S270" s="59">
        <v>38818.48</v>
      </c>
      <c r="T270" s="59">
        <v>116261.05</v>
      </c>
      <c r="U270" s="59">
        <v>103927.9</v>
      </c>
      <c r="V270" s="59">
        <v>131</v>
      </c>
      <c r="W270" s="59">
        <v>486</v>
      </c>
      <c r="X270" s="59">
        <v>1573</v>
      </c>
      <c r="Y270" s="59">
        <v>1387</v>
      </c>
      <c r="Z270" s="59">
        <v>133.8714805195</v>
      </c>
      <c r="AA270" s="59">
        <v>0.066362074</v>
      </c>
      <c r="AB270" s="59">
        <v>-0.1129909101</v>
      </c>
      <c r="AC270" s="59">
        <v>-0.0755993141</v>
      </c>
      <c r="AD270" s="61">
        <f>IF(AND($G270="正式版",$H270="中西医诊所"),IFERROR(R270/同类汇总数据!C$3,0),IF(AND($G270="正式版",$H270="中医诊所"),IFERROR(R270/同类汇总数据!C$4,0),IF(AND($G270="正式版",$H270="口腔诊所"),IFERROR(R270/同类汇总数据!C$5,0),IF(AND($G270="检查版",$H270="中西医诊所"),IFERROR(R270/同类汇总数据!C$6,0),IF(AND($G270="检查版",$H270="中医诊所"),IFERROR(R270/同类汇总数据!C$7,0),IF(AND($G270="检查版",$H270="口腔诊所"),IFERROR(R270/同类汇总数据!C$8,0),IF(AND($G270="互联网版",$H270="中西医诊所"),IFERROR(R270/同类汇总数据!C$9,0),IF(AND($G270="互联网版",$H270="中医诊所"),IFERROR(R270/同类汇总数据!C$10,0),IF(AND($G270="互联网版",$H270="口腔诊所"),IFERROR(R270/同类汇总数据!C$11,0))))))))))</f>
        <v>1.04138420623556</v>
      </c>
      <c r="AE270" s="61">
        <f>IF(AND($G270="正式版",$H270="中西医诊所"),IFERROR(S270/同类汇总数据!D$3,0),IF(AND($G270="正式版",$H270="中医诊所"),IFERROR(S270/同类汇总数据!D$4,0),IF(AND($G270="正式版",$H270="口腔诊所"),IFERROR(S270/同类汇总数据!D$5,0),IF(AND($G270="检查版",$H270="中西医诊所"),IFERROR(S270/同类汇总数据!D$6,0),IF(AND($G270="检查版",$H270="中医诊所"),IFERROR(S270/同类汇总数据!D$7,0),IF(AND($G270="检查版",$H270="口腔诊所"),IFERROR(S270/同类汇总数据!D$8,0),IF(AND($G270="互联网版",$H270="中西医诊所"),IFERROR(S270/同类汇总数据!D$9,0),IF(AND($G270="互联网版",$H270="中医诊所"),IFERROR(S270/同类汇总数据!D$10,0),IF(AND($G270="互联网版",$H270="口腔诊所"),IFERROR(S270/同类汇总数据!D$11,0))))))))))</f>
        <v>1.06399501939918</v>
      </c>
      <c r="AF270" s="61">
        <f>IF(AND($G270="正式版",$H270="中西医诊所"),IFERROR(T270/同类汇总数据!E$3,0),IF(AND($G270="正式版",$H270="中医诊所"),IFERROR(T270/同类汇总数据!E$4,0),IF(AND($G270="正式版",$H270="口腔诊所"),IFERROR(T270/同类汇总数据!E$5,0),IF(AND($G270="检查版",$H270="中西医诊所"),IFERROR(T270/同类汇总数据!E$6,0),IF(AND($G270="检查版",$H270="中医诊所"),IFERROR(T270/同类汇总数据!E$7,0),IF(AND($G270="检查版",$H270="口腔诊所"),IFERROR(T270/同类汇总数据!E$8,0),IF(AND($G270="互联网版",$H270="中西医诊所"),IFERROR(T270/同类汇总数据!E$9,0),IF(AND($G270="互联网版",$H270="中医诊所"),IFERROR(T270/同类汇总数据!E$10,0),IF(AND($G270="互联网版",$H270="口腔诊所"),IFERROR(T270/同类汇总数据!E$11,0))))))))))</f>
        <v>1.06547922730728</v>
      </c>
      <c r="AG270" s="61">
        <f>IF(AND($G270="正式版",$H270="中西医诊所"),IFERROR(U270/同类汇总数据!F$3,0),IF(AND($G270="正式版",$H270="中医诊所"),IFERROR(U270/同类汇总数据!F$4,0),IF(AND($G270="正式版",$H270="口腔诊所"),IFERROR(U270/同类汇总数据!F$5,0),IF(AND($G270="检查版",$H270="中西医诊所"),IFERROR(U270/同类汇总数据!F$6,0),IF(AND($G270="检查版",$H270="中医诊所"),IFERROR(U270/同类汇总数据!F$7,0),IF(AND($G270="检查版",$H270="口腔诊所"),IFERROR(U270/同类汇总数据!F$8,0),IF(AND($G270="互联网版",$H270="中西医诊所"),IFERROR(U270/同类汇总数据!F$9,0),IF(AND($G270="互联网版",$H270="中医诊所"),IFERROR(U270/同类汇总数据!F$10,0),IF(AND($G270="互联网版",$H270="口腔诊所"),IFERROR(U270/同类汇总数据!F$11,0))))))))))</f>
        <v>1.08344927765436</v>
      </c>
      <c r="AH270" s="61">
        <f>IF(AND($G270="正式版",$H270="中西医诊所"),IFERROR(V270/同类汇总数据!G$3,0),IF(AND($G270="正式版",$H270="中医诊所"),IFERROR(V270/同类汇总数据!G$4,0),IF(AND($G270="正式版",$H270="口腔诊所"),IFERROR(V270/同类汇总数据!G$5,0),IF(AND($G270="检查版",$H270="中西医诊所"),IFERROR(V270/同类汇总数据!G$6,0),IF(AND($G270="检查版",$H270="中医诊所"),IFERROR(V270/同类汇总数据!G$7,0),IF(AND($G270="检查版",$H270="口腔诊所"),IFERROR(V270/同类汇总数据!G$8,0),IF(AND($G270="互联网版",$H270="中西医诊所"),IFERROR(V270/同类汇总数据!G$9,0),IF(AND($G270="互联网版",$H270="中医诊所"),IFERROR(V270/同类汇总数据!G$10,0),IF(AND($G270="互联网版",$H270="口腔诊所"),IFERROR(V270/同类汇总数据!G$11,0))))))))))</f>
        <v>1.38184050607008</v>
      </c>
      <c r="AI270" s="61">
        <f>IF(AND($G270="正式版",$H270="中西医诊所"),IFERROR(W270/同类汇总数据!H$3,0),IF(AND($G270="正式版",$H270="中医诊所"),IFERROR(W270/同类汇总数据!H$4,0),IF(AND($G270="正式版",$H270="口腔诊所"),IFERROR(W270/同类汇总数据!H$5,0),IF(AND($G270="检查版",$H270="中西医诊所"),IFERROR(W270/同类汇总数据!H$6,0),IF(AND($G270="检查版",$H270="中医诊所"),IFERROR(W270/同类汇总数据!H$7,0),IF(AND($G270="检查版",$H270="口腔诊所"),IFERROR(W270/同类汇总数据!H$8,0),IF(AND($G270="互联网版",$H270="中西医诊所"),IFERROR(W270/同类汇总数据!H$9,0),IF(AND($G270="互联网版",$H270="中医诊所"),IFERROR(W270/同类汇总数据!H$10,0),IF(AND($G270="互联网版",$H270="口腔诊所"),IFERROR(W270/同类汇总数据!H$11,0))))))))))</f>
        <v>1.32921113780473</v>
      </c>
      <c r="AJ270" s="61">
        <f>IF(AND($G270="正式版",$H270="中西医诊所"),IFERROR(X270/同类汇总数据!I$3,0),IF(AND($G270="正式版",$H270="中医诊所"),IFERROR(X270/同类汇总数据!I$4,0),IF(AND($G270="正式版",$H270="口腔诊所"),IFERROR(X270/同类汇总数据!I$5,0),IF(AND($G270="检查版",$H270="中西医诊所"),IFERROR(X270/同类汇总数据!I$6,0),IF(AND($G270="检查版",$H270="中医诊所"),IFERROR(X270/同类汇总数据!I$7,0),IF(AND($G270="检查版",$H270="口腔诊所"),IFERROR(X270/同类汇总数据!I$8,0),IF(AND($G270="互联网版",$H270="中西医诊所"),IFERROR(X270/同类汇总数据!I$9,0),IF(AND($G270="互联网版",$H270="中医诊所"),IFERROR(X270/同类汇总数据!I$10,0),IF(AND($G270="互联网版",$H270="口腔诊所"),IFERROR(X270/同类汇总数据!I$11,0))))))))))</f>
        <v>1.39091540360554</v>
      </c>
      <c r="AK270" s="61">
        <f>IF(AND($G270="正式版",$H270="中西医诊所"),IFERROR(Y270/同类汇总数据!J$3,0),IF(AND($G270="正式版",$H270="中医诊所"),IFERROR(Y270/同类汇总数据!J$4,0),IF(AND($G270="正式版",$H270="口腔诊所"),IFERROR(Y270/同类汇总数据!J$5,0),IF(AND($G270="检查版",$H270="中西医诊所"),IFERROR(Y270/同类汇总数据!J$6,0),IF(AND($G270="检查版",$H270="中医诊所"),IFERROR(Y270/同类汇总数据!J$7,0),IF(AND($G270="检查版",$H270="口腔诊所"),IFERROR(Y270/同类汇总数据!J$8,0),IF(AND($G270="互联网版",$H270="中西医诊所"),IFERROR(Y270/同类汇总数据!J$9,0),IF(AND($G270="互联网版",$H270="中医诊所"),IFERROR(Y270/同类汇总数据!J$10,0),IF(AND($G270="互联网版",$H270="口腔诊所"),IFERROR(Y270/同类汇总数据!J$11,0))))))))))</f>
        <v>1.38591565958794</v>
      </c>
      <c r="AL270" s="62" t="str">
        <f ca="1" t="shared" ref="AL270:AL333" si="86">IF(YEAR(AO270)&lt;YEAR(TODAY()),"今年内未操作",IF(DATEDIF(AO270,$B$1,"d")&gt;90,"最近三月未操作",IF(DATEDIF(AO270,$B$1,"d")&gt;30,"最近一月未操作",IF(DATEDIF(AO270,$B$1,"d")&gt;7,"最近一周未操作","-"))))</f>
        <v>-</v>
      </c>
      <c r="AM270" s="62" t="str">
        <f t="shared" ref="AM270:AM333" si="87">IF(AE270&lt;0.2,"低于同行20%",IF(AE270&lt;0.5,"低于同行50%",IF(AE270&gt;=2,"高于同行100%",IF(AE270&gt;=1.5,"高于同行150%",IF(AE270&gt;=1.2,"高于同行20%","")))))</f>
        <v/>
      </c>
      <c r="AN270" s="5" t="str">
        <f t="shared" ref="AN270:AN333" si="88">IF(AI270&lt;0.2,"低于同行20%",IF(AI270&lt;0.5,"低于同行50%",IF(AI270&gt;=2,"高于同行100%",IF(AI270&gt;=1.5,"高于同行150%",IF(AI270&gt;=1.2,"高于同行20%","")))))</f>
        <v>高于同行20%</v>
      </c>
      <c r="AO270" s="63">
        <f t="shared" ref="AO270:AO333" si="89">MAX(IF(M270&lt;&gt;"",M270,0),IF(N270&lt;&gt;"",N270,0),IF(O270&lt;&gt;"",O270,0),IF(P270&lt;&gt;"",P270,0),IF(Q270&lt;&gt;"",Q270,0))</f>
        <v>46104.3841480671</v>
      </c>
      <c r="AP270" s="5" t="str">
        <f t="shared" ref="AP270:AP333" si="90">IF(AND(DATEDIF(AQ270,$B$1,"d")&lt;=14,DATEDIF(N270,$B$1,"d")&gt;14),"未支付","")</f>
        <v/>
      </c>
      <c r="AQ270" s="60">
        <v>45287.7611374421</v>
      </c>
    </row>
    <row r="271" ht="17" spans="1:43">
      <c r="A271" s="5">
        <f t="shared" si="82"/>
        <v>268</v>
      </c>
      <c r="B271" s="55" t="str">
        <f t="shared" si="83"/>
        <v>无交易</v>
      </c>
      <c r="C271" s="2" t="str">
        <f t="shared" si="84"/>
        <v/>
      </c>
      <c r="D271" s="56" t="str">
        <f t="shared" si="85"/>
        <v>流失</v>
      </c>
      <c r="E271" s="84" t="s">
        <v>835</v>
      </c>
      <c r="F271" s="58">
        <v>45295.6392840046</v>
      </c>
      <c r="G271" s="59" t="s">
        <v>60</v>
      </c>
      <c r="H271" s="59" t="s">
        <v>66</v>
      </c>
      <c r="I271" s="59" t="s">
        <v>40</v>
      </c>
      <c r="J271" s="59" t="s">
        <v>67</v>
      </c>
      <c r="K271" s="59" t="s">
        <v>836</v>
      </c>
      <c r="L271" s="59" t="s">
        <v>837</v>
      </c>
      <c r="M271" s="60">
        <v>45481.7371990741</v>
      </c>
      <c r="N271" s="60"/>
      <c r="O271" s="60"/>
      <c r="P271" s="60">
        <v>45407.6265740394</v>
      </c>
      <c r="Q271" s="60"/>
      <c r="R271" s="59"/>
      <c r="S271" s="59"/>
      <c r="T271" s="59"/>
      <c r="U271" s="59"/>
      <c r="V271" s="59"/>
      <c r="W271" s="59"/>
      <c r="X271" s="59"/>
      <c r="Y271" s="59"/>
      <c r="Z271" s="59"/>
      <c r="AA271" s="59"/>
      <c r="AB271" s="59"/>
      <c r="AC271" s="59"/>
      <c r="AD271" s="61">
        <f>IF(AND($G271="正式版",$H271="中西医诊所"),IFERROR(R271/同类汇总数据!C$3,0),IF(AND($G271="正式版",$H271="中医诊所"),IFERROR(R271/同类汇总数据!C$4,0),IF(AND($G271="正式版",$H271="口腔诊所"),IFERROR(R271/同类汇总数据!C$5,0),IF(AND($G271="检查版",$H271="中西医诊所"),IFERROR(R271/同类汇总数据!C$6,0),IF(AND($G271="检查版",$H271="中医诊所"),IFERROR(R271/同类汇总数据!C$7,0),IF(AND($G271="检查版",$H271="口腔诊所"),IFERROR(R271/同类汇总数据!C$8,0),IF(AND($G271="互联网版",$H271="中西医诊所"),IFERROR(R271/同类汇总数据!C$9,0),IF(AND($G271="互联网版",$H271="中医诊所"),IFERROR(R271/同类汇总数据!C$10,0),IF(AND($G271="互联网版",$H271="口腔诊所"),IFERROR(R271/同类汇总数据!C$11,0))))))))))</f>
        <v>0</v>
      </c>
      <c r="AE271" s="61">
        <f>IF(AND($G271="正式版",$H271="中西医诊所"),IFERROR(S271/同类汇总数据!D$3,0),IF(AND($G271="正式版",$H271="中医诊所"),IFERROR(S271/同类汇总数据!D$4,0),IF(AND($G271="正式版",$H271="口腔诊所"),IFERROR(S271/同类汇总数据!D$5,0),IF(AND($G271="检查版",$H271="中西医诊所"),IFERROR(S271/同类汇总数据!D$6,0),IF(AND($G271="检查版",$H271="中医诊所"),IFERROR(S271/同类汇总数据!D$7,0),IF(AND($G271="检查版",$H271="口腔诊所"),IFERROR(S271/同类汇总数据!D$8,0),IF(AND($G271="互联网版",$H271="中西医诊所"),IFERROR(S271/同类汇总数据!D$9,0),IF(AND($G271="互联网版",$H271="中医诊所"),IFERROR(S271/同类汇总数据!D$10,0),IF(AND($G271="互联网版",$H271="口腔诊所"),IFERROR(S271/同类汇总数据!D$11,0))))))))))</f>
        <v>0</v>
      </c>
      <c r="AF271" s="61">
        <f>IF(AND($G271="正式版",$H271="中西医诊所"),IFERROR(T271/同类汇总数据!E$3,0),IF(AND($G271="正式版",$H271="中医诊所"),IFERROR(T271/同类汇总数据!E$4,0),IF(AND($G271="正式版",$H271="口腔诊所"),IFERROR(T271/同类汇总数据!E$5,0),IF(AND($G271="检查版",$H271="中西医诊所"),IFERROR(T271/同类汇总数据!E$6,0),IF(AND($G271="检查版",$H271="中医诊所"),IFERROR(T271/同类汇总数据!E$7,0),IF(AND($G271="检查版",$H271="口腔诊所"),IFERROR(T271/同类汇总数据!E$8,0),IF(AND($G271="互联网版",$H271="中西医诊所"),IFERROR(T271/同类汇总数据!E$9,0),IF(AND($G271="互联网版",$H271="中医诊所"),IFERROR(T271/同类汇总数据!E$10,0),IF(AND($G271="互联网版",$H271="口腔诊所"),IFERROR(T271/同类汇总数据!E$11,0))))))))))</f>
        <v>0</v>
      </c>
      <c r="AG271" s="61">
        <f>IF(AND($G271="正式版",$H271="中西医诊所"),IFERROR(U271/同类汇总数据!F$3,0),IF(AND($G271="正式版",$H271="中医诊所"),IFERROR(U271/同类汇总数据!F$4,0),IF(AND($G271="正式版",$H271="口腔诊所"),IFERROR(U271/同类汇总数据!F$5,0),IF(AND($G271="检查版",$H271="中西医诊所"),IFERROR(U271/同类汇总数据!F$6,0),IF(AND($G271="检查版",$H271="中医诊所"),IFERROR(U271/同类汇总数据!F$7,0),IF(AND($G271="检查版",$H271="口腔诊所"),IFERROR(U271/同类汇总数据!F$8,0),IF(AND($G271="互联网版",$H271="中西医诊所"),IFERROR(U271/同类汇总数据!F$9,0),IF(AND($G271="互联网版",$H271="中医诊所"),IFERROR(U271/同类汇总数据!F$10,0),IF(AND($G271="互联网版",$H271="口腔诊所"),IFERROR(U271/同类汇总数据!F$11,0))))))))))</f>
        <v>0</v>
      </c>
      <c r="AH271" s="61">
        <f>IF(AND($G271="正式版",$H271="中西医诊所"),IFERROR(V271/同类汇总数据!G$3,0),IF(AND($G271="正式版",$H271="中医诊所"),IFERROR(V271/同类汇总数据!G$4,0),IF(AND($G271="正式版",$H271="口腔诊所"),IFERROR(V271/同类汇总数据!G$5,0),IF(AND($G271="检查版",$H271="中西医诊所"),IFERROR(V271/同类汇总数据!G$6,0),IF(AND($G271="检查版",$H271="中医诊所"),IFERROR(V271/同类汇总数据!G$7,0),IF(AND($G271="检查版",$H271="口腔诊所"),IFERROR(V271/同类汇总数据!G$8,0),IF(AND($G271="互联网版",$H271="中西医诊所"),IFERROR(V271/同类汇总数据!G$9,0),IF(AND($G271="互联网版",$H271="中医诊所"),IFERROR(V271/同类汇总数据!G$10,0),IF(AND($G271="互联网版",$H271="口腔诊所"),IFERROR(V271/同类汇总数据!G$11,0))))))))))</f>
        <v>0</v>
      </c>
      <c r="AI271" s="61">
        <f>IF(AND($G271="正式版",$H271="中西医诊所"),IFERROR(W271/同类汇总数据!H$3,0),IF(AND($G271="正式版",$H271="中医诊所"),IFERROR(W271/同类汇总数据!H$4,0),IF(AND($G271="正式版",$H271="口腔诊所"),IFERROR(W271/同类汇总数据!H$5,0),IF(AND($G271="检查版",$H271="中西医诊所"),IFERROR(W271/同类汇总数据!H$6,0),IF(AND($G271="检查版",$H271="中医诊所"),IFERROR(W271/同类汇总数据!H$7,0),IF(AND($G271="检查版",$H271="口腔诊所"),IFERROR(W271/同类汇总数据!H$8,0),IF(AND($G271="互联网版",$H271="中西医诊所"),IFERROR(W271/同类汇总数据!H$9,0),IF(AND($G271="互联网版",$H271="中医诊所"),IFERROR(W271/同类汇总数据!H$10,0),IF(AND($G271="互联网版",$H271="口腔诊所"),IFERROR(W271/同类汇总数据!H$11,0))))))))))</f>
        <v>0</v>
      </c>
      <c r="AJ271" s="61">
        <f>IF(AND($G271="正式版",$H271="中西医诊所"),IFERROR(X271/同类汇总数据!I$3,0),IF(AND($G271="正式版",$H271="中医诊所"),IFERROR(X271/同类汇总数据!I$4,0),IF(AND($G271="正式版",$H271="口腔诊所"),IFERROR(X271/同类汇总数据!I$5,0),IF(AND($G271="检查版",$H271="中西医诊所"),IFERROR(X271/同类汇总数据!I$6,0),IF(AND($G271="检查版",$H271="中医诊所"),IFERROR(X271/同类汇总数据!I$7,0),IF(AND($G271="检查版",$H271="口腔诊所"),IFERROR(X271/同类汇总数据!I$8,0),IF(AND($G271="互联网版",$H271="中西医诊所"),IFERROR(X271/同类汇总数据!I$9,0),IF(AND($G271="互联网版",$H271="中医诊所"),IFERROR(X271/同类汇总数据!I$10,0),IF(AND($G271="互联网版",$H271="口腔诊所"),IFERROR(X271/同类汇总数据!I$11,0))))))))))</f>
        <v>0</v>
      </c>
      <c r="AK271" s="61">
        <f>IF(AND($G271="正式版",$H271="中西医诊所"),IFERROR(Y271/同类汇总数据!J$3,0),IF(AND($G271="正式版",$H271="中医诊所"),IFERROR(Y271/同类汇总数据!J$4,0),IF(AND($G271="正式版",$H271="口腔诊所"),IFERROR(Y271/同类汇总数据!J$5,0),IF(AND($G271="检查版",$H271="中西医诊所"),IFERROR(Y271/同类汇总数据!J$6,0),IF(AND($G271="检查版",$H271="中医诊所"),IFERROR(Y271/同类汇总数据!J$7,0),IF(AND($G271="检查版",$H271="口腔诊所"),IFERROR(Y271/同类汇总数据!J$8,0),IF(AND($G271="互联网版",$H271="中西医诊所"),IFERROR(Y271/同类汇总数据!J$9,0),IF(AND($G271="互联网版",$H271="中医诊所"),IFERROR(Y271/同类汇总数据!J$10,0),IF(AND($G271="互联网版",$H271="口腔诊所"),IFERROR(Y271/同类汇总数据!J$11,0))))))))))</f>
        <v>0</v>
      </c>
      <c r="AL271" s="62" t="str">
        <f ca="1" t="shared" si="86"/>
        <v>今年内未操作</v>
      </c>
      <c r="AM271" s="62" t="str">
        <f t="shared" si="87"/>
        <v>低于同行20%</v>
      </c>
      <c r="AN271" s="5" t="str">
        <f t="shared" si="88"/>
        <v>低于同行20%</v>
      </c>
      <c r="AO271" s="63">
        <f t="shared" si="89"/>
        <v>45481.7371990741</v>
      </c>
      <c r="AP271" s="5" t="str">
        <f t="shared" si="90"/>
        <v/>
      </c>
      <c r="AQ271" s="60">
        <v>45289.7244552315</v>
      </c>
    </row>
    <row r="272" ht="17" spans="1:43">
      <c r="A272" s="5">
        <f t="shared" si="82"/>
        <v>269</v>
      </c>
      <c r="B272" s="55" t="str">
        <f t="shared" si="83"/>
        <v>连续三月交易上升</v>
      </c>
      <c r="C272" s="2" t="str">
        <f t="shared" si="84"/>
        <v/>
      </c>
      <c r="D272" s="56" t="str">
        <f t="shared" si="85"/>
        <v>-</v>
      </c>
      <c r="E272" s="84" t="s">
        <v>838</v>
      </c>
      <c r="F272" s="58">
        <v>45295.6416689815</v>
      </c>
      <c r="G272" s="59" t="s">
        <v>38</v>
      </c>
      <c r="H272" s="59" t="s">
        <v>39</v>
      </c>
      <c r="I272" s="59" t="s">
        <v>40</v>
      </c>
      <c r="J272" s="59" t="s">
        <v>155</v>
      </c>
      <c r="K272" s="59" t="s">
        <v>839</v>
      </c>
      <c r="L272" s="59" t="s">
        <v>840</v>
      </c>
      <c r="M272" s="60">
        <v>46103.788912037</v>
      </c>
      <c r="N272" s="60">
        <v>46103.8686855903</v>
      </c>
      <c r="O272" s="60">
        <v>46103.8684779745</v>
      </c>
      <c r="P272" s="60">
        <v>46101.464399537</v>
      </c>
      <c r="Q272" s="60">
        <v>46103.8687072222</v>
      </c>
      <c r="R272" s="59">
        <v>5121.22</v>
      </c>
      <c r="S272" s="59">
        <v>34580.9</v>
      </c>
      <c r="T272" s="59">
        <v>99648.95</v>
      </c>
      <c r="U272" s="59">
        <v>88120.11</v>
      </c>
      <c r="V272" s="59">
        <v>31</v>
      </c>
      <c r="W272" s="59">
        <v>200</v>
      </c>
      <c r="X272" s="59">
        <v>671</v>
      </c>
      <c r="Y272" s="59">
        <v>594</v>
      </c>
      <c r="Z272" s="59">
        <v>211.5389663462</v>
      </c>
      <c r="AA272" s="59">
        <v>0.2146942566</v>
      </c>
      <c r="AB272" s="59">
        <v>-0.2221475091</v>
      </c>
      <c r="AC272" s="59">
        <v>-0.4182129515</v>
      </c>
      <c r="AD272" s="61">
        <f>IF(AND($G272="正式版",$H272="中西医诊所"),IFERROR(R272/同类汇总数据!C$3,0),IF(AND($G272="正式版",$H272="中医诊所"),IFERROR(R272/同类汇总数据!C$4,0),IF(AND($G272="正式版",$H272="口腔诊所"),IFERROR(R272/同类汇总数据!C$5,0),IF(AND($G272="检查版",$H272="中西医诊所"),IFERROR(R272/同类汇总数据!C$6,0),IF(AND($G272="检查版",$H272="中医诊所"),IFERROR(R272/同类汇总数据!C$7,0),IF(AND($G272="检查版",$H272="口腔诊所"),IFERROR(R272/同类汇总数据!C$8,0),IF(AND($G272="互联网版",$H272="中西医诊所"),IFERROR(R272/同类汇总数据!C$9,0),IF(AND($G272="互联网版",$H272="中医诊所"),IFERROR(R272/同类汇总数据!C$10,0),IF(AND($G272="互联网版",$H272="口腔诊所"),IFERROR(R272/同类汇总数据!C$11,0))))))))))</f>
        <v>0.559589026866162</v>
      </c>
      <c r="AE272" s="61">
        <f>IF(AND($G272="正式版",$H272="中西医诊所"),IFERROR(S272/同类汇总数据!D$3,0),IF(AND($G272="正式版",$H272="中医诊所"),IFERROR(S272/同类汇总数据!D$4,0),IF(AND($G272="正式版",$H272="口腔诊所"),IFERROR(S272/同类汇总数据!D$5,0),IF(AND($G272="检查版",$H272="中西医诊所"),IFERROR(S272/同类汇总数据!D$6,0),IF(AND($G272="检查版",$H272="中医诊所"),IFERROR(S272/同类汇总数据!D$7,0),IF(AND($G272="检查版",$H272="口腔诊所"),IFERROR(S272/同类汇总数据!D$8,0),IF(AND($G272="互联网版",$H272="中西医诊所"),IFERROR(S272/同类汇总数据!D$9,0),IF(AND($G272="互联网版",$H272="中医诊所"),IFERROR(S272/同类汇总数据!D$10,0),IF(AND($G272="互联网版",$H272="口腔诊所"),IFERROR(S272/同类汇总数据!D$11,0))))))))))</f>
        <v>0.947845082196444</v>
      </c>
      <c r="AF272" s="61">
        <f>IF(AND($G272="正式版",$H272="中西医诊所"),IFERROR(T272/同类汇总数据!E$3,0),IF(AND($G272="正式版",$H272="中医诊所"),IFERROR(T272/同类汇总数据!E$4,0),IF(AND($G272="正式版",$H272="口腔诊所"),IFERROR(T272/同类汇总数据!E$5,0),IF(AND($G272="检查版",$H272="中西医诊所"),IFERROR(T272/同类汇总数据!E$6,0),IF(AND($G272="检查版",$H272="中医诊所"),IFERROR(T272/同类汇总数据!E$7,0),IF(AND($G272="检查版",$H272="口腔诊所"),IFERROR(T272/同类汇总数据!E$8,0),IF(AND($G272="互联网版",$H272="中西医诊所"),IFERROR(T272/同类汇总数据!E$9,0),IF(AND($G272="互联网版",$H272="中医诊所"),IFERROR(T272/同类汇总数据!E$10,0),IF(AND($G272="互联网版",$H272="口腔诊所"),IFERROR(T272/同类汇总数据!E$11,0))))))))))</f>
        <v>0.913236946062174</v>
      </c>
      <c r="AG272" s="61">
        <f>IF(AND($G272="正式版",$H272="中西医诊所"),IFERROR(U272/同类汇总数据!F$3,0),IF(AND($G272="正式版",$H272="中医诊所"),IFERROR(U272/同类汇总数据!F$4,0),IF(AND($G272="正式版",$H272="口腔诊所"),IFERROR(U272/同类汇总数据!F$5,0),IF(AND($G272="检查版",$H272="中西医诊所"),IFERROR(U272/同类汇总数据!F$6,0),IF(AND($G272="检查版",$H272="中医诊所"),IFERROR(U272/同类汇总数据!F$7,0),IF(AND($G272="检查版",$H272="口腔诊所"),IFERROR(U272/同类汇总数据!F$8,0),IF(AND($G272="互联网版",$H272="中西医诊所"),IFERROR(U272/同类汇总数据!F$9,0),IF(AND($G272="互联网版",$H272="中医诊所"),IFERROR(U272/同类汇总数据!F$10,0),IF(AND($G272="互联网版",$H272="口腔诊所"),IFERROR(U272/同类汇总数据!F$11,0))))))))))</f>
        <v>0.918652926945729</v>
      </c>
      <c r="AH272" s="61">
        <f>IF(AND($G272="正式版",$H272="中西医诊所"),IFERROR(V272/同类汇总数据!G$3,0),IF(AND($G272="正式版",$H272="中医诊所"),IFERROR(V272/同类汇总数据!G$4,0),IF(AND($G272="正式版",$H272="口腔诊所"),IFERROR(V272/同类汇总数据!G$5,0),IF(AND($G272="检查版",$H272="中西医诊所"),IFERROR(V272/同类汇总数据!G$6,0),IF(AND($G272="检查版",$H272="中医诊所"),IFERROR(V272/同类汇总数据!G$7,0),IF(AND($G272="检查版",$H272="口腔诊所"),IFERROR(V272/同类汇总数据!G$8,0),IF(AND($G272="互联网版",$H272="中西医诊所"),IFERROR(V272/同类汇总数据!G$9,0),IF(AND($G272="互联网版",$H272="中医诊所"),IFERROR(V272/同类汇总数据!G$10,0),IF(AND($G272="互联网版",$H272="口腔诊所"),IFERROR(V272/同类汇总数据!G$11,0))))))))))</f>
        <v>0.327000425100553</v>
      </c>
      <c r="AI272" s="61">
        <f>IF(AND($G272="正式版",$H272="中西医诊所"),IFERROR(W272/同类汇总数据!H$3,0),IF(AND($G272="正式版",$H272="中医诊所"),IFERROR(W272/同类汇总数据!H$4,0),IF(AND($G272="正式版",$H272="口腔诊所"),IFERROR(W272/同类汇总数据!H$5,0),IF(AND($G272="检查版",$H272="中西医诊所"),IFERROR(W272/同类汇总数据!H$6,0),IF(AND($G272="检查版",$H272="中医诊所"),IFERROR(W272/同类汇总数据!H$7,0),IF(AND($G272="检查版",$H272="口腔诊所"),IFERROR(W272/同类汇总数据!H$8,0),IF(AND($G272="互联网版",$H272="中西医诊所"),IFERROR(W272/同类汇总数据!H$9,0),IF(AND($G272="互联网版",$H272="中医诊所"),IFERROR(W272/同类汇总数据!H$10,0),IF(AND($G272="互联网版",$H272="口腔诊所"),IFERROR(W272/同类汇总数据!H$11,0))))))))))</f>
        <v>0.547000468232401</v>
      </c>
      <c r="AJ272" s="61">
        <f>IF(AND($G272="正式版",$H272="中西医诊所"),IFERROR(X272/同类汇总数据!I$3,0),IF(AND($G272="正式版",$H272="中医诊所"),IFERROR(X272/同类汇总数据!I$4,0),IF(AND($G272="正式版",$H272="口腔诊所"),IFERROR(X272/同类汇总数据!I$5,0),IF(AND($G272="检查版",$H272="中西医诊所"),IFERROR(X272/同类汇总数据!I$6,0),IF(AND($G272="检查版",$H272="中医诊所"),IFERROR(X272/同类汇总数据!I$7,0),IF(AND($G272="检查版",$H272="口腔诊所"),IFERROR(X272/同类汇总数据!I$8,0),IF(AND($G272="互联网版",$H272="中西医诊所"),IFERROR(X272/同类汇总数据!I$9,0),IF(AND($G272="互联网版",$H272="中医诊所"),IFERROR(X272/同类汇总数据!I$10,0),IF(AND($G272="互联网版",$H272="口腔诊所"),IFERROR(X272/同类汇总数据!I$11,0))))))))))</f>
        <v>0.593327549789775</v>
      </c>
      <c r="AK272" s="61">
        <f>IF(AND($G272="正式版",$H272="中西医诊所"),IFERROR(Y272/同类汇总数据!J$3,0),IF(AND($G272="正式版",$H272="中医诊所"),IFERROR(Y272/同类汇总数据!J$4,0),IF(AND($G272="正式版",$H272="口腔诊所"),IFERROR(Y272/同类汇总数据!J$5,0),IF(AND($G272="检查版",$H272="中西医诊所"),IFERROR(Y272/同类汇总数据!J$6,0),IF(AND($G272="检查版",$H272="中医诊所"),IFERROR(Y272/同类汇总数据!J$7,0),IF(AND($G272="检查版",$H272="口腔诊所"),IFERROR(Y272/同类汇总数据!J$8,0),IF(AND($G272="互联网版",$H272="中西医诊所"),IFERROR(Y272/同类汇总数据!J$9,0),IF(AND($G272="互联网版",$H272="中医诊所"),IFERROR(Y272/同类汇总数据!J$10,0),IF(AND($G272="互联网版",$H272="口腔诊所"),IFERROR(Y272/同类汇总数据!J$11,0))))))))))</f>
        <v>0.593535617732686</v>
      </c>
      <c r="AL272" s="62" t="str">
        <f ca="1" t="shared" si="86"/>
        <v>-</v>
      </c>
      <c r="AM272" s="62" t="str">
        <f t="shared" si="87"/>
        <v/>
      </c>
      <c r="AN272" s="5" t="str">
        <f t="shared" si="88"/>
        <v/>
      </c>
      <c r="AO272" s="63">
        <f t="shared" si="89"/>
        <v>46103.8687072222</v>
      </c>
      <c r="AP272" s="5" t="str">
        <f t="shared" si="90"/>
        <v/>
      </c>
      <c r="AQ272" s="60">
        <v>45295.6392840046</v>
      </c>
    </row>
    <row r="273" ht="17" spans="1:43">
      <c r="A273" s="5">
        <f t="shared" si="82"/>
        <v>270</v>
      </c>
      <c r="B273" s="55" t="str">
        <f t="shared" si="83"/>
        <v>连续三月交易上升</v>
      </c>
      <c r="C273" s="2" t="str">
        <f t="shared" si="84"/>
        <v/>
      </c>
      <c r="D273" s="56" t="str">
        <f t="shared" si="85"/>
        <v>-</v>
      </c>
      <c r="E273" s="84" t="s">
        <v>841</v>
      </c>
      <c r="F273" s="58">
        <v>45299.4476436806</v>
      </c>
      <c r="G273" s="59" t="s">
        <v>60</v>
      </c>
      <c r="H273" s="59" t="s">
        <v>63</v>
      </c>
      <c r="I273" s="59" t="s">
        <v>40</v>
      </c>
      <c r="J273" s="59" t="s">
        <v>53</v>
      </c>
      <c r="K273" s="59" t="s">
        <v>842</v>
      </c>
      <c r="L273" s="59" t="s">
        <v>843</v>
      </c>
      <c r="M273" s="60">
        <v>46103.3771412037</v>
      </c>
      <c r="N273" s="60">
        <v>46102.7728992708</v>
      </c>
      <c r="O273" s="60">
        <v>46102.7722648264</v>
      </c>
      <c r="P273" s="60">
        <v>46086.7060730556</v>
      </c>
      <c r="Q273" s="60">
        <v>46102.7073088079</v>
      </c>
      <c r="R273" s="59">
        <v>6980</v>
      </c>
      <c r="S273" s="59">
        <v>28588</v>
      </c>
      <c r="T273" s="59">
        <v>59166.8</v>
      </c>
      <c r="U273" s="59">
        <v>55870.4</v>
      </c>
      <c r="V273" s="59">
        <v>5</v>
      </c>
      <c r="W273" s="59">
        <v>39</v>
      </c>
      <c r="X273" s="59">
        <v>112</v>
      </c>
      <c r="Y273" s="59">
        <v>103</v>
      </c>
      <c r="Z273" s="59">
        <v>833.8865671642</v>
      </c>
      <c r="AA273" s="59">
        <v>0.8100544511</v>
      </c>
      <c r="AB273" s="59">
        <v>0.0682592933</v>
      </c>
      <c r="AC273" s="59">
        <v>-0.0517093195</v>
      </c>
      <c r="AD273" s="61">
        <f>IF(AND($G273="正式版",$H273="中西医诊所"),IFERROR(R273/同类汇总数据!C$3,0),IF(AND($G273="正式版",$H273="中医诊所"),IFERROR(R273/同类汇总数据!C$4,0),IF(AND($G273="正式版",$H273="口腔诊所"),IFERROR(R273/同类汇总数据!C$5,0),IF(AND($G273="检查版",$H273="中西医诊所"),IFERROR(R273/同类汇总数据!C$6,0),IF(AND($G273="检查版",$H273="中医诊所"),IFERROR(R273/同类汇总数据!C$7,0),IF(AND($G273="检查版",$H273="口腔诊所"),IFERROR(R273/同类汇总数据!C$8,0),IF(AND($G273="互联网版",$H273="中西医诊所"),IFERROR(R273/同类汇总数据!C$9,0),IF(AND($G273="互联网版",$H273="中医诊所"),IFERROR(R273/同类汇总数据!C$10,0),IF(AND($G273="互联网版",$H273="口腔诊所"),IFERROR(R273/同类汇总数据!C$11,0))))))))))</f>
        <v>4.69970942322644</v>
      </c>
      <c r="AE273" s="61">
        <f>IF(AND($G273="正式版",$H273="中西医诊所"),IFERROR(S273/同类汇总数据!D$3,0),IF(AND($G273="正式版",$H273="中医诊所"),IFERROR(S273/同类汇总数据!D$4,0),IF(AND($G273="正式版",$H273="口腔诊所"),IFERROR(S273/同类汇总数据!D$5,0),IF(AND($G273="检查版",$H273="中西医诊所"),IFERROR(S273/同类汇总数据!D$6,0),IF(AND($G273="检查版",$H273="中医诊所"),IFERROR(S273/同类汇总数据!D$7,0),IF(AND($G273="检查版",$H273="口腔诊所"),IFERROR(S273/同类汇总数据!D$8,0),IF(AND($G273="互联网版",$H273="中西医诊所"),IFERROR(S273/同类汇总数据!D$9,0),IF(AND($G273="互联网版",$H273="中医诊所"),IFERROR(S273/同类汇总数据!D$10,0),IF(AND($G273="互联网版",$H273="口腔诊所"),IFERROR(S273/同类汇总数据!D$11,0))))))))))</f>
        <v>3.48439072759264</v>
      </c>
      <c r="AF273" s="61">
        <f>IF(AND($G273="正式版",$H273="中西医诊所"),IFERROR(T273/同类汇总数据!E$3,0),IF(AND($G273="正式版",$H273="中医诊所"),IFERROR(T273/同类汇总数据!E$4,0),IF(AND($G273="正式版",$H273="口腔诊所"),IFERROR(T273/同类汇总数据!E$5,0),IF(AND($G273="检查版",$H273="中西医诊所"),IFERROR(T273/同类汇总数据!E$6,0),IF(AND($G273="检查版",$H273="中医诊所"),IFERROR(T273/同类汇总数据!E$7,0),IF(AND($G273="检查版",$H273="口腔诊所"),IFERROR(T273/同类汇总数据!E$8,0),IF(AND($G273="互联网版",$H273="中西医诊所"),IFERROR(T273/同类汇总数据!E$9,0),IF(AND($G273="互联网版",$H273="中医诊所"),IFERROR(T273/同类汇总数据!E$10,0),IF(AND($G273="互联网版",$H273="口腔诊所"),IFERROR(T273/同类汇总数据!E$11,0))))))))))</f>
        <v>3.01360786832108</v>
      </c>
      <c r="AG273" s="61">
        <f>IF(AND($G273="正式版",$H273="中西医诊所"),IFERROR(U273/同类汇总数据!F$3,0),IF(AND($G273="正式版",$H273="中医诊所"),IFERROR(U273/同类汇总数据!F$4,0),IF(AND($G273="正式版",$H273="口腔诊所"),IFERROR(U273/同类汇总数据!F$5,0),IF(AND($G273="检查版",$H273="中西医诊所"),IFERROR(U273/同类汇总数据!F$6,0),IF(AND($G273="检查版",$H273="中医诊所"),IFERROR(U273/同类汇总数据!F$7,0),IF(AND($G273="检查版",$H273="口腔诊所"),IFERROR(U273/同类汇总数据!F$8,0),IF(AND($G273="互联网版",$H273="中西医诊所"),IFERROR(U273/同类汇总数据!F$9,0),IF(AND($G273="互联网版",$H273="中医诊所"),IFERROR(U273/同类汇总数据!F$10,0),IF(AND($G273="互联网版",$H273="口腔诊所"),IFERROR(U273/同类汇总数据!F$11,0))))))))))</f>
        <v>3.31308353691795</v>
      </c>
      <c r="AH273" s="61">
        <f>IF(AND($G273="正式版",$H273="中西医诊所"),IFERROR(V273/同类汇总数据!G$3,0),IF(AND($G273="正式版",$H273="中医诊所"),IFERROR(V273/同类汇总数据!G$4,0),IF(AND($G273="正式版",$H273="口腔诊所"),IFERROR(V273/同类汇总数据!G$5,0),IF(AND($G273="检查版",$H273="中西医诊所"),IFERROR(V273/同类汇总数据!G$6,0),IF(AND($G273="检查版",$H273="中医诊所"),IFERROR(V273/同类汇总数据!G$7,0),IF(AND($G273="检查版",$H273="口腔诊所"),IFERROR(V273/同类汇总数据!G$8,0),IF(AND($G273="互联网版",$H273="中西医诊所"),IFERROR(V273/同类汇总数据!G$9,0),IF(AND($G273="互联网版",$H273="中医诊所"),IFERROR(V273/同类汇总数据!G$10,0),IF(AND($G273="互联网版",$H273="口腔诊所"),IFERROR(V273/同类汇总数据!G$11,0))))))))))</f>
        <v>2.03128173877717</v>
      </c>
      <c r="AI273" s="61">
        <f>IF(AND($G273="正式版",$H273="中西医诊所"),IFERROR(W273/同类汇总数据!H$3,0),IF(AND($G273="正式版",$H273="中医诊所"),IFERROR(W273/同类汇总数据!H$4,0),IF(AND($G273="正式版",$H273="口腔诊所"),IFERROR(W273/同类汇总数据!H$5,0),IF(AND($G273="检查版",$H273="中西医诊所"),IFERROR(W273/同类汇总数据!H$6,0),IF(AND($G273="检查版",$H273="中医诊所"),IFERROR(W273/同类汇总数据!H$7,0),IF(AND($G273="检查版",$H273="口腔诊所"),IFERROR(W273/同类汇总数据!H$8,0),IF(AND($G273="互联网版",$H273="中西医诊所"),IFERROR(W273/同类汇总数据!H$9,0),IF(AND($G273="互联网版",$H273="中医诊所"),IFERROR(W273/同类汇总数据!H$10,0),IF(AND($G273="互联网版",$H273="口腔诊所"),IFERROR(W273/同类汇总数据!H$11,0))))))))))</f>
        <v>3.27096141104243</v>
      </c>
      <c r="AJ273" s="61">
        <f>IF(AND($G273="正式版",$H273="中西医诊所"),IFERROR(X273/同类汇总数据!I$3,0),IF(AND($G273="正式版",$H273="中医诊所"),IFERROR(X273/同类汇总数据!I$4,0),IF(AND($G273="正式版",$H273="口腔诊所"),IFERROR(X273/同类汇总数据!I$5,0),IF(AND($G273="检查版",$H273="中西医诊所"),IFERROR(X273/同类汇总数据!I$6,0),IF(AND($G273="检查版",$H273="中医诊所"),IFERROR(X273/同类汇总数据!I$7,0),IF(AND($G273="检查版",$H273="口腔诊所"),IFERROR(X273/同类汇总数据!I$8,0),IF(AND($G273="互联网版",$H273="中西医诊所"),IFERROR(X273/同类汇总数据!I$9,0),IF(AND($G273="互联网版",$H273="中医诊所"),IFERROR(X273/同类汇总数据!I$10,0),IF(AND($G273="互联网版",$H273="口腔诊所"),IFERROR(X273/同类汇总数据!I$11,0))))))))))</f>
        <v>3.63696586123027</v>
      </c>
      <c r="AK273" s="61">
        <f>IF(AND($G273="正式版",$H273="中西医诊所"),IFERROR(Y273/同类汇总数据!J$3,0),IF(AND($G273="正式版",$H273="中医诊所"),IFERROR(Y273/同类汇总数据!J$4,0),IF(AND($G273="正式版",$H273="口腔诊所"),IFERROR(Y273/同类汇总数据!J$5,0),IF(AND($G273="检查版",$H273="中西医诊所"),IFERROR(Y273/同类汇总数据!J$6,0),IF(AND($G273="检查版",$H273="中医诊所"),IFERROR(Y273/同类汇总数据!J$7,0),IF(AND($G273="检查版",$H273="口腔诊所"),IFERROR(Y273/同类汇总数据!J$8,0),IF(AND($G273="互联网版",$H273="中西医诊所"),IFERROR(Y273/同类汇总数据!J$9,0),IF(AND($G273="互联网版",$H273="中医诊所"),IFERROR(Y273/同类汇总数据!J$10,0),IF(AND($G273="互联网版",$H273="口腔诊所"),IFERROR(Y273/同类汇总数据!J$11,0))))))))))</f>
        <v>3.78962085395243</v>
      </c>
      <c r="AL273" s="62" t="str">
        <f ca="1" t="shared" si="86"/>
        <v>-</v>
      </c>
      <c r="AM273" s="62" t="str">
        <f t="shared" si="87"/>
        <v>高于同行100%</v>
      </c>
      <c r="AN273" s="5" t="str">
        <f t="shared" si="88"/>
        <v>高于同行100%</v>
      </c>
      <c r="AO273" s="63">
        <f t="shared" si="89"/>
        <v>46103.3771412037</v>
      </c>
      <c r="AP273" s="5" t="str">
        <f t="shared" si="90"/>
        <v/>
      </c>
      <c r="AQ273" s="60">
        <v>45295.6416689815</v>
      </c>
    </row>
    <row r="274" ht="17" spans="1:43">
      <c r="A274" s="5">
        <f t="shared" ref="A274:A283" si="91">ROW()-3</f>
        <v>271</v>
      </c>
      <c r="B274" s="55" t="str">
        <f t="shared" si="83"/>
        <v>连续三月交易上升</v>
      </c>
      <c r="C274" s="2" t="str">
        <f t="shared" si="84"/>
        <v/>
      </c>
      <c r="D274" s="56" t="str">
        <f t="shared" si="85"/>
        <v>-</v>
      </c>
      <c r="E274" s="84" t="s">
        <v>844</v>
      </c>
      <c r="F274" s="58">
        <v>45300.4723496875</v>
      </c>
      <c r="G274" s="59" t="s">
        <v>38</v>
      </c>
      <c r="H274" s="59" t="s">
        <v>63</v>
      </c>
      <c r="I274" s="59" t="s">
        <v>40</v>
      </c>
      <c r="J274" s="59" t="s">
        <v>78</v>
      </c>
      <c r="K274" s="59" t="s">
        <v>845</v>
      </c>
      <c r="L274" s="59"/>
      <c r="M274" s="60">
        <v>46102.3845833333</v>
      </c>
      <c r="N274" s="60">
        <v>46102.3888625</v>
      </c>
      <c r="O274" s="60">
        <v>46102.3860326042</v>
      </c>
      <c r="P274" s="60">
        <v>45865.4283140278</v>
      </c>
      <c r="Q274" s="60">
        <v>46095.7511081481</v>
      </c>
      <c r="R274" s="59">
        <v>11100</v>
      </c>
      <c r="S274" s="59">
        <v>18780</v>
      </c>
      <c r="T274" s="59">
        <v>29540</v>
      </c>
      <c r="U274" s="59">
        <v>26910</v>
      </c>
      <c r="V274" s="59">
        <v>5</v>
      </c>
      <c r="W274" s="59">
        <v>15</v>
      </c>
      <c r="X274" s="59">
        <v>45</v>
      </c>
      <c r="Y274" s="59">
        <v>40</v>
      </c>
      <c r="Z274" s="59">
        <v>791.4705882353</v>
      </c>
      <c r="AA274" s="59">
        <v>4.7784615385</v>
      </c>
      <c r="AB274" s="59">
        <v>-0.5672436751</v>
      </c>
      <c r="AC274" s="59">
        <v>-0.1881081081</v>
      </c>
      <c r="AD274" s="61">
        <f>IF(AND($G274="正式版",$H274="中西医诊所"),IFERROR(R274/同类汇总数据!C$3,0),IF(AND($G274="正式版",$H274="中医诊所"),IFERROR(R274/同类汇总数据!C$4,0),IF(AND($G274="正式版",$H274="口腔诊所"),IFERROR(R274/同类汇总数据!C$5,0),IF(AND($G274="检查版",$H274="中西医诊所"),IFERROR(R274/同类汇总数据!C$6,0),IF(AND($G274="检查版",$H274="中医诊所"),IFERROR(R274/同类汇总数据!C$7,0),IF(AND($G274="检查版",$H274="口腔诊所"),IFERROR(R274/同类汇总数据!C$8,0),IF(AND($G274="互联网版",$H274="中西医诊所"),IFERROR(R274/同类汇总数据!C$9,0),IF(AND($G274="互联网版",$H274="中医诊所"),IFERROR(R274/同类汇总数据!C$10,0),IF(AND($G274="互联网版",$H274="口腔诊所"),IFERROR(R274/同类汇总数据!C$11,0))))))))))</f>
        <v>1.11027268251013</v>
      </c>
      <c r="AE274" s="61">
        <f>IF(AND($G274="正式版",$H274="中西医诊所"),IFERROR(S274/同类汇总数据!D$3,0),IF(AND($G274="正式版",$H274="中医诊所"),IFERROR(S274/同类汇总数据!D$4,0),IF(AND($G274="正式版",$H274="口腔诊所"),IFERROR(S274/同类汇总数据!D$5,0),IF(AND($G274="检查版",$H274="中西医诊所"),IFERROR(S274/同类汇总数据!D$6,0),IF(AND($G274="检查版",$H274="中医诊所"),IFERROR(S274/同类汇总数据!D$7,0),IF(AND($G274="检查版",$H274="口腔诊所"),IFERROR(S274/同类汇总数据!D$8,0),IF(AND($G274="互联网版",$H274="中西医诊所"),IFERROR(S274/同类汇总数据!D$9,0),IF(AND($G274="互联网版",$H274="中医诊所"),IFERROR(S274/同类汇总数据!D$10,0),IF(AND($G274="互联网版",$H274="口腔诊所"),IFERROR(S274/同类汇总数据!D$11,0))))))))))</f>
        <v>0.43241180675618</v>
      </c>
      <c r="AF274" s="61">
        <f>IF(AND($G274="正式版",$H274="中西医诊所"),IFERROR(T274/同类汇总数据!E$3,0),IF(AND($G274="正式版",$H274="中医诊所"),IFERROR(T274/同类汇总数据!E$4,0),IF(AND($G274="正式版",$H274="口腔诊所"),IFERROR(T274/同类汇总数据!E$5,0),IF(AND($G274="检查版",$H274="中西医诊所"),IFERROR(T274/同类汇总数据!E$6,0),IF(AND($G274="检查版",$H274="中医诊所"),IFERROR(T274/同类汇总数据!E$7,0),IF(AND($G274="检查版",$H274="口腔诊所"),IFERROR(T274/同类汇总数据!E$8,0),IF(AND($G274="互联网版",$H274="中西医诊所"),IFERROR(T274/同类汇总数据!E$9,0),IF(AND($G274="互联网版",$H274="中医诊所"),IFERROR(T274/同类汇总数据!E$10,0),IF(AND($G274="互联网版",$H274="口腔诊所"),IFERROR(T274/同类汇总数据!E$11,0))))))))))</f>
        <v>0.266445473640886</v>
      </c>
      <c r="AG274" s="61">
        <f>IF(AND($G274="正式版",$H274="中西医诊所"),IFERROR(U274/同类汇总数据!F$3,0),IF(AND($G274="正式版",$H274="中医诊所"),IFERROR(U274/同类汇总数据!F$4,0),IF(AND($G274="正式版",$H274="口腔诊所"),IFERROR(U274/同类汇总数据!F$5,0),IF(AND($G274="检查版",$H274="中西医诊所"),IFERROR(U274/同类汇总数据!F$6,0),IF(AND($G274="检查版",$H274="中医诊所"),IFERROR(U274/同类汇总数据!F$7,0),IF(AND($G274="检查版",$H274="口腔诊所"),IFERROR(U274/同类汇总数据!F$8,0),IF(AND($G274="互联网版",$H274="中西医诊所"),IFERROR(U274/同类汇总数据!F$9,0),IF(AND($G274="互联网版",$H274="中医诊所"),IFERROR(U274/同类汇总数据!F$10,0),IF(AND($G274="互联网版",$H274="口腔诊所"),IFERROR(U274/同类汇总数据!F$11,0))))))))))</f>
        <v>0.269374772215525</v>
      </c>
      <c r="AH274" s="61">
        <f>IF(AND($G274="正式版",$H274="中西医诊所"),IFERROR(V274/同类汇总数据!G$3,0),IF(AND($G274="正式版",$H274="中医诊所"),IFERROR(V274/同类汇总数据!G$4,0),IF(AND($G274="正式版",$H274="口腔诊所"),IFERROR(V274/同类汇总数据!G$5,0),IF(AND($G274="检查版",$H274="中西医诊所"),IFERROR(V274/同类汇总数据!G$6,0),IF(AND($G274="检查版",$H274="中医诊所"),IFERROR(V274/同类汇总数据!G$7,0),IF(AND($G274="检查版",$H274="口腔诊所"),IFERROR(V274/同类汇总数据!G$8,0),IF(AND($G274="互联网版",$H274="中西医诊所"),IFERROR(V274/同类汇总数据!G$9,0),IF(AND($G274="互联网版",$H274="中医诊所"),IFERROR(V274/同类汇总数据!G$10,0),IF(AND($G274="互联网版",$H274="口腔诊所"),IFERROR(V274/同类汇总数据!G$11,0))))))))))</f>
        <v>0.37157040516037</v>
      </c>
      <c r="AI274" s="61">
        <f>IF(AND($G274="正式版",$H274="中西医诊所"),IFERROR(W274/同类汇总数据!H$3,0),IF(AND($G274="正式版",$H274="中医诊所"),IFERROR(W274/同类汇总数据!H$4,0),IF(AND($G274="正式版",$H274="口腔诊所"),IFERROR(W274/同类汇总数据!H$5,0),IF(AND($G274="检查版",$H274="中西医诊所"),IFERROR(W274/同类汇总数据!H$6,0),IF(AND($G274="检查版",$H274="中医诊所"),IFERROR(W274/同类汇总数据!H$7,0),IF(AND($G274="检查版",$H274="口腔诊所"),IFERROR(W274/同类汇总数据!H$8,0),IF(AND($G274="互联网版",$H274="中西医诊所"),IFERROR(W274/同类汇总数据!H$9,0),IF(AND($G274="互联网版",$H274="中医诊所"),IFERROR(W274/同类汇总数据!H$10,0),IF(AND($G274="互联网版",$H274="口腔诊所"),IFERROR(W274/同类汇总数据!H$11,0))))))))))</f>
        <v>0.26414821884856</v>
      </c>
      <c r="AJ274" s="61">
        <f>IF(AND($G274="正式版",$H274="中西医诊所"),IFERROR(X274/同类汇总数据!I$3,0),IF(AND($G274="正式版",$H274="中医诊所"),IFERROR(X274/同类汇总数据!I$4,0),IF(AND($G274="正式版",$H274="口腔诊所"),IFERROR(X274/同类汇总数据!I$5,0),IF(AND($G274="检查版",$H274="中西医诊所"),IFERROR(X274/同类汇总数据!I$6,0),IF(AND($G274="检查版",$H274="中医诊所"),IFERROR(X274/同类汇总数据!I$7,0),IF(AND($G274="检查版",$H274="口腔诊所"),IFERROR(X274/同类汇总数据!I$8,0),IF(AND($G274="互联网版",$H274="中西医诊所"),IFERROR(X274/同类汇总数据!I$9,0),IF(AND($G274="互联网版",$H274="中医诊所"),IFERROR(X274/同类汇总数据!I$10,0),IF(AND($G274="互联网版",$H274="口腔诊所"),IFERROR(X274/同类汇总数据!I$11,0))))))))))</f>
        <v>0.304998932503736</v>
      </c>
      <c r="AK274" s="61">
        <f>IF(AND($G274="正式版",$H274="中西医诊所"),IFERROR(Y274/同类汇总数据!J$3,0),IF(AND($G274="正式版",$H274="中医诊所"),IFERROR(Y274/同类汇总数据!J$4,0),IF(AND($G274="正式版",$H274="口腔诊所"),IFERROR(Y274/同类汇总数据!J$5,0),IF(AND($G274="检查版",$H274="中西医诊所"),IFERROR(Y274/同类汇总数据!J$6,0),IF(AND($G274="检查版",$H274="中医诊所"),IFERROR(Y274/同类汇总数据!J$7,0),IF(AND($G274="检查版",$H274="口腔诊所"),IFERROR(Y274/同类汇总数据!J$8,0),IF(AND($G274="互联网版",$H274="中西医诊所"),IFERROR(Y274/同类汇总数据!J$9,0),IF(AND($G274="互联网版",$H274="中医诊所"),IFERROR(Y274/同类汇总数据!J$10,0),IF(AND($G274="互联网版",$H274="口腔诊所"),IFERROR(Y274/同类汇总数据!J$11,0))))))))))</f>
        <v>0.301188716567111</v>
      </c>
      <c r="AL274" s="62" t="str">
        <f ca="1" t="shared" si="86"/>
        <v>-</v>
      </c>
      <c r="AM274" s="62" t="str">
        <f t="shared" si="87"/>
        <v>低于同行50%</v>
      </c>
      <c r="AN274" s="5" t="str">
        <f t="shared" si="88"/>
        <v>低于同行50%</v>
      </c>
      <c r="AO274" s="63">
        <f t="shared" si="89"/>
        <v>46102.3888625</v>
      </c>
      <c r="AP274" s="5" t="str">
        <f t="shared" si="90"/>
        <v/>
      </c>
      <c r="AQ274" s="60">
        <v>45295.6600910764</v>
      </c>
    </row>
    <row r="275" ht="17" spans="1:43">
      <c r="A275" s="5">
        <f t="shared" si="91"/>
        <v>272</v>
      </c>
      <c r="B275" s="55" t="str">
        <f t="shared" si="83"/>
        <v>连续三月交易上升</v>
      </c>
      <c r="C275" s="2" t="str">
        <f t="shared" si="84"/>
        <v/>
      </c>
      <c r="D275" s="56" t="str">
        <f t="shared" si="85"/>
        <v>-</v>
      </c>
      <c r="E275" s="84" t="s">
        <v>846</v>
      </c>
      <c r="F275" s="58">
        <v>45300.5731488657</v>
      </c>
      <c r="G275" s="59" t="s">
        <v>38</v>
      </c>
      <c r="H275" s="59" t="s">
        <v>63</v>
      </c>
      <c r="I275" s="59" t="s">
        <v>40</v>
      </c>
      <c r="J275" s="59" t="s">
        <v>121</v>
      </c>
      <c r="K275" s="59" t="s">
        <v>847</v>
      </c>
      <c r="L275" s="59" t="s">
        <v>848</v>
      </c>
      <c r="M275" s="60">
        <v>46103.4963425926</v>
      </c>
      <c r="N275" s="60">
        <v>46103.5920593171</v>
      </c>
      <c r="O275" s="60">
        <v>46103.5915850694</v>
      </c>
      <c r="P275" s="60">
        <v>46081.6385499769</v>
      </c>
      <c r="Q275" s="60">
        <v>46043.4860362847</v>
      </c>
      <c r="R275" s="59">
        <v>5603</v>
      </c>
      <c r="S275" s="59">
        <v>53164</v>
      </c>
      <c r="T275" s="59">
        <v>109216.11</v>
      </c>
      <c r="U275" s="59">
        <v>97945.11</v>
      </c>
      <c r="V275" s="59">
        <v>9</v>
      </c>
      <c r="W275" s="59">
        <v>53</v>
      </c>
      <c r="X275" s="59">
        <v>123</v>
      </c>
      <c r="Y275" s="59">
        <v>109</v>
      </c>
      <c r="Z275" s="85" t="s">
        <v>849</v>
      </c>
      <c r="AA275" s="59">
        <v>0.9217755928</v>
      </c>
      <c r="AB275" s="59">
        <v>-0.02550751</v>
      </c>
      <c r="AC275" s="59">
        <v>-0.6004432152</v>
      </c>
      <c r="AD275" s="61">
        <f>IF(AND($G275="正式版",$H275="中西医诊所"),IFERROR(R275/同类汇总数据!C$3,0),IF(AND($G275="正式版",$H275="中医诊所"),IFERROR(R275/同类汇总数据!C$4,0),IF(AND($G275="正式版",$H275="口腔诊所"),IFERROR(R275/同类汇总数据!C$5,0),IF(AND($G275="检查版",$H275="中西医诊所"),IFERROR(R275/同类汇总数据!C$6,0),IF(AND($G275="检查版",$H275="中医诊所"),IFERROR(R275/同类汇总数据!C$7,0),IF(AND($G275="检查版",$H275="口腔诊所"),IFERROR(R275/同类汇总数据!C$8,0),IF(AND($G275="互联网版",$H275="中西医诊所"),IFERROR(R275/同类汇总数据!C$9,0),IF(AND($G275="互联网版",$H275="中医诊所"),IFERROR(R275/同类汇总数据!C$10,0),IF(AND($G275="互联网版",$H275="口腔诊所"),IFERROR(R275/同类汇总数据!C$11,0))))))))))</f>
        <v>0.560437643252635</v>
      </c>
      <c r="AE275" s="61">
        <f>IF(AND($G275="正式版",$H275="中西医诊所"),IFERROR(S275/同类汇总数据!D$3,0),IF(AND($G275="正式版",$H275="中医诊所"),IFERROR(S275/同类汇总数据!D$4,0),IF(AND($G275="正式版",$H275="口腔诊所"),IFERROR(S275/同类汇总数据!D$5,0),IF(AND($G275="检查版",$H275="中西医诊所"),IFERROR(S275/同类汇总数据!D$6,0),IF(AND($G275="检查版",$H275="中医诊所"),IFERROR(S275/同类汇总数据!D$7,0),IF(AND($G275="检查版",$H275="口腔诊所"),IFERROR(S275/同类汇总数据!D$8,0),IF(AND($G275="互联网版",$H275="中西医诊所"),IFERROR(S275/同类汇总数据!D$9,0),IF(AND($G275="互联网版",$H275="中医诊所"),IFERROR(S275/同类汇总数据!D$10,0),IF(AND($G275="互联网版",$H275="口腔诊所"),IFERROR(S275/同类汇总数据!D$11,0))))))))))</f>
        <v>1.22410763015898</v>
      </c>
      <c r="AF275" s="61">
        <f>IF(AND($G275="正式版",$H275="中西医诊所"),IFERROR(T275/同类汇总数据!E$3,0),IF(AND($G275="正式版",$H275="中医诊所"),IFERROR(T275/同类汇总数据!E$4,0),IF(AND($G275="正式版",$H275="口腔诊所"),IFERROR(T275/同类汇总数据!E$5,0),IF(AND($G275="检查版",$H275="中西医诊所"),IFERROR(T275/同类汇总数据!E$6,0),IF(AND($G275="检查版",$H275="中医诊所"),IFERROR(T275/同类汇总数据!E$7,0),IF(AND($G275="检查版",$H275="口腔诊所"),IFERROR(T275/同类汇总数据!E$8,0),IF(AND($G275="互联网版",$H275="中西医诊所"),IFERROR(T275/同类汇总数据!E$9,0),IF(AND($G275="互联网版",$H275="中医诊所"),IFERROR(T275/同类汇总数据!E$10,0),IF(AND($G275="互联网版",$H275="口腔诊所"),IFERROR(T275/同类汇总数据!E$11,0))))))))))</f>
        <v>0.98510961943687</v>
      </c>
      <c r="AG275" s="61">
        <f>IF(AND($G275="正式版",$H275="中西医诊所"),IFERROR(U275/同类汇总数据!F$3,0),IF(AND($G275="正式版",$H275="中医诊所"),IFERROR(U275/同类汇总数据!F$4,0),IF(AND($G275="正式版",$H275="口腔诊所"),IFERROR(U275/同类汇总数据!F$5,0),IF(AND($G275="检查版",$H275="中西医诊所"),IFERROR(U275/同类汇总数据!F$6,0),IF(AND($G275="检查版",$H275="中医诊所"),IFERROR(U275/同类汇总数据!F$7,0),IF(AND($G275="检查版",$H275="口腔诊所"),IFERROR(U275/同类汇总数据!F$8,0),IF(AND($G275="互联网版",$H275="中西医诊所"),IFERROR(U275/同类汇总数据!F$9,0),IF(AND($G275="互联网版",$H275="中医诊所"),IFERROR(U275/同类汇总数据!F$10,0),IF(AND($G275="互联网版",$H275="口腔诊所"),IFERROR(U275/同类汇总数据!F$11,0))))))))))</f>
        <v>0.980451196427891</v>
      </c>
      <c r="AH275" s="61">
        <f>IF(AND($G275="正式版",$H275="中西医诊所"),IFERROR(V275/同类汇总数据!G$3,0),IF(AND($G275="正式版",$H275="中医诊所"),IFERROR(V275/同类汇总数据!G$4,0),IF(AND($G275="正式版",$H275="口腔诊所"),IFERROR(V275/同类汇总数据!G$5,0),IF(AND($G275="检查版",$H275="中西医诊所"),IFERROR(V275/同类汇总数据!G$6,0),IF(AND($G275="检查版",$H275="中医诊所"),IFERROR(V275/同类汇总数据!G$7,0),IF(AND($G275="检查版",$H275="口腔诊所"),IFERROR(V275/同类汇总数据!G$8,0),IF(AND($G275="互联网版",$H275="中西医诊所"),IFERROR(V275/同类汇总数据!G$9,0),IF(AND($G275="互联网版",$H275="中医诊所"),IFERROR(V275/同类汇总数据!G$10,0),IF(AND($G275="互联网版",$H275="口腔诊所"),IFERROR(V275/同类汇总数据!G$11,0))))))))))</f>
        <v>0.668826729288666</v>
      </c>
      <c r="AI275" s="61">
        <f>IF(AND($G275="正式版",$H275="中西医诊所"),IFERROR(W275/同类汇总数据!H$3,0),IF(AND($G275="正式版",$H275="中医诊所"),IFERROR(W275/同类汇总数据!H$4,0),IF(AND($G275="正式版",$H275="口腔诊所"),IFERROR(W275/同类汇总数据!H$5,0),IF(AND($G275="检查版",$H275="中西医诊所"),IFERROR(W275/同类汇总数据!H$6,0),IF(AND($G275="检查版",$H275="中医诊所"),IFERROR(W275/同类汇总数据!H$7,0),IF(AND($G275="检查版",$H275="口腔诊所"),IFERROR(W275/同类汇总数据!H$8,0),IF(AND($G275="互联网版",$H275="中西医诊所"),IFERROR(W275/同类汇总数据!H$9,0),IF(AND($G275="互联网版",$H275="中医诊所"),IFERROR(W275/同类汇总数据!H$10,0),IF(AND($G275="互联网版",$H275="口腔诊所"),IFERROR(W275/同类汇总数据!H$11,0))))))))))</f>
        <v>0.933323706598246</v>
      </c>
      <c r="AJ275" s="61">
        <f>IF(AND($G275="正式版",$H275="中西医诊所"),IFERROR(X275/同类汇总数据!I$3,0),IF(AND($G275="正式版",$H275="中医诊所"),IFERROR(X275/同类汇总数据!I$4,0),IF(AND($G275="正式版",$H275="口腔诊所"),IFERROR(X275/同类汇总数据!I$5,0),IF(AND($G275="检查版",$H275="中西医诊所"),IFERROR(X275/同类汇总数据!I$6,0),IF(AND($G275="检查版",$H275="中医诊所"),IFERROR(X275/同类汇总数据!I$7,0),IF(AND($G275="检查版",$H275="口腔诊所"),IFERROR(X275/同类汇总数据!I$8,0),IF(AND($G275="互联网版",$H275="中西医诊所"),IFERROR(X275/同类汇总数据!I$9,0),IF(AND($G275="互联网版",$H275="中医诊所"),IFERROR(X275/同类汇总数据!I$10,0),IF(AND($G275="互联网版",$H275="口腔诊所"),IFERROR(X275/同类汇总数据!I$11,0))))))))))</f>
        <v>0.833663748843546</v>
      </c>
      <c r="AK275" s="61">
        <f>IF(AND($G275="正式版",$H275="中西医诊所"),IFERROR(Y275/同类汇总数据!J$3,0),IF(AND($G275="正式版",$H275="中医诊所"),IFERROR(Y275/同类汇总数据!J$4,0),IF(AND($G275="正式版",$H275="口腔诊所"),IFERROR(Y275/同类汇总数据!J$5,0),IF(AND($G275="检查版",$H275="中西医诊所"),IFERROR(Y275/同类汇总数据!J$6,0),IF(AND($G275="检查版",$H275="中医诊所"),IFERROR(Y275/同类汇总数据!J$7,0),IF(AND($G275="检查版",$H275="口腔诊所"),IFERROR(Y275/同类汇总数据!J$8,0),IF(AND($G275="互联网版",$H275="中西医诊所"),IFERROR(Y275/同类汇总数据!J$9,0),IF(AND($G275="互联网版",$H275="中医诊所"),IFERROR(Y275/同类汇总数据!J$10,0),IF(AND($G275="互联网版",$H275="口腔诊所"),IFERROR(Y275/同类汇总数据!J$11,0))))))))))</f>
        <v>0.820739252645378</v>
      </c>
      <c r="AL275" s="62" t="str">
        <f ca="1" t="shared" si="86"/>
        <v>-</v>
      </c>
      <c r="AM275" s="62" t="str">
        <f t="shared" si="87"/>
        <v>高于同行20%</v>
      </c>
      <c r="AN275" s="5" t="str">
        <f t="shared" si="88"/>
        <v/>
      </c>
      <c r="AO275" s="63">
        <f t="shared" si="89"/>
        <v>46103.5920593171</v>
      </c>
      <c r="AP275" s="5" t="str">
        <f t="shared" si="90"/>
        <v/>
      </c>
      <c r="AQ275" s="60">
        <v>45299.4476436806</v>
      </c>
    </row>
    <row r="276" ht="17" spans="1:43">
      <c r="A276" s="5">
        <f t="shared" si="91"/>
        <v>273</v>
      </c>
      <c r="B276" s="55" t="str">
        <f t="shared" si="83"/>
        <v>交易波动较大</v>
      </c>
      <c r="C276" s="2" t="str">
        <f t="shared" si="84"/>
        <v/>
      </c>
      <c r="D276" s="56" t="str">
        <f t="shared" si="85"/>
        <v>-</v>
      </c>
      <c r="E276" s="84" t="s">
        <v>850</v>
      </c>
      <c r="F276" s="58">
        <v>45300.8171851157</v>
      </c>
      <c r="G276" s="59" t="s">
        <v>38</v>
      </c>
      <c r="H276" s="59" t="s">
        <v>39</v>
      </c>
      <c r="I276" s="59" t="s">
        <v>40</v>
      </c>
      <c r="J276" s="59" t="s">
        <v>117</v>
      </c>
      <c r="K276" s="59" t="s">
        <v>851</v>
      </c>
      <c r="L276" s="59" t="s">
        <v>852</v>
      </c>
      <c r="M276" s="60">
        <v>46104.3493402778</v>
      </c>
      <c r="N276" s="60">
        <v>46104.3528272801</v>
      </c>
      <c r="O276" s="60">
        <v>46104.3525035995</v>
      </c>
      <c r="P276" s="60">
        <v>46093.7033206366</v>
      </c>
      <c r="Q276" s="60">
        <v>46104.3709467477</v>
      </c>
      <c r="R276" s="59">
        <v>15619</v>
      </c>
      <c r="S276" s="59">
        <v>70852</v>
      </c>
      <c r="T276" s="59">
        <v>191599</v>
      </c>
      <c r="U276" s="59">
        <v>180568</v>
      </c>
      <c r="V276" s="59">
        <v>116</v>
      </c>
      <c r="W276" s="59">
        <v>504</v>
      </c>
      <c r="X276" s="59">
        <v>1448</v>
      </c>
      <c r="Y276" s="59">
        <v>1298</v>
      </c>
      <c r="Z276" s="59">
        <v>209.718931475</v>
      </c>
      <c r="AA276" s="59">
        <v>0.1753815528</v>
      </c>
      <c r="AB276" s="59">
        <v>-0.003092596</v>
      </c>
      <c r="AC276" s="59">
        <v>-0.4460765857</v>
      </c>
      <c r="AD276" s="61">
        <f>IF(AND($G276="正式版",$H276="中西医诊所"),IFERROR(R276/同类汇总数据!C$3,0),IF(AND($G276="正式版",$H276="中医诊所"),IFERROR(R276/同类汇总数据!C$4,0),IF(AND($G276="正式版",$H276="口腔诊所"),IFERROR(R276/同类汇总数据!C$5,0),IF(AND($G276="检查版",$H276="中西医诊所"),IFERROR(R276/同类汇总数据!C$6,0),IF(AND($G276="检查版",$H276="中医诊所"),IFERROR(R276/同类汇总数据!C$7,0),IF(AND($G276="检查版",$H276="口腔诊所"),IFERROR(R276/同类汇总数据!C$8,0),IF(AND($G276="互联网版",$H276="中西医诊所"),IFERROR(R276/同类汇总数据!C$9,0),IF(AND($G276="互联网版",$H276="中医诊所"),IFERROR(R276/同类汇总数据!C$10,0),IF(AND($G276="互联网版",$H276="口腔诊所"),IFERROR(R276/同类汇总数据!C$11,0))))))))))</f>
        <v>1.70666774921261</v>
      </c>
      <c r="AE276" s="61">
        <f>IF(AND($G276="正式版",$H276="中西医诊所"),IFERROR(S276/同类汇总数据!D$3,0),IF(AND($G276="正式版",$H276="中医诊所"),IFERROR(S276/同类汇总数据!D$4,0),IF(AND($G276="正式版",$H276="口腔诊所"),IFERROR(S276/同类汇总数据!D$5,0),IF(AND($G276="检查版",$H276="中西医诊所"),IFERROR(S276/同类汇总数据!D$6,0),IF(AND($G276="检查版",$H276="中医诊所"),IFERROR(S276/同类汇总数据!D$7,0),IF(AND($G276="检查版",$H276="口腔诊所"),IFERROR(S276/同类汇总数据!D$8,0),IF(AND($G276="互联网版",$H276="中西医诊所"),IFERROR(S276/同类汇总数据!D$9,0),IF(AND($G276="互联网版",$H276="中医诊所"),IFERROR(S276/同类汇总数据!D$10,0),IF(AND($G276="互联网版",$H276="口腔诊所"),IFERROR(S276/同类汇总数据!D$11,0))))))))))</f>
        <v>1.94201769658344</v>
      </c>
      <c r="AF276" s="61">
        <f>IF(AND($G276="正式版",$H276="中西医诊所"),IFERROR(T276/同类汇总数据!E$3,0),IF(AND($G276="正式版",$H276="中医诊所"),IFERROR(T276/同类汇总数据!E$4,0),IF(AND($G276="正式版",$H276="口腔诊所"),IFERROR(T276/同类汇总数据!E$5,0),IF(AND($G276="检查版",$H276="中西医诊所"),IFERROR(T276/同类汇总数据!E$6,0),IF(AND($G276="检查版",$H276="中医诊所"),IFERROR(T276/同类汇总数据!E$7,0),IF(AND($G276="检查版",$H276="口腔诊所"),IFERROR(T276/同类汇总数据!E$8,0),IF(AND($G276="互联网版",$H276="中西医诊所"),IFERROR(T276/同类汇总数据!E$9,0),IF(AND($G276="互联网版",$H276="中医诊所"),IFERROR(T276/同类汇总数据!E$10,0),IF(AND($G276="互联网版",$H276="口腔诊所"),IFERROR(T276/同类汇总数据!E$11,0))))))))))</f>
        <v>1.75591700292443</v>
      </c>
      <c r="AG276" s="61">
        <f>IF(AND($G276="正式版",$H276="中西医诊所"),IFERROR(U276/同类汇总数据!F$3,0),IF(AND($G276="正式版",$H276="中医诊所"),IFERROR(U276/同类汇总数据!F$4,0),IF(AND($G276="正式版",$H276="口腔诊所"),IFERROR(U276/同类汇总数据!F$5,0),IF(AND($G276="检查版",$H276="中西医诊所"),IFERROR(U276/同类汇总数据!F$6,0),IF(AND($G276="检查版",$H276="中医诊所"),IFERROR(U276/同类汇总数据!F$7,0),IF(AND($G276="检查版",$H276="口腔诊所"),IFERROR(U276/同类汇总数据!F$8,0),IF(AND($G276="互联网版",$H276="中西医诊所"),IFERROR(U276/同类汇总数据!F$9,0),IF(AND($G276="互联网版",$H276="中医诊所"),IFERROR(U276/同类汇总数据!F$10,0),IF(AND($G276="互联网版",$H276="口腔诊所"),IFERROR(U276/同类汇总数据!F$11,0))))))))))</f>
        <v>1.88242299870865</v>
      </c>
      <c r="AH276" s="61">
        <f>IF(AND($G276="正式版",$H276="中西医诊所"),IFERROR(V276/同类汇总数据!G$3,0),IF(AND($G276="正式版",$H276="中医诊所"),IFERROR(V276/同类汇总数据!G$4,0),IF(AND($G276="正式版",$H276="口腔诊所"),IFERROR(V276/同类汇总数据!G$5,0),IF(AND($G276="检查版",$H276="中西医诊所"),IFERROR(V276/同类汇总数据!G$6,0),IF(AND($G276="检查版",$H276="中医诊所"),IFERROR(V276/同类汇总数据!G$7,0),IF(AND($G276="检查版",$H276="口腔诊所"),IFERROR(V276/同类汇总数据!G$8,0),IF(AND($G276="互联网版",$H276="中西医诊所"),IFERROR(V276/同类汇总数据!G$9,0),IF(AND($G276="互联网版",$H276="中医诊所"),IFERROR(V276/同类汇总数据!G$10,0),IF(AND($G276="互联网版",$H276="口腔诊所"),IFERROR(V276/同类汇总数据!G$11,0))))))))))</f>
        <v>1.22361449392465</v>
      </c>
      <c r="AI276" s="61">
        <f>IF(AND($G276="正式版",$H276="中西医诊所"),IFERROR(W276/同类汇总数据!H$3,0),IF(AND($G276="正式版",$H276="中医诊所"),IFERROR(W276/同类汇总数据!H$4,0),IF(AND($G276="正式版",$H276="口腔诊所"),IFERROR(W276/同类汇总数据!H$5,0),IF(AND($G276="检查版",$H276="中西医诊所"),IFERROR(W276/同类汇总数据!H$6,0),IF(AND($G276="检查版",$H276="中医诊所"),IFERROR(W276/同类汇总数据!H$7,0),IF(AND($G276="检查版",$H276="口腔诊所"),IFERROR(W276/同类汇总数据!H$8,0),IF(AND($G276="互联网版",$H276="中西医诊所"),IFERROR(W276/同类汇总数据!H$9,0),IF(AND($G276="互联网版",$H276="中医诊所"),IFERROR(W276/同类汇总数据!H$10,0),IF(AND($G276="互联网版",$H276="口腔诊所"),IFERROR(W276/同类汇总数据!H$11,0))))))))))</f>
        <v>1.37844117994565</v>
      </c>
      <c r="AJ276" s="61">
        <f>IF(AND($G276="正式版",$H276="中西医诊所"),IFERROR(X276/同类汇总数据!I$3,0),IF(AND($G276="正式版",$H276="中医诊所"),IFERROR(X276/同类汇总数据!I$4,0),IF(AND($G276="正式版",$H276="口腔诊所"),IFERROR(X276/同类汇总数据!I$5,0),IF(AND($G276="检查版",$H276="中西医诊所"),IFERROR(X276/同类汇总数据!I$6,0),IF(AND($G276="检查版",$H276="中医诊所"),IFERROR(X276/同类汇总数据!I$7,0),IF(AND($G276="检查版",$H276="口腔诊所"),IFERROR(X276/同类汇总数据!I$8,0),IF(AND($G276="互联网版",$H276="中西医诊所"),IFERROR(X276/同类汇总数据!I$9,0),IF(AND($G276="互联网版",$H276="中医诊所"),IFERROR(X276/同类汇总数据!I$10,0),IF(AND($G276="互联网版",$H276="口腔诊所"),IFERROR(X276/同类汇总数据!I$11,0))))))))))</f>
        <v>1.28038493605901</v>
      </c>
      <c r="AK276" s="61">
        <f>IF(AND($G276="正式版",$H276="中西医诊所"),IFERROR(Y276/同类汇总数据!J$3,0),IF(AND($G276="正式版",$H276="中医诊所"),IFERROR(Y276/同类汇总数据!J$4,0),IF(AND($G276="正式版",$H276="口腔诊所"),IFERROR(Y276/同类汇总数据!J$5,0),IF(AND($G276="检查版",$H276="中西医诊所"),IFERROR(Y276/同类汇总数据!J$6,0),IF(AND($G276="检查版",$H276="中医诊所"),IFERROR(Y276/同类汇总数据!J$7,0),IF(AND($G276="检查版",$H276="口腔诊所"),IFERROR(Y276/同类汇总数据!J$8,0),IF(AND($G276="互联网版",$H276="中西医诊所"),IFERROR(Y276/同类汇总数据!J$9,0),IF(AND($G276="互联网版",$H276="中医诊所"),IFERROR(Y276/同类汇总数据!J$10,0),IF(AND($G276="互联网版",$H276="口腔诊所"),IFERROR(Y276/同类汇总数据!J$11,0))))))))))</f>
        <v>1.2969852387492</v>
      </c>
      <c r="AL276" s="62" t="str">
        <f ca="1" t="shared" si="86"/>
        <v>-</v>
      </c>
      <c r="AM276" s="62" t="str">
        <f t="shared" si="87"/>
        <v>高于同行150%</v>
      </c>
      <c r="AN276" s="5" t="str">
        <f t="shared" si="88"/>
        <v>高于同行20%</v>
      </c>
      <c r="AO276" s="63">
        <f t="shared" si="89"/>
        <v>46104.3709467477</v>
      </c>
      <c r="AP276" s="5" t="str">
        <f t="shared" si="90"/>
        <v/>
      </c>
      <c r="AQ276" s="60">
        <v>45300.4723496875</v>
      </c>
    </row>
    <row r="277" ht="17" spans="1:43">
      <c r="A277" s="5">
        <f t="shared" si="91"/>
        <v>274</v>
      </c>
      <c r="B277" s="55" t="str">
        <f t="shared" si="83"/>
        <v>交易波动较大</v>
      </c>
      <c r="C277" s="2" t="str">
        <f t="shared" si="84"/>
        <v/>
      </c>
      <c r="D277" s="56" t="str">
        <f t="shared" si="85"/>
        <v>-</v>
      </c>
      <c r="E277" s="84" t="s">
        <v>853</v>
      </c>
      <c r="F277" s="58">
        <v>45301.4269177546</v>
      </c>
      <c r="G277" s="59" t="s">
        <v>60</v>
      </c>
      <c r="H277" s="59" t="s">
        <v>63</v>
      </c>
      <c r="I277" s="59" t="s">
        <v>40</v>
      </c>
      <c r="J277" s="59" t="s">
        <v>45</v>
      </c>
      <c r="K277" s="59" t="s">
        <v>854</v>
      </c>
      <c r="L277" s="59" t="s">
        <v>855</v>
      </c>
      <c r="M277" s="60">
        <v>46103.6263541667</v>
      </c>
      <c r="N277" s="60">
        <v>46103.6288052315</v>
      </c>
      <c r="O277" s="60">
        <v>46103.6283625694</v>
      </c>
      <c r="P277" s="60">
        <v>45895.4521431366</v>
      </c>
      <c r="Q277" s="60">
        <v>46079.425114213</v>
      </c>
      <c r="R277" s="59">
        <v>800</v>
      </c>
      <c r="S277" s="59">
        <v>1200</v>
      </c>
      <c r="T277" s="59">
        <v>1350</v>
      </c>
      <c r="U277" s="59">
        <v>1350</v>
      </c>
      <c r="V277" s="59">
        <v>1</v>
      </c>
      <c r="W277" s="59">
        <v>3</v>
      </c>
      <c r="X277" s="59">
        <v>4</v>
      </c>
      <c r="Y277" s="59">
        <v>4</v>
      </c>
      <c r="Z277" s="59">
        <v>450</v>
      </c>
      <c r="AA277" s="59"/>
      <c r="AB277" s="59"/>
      <c r="AC277" s="59">
        <v>-0.9625</v>
      </c>
      <c r="AD277" s="61">
        <f>IF(AND($G277="正式版",$H277="中西医诊所"),IFERROR(R277/同类汇总数据!C$3,0),IF(AND($G277="正式版",$H277="中医诊所"),IFERROR(R277/同类汇总数据!C$4,0),IF(AND($G277="正式版",$H277="口腔诊所"),IFERROR(R277/同类汇总数据!C$5,0),IF(AND($G277="检查版",$H277="中西医诊所"),IFERROR(R277/同类汇总数据!C$6,0),IF(AND($G277="检查版",$H277="中医诊所"),IFERROR(R277/同类汇总数据!C$7,0),IF(AND($G277="检查版",$H277="口腔诊所"),IFERROR(R277/同类汇总数据!C$8,0),IF(AND($G277="互联网版",$H277="中西医诊所"),IFERROR(R277/同类汇总数据!C$9,0),IF(AND($G277="互联网版",$H277="中医诊所"),IFERROR(R277/同类汇总数据!C$10,0),IF(AND($G277="互联网版",$H277="口腔诊所"),IFERROR(R277/同类汇总数据!C$11,0))))))))))</f>
        <v>0.538648644495867</v>
      </c>
      <c r="AE277" s="61">
        <f>IF(AND($G277="正式版",$H277="中西医诊所"),IFERROR(S277/同类汇总数据!D$3,0),IF(AND($G277="正式版",$H277="中医诊所"),IFERROR(S277/同类汇总数据!D$4,0),IF(AND($G277="正式版",$H277="口腔诊所"),IFERROR(S277/同类汇总数据!D$5,0),IF(AND($G277="检查版",$H277="中西医诊所"),IFERROR(S277/同类汇总数据!D$6,0),IF(AND($G277="检查版",$H277="中医诊所"),IFERROR(S277/同类汇总数据!D$7,0),IF(AND($G277="检查版",$H277="口腔诊所"),IFERROR(S277/同类汇总数据!D$8,0),IF(AND($G277="互联网版",$H277="中西医诊所"),IFERROR(S277/同类汇总数据!D$9,0),IF(AND($G277="互联网版",$H277="中医诊所"),IFERROR(S277/同类汇总数据!D$10,0),IF(AND($G277="互联网版",$H277="口腔诊所"),IFERROR(S277/同类汇总数据!D$11,0))))))))))</f>
        <v>0.14625958000249</v>
      </c>
      <c r="AF277" s="61">
        <f>IF(AND($G277="正式版",$H277="中西医诊所"),IFERROR(T277/同类汇总数据!E$3,0),IF(AND($G277="正式版",$H277="中医诊所"),IFERROR(T277/同类汇总数据!E$4,0),IF(AND($G277="正式版",$H277="口腔诊所"),IFERROR(T277/同类汇总数据!E$5,0),IF(AND($G277="检查版",$H277="中西医诊所"),IFERROR(T277/同类汇总数据!E$6,0),IF(AND($G277="检查版",$H277="中医诊所"),IFERROR(T277/同类汇总数据!E$7,0),IF(AND($G277="检查版",$H277="口腔诊所"),IFERROR(T277/同类汇总数据!E$8,0),IF(AND($G277="互联网版",$H277="中西医诊所"),IFERROR(T277/同类汇总数据!E$9,0),IF(AND($G277="互联网版",$H277="中医诊所"),IFERROR(T277/同类汇总数据!E$10,0),IF(AND($G277="互联网版",$H277="口腔诊所"),IFERROR(T277/同类汇总数据!E$11,0))))))))))</f>
        <v>0.0687610386607601</v>
      </c>
      <c r="AG277" s="61">
        <f>IF(AND($G277="正式版",$H277="中西医诊所"),IFERROR(U277/同类汇总数据!F$3,0),IF(AND($G277="正式版",$H277="中医诊所"),IFERROR(U277/同类汇总数据!F$4,0),IF(AND($G277="正式版",$H277="口腔诊所"),IFERROR(U277/同类汇总数据!F$5,0),IF(AND($G277="检查版",$H277="中西医诊所"),IFERROR(U277/同类汇总数据!F$6,0),IF(AND($G277="检查版",$H277="中医诊所"),IFERROR(U277/同类汇总数据!F$7,0),IF(AND($G277="检查版",$H277="口腔诊所"),IFERROR(U277/同类汇总数据!F$8,0),IF(AND($G277="互联网版",$H277="中西医诊所"),IFERROR(U277/同类汇总数据!F$9,0),IF(AND($G277="互联网版",$H277="中医诊所"),IFERROR(U277/同类汇总数据!F$10,0),IF(AND($G277="互联网版",$H277="口腔诊所"),IFERROR(U277/同类汇总数据!F$11,0))))))))))</f>
        <v>0.0800542465212212</v>
      </c>
      <c r="AH277" s="61">
        <f>IF(AND($G277="正式版",$H277="中西医诊所"),IFERROR(V277/同类汇总数据!G$3,0),IF(AND($G277="正式版",$H277="中医诊所"),IFERROR(V277/同类汇总数据!G$4,0),IF(AND($G277="正式版",$H277="口腔诊所"),IFERROR(V277/同类汇总数据!G$5,0),IF(AND($G277="检查版",$H277="中西医诊所"),IFERROR(V277/同类汇总数据!G$6,0),IF(AND($G277="检查版",$H277="中医诊所"),IFERROR(V277/同类汇总数据!G$7,0),IF(AND($G277="检查版",$H277="口腔诊所"),IFERROR(V277/同类汇总数据!G$8,0),IF(AND($G277="互联网版",$H277="中西医诊所"),IFERROR(V277/同类汇总数据!G$9,0),IF(AND($G277="互联网版",$H277="中医诊所"),IFERROR(V277/同类汇总数据!G$10,0),IF(AND($G277="互联网版",$H277="口腔诊所"),IFERROR(V277/同类汇总数据!G$11,0))))))))))</f>
        <v>0.406256347755434</v>
      </c>
      <c r="AI277" s="61">
        <f>IF(AND($G277="正式版",$H277="中西医诊所"),IFERROR(W277/同类汇总数据!H$3,0),IF(AND($G277="正式版",$H277="中医诊所"),IFERROR(W277/同类汇总数据!H$4,0),IF(AND($G277="正式版",$H277="口腔诊所"),IFERROR(W277/同类汇总数据!H$5,0),IF(AND($G277="检查版",$H277="中西医诊所"),IFERROR(W277/同类汇总数据!H$6,0),IF(AND($G277="检查版",$H277="中医诊所"),IFERROR(W277/同类汇总数据!H$7,0),IF(AND($G277="检查版",$H277="口腔诊所"),IFERROR(W277/同类汇总数据!H$8,0),IF(AND($G277="互联网版",$H277="中西医诊所"),IFERROR(W277/同类汇总数据!H$9,0),IF(AND($G277="互联网版",$H277="中医诊所"),IFERROR(W277/同类汇总数据!H$10,0),IF(AND($G277="互联网版",$H277="口腔诊所"),IFERROR(W277/同类汇总数据!H$11,0))))))))))</f>
        <v>0.251612416234033</v>
      </c>
      <c r="AJ277" s="61">
        <f>IF(AND($G277="正式版",$H277="中西医诊所"),IFERROR(X277/同类汇总数据!I$3,0),IF(AND($G277="正式版",$H277="中医诊所"),IFERROR(X277/同类汇总数据!I$4,0),IF(AND($G277="正式版",$H277="口腔诊所"),IFERROR(X277/同类汇总数据!I$5,0),IF(AND($G277="检查版",$H277="中西医诊所"),IFERROR(X277/同类汇总数据!I$6,0),IF(AND($G277="检查版",$H277="中医诊所"),IFERROR(X277/同类汇总数据!I$7,0),IF(AND($G277="检查版",$H277="口腔诊所"),IFERROR(X277/同类汇总数据!I$8,0),IF(AND($G277="互联网版",$H277="中西医诊所"),IFERROR(X277/同类汇总数据!I$9,0),IF(AND($G277="互联网版",$H277="中医诊所"),IFERROR(X277/同类汇总数据!I$10,0),IF(AND($G277="互联网版",$H277="口腔诊所"),IFERROR(X277/同类汇总数据!I$11,0))))))))))</f>
        <v>0.129891637901081</v>
      </c>
      <c r="AK277" s="61">
        <f>IF(AND($G277="正式版",$H277="中西医诊所"),IFERROR(Y277/同类汇总数据!J$3,0),IF(AND($G277="正式版",$H277="中医诊所"),IFERROR(Y277/同类汇总数据!J$4,0),IF(AND($G277="正式版",$H277="口腔诊所"),IFERROR(Y277/同类汇总数据!J$5,0),IF(AND($G277="检查版",$H277="中西医诊所"),IFERROR(Y277/同类汇总数据!J$6,0),IF(AND($G277="检查版",$H277="中医诊所"),IFERROR(Y277/同类汇总数据!J$7,0),IF(AND($G277="检查版",$H277="口腔诊所"),IFERROR(Y277/同类汇总数据!J$8,0),IF(AND($G277="互联网版",$H277="中西医诊所"),IFERROR(Y277/同类汇总数据!J$9,0),IF(AND($G277="互联网版",$H277="中医诊所"),IFERROR(Y277/同类汇总数据!J$10,0),IF(AND($G277="互联网版",$H277="口腔诊所"),IFERROR(Y277/同类汇总数据!J$11,0))))))))))</f>
        <v>0.147169741901065</v>
      </c>
      <c r="AL277" s="62" t="str">
        <f ca="1" t="shared" si="86"/>
        <v>-</v>
      </c>
      <c r="AM277" s="62" t="str">
        <f t="shared" si="87"/>
        <v>低于同行20%</v>
      </c>
      <c r="AN277" s="5" t="str">
        <f t="shared" si="88"/>
        <v>低于同行50%</v>
      </c>
      <c r="AO277" s="63">
        <f t="shared" si="89"/>
        <v>46103.6288052315</v>
      </c>
      <c r="AP277" s="5" t="str">
        <f t="shared" si="90"/>
        <v/>
      </c>
      <c r="AQ277" s="60">
        <v>45300.5731488657</v>
      </c>
    </row>
    <row r="278" ht="17" spans="1:43">
      <c r="A278" s="5">
        <f t="shared" si="91"/>
        <v>275</v>
      </c>
      <c r="B278" s="55" t="str">
        <f t="shared" si="83"/>
        <v>交易波动较大</v>
      </c>
      <c r="C278" s="2" t="str">
        <f t="shared" si="84"/>
        <v/>
      </c>
      <c r="D278" s="56" t="str">
        <f t="shared" si="85"/>
        <v>-</v>
      </c>
      <c r="E278" s="84" t="s">
        <v>856</v>
      </c>
      <c r="F278" s="58">
        <v>45306.5035631482</v>
      </c>
      <c r="G278" s="59" t="s">
        <v>38</v>
      </c>
      <c r="H278" s="59" t="s">
        <v>39</v>
      </c>
      <c r="I278" s="59" t="s">
        <v>40</v>
      </c>
      <c r="J278" s="59" t="s">
        <v>182</v>
      </c>
      <c r="K278" s="59" t="s">
        <v>857</v>
      </c>
      <c r="L278" s="59" t="s">
        <v>858</v>
      </c>
      <c r="M278" s="60">
        <v>46104.386712963</v>
      </c>
      <c r="N278" s="60">
        <v>46104.3870827315</v>
      </c>
      <c r="O278" s="60">
        <v>46104.3940659491</v>
      </c>
      <c r="P278" s="60">
        <v>46098.667025</v>
      </c>
      <c r="Q278" s="60">
        <v>46104.3870971528</v>
      </c>
      <c r="R278" s="59">
        <v>1439.33</v>
      </c>
      <c r="S278" s="59">
        <v>7075.7</v>
      </c>
      <c r="T278" s="59">
        <v>24859.28</v>
      </c>
      <c r="U278" s="59">
        <v>22363.19</v>
      </c>
      <c r="V278" s="59">
        <v>39</v>
      </c>
      <c r="W278" s="59">
        <v>171</v>
      </c>
      <c r="X278" s="59">
        <v>519</v>
      </c>
      <c r="Y278" s="59">
        <v>473</v>
      </c>
      <c r="Z278" s="59">
        <v>63.0929295775</v>
      </c>
      <c r="AA278" s="59">
        <v>-0.1395023593</v>
      </c>
      <c r="AB278" s="59">
        <v>-0.1399446489</v>
      </c>
      <c r="AC278" s="59">
        <v>-0.2187915953</v>
      </c>
      <c r="AD278" s="61">
        <f>IF(AND($G278="正式版",$H278="中西医诊所"),IFERROR(R278/同类汇总数据!C$3,0),IF(AND($G278="正式版",$H278="中医诊所"),IFERROR(R278/同类汇总数据!C$4,0),IF(AND($G278="正式版",$H278="口腔诊所"),IFERROR(R278/同类汇总数据!C$5,0),IF(AND($G278="检查版",$H278="中西医诊所"),IFERROR(R278/同类汇总数据!C$6,0),IF(AND($G278="检查版",$H278="中医诊所"),IFERROR(R278/同类汇总数据!C$7,0),IF(AND($G278="检查版",$H278="口腔诊所"),IFERROR(R278/同类汇总数据!C$8,0),IF(AND($G278="互联网版",$H278="中西医诊所"),IFERROR(R278/同类汇总数据!C$9,0),IF(AND($G278="互联网版",$H278="中医诊所"),IFERROR(R278/同类汇总数据!C$10,0),IF(AND($G278="互联网版",$H278="口腔诊所"),IFERROR(R278/同类汇总数据!C$11,0))))))))))</f>
        <v>0.157273710959356</v>
      </c>
      <c r="AE278" s="61">
        <f>IF(AND($G278="正式版",$H278="中西医诊所"),IFERROR(S278/同类汇总数据!D$3,0),IF(AND($G278="正式版",$H278="中医诊所"),IFERROR(S278/同类汇总数据!D$4,0),IF(AND($G278="正式版",$H278="口腔诊所"),IFERROR(S278/同类汇总数据!D$5,0),IF(AND($G278="检查版",$H278="中西医诊所"),IFERROR(S278/同类汇总数据!D$6,0),IF(AND($G278="检查版",$H278="中医诊所"),IFERROR(S278/同类汇总数据!D$7,0),IF(AND($G278="检查版",$H278="口腔诊所"),IFERROR(S278/同类汇总数据!D$8,0),IF(AND($G278="互联网版",$H278="中西医诊所"),IFERROR(S278/同类汇总数据!D$9,0),IF(AND($G278="互联网版",$H278="中医诊所"),IFERROR(S278/同类汇总数据!D$10,0),IF(AND($G278="互联网版",$H278="口腔诊所"),IFERROR(S278/同类汇总数据!D$11,0))))))))))</f>
        <v>0.193941379434815</v>
      </c>
      <c r="AF278" s="61">
        <f>IF(AND($G278="正式版",$H278="中西医诊所"),IFERROR(T278/同类汇总数据!E$3,0),IF(AND($G278="正式版",$H278="中医诊所"),IFERROR(T278/同类汇总数据!E$4,0),IF(AND($G278="正式版",$H278="口腔诊所"),IFERROR(T278/同类汇总数据!E$5,0),IF(AND($G278="检查版",$H278="中西医诊所"),IFERROR(T278/同类汇总数据!E$6,0),IF(AND($G278="检查版",$H278="中医诊所"),IFERROR(T278/同类汇总数据!E$7,0),IF(AND($G278="检查版",$H278="口腔诊所"),IFERROR(T278/同类汇总数据!E$8,0),IF(AND($G278="互联网版",$H278="中西医诊所"),IFERROR(T278/同类汇总数据!E$9,0),IF(AND($G278="互联网版",$H278="中医诊所"),IFERROR(T278/同类汇总数据!E$10,0),IF(AND($G278="互联网版",$H278="口腔诊所"),IFERROR(T278/同类汇总数据!E$11,0))))))))))</f>
        <v>0.227823905304617</v>
      </c>
      <c r="AG278" s="61">
        <f>IF(AND($G278="正式版",$H278="中西医诊所"),IFERROR(U278/同类汇总数据!F$3,0),IF(AND($G278="正式版",$H278="中医诊所"),IFERROR(U278/同类汇总数据!F$4,0),IF(AND($G278="正式版",$H278="口腔诊所"),IFERROR(U278/同类汇总数据!F$5,0),IF(AND($G278="检查版",$H278="中西医诊所"),IFERROR(U278/同类汇总数据!F$6,0),IF(AND($G278="检查版",$H278="中医诊所"),IFERROR(U278/同类汇总数据!F$7,0),IF(AND($G278="检查版",$H278="口腔诊所"),IFERROR(U278/同类汇总数据!F$8,0),IF(AND($G278="互联网版",$H278="中西医诊所"),IFERROR(U278/同类汇总数据!F$9,0),IF(AND($G278="互联网版",$H278="中医诊所"),IFERROR(U278/同类汇总数据!F$10,0),IF(AND($G278="互联网版",$H278="口腔诊所"),IFERROR(U278/同类汇总数据!F$11,0))))))))))</f>
        <v>0.233136453748679</v>
      </c>
      <c r="AH278" s="61">
        <f>IF(AND($G278="正式版",$H278="中西医诊所"),IFERROR(V278/同类汇总数据!G$3,0),IF(AND($G278="正式版",$H278="中医诊所"),IFERROR(V278/同类汇总数据!G$4,0),IF(AND($G278="正式版",$H278="口腔诊所"),IFERROR(V278/同类汇总数据!G$5,0),IF(AND($G278="检查版",$H278="中西医诊所"),IFERROR(V278/同类汇总数据!G$6,0),IF(AND($G278="检查版",$H278="中医诊所"),IFERROR(V278/同类汇总数据!G$7,0),IF(AND($G278="检查版",$H278="口腔诊所"),IFERROR(V278/同类汇总数据!G$8,0),IF(AND($G278="互联网版",$H278="中西医诊所"),IFERROR(V278/同类汇总数据!G$9,0),IF(AND($G278="互联网版",$H278="中医诊所"),IFERROR(V278/同类汇总数据!G$10,0),IF(AND($G278="互联网版",$H278="口腔诊所"),IFERROR(V278/同类汇总数据!G$11,0))))))))))</f>
        <v>0.411387631578115</v>
      </c>
      <c r="AI278" s="61">
        <f>IF(AND($G278="正式版",$H278="中西医诊所"),IFERROR(W278/同类汇总数据!H$3,0),IF(AND($G278="正式版",$H278="中医诊所"),IFERROR(W278/同类汇总数据!H$4,0),IF(AND($G278="正式版",$H278="口腔诊所"),IFERROR(W278/同类汇总数据!H$5,0),IF(AND($G278="检查版",$H278="中西医诊所"),IFERROR(W278/同类汇总数据!H$6,0),IF(AND($G278="检查版",$H278="中医诊所"),IFERROR(W278/同类汇总数据!H$7,0),IF(AND($G278="检查版",$H278="口腔诊所"),IFERROR(W278/同类汇总数据!H$8,0),IF(AND($G278="互联网版",$H278="中西医诊所"),IFERROR(W278/同类汇总数据!H$9,0),IF(AND($G278="互联网版",$H278="中医诊所"),IFERROR(W278/同类汇总数据!H$10,0),IF(AND($G278="互联网版",$H278="口腔诊所"),IFERROR(W278/同类汇总数据!H$11,0))))))))))</f>
        <v>0.467685400338703</v>
      </c>
      <c r="AJ278" s="61">
        <f>IF(AND($G278="正式版",$H278="中西医诊所"),IFERROR(X278/同类汇总数据!I$3,0),IF(AND($G278="正式版",$H278="中医诊所"),IFERROR(X278/同类汇总数据!I$4,0),IF(AND($G278="正式版",$H278="口腔诊所"),IFERROR(X278/同类汇总数据!I$5,0),IF(AND($G278="检查版",$H278="中西医诊所"),IFERROR(X278/同类汇总数据!I$6,0),IF(AND($G278="检查版",$H278="中医诊所"),IFERROR(X278/同类汇总数据!I$7,0),IF(AND($G278="检查版",$H278="口腔诊所"),IFERROR(X278/同类汇总数据!I$8,0),IF(AND($G278="互联网版",$H278="中西医诊所"),IFERROR(X278/同类汇总数据!I$9,0),IF(AND($G278="互联网版",$H278="中医诊所"),IFERROR(X278/同类汇总数据!I$10,0),IF(AND($G278="互联网版",$H278="口腔诊所"),IFERROR(X278/同类汇总数据!I$11,0))))))))))</f>
        <v>0.458922501253194</v>
      </c>
      <c r="AK278" s="61">
        <f>IF(AND($G278="正式版",$H278="中西医诊所"),IFERROR(Y278/同类汇总数据!J$3,0),IF(AND($G278="正式版",$H278="中医诊所"),IFERROR(Y278/同类汇总数据!J$4,0),IF(AND($G278="正式版",$H278="口腔诊所"),IFERROR(Y278/同类汇总数据!J$5,0),IF(AND($G278="检查版",$H278="中西医诊所"),IFERROR(Y278/同类汇总数据!J$6,0),IF(AND($G278="检查版",$H278="中医诊所"),IFERROR(Y278/同类汇总数据!J$7,0),IF(AND($G278="检查版",$H278="口腔诊所"),IFERROR(Y278/同类汇总数据!J$8,0),IF(AND($G278="互联网版",$H278="中西医诊所"),IFERROR(Y278/同类汇总数据!J$9,0),IF(AND($G278="互联网版",$H278="中医诊所"),IFERROR(Y278/同类汇总数据!J$10,0),IF(AND($G278="互联网版",$H278="口腔诊所"),IFERROR(Y278/同类汇总数据!J$11,0))))))))))</f>
        <v>0.472630214120472</v>
      </c>
      <c r="AL278" s="62" t="str">
        <f ca="1" t="shared" si="86"/>
        <v>-</v>
      </c>
      <c r="AM278" s="62" t="str">
        <f t="shared" si="87"/>
        <v>低于同行20%</v>
      </c>
      <c r="AN278" s="5" t="str">
        <f t="shared" si="88"/>
        <v>低于同行50%</v>
      </c>
      <c r="AO278" s="63">
        <f t="shared" si="89"/>
        <v>46104.3940659491</v>
      </c>
      <c r="AP278" s="5" t="str">
        <f t="shared" si="90"/>
        <v/>
      </c>
      <c r="AQ278" s="60">
        <v>45300.8171851157</v>
      </c>
    </row>
    <row r="279" ht="17" spans="1:43">
      <c r="A279" s="5">
        <f t="shared" si="91"/>
        <v>276</v>
      </c>
      <c r="B279" s="55" t="str">
        <f t="shared" si="83"/>
        <v>无交易</v>
      </c>
      <c r="C279" s="2" t="str">
        <f t="shared" si="84"/>
        <v/>
      </c>
      <c r="D279" s="56" t="str">
        <f t="shared" si="85"/>
        <v>流失</v>
      </c>
      <c r="E279" s="84" t="s">
        <v>859</v>
      </c>
      <c r="F279" s="58">
        <v>45307.3914745949</v>
      </c>
      <c r="G279" s="59" t="s">
        <v>60</v>
      </c>
      <c r="H279" s="59" t="s">
        <v>39</v>
      </c>
      <c r="I279" s="59" t="s">
        <v>40</v>
      </c>
      <c r="J279" s="59" t="s">
        <v>53</v>
      </c>
      <c r="K279" s="59" t="s">
        <v>860</v>
      </c>
      <c r="L279" s="59" t="s">
        <v>861</v>
      </c>
      <c r="M279" s="60">
        <v>45565.3689930556</v>
      </c>
      <c r="N279" s="60"/>
      <c r="O279" s="60"/>
      <c r="P279" s="60">
        <v>45547.6586236574</v>
      </c>
      <c r="Q279" s="60"/>
      <c r="R279" s="59"/>
      <c r="S279" s="59"/>
      <c r="T279" s="59"/>
      <c r="U279" s="59"/>
      <c r="V279" s="59"/>
      <c r="W279" s="59"/>
      <c r="X279" s="59"/>
      <c r="Y279" s="59"/>
      <c r="Z279" s="59"/>
      <c r="AA279" s="59"/>
      <c r="AB279" s="59"/>
      <c r="AC279" s="59"/>
      <c r="AD279" s="61">
        <f>IF(AND($G279="正式版",$H279="中西医诊所"),IFERROR(R279/同类汇总数据!C$3,0),IF(AND($G279="正式版",$H279="中医诊所"),IFERROR(R279/同类汇总数据!C$4,0),IF(AND($G279="正式版",$H279="口腔诊所"),IFERROR(R279/同类汇总数据!C$5,0),IF(AND($G279="检查版",$H279="中西医诊所"),IFERROR(R279/同类汇总数据!C$6,0),IF(AND($G279="检查版",$H279="中医诊所"),IFERROR(R279/同类汇总数据!C$7,0),IF(AND($G279="检查版",$H279="口腔诊所"),IFERROR(R279/同类汇总数据!C$8,0),IF(AND($G279="互联网版",$H279="中西医诊所"),IFERROR(R279/同类汇总数据!C$9,0),IF(AND($G279="互联网版",$H279="中医诊所"),IFERROR(R279/同类汇总数据!C$10,0),IF(AND($G279="互联网版",$H279="口腔诊所"),IFERROR(R279/同类汇总数据!C$11,0))))))))))</f>
        <v>0</v>
      </c>
      <c r="AE279" s="61">
        <f>IF(AND($G279="正式版",$H279="中西医诊所"),IFERROR(S279/同类汇总数据!D$3,0),IF(AND($G279="正式版",$H279="中医诊所"),IFERROR(S279/同类汇总数据!D$4,0),IF(AND($G279="正式版",$H279="口腔诊所"),IFERROR(S279/同类汇总数据!D$5,0),IF(AND($G279="检查版",$H279="中西医诊所"),IFERROR(S279/同类汇总数据!D$6,0),IF(AND($G279="检查版",$H279="中医诊所"),IFERROR(S279/同类汇总数据!D$7,0),IF(AND($G279="检查版",$H279="口腔诊所"),IFERROR(S279/同类汇总数据!D$8,0),IF(AND($G279="互联网版",$H279="中西医诊所"),IFERROR(S279/同类汇总数据!D$9,0),IF(AND($G279="互联网版",$H279="中医诊所"),IFERROR(S279/同类汇总数据!D$10,0),IF(AND($G279="互联网版",$H279="口腔诊所"),IFERROR(S279/同类汇总数据!D$11,0))))))))))</f>
        <v>0</v>
      </c>
      <c r="AF279" s="61">
        <f>IF(AND($G279="正式版",$H279="中西医诊所"),IFERROR(T279/同类汇总数据!E$3,0),IF(AND($G279="正式版",$H279="中医诊所"),IFERROR(T279/同类汇总数据!E$4,0),IF(AND($G279="正式版",$H279="口腔诊所"),IFERROR(T279/同类汇总数据!E$5,0),IF(AND($G279="检查版",$H279="中西医诊所"),IFERROR(T279/同类汇总数据!E$6,0),IF(AND($G279="检查版",$H279="中医诊所"),IFERROR(T279/同类汇总数据!E$7,0),IF(AND($G279="检查版",$H279="口腔诊所"),IFERROR(T279/同类汇总数据!E$8,0),IF(AND($G279="互联网版",$H279="中西医诊所"),IFERROR(T279/同类汇总数据!E$9,0),IF(AND($G279="互联网版",$H279="中医诊所"),IFERROR(T279/同类汇总数据!E$10,0),IF(AND($G279="互联网版",$H279="口腔诊所"),IFERROR(T279/同类汇总数据!E$11,0))))))))))</f>
        <v>0</v>
      </c>
      <c r="AG279" s="61">
        <f>IF(AND($G279="正式版",$H279="中西医诊所"),IFERROR(U279/同类汇总数据!F$3,0),IF(AND($G279="正式版",$H279="中医诊所"),IFERROR(U279/同类汇总数据!F$4,0),IF(AND($G279="正式版",$H279="口腔诊所"),IFERROR(U279/同类汇总数据!F$5,0),IF(AND($G279="检查版",$H279="中西医诊所"),IFERROR(U279/同类汇总数据!F$6,0),IF(AND($G279="检查版",$H279="中医诊所"),IFERROR(U279/同类汇总数据!F$7,0),IF(AND($G279="检查版",$H279="口腔诊所"),IFERROR(U279/同类汇总数据!F$8,0),IF(AND($G279="互联网版",$H279="中西医诊所"),IFERROR(U279/同类汇总数据!F$9,0),IF(AND($G279="互联网版",$H279="中医诊所"),IFERROR(U279/同类汇总数据!F$10,0),IF(AND($G279="互联网版",$H279="口腔诊所"),IFERROR(U279/同类汇总数据!F$11,0))))))))))</f>
        <v>0</v>
      </c>
      <c r="AH279" s="61">
        <f>IF(AND($G279="正式版",$H279="中西医诊所"),IFERROR(V279/同类汇总数据!G$3,0),IF(AND($G279="正式版",$H279="中医诊所"),IFERROR(V279/同类汇总数据!G$4,0),IF(AND($G279="正式版",$H279="口腔诊所"),IFERROR(V279/同类汇总数据!G$5,0),IF(AND($G279="检查版",$H279="中西医诊所"),IFERROR(V279/同类汇总数据!G$6,0),IF(AND($G279="检查版",$H279="中医诊所"),IFERROR(V279/同类汇总数据!G$7,0),IF(AND($G279="检查版",$H279="口腔诊所"),IFERROR(V279/同类汇总数据!G$8,0),IF(AND($G279="互联网版",$H279="中西医诊所"),IFERROR(V279/同类汇总数据!G$9,0),IF(AND($G279="互联网版",$H279="中医诊所"),IFERROR(V279/同类汇总数据!G$10,0),IF(AND($G279="互联网版",$H279="口腔诊所"),IFERROR(V279/同类汇总数据!G$11,0))))))))))</f>
        <v>0</v>
      </c>
      <c r="AI279" s="61">
        <f>IF(AND($G279="正式版",$H279="中西医诊所"),IFERROR(W279/同类汇总数据!H$3,0),IF(AND($G279="正式版",$H279="中医诊所"),IFERROR(W279/同类汇总数据!H$4,0),IF(AND($G279="正式版",$H279="口腔诊所"),IFERROR(W279/同类汇总数据!H$5,0),IF(AND($G279="检查版",$H279="中西医诊所"),IFERROR(W279/同类汇总数据!H$6,0),IF(AND($G279="检查版",$H279="中医诊所"),IFERROR(W279/同类汇总数据!H$7,0),IF(AND($G279="检查版",$H279="口腔诊所"),IFERROR(W279/同类汇总数据!H$8,0),IF(AND($G279="互联网版",$H279="中西医诊所"),IFERROR(W279/同类汇总数据!H$9,0),IF(AND($G279="互联网版",$H279="中医诊所"),IFERROR(W279/同类汇总数据!H$10,0),IF(AND($G279="互联网版",$H279="口腔诊所"),IFERROR(W279/同类汇总数据!H$11,0))))))))))</f>
        <v>0</v>
      </c>
      <c r="AJ279" s="61">
        <f>IF(AND($G279="正式版",$H279="中西医诊所"),IFERROR(X279/同类汇总数据!I$3,0),IF(AND($G279="正式版",$H279="中医诊所"),IFERROR(X279/同类汇总数据!I$4,0),IF(AND($G279="正式版",$H279="口腔诊所"),IFERROR(X279/同类汇总数据!I$5,0),IF(AND($G279="检查版",$H279="中西医诊所"),IFERROR(X279/同类汇总数据!I$6,0),IF(AND($G279="检查版",$H279="中医诊所"),IFERROR(X279/同类汇总数据!I$7,0),IF(AND($G279="检查版",$H279="口腔诊所"),IFERROR(X279/同类汇总数据!I$8,0),IF(AND($G279="互联网版",$H279="中西医诊所"),IFERROR(X279/同类汇总数据!I$9,0),IF(AND($G279="互联网版",$H279="中医诊所"),IFERROR(X279/同类汇总数据!I$10,0),IF(AND($G279="互联网版",$H279="口腔诊所"),IFERROR(X279/同类汇总数据!I$11,0))))))))))</f>
        <v>0</v>
      </c>
      <c r="AK279" s="61">
        <f>IF(AND($G279="正式版",$H279="中西医诊所"),IFERROR(Y279/同类汇总数据!J$3,0),IF(AND($G279="正式版",$H279="中医诊所"),IFERROR(Y279/同类汇总数据!J$4,0),IF(AND($G279="正式版",$H279="口腔诊所"),IFERROR(Y279/同类汇总数据!J$5,0),IF(AND($G279="检查版",$H279="中西医诊所"),IFERROR(Y279/同类汇总数据!J$6,0),IF(AND($G279="检查版",$H279="中医诊所"),IFERROR(Y279/同类汇总数据!J$7,0),IF(AND($G279="检查版",$H279="口腔诊所"),IFERROR(Y279/同类汇总数据!J$8,0),IF(AND($G279="互联网版",$H279="中西医诊所"),IFERROR(Y279/同类汇总数据!J$9,0),IF(AND($G279="互联网版",$H279="中医诊所"),IFERROR(Y279/同类汇总数据!J$10,0),IF(AND($G279="互联网版",$H279="口腔诊所"),IFERROR(Y279/同类汇总数据!J$11,0))))))))))</f>
        <v>0</v>
      </c>
      <c r="AL279" s="62" t="str">
        <f ca="1" t="shared" si="86"/>
        <v>今年内未操作</v>
      </c>
      <c r="AM279" s="62" t="str">
        <f t="shared" si="87"/>
        <v>低于同行20%</v>
      </c>
      <c r="AN279" s="5" t="str">
        <f t="shared" si="88"/>
        <v>低于同行20%</v>
      </c>
      <c r="AO279" s="63">
        <f t="shared" si="89"/>
        <v>45565.3689930556</v>
      </c>
      <c r="AP279" s="5" t="str">
        <f t="shared" si="90"/>
        <v/>
      </c>
      <c r="AQ279" s="60">
        <v>45301.4269177546</v>
      </c>
    </row>
    <row r="280" ht="17" spans="1:43">
      <c r="A280" s="5">
        <f t="shared" si="91"/>
        <v>277</v>
      </c>
      <c r="B280" s="55" t="str">
        <f t="shared" si="83"/>
        <v>连续三月交易上升</v>
      </c>
      <c r="C280" s="2" t="str">
        <f t="shared" si="84"/>
        <v/>
      </c>
      <c r="D280" s="56" t="str">
        <f t="shared" si="85"/>
        <v>-</v>
      </c>
      <c r="E280" s="84" t="s">
        <v>862</v>
      </c>
      <c r="F280" s="58">
        <v>45307.6660332176</v>
      </c>
      <c r="G280" s="59" t="s">
        <v>38</v>
      </c>
      <c r="H280" s="59" t="s">
        <v>39</v>
      </c>
      <c r="I280" s="59" t="s">
        <v>40</v>
      </c>
      <c r="J280" s="59" t="s">
        <v>149</v>
      </c>
      <c r="K280" s="59" t="s">
        <v>863</v>
      </c>
      <c r="L280" s="59" t="s">
        <v>864</v>
      </c>
      <c r="M280" s="60">
        <v>46103.3761342593</v>
      </c>
      <c r="N280" s="60">
        <v>46103.4741703009</v>
      </c>
      <c r="O280" s="60">
        <v>46102.8354436806</v>
      </c>
      <c r="P280" s="60">
        <v>46100.614903125</v>
      </c>
      <c r="Q280" s="60">
        <v>46103.4742818171</v>
      </c>
      <c r="R280" s="59">
        <v>3098.04</v>
      </c>
      <c r="S280" s="59">
        <v>11838.94</v>
      </c>
      <c r="T280" s="59">
        <v>35349.5</v>
      </c>
      <c r="U280" s="59">
        <v>29473.59</v>
      </c>
      <c r="V280" s="59">
        <v>49</v>
      </c>
      <c r="W280" s="59">
        <v>193</v>
      </c>
      <c r="X280" s="59">
        <v>565</v>
      </c>
      <c r="Y280" s="59">
        <v>492</v>
      </c>
      <c r="Z280" s="59">
        <v>88.5092792793</v>
      </c>
      <c r="AA280" s="59">
        <v>0.3703809167</v>
      </c>
      <c r="AB280" s="59">
        <v>-0.419075541</v>
      </c>
      <c r="AC280" s="59">
        <v>-0.1434970941</v>
      </c>
      <c r="AD280" s="61">
        <f>IF(AND($G280="正式版",$H280="中西医诊所"),IFERROR(R280/同类汇总数据!C$3,0),IF(AND($G280="正式版",$H280="中医诊所"),IFERROR(R280/同类汇总数据!C$4,0),IF(AND($G280="正式版",$H280="口腔诊所"),IFERROR(R280/同类汇总数据!C$5,0),IF(AND($G280="检查版",$H280="中西医诊所"),IFERROR(R280/同类汇总数据!C$6,0),IF(AND($G280="检查版",$H280="中医诊所"),IFERROR(R280/同类汇总数据!C$7,0),IF(AND($G280="检查版",$H280="口腔诊所"),IFERROR(R280/同类汇总数据!C$8,0),IF(AND($G280="互联网版",$H280="中西医诊所"),IFERROR(R280/同类汇总数据!C$9,0),IF(AND($G280="互联网版",$H280="中医诊所"),IFERROR(R280/同类汇总数据!C$10,0),IF(AND($G280="互联网版",$H280="口腔诊所"),IFERROR(R280/同类汇总数据!C$11,0))))))))))</f>
        <v>0.33851878825601</v>
      </c>
      <c r="AE280" s="61">
        <f>IF(AND($G280="正式版",$H280="中西医诊所"),IFERROR(S280/同类汇总数据!D$3,0),IF(AND($G280="正式版",$H280="中医诊所"),IFERROR(S280/同类汇总数据!D$4,0),IF(AND($G280="正式版",$H280="口腔诊所"),IFERROR(S280/同类汇总数据!D$5,0),IF(AND($G280="检查版",$H280="中西医诊所"),IFERROR(S280/同类汇总数据!D$6,0),IF(AND($G280="检查版",$H280="中医诊所"),IFERROR(S280/同类汇总数据!D$7,0),IF(AND($G280="检查版",$H280="口腔诊所"),IFERROR(S280/同类汇总数据!D$8,0),IF(AND($G280="互联网版",$H280="中西医诊所"),IFERROR(S280/同类汇总数据!D$9,0),IF(AND($G280="互联网版",$H280="中医诊所"),IFERROR(S280/同类汇总数据!D$10,0),IF(AND($G280="互联网版",$H280="口腔诊所"),IFERROR(S280/同类汇总数据!D$11,0))))))))))</f>
        <v>0.32449939294289</v>
      </c>
      <c r="AF280" s="61">
        <f>IF(AND($G280="正式版",$H280="中西医诊所"),IFERROR(T280/同类汇总数据!E$3,0),IF(AND($G280="正式版",$H280="中医诊所"),IFERROR(T280/同类汇总数据!E$4,0),IF(AND($G280="正式版",$H280="口腔诊所"),IFERROR(T280/同类汇总数据!E$5,0),IF(AND($G280="检查版",$H280="中西医诊所"),IFERROR(T280/同类汇总数据!E$6,0),IF(AND($G280="检查版",$H280="中医诊所"),IFERROR(T280/同类汇总数据!E$7,0),IF(AND($G280="检查版",$H280="口腔诊所"),IFERROR(T280/同类汇总数据!E$8,0),IF(AND($G280="互联网版",$H280="中西医诊所"),IFERROR(T280/同类汇总数据!E$9,0),IF(AND($G280="互联网版",$H280="中医诊所"),IFERROR(T280/同类汇总数据!E$10,0),IF(AND($G280="互联网版",$H280="口腔诊所"),IFERROR(T280/同类汇总数据!E$11,0))))))))))</f>
        <v>0.323961962718371</v>
      </c>
      <c r="AG280" s="61">
        <f>IF(AND($G280="正式版",$H280="中西医诊所"),IFERROR(U280/同类汇总数据!F$3,0),IF(AND($G280="正式版",$H280="中医诊所"),IFERROR(U280/同类汇总数据!F$4,0),IF(AND($G280="正式版",$H280="口腔诊所"),IFERROR(U280/同类汇总数据!F$5,0),IF(AND($G280="检查版",$H280="中西医诊所"),IFERROR(U280/同类汇总数据!F$6,0),IF(AND($G280="检查版",$H280="中医诊所"),IFERROR(U280/同类汇总数据!F$7,0),IF(AND($G280="检查版",$H280="口腔诊所"),IFERROR(U280/同类汇总数据!F$8,0),IF(AND($G280="互联网版",$H280="中西医诊所"),IFERROR(U280/同类汇总数据!F$9,0),IF(AND($G280="互联网版",$H280="中医诊所"),IFERROR(U280/同类汇总数据!F$10,0),IF(AND($G280="互联网版",$H280="口腔诊所"),IFERROR(U280/同类汇总数据!F$11,0))))))))))</f>
        <v>0.307262436702569</v>
      </c>
      <c r="AH280" s="61">
        <f>IF(AND($G280="正式版",$H280="中西医诊所"),IFERROR(V280/同类汇总数据!G$3,0),IF(AND($G280="正式版",$H280="中医诊所"),IFERROR(V280/同类汇总数据!G$4,0),IF(AND($G280="正式版",$H280="口腔诊所"),IFERROR(V280/同类汇总数据!G$5,0),IF(AND($G280="检查版",$H280="中西医诊所"),IFERROR(V280/同类汇总数据!G$6,0),IF(AND($G280="检查版",$H280="中医诊所"),IFERROR(V280/同类汇总数据!G$7,0),IF(AND($G280="检查版",$H280="口腔诊所"),IFERROR(V280/同类汇总数据!G$8,0),IF(AND($G280="互联网版",$H280="中西医诊所"),IFERROR(V280/同类汇总数据!G$9,0),IF(AND($G280="互联网版",$H280="中医诊所"),IFERROR(V280/同类汇总数据!G$10,0),IF(AND($G280="互联网版",$H280="口腔诊所"),IFERROR(V280/同类汇总数据!G$11,0))))))))))</f>
        <v>0.516871639675067</v>
      </c>
      <c r="AI280" s="61">
        <f>IF(AND($G280="正式版",$H280="中西医诊所"),IFERROR(W280/同类汇总数据!H$3,0),IF(AND($G280="正式版",$H280="中医诊所"),IFERROR(W280/同类汇总数据!H$4,0),IF(AND($G280="正式版",$H280="口腔诊所"),IFERROR(W280/同类汇总数据!H$5,0),IF(AND($G280="检查版",$H280="中西医诊所"),IFERROR(W280/同类汇总数据!H$6,0),IF(AND($G280="检查版",$H280="中医诊所"),IFERROR(W280/同类汇总数据!H$7,0),IF(AND($G280="检查版",$H280="口腔诊所"),IFERROR(W280/同类汇总数据!H$8,0),IF(AND($G280="互联网版",$H280="中西医诊所"),IFERROR(W280/同类汇总数据!H$9,0),IF(AND($G280="互联网版",$H280="中医诊所"),IFERROR(W280/同类汇总数据!H$10,0),IF(AND($G280="互联网版",$H280="口腔诊所"),IFERROR(W280/同类汇总数据!H$11,0))))))))))</f>
        <v>0.527855451844267</v>
      </c>
      <c r="AJ280" s="61">
        <f>IF(AND($G280="正式版",$H280="中西医诊所"),IFERROR(X280/同类汇总数据!I$3,0),IF(AND($G280="正式版",$H280="中医诊所"),IFERROR(X280/同类汇总数据!I$4,0),IF(AND($G280="正式版",$H280="口腔诊所"),IFERROR(X280/同类汇总数据!I$5,0),IF(AND($G280="检查版",$H280="中西医诊所"),IFERROR(X280/同类汇总数据!I$6,0),IF(AND($G280="检查版",$H280="中医诊所"),IFERROR(X280/同类汇总数据!I$7,0),IF(AND($G280="检查版",$H280="口腔诊所"),IFERROR(X280/同类汇总数据!I$8,0),IF(AND($G280="互联网版",$H280="中西医诊所"),IFERROR(X280/同类汇总数据!I$9,0),IF(AND($G280="互联网版",$H280="中医诊所"),IFERROR(X280/同类汇总数据!I$10,0),IF(AND($G280="互联网版",$H280="口腔诊所"),IFERROR(X280/同类汇总数据!I$11,0))))))))))</f>
        <v>0.499597713310318</v>
      </c>
      <c r="AK280" s="61">
        <f>IF(AND($G280="正式版",$H280="中西医诊所"),IFERROR(Y280/同类汇总数据!J$3,0),IF(AND($G280="正式版",$H280="中医诊所"),IFERROR(Y280/同类汇总数据!J$4,0),IF(AND($G280="正式版",$H280="口腔诊所"),IFERROR(Y280/同类汇总数据!J$5,0),IF(AND($G280="检查版",$H280="中西医诊所"),IFERROR(Y280/同类汇总数据!J$6,0),IF(AND($G280="检查版",$H280="中医诊所"),IFERROR(Y280/同类汇总数据!J$7,0),IF(AND($G280="检查版",$H280="口腔诊所"),IFERROR(Y280/同类汇总数据!J$8,0),IF(AND($G280="互联网版",$H280="中西医诊所"),IFERROR(Y280/同类汇总数据!J$9,0),IF(AND($G280="互联网版",$H280="中医诊所"),IFERROR(Y280/同类汇总数据!J$10,0),IF(AND($G280="互联网版",$H280="口腔诊所"),IFERROR(Y280/同类汇总数据!J$11,0))))))))))</f>
        <v>0.491615360142225</v>
      </c>
      <c r="AL280" s="62" t="str">
        <f ca="1" t="shared" si="86"/>
        <v>-</v>
      </c>
      <c r="AM280" s="62" t="str">
        <f t="shared" si="87"/>
        <v>低于同行50%</v>
      </c>
      <c r="AN280" s="5" t="str">
        <f t="shared" si="88"/>
        <v/>
      </c>
      <c r="AO280" s="63">
        <f t="shared" si="89"/>
        <v>46103.4742818171</v>
      </c>
      <c r="AP280" s="5" t="str">
        <f t="shared" si="90"/>
        <v/>
      </c>
      <c r="AQ280" s="60">
        <v>45306.5035631482</v>
      </c>
    </row>
    <row r="281" ht="17" spans="1:43">
      <c r="A281" s="5">
        <f t="shared" si="91"/>
        <v>278</v>
      </c>
      <c r="B281" s="55" t="str">
        <f t="shared" si="83"/>
        <v>交易波动较大</v>
      </c>
      <c r="C281" s="2" t="str">
        <f t="shared" si="84"/>
        <v/>
      </c>
      <c r="D281" s="56" t="str">
        <f t="shared" si="85"/>
        <v>-</v>
      </c>
      <c r="E281" s="84" t="s">
        <v>865</v>
      </c>
      <c r="F281" s="58">
        <v>45307.6666192708</v>
      </c>
      <c r="G281" s="59" t="s">
        <v>38</v>
      </c>
      <c r="H281" s="59" t="s">
        <v>66</v>
      </c>
      <c r="I281" s="59" t="s">
        <v>40</v>
      </c>
      <c r="J281" s="59" t="s">
        <v>149</v>
      </c>
      <c r="K281" s="59" t="s">
        <v>866</v>
      </c>
      <c r="L281" s="59"/>
      <c r="M281" s="60">
        <v>46104.3437384259</v>
      </c>
      <c r="N281" s="60">
        <v>46103.8236625926</v>
      </c>
      <c r="O281" s="60">
        <v>46103.8232986343</v>
      </c>
      <c r="P281" s="60">
        <v>45309.5080897338</v>
      </c>
      <c r="Q281" s="60">
        <v>46103.8237121296</v>
      </c>
      <c r="R281" s="59">
        <v>12965.01</v>
      </c>
      <c r="S281" s="59">
        <v>45334.59</v>
      </c>
      <c r="T281" s="59">
        <v>140593.68</v>
      </c>
      <c r="U281" s="59">
        <v>117495.69</v>
      </c>
      <c r="V281" s="59">
        <v>114</v>
      </c>
      <c r="W281" s="59">
        <v>390</v>
      </c>
      <c r="X281" s="59">
        <v>1212</v>
      </c>
      <c r="Y281" s="59">
        <v>1074</v>
      </c>
      <c r="Z281" s="59">
        <v>200.8132307692</v>
      </c>
      <c r="AA281" s="59">
        <v>0.1707533434</v>
      </c>
      <c r="AB281" s="59">
        <v>-0.3150871888</v>
      </c>
      <c r="AC281" s="59">
        <v>-0.3234890972</v>
      </c>
      <c r="AD281" s="61">
        <f>IF(AND($G281="正式版",$H281="中西医诊所"),IFERROR(R281/同类汇总数据!C$3,0),IF(AND($G281="正式版",$H281="中医诊所"),IFERROR(R281/同类汇总数据!C$4,0),IF(AND($G281="正式版",$H281="口腔诊所"),IFERROR(R281/同类汇总数据!C$5,0),IF(AND($G281="检查版",$H281="中西医诊所"),IFERROR(R281/同类汇总数据!C$6,0),IF(AND($G281="检查版",$H281="中医诊所"),IFERROR(R281/同类汇总数据!C$7,0),IF(AND($G281="检查版",$H281="口腔诊所"),IFERROR(R281/同类汇总数据!C$8,0),IF(AND($G281="互联网版",$H281="中西医诊所"),IFERROR(R281/同类汇总数据!C$9,0),IF(AND($G281="互联网版",$H281="中医诊所"),IFERROR(R281/同类汇总数据!C$10,0),IF(AND($G281="互联网版",$H281="口腔诊所"),IFERROR(R281/同类汇总数据!C$11,0))))))))))</f>
        <v>1.86627210482184</v>
      </c>
      <c r="AE281" s="61">
        <f>IF(AND($G281="正式版",$H281="中西医诊所"),IFERROR(S281/同类汇总数据!D$3,0),IF(AND($G281="正式版",$H281="中医诊所"),IFERROR(S281/同类汇总数据!D$4,0),IF(AND($G281="正式版",$H281="口腔诊所"),IFERROR(S281/同类汇总数据!D$5,0),IF(AND($G281="检查版",$H281="中西医诊所"),IFERROR(S281/同类汇总数据!D$6,0),IF(AND($G281="检查版",$H281="中医诊所"),IFERROR(S281/同类汇总数据!D$7,0),IF(AND($G281="检查版",$H281="口腔诊所"),IFERROR(S281/同类汇总数据!D$8,0),IF(AND($G281="互联网版",$H281="中西医诊所"),IFERROR(S281/同类汇总数据!D$9,0),IF(AND($G281="互联网版",$H281="中医诊所"),IFERROR(S281/同类汇总数据!D$10,0),IF(AND($G281="互联网版",$H281="口腔诊所"),IFERROR(S281/同类汇总数据!D$11,0))))))))))</f>
        <v>1.68190808674532</v>
      </c>
      <c r="AF281" s="61">
        <f>IF(AND($G281="正式版",$H281="中西医诊所"),IFERROR(T281/同类汇总数据!E$3,0),IF(AND($G281="正式版",$H281="中医诊所"),IFERROR(T281/同类汇总数据!E$4,0),IF(AND($G281="正式版",$H281="口腔诊所"),IFERROR(T281/同类汇总数据!E$5,0),IF(AND($G281="检查版",$H281="中西医诊所"),IFERROR(T281/同类汇总数据!E$6,0),IF(AND($G281="检查版",$H281="中医诊所"),IFERROR(T281/同类汇总数据!E$7,0),IF(AND($G281="检查版",$H281="口腔诊所"),IFERROR(T281/同类汇总数据!E$8,0),IF(AND($G281="互联网版",$H281="中西医诊所"),IFERROR(T281/同类汇总数据!E$9,0),IF(AND($G281="互联网版",$H281="中医诊所"),IFERROR(T281/同类汇总数据!E$10,0),IF(AND($G281="互联网版",$H281="口腔诊所"),IFERROR(T281/同类汇总数据!E$11,0))))))))))</f>
        <v>1.80654343193036</v>
      </c>
      <c r="AG281" s="61">
        <f>IF(AND($G281="正式版",$H281="中西医诊所"),IFERROR(U281/同类汇总数据!F$3,0),IF(AND($G281="正式版",$H281="中医诊所"),IFERROR(U281/同类汇总数据!F$4,0),IF(AND($G281="正式版",$H281="口腔诊所"),IFERROR(U281/同类汇总数据!F$5,0),IF(AND($G281="检查版",$H281="中西医诊所"),IFERROR(U281/同类汇总数据!F$6,0),IF(AND($G281="检查版",$H281="中医诊所"),IFERROR(U281/同类汇总数据!F$7,0),IF(AND($G281="检查版",$H281="口腔诊所"),IFERROR(U281/同类汇总数据!F$8,0),IF(AND($G281="互联网版",$H281="中西医诊所"),IFERROR(U281/同类汇总数据!F$9,0),IF(AND($G281="互联网版",$H281="中医诊所"),IFERROR(U281/同类汇总数据!F$10,0),IF(AND($G281="互联网版",$H281="口腔诊所"),IFERROR(U281/同类汇总数据!F$11,0))))))))))</f>
        <v>1.75925935121597</v>
      </c>
      <c r="AH281" s="61">
        <f>IF(AND($G281="正式版",$H281="中西医诊所"),IFERROR(V281/同类汇总数据!G$3,0),IF(AND($G281="正式版",$H281="中医诊所"),IFERROR(V281/同类汇总数据!G$4,0),IF(AND($G281="正式版",$H281="口腔诊所"),IFERROR(V281/同类汇总数据!G$5,0),IF(AND($G281="检查版",$H281="中西医诊所"),IFERROR(V281/同类汇总数据!G$6,0),IF(AND($G281="检查版",$H281="中医诊所"),IFERROR(V281/同类汇总数据!G$7,0),IF(AND($G281="检查版",$H281="口腔诊所"),IFERROR(V281/同类汇总数据!G$8,0),IF(AND($G281="互联网版",$H281="中西医诊所"),IFERROR(V281/同类汇总数据!G$9,0),IF(AND($G281="互联网版",$H281="中医诊所"),IFERROR(V281/同类汇总数据!G$10,0),IF(AND($G281="互联网版",$H281="口腔诊所"),IFERROR(V281/同类汇总数据!G$11,0))))))))))</f>
        <v>2.57518291704974</v>
      </c>
      <c r="AI281" s="61">
        <f>IF(AND($G281="正式版",$H281="中西医诊所"),IFERROR(W281/同类汇总数据!H$3,0),IF(AND($G281="正式版",$H281="中医诊所"),IFERROR(W281/同类汇总数据!H$4,0),IF(AND($G281="正式版",$H281="口腔诊所"),IFERROR(W281/同类汇总数据!H$5,0),IF(AND($G281="检查版",$H281="中西医诊所"),IFERROR(W281/同类汇总数据!H$6,0),IF(AND($G281="检查版",$H281="中医诊所"),IFERROR(W281/同类汇总数据!H$7,0),IF(AND($G281="检查版",$H281="口腔诊所"),IFERROR(W281/同类汇总数据!H$8,0),IF(AND($G281="互联网版",$H281="中西医诊所"),IFERROR(W281/同类汇总数据!H$9,0),IF(AND($G281="互联网版",$H281="中医诊所"),IFERROR(W281/同类汇总数据!H$10,0),IF(AND($G281="互联网版",$H281="口腔诊所"),IFERROR(W281/同类汇总数据!H$11,0))))))))))</f>
        <v>2.21637881210052</v>
      </c>
      <c r="AJ281" s="61">
        <f>IF(AND($G281="正式版",$H281="中西医诊所"),IFERROR(X281/同类汇总数据!I$3,0),IF(AND($G281="正式版",$H281="中医诊所"),IFERROR(X281/同类汇总数据!I$4,0),IF(AND($G281="正式版",$H281="口腔诊所"),IFERROR(X281/同类汇总数据!I$5,0),IF(AND($G281="检查版",$H281="中西医诊所"),IFERROR(X281/同类汇总数据!I$6,0),IF(AND($G281="检查版",$H281="中医诊所"),IFERROR(X281/同类汇总数据!I$7,0),IF(AND($G281="检查版",$H281="口腔诊所"),IFERROR(X281/同类汇总数据!I$8,0),IF(AND($G281="互联网版",$H281="中西医诊所"),IFERROR(X281/同类汇总数据!I$9,0),IF(AND($G281="互联网版",$H281="中医诊所"),IFERROR(X281/同类汇总数据!I$10,0),IF(AND($G281="互联网版",$H281="口腔诊所"),IFERROR(X281/同类汇总数据!I$11,0))))))))))</f>
        <v>2.34751332097596</v>
      </c>
      <c r="AK281" s="61">
        <f>IF(AND($G281="正式版",$H281="中西医诊所"),IFERROR(Y281/同类汇总数据!J$3,0),IF(AND($G281="正式版",$H281="中医诊所"),IFERROR(Y281/同类汇总数据!J$4,0),IF(AND($G281="正式版",$H281="口腔诊所"),IFERROR(Y281/同类汇总数据!J$5,0),IF(AND($G281="检查版",$H281="中西医诊所"),IFERROR(Y281/同类汇总数据!J$6,0),IF(AND($G281="检查版",$H281="中医诊所"),IFERROR(Y281/同类汇总数据!J$7,0),IF(AND($G281="检查版",$H281="口腔诊所"),IFERROR(Y281/同类汇总数据!J$8,0),IF(AND($G281="互联网版",$H281="中西医诊所"),IFERROR(Y281/同类汇总数据!J$9,0),IF(AND($G281="互联网版",$H281="中医诊所"),IFERROR(Y281/同类汇总数据!J$10,0),IF(AND($G281="互联网版",$H281="口腔诊所"),IFERROR(Y281/同类汇总数据!J$11,0))))))))))</f>
        <v>2.3564972182801</v>
      </c>
      <c r="AL281" s="62" t="str">
        <f ca="1" t="shared" si="86"/>
        <v>-</v>
      </c>
      <c r="AM281" s="62" t="str">
        <f t="shared" si="87"/>
        <v>高于同行150%</v>
      </c>
      <c r="AN281" s="5" t="str">
        <f t="shared" si="88"/>
        <v>高于同行100%</v>
      </c>
      <c r="AO281" s="63">
        <f t="shared" si="89"/>
        <v>46104.3437384259</v>
      </c>
      <c r="AP281" s="5" t="str">
        <f t="shared" si="90"/>
        <v/>
      </c>
      <c r="AQ281" s="60">
        <v>45307.3914745949</v>
      </c>
    </row>
    <row r="282" ht="17" spans="1:43">
      <c r="A282" s="5">
        <f t="shared" si="91"/>
        <v>279</v>
      </c>
      <c r="B282" s="55" t="str">
        <f t="shared" si="83"/>
        <v>连续三月交易上升</v>
      </c>
      <c r="C282" s="2" t="str">
        <f t="shared" si="84"/>
        <v/>
      </c>
      <c r="D282" s="56" t="str">
        <f t="shared" si="85"/>
        <v>-</v>
      </c>
      <c r="E282" s="84" t="s">
        <v>867</v>
      </c>
      <c r="F282" s="58">
        <v>45307.7287366898</v>
      </c>
      <c r="G282" s="59" t="s">
        <v>38</v>
      </c>
      <c r="H282" s="59" t="s">
        <v>39</v>
      </c>
      <c r="I282" s="59" t="s">
        <v>40</v>
      </c>
      <c r="J282" s="59" t="s">
        <v>45</v>
      </c>
      <c r="K282" s="59" t="s">
        <v>868</v>
      </c>
      <c r="L282" s="59" t="s">
        <v>869</v>
      </c>
      <c r="M282" s="60">
        <v>46104.368599537</v>
      </c>
      <c r="N282" s="60">
        <v>46104.3983452431</v>
      </c>
      <c r="O282" s="60"/>
      <c r="P282" s="60">
        <v>46101.3845303472</v>
      </c>
      <c r="Q282" s="60">
        <v>46104.3977274769</v>
      </c>
      <c r="R282" s="59">
        <v>52748.68</v>
      </c>
      <c r="S282" s="59">
        <v>211825.8</v>
      </c>
      <c r="T282" s="59">
        <v>590393.17</v>
      </c>
      <c r="U282" s="59">
        <v>513850.99</v>
      </c>
      <c r="V282" s="59">
        <v>672</v>
      </c>
      <c r="W282" s="59">
        <v>2476</v>
      </c>
      <c r="X282" s="59">
        <v>7167</v>
      </c>
      <c r="Y282" s="59">
        <v>6194</v>
      </c>
      <c r="Z282" s="59">
        <v>308.9903728202</v>
      </c>
      <c r="AA282" s="59">
        <v>0.3524106849</v>
      </c>
      <c r="AB282" s="59">
        <v>-0.2942733469</v>
      </c>
      <c r="AC282" s="59">
        <v>-0.3911292918</v>
      </c>
      <c r="AD282" s="61">
        <f>IF(AND($G282="正式版",$H282="中西医诊所"),IFERROR(R282/同类汇总数据!C$3,0),IF(AND($G282="正式版",$H282="中医诊所"),IFERROR(R282/同类汇总数据!C$4,0),IF(AND($G282="正式版",$H282="口腔诊所"),IFERROR(R282/同类汇总数据!C$5,0),IF(AND($G282="检查版",$H282="中西医诊所"),IFERROR(R282/同类汇总数据!C$6,0),IF(AND($G282="检查版",$H282="中医诊所"),IFERROR(R282/同类汇总数据!C$7,0),IF(AND($G282="检查版",$H282="口腔诊所"),IFERROR(R282/同类汇总数据!C$8,0),IF(AND($G282="互联网版",$H282="中西医诊所"),IFERROR(R282/同类汇总数据!C$9,0),IF(AND($G282="互联网版",$H282="中医诊所"),IFERROR(R282/同类汇总数据!C$10,0),IF(AND($G282="互联网版",$H282="口腔诊所"),IFERROR(R282/同类汇总数据!C$11,0))))))))))</f>
        <v>5.76377943335271</v>
      </c>
      <c r="AE282" s="61">
        <f>IF(AND($G282="正式版",$H282="中西医诊所"),IFERROR(S282/同类汇总数据!D$3,0),IF(AND($G282="正式版",$H282="中医诊所"),IFERROR(S282/同类汇总数据!D$4,0),IF(AND($G282="正式版",$H282="口腔诊所"),IFERROR(S282/同类汇总数据!D$5,0),IF(AND($G282="检查版",$H282="中西医诊所"),IFERROR(S282/同类汇总数据!D$6,0),IF(AND($G282="检查版",$H282="中医诊所"),IFERROR(S282/同类汇总数据!D$7,0),IF(AND($G282="检查版",$H282="口腔诊所"),IFERROR(S282/同类汇总数据!D$8,0),IF(AND($G282="互联网版",$H282="中西医诊所"),IFERROR(S282/同类汇总数据!D$9,0),IF(AND($G282="互联网版",$H282="中医诊所"),IFERROR(S282/同类汇总数据!D$10,0),IF(AND($G282="互联网版",$H282="口腔诊所"),IFERROR(S282/同类汇总数据!D$11,0))))))))))</f>
        <v>5.80603867488491</v>
      </c>
      <c r="AF282" s="61">
        <f>IF(AND($G282="正式版",$H282="中西医诊所"),IFERROR(T282/同类汇总数据!E$3,0),IF(AND($G282="正式版",$H282="中医诊所"),IFERROR(T282/同类汇总数据!E$4,0),IF(AND($G282="正式版",$H282="口腔诊所"),IFERROR(T282/同类汇总数据!E$5,0),IF(AND($G282="检查版",$H282="中西医诊所"),IFERROR(T282/同类汇总数据!E$6,0),IF(AND($G282="检查版",$H282="中医诊所"),IFERROR(T282/同类汇总数据!E$7,0),IF(AND($G282="检查版",$H282="口腔诊所"),IFERROR(T282/同类汇总数据!E$8,0),IF(AND($G282="互联网版",$H282="中西医诊所"),IFERROR(T282/同类汇总数据!E$9,0),IF(AND($G282="互联网版",$H282="中医诊所"),IFERROR(T282/同类汇总数据!E$10,0),IF(AND($G282="互联网版",$H282="口腔诊所"),IFERROR(T282/同类汇总数据!E$11,0))))))))))</f>
        <v>5.41068275728712</v>
      </c>
      <c r="AG282" s="61">
        <f>IF(AND($G282="正式版",$H282="中西医诊所"),IFERROR(U282/同类汇总数据!F$3,0),IF(AND($G282="正式版",$H282="中医诊所"),IFERROR(U282/同类汇总数据!F$4,0),IF(AND($G282="正式版",$H282="口腔诊所"),IFERROR(U282/同类汇总数据!F$5,0),IF(AND($G282="检查版",$H282="中西医诊所"),IFERROR(U282/同类汇总数据!F$6,0),IF(AND($G282="检查版",$H282="中医诊所"),IFERROR(U282/同类汇总数据!F$7,0),IF(AND($G282="检查版",$H282="口腔诊所"),IFERROR(U282/同类汇总数据!F$8,0),IF(AND($G282="互联网版",$H282="中西医诊所"),IFERROR(U282/同类汇总数据!F$9,0),IF(AND($G282="互联网版",$H282="中医诊所"),IFERROR(U282/同类汇总数据!F$10,0),IF(AND($G282="互联网版",$H282="口腔诊所"),IFERROR(U282/同类汇总数据!F$11,0))))))))))</f>
        <v>5.35690112027165</v>
      </c>
      <c r="AH282" s="61">
        <f>IF(AND($G282="正式版",$H282="中西医诊所"),IFERROR(V282/同类汇总数据!G$3,0),IF(AND($G282="正式版",$H282="中医诊所"),IFERROR(V282/同类汇总数据!G$4,0),IF(AND($G282="正式版",$H282="口腔诊所"),IFERROR(V282/同类汇总数据!G$5,0),IF(AND($G282="检查版",$H282="中西医诊所"),IFERROR(V282/同类汇总数据!G$6,0),IF(AND($G282="检查版",$H282="中医诊所"),IFERROR(V282/同类汇总数据!G$7,0),IF(AND($G282="检查版",$H282="口腔诊所"),IFERROR(V282/同类汇总数据!G$8,0),IF(AND($G282="互联网版",$H282="中西医诊所"),IFERROR(V282/同类汇总数据!G$9,0),IF(AND($G282="互联网版",$H282="中医诊所"),IFERROR(V282/同类汇总数据!G$10,0),IF(AND($G282="互联网版",$H282="口腔诊所"),IFERROR(V282/同类汇总数据!G$11,0))))))))))</f>
        <v>7.08852534411521</v>
      </c>
      <c r="AI282" s="61">
        <f>IF(AND($G282="正式版",$H282="中西医诊所"),IFERROR(W282/同类汇总数据!H$3,0),IF(AND($G282="正式版",$H282="中医诊所"),IFERROR(W282/同类汇总数据!H$4,0),IF(AND($G282="正式版",$H282="口腔诊所"),IFERROR(W282/同类汇总数据!H$5,0),IF(AND($G282="检查版",$H282="中西医诊所"),IFERROR(W282/同类汇总数据!H$6,0),IF(AND($G282="检查版",$H282="中医诊所"),IFERROR(W282/同类汇总数据!H$7,0),IF(AND($G282="检查版",$H282="口腔诊所"),IFERROR(W282/同类汇总数据!H$8,0),IF(AND($G282="互联网版",$H282="中西医诊所"),IFERROR(W282/同类汇总数据!H$9,0),IF(AND($G282="互联网版",$H282="中医诊所"),IFERROR(W282/同类汇总数据!H$10,0),IF(AND($G282="互联网版",$H282="口腔诊所"),IFERROR(W282/同类汇总数据!H$11,0))))))))))</f>
        <v>6.77186579671712</v>
      </c>
      <c r="AJ282" s="61">
        <f>IF(AND($G282="正式版",$H282="中西医诊所"),IFERROR(X282/同类汇总数据!I$3,0),IF(AND($G282="正式版",$H282="中医诊所"),IFERROR(X282/同类汇总数据!I$4,0),IF(AND($G282="正式版",$H282="口腔诊所"),IFERROR(X282/同类汇总数据!I$5,0),IF(AND($G282="检查版",$H282="中西医诊所"),IFERROR(X282/同类汇总数据!I$6,0),IF(AND($G282="检查版",$H282="中医诊所"),IFERROR(X282/同类汇总数据!I$7,0),IF(AND($G282="检查版",$H282="口腔诊所"),IFERROR(X282/同类汇总数据!I$8,0),IF(AND($G282="互联网版",$H282="中西医诊所"),IFERROR(X282/同类汇总数据!I$9,0),IF(AND($G282="互联网版",$H282="中医诊所"),IFERROR(X282/同类汇总数据!I$10,0),IF(AND($G282="互联网版",$H282="口腔诊所"),IFERROR(X282/同类汇总数据!I$11,0))))))))))</f>
        <v>6.33737488724787</v>
      </c>
      <c r="AK282" s="61">
        <f>IF(AND($G282="正式版",$H282="中西医诊所"),IFERROR(Y282/同类汇总数据!J$3,0),IF(AND($G282="正式版",$H282="中医诊所"),IFERROR(Y282/同类汇总数据!J$4,0),IF(AND($G282="正式版",$H282="口腔诊所"),IFERROR(Y282/同类汇总数据!J$5,0),IF(AND($G282="检查版",$H282="中西医诊所"),IFERROR(Y282/同类汇总数据!J$6,0),IF(AND($G282="检查版",$H282="中医诊所"),IFERROR(Y282/同类汇总数据!J$7,0),IF(AND($G282="检查版",$H282="口腔诊所"),IFERROR(Y282/同类汇总数据!J$8,0),IF(AND($G282="互联网版",$H282="中西医诊所"),IFERROR(Y282/同类汇总数据!J$9,0),IF(AND($G282="互联网版",$H282="中医诊所"),IFERROR(Y282/同类汇总数据!J$10,0),IF(AND($G282="互联网版",$H282="口腔诊所"),IFERROR(Y282/同类汇总数据!J$11,0))))))))))</f>
        <v>6.18915760309134</v>
      </c>
      <c r="AL282" s="62" t="str">
        <f ca="1" t="shared" si="86"/>
        <v>-</v>
      </c>
      <c r="AM282" s="62" t="str">
        <f t="shared" si="87"/>
        <v>高于同行100%</v>
      </c>
      <c r="AN282" s="5" t="str">
        <f t="shared" si="88"/>
        <v>高于同行100%</v>
      </c>
      <c r="AO282" s="63">
        <f t="shared" si="89"/>
        <v>46104.3983452431</v>
      </c>
      <c r="AP282" s="5" t="str">
        <f t="shared" si="90"/>
        <v/>
      </c>
      <c r="AQ282" s="60">
        <v>45307.6660332176</v>
      </c>
    </row>
    <row r="283" ht="17" spans="1:43">
      <c r="A283" s="5">
        <f t="shared" si="91"/>
        <v>280</v>
      </c>
      <c r="B283" s="55" t="str">
        <f t="shared" si="83"/>
        <v>连续三月交易上升</v>
      </c>
      <c r="C283" s="2" t="str">
        <f t="shared" si="84"/>
        <v/>
      </c>
      <c r="D283" s="56" t="str">
        <f t="shared" si="85"/>
        <v>-</v>
      </c>
      <c r="E283" s="84" t="s">
        <v>870</v>
      </c>
      <c r="F283" s="58">
        <v>45307.7294803704</v>
      </c>
      <c r="G283" s="59" t="s">
        <v>38</v>
      </c>
      <c r="H283" s="59" t="s">
        <v>39</v>
      </c>
      <c r="I283" s="59" t="s">
        <v>40</v>
      </c>
      <c r="J283" s="59" t="s">
        <v>45</v>
      </c>
      <c r="K283" s="59" t="s">
        <v>871</v>
      </c>
      <c r="L283" s="59" t="s">
        <v>872</v>
      </c>
      <c r="M283" s="60">
        <v>46104.3687384259</v>
      </c>
      <c r="N283" s="60">
        <v>46104.3983896991</v>
      </c>
      <c r="O283" s="60"/>
      <c r="P283" s="60">
        <v>46103.3900924884</v>
      </c>
      <c r="Q283" s="60">
        <v>46104.3984107176</v>
      </c>
      <c r="R283" s="59">
        <v>38322.02</v>
      </c>
      <c r="S283" s="59">
        <v>134014.46</v>
      </c>
      <c r="T283" s="59">
        <v>377042.4</v>
      </c>
      <c r="U283" s="59">
        <v>328500.14</v>
      </c>
      <c r="V283" s="59">
        <v>308</v>
      </c>
      <c r="W283" s="59">
        <v>1187</v>
      </c>
      <c r="X283" s="59">
        <v>3865</v>
      </c>
      <c r="Y283" s="59">
        <v>3383</v>
      </c>
      <c r="Z283" s="59">
        <v>398.6652184466</v>
      </c>
      <c r="AA283" s="59">
        <v>0.5017187221</v>
      </c>
      <c r="AB283" s="59">
        <v>-0.4197130295</v>
      </c>
      <c r="AC283" s="59">
        <v>-0.242072195</v>
      </c>
      <c r="AD283" s="61">
        <f>IF(AND($G283="正式版",$H283="中西医诊所"),IFERROR(R283/同类汇总数据!C$3,0),IF(AND($G283="正式版",$H283="中医诊所"),IFERROR(R283/同类汇总数据!C$4,0),IF(AND($G283="正式版",$H283="口腔诊所"),IFERROR(R283/同类汇总数据!C$5,0),IF(AND($G283="检查版",$H283="中西医诊所"),IFERROR(R283/同类汇总数据!C$6,0),IF(AND($G283="检查版",$H283="中医诊所"),IFERROR(R283/同类汇总数据!C$7,0),IF(AND($G283="检查版",$H283="口腔诊所"),IFERROR(R283/同类汇总数据!C$8,0),IF(AND($G283="互联网版",$H283="中西医诊所"),IFERROR(R283/同类汇总数据!C$9,0),IF(AND($G283="互联网版",$H283="中医诊所"),IFERROR(R283/同类汇总数据!C$10,0),IF(AND($G283="互联网版",$H283="口腔诊所"),IFERROR(R283/同类汇总数据!C$11,0))))))))))</f>
        <v>4.18739712008967</v>
      </c>
      <c r="AE283" s="61">
        <f>IF(AND($G283="正式版",$H283="中西医诊所"),IFERROR(S283/同类汇总数据!D$3,0),IF(AND($G283="正式版",$H283="中医诊所"),IFERROR(S283/同类汇总数据!D$4,0),IF(AND($G283="正式版",$H283="口腔诊所"),IFERROR(S283/同类汇总数据!D$5,0),IF(AND($G283="检查版",$H283="中西医诊所"),IFERROR(S283/同类汇总数据!D$6,0),IF(AND($G283="检查版",$H283="中医诊所"),IFERROR(S283/同类汇总数据!D$7,0),IF(AND($G283="检查版",$H283="口腔诊所"),IFERROR(S283/同类汇总数据!D$8,0),IF(AND($G283="互联网版",$H283="中西医诊所"),IFERROR(S283/同类汇总数据!D$9,0),IF(AND($G283="互联网版",$H283="中医诊所"),IFERROR(S283/同类汇总数据!D$10,0),IF(AND($G283="互联网版",$H283="口腔诊所"),IFERROR(S283/同类汇总数据!D$11,0))))))))))</f>
        <v>3.67326896796243</v>
      </c>
      <c r="AF283" s="61">
        <f>IF(AND($G283="正式版",$H283="中西医诊所"),IFERROR(T283/同类汇总数据!E$3,0),IF(AND($G283="正式版",$H283="中医诊所"),IFERROR(T283/同类汇总数据!E$4,0),IF(AND($G283="正式版",$H283="口腔诊所"),IFERROR(T283/同类汇总数据!E$5,0),IF(AND($G283="检查版",$H283="中西医诊所"),IFERROR(T283/同类汇总数据!E$6,0),IF(AND($G283="检查版",$H283="中医诊所"),IFERROR(T283/同类汇总数据!E$7,0),IF(AND($G283="检查版",$H283="口腔诊所"),IFERROR(T283/同类汇总数据!E$8,0),IF(AND($G283="互联网版",$H283="中西医诊所"),IFERROR(T283/同类汇总数据!E$9,0),IF(AND($G283="互联网版",$H283="中医诊所"),IFERROR(T283/同类汇总数据!E$10,0),IF(AND($G283="互联网版",$H283="口腔诊所"),IFERROR(T283/同类汇总数据!E$11,0))))))))))</f>
        <v>3.4554207536753</v>
      </c>
      <c r="AG283" s="61">
        <f>IF(AND($G283="正式版",$H283="中西医诊所"),IFERROR(U283/同类汇总数据!F$3,0),IF(AND($G283="正式版",$H283="中医诊所"),IFERROR(U283/同类汇总数据!F$4,0),IF(AND($G283="正式版",$H283="口腔诊所"),IFERROR(U283/同类汇总数据!F$5,0),IF(AND($G283="检查版",$H283="中西医诊所"),IFERROR(U283/同类汇总数据!F$6,0),IF(AND($G283="检查版",$H283="中医诊所"),IFERROR(U283/同类汇总数据!F$7,0),IF(AND($G283="检查版",$H283="口腔诊所"),IFERROR(U283/同类汇总数据!F$8,0),IF(AND($G283="互联网版",$H283="中西医诊所"),IFERROR(U283/同类汇总数据!F$9,0),IF(AND($G283="互联网版",$H283="中医诊所"),IFERROR(U283/同类汇总数据!F$10,0),IF(AND($G283="互联网版",$H283="口腔诊所"),IFERROR(U283/同类汇总数据!F$11,0))))))))))</f>
        <v>3.42461686796671</v>
      </c>
      <c r="AH283" s="61">
        <f>IF(AND($G283="正式版",$H283="中西医诊所"),IFERROR(V283/同类汇总数据!G$3,0),IF(AND($G283="正式版",$H283="中医诊所"),IFERROR(V283/同类汇总数据!G$4,0),IF(AND($G283="正式版",$H283="口腔诊所"),IFERROR(V283/同类汇总数据!G$5,0),IF(AND($G283="检查版",$H283="中西医诊所"),IFERROR(V283/同类汇总数据!G$6,0),IF(AND($G283="检查版",$H283="中医诊所"),IFERROR(V283/同类汇总数据!G$7,0),IF(AND($G283="检查版",$H283="口腔诊所"),IFERROR(V283/同类汇总数据!G$8,0),IF(AND($G283="互联网版",$H283="中西医诊所"),IFERROR(V283/同类汇总数据!G$9,0),IF(AND($G283="互联网版",$H283="中医诊所"),IFERROR(V283/同类汇总数据!G$10,0),IF(AND($G283="互联网版",$H283="口腔诊所"),IFERROR(V283/同类汇总数据!G$11,0))))))))))</f>
        <v>3.24890744938614</v>
      </c>
      <c r="AI283" s="61">
        <f>IF(AND($G283="正式版",$H283="中西医诊所"),IFERROR(W283/同类汇总数据!H$3,0),IF(AND($G283="正式版",$H283="中医诊所"),IFERROR(W283/同类汇总数据!H$4,0),IF(AND($G283="正式版",$H283="口腔诊所"),IFERROR(W283/同类汇总数据!H$5,0),IF(AND($G283="检查版",$H283="中西医诊所"),IFERROR(W283/同类汇总数据!H$6,0),IF(AND($G283="检查版",$H283="中医诊所"),IFERROR(W283/同类汇总数据!H$7,0),IF(AND($G283="检查版",$H283="口腔诊所"),IFERROR(W283/同类汇总数据!H$8,0),IF(AND($G283="互联网版",$H283="中西医诊所"),IFERROR(W283/同类汇总数据!H$9,0),IF(AND($G283="互联网版",$H283="中医诊所"),IFERROR(W283/同类汇总数据!H$10,0),IF(AND($G283="互联网版",$H283="口腔诊所"),IFERROR(W283/同类汇总数据!H$11,0))))))))))</f>
        <v>3.2464477789593</v>
      </c>
      <c r="AJ283" s="61">
        <f>IF(AND($G283="正式版",$H283="中西医诊所"),IFERROR(X283/同类汇总数据!I$3,0),IF(AND($G283="正式版",$H283="中医诊所"),IFERROR(X283/同类汇总数据!I$4,0),IF(AND($G283="正式版",$H283="口腔诊所"),IFERROR(X283/同类汇总数据!I$5,0),IF(AND($G283="检查版",$H283="中西医诊所"),IFERROR(X283/同类汇总数据!I$6,0),IF(AND($G283="检查版",$H283="中医诊所"),IFERROR(X283/同类汇总数据!I$7,0),IF(AND($G283="检查版",$H283="口腔诊所"),IFERROR(X283/同类汇总数据!I$8,0),IF(AND($G283="互联网版",$H283="中西医诊所"),IFERROR(X283/同类汇总数据!I$9,0),IF(AND($G283="互联网版",$H283="中医诊所"),IFERROR(X283/同类汇总数据!I$10,0),IF(AND($G283="互联网版",$H283="口腔诊所"),IFERROR(X283/同类汇总数据!I$11,0))))))))))</f>
        <v>3.41760205653872</v>
      </c>
      <c r="AK283" s="61">
        <f>IF(AND($G283="正式版",$H283="中西医诊所"),IFERROR(Y283/同类汇总数据!J$3,0),IF(AND($G283="正式版",$H283="中医诊所"),IFERROR(Y283/同类汇总数据!J$4,0),IF(AND($G283="正式版",$H283="口腔诊所"),IFERROR(Y283/同类汇总数据!J$5,0),IF(AND($G283="检查版",$H283="中西医诊所"),IFERROR(Y283/同类汇总数据!J$6,0),IF(AND($G283="检查版",$H283="中医诊所"),IFERROR(Y283/同类汇总数据!J$7,0),IF(AND($G283="检查版",$H283="口腔诊所"),IFERROR(Y283/同类汇总数据!J$8,0),IF(AND($G283="互联网版",$H283="中西医诊所"),IFERROR(Y283/同类汇总数据!J$9,0),IF(AND($G283="互联网版",$H283="中医诊所"),IFERROR(Y283/同类汇总数据!J$10,0),IF(AND($G283="互联网版",$H283="口腔诊所"),IFERROR(Y283/同类汇总数据!J$11,0))))))))))</f>
        <v>3.38035521008363</v>
      </c>
      <c r="AL283" s="62" t="str">
        <f ca="1" t="shared" si="86"/>
        <v>-</v>
      </c>
      <c r="AM283" s="62" t="str">
        <f t="shared" si="87"/>
        <v>高于同行100%</v>
      </c>
      <c r="AN283" s="5" t="str">
        <f t="shared" si="88"/>
        <v>高于同行100%</v>
      </c>
      <c r="AO283" s="63">
        <f t="shared" si="89"/>
        <v>46104.3984107176</v>
      </c>
      <c r="AP283" s="5" t="str">
        <f t="shared" si="90"/>
        <v/>
      </c>
      <c r="AQ283" s="60">
        <v>45307.6666192708</v>
      </c>
    </row>
    <row r="284" ht="17" spans="1:43">
      <c r="A284" s="5">
        <f t="shared" ref="A284:A293" si="92">ROW()-3</f>
        <v>281</v>
      </c>
      <c r="B284" s="55" t="str">
        <f t="shared" si="83"/>
        <v>连续三月交易上升</v>
      </c>
      <c r="C284" s="2" t="str">
        <f t="shared" si="84"/>
        <v/>
      </c>
      <c r="D284" s="56" t="str">
        <f t="shared" si="85"/>
        <v>-</v>
      </c>
      <c r="E284" s="84" t="s">
        <v>873</v>
      </c>
      <c r="F284" s="58">
        <v>45308.4586560417</v>
      </c>
      <c r="G284" s="59" t="s">
        <v>38</v>
      </c>
      <c r="H284" s="59" t="s">
        <v>39</v>
      </c>
      <c r="I284" s="59" t="s">
        <v>40</v>
      </c>
      <c r="J284" s="59" t="s">
        <v>149</v>
      </c>
      <c r="K284" s="59" t="s">
        <v>874</v>
      </c>
      <c r="L284" s="59" t="s">
        <v>875</v>
      </c>
      <c r="M284" s="60">
        <v>46104.3726041667</v>
      </c>
      <c r="N284" s="60">
        <v>46104.3942233102</v>
      </c>
      <c r="O284" s="60">
        <v>46104.3937564236</v>
      </c>
      <c r="P284" s="60">
        <v>46102.6105144676</v>
      </c>
      <c r="Q284" s="60">
        <v>46104.394257963</v>
      </c>
      <c r="R284" s="59">
        <v>7967.47</v>
      </c>
      <c r="S284" s="59">
        <v>33020.9</v>
      </c>
      <c r="T284" s="59">
        <v>83288.73</v>
      </c>
      <c r="U284" s="59">
        <v>73958.99</v>
      </c>
      <c r="V284" s="59">
        <v>99</v>
      </c>
      <c r="W284" s="59">
        <v>370</v>
      </c>
      <c r="X284" s="59">
        <v>984</v>
      </c>
      <c r="Y284" s="59">
        <v>890</v>
      </c>
      <c r="Z284" s="59">
        <v>144.7338356164</v>
      </c>
      <c r="AA284" s="59">
        <v>0.567979707</v>
      </c>
      <c r="AB284" s="59">
        <v>-0.2789887535</v>
      </c>
      <c r="AC284" s="59">
        <v>-0.305087879</v>
      </c>
      <c r="AD284" s="61">
        <f>IF(AND($G284="正式版",$H284="中西医诊所"),IFERROR(R284/同类汇总数据!C$3,0),IF(AND($G284="正式版",$H284="中医诊所"),IFERROR(R284/同类汇总数据!C$4,0),IF(AND($G284="正式版",$H284="口腔诊所"),IFERROR(R284/同类汇总数据!C$5,0),IF(AND($G284="检查版",$H284="中西医诊所"),IFERROR(R284/同类汇总数据!C$6,0),IF(AND($G284="检查版",$H284="中医诊所"),IFERROR(R284/同类汇总数据!C$7,0),IF(AND($G284="检查版",$H284="口腔诊所"),IFERROR(R284/同类汇总数据!C$8,0),IF(AND($G284="互联网版",$H284="中西医诊所"),IFERROR(R284/同类汇总数据!C$9,0),IF(AND($G284="互联网版",$H284="中医诊所"),IFERROR(R284/同类汇总数据!C$10,0),IF(AND($G284="互联网版",$H284="口腔诊所"),IFERROR(R284/同类汇总数据!C$11,0))))))))))</f>
        <v>0.870595050375758</v>
      </c>
      <c r="AE284" s="61">
        <f>IF(AND($G284="正式版",$H284="中西医诊所"),IFERROR(S284/同类汇总数据!D$3,0),IF(AND($G284="正式版",$H284="中医诊所"),IFERROR(S284/同类汇总数据!D$4,0),IF(AND($G284="正式版",$H284="口腔诊所"),IFERROR(S284/同类汇总数据!D$5,0),IF(AND($G284="检查版",$H284="中西医诊所"),IFERROR(S284/同类汇总数据!D$6,0),IF(AND($G284="检查版",$H284="中医诊所"),IFERROR(S284/同类汇总数据!D$7,0),IF(AND($G284="检查版",$H284="口腔诊所"),IFERROR(S284/同类汇总数据!D$8,0),IF(AND($G284="互联网版",$H284="中西医诊所"),IFERROR(S284/同类汇总数据!D$9,0),IF(AND($G284="互联网版",$H284="中医诊所"),IFERROR(S284/同类汇总数据!D$10,0),IF(AND($G284="互联网版",$H284="口腔诊所"),IFERROR(S284/同类汇总数据!D$11,0))))))))))</f>
        <v>0.905086266543108</v>
      </c>
      <c r="AF284" s="61">
        <f>IF(AND($G284="正式版",$H284="中西医诊所"),IFERROR(T284/同类汇总数据!E$3,0),IF(AND($G284="正式版",$H284="中医诊所"),IFERROR(T284/同类汇总数据!E$4,0),IF(AND($G284="正式版",$H284="口腔诊所"),IFERROR(T284/同类汇总数据!E$5,0),IF(AND($G284="检查版",$H284="中西医诊所"),IFERROR(T284/同类汇总数据!E$6,0),IF(AND($G284="检查版",$H284="中医诊所"),IFERROR(T284/同类汇总数据!E$7,0),IF(AND($G284="检查版",$H284="口腔诊所"),IFERROR(T284/同类汇总数据!E$8,0),IF(AND($G284="互联网版",$H284="中西医诊所"),IFERROR(T284/同类汇总数据!E$9,0),IF(AND($G284="互联网版",$H284="中医诊所"),IFERROR(T284/同类汇总数据!E$10,0),IF(AND($G284="互联网版",$H284="口腔诊所"),IFERROR(T284/同类汇总数据!E$11,0))))))))))</f>
        <v>0.763303029551209</v>
      </c>
      <c r="AG284" s="61">
        <f>IF(AND($G284="正式版",$H284="中西医诊所"),IFERROR(U284/同类汇总数据!F$3,0),IF(AND($G284="正式版",$H284="中医诊所"),IFERROR(U284/同类汇总数据!F$4,0),IF(AND($G284="正式版",$H284="口腔诊所"),IFERROR(U284/同类汇总数据!F$5,0),IF(AND($G284="检查版",$H284="中西医诊所"),IFERROR(U284/同类汇总数据!F$6,0),IF(AND($G284="检查版",$H284="中医诊所"),IFERROR(U284/同类汇总数据!F$7,0),IF(AND($G284="检查版",$H284="口腔诊所"),IFERROR(U284/同类汇总数据!F$8,0),IF(AND($G284="互联网版",$H284="中西医诊所"),IFERROR(U284/同类汇总数据!F$9,0),IF(AND($G284="互联网版",$H284="中医诊所"),IFERROR(U284/同类汇总数据!F$10,0),IF(AND($G284="互联网版",$H284="口腔诊所"),IFERROR(U284/同类汇总数据!F$11,0))))))))))</f>
        <v>0.771023125566343</v>
      </c>
      <c r="AH284" s="61">
        <f>IF(AND($G284="正式版",$H284="中西医诊所"),IFERROR(V284/同类汇总数据!G$3,0),IF(AND($G284="正式版",$H284="中医诊所"),IFERROR(V284/同类汇总数据!G$4,0),IF(AND($G284="正式版",$H284="口腔诊所"),IFERROR(V284/同类汇总数据!G$5,0),IF(AND($G284="检查版",$H284="中西医诊所"),IFERROR(V284/同类汇总数据!G$6,0),IF(AND($G284="检查版",$H284="中医诊所"),IFERROR(V284/同类汇总数据!G$7,0),IF(AND($G284="检查版",$H284="口腔诊所"),IFERROR(V284/同类汇总数据!G$8,0),IF(AND($G284="互联网版",$H284="中西医诊所"),IFERROR(V284/同类汇总数据!G$9,0),IF(AND($G284="互联网版",$H284="中医诊所"),IFERROR(V284/同类汇总数据!G$10,0),IF(AND($G284="互联网版",$H284="口腔诊所"),IFERROR(V284/同类汇总数据!G$11,0))))))))))</f>
        <v>1.04429168015983</v>
      </c>
      <c r="AI284" s="61">
        <f>IF(AND($G284="正式版",$H284="中西医诊所"),IFERROR(W284/同类汇总数据!H$3,0),IF(AND($G284="正式版",$H284="中医诊所"),IFERROR(W284/同类汇总数据!H$4,0),IF(AND($G284="正式版",$H284="口腔诊所"),IFERROR(W284/同类汇总数据!H$5,0),IF(AND($G284="检查版",$H284="中西医诊所"),IFERROR(W284/同类汇总数据!H$6,0),IF(AND($G284="检查版",$H284="中医诊所"),IFERROR(W284/同类汇总数据!H$7,0),IF(AND($G284="检查版",$H284="口腔诊所"),IFERROR(W284/同类汇总数据!H$8,0),IF(AND($G284="互联网版",$H284="中西医诊所"),IFERROR(W284/同类汇总数据!H$9,0),IF(AND($G284="互联网版",$H284="中医诊所"),IFERROR(W284/同类汇总数据!H$10,0),IF(AND($G284="互联网版",$H284="口腔诊所"),IFERROR(W284/同类汇总数据!H$11,0))))))))))</f>
        <v>1.01195086622994</v>
      </c>
      <c r="AJ284" s="61">
        <f>IF(AND($G284="正式版",$H284="中西医诊所"),IFERROR(X284/同类汇总数据!I$3,0),IF(AND($G284="正式版",$H284="中医诊所"),IFERROR(X284/同类汇总数据!I$4,0),IF(AND($G284="正式版",$H284="口腔诊所"),IFERROR(X284/同类汇总数据!I$5,0),IF(AND($G284="检查版",$H284="中西医诊所"),IFERROR(X284/同类汇总数据!I$6,0),IF(AND($G284="检查版",$H284="中医诊所"),IFERROR(X284/同类汇总数据!I$7,0),IF(AND($G284="检查版",$H284="口腔诊所"),IFERROR(X284/同类汇总数据!I$8,0),IF(AND($G284="互联网版",$H284="中西医诊所"),IFERROR(X284/同类汇总数据!I$9,0),IF(AND($G284="互联网版",$H284="中医诊所"),IFERROR(X284/同类汇总数据!I$10,0),IF(AND($G284="互联网版",$H284="口腔诊所"),IFERROR(X284/同类汇总数据!I$11,0))))))))))</f>
        <v>0.870095840526288</v>
      </c>
      <c r="AK284" s="61">
        <f>IF(AND($G284="正式版",$H284="中西医诊所"),IFERROR(Y284/同类汇总数据!J$3,0),IF(AND($G284="正式版",$H284="中医诊所"),IFERROR(Y284/同类汇总数据!J$4,0),IF(AND($G284="正式版",$H284="口腔诊所"),IFERROR(Y284/同类汇总数据!J$5,0),IF(AND($G284="检查版",$H284="中西医诊所"),IFERROR(Y284/同类汇总数据!J$6,0),IF(AND($G284="检查版",$H284="中医诊所"),IFERROR(Y284/同类汇总数据!J$7,0),IF(AND($G284="检查版",$H284="口腔诊所"),IFERROR(Y284/同类汇总数据!J$8,0),IF(AND($G284="互联网版",$H284="中西医诊所"),IFERROR(Y284/同类汇总数据!J$9,0),IF(AND($G284="互联网版",$H284="中医诊所"),IFERROR(Y284/同类汇总数据!J$10,0),IF(AND($G284="互联网版",$H284="口腔诊所"),IFERROR(Y284/同类汇总数据!J$11,0))))))))))</f>
        <v>0.889304208387358</v>
      </c>
      <c r="AL284" s="62" t="str">
        <f ca="1" t="shared" si="86"/>
        <v>-</v>
      </c>
      <c r="AM284" s="62" t="str">
        <f t="shared" si="87"/>
        <v/>
      </c>
      <c r="AN284" s="5" t="str">
        <f t="shared" si="88"/>
        <v/>
      </c>
      <c r="AO284" s="63">
        <f t="shared" si="89"/>
        <v>46104.394257963</v>
      </c>
      <c r="AP284" s="5" t="str">
        <f t="shared" si="90"/>
        <v/>
      </c>
      <c r="AQ284" s="60">
        <v>45307.7287366898</v>
      </c>
    </row>
    <row r="285" ht="17" spans="1:43">
      <c r="A285" s="5">
        <f t="shared" si="92"/>
        <v>282</v>
      </c>
      <c r="B285" s="55" t="str">
        <f t="shared" si="83"/>
        <v>连续三月交易上升</v>
      </c>
      <c r="C285" s="2" t="str">
        <f t="shared" si="84"/>
        <v/>
      </c>
      <c r="D285" s="56" t="str">
        <f t="shared" si="85"/>
        <v>-</v>
      </c>
      <c r="E285" s="84" t="s">
        <v>876</v>
      </c>
      <c r="F285" s="58">
        <v>45309.3948120023</v>
      </c>
      <c r="G285" s="59" t="s">
        <v>38</v>
      </c>
      <c r="H285" s="59" t="s">
        <v>63</v>
      </c>
      <c r="I285" s="59" t="s">
        <v>40</v>
      </c>
      <c r="J285" s="59" t="s">
        <v>41</v>
      </c>
      <c r="K285" s="59" t="s">
        <v>877</v>
      </c>
      <c r="L285" s="59" t="s">
        <v>878</v>
      </c>
      <c r="M285" s="60">
        <v>46103.4543287037</v>
      </c>
      <c r="N285" s="60">
        <v>46103.5829089699</v>
      </c>
      <c r="O285" s="60">
        <v>46103.5827784838</v>
      </c>
      <c r="P285" s="60">
        <v>46097.4347685417</v>
      </c>
      <c r="Q285" s="60">
        <v>46103.4769998264</v>
      </c>
      <c r="R285" s="59">
        <v>38620.95</v>
      </c>
      <c r="S285" s="59">
        <v>104887.33</v>
      </c>
      <c r="T285" s="59">
        <v>130562.33</v>
      </c>
      <c r="U285" s="59">
        <v>128436.33</v>
      </c>
      <c r="V285" s="59">
        <v>105</v>
      </c>
      <c r="W285" s="59">
        <v>264</v>
      </c>
      <c r="X285" s="59">
        <v>300</v>
      </c>
      <c r="Y285" s="59">
        <v>295</v>
      </c>
      <c r="Z285" s="59">
        <v>473.934797048</v>
      </c>
      <c r="AA285" s="59">
        <v>4.6760284647</v>
      </c>
      <c r="AB285" s="59">
        <v>1.5679544191</v>
      </c>
      <c r="AC285" s="59">
        <v>0.1608323923</v>
      </c>
      <c r="AD285" s="61">
        <f>IF(AND($G285="正式版",$H285="中西医诊所"),IFERROR(R285/同类汇总数据!C$3,0),IF(AND($G285="正式版",$H285="中医诊所"),IFERROR(R285/同类汇总数据!C$4,0),IF(AND($G285="正式版",$H285="口腔诊所"),IFERROR(R285/同类汇总数据!C$5,0),IF(AND($G285="检查版",$H285="中西医诊所"),IFERROR(R285/同类汇总数据!C$6,0),IF(AND($G285="检查版",$H285="中医诊所"),IFERROR(R285/同类汇总数据!C$7,0),IF(AND($G285="检查版",$H285="口腔诊所"),IFERROR(R285/同类汇总数据!C$8,0),IF(AND($G285="互联网版",$H285="中西医诊所"),IFERROR(R285/同类汇总数据!C$9,0),IF(AND($G285="互联网版",$H285="中医诊所"),IFERROR(R285/同类汇总数据!C$10,0),IF(AND($G285="互联网版",$H285="口腔诊所"),IFERROR(R285/同类汇总数据!C$11,0))))))))))</f>
        <v>3.863043761945</v>
      </c>
      <c r="AE285" s="61">
        <f>IF(AND($G285="正式版",$H285="中西医诊所"),IFERROR(S285/同类汇总数据!D$3,0),IF(AND($G285="正式版",$H285="中医诊所"),IFERROR(S285/同类汇总数据!D$4,0),IF(AND($G285="正式版",$H285="口腔诊所"),IFERROR(S285/同类汇总数据!D$5,0),IF(AND($G285="检查版",$H285="中西医诊所"),IFERROR(S285/同类汇总数据!D$6,0),IF(AND($G285="检查版",$H285="中医诊所"),IFERROR(S285/同类汇总数据!D$7,0),IF(AND($G285="检查版",$H285="口腔诊所"),IFERROR(S285/同类汇总数据!D$8,0),IF(AND($G285="互联网版",$H285="中西医诊所"),IFERROR(S285/同类汇总数据!D$9,0),IF(AND($G285="互联网版",$H285="中医诊所"),IFERROR(S285/同类汇总数据!D$10,0),IF(AND($G285="互联网版",$H285="口腔诊所"),IFERROR(S285/同类汇总数据!D$11,0))))))))))</f>
        <v>2.41504365660978</v>
      </c>
      <c r="AF285" s="61">
        <f>IF(AND($G285="正式版",$H285="中西医诊所"),IFERROR(T285/同类汇总数据!E$3,0),IF(AND($G285="正式版",$H285="中医诊所"),IFERROR(T285/同类汇总数据!E$4,0),IF(AND($G285="正式版",$H285="口腔诊所"),IFERROR(T285/同类汇总数据!E$5,0),IF(AND($G285="检查版",$H285="中西医诊所"),IFERROR(T285/同类汇总数据!E$6,0),IF(AND($G285="检查版",$H285="中医诊所"),IFERROR(T285/同类汇总数据!E$7,0),IF(AND($G285="检查版",$H285="口腔诊所"),IFERROR(T285/同类汇总数据!E$8,0),IF(AND($G285="互联网版",$H285="中西医诊所"),IFERROR(T285/同类汇总数据!E$9,0),IF(AND($G285="互联网版",$H285="中医诊所"),IFERROR(T285/同类汇总数据!E$10,0),IF(AND($G285="互联网版",$H285="口腔诊所"),IFERROR(T285/同类汇总数据!E$11,0))))))))))</f>
        <v>1.1776486748987</v>
      </c>
      <c r="AG285" s="61">
        <f>IF(AND($G285="正式版",$H285="中西医诊所"),IFERROR(U285/同类汇总数据!F$3,0),IF(AND($G285="正式版",$H285="中医诊所"),IFERROR(U285/同类汇总数据!F$4,0),IF(AND($G285="正式版",$H285="口腔诊所"),IFERROR(U285/同类汇总数据!F$5,0),IF(AND($G285="检查版",$H285="中西医诊所"),IFERROR(U285/同类汇总数据!F$6,0),IF(AND($G285="检查版",$H285="中医诊所"),IFERROR(U285/同类汇总数据!F$7,0),IF(AND($G285="检查版",$H285="口腔诊所"),IFERROR(U285/同类汇总数据!F$8,0),IF(AND($G285="互联网版",$H285="中西医诊所"),IFERROR(U285/同类汇总数据!F$9,0),IF(AND($G285="互联网版",$H285="中医诊所"),IFERROR(U285/同类汇总数据!F$10,0),IF(AND($G285="互联网版",$H285="口腔诊所"),IFERROR(U285/同类汇总数据!F$11,0))))))))))</f>
        <v>1.2856747357097</v>
      </c>
      <c r="AH285" s="61">
        <f>IF(AND($G285="正式版",$H285="中西医诊所"),IFERROR(V285/同类汇总数据!G$3,0),IF(AND($G285="正式版",$H285="中医诊所"),IFERROR(V285/同类汇总数据!G$4,0),IF(AND($G285="正式版",$H285="口腔诊所"),IFERROR(V285/同类汇总数据!G$5,0),IF(AND($G285="检查版",$H285="中西医诊所"),IFERROR(V285/同类汇总数据!G$6,0),IF(AND($G285="检查版",$H285="中医诊所"),IFERROR(V285/同类汇总数据!G$7,0),IF(AND($G285="检查版",$H285="口腔诊所"),IFERROR(V285/同类汇总数据!G$8,0),IF(AND($G285="互联网版",$H285="中西医诊所"),IFERROR(V285/同类汇总数据!G$9,0),IF(AND($G285="互联网版",$H285="中医诊所"),IFERROR(V285/同类汇总数据!G$10,0),IF(AND($G285="互联网版",$H285="口腔诊所"),IFERROR(V285/同类汇总数据!G$11,0))))))))))</f>
        <v>7.80297850836777</v>
      </c>
      <c r="AI285" s="61">
        <f>IF(AND($G285="正式版",$H285="中西医诊所"),IFERROR(W285/同类汇总数据!H$3,0),IF(AND($G285="正式版",$H285="中医诊所"),IFERROR(W285/同类汇总数据!H$4,0),IF(AND($G285="正式版",$H285="口腔诊所"),IFERROR(W285/同类汇总数据!H$5,0),IF(AND($G285="检查版",$H285="中西医诊所"),IFERROR(W285/同类汇总数据!H$6,0),IF(AND($G285="检查版",$H285="中医诊所"),IFERROR(W285/同类汇总数据!H$7,0),IF(AND($G285="检查版",$H285="口腔诊所"),IFERROR(W285/同类汇总数据!H$8,0),IF(AND($G285="互联网版",$H285="中西医诊所"),IFERROR(W285/同类汇总数据!H$9,0),IF(AND($G285="互联网版",$H285="中医诊所"),IFERROR(W285/同类汇总数据!H$10,0),IF(AND($G285="互联网版",$H285="口腔诊所"),IFERROR(W285/同类汇总数据!H$11,0))))))))))</f>
        <v>4.64900865173466</v>
      </c>
      <c r="AJ285" s="61">
        <f>IF(AND($G285="正式版",$H285="中西医诊所"),IFERROR(X285/同类汇总数据!I$3,0),IF(AND($G285="正式版",$H285="中医诊所"),IFERROR(X285/同类汇总数据!I$4,0),IF(AND($G285="正式版",$H285="口腔诊所"),IFERROR(X285/同类汇总数据!I$5,0),IF(AND($G285="检查版",$H285="中西医诊所"),IFERROR(X285/同类汇总数据!I$6,0),IF(AND($G285="检查版",$H285="中医诊所"),IFERROR(X285/同类汇总数据!I$7,0),IF(AND($G285="检查版",$H285="口腔诊所"),IFERROR(X285/同类汇总数据!I$8,0),IF(AND($G285="互联网版",$H285="中西医诊所"),IFERROR(X285/同类汇总数据!I$9,0),IF(AND($G285="互联网版",$H285="中医诊所"),IFERROR(X285/同类汇总数据!I$10,0),IF(AND($G285="互联网版",$H285="口腔诊所"),IFERROR(X285/同类汇总数据!I$11,0))))))))))</f>
        <v>2.03332621669157</v>
      </c>
      <c r="AK285" s="61">
        <f>IF(AND($G285="正式版",$H285="中西医诊所"),IFERROR(Y285/同类汇总数据!J$3,0),IF(AND($G285="正式版",$H285="中医诊所"),IFERROR(Y285/同类汇总数据!J$4,0),IF(AND($G285="正式版",$H285="口腔诊所"),IFERROR(Y285/同类汇总数据!J$5,0),IF(AND($G285="检查版",$H285="中西医诊所"),IFERROR(Y285/同类汇总数据!J$6,0),IF(AND($G285="检查版",$H285="中医诊所"),IFERROR(Y285/同类汇总数据!J$7,0),IF(AND($G285="检查版",$H285="口腔诊所"),IFERROR(Y285/同类汇总数据!J$8,0),IF(AND($G285="互联网版",$H285="中西医诊所"),IFERROR(Y285/同类汇总数据!J$9,0),IF(AND($G285="互联网版",$H285="中医诊所"),IFERROR(Y285/同类汇总数据!J$10,0),IF(AND($G285="互联网版",$H285="口腔诊所"),IFERROR(Y285/同类汇总数据!J$11,0))))))))))</f>
        <v>2.22126678468245</v>
      </c>
      <c r="AL285" s="62" t="str">
        <f ca="1" t="shared" si="86"/>
        <v>-</v>
      </c>
      <c r="AM285" s="62" t="str">
        <f t="shared" si="87"/>
        <v>高于同行100%</v>
      </c>
      <c r="AN285" s="5" t="str">
        <f t="shared" si="88"/>
        <v>高于同行100%</v>
      </c>
      <c r="AO285" s="63">
        <f t="shared" si="89"/>
        <v>46103.5829089699</v>
      </c>
      <c r="AP285" s="5" t="str">
        <f t="shared" si="90"/>
        <v/>
      </c>
      <c r="AQ285" s="60">
        <v>45307.7294803704</v>
      </c>
    </row>
    <row r="286" ht="17" spans="1:43">
      <c r="A286" s="5">
        <f t="shared" si="92"/>
        <v>283</v>
      </c>
      <c r="B286" s="55" t="str">
        <f t="shared" si="83"/>
        <v>交易波动较大</v>
      </c>
      <c r="C286" s="2" t="str">
        <f t="shared" si="84"/>
        <v/>
      </c>
      <c r="D286" s="56" t="str">
        <f t="shared" si="85"/>
        <v>-</v>
      </c>
      <c r="E286" s="84" t="s">
        <v>879</v>
      </c>
      <c r="F286" s="58">
        <v>45310.4193447685</v>
      </c>
      <c r="G286" s="59" t="s">
        <v>38</v>
      </c>
      <c r="H286" s="59" t="s">
        <v>63</v>
      </c>
      <c r="I286" s="59" t="s">
        <v>40</v>
      </c>
      <c r="J286" s="59" t="s">
        <v>78</v>
      </c>
      <c r="K286" s="59" t="s">
        <v>880</v>
      </c>
      <c r="L286" s="59" t="s">
        <v>881</v>
      </c>
      <c r="M286" s="60">
        <v>46103.4257986111</v>
      </c>
      <c r="N286" s="60">
        <v>46102.7873224421</v>
      </c>
      <c r="O286" s="60">
        <v>46102.7846935764</v>
      </c>
      <c r="P286" s="60">
        <v>46103.6824789468</v>
      </c>
      <c r="Q286" s="60">
        <v>46103.6173868866</v>
      </c>
      <c r="R286" s="59">
        <v>6671</v>
      </c>
      <c r="S286" s="59">
        <v>50867.13</v>
      </c>
      <c r="T286" s="59">
        <v>157485.73</v>
      </c>
      <c r="U286" s="59">
        <v>142222.73</v>
      </c>
      <c r="V286" s="59">
        <v>22</v>
      </c>
      <c r="W286" s="59">
        <v>108</v>
      </c>
      <c r="X286" s="59">
        <v>233</v>
      </c>
      <c r="Y286" s="59">
        <v>216</v>
      </c>
      <c r="Z286" s="85" t="s">
        <v>882</v>
      </c>
      <c r="AA286" s="59">
        <v>0.0528532339</v>
      </c>
      <c r="AB286" s="59">
        <v>-0.171364377</v>
      </c>
      <c r="AC286" s="59">
        <v>-0.1435685013</v>
      </c>
      <c r="AD286" s="61">
        <f>IF(AND($G286="正式版",$H286="中西医诊所"),IFERROR(R286/同类汇总数据!C$3,0),IF(AND($G286="正式版",$H286="中医诊所"),IFERROR(R286/同类汇总数据!C$4,0),IF(AND($G286="正式版",$H286="口腔诊所"),IFERROR(R286/同类汇总数据!C$5,0),IF(AND($G286="检查版",$H286="中西医诊所"),IFERROR(R286/同类汇总数据!C$6,0),IF(AND($G286="检查版",$H286="中医诊所"),IFERROR(R286/同类汇总数据!C$7,0),IF(AND($G286="检查版",$H286="口腔诊所"),IFERROR(R286/同类汇总数据!C$8,0),IF(AND($G286="互联网版",$H286="中西医诊所"),IFERROR(R286/同类汇总数据!C$9,0),IF(AND($G286="互联网版",$H286="中医诊所"),IFERROR(R286/同类汇总数据!C$10,0),IF(AND($G286="互联网版",$H286="口腔诊所"),IFERROR(R286/同类汇总数据!C$11,0))))))))))</f>
        <v>0.667263879731988</v>
      </c>
      <c r="AE286" s="61">
        <f>IF(AND($G286="正式版",$H286="中西医诊所"),IFERROR(S286/同类汇总数据!D$3,0),IF(AND($G286="正式版",$H286="中医诊所"),IFERROR(S286/同类汇总数据!D$4,0),IF(AND($G286="正式版",$H286="口腔诊所"),IFERROR(S286/同类汇总数据!D$5,0),IF(AND($G286="检查版",$H286="中西医诊所"),IFERROR(S286/同类汇总数据!D$6,0),IF(AND($G286="检查版",$H286="中医诊所"),IFERROR(S286/同类汇总数据!D$7,0),IF(AND($G286="检查版",$H286="口腔诊所"),IFERROR(S286/同类汇总数据!D$8,0),IF(AND($G286="互联网版",$H286="中西医诊所"),IFERROR(S286/同类汇总数据!D$9,0),IF(AND($G286="互联网版",$H286="中医诊所"),IFERROR(S286/同类汇总数据!D$10,0),IF(AND($G286="互联网版",$H286="口腔诊所"),IFERROR(S286/同类汇总数据!D$11,0))))))))))</f>
        <v>1.17122191628336</v>
      </c>
      <c r="AF286" s="61">
        <f>IF(AND($G286="正式版",$H286="中西医诊所"),IFERROR(T286/同类汇总数据!E$3,0),IF(AND($G286="正式版",$H286="中医诊所"),IFERROR(T286/同类汇总数据!E$4,0),IF(AND($G286="正式版",$H286="口腔诊所"),IFERROR(T286/同类汇总数据!E$5,0),IF(AND($G286="检查版",$H286="中西医诊所"),IFERROR(T286/同类汇总数据!E$6,0),IF(AND($G286="检查版",$H286="中医诊所"),IFERROR(T286/同类汇总数据!E$7,0),IF(AND($G286="检查版",$H286="口腔诊所"),IFERROR(T286/同类汇总数据!E$8,0),IF(AND($G286="互联网版",$H286="中西医诊所"),IFERROR(T286/同类汇总数据!E$9,0),IF(AND($G286="互联网版",$H286="中医诊所"),IFERROR(T286/同类汇总数据!E$10,0),IF(AND($G286="互联网版",$H286="口腔诊所"),IFERROR(T286/同类汇总数据!E$11,0))))))))))</f>
        <v>1.42049288833889</v>
      </c>
      <c r="AG286" s="61">
        <f>IF(AND($G286="正式版",$H286="中西医诊所"),IFERROR(U286/同类汇总数据!F$3,0),IF(AND($G286="正式版",$H286="中医诊所"),IFERROR(U286/同类汇总数据!F$4,0),IF(AND($G286="正式版",$H286="口腔诊所"),IFERROR(U286/同类汇总数据!F$5,0),IF(AND($G286="检查版",$H286="中西医诊所"),IFERROR(U286/同类汇总数据!F$6,0),IF(AND($G286="检查版",$H286="中医诊所"),IFERROR(U286/同类汇总数据!F$7,0),IF(AND($G286="检查版",$H286="口腔诊所"),IFERROR(U286/同类汇总数据!F$8,0),IF(AND($G286="互联网版",$H286="中西医诊所"),IFERROR(U286/同类汇总数据!F$9,0),IF(AND($G286="互联网版",$H286="中医诊所"),IFERROR(U286/同类汇总数据!F$10,0),IF(AND($G286="互联网版",$H286="口腔诊所"),IFERROR(U286/同类汇总数据!F$11,0))))))))))</f>
        <v>1.4236795056715</v>
      </c>
      <c r="AH286" s="61">
        <f>IF(AND($G286="正式版",$H286="中西医诊所"),IFERROR(V286/同类汇总数据!G$3,0),IF(AND($G286="正式版",$H286="中医诊所"),IFERROR(V286/同类汇总数据!G$4,0),IF(AND($G286="正式版",$H286="口腔诊所"),IFERROR(V286/同类汇总数据!G$5,0),IF(AND($G286="检查版",$H286="中西医诊所"),IFERROR(V286/同类汇总数据!G$6,0),IF(AND($G286="检查版",$H286="中医诊所"),IFERROR(V286/同类汇总数据!G$7,0),IF(AND($G286="检查版",$H286="口腔诊所"),IFERROR(V286/同类汇总数据!G$8,0),IF(AND($G286="互联网版",$H286="中西医诊所"),IFERROR(V286/同类汇总数据!G$9,0),IF(AND($G286="互联网版",$H286="中医诊所"),IFERROR(V286/同类汇总数据!G$10,0),IF(AND($G286="互联网版",$H286="口腔诊所"),IFERROR(V286/同类汇总数据!G$11,0))))))))))</f>
        <v>1.63490978270563</v>
      </c>
      <c r="AI286" s="61">
        <f>IF(AND($G286="正式版",$H286="中西医诊所"),IFERROR(W286/同类汇总数据!H$3,0),IF(AND($G286="正式版",$H286="中医诊所"),IFERROR(W286/同类汇总数据!H$4,0),IF(AND($G286="正式版",$H286="口腔诊所"),IFERROR(W286/同类汇总数据!H$5,0),IF(AND($G286="检查版",$H286="中西医诊所"),IFERROR(W286/同类汇总数据!H$6,0),IF(AND($G286="检查版",$H286="中医诊所"),IFERROR(W286/同类汇总数据!H$7,0),IF(AND($G286="检查版",$H286="口腔诊所"),IFERROR(W286/同类汇总数据!H$8,0),IF(AND($G286="互联网版",$H286="中西医诊所"),IFERROR(W286/同类汇总数据!H$9,0),IF(AND($G286="互联网版",$H286="中医诊所"),IFERROR(W286/同类汇总数据!H$10,0),IF(AND($G286="互联网版",$H286="口腔诊所"),IFERROR(W286/同类汇总数据!H$11,0))))))))))</f>
        <v>1.90186717570963</v>
      </c>
      <c r="AJ286" s="61">
        <f>IF(AND($G286="正式版",$H286="中西医诊所"),IFERROR(X286/同类汇总数据!I$3,0),IF(AND($G286="正式版",$H286="中医诊所"),IFERROR(X286/同类汇总数据!I$4,0),IF(AND($G286="正式版",$H286="口腔诊所"),IFERROR(X286/同类汇总数据!I$5,0),IF(AND($G286="检查版",$H286="中西医诊所"),IFERROR(X286/同类汇总数据!I$6,0),IF(AND($G286="检查版",$H286="中医诊所"),IFERROR(X286/同类汇总数据!I$7,0),IF(AND($G286="检查版",$H286="口腔诊所"),IFERROR(X286/同类汇总数据!I$8,0),IF(AND($G286="互联网版",$H286="中西医诊所"),IFERROR(X286/同类汇总数据!I$9,0),IF(AND($G286="互联网版",$H286="中医诊所"),IFERROR(X286/同类汇总数据!I$10,0),IF(AND($G286="互联网版",$H286="口腔诊所"),IFERROR(X286/同类汇总数据!I$11,0))))))))))</f>
        <v>1.57921669496379</v>
      </c>
      <c r="AK286" s="61">
        <f>IF(AND($G286="正式版",$H286="中西医诊所"),IFERROR(Y286/同类汇总数据!J$3,0),IF(AND($G286="正式版",$H286="中医诊所"),IFERROR(Y286/同类汇总数据!J$4,0),IF(AND($G286="正式版",$H286="口腔诊所"),IFERROR(Y286/同类汇总数据!J$5,0),IF(AND($G286="检查版",$H286="中西医诊所"),IFERROR(Y286/同类汇总数据!J$6,0),IF(AND($G286="检查版",$H286="中医诊所"),IFERROR(Y286/同类汇总数据!J$7,0),IF(AND($G286="检查版",$H286="口腔诊所"),IFERROR(Y286/同类汇总数据!J$8,0),IF(AND($G286="互联网版",$H286="中西医诊所"),IFERROR(Y286/同类汇总数据!J$9,0),IF(AND($G286="互联网版",$H286="中医诊所"),IFERROR(Y286/同类汇总数据!J$10,0),IF(AND($G286="互联网版",$H286="口腔诊所"),IFERROR(Y286/同类汇总数据!J$11,0))))))))))</f>
        <v>1.6264190694624</v>
      </c>
      <c r="AL286" s="62" t="str">
        <f ca="1" t="shared" si="86"/>
        <v>-</v>
      </c>
      <c r="AM286" s="62" t="str">
        <f t="shared" si="87"/>
        <v/>
      </c>
      <c r="AN286" s="5" t="str">
        <f t="shared" si="88"/>
        <v>高于同行150%</v>
      </c>
      <c r="AO286" s="63">
        <f t="shared" si="89"/>
        <v>46103.6824789468</v>
      </c>
      <c r="AP286" s="5" t="str">
        <f t="shared" si="90"/>
        <v/>
      </c>
      <c r="AQ286" s="60">
        <v>45308.4586560417</v>
      </c>
    </row>
    <row r="287" ht="17" spans="1:43">
      <c r="A287" s="5">
        <f t="shared" si="92"/>
        <v>284</v>
      </c>
      <c r="B287" s="55" t="str">
        <f t="shared" si="83"/>
        <v>交易波动较大</v>
      </c>
      <c r="C287" s="2" t="str">
        <f t="shared" si="84"/>
        <v>本月交易额降超20%</v>
      </c>
      <c r="D287" s="56" t="str">
        <f t="shared" si="85"/>
        <v>-</v>
      </c>
      <c r="E287" s="84" t="s">
        <v>883</v>
      </c>
      <c r="F287" s="58">
        <v>45310.4662608796</v>
      </c>
      <c r="G287" s="59" t="s">
        <v>38</v>
      </c>
      <c r="H287" s="59" t="s">
        <v>39</v>
      </c>
      <c r="I287" s="59" t="s">
        <v>40</v>
      </c>
      <c r="J287" s="59" t="s">
        <v>78</v>
      </c>
      <c r="K287" s="59" t="s">
        <v>884</v>
      </c>
      <c r="L287" s="59"/>
      <c r="M287" s="60">
        <v>46104.3613310185</v>
      </c>
      <c r="N287" s="60">
        <v>46104.3938180671</v>
      </c>
      <c r="O287" s="60">
        <v>46104.3987962153</v>
      </c>
      <c r="P287" s="60">
        <v>46095.3908131134</v>
      </c>
      <c r="Q287" s="60">
        <v>46104.3938702431</v>
      </c>
      <c r="R287" s="59">
        <v>24405.47</v>
      </c>
      <c r="S287" s="59">
        <v>75943.16</v>
      </c>
      <c r="T287" s="59">
        <v>309499.15</v>
      </c>
      <c r="U287" s="59">
        <v>266972.86</v>
      </c>
      <c r="V287" s="59">
        <v>411</v>
      </c>
      <c r="W287" s="59">
        <v>1241</v>
      </c>
      <c r="X287" s="59">
        <v>4732</v>
      </c>
      <c r="Y287" s="59">
        <v>4116</v>
      </c>
      <c r="Z287" s="59">
        <v>216.8417059301</v>
      </c>
      <c r="AA287" s="59">
        <v>-0.251716625</v>
      </c>
      <c r="AB287" s="59">
        <v>-0.2315226877</v>
      </c>
      <c r="AC287" s="59">
        <v>-0.1749765923</v>
      </c>
      <c r="AD287" s="61">
        <f>IF(AND($G287="正式版",$H287="中西医诊所"),IFERROR(R287/同类汇总数据!C$3,0),IF(AND($G287="正式版",$H287="中医诊所"),IFERROR(R287/同类汇总数据!C$4,0),IF(AND($G287="正式版",$H287="口腔诊所"),IFERROR(R287/同类汇总数据!C$5,0),IF(AND($G287="检查版",$H287="中西医诊所"),IFERROR(R287/同类汇总数据!C$6,0),IF(AND($G287="检查版",$H287="中医诊所"),IFERROR(R287/同类汇总数据!C$7,0),IF(AND($G287="检查版",$H287="口腔诊所"),IFERROR(R287/同类汇总数据!C$8,0),IF(AND($G287="互联网版",$H287="中西医诊所"),IFERROR(R287/同类汇总数据!C$9,0),IF(AND($G287="互联网版",$H287="中医诊所"),IFERROR(R287/同类汇总数据!C$10,0),IF(AND($G287="互联网版",$H287="口腔诊所"),IFERROR(R287/同类汇总数据!C$11,0))))))))))</f>
        <v>2.66675386089864</v>
      </c>
      <c r="AE287" s="61">
        <f>IF(AND($G287="正式版",$H287="中西医诊所"),IFERROR(S287/同类汇总数据!D$3,0),IF(AND($G287="正式版",$H287="中医诊所"),IFERROR(S287/同类汇总数据!D$4,0),IF(AND($G287="正式版",$H287="口腔诊所"),IFERROR(S287/同类汇总数据!D$5,0),IF(AND($G287="检查版",$H287="中西医诊所"),IFERROR(S287/同类汇总数据!D$6,0),IF(AND($G287="检查版",$H287="中医诊所"),IFERROR(S287/同类汇总数据!D$7,0),IF(AND($G287="检查版",$H287="口腔诊所"),IFERROR(S287/同类汇总数据!D$8,0),IF(AND($G287="互联网版",$H287="中西医诊所"),IFERROR(S287/同类汇总数据!D$9,0),IF(AND($G287="互联网版",$H287="中医诊所"),IFERROR(S287/同类汇总数据!D$10,0),IF(AND($G287="互联网版",$H287="口腔诊所"),IFERROR(S287/同类汇总数据!D$11,0))))))))))</f>
        <v>2.08156383241783</v>
      </c>
      <c r="AF287" s="61">
        <f>IF(AND($G287="正式版",$H287="中西医诊所"),IFERROR(T287/同类汇总数据!E$3,0),IF(AND($G287="正式版",$H287="中医诊所"),IFERROR(T287/同类汇总数据!E$4,0),IF(AND($G287="正式版",$H287="口腔诊所"),IFERROR(T287/同类汇总数据!E$5,0),IF(AND($G287="检查版",$H287="中西医诊所"),IFERROR(T287/同类汇总数据!E$6,0),IF(AND($G287="检查版",$H287="中医诊所"),IFERROR(T287/同类汇总数据!E$7,0),IF(AND($G287="检查版",$H287="口腔诊所"),IFERROR(T287/同类汇总数据!E$8,0),IF(AND($G287="互联网版",$H287="中西医诊所"),IFERROR(T287/同类汇总数据!E$9,0),IF(AND($G287="互联网版",$H287="中医诊所"),IFERROR(T287/同类汇总数据!E$10,0),IF(AND($G287="互联网版",$H287="口腔诊所"),IFERROR(T287/同类汇总数据!E$11,0))))))))))</f>
        <v>2.8364178303418</v>
      </c>
      <c r="AG287" s="61">
        <f>IF(AND($G287="正式版",$H287="中西医诊所"),IFERROR(U287/同类汇总数据!F$3,0),IF(AND($G287="正式版",$H287="中医诊所"),IFERROR(U287/同类汇总数据!F$4,0),IF(AND($G287="正式版",$H287="口腔诊所"),IFERROR(U287/同类汇总数据!F$5,0),IF(AND($G287="检查版",$H287="中西医诊所"),IFERROR(U287/同类汇总数据!F$6,0),IF(AND($G287="检查版",$H287="中医诊所"),IFERROR(U287/同类汇总数据!F$7,0),IF(AND($G287="检查版",$H287="口腔诊所"),IFERROR(U287/同类汇总数据!F$8,0),IF(AND($G287="互联网版",$H287="中西医诊所"),IFERROR(U287/同类汇总数据!F$9,0),IF(AND($G287="互联网版",$H287="中医诊所"),IFERROR(U287/同类汇总数据!F$10,0),IF(AND($G287="互联网版",$H287="口腔诊所"),IFERROR(U287/同类汇总数据!F$11,0))))))))))</f>
        <v>2.78319442921794</v>
      </c>
      <c r="AH287" s="61">
        <f>IF(AND($G287="正式版",$H287="中西医诊所"),IFERROR(V287/同类汇总数据!G$3,0),IF(AND($G287="正式版",$H287="中医诊所"),IFERROR(V287/同类汇总数据!G$4,0),IF(AND($G287="正式版",$H287="口腔诊所"),IFERROR(V287/同类汇总数据!G$5,0),IF(AND($G287="检查版",$H287="中西医诊所"),IFERROR(V287/同类汇总数据!G$6,0),IF(AND($G287="检查版",$H287="中医诊所"),IFERROR(V287/同类汇总数据!G$7,0),IF(AND($G287="检查版",$H287="口腔诊所"),IFERROR(V287/同类汇总数据!G$8,0),IF(AND($G287="互联网版",$H287="中西医诊所"),IFERROR(V287/同类汇总数据!G$9,0),IF(AND($G287="互联网版",$H287="中医诊所"),IFERROR(V287/同类汇总数据!G$10,0),IF(AND($G287="互联网版",$H287="口腔诊所"),IFERROR(V287/同类汇总数据!G$11,0))))))))))</f>
        <v>4.33539273278475</v>
      </c>
      <c r="AI287" s="61">
        <f>IF(AND($G287="正式版",$H287="中西医诊所"),IFERROR(W287/同类汇总数据!H$3,0),IF(AND($G287="正式版",$H287="中医诊所"),IFERROR(W287/同类汇总数据!H$4,0),IF(AND($G287="正式版",$H287="口腔诊所"),IFERROR(W287/同类汇总数据!H$5,0),IF(AND($G287="检查版",$H287="中西医诊所"),IFERROR(W287/同类汇总数据!H$6,0),IF(AND($G287="检查版",$H287="中医诊所"),IFERROR(W287/同类汇总数据!H$7,0),IF(AND($G287="检查版",$H287="口腔诊所"),IFERROR(W287/同类汇总数据!H$8,0),IF(AND($G287="互联网版",$H287="中西医诊所"),IFERROR(W287/同类汇总数据!H$9,0),IF(AND($G287="互联网版",$H287="中医诊所"),IFERROR(W287/同类汇总数据!H$10,0),IF(AND($G287="互联网版",$H287="口腔诊所"),IFERROR(W287/同类汇总数据!H$11,0))))))))))</f>
        <v>3.39413790538205</v>
      </c>
      <c r="AJ287" s="61">
        <f>IF(AND($G287="正式版",$H287="中西医诊所"),IFERROR(X287/同类汇总数据!I$3,0),IF(AND($G287="正式版",$H287="中医诊所"),IFERROR(X287/同类汇总数据!I$4,0),IF(AND($G287="正式版",$H287="口腔诊所"),IFERROR(X287/同类汇总数据!I$5,0),IF(AND($G287="检查版",$H287="中西医诊所"),IFERROR(X287/同类汇总数据!I$6,0),IF(AND($G287="检查版",$H287="中医诊所"),IFERROR(X287/同类汇总数据!I$7,0),IF(AND($G287="检查版",$H287="口腔诊所"),IFERROR(X287/同类汇总数据!I$8,0),IF(AND($G287="互联网版",$H287="中西医诊所"),IFERROR(X287/同类汇总数据!I$9,0),IF(AND($G287="互联网版",$H287="中医诊所"),IFERROR(X287/同类汇总数据!I$10,0),IF(AND($G287="互联网版",$H287="口腔诊所"),IFERROR(X287/同类汇总数据!I$11,0))))))))))</f>
        <v>4.18424137944146</v>
      </c>
      <c r="AK287" s="61">
        <f>IF(AND($G287="正式版",$H287="中西医诊所"),IFERROR(Y287/同类汇总数据!J$3,0),IF(AND($G287="正式版",$H287="中医诊所"),IFERROR(Y287/同类汇总数据!J$4,0),IF(AND($G287="正式版",$H287="口腔诊所"),IFERROR(Y287/同类汇总数据!J$5,0),IF(AND($G287="检查版",$H287="中西医诊所"),IFERROR(Y287/同类汇总数据!J$6,0),IF(AND($G287="检查版",$H287="中医诊所"),IFERROR(Y287/同类汇总数据!J$7,0),IF(AND($G287="检查版",$H287="口腔诊所"),IFERROR(Y287/同类汇总数据!J$8,0),IF(AND($G287="互联网版",$H287="中西医诊所"),IFERROR(Y287/同类汇总数据!J$9,0),IF(AND($G287="互联网版",$H287="中医诊所"),IFERROR(Y287/同类汇总数据!J$10,0),IF(AND($G287="互联网版",$H287="口腔诊所"),IFERROR(Y287/同类汇总数据!J$11,0))))))))))</f>
        <v>4.11278215923861</v>
      </c>
      <c r="AL287" s="62" t="str">
        <f ca="1" t="shared" si="86"/>
        <v>-</v>
      </c>
      <c r="AM287" s="62" t="str">
        <f t="shared" si="87"/>
        <v>高于同行100%</v>
      </c>
      <c r="AN287" s="5" t="str">
        <f t="shared" si="88"/>
        <v>高于同行100%</v>
      </c>
      <c r="AO287" s="63">
        <f t="shared" si="89"/>
        <v>46104.3987962153</v>
      </c>
      <c r="AP287" s="5" t="str">
        <f t="shared" si="90"/>
        <v/>
      </c>
      <c r="AQ287" s="60">
        <v>45309.3948120023</v>
      </c>
    </row>
    <row r="288" ht="17" spans="1:43">
      <c r="A288" s="5">
        <f t="shared" si="92"/>
        <v>285</v>
      </c>
      <c r="B288" s="55" t="str">
        <f t="shared" si="83"/>
        <v>交易波动较大</v>
      </c>
      <c r="C288" s="2" t="str">
        <f t="shared" si="84"/>
        <v/>
      </c>
      <c r="D288" s="56" t="str">
        <f t="shared" si="85"/>
        <v>-</v>
      </c>
      <c r="E288" s="84" t="s">
        <v>885</v>
      </c>
      <c r="F288" s="58">
        <v>45311.0749101852</v>
      </c>
      <c r="G288" s="59" t="s">
        <v>38</v>
      </c>
      <c r="H288" s="59" t="s">
        <v>39</v>
      </c>
      <c r="I288" s="59" t="s">
        <v>40</v>
      </c>
      <c r="J288" s="59" t="s">
        <v>121</v>
      </c>
      <c r="K288" s="59" t="s">
        <v>886</v>
      </c>
      <c r="L288" s="59" t="s">
        <v>887</v>
      </c>
      <c r="M288" s="60">
        <v>46104.3493518519</v>
      </c>
      <c r="N288" s="60">
        <v>46104.3793258681</v>
      </c>
      <c r="O288" s="60">
        <v>45980.8581958912</v>
      </c>
      <c r="P288" s="60">
        <v>46102.8383997454</v>
      </c>
      <c r="Q288" s="60">
        <v>46104.3794774537</v>
      </c>
      <c r="R288" s="59">
        <v>8728.65</v>
      </c>
      <c r="S288" s="59">
        <v>38132.97</v>
      </c>
      <c r="T288" s="59">
        <v>113664.29</v>
      </c>
      <c r="U288" s="59">
        <v>103271.38</v>
      </c>
      <c r="V288" s="59">
        <v>94</v>
      </c>
      <c r="W288" s="59">
        <v>393</v>
      </c>
      <c r="X288" s="59">
        <v>1143</v>
      </c>
      <c r="Y288" s="59">
        <v>1025</v>
      </c>
      <c r="Z288" s="59">
        <v>215.1487083333</v>
      </c>
      <c r="AA288" s="59">
        <v>0.1969954083</v>
      </c>
      <c r="AB288" s="59">
        <v>-0.2705687218</v>
      </c>
      <c r="AC288" s="59">
        <v>-0.3379990917</v>
      </c>
      <c r="AD288" s="61">
        <f>IF(AND($G288="正式版",$H288="中西医诊所"),IFERROR(R288/同类汇总数据!C$3,0),IF(AND($G288="正式版",$H288="中医诊所"),IFERROR(R288/同类汇总数据!C$4,0),IF(AND($G288="正式版",$H288="口腔诊所"),IFERROR(R288/同类汇总数据!C$5,0),IF(AND($G288="检查版",$H288="中西医诊所"),IFERROR(R288/同类汇总数据!C$6,0),IF(AND($G288="检查版",$H288="中医诊所"),IFERROR(R288/同类汇总数据!C$7,0),IF(AND($G288="检查版",$H288="口腔诊所"),IFERROR(R288/同类汇总数据!C$8,0),IF(AND($G288="互联网版",$H288="中西医诊所"),IFERROR(R288/同类汇总数据!C$9,0),IF(AND($G288="互联网版",$H288="中医诊所"),IFERROR(R288/同类汇总数据!C$10,0),IF(AND($G288="互联网版",$H288="口腔诊所"),IFERROR(R288/同类汇总数据!C$11,0))))))))))</f>
        <v>0.953768195733697</v>
      </c>
      <c r="AE288" s="61">
        <f>IF(AND($G288="正式版",$H288="中西医诊所"),IFERROR(S288/同类汇总数据!D$3,0),IF(AND($G288="正式版",$H288="中医诊所"),IFERROR(S288/同类汇总数据!D$4,0),IF(AND($G288="正式版",$H288="口腔诊所"),IFERROR(S288/同类汇总数据!D$5,0),IF(AND($G288="检查版",$H288="中西医诊所"),IFERROR(S288/同类汇总数据!D$6,0),IF(AND($G288="检查版",$H288="中医诊所"),IFERROR(S288/同类汇总数据!D$7,0),IF(AND($G288="检查版",$H288="口腔诊所"),IFERROR(S288/同类汇总数据!D$8,0),IF(AND($G288="互联网版",$H288="中西医诊所"),IFERROR(S288/同类汇总数据!D$9,0),IF(AND($G288="互联网版",$H288="中医诊所"),IFERROR(S288/同类汇总数据!D$10,0),IF(AND($G288="互联网版",$H288="口腔诊所"),IFERROR(S288/同类汇总数据!D$11,0))))))))))</f>
        <v>1.04520553496423</v>
      </c>
      <c r="AF288" s="61">
        <f>IF(AND($G288="正式版",$H288="中西医诊所"),IFERROR(T288/同类汇总数据!E$3,0),IF(AND($G288="正式版",$H288="中医诊所"),IFERROR(T288/同类汇总数据!E$4,0),IF(AND($G288="正式版",$H288="口腔诊所"),IFERROR(T288/同类汇总数据!E$5,0),IF(AND($G288="检查版",$H288="中西医诊所"),IFERROR(T288/同类汇总数据!E$6,0),IF(AND($G288="检查版",$H288="中医诊所"),IFERROR(T288/同类汇总数据!E$7,0),IF(AND($G288="检查版",$H288="口腔诊所"),IFERROR(T288/同类汇总数据!E$8,0),IF(AND($G288="互联网版",$H288="中西医诊所"),IFERROR(T288/同类汇总数据!E$9,0),IF(AND($G288="互联网版",$H288="中医诊所"),IFERROR(T288/同类汇总数据!E$10,0),IF(AND($G288="互联网版",$H288="口腔诊所"),IFERROR(T288/同类汇总数据!E$11,0))))))))))</f>
        <v>1.041681112304</v>
      </c>
      <c r="AG288" s="61">
        <f>IF(AND($G288="正式版",$H288="中西医诊所"),IFERROR(U288/同类汇总数据!F$3,0),IF(AND($G288="正式版",$H288="中医诊所"),IFERROR(U288/同类汇总数据!F$4,0),IF(AND($G288="正式版",$H288="口腔诊所"),IFERROR(U288/同类汇总数据!F$5,0),IF(AND($G288="检查版",$H288="中西医诊所"),IFERROR(U288/同类汇总数据!F$6,0),IF(AND($G288="检查版",$H288="中医诊所"),IFERROR(U288/同类汇总数据!F$7,0),IF(AND($G288="检查版",$H288="口腔诊所"),IFERROR(U288/同类汇总数据!F$8,0),IF(AND($G288="互联网版",$H288="中西医诊所"),IFERROR(U288/同类汇总数据!F$9,0),IF(AND($G288="互联网版",$H288="中医诊所"),IFERROR(U288/同类汇总数据!F$10,0),IF(AND($G288="互联网版",$H288="口腔诊所"),IFERROR(U288/同类汇总数据!F$11,0))))))))))</f>
        <v>1.07660505084168</v>
      </c>
      <c r="AH288" s="61">
        <f>IF(AND($G288="正式版",$H288="中西医诊所"),IFERROR(V288/同类汇总数据!G$3,0),IF(AND($G288="正式版",$H288="中医诊所"),IFERROR(V288/同类汇总数据!G$4,0),IF(AND($G288="正式版",$H288="口腔诊所"),IFERROR(V288/同类汇总数据!G$5,0),IF(AND($G288="检查版",$H288="中西医诊所"),IFERROR(V288/同类汇总数据!G$6,0),IF(AND($G288="检查版",$H288="中医诊所"),IFERROR(V288/同类汇总数据!G$7,0),IF(AND($G288="检查版",$H288="口腔诊所"),IFERROR(V288/同类汇总数据!G$8,0),IF(AND($G288="互联网版",$H288="中西医诊所"),IFERROR(V288/同类汇总数据!G$9,0),IF(AND($G288="互联网版",$H288="中医诊所"),IFERROR(V288/同类汇总数据!G$10,0),IF(AND($G288="互联网版",$H288="口腔诊所"),IFERROR(V288/同类汇总数据!G$11,0))))))))))</f>
        <v>0.991549676111353</v>
      </c>
      <c r="AI288" s="61">
        <f>IF(AND($G288="正式版",$H288="中西医诊所"),IFERROR(W288/同类汇总数据!H$3,0),IF(AND($G288="正式版",$H288="中医诊所"),IFERROR(W288/同类汇总数据!H$4,0),IF(AND($G288="正式版",$H288="口腔诊所"),IFERROR(W288/同类汇总数据!H$5,0),IF(AND($G288="检查版",$H288="中西医诊所"),IFERROR(W288/同类汇总数据!H$6,0),IF(AND($G288="检查版",$H288="中医诊所"),IFERROR(W288/同类汇总数据!H$7,0),IF(AND($G288="检查版",$H288="口腔诊所"),IFERROR(W288/同类汇总数据!H$8,0),IF(AND($G288="互联网版",$H288="中西医诊所"),IFERROR(W288/同类汇总数据!H$9,0),IF(AND($G288="互联网版",$H288="中医诊所"),IFERROR(W288/同类汇总数据!H$10,0),IF(AND($G288="互联网版",$H288="口腔诊所"),IFERROR(W288/同类汇总数据!H$11,0))))))))))</f>
        <v>1.07485592007667</v>
      </c>
      <c r="AJ288" s="61">
        <f>IF(AND($G288="正式版",$H288="中西医诊所"),IFERROR(X288/同类汇总数据!I$3,0),IF(AND($G288="正式版",$H288="中医诊所"),IFERROR(X288/同类汇总数据!I$4,0),IF(AND($G288="正式版",$H288="口腔诊所"),IFERROR(X288/同类汇总数据!I$5,0),IF(AND($G288="检查版",$H288="中西医诊所"),IFERROR(X288/同类汇总数据!I$6,0),IF(AND($G288="检查版",$H288="中医诊所"),IFERROR(X288/同类汇总数据!I$7,0),IF(AND($G288="检查版",$H288="口腔诊所"),IFERROR(X288/同类汇总数据!I$8,0),IF(AND($G288="互联网版",$H288="中西医诊所"),IFERROR(X288/同类汇总数据!I$9,0),IF(AND($G288="互联网版",$H288="中医诊所"),IFERROR(X288/同类汇总数据!I$10,0),IF(AND($G288="互联网版",$H288="口腔诊所"),IFERROR(X288/同类汇总数据!I$11,0))))))))))</f>
        <v>1.01069059524547</v>
      </c>
      <c r="AK288" s="61">
        <f>IF(AND($G288="正式版",$H288="中西医诊所"),IFERROR(Y288/同类汇总数据!J$3,0),IF(AND($G288="正式版",$H288="中医诊所"),IFERROR(Y288/同类汇总数据!J$4,0),IF(AND($G288="正式版",$H288="口腔诊所"),IFERROR(Y288/同类汇总数据!J$5,0),IF(AND($G288="检查版",$H288="中西医诊所"),IFERROR(Y288/同类汇总数据!J$6,0),IF(AND($G288="检查版",$H288="中医诊所"),IFERROR(Y288/同类汇总数据!J$7,0),IF(AND($G288="检查版",$H288="口腔诊所"),IFERROR(Y288/同类汇总数据!J$8,0),IF(AND($G288="互联网版",$H288="中西医诊所"),IFERROR(Y288/同类汇总数据!J$9,0),IF(AND($G288="互联网版",$H288="中医诊所"),IFERROR(Y288/同类汇总数据!J$10,0),IF(AND($G288="互联网版",$H288="口腔诊所"),IFERROR(Y288/同类汇总数据!J$11,0))))))))))</f>
        <v>1.02419866696297</v>
      </c>
      <c r="AL288" s="62" t="str">
        <f ca="1" t="shared" si="86"/>
        <v>-</v>
      </c>
      <c r="AM288" s="62" t="str">
        <f t="shared" si="87"/>
        <v/>
      </c>
      <c r="AN288" s="5" t="str">
        <f t="shared" si="88"/>
        <v/>
      </c>
      <c r="AO288" s="63">
        <f t="shared" si="89"/>
        <v>46104.3794774537</v>
      </c>
      <c r="AP288" s="5" t="str">
        <f t="shared" si="90"/>
        <v/>
      </c>
      <c r="AQ288" s="60">
        <v>45310.4193447685</v>
      </c>
    </row>
    <row r="289" ht="17" spans="1:43">
      <c r="A289" s="5">
        <f t="shared" si="92"/>
        <v>286</v>
      </c>
      <c r="B289" s="55" t="str">
        <f t="shared" si="83"/>
        <v>连续三月交易上升</v>
      </c>
      <c r="C289" s="2" t="str">
        <f t="shared" si="84"/>
        <v/>
      </c>
      <c r="D289" s="56" t="str">
        <f t="shared" si="85"/>
        <v>-</v>
      </c>
      <c r="E289" s="84" t="s">
        <v>888</v>
      </c>
      <c r="F289" s="58">
        <v>45313.7772521181</v>
      </c>
      <c r="G289" s="59" t="s">
        <v>38</v>
      </c>
      <c r="H289" s="59" t="s">
        <v>39</v>
      </c>
      <c r="I289" s="59" t="s">
        <v>40</v>
      </c>
      <c r="J289" s="59" t="s">
        <v>121</v>
      </c>
      <c r="K289" s="59" t="s">
        <v>889</v>
      </c>
      <c r="L289" s="59"/>
      <c r="M289" s="60">
        <v>46104.3586111111</v>
      </c>
      <c r="N289" s="60">
        <v>46104.3866816319</v>
      </c>
      <c r="O289" s="60">
        <v>46104.3995296991</v>
      </c>
      <c r="P289" s="60">
        <v>46099.5830832639</v>
      </c>
      <c r="Q289" s="60">
        <v>46104.3867169329</v>
      </c>
      <c r="R289" s="59">
        <v>22798.64</v>
      </c>
      <c r="S289" s="59">
        <v>80065.61</v>
      </c>
      <c r="T289" s="59">
        <v>260093.45</v>
      </c>
      <c r="U289" s="59">
        <v>206319.1</v>
      </c>
      <c r="V289" s="59">
        <v>123</v>
      </c>
      <c r="W289" s="59">
        <v>508</v>
      </c>
      <c r="X289" s="59">
        <v>1498</v>
      </c>
      <c r="Y289" s="59">
        <v>1324</v>
      </c>
      <c r="Z289" s="59">
        <v>273.6327586207</v>
      </c>
      <c r="AA289" s="59">
        <v>0.2131073995</v>
      </c>
      <c r="AB289" s="59">
        <v>-0.4211880284</v>
      </c>
      <c r="AC289" s="59">
        <v>0.1755275845</v>
      </c>
      <c r="AD289" s="61">
        <f>IF(AND($G289="正式版",$H289="中西医诊所"),IFERROR(R289/同类汇总数据!C$3,0),IF(AND($G289="正式版",$H289="中医诊所"),IFERROR(R289/同类汇总数据!C$4,0),IF(AND($G289="正式版",$H289="口腔诊所"),IFERROR(R289/同类汇总数据!C$5,0),IF(AND($G289="检查版",$H289="中西医诊所"),IFERROR(R289/同类汇总数据!C$6,0),IF(AND($G289="检查版",$H289="中医诊所"),IFERROR(R289/同类汇总数据!C$7,0),IF(AND($G289="检查版",$H289="口腔诊所"),IFERROR(R289/同类汇总数据!C$8,0),IF(AND($G289="互联网版",$H289="中西医诊所"),IFERROR(R289/同类汇总数据!C$9,0),IF(AND($G289="互联网版",$H289="中医诊所"),IFERROR(R289/同类汇总数据!C$10,0),IF(AND($G289="互联网版",$H289="口腔诊所"),IFERROR(R289/同类汇总数据!C$11,0))))))))))</f>
        <v>2.49117764350525</v>
      </c>
      <c r="AE289" s="61">
        <f>IF(AND($G289="正式版",$H289="中西医诊所"),IFERROR(S289/同类汇总数据!D$3,0),IF(AND($G289="正式版",$H289="中医诊所"),IFERROR(S289/同类汇总数据!D$4,0),IF(AND($G289="正式版",$H289="口腔诊所"),IFERROR(S289/同类汇总数据!D$5,0),IF(AND($G289="检查版",$H289="中西医诊所"),IFERROR(S289/同类汇总数据!D$6,0),IF(AND($G289="检查版",$H289="中医诊所"),IFERROR(S289/同类汇总数据!D$7,0),IF(AND($G289="检查版",$H289="口腔诊所"),IFERROR(S289/同类汇总数据!D$8,0),IF(AND($G289="互联网版",$H289="中西医诊所"),IFERROR(S289/同类汇总数据!D$9,0),IF(AND($G289="互联网版",$H289="中医诊所"),IFERROR(S289/同类汇总数据!D$10,0),IF(AND($G289="互联网版",$H289="口腔诊所"),IFERROR(S289/同类汇总数据!D$11,0))))))))))</f>
        <v>2.19455811420635</v>
      </c>
      <c r="AF289" s="61">
        <f>IF(AND($G289="正式版",$H289="中西医诊所"),IFERROR(T289/同类汇总数据!E$3,0),IF(AND($G289="正式版",$H289="中医诊所"),IFERROR(T289/同类汇总数据!E$4,0),IF(AND($G289="正式版",$H289="口腔诊所"),IFERROR(T289/同类汇总数据!E$5,0),IF(AND($G289="检查版",$H289="中西医诊所"),IFERROR(T289/同类汇总数据!E$6,0),IF(AND($G289="检查版",$H289="中医诊所"),IFERROR(T289/同类汇总数据!E$7,0),IF(AND($G289="检查版",$H289="口腔诊所"),IFERROR(T289/同类汇总数据!E$8,0),IF(AND($G289="互联网版",$H289="中西医诊所"),IFERROR(T289/同类汇总数据!E$9,0),IF(AND($G289="互联网版",$H289="中医诊所"),IFERROR(T289/同类汇总数据!E$10,0),IF(AND($G289="互联网版",$H289="口腔诊所"),IFERROR(T289/同类汇总数据!E$11,0))))))))))</f>
        <v>2.38363723821249</v>
      </c>
      <c r="AG289" s="61">
        <f>IF(AND($G289="正式版",$H289="中西医诊所"),IFERROR(U289/同类汇总数据!F$3,0),IF(AND($G289="正式版",$H289="中医诊所"),IFERROR(U289/同类汇总数据!F$4,0),IF(AND($G289="正式版",$H289="口腔诊所"),IFERROR(U289/同类汇总数据!F$5,0),IF(AND($G289="检查版",$H289="中西医诊所"),IFERROR(U289/同类汇总数据!F$6,0),IF(AND($G289="检查版",$H289="中医诊所"),IFERROR(U289/同类汇总数据!F$7,0),IF(AND($G289="检查版",$H289="口腔诊所"),IFERROR(U289/同类汇总数据!F$8,0),IF(AND($G289="互联网版",$H289="中西医诊所"),IFERROR(U289/同类汇总数据!F$9,0),IF(AND($G289="互联网版",$H289="中医诊所"),IFERROR(U289/同类汇总数据!F$10,0),IF(AND($G289="互联网版",$H289="口腔诊所"),IFERROR(U289/同类汇总数据!F$11,0))))))))))</f>
        <v>2.15087844420313</v>
      </c>
      <c r="AH289" s="61">
        <f>IF(AND($G289="正式版",$H289="中西医诊所"),IFERROR(V289/同类汇总数据!G$3,0),IF(AND($G289="正式版",$H289="中医诊所"),IFERROR(V289/同类汇总数据!G$4,0),IF(AND($G289="正式版",$H289="口腔诊所"),IFERROR(V289/同类汇总数据!G$5,0),IF(AND($G289="检查版",$H289="中西医诊所"),IFERROR(V289/同类汇总数据!G$6,0),IF(AND($G289="检查版",$H289="中医诊所"),IFERROR(V289/同类汇总数据!G$7,0),IF(AND($G289="检查版",$H289="口腔诊所"),IFERROR(V289/同类汇总数据!G$8,0),IF(AND($G289="互联网版",$H289="中西医诊所"),IFERROR(V289/同类汇总数据!G$9,0),IF(AND($G289="互联网版",$H289="中医诊所"),IFERROR(V289/同类汇总数据!G$10,0),IF(AND($G289="互联网版",$H289="口腔诊所"),IFERROR(V289/同类汇总数据!G$11,0))))))))))</f>
        <v>1.29745329959252</v>
      </c>
      <c r="AI289" s="61">
        <f>IF(AND($G289="正式版",$H289="中西医诊所"),IFERROR(W289/同类汇总数据!H$3,0),IF(AND($G289="正式版",$H289="中医诊所"),IFERROR(W289/同类汇总数据!H$4,0),IF(AND($G289="正式版",$H289="口腔诊所"),IFERROR(W289/同类汇总数据!H$5,0),IF(AND($G289="检查版",$H289="中西医诊所"),IFERROR(W289/同类汇总数据!H$6,0),IF(AND($G289="检查版",$H289="中医诊所"),IFERROR(W289/同类汇总数据!H$7,0),IF(AND($G289="检查版",$H289="口腔诊所"),IFERROR(W289/同类汇总数据!H$8,0),IF(AND($G289="互联网版",$H289="中西医诊所"),IFERROR(W289/同类汇总数据!H$9,0),IF(AND($G289="互联网版",$H289="中医诊所"),IFERROR(W289/同类汇总数据!H$10,0),IF(AND($G289="互联网版",$H289="口腔诊所"),IFERROR(W289/同类汇总数据!H$11,0))))))))))</f>
        <v>1.3893811893103</v>
      </c>
      <c r="AJ289" s="61">
        <f>IF(AND($G289="正式版",$H289="中西医诊所"),IFERROR(X289/同类汇总数据!I$3,0),IF(AND($G289="正式版",$H289="中医诊所"),IFERROR(X289/同类汇总数据!I$4,0),IF(AND($G289="正式版",$H289="口腔诊所"),IFERROR(X289/同类汇总数据!I$5,0),IF(AND($G289="检查版",$H289="中西医诊所"),IFERROR(X289/同类汇总数据!I$6,0),IF(AND($G289="检查版",$H289="中医诊所"),IFERROR(X289/同类汇总数据!I$7,0),IF(AND($G289="检查版",$H289="口腔诊所"),IFERROR(X289/同类汇总数据!I$8,0),IF(AND($G289="互联网版",$H289="中西医诊所"),IFERROR(X289/同类汇总数据!I$9,0),IF(AND($G289="互联网版",$H289="中医诊所"),IFERROR(X289/同类汇总数据!I$10,0),IF(AND($G289="互联网版",$H289="口腔诊所"),IFERROR(X289/同类汇总数据!I$11,0))))))))))</f>
        <v>1.32459712307762</v>
      </c>
      <c r="AK289" s="61">
        <f>IF(AND($G289="正式版",$H289="中西医诊所"),IFERROR(Y289/同类汇总数据!J$3,0),IF(AND($G289="正式版",$H289="中医诊所"),IFERROR(Y289/同类汇总数据!J$4,0),IF(AND($G289="正式版",$H289="口腔诊所"),IFERROR(Y289/同类汇总数据!J$5,0),IF(AND($G289="检查版",$H289="中西医诊所"),IFERROR(Y289/同类汇总数据!J$6,0),IF(AND($G289="检查版",$H289="中医诊所"),IFERROR(Y289/同类汇总数据!J$7,0),IF(AND($G289="检查版",$H289="口腔诊所"),IFERROR(Y289/同类汇总数据!J$8,0),IF(AND($G289="互联网版",$H289="中西医诊所"),IFERROR(Y289/同类汇总数据!J$9,0),IF(AND($G289="互联网版",$H289="中医诊所"),IFERROR(Y289/同类汇总数据!J$10,0),IF(AND($G289="互联网版",$H289="口腔诊所"),IFERROR(Y289/同类汇总数据!J$11,0))))))))))</f>
        <v>1.32296491225265</v>
      </c>
      <c r="AL289" s="62" t="str">
        <f ca="1" t="shared" si="86"/>
        <v>-</v>
      </c>
      <c r="AM289" s="62" t="str">
        <f t="shared" si="87"/>
        <v>高于同行100%</v>
      </c>
      <c r="AN289" s="5" t="str">
        <f t="shared" si="88"/>
        <v>高于同行20%</v>
      </c>
      <c r="AO289" s="63">
        <f t="shared" si="89"/>
        <v>46104.3995296991</v>
      </c>
      <c r="AP289" s="5" t="str">
        <f t="shared" si="90"/>
        <v/>
      </c>
      <c r="AQ289" s="60">
        <v>45310.4662608796</v>
      </c>
    </row>
    <row r="290" ht="17" spans="1:43">
      <c r="A290" s="5">
        <f t="shared" si="92"/>
        <v>287</v>
      </c>
      <c r="B290" s="55" t="str">
        <f t="shared" si="83"/>
        <v>交易波动较大</v>
      </c>
      <c r="C290" s="2" t="str">
        <f t="shared" si="84"/>
        <v/>
      </c>
      <c r="D290" s="56" t="str">
        <f t="shared" si="85"/>
        <v>-</v>
      </c>
      <c r="E290" s="84" t="s">
        <v>890</v>
      </c>
      <c r="F290" s="58">
        <v>45316.4186342014</v>
      </c>
      <c r="G290" s="59" t="s">
        <v>38</v>
      </c>
      <c r="H290" s="59" t="s">
        <v>66</v>
      </c>
      <c r="I290" s="59" t="s">
        <v>40</v>
      </c>
      <c r="J290" s="59" t="s">
        <v>53</v>
      </c>
      <c r="K290" s="59" t="s">
        <v>891</v>
      </c>
      <c r="L290" s="59"/>
      <c r="M290" s="60">
        <v>46103.4206597222</v>
      </c>
      <c r="N290" s="60">
        <v>46103.7978715741</v>
      </c>
      <c r="O290" s="60">
        <v>46103.8620017824</v>
      </c>
      <c r="P290" s="60">
        <v>46094.7192581829</v>
      </c>
      <c r="Q290" s="60">
        <v>46103.7978867708</v>
      </c>
      <c r="R290" s="59">
        <v>10088.2</v>
      </c>
      <c r="S290" s="59">
        <v>34123.43</v>
      </c>
      <c r="T290" s="59">
        <v>108419.59</v>
      </c>
      <c r="U290" s="59">
        <v>90236.34</v>
      </c>
      <c r="V290" s="59">
        <v>36</v>
      </c>
      <c r="W290" s="59">
        <v>126</v>
      </c>
      <c r="X290" s="59">
        <v>406</v>
      </c>
      <c r="Y290" s="59">
        <v>348</v>
      </c>
      <c r="Z290" s="59">
        <v>446.7145544554</v>
      </c>
      <c r="AA290" s="59">
        <v>0.1473276878</v>
      </c>
      <c r="AB290" s="59">
        <v>-0.332465632</v>
      </c>
      <c r="AC290" s="59">
        <v>-0.030476098</v>
      </c>
      <c r="AD290" s="61">
        <f>IF(AND($G290="正式版",$H290="中西医诊所"),IFERROR(R290/同类汇总数据!C$3,0),IF(AND($G290="正式版",$H290="中医诊所"),IFERROR(R290/同类汇总数据!C$4,0),IF(AND($G290="正式版",$H290="口腔诊所"),IFERROR(R290/同类汇总数据!C$5,0),IF(AND($G290="检查版",$H290="中西医诊所"),IFERROR(R290/同类汇总数据!C$6,0),IF(AND($G290="检查版",$H290="中医诊所"),IFERROR(R290/同类汇总数据!C$7,0),IF(AND($G290="检查版",$H290="口腔诊所"),IFERROR(R290/同类汇总数据!C$8,0),IF(AND($G290="互联网版",$H290="中西医诊所"),IFERROR(R290/同类汇总数据!C$9,0),IF(AND($G290="互联网版",$H290="中医诊所"),IFERROR(R290/同类汇总数据!C$10,0),IF(AND($G290="互联网版",$H290="口腔诊所"),IFERROR(R290/同类汇总数据!C$11,0))))))))))</f>
        <v>1.45216442161353</v>
      </c>
      <c r="AE290" s="61">
        <f>IF(AND($G290="正式版",$H290="中西医诊所"),IFERROR(S290/同类汇总数据!D$3,0),IF(AND($G290="正式版",$H290="中医诊所"),IFERROR(S290/同类汇总数据!D$4,0),IF(AND($G290="正式版",$H290="口腔诊所"),IFERROR(S290/同类汇总数据!D$5,0),IF(AND($G290="检查版",$H290="中西医诊所"),IFERROR(S290/同类汇总数据!D$6,0),IF(AND($G290="检查版",$H290="中医诊所"),IFERROR(S290/同类汇总数据!D$7,0),IF(AND($G290="检查版",$H290="口腔诊所"),IFERROR(S290/同类汇总数据!D$8,0),IF(AND($G290="互联网版",$H290="中西医诊所"),IFERROR(S290/同类汇总数据!D$9,0),IF(AND($G290="互联网版",$H290="中医诊所"),IFERROR(S290/同类汇总数据!D$10,0),IF(AND($G290="互联网版",$H290="口腔诊所"),IFERROR(S290/同类汇总数据!D$11,0))))))))))</f>
        <v>1.26597533725325</v>
      </c>
      <c r="AF290" s="61">
        <f>IF(AND($G290="正式版",$H290="中西医诊所"),IFERROR(T290/同类汇总数据!E$3,0),IF(AND($G290="正式版",$H290="中医诊所"),IFERROR(T290/同类汇总数据!E$4,0),IF(AND($G290="正式版",$H290="口腔诊所"),IFERROR(T290/同类汇总数据!E$5,0),IF(AND($G290="检查版",$H290="中西医诊所"),IFERROR(T290/同类汇总数据!E$6,0),IF(AND($G290="检查版",$H290="中医诊所"),IFERROR(T290/同类汇总数据!E$7,0),IF(AND($G290="检查版",$H290="口腔诊所"),IFERROR(T290/同类汇总数据!E$8,0),IF(AND($G290="互联网版",$H290="中西医诊所"),IFERROR(T290/同类汇总数据!E$9,0),IF(AND($G290="互联网版",$H290="中医诊所"),IFERROR(T290/同类汇总数据!E$10,0),IF(AND($G290="互联网版",$H290="口腔诊所"),IFERROR(T290/同类汇总数据!E$11,0))))))))))</f>
        <v>1.3931259086972</v>
      </c>
      <c r="AG290" s="61">
        <f>IF(AND($G290="正式版",$H290="中西医诊所"),IFERROR(U290/同类汇总数据!F$3,0),IF(AND($G290="正式版",$H290="中医诊所"),IFERROR(U290/同类汇总数据!F$4,0),IF(AND($G290="正式版",$H290="口腔诊所"),IFERROR(U290/同类汇总数据!F$5,0),IF(AND($G290="检查版",$H290="中西医诊所"),IFERROR(U290/同类汇总数据!F$6,0),IF(AND($G290="检查版",$H290="中医诊所"),IFERROR(U290/同类汇总数据!F$7,0),IF(AND($G290="检查版",$H290="口腔诊所"),IFERROR(U290/同类汇总数据!F$8,0),IF(AND($G290="互联网版",$H290="中西医诊所"),IFERROR(U290/同类汇总数据!F$9,0),IF(AND($G290="互联网版",$H290="中医诊所"),IFERROR(U290/同类汇总数据!F$10,0),IF(AND($G290="互联网版",$H290="口腔诊所"),IFERROR(U290/同类汇总数据!F$11,0))))))))))</f>
        <v>1.35110594239247</v>
      </c>
      <c r="AH290" s="61">
        <f>IF(AND($G290="正式版",$H290="中西医诊所"),IFERROR(V290/同类汇总数据!G$3,0),IF(AND($G290="正式版",$H290="中医诊所"),IFERROR(V290/同类汇总数据!G$4,0),IF(AND($G290="正式版",$H290="口腔诊所"),IFERROR(V290/同类汇总数据!G$5,0),IF(AND($G290="检查版",$H290="中西医诊所"),IFERROR(V290/同类汇总数据!G$6,0),IF(AND($G290="检查版",$H290="中医诊所"),IFERROR(V290/同类汇总数据!G$7,0),IF(AND($G290="检查版",$H290="口腔诊所"),IFERROR(V290/同类汇总数据!G$8,0),IF(AND($G290="互联网版",$H290="中西医诊所"),IFERROR(V290/同类汇总数据!G$9,0),IF(AND($G290="互联网版",$H290="中医诊所"),IFERROR(V290/同类汇总数据!G$10,0),IF(AND($G290="互联网版",$H290="口腔诊所"),IFERROR(V290/同类汇总数据!G$11,0))))))))))</f>
        <v>0.813215658015709</v>
      </c>
      <c r="AI290" s="61">
        <f>IF(AND($G290="正式版",$H290="中西医诊所"),IFERROR(W290/同类汇总数据!H$3,0),IF(AND($G290="正式版",$H290="中医诊所"),IFERROR(W290/同类汇总数据!H$4,0),IF(AND($G290="正式版",$H290="口腔诊所"),IFERROR(W290/同类汇总数据!H$5,0),IF(AND($G290="检查版",$H290="中西医诊所"),IFERROR(W290/同类汇总数据!H$6,0),IF(AND($G290="检查版",$H290="中医诊所"),IFERROR(W290/同类汇总数据!H$7,0),IF(AND($G290="检查版",$H290="口腔诊所"),IFERROR(W290/同类汇总数据!H$8,0),IF(AND($G290="互联网版",$H290="中西医诊所"),IFERROR(W290/同类汇总数据!H$9,0),IF(AND($G290="互联网版",$H290="中医诊所"),IFERROR(W290/同类汇总数据!H$10,0),IF(AND($G290="互联网版",$H290="口腔诊所"),IFERROR(W290/同类汇总数据!H$11,0))))))))))</f>
        <v>0.716060846986321</v>
      </c>
      <c r="AJ290" s="61">
        <f>IF(AND($G290="正式版",$H290="中西医诊所"),IFERROR(X290/同类汇总数据!I$3,0),IF(AND($G290="正式版",$H290="中医诊所"),IFERROR(X290/同类汇总数据!I$4,0),IF(AND($G290="正式版",$H290="口腔诊所"),IFERROR(X290/同类汇总数据!I$5,0),IF(AND($G290="检查版",$H290="中西医诊所"),IFERROR(X290/同类汇总数据!I$6,0),IF(AND($G290="检查版",$H290="中医诊所"),IFERROR(X290/同类汇总数据!I$7,0),IF(AND($G290="检查版",$H290="口腔诊所"),IFERROR(X290/同类汇总数据!I$8,0),IF(AND($G290="互联网版",$H290="中西医诊所"),IFERROR(X290/同类汇总数据!I$9,0),IF(AND($G290="互联网版",$H290="中医诊所"),IFERROR(X290/同类汇总数据!I$10,0),IF(AND($G290="互联网版",$H290="口腔诊所"),IFERROR(X290/同类汇总数据!I$11,0))))))))))</f>
        <v>0.786378224683366</v>
      </c>
      <c r="AK290" s="61">
        <f>IF(AND($G290="正式版",$H290="中西医诊所"),IFERROR(Y290/同类汇总数据!J$3,0),IF(AND($G290="正式版",$H290="中医诊所"),IFERROR(Y290/同类汇总数据!J$4,0),IF(AND($G290="正式版",$H290="口腔诊所"),IFERROR(Y290/同类汇总数据!J$5,0),IF(AND($G290="检查版",$H290="中西医诊所"),IFERROR(Y290/同类汇总数据!J$6,0),IF(AND($G290="检查版",$H290="中医诊所"),IFERROR(Y290/同类汇总数据!J$7,0),IF(AND($G290="检查版",$H290="口腔诊所"),IFERROR(Y290/同类汇总数据!J$8,0),IF(AND($G290="互联网版",$H290="中西医诊所"),IFERROR(Y290/同类汇总数据!J$9,0),IF(AND($G290="互联网版",$H290="中医诊所"),IFERROR(Y290/同类汇总数据!J$10,0),IF(AND($G290="互联网版",$H290="口腔诊所"),IFERROR(Y290/同类汇总数据!J$11,0))))))))))</f>
        <v>0.763557757878468</v>
      </c>
      <c r="AL290" s="62" t="str">
        <f ca="1" t="shared" si="86"/>
        <v>-</v>
      </c>
      <c r="AM290" s="62" t="str">
        <f t="shared" si="87"/>
        <v>高于同行20%</v>
      </c>
      <c r="AN290" s="5" t="str">
        <f t="shared" si="88"/>
        <v/>
      </c>
      <c r="AO290" s="63">
        <f t="shared" si="89"/>
        <v>46103.8620017824</v>
      </c>
      <c r="AP290" s="5" t="str">
        <f t="shared" si="90"/>
        <v/>
      </c>
      <c r="AQ290" s="60">
        <v>45311.0749101852</v>
      </c>
    </row>
    <row r="291" ht="17" spans="1:43">
      <c r="A291" s="5">
        <f t="shared" si="92"/>
        <v>288</v>
      </c>
      <c r="B291" s="55" t="str">
        <f t="shared" si="83"/>
        <v>连续三月交易上升</v>
      </c>
      <c r="C291" s="2" t="str">
        <f t="shared" si="84"/>
        <v/>
      </c>
      <c r="D291" s="56" t="str">
        <f t="shared" si="85"/>
        <v>-</v>
      </c>
      <c r="E291" s="84" t="s">
        <v>892</v>
      </c>
      <c r="F291" s="58">
        <v>45316.4192231134</v>
      </c>
      <c r="G291" s="59" t="s">
        <v>38</v>
      </c>
      <c r="H291" s="59" t="s">
        <v>66</v>
      </c>
      <c r="I291" s="59" t="s">
        <v>40</v>
      </c>
      <c r="J291" s="59" t="s">
        <v>102</v>
      </c>
      <c r="K291" s="59" t="s">
        <v>893</v>
      </c>
      <c r="L291" s="59" t="s">
        <v>894</v>
      </c>
      <c r="M291" s="60">
        <v>46104.3196180556</v>
      </c>
      <c r="N291" s="60">
        <v>46104.3995430671</v>
      </c>
      <c r="O291" s="60">
        <v>46104.3984526852</v>
      </c>
      <c r="P291" s="60">
        <v>46098.5768905093</v>
      </c>
      <c r="Q291" s="60">
        <v>46104.3995520602</v>
      </c>
      <c r="R291" s="59">
        <v>41983.49</v>
      </c>
      <c r="S291" s="59">
        <v>163885.58</v>
      </c>
      <c r="T291" s="59">
        <v>485694.01</v>
      </c>
      <c r="U291" s="59">
        <v>423759</v>
      </c>
      <c r="V291" s="59">
        <v>718</v>
      </c>
      <c r="W291" s="59">
        <v>3069</v>
      </c>
      <c r="X291" s="59">
        <v>9512</v>
      </c>
      <c r="Y291" s="59">
        <v>8445</v>
      </c>
      <c r="Z291" s="59">
        <v>116.6780407265</v>
      </c>
      <c r="AA291" s="59">
        <v>0.2417561993</v>
      </c>
      <c r="AB291" s="59">
        <v>-0.3047506932</v>
      </c>
      <c r="AC291" s="59">
        <v>-0.1290049325</v>
      </c>
      <c r="AD291" s="61">
        <f>IF(AND($G291="正式版",$H291="中西医诊所"),IFERROR(R291/同类汇总数据!C$3,0),IF(AND($G291="正式版",$H291="中医诊所"),IFERROR(R291/同类汇总数据!C$4,0),IF(AND($G291="正式版",$H291="口腔诊所"),IFERROR(R291/同类汇总数据!C$5,0),IF(AND($G291="检查版",$H291="中西医诊所"),IFERROR(R291/同类汇总数据!C$6,0),IF(AND($G291="检查版",$H291="中医诊所"),IFERROR(R291/同类汇总数据!C$7,0),IF(AND($G291="检查版",$H291="口腔诊所"),IFERROR(R291/同类汇总数据!C$8,0),IF(AND($G291="互联网版",$H291="中西医诊所"),IFERROR(R291/同类汇总数据!C$9,0),IF(AND($G291="互联网版",$H291="中医诊所"),IFERROR(R291/同类汇总数据!C$10,0),IF(AND($G291="互联网版",$H291="口腔诊所"),IFERROR(R291/同类汇总数据!C$11,0))))))))))</f>
        <v>6.04339034447844</v>
      </c>
      <c r="AE291" s="61">
        <f>IF(AND($G291="正式版",$H291="中西医诊所"),IFERROR(S291/同类汇总数据!D$3,0),IF(AND($G291="正式版",$H291="中医诊所"),IFERROR(S291/同类汇总数据!D$4,0),IF(AND($G291="正式版",$H291="口腔诊所"),IFERROR(S291/同类汇总数据!D$5,0),IF(AND($G291="检查版",$H291="中西医诊所"),IFERROR(S291/同类汇总数据!D$6,0),IF(AND($G291="检查版",$H291="中医诊所"),IFERROR(S291/同类汇总数据!D$7,0),IF(AND($G291="检查版",$H291="口腔诊所"),IFERROR(S291/同类汇总数据!D$8,0),IF(AND($G291="互联网版",$H291="中西医诊所"),IFERROR(S291/同类汇总数据!D$9,0),IF(AND($G291="互联网版",$H291="中医诊所"),IFERROR(S291/同类汇总数据!D$10,0),IF(AND($G291="互联网版",$H291="口腔诊所"),IFERROR(S291/同类汇总数据!D$11,0))))))))))</f>
        <v>6.08013621173033</v>
      </c>
      <c r="AF291" s="61">
        <f>IF(AND($G291="正式版",$H291="中西医诊所"),IFERROR(T291/同类汇总数据!E$3,0),IF(AND($G291="正式版",$H291="中医诊所"),IFERROR(T291/同类汇总数据!E$4,0),IF(AND($G291="正式版",$H291="口腔诊所"),IFERROR(T291/同类汇总数据!E$5,0),IF(AND($G291="检查版",$H291="中西医诊所"),IFERROR(T291/同类汇总数据!E$6,0),IF(AND($G291="检查版",$H291="中医诊所"),IFERROR(T291/同类汇总数据!E$7,0),IF(AND($G291="检查版",$H291="口腔诊所"),IFERROR(T291/同类汇总数据!E$8,0),IF(AND($G291="互联网版",$H291="中西医诊所"),IFERROR(T291/同类汇总数据!E$9,0),IF(AND($G291="互联网版",$H291="中医诊所"),IFERROR(T291/同类汇总数据!E$10,0),IF(AND($G291="互联网版",$H291="口腔诊所"),IFERROR(T291/同类汇总数据!E$11,0))))))))))</f>
        <v>6.24087315797852</v>
      </c>
      <c r="AG291" s="61">
        <f>IF(AND($G291="正式版",$H291="中西医诊所"),IFERROR(U291/同类汇总数据!F$3,0),IF(AND($G291="正式版",$H291="中医诊所"),IFERROR(U291/同类汇总数据!F$4,0),IF(AND($G291="正式版",$H291="口腔诊所"),IFERROR(U291/同类汇总数据!F$5,0),IF(AND($G291="检查版",$H291="中西医诊所"),IFERROR(U291/同类汇总数据!F$6,0),IF(AND($G291="检查版",$H291="中医诊所"),IFERROR(U291/同类汇总数据!F$7,0),IF(AND($G291="检查版",$H291="口腔诊所"),IFERROR(U291/同类汇总数据!F$8,0),IF(AND($G291="互联网版",$H291="中西医诊所"),IFERROR(U291/同类汇总数据!F$9,0),IF(AND($G291="互联网版",$H291="中医诊所"),IFERROR(U291/同类汇总数据!F$10,0),IF(AND($G291="互联网版",$H291="口腔诊所"),IFERROR(U291/同类汇总数据!F$11,0))))))))))</f>
        <v>6.34493046861487</v>
      </c>
      <c r="AH291" s="61">
        <f>IF(AND($G291="正式版",$H291="中西医诊所"),IFERROR(V291/同类汇总数据!G$3,0),IF(AND($G291="正式版",$H291="中医诊所"),IFERROR(V291/同类汇总数据!G$4,0),IF(AND($G291="正式版",$H291="口腔诊所"),IFERROR(V291/同类汇总数据!G$5,0),IF(AND($G291="检查版",$H291="中西医诊所"),IFERROR(V291/同类汇总数据!G$6,0),IF(AND($G291="检查版",$H291="中医诊所"),IFERROR(V291/同类汇总数据!G$7,0),IF(AND($G291="检查版",$H291="口腔诊所"),IFERROR(V291/同类汇总数据!G$8,0),IF(AND($G291="互联网版",$H291="中西医诊所"),IFERROR(V291/同类汇总数据!G$9,0),IF(AND($G291="互联网版",$H291="中医诊所"),IFERROR(V291/同类汇总数据!G$10,0),IF(AND($G291="互联网版",$H291="口腔诊所"),IFERROR(V291/同类汇总数据!G$11,0))))))))))</f>
        <v>16.2191345126466</v>
      </c>
      <c r="AI291" s="61">
        <f>IF(AND($G291="正式版",$H291="中西医诊所"),IFERROR(W291/同类汇总数据!H$3,0),IF(AND($G291="正式版",$H291="中医诊所"),IFERROR(W291/同类汇总数据!H$4,0),IF(AND($G291="正式版",$H291="口腔诊所"),IFERROR(W291/同类汇总数据!H$5,0),IF(AND($G291="检查版",$H291="中西医诊所"),IFERROR(W291/同类汇总数据!H$6,0),IF(AND($G291="检查版",$H291="中医诊所"),IFERROR(W291/同类汇总数据!H$7,0),IF(AND($G291="检查版",$H291="口腔诊所"),IFERROR(W291/同类汇总数据!H$8,0),IF(AND($G291="互联网版",$H291="中西医诊所"),IFERROR(W291/同类汇总数据!H$9,0),IF(AND($G291="互联网版",$H291="中医诊所"),IFERROR(W291/同类汇总数据!H$10,0),IF(AND($G291="互联网版",$H291="口腔诊所"),IFERROR(W291/同类汇总数据!H$11,0))))))))))</f>
        <v>17.4411963444525</v>
      </c>
      <c r="AJ291" s="61">
        <f>IF(AND($G291="正式版",$H291="中西医诊所"),IFERROR(X291/同类汇总数据!I$3,0),IF(AND($G291="正式版",$H291="中医诊所"),IFERROR(X291/同类汇总数据!I$4,0),IF(AND($G291="正式版",$H291="口腔诊所"),IFERROR(X291/同类汇总数据!I$5,0),IF(AND($G291="检查版",$H291="中西医诊所"),IFERROR(X291/同类汇总数据!I$6,0),IF(AND($G291="检查版",$H291="中医诊所"),IFERROR(X291/同类汇总数据!I$7,0),IF(AND($G291="检查版",$H291="口腔诊所"),IFERROR(X291/同类汇总数据!I$8,0),IF(AND($G291="互联网版",$H291="中西医诊所"),IFERROR(X291/同类汇总数据!I$9,0),IF(AND($G291="互联网版",$H291="中医诊所"),IFERROR(X291/同类汇总数据!I$10,0),IF(AND($G291="互联网版",$H291="口腔诊所"),IFERROR(X291/同类汇总数据!I$11,0))))))))))</f>
        <v>18.4237184068674</v>
      </c>
      <c r="AK291" s="61">
        <f>IF(AND($G291="正式版",$H291="中西医诊所"),IFERROR(Y291/同类汇总数据!J$3,0),IF(AND($G291="正式版",$H291="中医诊所"),IFERROR(Y291/同类汇总数据!J$4,0),IF(AND($G291="正式版",$H291="口腔诊所"),IFERROR(Y291/同类汇总数据!J$5,0),IF(AND($G291="检查版",$H291="中西医诊所"),IFERROR(Y291/同类汇总数据!J$6,0),IF(AND($G291="检查版",$H291="中医诊所"),IFERROR(Y291/同类汇总数据!J$7,0),IF(AND($G291="检查版",$H291="口腔诊所"),IFERROR(Y291/同类汇总数据!J$8,0),IF(AND($G291="互联网版",$H291="中西医诊所"),IFERROR(Y291/同类汇总数据!J$9,0),IF(AND($G291="互联网版",$H291="中医诊所"),IFERROR(Y291/同类汇总数据!J$10,0),IF(AND($G291="互联网版",$H291="口腔诊所"),IFERROR(Y291/同类汇总数据!J$11,0))))))))))</f>
        <v>18.5294404174818</v>
      </c>
      <c r="AL291" s="62" t="str">
        <f ca="1" t="shared" si="86"/>
        <v>-</v>
      </c>
      <c r="AM291" s="62" t="str">
        <f t="shared" si="87"/>
        <v>高于同行100%</v>
      </c>
      <c r="AN291" s="5" t="str">
        <f t="shared" si="88"/>
        <v>高于同行100%</v>
      </c>
      <c r="AO291" s="63">
        <f t="shared" si="89"/>
        <v>46104.3995520602</v>
      </c>
      <c r="AP291" s="5" t="str">
        <f t="shared" si="90"/>
        <v/>
      </c>
      <c r="AQ291" s="60">
        <v>45313.7772521181</v>
      </c>
    </row>
    <row r="292" ht="17" spans="1:43">
      <c r="A292" s="5">
        <f t="shared" si="92"/>
        <v>289</v>
      </c>
      <c r="B292" s="55" t="str">
        <f t="shared" si="83"/>
        <v>无交易</v>
      </c>
      <c r="C292" s="2" t="str">
        <f t="shared" si="84"/>
        <v/>
      </c>
      <c r="D292" s="56" t="str">
        <f t="shared" si="85"/>
        <v>-</v>
      </c>
      <c r="E292" s="84" t="s">
        <v>895</v>
      </c>
      <c r="F292" s="58">
        <v>45320.527260787</v>
      </c>
      <c r="G292" s="59" t="s">
        <v>60</v>
      </c>
      <c r="H292" s="59" t="s">
        <v>66</v>
      </c>
      <c r="I292" s="59" t="s">
        <v>40</v>
      </c>
      <c r="J292" s="59" t="s">
        <v>117</v>
      </c>
      <c r="K292" s="59" t="s">
        <v>896</v>
      </c>
      <c r="L292" s="59" t="s">
        <v>897</v>
      </c>
      <c r="M292" s="60">
        <v>46104.3947800926</v>
      </c>
      <c r="N292" s="60"/>
      <c r="O292" s="60">
        <v>46104.3965966204</v>
      </c>
      <c r="P292" s="60">
        <v>46099.7604440856</v>
      </c>
      <c r="Q292" s="60">
        <v>45966.6594519444</v>
      </c>
      <c r="R292" s="59"/>
      <c r="S292" s="59"/>
      <c r="T292" s="59"/>
      <c r="U292" s="59"/>
      <c r="V292" s="59"/>
      <c r="W292" s="59"/>
      <c r="X292" s="59"/>
      <c r="Y292" s="59"/>
      <c r="Z292" s="59"/>
      <c r="AA292" s="59"/>
      <c r="AB292" s="59"/>
      <c r="AC292" s="59"/>
      <c r="AD292" s="61">
        <f>IF(AND($G292="正式版",$H292="中西医诊所"),IFERROR(R292/同类汇总数据!C$3,0),IF(AND($G292="正式版",$H292="中医诊所"),IFERROR(R292/同类汇总数据!C$4,0),IF(AND($G292="正式版",$H292="口腔诊所"),IFERROR(R292/同类汇总数据!C$5,0),IF(AND($G292="检查版",$H292="中西医诊所"),IFERROR(R292/同类汇总数据!C$6,0),IF(AND($G292="检查版",$H292="中医诊所"),IFERROR(R292/同类汇总数据!C$7,0),IF(AND($G292="检查版",$H292="口腔诊所"),IFERROR(R292/同类汇总数据!C$8,0),IF(AND($G292="互联网版",$H292="中西医诊所"),IFERROR(R292/同类汇总数据!C$9,0),IF(AND($G292="互联网版",$H292="中医诊所"),IFERROR(R292/同类汇总数据!C$10,0),IF(AND($G292="互联网版",$H292="口腔诊所"),IFERROR(R292/同类汇总数据!C$11,0))))))))))</f>
        <v>0</v>
      </c>
      <c r="AE292" s="61">
        <f>IF(AND($G292="正式版",$H292="中西医诊所"),IFERROR(S292/同类汇总数据!D$3,0),IF(AND($G292="正式版",$H292="中医诊所"),IFERROR(S292/同类汇总数据!D$4,0),IF(AND($G292="正式版",$H292="口腔诊所"),IFERROR(S292/同类汇总数据!D$5,0),IF(AND($G292="检查版",$H292="中西医诊所"),IFERROR(S292/同类汇总数据!D$6,0),IF(AND($G292="检查版",$H292="中医诊所"),IFERROR(S292/同类汇总数据!D$7,0),IF(AND($G292="检查版",$H292="口腔诊所"),IFERROR(S292/同类汇总数据!D$8,0),IF(AND($G292="互联网版",$H292="中西医诊所"),IFERROR(S292/同类汇总数据!D$9,0),IF(AND($G292="互联网版",$H292="中医诊所"),IFERROR(S292/同类汇总数据!D$10,0),IF(AND($G292="互联网版",$H292="口腔诊所"),IFERROR(S292/同类汇总数据!D$11,0))))))))))</f>
        <v>0</v>
      </c>
      <c r="AF292" s="61">
        <f>IF(AND($G292="正式版",$H292="中西医诊所"),IFERROR(T292/同类汇总数据!E$3,0),IF(AND($G292="正式版",$H292="中医诊所"),IFERROR(T292/同类汇总数据!E$4,0),IF(AND($G292="正式版",$H292="口腔诊所"),IFERROR(T292/同类汇总数据!E$5,0),IF(AND($G292="检查版",$H292="中西医诊所"),IFERROR(T292/同类汇总数据!E$6,0),IF(AND($G292="检查版",$H292="中医诊所"),IFERROR(T292/同类汇总数据!E$7,0),IF(AND($G292="检查版",$H292="口腔诊所"),IFERROR(T292/同类汇总数据!E$8,0),IF(AND($G292="互联网版",$H292="中西医诊所"),IFERROR(T292/同类汇总数据!E$9,0),IF(AND($G292="互联网版",$H292="中医诊所"),IFERROR(T292/同类汇总数据!E$10,0),IF(AND($G292="互联网版",$H292="口腔诊所"),IFERROR(T292/同类汇总数据!E$11,0))))))))))</f>
        <v>0</v>
      </c>
      <c r="AG292" s="61">
        <f>IF(AND($G292="正式版",$H292="中西医诊所"),IFERROR(U292/同类汇总数据!F$3,0),IF(AND($G292="正式版",$H292="中医诊所"),IFERROR(U292/同类汇总数据!F$4,0),IF(AND($G292="正式版",$H292="口腔诊所"),IFERROR(U292/同类汇总数据!F$5,0),IF(AND($G292="检查版",$H292="中西医诊所"),IFERROR(U292/同类汇总数据!F$6,0),IF(AND($G292="检查版",$H292="中医诊所"),IFERROR(U292/同类汇总数据!F$7,0),IF(AND($G292="检查版",$H292="口腔诊所"),IFERROR(U292/同类汇总数据!F$8,0),IF(AND($G292="互联网版",$H292="中西医诊所"),IFERROR(U292/同类汇总数据!F$9,0),IF(AND($G292="互联网版",$H292="中医诊所"),IFERROR(U292/同类汇总数据!F$10,0),IF(AND($G292="互联网版",$H292="口腔诊所"),IFERROR(U292/同类汇总数据!F$11,0))))))))))</f>
        <v>0</v>
      </c>
      <c r="AH292" s="61">
        <f>IF(AND($G292="正式版",$H292="中西医诊所"),IFERROR(V292/同类汇总数据!G$3,0),IF(AND($G292="正式版",$H292="中医诊所"),IFERROR(V292/同类汇总数据!G$4,0),IF(AND($G292="正式版",$H292="口腔诊所"),IFERROR(V292/同类汇总数据!G$5,0),IF(AND($G292="检查版",$H292="中西医诊所"),IFERROR(V292/同类汇总数据!G$6,0),IF(AND($G292="检查版",$H292="中医诊所"),IFERROR(V292/同类汇总数据!G$7,0),IF(AND($G292="检查版",$H292="口腔诊所"),IFERROR(V292/同类汇总数据!G$8,0),IF(AND($G292="互联网版",$H292="中西医诊所"),IFERROR(V292/同类汇总数据!G$9,0),IF(AND($G292="互联网版",$H292="中医诊所"),IFERROR(V292/同类汇总数据!G$10,0),IF(AND($G292="互联网版",$H292="口腔诊所"),IFERROR(V292/同类汇总数据!G$11,0))))))))))</f>
        <v>0</v>
      </c>
      <c r="AI292" s="61">
        <f>IF(AND($G292="正式版",$H292="中西医诊所"),IFERROR(W292/同类汇总数据!H$3,0),IF(AND($G292="正式版",$H292="中医诊所"),IFERROR(W292/同类汇总数据!H$4,0),IF(AND($G292="正式版",$H292="口腔诊所"),IFERROR(W292/同类汇总数据!H$5,0),IF(AND($G292="检查版",$H292="中西医诊所"),IFERROR(W292/同类汇总数据!H$6,0),IF(AND($G292="检查版",$H292="中医诊所"),IFERROR(W292/同类汇总数据!H$7,0),IF(AND($G292="检查版",$H292="口腔诊所"),IFERROR(W292/同类汇总数据!H$8,0),IF(AND($G292="互联网版",$H292="中西医诊所"),IFERROR(W292/同类汇总数据!H$9,0),IF(AND($G292="互联网版",$H292="中医诊所"),IFERROR(W292/同类汇总数据!H$10,0),IF(AND($G292="互联网版",$H292="口腔诊所"),IFERROR(W292/同类汇总数据!H$11,0))))))))))</f>
        <v>0</v>
      </c>
      <c r="AJ292" s="61">
        <f>IF(AND($G292="正式版",$H292="中西医诊所"),IFERROR(X292/同类汇总数据!I$3,0),IF(AND($G292="正式版",$H292="中医诊所"),IFERROR(X292/同类汇总数据!I$4,0),IF(AND($G292="正式版",$H292="口腔诊所"),IFERROR(X292/同类汇总数据!I$5,0),IF(AND($G292="检查版",$H292="中西医诊所"),IFERROR(X292/同类汇总数据!I$6,0),IF(AND($G292="检查版",$H292="中医诊所"),IFERROR(X292/同类汇总数据!I$7,0),IF(AND($G292="检查版",$H292="口腔诊所"),IFERROR(X292/同类汇总数据!I$8,0),IF(AND($G292="互联网版",$H292="中西医诊所"),IFERROR(X292/同类汇总数据!I$9,0),IF(AND($G292="互联网版",$H292="中医诊所"),IFERROR(X292/同类汇总数据!I$10,0),IF(AND($G292="互联网版",$H292="口腔诊所"),IFERROR(X292/同类汇总数据!I$11,0))))))))))</f>
        <v>0</v>
      </c>
      <c r="AK292" s="61">
        <f>IF(AND($G292="正式版",$H292="中西医诊所"),IFERROR(Y292/同类汇总数据!J$3,0),IF(AND($G292="正式版",$H292="中医诊所"),IFERROR(Y292/同类汇总数据!J$4,0),IF(AND($G292="正式版",$H292="口腔诊所"),IFERROR(Y292/同类汇总数据!J$5,0),IF(AND($G292="检查版",$H292="中西医诊所"),IFERROR(Y292/同类汇总数据!J$6,0),IF(AND($G292="检查版",$H292="中医诊所"),IFERROR(Y292/同类汇总数据!J$7,0),IF(AND($G292="检查版",$H292="口腔诊所"),IFERROR(Y292/同类汇总数据!J$8,0),IF(AND($G292="互联网版",$H292="中西医诊所"),IFERROR(Y292/同类汇总数据!J$9,0),IF(AND($G292="互联网版",$H292="中医诊所"),IFERROR(Y292/同类汇总数据!J$10,0),IF(AND($G292="互联网版",$H292="口腔诊所"),IFERROR(Y292/同类汇总数据!J$11,0))))))))))</f>
        <v>0</v>
      </c>
      <c r="AL292" s="62" t="str">
        <f ca="1" t="shared" si="86"/>
        <v>-</v>
      </c>
      <c r="AM292" s="62" t="str">
        <f t="shared" si="87"/>
        <v>低于同行20%</v>
      </c>
      <c r="AN292" s="5" t="str">
        <f t="shared" si="88"/>
        <v>低于同行20%</v>
      </c>
      <c r="AO292" s="63">
        <f t="shared" si="89"/>
        <v>46104.3965966204</v>
      </c>
      <c r="AP292" s="5" t="str">
        <f t="shared" si="90"/>
        <v/>
      </c>
      <c r="AQ292" s="60">
        <v>45316.4186342014</v>
      </c>
    </row>
    <row r="293" ht="17" spans="1:43">
      <c r="A293" s="5">
        <f t="shared" si="92"/>
        <v>290</v>
      </c>
      <c r="B293" s="55" t="str">
        <f t="shared" si="83"/>
        <v>交易波动较大</v>
      </c>
      <c r="C293" s="2" t="str">
        <f t="shared" si="84"/>
        <v/>
      </c>
      <c r="D293" s="56" t="str">
        <f t="shared" si="85"/>
        <v>-</v>
      </c>
      <c r="E293" s="84" t="s">
        <v>898</v>
      </c>
      <c r="F293" s="58">
        <v>45320.6756914468</v>
      </c>
      <c r="G293" s="59" t="s">
        <v>38</v>
      </c>
      <c r="H293" s="59" t="s">
        <v>39</v>
      </c>
      <c r="I293" s="59" t="s">
        <v>40</v>
      </c>
      <c r="J293" s="59" t="s">
        <v>899</v>
      </c>
      <c r="K293" s="59" t="s">
        <v>900</v>
      </c>
      <c r="L293" s="59"/>
      <c r="M293" s="60">
        <v>46104.3385648148</v>
      </c>
      <c r="N293" s="60">
        <v>46104.3983357407</v>
      </c>
      <c r="O293" s="60">
        <v>46104.3981605787</v>
      </c>
      <c r="P293" s="60">
        <v>46102.7457692824</v>
      </c>
      <c r="Q293" s="60">
        <v>46104.3983509491</v>
      </c>
      <c r="R293" s="59">
        <v>18417.22</v>
      </c>
      <c r="S293" s="59">
        <v>70807.06</v>
      </c>
      <c r="T293" s="59">
        <v>229907.7</v>
      </c>
      <c r="U293" s="59">
        <v>200407.61</v>
      </c>
      <c r="V293" s="59">
        <v>174</v>
      </c>
      <c r="W293" s="59">
        <v>778</v>
      </c>
      <c r="X293" s="59">
        <v>2519</v>
      </c>
      <c r="Y293" s="59">
        <v>2216</v>
      </c>
      <c r="Z293" s="59">
        <v>140.6369192982</v>
      </c>
      <c r="AA293" s="59">
        <v>-0.1298914304</v>
      </c>
      <c r="AB293" s="59">
        <v>0.0470116002</v>
      </c>
      <c r="AC293" s="59">
        <v>-0.2341668748</v>
      </c>
      <c r="AD293" s="61">
        <f>IF(AND($G293="正式版",$H293="中西医诊所"),IFERROR(R293/同类汇总数据!C$3,0),IF(AND($G293="正式版",$H293="中医诊所"),IFERROR(R293/同类汇总数据!C$4,0),IF(AND($G293="正式版",$H293="口腔诊所"),IFERROR(R293/同类汇总数据!C$5,0),IF(AND($G293="检查版",$H293="中西医诊所"),IFERROR(R293/同类汇总数据!C$6,0),IF(AND($G293="检查版",$H293="中医诊所"),IFERROR(R293/同类汇总数据!C$7,0),IF(AND($G293="检查版",$H293="口腔诊所"),IFERROR(R293/同类汇总数据!C$8,0),IF(AND($G293="互联网版",$H293="中西医诊所"),IFERROR(R293/同类汇总数据!C$9,0),IF(AND($G293="互联网版",$H293="中医诊所"),IFERROR(R293/同类汇总数据!C$10,0),IF(AND($G293="互联网版",$H293="口腔诊所"),IFERROR(R293/同类汇总数据!C$11,0))))))))))</f>
        <v>2.01242559729518</v>
      </c>
      <c r="AE293" s="61">
        <f>IF(AND($G293="正式版",$H293="中西医诊所"),IFERROR(S293/同类汇总数据!D$3,0),IF(AND($G293="正式版",$H293="中医诊所"),IFERROR(S293/同类汇总数据!D$4,0),IF(AND($G293="正式版",$H293="口腔诊所"),IFERROR(S293/同类汇总数据!D$5,0),IF(AND($G293="检查版",$H293="中西医诊所"),IFERROR(S293/同类汇总数据!D$6,0),IF(AND($G293="检查版",$H293="中医诊所"),IFERROR(S293/同类汇总数据!D$7,0),IF(AND($G293="检查版",$H293="口腔诊所"),IFERROR(S293/同类汇总数据!D$8,0),IF(AND($G293="互联网版",$H293="中西医诊所"),IFERROR(S293/同类汇总数据!D$9,0),IF(AND($G293="互联网版",$H293="中医诊所"),IFERROR(S293/同类汇总数据!D$10,0),IF(AND($G293="互联网版",$H293="口腔诊所"),IFERROR(S293/同类汇总数据!D$11,0))))))))))</f>
        <v>1.94078591377866</v>
      </c>
      <c r="AF293" s="61">
        <f>IF(AND($G293="正式版",$H293="中西医诊所"),IFERROR(T293/同类汇总数据!E$3,0),IF(AND($G293="正式版",$H293="中医诊所"),IFERROR(T293/同类汇总数据!E$4,0),IF(AND($G293="正式版",$H293="口腔诊所"),IFERROR(T293/同类汇总数据!E$5,0),IF(AND($G293="检查版",$H293="中西医诊所"),IFERROR(T293/同类汇总数据!E$6,0),IF(AND($G293="检查版",$H293="中医诊所"),IFERROR(T293/同类汇总数据!E$7,0),IF(AND($G293="检查版",$H293="口腔诊所"),IFERROR(T293/同类汇总数据!E$8,0),IF(AND($G293="互联网版",$H293="中西医诊所"),IFERROR(T293/同类汇总数据!E$9,0),IF(AND($G293="互联网版",$H293="中医诊所"),IFERROR(T293/同类汇总数据!E$10,0),IF(AND($G293="互联网版",$H293="口腔诊所"),IFERROR(T293/同类汇总数据!E$11,0))))))))))</f>
        <v>2.10699867709774</v>
      </c>
      <c r="AG293" s="61">
        <f>IF(AND($G293="正式版",$H293="中西医诊所"),IFERROR(U293/同类汇总数据!F$3,0),IF(AND($G293="正式版",$H293="中医诊所"),IFERROR(U293/同类汇总数据!F$4,0),IF(AND($G293="正式版",$H293="口腔诊所"),IFERROR(U293/同类汇总数据!F$5,0),IF(AND($G293="检查版",$H293="中西医诊所"),IFERROR(U293/同类汇总数据!F$6,0),IF(AND($G293="检查版",$H293="中医诊所"),IFERROR(U293/同类汇总数据!F$7,0),IF(AND($G293="检查版",$H293="口腔诊所"),IFERROR(U293/同类汇总数据!F$8,0),IF(AND($G293="互联网版",$H293="中西医诊所"),IFERROR(U293/同类汇总数据!F$9,0),IF(AND($G293="互联网版",$H293="中医诊所"),IFERROR(U293/同类汇总数据!F$10,0),IF(AND($G293="互联网版",$H293="口腔诊所"),IFERROR(U293/同类汇总数据!F$11,0))))))))))</f>
        <v>2.08925110861412</v>
      </c>
      <c r="AH293" s="61">
        <f>IF(AND($G293="正式版",$H293="中西医诊所"),IFERROR(V293/同类汇总数据!G$3,0),IF(AND($G293="正式版",$H293="中医诊所"),IFERROR(V293/同类汇总数据!G$4,0),IF(AND($G293="正式版",$H293="口腔诊所"),IFERROR(V293/同类汇总数据!G$5,0),IF(AND($G293="检查版",$H293="中西医诊所"),IFERROR(V293/同类汇总数据!G$6,0),IF(AND($G293="检查版",$H293="中医诊所"),IFERROR(V293/同类汇总数据!G$7,0),IF(AND($G293="检查版",$H293="口腔诊所"),IFERROR(V293/同类汇总数据!G$8,0),IF(AND($G293="互联网版",$H293="中西医诊所"),IFERROR(V293/同类汇总数据!G$9,0),IF(AND($G293="互联网版",$H293="中医诊所"),IFERROR(V293/同类汇总数据!G$10,0),IF(AND($G293="互联网版",$H293="口腔诊所"),IFERROR(V293/同类汇总数据!G$11,0))))))))))</f>
        <v>1.83542174088697</v>
      </c>
      <c r="AI293" s="61">
        <f>IF(AND($G293="正式版",$H293="中西医诊所"),IFERROR(W293/同类汇总数据!H$3,0),IF(AND($G293="正式版",$H293="中医诊所"),IFERROR(W293/同类汇总数据!H$4,0),IF(AND($G293="正式版",$H293="口腔诊所"),IFERROR(W293/同类汇总数据!H$5,0),IF(AND($G293="检查版",$H293="中西医诊所"),IFERROR(W293/同类汇总数据!H$6,0),IF(AND($G293="检查版",$H293="中医诊所"),IFERROR(W293/同类汇总数据!H$7,0),IF(AND($G293="检查版",$H293="口腔诊所"),IFERROR(W293/同类汇总数据!H$8,0),IF(AND($G293="互联网版",$H293="中西医诊所"),IFERROR(W293/同类汇总数据!H$9,0),IF(AND($G293="互联网版",$H293="中医诊所"),IFERROR(W293/同类汇总数据!H$10,0),IF(AND($G293="互联网版",$H293="口腔诊所"),IFERROR(W293/同类汇总数据!H$11,0))))))))))</f>
        <v>2.12783182142404</v>
      </c>
      <c r="AJ293" s="61">
        <f>IF(AND($G293="正式版",$H293="中西医诊所"),IFERROR(X293/同类汇总数据!I$3,0),IF(AND($G293="正式版",$H293="中医诊所"),IFERROR(X293/同类汇总数据!I$4,0),IF(AND($G293="正式版",$H293="口腔诊所"),IFERROR(X293/同类汇总数据!I$5,0),IF(AND($G293="检查版",$H293="中西医诊所"),IFERROR(X293/同类汇总数据!I$6,0),IF(AND($G293="检查版",$H293="中医诊所"),IFERROR(X293/同类汇总数据!I$7,0),IF(AND($G293="检查版",$H293="口腔诊所"),IFERROR(X293/同类汇总数据!I$8,0),IF(AND($G293="互联网版",$H293="中西医诊所"),IFERROR(X293/同类汇总数据!I$9,0),IF(AND($G293="互联网版",$H293="中医诊所"),IFERROR(X293/同类汇总数据!I$10,0),IF(AND($G293="互联网版",$H293="口腔诊所"),IFERROR(X293/同类汇总数据!I$11,0))))))))))</f>
        <v>2.22740998199768</v>
      </c>
      <c r="AK293" s="61">
        <f>IF(AND($G293="正式版",$H293="中西医诊所"),IFERROR(Y293/同类汇总数据!J$3,0),IF(AND($G293="正式版",$H293="中医诊所"),IFERROR(Y293/同类汇总数据!J$4,0),IF(AND($G293="正式版",$H293="口腔诊所"),IFERROR(Y293/同类汇总数据!J$5,0),IF(AND($G293="检查版",$H293="中西医诊所"),IFERROR(Y293/同类汇总数据!J$6,0),IF(AND($G293="检查版",$H293="中医诊所"),IFERROR(Y293/同类汇总数据!J$7,0),IF(AND($G293="检查版",$H293="口腔诊所"),IFERROR(Y293/同类汇总数据!J$8,0),IF(AND($G293="互联网版",$H293="中西医诊所"),IFERROR(Y293/同类汇总数据!J$9,0),IF(AND($G293="互联网版",$H293="中医诊所"),IFERROR(Y293/同类汇总数据!J$10,0),IF(AND($G293="互联网版",$H293="口腔诊所"),IFERROR(Y293/同类汇总数据!J$11,0))))))))))</f>
        <v>2.21426755706335</v>
      </c>
      <c r="AL293" s="62" t="str">
        <f ca="1" t="shared" si="86"/>
        <v>-</v>
      </c>
      <c r="AM293" s="62" t="str">
        <f t="shared" si="87"/>
        <v>高于同行150%</v>
      </c>
      <c r="AN293" s="5" t="str">
        <f t="shared" si="88"/>
        <v>高于同行100%</v>
      </c>
      <c r="AO293" s="63">
        <f t="shared" si="89"/>
        <v>46104.3983509491</v>
      </c>
      <c r="AP293" s="5" t="str">
        <f t="shared" si="90"/>
        <v/>
      </c>
      <c r="AQ293" s="60">
        <v>45316.4192231134</v>
      </c>
    </row>
    <row r="294" ht="17" spans="1:43">
      <c r="A294" s="5">
        <f t="shared" ref="A294:A303" si="93">ROW()-3</f>
        <v>291</v>
      </c>
      <c r="B294" s="55" t="str">
        <f t="shared" si="83"/>
        <v>连续三月交易上升</v>
      </c>
      <c r="C294" s="2" t="str">
        <f t="shared" si="84"/>
        <v/>
      </c>
      <c r="D294" s="56" t="str">
        <f t="shared" si="85"/>
        <v>-</v>
      </c>
      <c r="E294" s="84" t="s">
        <v>901</v>
      </c>
      <c r="F294" s="58">
        <v>45322.472804456</v>
      </c>
      <c r="G294" s="59" t="s">
        <v>38</v>
      </c>
      <c r="H294" s="59" t="s">
        <v>39</v>
      </c>
      <c r="I294" s="59" t="s">
        <v>40</v>
      </c>
      <c r="J294" s="59" t="s">
        <v>102</v>
      </c>
      <c r="K294" s="59" t="s">
        <v>902</v>
      </c>
      <c r="L294" s="59" t="s">
        <v>903</v>
      </c>
      <c r="M294" s="60">
        <v>46104.3927777778</v>
      </c>
      <c r="N294" s="60">
        <v>46104.3958663889</v>
      </c>
      <c r="O294" s="60">
        <v>46104.393030787</v>
      </c>
      <c r="P294" s="60">
        <v>46103.5314344907</v>
      </c>
      <c r="Q294" s="60">
        <v>46104.395880463</v>
      </c>
      <c r="R294" s="59">
        <v>12728.1</v>
      </c>
      <c r="S294" s="59">
        <v>58573.24</v>
      </c>
      <c r="T294" s="59">
        <v>139991.88</v>
      </c>
      <c r="U294" s="59">
        <v>126556.66</v>
      </c>
      <c r="V294" s="59">
        <v>105</v>
      </c>
      <c r="W294" s="59">
        <v>471</v>
      </c>
      <c r="X294" s="59">
        <v>1272</v>
      </c>
      <c r="Y294" s="59">
        <v>1140</v>
      </c>
      <c r="Z294" s="59">
        <v>193.8080551302</v>
      </c>
      <c r="AA294" s="59">
        <v>0.7480880878</v>
      </c>
      <c r="AB294" s="59">
        <v>-0.3006490494</v>
      </c>
      <c r="AC294" s="59">
        <v>-0.1464190445</v>
      </c>
      <c r="AD294" s="61">
        <f>IF(AND($G294="正式版",$H294="中西医诊所"),IFERROR(R294/同类汇总数据!C$3,0),IF(AND($G294="正式版",$H294="中医诊所"),IFERROR(R294/同类汇总数据!C$4,0),IF(AND($G294="正式版",$H294="口腔诊所"),IFERROR(R294/同类汇总数据!C$5,0),IF(AND($G294="检查版",$H294="中西医诊所"),IFERROR(R294/同类汇总数据!C$6,0),IF(AND($G294="检查版",$H294="中医诊所"),IFERROR(R294/同类汇总数据!C$7,0),IF(AND($G294="检查版",$H294="口腔诊所"),IFERROR(R294/同类汇总数据!C$8,0),IF(AND($G294="互联网版",$H294="中西医诊所"),IFERROR(R294/同类汇总数据!C$9,0),IF(AND($G294="互联网版",$H294="中医诊所"),IFERROR(R294/同类汇总数据!C$10,0),IF(AND($G294="互联网版",$H294="口腔诊所"),IFERROR(R294/同类汇总数据!C$11,0))))))))))</f>
        <v>1.39078287846552</v>
      </c>
      <c r="AE294" s="61">
        <f>IF(AND($G294="正式版",$H294="中西医诊所"),IFERROR(S294/同类汇总数据!D$3,0),IF(AND($G294="正式版",$H294="中医诊所"),IFERROR(S294/同类汇总数据!D$4,0),IF(AND($G294="正式版",$H294="口腔诊所"),IFERROR(S294/同类汇总数据!D$5,0),IF(AND($G294="检查版",$H294="中西医诊所"),IFERROR(S294/同类汇总数据!D$6,0),IF(AND($G294="检查版",$H294="中医诊所"),IFERROR(S294/同类汇总数据!D$7,0),IF(AND($G294="检查版",$H294="口腔诊所"),IFERROR(S294/同类汇总数据!D$8,0),IF(AND($G294="互联网版",$H294="中西医诊所"),IFERROR(S294/同类汇总数据!D$9,0),IF(AND($G294="互联网版",$H294="中医诊所"),IFERROR(S294/同类汇总数据!D$10,0),IF(AND($G294="互联网版",$H294="口腔诊所"),IFERROR(S294/同类汇总数据!D$11,0))))))))))</f>
        <v>1.60546305857604</v>
      </c>
      <c r="AF294" s="61">
        <f>IF(AND($G294="正式版",$H294="中西医诊所"),IFERROR(T294/同类汇总数据!E$3,0),IF(AND($G294="正式版",$H294="中医诊所"),IFERROR(T294/同类汇总数据!E$4,0),IF(AND($G294="正式版",$H294="口腔诊所"),IFERROR(T294/同类汇总数据!E$5,0),IF(AND($G294="检查版",$H294="中西医诊所"),IFERROR(T294/同类汇总数据!E$6,0),IF(AND($G294="检查版",$H294="中医诊所"),IFERROR(T294/同类汇总数据!E$7,0),IF(AND($G294="检查版",$H294="口腔诊所"),IFERROR(T294/同类汇总数据!E$8,0),IF(AND($G294="互联网版",$H294="中西医诊所"),IFERROR(T294/同类汇总数据!E$9,0),IF(AND($G294="互联网版",$H294="中医诊所"),IFERROR(T294/同类汇总数据!E$10,0),IF(AND($G294="互联网版",$H294="口腔诊所"),IFERROR(T294/同类汇总数据!E$11,0))))))))))</f>
        <v>1.2829614056616</v>
      </c>
      <c r="AG294" s="61">
        <f>IF(AND($G294="正式版",$H294="中西医诊所"),IFERROR(U294/同类汇总数据!F$3,0),IF(AND($G294="正式版",$H294="中医诊所"),IFERROR(U294/同类汇总数据!F$4,0),IF(AND($G294="正式版",$H294="口腔诊所"),IFERROR(U294/同类汇总数据!F$5,0),IF(AND($G294="检查版",$H294="中西医诊所"),IFERROR(U294/同类汇总数据!F$6,0),IF(AND($G294="检查版",$H294="中医诊所"),IFERROR(U294/同类汇总数据!F$7,0),IF(AND($G294="检查版",$H294="口腔诊所"),IFERROR(U294/同类汇总数据!F$8,0),IF(AND($G294="互联网版",$H294="中西医诊所"),IFERROR(U294/同类汇总数据!F$9,0),IF(AND($G294="互联网版",$H294="中医诊所"),IFERROR(U294/同类汇总数据!F$10,0),IF(AND($G294="互联网版",$H294="口腔诊所"),IFERROR(U294/同类汇总数据!F$11,0))))))))))</f>
        <v>1.31935430100434</v>
      </c>
      <c r="AH294" s="61">
        <f>IF(AND($G294="正式版",$H294="中西医诊所"),IFERROR(V294/同类汇总数据!G$3,0),IF(AND($G294="正式版",$H294="中医诊所"),IFERROR(V294/同类汇总数据!G$4,0),IF(AND($G294="正式版",$H294="口腔诊所"),IFERROR(V294/同类汇总数据!G$5,0),IF(AND($G294="检查版",$H294="中西医诊所"),IFERROR(V294/同类汇总数据!G$6,0),IF(AND($G294="检查版",$H294="中医诊所"),IFERROR(V294/同类汇总数据!G$7,0),IF(AND($G294="检查版",$H294="口腔诊所"),IFERROR(V294/同类汇总数据!G$8,0),IF(AND($G294="互联网版",$H294="中西医诊所"),IFERROR(V294/同类汇总数据!G$9,0),IF(AND($G294="互联网版",$H294="中医诊所"),IFERROR(V294/同类汇总数据!G$10,0),IF(AND($G294="互联网版",$H294="口腔诊所"),IFERROR(V294/同类汇总数据!G$11,0))))))))))</f>
        <v>1.107582085018</v>
      </c>
      <c r="AI294" s="61">
        <f>IF(AND($G294="正式版",$H294="中西医诊所"),IFERROR(W294/同类汇总数据!H$3,0),IF(AND($G294="正式版",$H294="中医诊所"),IFERROR(W294/同类汇总数据!H$4,0),IF(AND($G294="正式版",$H294="口腔诊所"),IFERROR(W294/同类汇总数据!H$5,0),IF(AND($G294="检查版",$H294="中西医诊所"),IFERROR(W294/同类汇总数据!H$6,0),IF(AND($G294="检查版",$H294="中医诊所"),IFERROR(W294/同类汇总数据!H$7,0),IF(AND($G294="检查版",$H294="口腔诊所"),IFERROR(W294/同类汇总数据!H$8,0),IF(AND($G294="互联网版",$H294="中西医诊所"),IFERROR(W294/同类汇总数据!H$9,0),IF(AND($G294="互联网版",$H294="中医诊所"),IFERROR(W294/同类汇总数据!H$10,0),IF(AND($G294="互联网版",$H294="口腔诊所"),IFERROR(W294/同类汇总数据!H$11,0))))))))))</f>
        <v>1.2881861026873</v>
      </c>
      <c r="AJ294" s="61">
        <f>IF(AND($G294="正式版",$H294="中西医诊所"),IFERROR(X294/同类汇总数据!I$3,0),IF(AND($G294="正式版",$H294="中医诊所"),IFERROR(X294/同类汇总数据!I$4,0),IF(AND($G294="正式版",$H294="口腔诊所"),IFERROR(X294/同类汇总数据!I$5,0),IF(AND($G294="检查版",$H294="中西医诊所"),IFERROR(X294/同类汇总数据!I$6,0),IF(AND($G294="检查版",$H294="中医诊所"),IFERROR(X294/同类汇总数据!I$7,0),IF(AND($G294="检查版",$H294="口腔诊所"),IFERROR(X294/同类汇总数据!I$8,0),IF(AND($G294="互联网版",$H294="中西医诊所"),IFERROR(X294/同类汇总数据!I$9,0),IF(AND($G294="互联网版",$H294="中医诊所"),IFERROR(X294/同类汇总数据!I$10,0),IF(AND($G294="互联网版",$H294="口腔诊所"),IFERROR(X294/同类汇总数据!I$11,0))))))))))</f>
        <v>1.12475803775349</v>
      </c>
      <c r="AK294" s="61">
        <f>IF(AND($G294="正式版",$H294="中西医诊所"),IFERROR(Y294/同类汇总数据!J$3,0),IF(AND($G294="正式版",$H294="中医诊所"),IFERROR(Y294/同类汇总数据!J$4,0),IF(AND($G294="正式版",$H294="口腔诊所"),IFERROR(Y294/同类汇总数据!J$5,0),IF(AND($G294="检查版",$H294="中西医诊所"),IFERROR(Y294/同类汇总数据!J$6,0),IF(AND($G294="检查版",$H294="中医诊所"),IFERROR(Y294/同类汇总数据!J$7,0),IF(AND($G294="检查版",$H294="口腔诊所"),IFERROR(Y294/同类汇总数据!J$8,0),IF(AND($G294="互联网版",$H294="中西医诊所"),IFERROR(Y294/同类汇总数据!J$9,0),IF(AND($G294="互联网版",$H294="中医诊所"),IFERROR(Y294/同类汇总数据!J$10,0),IF(AND($G294="互联网版",$H294="口腔诊所"),IFERROR(Y294/同类汇总数据!J$11,0))))))))))</f>
        <v>1.13910876130515</v>
      </c>
      <c r="AL294" s="62" t="str">
        <f ca="1" t="shared" si="86"/>
        <v>-</v>
      </c>
      <c r="AM294" s="62" t="str">
        <f t="shared" si="87"/>
        <v>高于同行150%</v>
      </c>
      <c r="AN294" s="5" t="str">
        <f t="shared" si="88"/>
        <v>高于同行20%</v>
      </c>
      <c r="AO294" s="63">
        <f t="shared" si="89"/>
        <v>46104.395880463</v>
      </c>
      <c r="AP294" s="5" t="str">
        <f t="shared" si="90"/>
        <v/>
      </c>
      <c r="AQ294" s="60">
        <v>45320.527260787</v>
      </c>
    </row>
    <row r="295" ht="17" spans="1:43">
      <c r="A295" s="5">
        <f t="shared" si="93"/>
        <v>292</v>
      </c>
      <c r="B295" s="55" t="str">
        <f t="shared" si="83"/>
        <v>连续三月交易上升</v>
      </c>
      <c r="C295" s="2" t="str">
        <f t="shared" si="84"/>
        <v/>
      </c>
      <c r="D295" s="56" t="str">
        <f t="shared" si="85"/>
        <v>-</v>
      </c>
      <c r="E295" s="84" t="s">
        <v>904</v>
      </c>
      <c r="F295" s="58">
        <v>45322.5531484606</v>
      </c>
      <c r="G295" s="59" t="s">
        <v>38</v>
      </c>
      <c r="H295" s="59" t="s">
        <v>66</v>
      </c>
      <c r="I295" s="59" t="s">
        <v>40</v>
      </c>
      <c r="J295" s="59" t="s">
        <v>121</v>
      </c>
      <c r="K295" s="59" t="s">
        <v>905</v>
      </c>
      <c r="L295" s="59"/>
      <c r="M295" s="60">
        <v>46103.4070138889</v>
      </c>
      <c r="N295" s="60">
        <v>46102.7393816204</v>
      </c>
      <c r="O295" s="60">
        <v>46102.7339877315</v>
      </c>
      <c r="P295" s="60">
        <v>46103.4102329745</v>
      </c>
      <c r="Q295" s="60">
        <v>46103.4138641667</v>
      </c>
      <c r="R295" s="59">
        <v>6435</v>
      </c>
      <c r="S295" s="59">
        <v>26545</v>
      </c>
      <c r="T295" s="59">
        <v>57365</v>
      </c>
      <c r="U295" s="59">
        <v>51375</v>
      </c>
      <c r="V295" s="59">
        <v>19</v>
      </c>
      <c r="W295" s="59">
        <v>72</v>
      </c>
      <c r="X295" s="59">
        <v>156</v>
      </c>
      <c r="Y295" s="59">
        <v>139</v>
      </c>
      <c r="Z295" s="59">
        <v>744.5652173913</v>
      </c>
      <c r="AA295" s="59">
        <v>2.5511705686</v>
      </c>
      <c r="AB295" s="59">
        <v>-0.6798029557</v>
      </c>
      <c r="AC295" s="59">
        <v>0.0604133545</v>
      </c>
      <c r="AD295" s="61">
        <f>IF(AND($G295="正式版",$H295="中西医诊所"),IFERROR(R295/同类汇总数据!C$3,0),IF(AND($G295="正式版",$H295="中医诊所"),IFERROR(R295/同类汇总数据!C$4,0),IF(AND($G295="正式版",$H295="口腔诊所"),IFERROR(R295/同类汇总数据!C$5,0),IF(AND($G295="检查版",$H295="中西医诊所"),IFERROR(R295/同类汇总数据!C$6,0),IF(AND($G295="检查版",$H295="中医诊所"),IFERROR(R295/同类汇总数据!C$7,0),IF(AND($G295="检查版",$H295="口腔诊所"),IFERROR(R295/同类汇总数据!C$8,0),IF(AND($G295="互联网版",$H295="中西医诊所"),IFERROR(R295/同类汇总数据!C$9,0),IF(AND($G295="互联网版",$H295="中医诊所"),IFERROR(R295/同类汇总数据!C$10,0),IF(AND($G295="互联网版",$H295="口腔诊所"),IFERROR(R295/同类汇总数据!C$11,0))))))))))</f>
        <v>0.926297858198992</v>
      </c>
      <c r="AE295" s="61">
        <f>IF(AND($G295="正式版",$H295="中西医诊所"),IFERROR(S295/同类汇总数据!D$3,0),IF(AND($G295="正式版",$H295="中医诊所"),IFERROR(S295/同类汇总数据!D$4,0),IF(AND($G295="正式版",$H295="口腔诊所"),IFERROR(S295/同类汇总数据!D$5,0),IF(AND($G295="检查版",$H295="中西医诊所"),IFERROR(S295/同类汇总数据!D$6,0),IF(AND($G295="检查版",$H295="中医诊所"),IFERROR(S295/同类汇总数据!D$7,0),IF(AND($G295="检查版",$H295="口腔诊所"),IFERROR(S295/同类汇总数据!D$8,0),IF(AND($G295="互联网版",$H295="中西医诊所"),IFERROR(S295/同类汇总数据!D$9,0),IF(AND($G295="互联网版",$H295="中医诊所"),IFERROR(S295/同类汇总数据!D$10,0),IF(AND($G295="互联网版",$H295="口腔诊所"),IFERROR(S295/同类汇总数据!D$11,0))))))))))</f>
        <v>0.984816453896564</v>
      </c>
      <c r="AF295" s="61">
        <f>IF(AND($G295="正式版",$H295="中西医诊所"),IFERROR(T295/同类汇总数据!E$3,0),IF(AND($G295="正式版",$H295="中医诊所"),IFERROR(T295/同类汇总数据!E$4,0),IF(AND($G295="正式版",$H295="口腔诊所"),IFERROR(T295/同类汇总数据!E$5,0),IF(AND($G295="检查版",$H295="中西医诊所"),IFERROR(T295/同类汇总数据!E$6,0),IF(AND($G295="检查版",$H295="中医诊所"),IFERROR(T295/同类汇总数据!E$7,0),IF(AND($G295="检查版",$H295="口腔诊所"),IFERROR(T295/同类汇总数据!E$8,0),IF(AND($G295="互联网版",$H295="中西医诊所"),IFERROR(T295/同类汇总数据!E$9,0),IF(AND($G295="互联网版",$H295="中医诊所"),IFERROR(T295/同类汇总数据!E$10,0),IF(AND($G295="互联网版",$H295="口腔诊所"),IFERROR(T295/同类汇总数据!E$11,0))))))))))</f>
        <v>0.737105423036692</v>
      </c>
      <c r="AG295" s="61">
        <f>IF(AND($G295="正式版",$H295="中西医诊所"),IFERROR(U295/同类汇总数据!F$3,0),IF(AND($G295="正式版",$H295="中医诊所"),IFERROR(U295/同类汇总数据!F$4,0),IF(AND($G295="正式版",$H295="口腔诊所"),IFERROR(U295/同类汇总数据!F$5,0),IF(AND($G295="检查版",$H295="中西医诊所"),IFERROR(U295/同类汇总数据!F$6,0),IF(AND($G295="检查版",$H295="中医诊所"),IFERROR(U295/同类汇总数据!F$7,0),IF(AND($G295="检查版",$H295="口腔诊所"),IFERROR(U295/同类汇总数据!F$8,0),IF(AND($G295="互联网版",$H295="中西医诊所"),IFERROR(U295/同类汇总数据!F$9,0),IF(AND($G295="互联网版",$H295="中医诊所"),IFERROR(U295/同类汇总数据!F$10,0),IF(AND($G295="互联网版",$H295="口腔诊所"),IFERROR(U295/同类汇总数据!F$11,0))))))))))</f>
        <v>0.769236294273606</v>
      </c>
      <c r="AH295" s="61">
        <f>IF(AND($G295="正式版",$H295="中西医诊所"),IFERROR(V295/同类汇总数据!G$3,0),IF(AND($G295="正式版",$H295="中医诊所"),IFERROR(V295/同类汇总数据!G$4,0),IF(AND($G295="正式版",$H295="口腔诊所"),IFERROR(V295/同类汇总数据!G$5,0),IF(AND($G295="检查版",$H295="中西医诊所"),IFERROR(V295/同类汇总数据!G$6,0),IF(AND($G295="检查版",$H295="中医诊所"),IFERROR(V295/同类汇总数据!G$7,0),IF(AND($G295="检查版",$H295="口腔诊所"),IFERROR(V295/同类汇总数据!G$8,0),IF(AND($G295="互联网版",$H295="中西医诊所"),IFERROR(V295/同类汇总数据!G$9,0),IF(AND($G295="互联网版",$H295="中医诊所"),IFERROR(V295/同类汇总数据!G$10,0),IF(AND($G295="互联网版",$H295="口腔诊所"),IFERROR(V295/同类汇总数据!G$11,0))))))))))</f>
        <v>0.429197152841624</v>
      </c>
      <c r="AI295" s="61">
        <f>IF(AND($G295="正式版",$H295="中西医诊所"),IFERROR(W295/同类汇总数据!H$3,0),IF(AND($G295="正式版",$H295="中医诊所"),IFERROR(W295/同类汇总数据!H$4,0),IF(AND($G295="正式版",$H295="口腔诊所"),IFERROR(W295/同类汇总数据!H$5,0),IF(AND($G295="检查版",$H295="中西医诊所"),IFERROR(W295/同类汇总数据!H$6,0),IF(AND($G295="检查版",$H295="中医诊所"),IFERROR(W295/同类汇总数据!H$7,0),IF(AND($G295="检查版",$H295="口腔诊所"),IFERROR(W295/同类汇总数据!H$8,0),IF(AND($G295="互联网版",$H295="中西医诊所"),IFERROR(W295/同类汇总数据!H$9,0),IF(AND($G295="互联网版",$H295="中医诊所"),IFERROR(W295/同类汇总数据!H$10,0),IF(AND($G295="互联网版",$H295="口腔诊所"),IFERROR(W295/同类汇总数据!H$11,0))))))))))</f>
        <v>0.409177626849327</v>
      </c>
      <c r="AJ295" s="61">
        <f>IF(AND($G295="正式版",$H295="中西医诊所"),IFERROR(X295/同类汇总数据!I$3,0),IF(AND($G295="正式版",$H295="中医诊所"),IFERROR(X295/同类汇总数据!I$4,0),IF(AND($G295="正式版",$H295="口腔诊所"),IFERROR(X295/同类汇总数据!I$5,0),IF(AND($G295="检查版",$H295="中西医诊所"),IFERROR(X295/同类汇总数据!I$6,0),IF(AND($G295="检查版",$H295="中医诊所"),IFERROR(X295/同类汇总数据!I$7,0),IF(AND($G295="检查版",$H295="口腔诊所"),IFERROR(X295/同类汇总数据!I$8,0),IF(AND($G295="互联网版",$H295="中西医诊所"),IFERROR(X295/同类汇总数据!I$9,0),IF(AND($G295="互联网版",$H295="中医诊所"),IFERROR(X295/同类汇总数据!I$10,0),IF(AND($G295="互联网版",$H295="口腔诊所"),IFERROR(X295/同类汇总数据!I$11,0))))))))))</f>
        <v>0.302155179927599</v>
      </c>
      <c r="AK295" s="61">
        <f>IF(AND($G295="正式版",$H295="中西医诊所"),IFERROR(Y295/同类汇总数据!J$3,0),IF(AND($G295="正式版",$H295="中医诊所"),IFERROR(Y295/同类汇总数据!J$4,0),IF(AND($G295="正式版",$H295="口腔诊所"),IFERROR(Y295/同类汇总数据!J$5,0),IF(AND($G295="检查版",$H295="中西医诊所"),IFERROR(Y295/同类汇总数据!J$6,0),IF(AND($G295="检查版",$H295="中医诊所"),IFERROR(Y295/同类汇总数据!J$7,0),IF(AND($G295="检查版",$H295="口腔诊所"),IFERROR(Y295/同类汇总数据!J$8,0),IF(AND($G295="互联网版",$H295="中西医诊所"),IFERROR(Y295/同类汇总数据!J$9,0),IF(AND($G295="互联网版",$H295="中医诊所"),IFERROR(Y295/同类汇总数据!J$10,0),IF(AND($G295="互联网版",$H295="口腔诊所"),IFERROR(Y295/同类汇总数据!J$11,0))))))))))</f>
        <v>0.304984276853756</v>
      </c>
      <c r="AL295" s="62" t="str">
        <f ca="1" t="shared" si="86"/>
        <v>-</v>
      </c>
      <c r="AM295" s="62" t="str">
        <f t="shared" si="87"/>
        <v/>
      </c>
      <c r="AN295" s="5" t="str">
        <f t="shared" si="88"/>
        <v>低于同行50%</v>
      </c>
      <c r="AO295" s="63">
        <f t="shared" si="89"/>
        <v>46103.4138641667</v>
      </c>
      <c r="AP295" s="5" t="str">
        <f t="shared" si="90"/>
        <v/>
      </c>
      <c r="AQ295" s="60">
        <v>45320.6756914468</v>
      </c>
    </row>
    <row r="296" ht="17" spans="1:43">
      <c r="A296" s="5">
        <f t="shared" si="93"/>
        <v>293</v>
      </c>
      <c r="B296" s="55" t="str">
        <f t="shared" si="83"/>
        <v>连续三月交易上升</v>
      </c>
      <c r="C296" s="2" t="str">
        <f t="shared" si="84"/>
        <v/>
      </c>
      <c r="D296" s="56" t="str">
        <f t="shared" si="85"/>
        <v>-</v>
      </c>
      <c r="E296" s="84" t="s">
        <v>906</v>
      </c>
      <c r="F296" s="58">
        <v>45323.6416713194</v>
      </c>
      <c r="G296" s="59" t="s">
        <v>38</v>
      </c>
      <c r="H296" s="59" t="s">
        <v>39</v>
      </c>
      <c r="I296" s="59" t="s">
        <v>40</v>
      </c>
      <c r="J296" s="59" t="s">
        <v>270</v>
      </c>
      <c r="K296" s="59" t="s">
        <v>907</v>
      </c>
      <c r="L296" s="59" t="s">
        <v>908</v>
      </c>
      <c r="M296" s="60">
        <v>46103.3629976852</v>
      </c>
      <c r="N296" s="60">
        <v>46103.9393415393</v>
      </c>
      <c r="O296" s="60">
        <v>46103.9065225926</v>
      </c>
      <c r="P296" s="60">
        <v>46102.6927904861</v>
      </c>
      <c r="Q296" s="60">
        <v>46103.9393619213</v>
      </c>
      <c r="R296" s="59">
        <v>9566.45</v>
      </c>
      <c r="S296" s="59">
        <v>32624.99</v>
      </c>
      <c r="T296" s="59">
        <v>91690.65</v>
      </c>
      <c r="U296" s="59">
        <v>82741.72</v>
      </c>
      <c r="V296" s="59">
        <v>106</v>
      </c>
      <c r="W296" s="59">
        <v>472</v>
      </c>
      <c r="X296" s="59">
        <v>1383</v>
      </c>
      <c r="Y296" s="59">
        <v>1251</v>
      </c>
      <c r="Z296" s="59">
        <v>108.7276215506</v>
      </c>
      <c r="AA296" s="59">
        <v>0.2974020138</v>
      </c>
      <c r="AB296" s="59">
        <v>-0.2586394868</v>
      </c>
      <c r="AC296" s="59">
        <v>-0.1382293071</v>
      </c>
      <c r="AD296" s="61">
        <f>IF(AND($G296="正式版",$H296="中西医诊所"),IFERROR(R296/同类汇总数据!C$3,0),IF(AND($G296="正式版",$H296="中医诊所"),IFERROR(R296/同类汇总数据!C$4,0),IF(AND($G296="正式版",$H296="口腔诊所"),IFERROR(R296/同类汇总数据!C$5,0),IF(AND($G296="检查版",$H296="中西医诊所"),IFERROR(R296/同类汇总数据!C$6,0),IF(AND($G296="检查版",$H296="中医诊所"),IFERROR(R296/同类汇总数据!C$7,0),IF(AND($G296="检查版",$H296="口腔诊所"),IFERROR(R296/同类汇总数据!C$8,0),IF(AND($G296="互联网版",$H296="中西医诊所"),IFERROR(R296/同类汇总数据!C$9,0),IF(AND($G296="互联网版",$H296="中医诊所"),IFERROR(R296/同类汇总数据!C$10,0),IF(AND($G296="互联网版",$H296="口腔诊所"),IFERROR(R296/同类汇总数据!C$11,0))))))))))</f>
        <v>1.04531350851239</v>
      </c>
      <c r="AE296" s="61">
        <f>IF(AND($G296="正式版",$H296="中西医诊所"),IFERROR(S296/同类汇总数据!D$3,0),IF(AND($G296="正式版",$H296="中医诊所"),IFERROR(S296/同类汇总数据!D$4,0),IF(AND($G296="正式版",$H296="口腔诊所"),IFERROR(S296/同类汇总数据!D$5,0),IF(AND($G296="检查版",$H296="中西医诊所"),IFERROR(S296/同类汇总数据!D$6,0),IF(AND($G296="检查版",$H296="中医诊所"),IFERROR(S296/同类汇总数据!D$7,0),IF(AND($G296="检查版",$H296="口腔诊所"),IFERROR(S296/同类汇总数据!D$8,0),IF(AND($G296="互联网版",$H296="中西医诊所"),IFERROR(S296/同类汇总数据!D$9,0),IF(AND($G296="互联网版",$H296="中医诊所"),IFERROR(S296/同类汇总数据!D$10,0),IF(AND($G296="互联网版",$H296="口腔诊所"),IFERROR(S296/同类汇总数据!D$11,0))))))))))</f>
        <v>0.894234572501241</v>
      </c>
      <c r="AF296" s="61">
        <f>IF(AND($G296="正式版",$H296="中西医诊所"),IFERROR(T296/同类汇总数据!E$3,0),IF(AND($G296="正式版",$H296="中医诊所"),IFERROR(T296/同类汇总数据!E$4,0),IF(AND($G296="正式版",$H296="口腔诊所"),IFERROR(T296/同类汇总数据!E$5,0),IF(AND($G296="检查版",$H296="中西医诊所"),IFERROR(T296/同类汇总数据!E$6,0),IF(AND($G296="检查版",$H296="中医诊所"),IFERROR(T296/同类汇总数据!E$7,0),IF(AND($G296="检查版",$H296="口腔诊所"),IFERROR(T296/同类汇总数据!E$8,0),IF(AND($G296="互联网版",$H296="中西医诊所"),IFERROR(T296/同类汇总数据!E$9,0),IF(AND($G296="互联网版",$H296="中医诊所"),IFERROR(T296/同类汇总数据!E$10,0),IF(AND($G296="互联网版",$H296="口腔诊所"),IFERROR(T296/同类汇总数据!E$11,0))))))))))</f>
        <v>0.840302774775406</v>
      </c>
      <c r="AG296" s="61">
        <f>IF(AND($G296="正式版",$H296="中西医诊所"),IFERROR(U296/同类汇总数据!F$3,0),IF(AND($G296="正式版",$H296="中医诊所"),IFERROR(U296/同类汇总数据!F$4,0),IF(AND($G296="正式版",$H296="口腔诊所"),IFERROR(U296/同类汇总数据!F$5,0),IF(AND($G296="检查版",$H296="中西医诊所"),IFERROR(U296/同类汇总数据!F$6,0),IF(AND($G296="检查版",$H296="中医诊所"),IFERROR(U296/同类汇总数据!F$7,0),IF(AND($G296="检查版",$H296="口腔诊所"),IFERROR(U296/同类汇总数据!F$8,0),IF(AND($G296="互联网版",$H296="中西医诊所"),IFERROR(U296/同类汇总数据!F$9,0),IF(AND($G296="互联网版",$H296="中医诊所"),IFERROR(U296/同类汇总数据!F$10,0),IF(AND($G296="互联网版",$H296="口腔诊所"),IFERROR(U296/同类汇总数据!F$11,0))))))))))</f>
        <v>0.862583163576668</v>
      </c>
      <c r="AH296" s="61">
        <f>IF(AND($G296="正式版",$H296="中西医诊所"),IFERROR(V296/同类汇总数据!G$3,0),IF(AND($G296="正式版",$H296="中医诊所"),IFERROR(V296/同类汇总数据!G$4,0),IF(AND($G296="正式版",$H296="口腔诊所"),IFERROR(V296/同类汇总数据!G$5,0),IF(AND($G296="检查版",$H296="中西医诊所"),IFERROR(V296/同类汇总数据!G$6,0),IF(AND($G296="检查版",$H296="中医诊所"),IFERROR(V296/同类汇总数据!G$7,0),IF(AND($G296="检查版",$H296="口腔诊所"),IFERROR(V296/同类汇总数据!G$8,0),IF(AND($G296="互联网版",$H296="中西医诊所"),IFERROR(V296/同类汇总数据!G$9,0),IF(AND($G296="互联网版",$H296="中医诊所"),IFERROR(V296/同类汇总数据!G$10,0),IF(AND($G296="互联网版",$H296="口腔诊所"),IFERROR(V296/同类汇总数据!G$11,0))))))))))</f>
        <v>1.1181304858277</v>
      </c>
      <c r="AI296" s="61">
        <f>IF(AND($G296="正式版",$H296="中西医诊所"),IFERROR(W296/同类汇总数据!H$3,0),IF(AND($G296="正式版",$H296="中医诊所"),IFERROR(W296/同类汇总数据!H$4,0),IF(AND($G296="正式版",$H296="口腔诊所"),IFERROR(W296/同类汇总数据!H$5,0),IF(AND($G296="检查版",$H296="中西医诊所"),IFERROR(W296/同类汇总数据!H$6,0),IF(AND($G296="检查版",$H296="中医诊所"),IFERROR(W296/同类汇总数据!H$7,0),IF(AND($G296="检查版",$H296="口腔诊所"),IFERROR(W296/同类汇总数据!H$8,0),IF(AND($G296="互联网版",$H296="中西医诊所"),IFERROR(W296/同类汇总数据!H$9,0),IF(AND($G296="互联网版",$H296="中医诊所"),IFERROR(W296/同类汇总数据!H$10,0),IF(AND($G296="互联网版",$H296="口腔诊所"),IFERROR(W296/同类汇总数据!H$11,0))))))))))</f>
        <v>1.29092110502847</v>
      </c>
      <c r="AJ296" s="61">
        <f>IF(AND($G296="正式版",$H296="中西医诊所"),IFERROR(X296/同类汇总数据!I$3,0),IF(AND($G296="正式版",$H296="中医诊所"),IFERROR(X296/同类汇总数据!I$4,0),IF(AND($G296="正式版",$H296="口腔诊所"),IFERROR(X296/同类汇总数据!I$5,0),IF(AND($G296="检查版",$H296="中西医诊所"),IFERROR(X296/同类汇总数据!I$6,0),IF(AND($G296="检查版",$H296="中医诊所"),IFERROR(X296/同类汇总数据!I$7,0),IF(AND($G296="检查版",$H296="口腔诊所"),IFERROR(X296/同类汇总数据!I$8,0),IF(AND($G296="互联网版",$H296="中西医诊所"),IFERROR(X296/同类汇总数据!I$9,0),IF(AND($G296="互联网版",$H296="中医诊所"),IFERROR(X296/同类汇总数据!I$10,0),IF(AND($G296="互联网版",$H296="口腔诊所"),IFERROR(X296/同类汇总数据!I$11,0))))))))))</f>
        <v>1.22290909293481</v>
      </c>
      <c r="AK296" s="61">
        <f>IF(AND($G296="正式版",$H296="中西医诊所"),IFERROR(Y296/同类汇总数据!J$3,0),IF(AND($G296="正式版",$H296="中医诊所"),IFERROR(Y296/同类汇总数据!J$4,0),IF(AND($G296="正式版",$H296="口腔诊所"),IFERROR(Y296/同类汇总数据!J$5,0),IF(AND($G296="检查版",$H296="中西医诊所"),IFERROR(Y296/同类汇总数据!J$6,0),IF(AND($G296="检查版",$H296="中医诊所"),IFERROR(Y296/同类汇总数据!J$7,0),IF(AND($G296="检查版",$H296="口腔诊所"),IFERROR(Y296/同类汇总数据!J$8,0),IF(AND($G296="互联网版",$H296="中西医诊所"),IFERROR(Y296/同类汇总数据!J$9,0),IF(AND($G296="互联网版",$H296="中医诊所"),IFERROR(Y296/同类汇总数据!J$10,0),IF(AND($G296="互联网版",$H296="口腔诊所"),IFERROR(Y296/同类汇总数据!J$11,0))))))))))</f>
        <v>1.25002198280066</v>
      </c>
      <c r="AL296" s="62" t="str">
        <f ca="1" t="shared" si="86"/>
        <v>-</v>
      </c>
      <c r="AM296" s="62" t="str">
        <f t="shared" si="87"/>
        <v/>
      </c>
      <c r="AN296" s="5" t="str">
        <f t="shared" si="88"/>
        <v>高于同行20%</v>
      </c>
      <c r="AO296" s="63">
        <f t="shared" si="89"/>
        <v>46103.9393619213</v>
      </c>
      <c r="AP296" s="5" t="str">
        <f t="shared" si="90"/>
        <v/>
      </c>
      <c r="AQ296" s="60">
        <v>45322.472804456</v>
      </c>
    </row>
    <row r="297" ht="17" spans="1:43">
      <c r="A297" s="5">
        <f t="shared" si="93"/>
        <v>294</v>
      </c>
      <c r="B297" s="55" t="str">
        <f t="shared" si="83"/>
        <v>交易波动较大</v>
      </c>
      <c r="C297" s="2" t="str">
        <f t="shared" si="84"/>
        <v>本月交易额降超20%</v>
      </c>
      <c r="D297" s="56" t="str">
        <f t="shared" si="85"/>
        <v>-</v>
      </c>
      <c r="E297" s="84" t="s">
        <v>909</v>
      </c>
      <c r="F297" s="58">
        <v>45326.6428625347</v>
      </c>
      <c r="G297" s="59" t="s">
        <v>38</v>
      </c>
      <c r="H297" s="59" t="s">
        <v>39</v>
      </c>
      <c r="I297" s="59" t="s">
        <v>40</v>
      </c>
      <c r="J297" s="59" t="s">
        <v>182</v>
      </c>
      <c r="K297" s="59" t="s">
        <v>910</v>
      </c>
      <c r="L297" s="59" t="s">
        <v>911</v>
      </c>
      <c r="M297" s="60">
        <v>46104.3832175926</v>
      </c>
      <c r="N297" s="60">
        <v>46102.4513340625</v>
      </c>
      <c r="O297" s="60">
        <v>46102.4510210185</v>
      </c>
      <c r="P297" s="60">
        <v>45875.3975285069</v>
      </c>
      <c r="Q297" s="60">
        <v>46102.4513790625</v>
      </c>
      <c r="R297" s="59">
        <v>720.33</v>
      </c>
      <c r="S297" s="59">
        <v>5540.26</v>
      </c>
      <c r="T297" s="59">
        <v>27333.23</v>
      </c>
      <c r="U297" s="59">
        <v>23659.13</v>
      </c>
      <c r="V297" s="59">
        <v>6</v>
      </c>
      <c r="W297" s="59">
        <v>50</v>
      </c>
      <c r="X297" s="59">
        <v>244</v>
      </c>
      <c r="Y297" s="59">
        <v>213</v>
      </c>
      <c r="Z297" s="59">
        <v>159.8589864865</v>
      </c>
      <c r="AA297" s="59">
        <v>-0.316741875</v>
      </c>
      <c r="AB297" s="59">
        <v>-0.4074565307</v>
      </c>
      <c r="AC297" s="59">
        <v>-0.0616841219</v>
      </c>
      <c r="AD297" s="61">
        <f>IF(AND($G297="正式版",$H297="中西医诊所"),IFERROR(R297/同类汇总数据!C$3,0),IF(AND($G297="正式版",$H297="中医诊所"),IFERROR(R297/同类汇总数据!C$4,0),IF(AND($G297="正式版",$H297="口腔诊所"),IFERROR(R297/同类汇总数据!C$5,0),IF(AND($G297="检查版",$H297="中西医诊所"),IFERROR(R297/同类汇总数据!C$6,0),IF(AND($G297="检查版",$H297="中医诊所"),IFERROR(R297/同类汇总数据!C$7,0),IF(AND($G297="检查版",$H297="口腔诊所"),IFERROR(R297/同类汇总数据!C$8,0),IF(AND($G297="互联网版",$H297="中西医诊所"),IFERROR(R297/同类汇总数据!C$9,0),IF(AND($G297="互联网版",$H297="中医诊所"),IFERROR(R297/同类汇总数据!C$10,0),IF(AND($G297="互联网版",$H297="口腔诊所"),IFERROR(R297/同类汇总数据!C$11,0))))))))))</f>
        <v>0.0787095191619385</v>
      </c>
      <c r="AE297" s="61">
        <f>IF(AND($G297="正式版",$H297="中西医诊所"),IFERROR(S297/同类汇总数据!D$3,0),IF(AND($G297="正式版",$H297="中医诊所"),IFERROR(S297/同类汇总数据!D$4,0),IF(AND($G297="正式版",$H297="口腔诊所"),IFERROR(S297/同类汇总数据!D$5,0),IF(AND($G297="检查版",$H297="中西医诊所"),IFERROR(S297/同类汇总数据!D$6,0),IF(AND($G297="检查版",$H297="中医诊所"),IFERROR(S297/同类汇总数据!D$7,0),IF(AND($G297="检查版",$H297="口腔诊所"),IFERROR(S297/同类汇总数据!D$8,0),IF(AND($G297="互联网版",$H297="中西医诊所"),IFERROR(S297/同类汇总数据!D$9,0),IF(AND($G297="互联网版",$H297="中医诊所"),IFERROR(S297/同类汇总数据!D$10,0),IF(AND($G297="互联网版",$H297="口腔诊所"),IFERROR(S297/同类汇总数据!D$11,0))))))))))</f>
        <v>0.151855741033046</v>
      </c>
      <c r="AF297" s="61">
        <f>IF(AND($G297="正式版",$H297="中西医诊所"),IFERROR(T297/同类汇总数据!E$3,0),IF(AND($G297="正式版",$H297="中医诊所"),IFERROR(T297/同类汇总数据!E$4,0),IF(AND($G297="正式版",$H297="口腔诊所"),IFERROR(T297/同类汇总数据!E$5,0),IF(AND($G297="检查版",$H297="中西医诊所"),IFERROR(T297/同类汇总数据!E$6,0),IF(AND($G297="检查版",$H297="中医诊所"),IFERROR(T297/同类汇总数据!E$7,0),IF(AND($G297="检查版",$H297="口腔诊所"),IFERROR(T297/同类汇总数据!E$8,0),IF(AND($G297="互联网版",$H297="中西医诊所"),IFERROR(T297/同类汇总数据!E$9,0),IF(AND($G297="互联网版",$H297="中医诊所"),IFERROR(T297/同类汇总数据!E$10,0),IF(AND($G297="互联网版",$H297="口腔诊所"),IFERROR(T297/同类汇总数据!E$11,0))))))))))</f>
        <v>0.250496522955987</v>
      </c>
      <c r="AG297" s="61">
        <f>IF(AND($G297="正式版",$H297="中西医诊所"),IFERROR(U297/同类汇总数据!F$3,0),IF(AND($G297="正式版",$H297="中医诊所"),IFERROR(U297/同类汇总数据!F$4,0),IF(AND($G297="正式版",$H297="口腔诊所"),IFERROR(U297/同类汇总数据!F$5,0),IF(AND($G297="检查版",$H297="中西医诊所"),IFERROR(U297/同类汇总数据!F$6,0),IF(AND($G297="检查版",$H297="中医诊所"),IFERROR(U297/同类汇总数据!F$7,0),IF(AND($G297="检查版",$H297="口腔诊所"),IFERROR(U297/同类汇总数据!F$8,0),IF(AND($G297="互联网版",$H297="中西医诊所"),IFERROR(U297/同类汇总数据!F$9,0),IF(AND($G297="互联网版",$H297="中医诊所"),IFERROR(U297/同类汇总数据!F$10,0),IF(AND($G297="互联网版",$H297="口腔诊所"),IFERROR(U297/同类汇总数据!F$11,0))))))))))</f>
        <v>0.246646639722641</v>
      </c>
      <c r="AH297" s="61">
        <f>IF(AND($G297="正式版",$H297="中西医诊所"),IFERROR(V297/同类汇总数据!G$3,0),IF(AND($G297="正式版",$H297="中医诊所"),IFERROR(V297/同类汇总数据!G$4,0),IF(AND($G297="正式版",$H297="口腔诊所"),IFERROR(V297/同类汇总数据!G$5,0),IF(AND($G297="检查版",$H297="中西医诊所"),IFERROR(V297/同类汇总数据!G$6,0),IF(AND($G297="检查版",$H297="中医诊所"),IFERROR(V297/同类汇总数据!G$7,0),IF(AND($G297="检查版",$H297="口腔诊所"),IFERROR(V297/同类汇总数据!G$8,0),IF(AND($G297="互联网版",$H297="中西医诊所"),IFERROR(V297/同类汇总数据!G$9,0),IF(AND($G297="互联网版",$H297="中医诊所"),IFERROR(V297/同类汇总数据!G$10,0),IF(AND($G297="互联网版",$H297="口腔诊所"),IFERROR(V297/同类汇总数据!G$11,0))))))))))</f>
        <v>0.0632904048581715</v>
      </c>
      <c r="AI297" s="61">
        <f>IF(AND($G297="正式版",$H297="中西医诊所"),IFERROR(W297/同类汇总数据!H$3,0),IF(AND($G297="正式版",$H297="中医诊所"),IFERROR(W297/同类汇总数据!H$4,0),IF(AND($G297="正式版",$H297="口腔诊所"),IFERROR(W297/同类汇总数据!H$5,0),IF(AND($G297="检查版",$H297="中西医诊所"),IFERROR(W297/同类汇总数据!H$6,0),IF(AND($G297="检查版",$H297="中医诊所"),IFERROR(W297/同类汇总数据!H$7,0),IF(AND($G297="检查版",$H297="口腔诊所"),IFERROR(W297/同类汇总数据!H$8,0),IF(AND($G297="互联网版",$H297="中西医诊所"),IFERROR(W297/同类汇总数据!H$9,0),IF(AND($G297="互联网版",$H297="中医诊所"),IFERROR(W297/同类汇总数据!H$10,0),IF(AND($G297="互联网版",$H297="口腔诊所"),IFERROR(W297/同类汇总数据!H$11,0))))))))))</f>
        <v>0.1367501170581</v>
      </c>
      <c r="AJ297" s="61">
        <f>IF(AND($G297="正式版",$H297="中西医诊所"),IFERROR(X297/同类汇总数据!I$3,0),IF(AND($G297="正式版",$H297="中医诊所"),IFERROR(X297/同类汇总数据!I$4,0),IF(AND($G297="正式版",$H297="口腔诊所"),IFERROR(X297/同类汇总数据!I$5,0),IF(AND($G297="检查版",$H297="中西医诊所"),IFERROR(X297/同类汇总数据!I$6,0),IF(AND($G297="检查版",$H297="中医诊所"),IFERROR(X297/同类汇总数据!I$7,0),IF(AND($G297="检查版",$H297="口腔诊所"),IFERROR(X297/同类汇总数据!I$8,0),IF(AND($G297="互联网版",$H297="中西医诊所"),IFERROR(X297/同类汇总数据!I$9,0),IF(AND($G297="互联网版",$H297="中医诊所"),IFERROR(X297/同类汇总数据!I$10,0),IF(AND($G297="互联网版",$H297="口腔诊所"),IFERROR(X297/同类汇总数据!I$11,0))))))))))</f>
        <v>0.215755472650827</v>
      </c>
      <c r="AK297" s="61">
        <f>IF(AND($G297="正式版",$H297="中西医诊所"),IFERROR(Y297/同类汇总数据!J$3,0),IF(AND($G297="正式版",$H297="中医诊所"),IFERROR(Y297/同类汇总数据!J$4,0),IF(AND($G297="正式版",$H297="口腔诊所"),IFERROR(Y297/同类汇总数据!J$5,0),IF(AND($G297="检查版",$H297="中西医诊所"),IFERROR(Y297/同类汇总数据!J$6,0),IF(AND($G297="检查版",$H297="中医诊所"),IFERROR(Y297/同类汇总数据!J$7,0),IF(AND($G297="检查版",$H297="口腔诊所"),IFERROR(Y297/同类汇总数据!J$8,0),IF(AND($G297="互联网版",$H297="中西医诊所"),IFERROR(Y297/同类汇总数据!J$9,0),IF(AND($G297="互联网版",$H297="中医诊所"),IFERROR(Y297/同类汇总数据!J$10,0),IF(AND($G297="互联网版",$H297="口腔诊所"),IFERROR(Y297/同类汇总数据!J$11,0))))))))))</f>
        <v>0.212833479085963</v>
      </c>
      <c r="AL297" s="62" t="str">
        <f ca="1" t="shared" si="86"/>
        <v>-</v>
      </c>
      <c r="AM297" s="62" t="str">
        <f t="shared" si="87"/>
        <v>低于同行20%</v>
      </c>
      <c r="AN297" s="5" t="str">
        <f t="shared" si="88"/>
        <v>低于同行20%</v>
      </c>
      <c r="AO297" s="63">
        <f t="shared" si="89"/>
        <v>46104.3832175926</v>
      </c>
      <c r="AP297" s="5" t="str">
        <f t="shared" si="90"/>
        <v/>
      </c>
      <c r="AQ297" s="60">
        <v>45322.5531484606</v>
      </c>
    </row>
    <row r="298" ht="17" spans="1:43">
      <c r="A298" s="5">
        <f t="shared" si="93"/>
        <v>295</v>
      </c>
      <c r="B298" s="55" t="str">
        <f t="shared" si="83"/>
        <v>连续三月交易上升</v>
      </c>
      <c r="C298" s="2" t="str">
        <f t="shared" si="84"/>
        <v/>
      </c>
      <c r="D298" s="56" t="str">
        <f t="shared" si="85"/>
        <v>-</v>
      </c>
      <c r="E298" s="84" t="s">
        <v>912</v>
      </c>
      <c r="F298" s="58">
        <v>45327.6168694213</v>
      </c>
      <c r="G298" s="59" t="s">
        <v>38</v>
      </c>
      <c r="H298" s="59" t="s">
        <v>63</v>
      </c>
      <c r="I298" s="59" t="s">
        <v>40</v>
      </c>
      <c r="J298" s="59" t="s">
        <v>41</v>
      </c>
      <c r="K298" s="59" t="s">
        <v>913</v>
      </c>
      <c r="L298" s="59"/>
      <c r="M298" s="60">
        <v>46104.3806828704</v>
      </c>
      <c r="N298" s="60">
        <v>46103.7594428241</v>
      </c>
      <c r="O298" s="60">
        <v>46103.7591695602</v>
      </c>
      <c r="P298" s="60">
        <v>46102.7473362384</v>
      </c>
      <c r="Q298" s="60">
        <v>46103.5388274306</v>
      </c>
      <c r="R298" s="59">
        <v>12688.5</v>
      </c>
      <c r="S298" s="59">
        <v>54169.73</v>
      </c>
      <c r="T298" s="59">
        <v>126119.07</v>
      </c>
      <c r="U298" s="59">
        <v>114305.07</v>
      </c>
      <c r="V298" s="59">
        <v>26</v>
      </c>
      <c r="W298" s="59">
        <v>76</v>
      </c>
      <c r="X298" s="59">
        <v>163</v>
      </c>
      <c r="Y298" s="59">
        <v>150</v>
      </c>
      <c r="Z298" s="85" t="s">
        <v>914</v>
      </c>
      <c r="AA298" s="59">
        <v>0.6664532702</v>
      </c>
      <c r="AB298" s="59">
        <v>-0.17588115</v>
      </c>
      <c r="AC298" s="59">
        <v>-0.0082329309</v>
      </c>
      <c r="AD298" s="61">
        <f>IF(AND($G298="正式版",$H298="中西医诊所"),IFERROR(R298/同类汇总数据!C$3,0),IF(AND($G298="正式版",$H298="中医诊所"),IFERROR(R298/同类汇总数据!C$4,0),IF(AND($G298="正式版",$H298="口腔诊所"),IFERROR(R298/同类汇总数据!C$5,0),IF(AND($G298="检查版",$H298="中西医诊所"),IFERROR(R298/同类汇总数据!C$6,0),IF(AND($G298="检查版",$H298="中医诊所"),IFERROR(R298/同类汇总数据!C$7,0),IF(AND($G298="检查版",$H298="口腔诊所"),IFERROR(R298/同类汇总数据!C$8,0),IF(AND($G298="互联网版",$H298="中西医诊所"),IFERROR(R298/同类汇总数据!C$9,0),IF(AND($G298="互联网版",$H298="中医诊所"),IFERROR(R298/同类汇总数据!C$10,0),IF(AND($G298="互联网版",$H298="口腔诊所"),IFERROR(R298/同类汇总数据!C$11,0))))))))))</f>
        <v>1.26916170558827</v>
      </c>
      <c r="AE298" s="61">
        <f>IF(AND($G298="正式版",$H298="中西医诊所"),IFERROR(S298/同类汇总数据!D$3,0),IF(AND($G298="正式版",$H298="中医诊所"),IFERROR(S298/同类汇总数据!D$4,0),IF(AND($G298="正式版",$H298="口腔诊所"),IFERROR(S298/同类汇总数据!D$5,0),IF(AND($G298="检查版",$H298="中西医诊所"),IFERROR(S298/同类汇总数据!D$6,0),IF(AND($G298="检查版",$H298="中医诊所"),IFERROR(S298/同类汇总数据!D$7,0),IF(AND($G298="检查版",$H298="口腔诊所"),IFERROR(S298/同类汇总数据!D$8,0),IF(AND($G298="互联网版",$H298="中西医诊所"),IFERROR(S298/同类汇总数据!D$9,0),IF(AND($G298="互联网版",$H298="中医诊所"),IFERROR(S298/同类汇总数据!D$10,0),IF(AND($G298="互联网版",$H298="口腔诊所"),IFERROR(S298/同类汇总数据!D$11,0))))))))))</f>
        <v>1.24726468694326</v>
      </c>
      <c r="AF298" s="61">
        <f>IF(AND($G298="正式版",$H298="中西医诊所"),IFERROR(T298/同类汇总数据!E$3,0),IF(AND($G298="正式版",$H298="中医诊所"),IFERROR(T298/同类汇总数据!E$4,0),IF(AND($G298="正式版",$H298="口腔诊所"),IFERROR(T298/同类汇总数据!E$5,0),IF(AND($G298="检查版",$H298="中西医诊所"),IFERROR(T298/同类汇总数据!E$6,0),IF(AND($G298="检查版",$H298="中医诊所"),IFERROR(T298/同类汇总数据!E$7,0),IF(AND($G298="检查版",$H298="口腔诊所"),IFERROR(T298/同类汇总数据!E$8,0),IF(AND($G298="互联网版",$H298="中西医诊所"),IFERROR(T298/同类汇总数据!E$9,0),IF(AND($G298="互联网版",$H298="中医诊所"),IFERROR(T298/同类汇总数据!E$10,0),IF(AND($G298="互联网版",$H298="口腔诊所"),IFERROR(T298/同类汇总数据!E$11,0))))))))))</f>
        <v>1.13757127086317</v>
      </c>
      <c r="AG298" s="61">
        <f>IF(AND($G298="正式版",$H298="中西医诊所"),IFERROR(U298/同类汇总数据!F$3,0),IF(AND($G298="正式版",$H298="中医诊所"),IFERROR(U298/同类汇总数据!F$4,0),IF(AND($G298="正式版",$H298="口腔诊所"),IFERROR(U298/同类汇总数据!F$5,0),IF(AND($G298="检查版",$H298="中西医诊所"),IFERROR(U298/同类汇总数据!F$6,0),IF(AND($G298="检查版",$H298="中医诊所"),IFERROR(U298/同类汇总数据!F$7,0),IF(AND($G298="检查版",$H298="口腔诊所"),IFERROR(U298/同类汇总数据!F$8,0),IF(AND($G298="互联网版",$H298="中西医诊所"),IFERROR(U298/同类汇总数据!F$9,0),IF(AND($G298="互联网版",$H298="中医诊所"),IFERROR(U298/同类汇总数据!F$10,0),IF(AND($G298="互联网版",$H298="口腔诊所"),IFERROR(U298/同类汇总数据!F$11,0))))))))))</f>
        <v>1.14421784445669</v>
      </c>
      <c r="AH298" s="61">
        <f>IF(AND($G298="正式版",$H298="中西医诊所"),IFERROR(V298/同类汇总数据!G$3,0),IF(AND($G298="正式版",$H298="中医诊所"),IFERROR(V298/同类汇总数据!G$4,0),IF(AND($G298="正式版",$H298="口腔诊所"),IFERROR(V298/同类汇总数据!G$5,0),IF(AND($G298="检查版",$H298="中西医诊所"),IFERROR(V298/同类汇总数据!G$6,0),IF(AND($G298="检查版",$H298="中医诊所"),IFERROR(V298/同类汇总数据!G$7,0),IF(AND($G298="检查版",$H298="口腔诊所"),IFERROR(V298/同类汇总数据!G$8,0),IF(AND($G298="互联网版",$H298="中西医诊所"),IFERROR(V298/同类汇总数据!G$9,0),IF(AND($G298="互联网版",$H298="中医诊所"),IFERROR(V298/同类汇总数据!G$10,0),IF(AND($G298="互联网版",$H298="口腔诊所"),IFERROR(V298/同类汇总数据!G$11,0))))))))))</f>
        <v>1.93216610683392</v>
      </c>
      <c r="AI298" s="61">
        <f>IF(AND($G298="正式版",$H298="中西医诊所"),IFERROR(W298/同类汇总数据!H$3,0),IF(AND($G298="正式版",$H298="中医诊所"),IFERROR(W298/同类汇总数据!H$4,0),IF(AND($G298="正式版",$H298="口腔诊所"),IFERROR(W298/同类汇总数据!H$5,0),IF(AND($G298="检查版",$H298="中西医诊所"),IFERROR(W298/同类汇总数据!H$6,0),IF(AND($G298="检查版",$H298="中医诊所"),IFERROR(W298/同类汇总数据!H$7,0),IF(AND($G298="检查版",$H298="口腔诊所"),IFERROR(W298/同类汇总数据!H$8,0),IF(AND($G298="互联网版",$H298="中西医诊所"),IFERROR(W298/同类汇总数据!H$9,0),IF(AND($G298="互联网版",$H298="中医诊所"),IFERROR(W298/同类汇总数据!H$10,0),IF(AND($G298="互联网版",$H298="口腔诊所"),IFERROR(W298/同类汇总数据!H$11,0))))))))))</f>
        <v>1.33835097549937</v>
      </c>
      <c r="AJ298" s="61">
        <f>IF(AND($G298="正式版",$H298="中西医诊所"),IFERROR(X298/同类汇总数据!I$3,0),IF(AND($G298="正式版",$H298="中医诊所"),IFERROR(X298/同类汇总数据!I$4,0),IF(AND($G298="正式版",$H298="口腔诊所"),IFERROR(X298/同类汇总数据!I$5,0),IF(AND($G298="检查版",$H298="中西医诊所"),IFERROR(X298/同类汇总数据!I$6,0),IF(AND($G298="检查版",$H298="中医诊所"),IFERROR(X298/同类汇总数据!I$7,0),IF(AND($G298="检查版",$H298="口腔诊所"),IFERROR(X298/同类汇总数据!I$8,0),IF(AND($G298="互联网版",$H298="中西医诊所"),IFERROR(X298/同类汇总数据!I$9,0),IF(AND($G298="互联网版",$H298="中医诊所"),IFERROR(X298/同类汇总数据!I$10,0),IF(AND($G298="互联网版",$H298="口腔诊所"),IFERROR(X298/同类汇总数据!I$11,0))))))))))</f>
        <v>1.10477391106909</v>
      </c>
      <c r="AK298" s="61">
        <f>IF(AND($G298="正式版",$H298="中西医诊所"),IFERROR(Y298/同类汇总数据!J$3,0),IF(AND($G298="正式版",$H298="中医诊所"),IFERROR(Y298/同类汇总数据!J$4,0),IF(AND($G298="正式版",$H298="口腔诊所"),IFERROR(Y298/同类汇总数据!J$5,0),IF(AND($G298="检查版",$H298="中西医诊所"),IFERROR(Y298/同类汇总数据!J$6,0),IF(AND($G298="检查版",$H298="中医诊所"),IFERROR(Y298/同类汇总数据!J$7,0),IF(AND($G298="检查版",$H298="口腔诊所"),IFERROR(Y298/同类汇总数据!J$8,0),IF(AND($G298="互联网版",$H298="中西医诊所"),IFERROR(Y298/同类汇总数据!J$9,0),IF(AND($G298="互联网版",$H298="中医诊所"),IFERROR(Y298/同类汇总数据!J$10,0),IF(AND($G298="互联网版",$H298="口腔诊所"),IFERROR(Y298/同类汇总数据!J$11,0))))))))))</f>
        <v>1.12945768712667</v>
      </c>
      <c r="AL298" s="62" t="str">
        <f ca="1" t="shared" si="86"/>
        <v>-</v>
      </c>
      <c r="AM298" s="62" t="str">
        <f t="shared" si="87"/>
        <v>高于同行20%</v>
      </c>
      <c r="AN298" s="5" t="str">
        <f t="shared" si="88"/>
        <v>高于同行20%</v>
      </c>
      <c r="AO298" s="63">
        <f t="shared" si="89"/>
        <v>46104.3806828704</v>
      </c>
      <c r="AP298" s="5" t="str">
        <f t="shared" si="90"/>
        <v/>
      </c>
      <c r="AQ298" s="60">
        <v>45323.6416713194</v>
      </c>
    </row>
    <row r="299" ht="17" spans="1:43">
      <c r="A299" s="5">
        <f t="shared" si="93"/>
        <v>296</v>
      </c>
      <c r="B299" s="55" t="str">
        <f t="shared" si="83"/>
        <v>连续三月交易上升</v>
      </c>
      <c r="C299" s="2" t="str">
        <f t="shared" si="84"/>
        <v/>
      </c>
      <c r="D299" s="56" t="str">
        <f t="shared" si="85"/>
        <v>-</v>
      </c>
      <c r="E299" s="84" t="s">
        <v>915</v>
      </c>
      <c r="F299" s="58">
        <v>45329.4038860995</v>
      </c>
      <c r="G299" s="59" t="s">
        <v>38</v>
      </c>
      <c r="H299" s="59" t="s">
        <v>66</v>
      </c>
      <c r="I299" s="59" t="s">
        <v>40</v>
      </c>
      <c r="J299" s="59" t="s">
        <v>916</v>
      </c>
      <c r="K299" s="59" t="s">
        <v>917</v>
      </c>
      <c r="L299" s="59" t="s">
        <v>918</v>
      </c>
      <c r="M299" s="60">
        <v>46103.6327430556</v>
      </c>
      <c r="N299" s="60">
        <v>46103.6557691435</v>
      </c>
      <c r="O299" s="60">
        <v>46103.6511523843</v>
      </c>
      <c r="P299" s="60">
        <v>46100.5731459143</v>
      </c>
      <c r="Q299" s="60">
        <v>46103.6557930093</v>
      </c>
      <c r="R299" s="59">
        <v>35720.72</v>
      </c>
      <c r="S299" s="59">
        <v>114553.31</v>
      </c>
      <c r="T299" s="59">
        <v>311646.59</v>
      </c>
      <c r="U299" s="59">
        <v>272179.27</v>
      </c>
      <c r="V299" s="59">
        <v>135</v>
      </c>
      <c r="W299" s="59">
        <v>448</v>
      </c>
      <c r="X299" s="59">
        <v>1234</v>
      </c>
      <c r="Y299" s="59">
        <v>1079</v>
      </c>
      <c r="Z299" s="59">
        <v>402.0373264402</v>
      </c>
      <c r="AA299" s="59">
        <v>0.4267735697</v>
      </c>
      <c r="AB299" s="59">
        <v>-0.3126286119</v>
      </c>
      <c r="AC299" s="59">
        <v>-0.0275354883</v>
      </c>
      <c r="AD299" s="61">
        <f>IF(AND($G299="正式版",$H299="中西医诊所"),IFERROR(R299/同类汇总数据!C$3,0),IF(AND($G299="正式版",$H299="中医诊所"),IFERROR(R299/同类汇总数据!C$4,0),IF(AND($G299="正式版",$H299="口腔诊所"),IFERROR(R299/同类汇总数据!C$5,0),IF(AND($G299="检查版",$H299="中西医诊所"),IFERROR(R299/同类汇总数据!C$6,0),IF(AND($G299="检查版",$H299="中医诊所"),IFERROR(R299/同类汇总数据!C$7,0),IF(AND($G299="检查版",$H299="口腔诊所"),IFERROR(R299/同类汇总数据!C$8,0),IF(AND($G299="互联网版",$H299="中西医诊所"),IFERROR(R299/同类汇总数据!C$9,0),IF(AND($G299="互联网版",$H299="中医诊所"),IFERROR(R299/同类汇总数据!C$10,0),IF(AND($G299="互联网版",$H299="口腔诊所"),IFERROR(R299/同类汇总数据!C$11,0))))))))))</f>
        <v>5.14188444900169</v>
      </c>
      <c r="AE299" s="61">
        <f>IF(AND($G299="正式版",$H299="中西医诊所"),IFERROR(S299/同类汇总数据!D$3,0),IF(AND($G299="正式版",$H299="中医诊所"),IFERROR(S299/同类汇总数据!D$4,0),IF(AND($G299="正式版",$H299="口腔诊所"),IFERROR(S299/同类汇总数据!D$5,0),IF(AND($G299="检查版",$H299="中西医诊所"),IFERROR(S299/同类汇总数据!D$6,0),IF(AND($G299="检查版",$H299="中医诊所"),IFERROR(S299/同类汇总数据!D$7,0),IF(AND($G299="检查版",$H299="口腔诊所"),IFERROR(S299/同类汇总数据!D$8,0),IF(AND($G299="互联网版",$H299="中西医诊所"),IFERROR(S299/同类汇总数据!D$9,0),IF(AND($G299="互联网版",$H299="中医诊所"),IFERROR(S299/同类汇总数据!D$10,0),IF(AND($G299="互联网版",$H299="口腔诊所"),IFERROR(S299/同类汇总数据!D$11,0))))))))))</f>
        <v>4.24991465572853</v>
      </c>
      <c r="AF299" s="61">
        <f>IF(AND($G299="正式版",$H299="中西医诊所"),IFERROR(T299/同类汇总数据!E$3,0),IF(AND($G299="正式版",$H299="中医诊所"),IFERROR(T299/同类汇总数据!E$4,0),IF(AND($G299="正式版",$H299="口腔诊所"),IFERROR(T299/同类汇总数据!E$5,0),IF(AND($G299="检查版",$H299="中西医诊所"),IFERROR(T299/同类汇总数据!E$6,0),IF(AND($G299="检查版",$H299="中医诊所"),IFERROR(T299/同类汇总数据!E$7,0),IF(AND($G299="检查版",$H299="口腔诊所"),IFERROR(T299/同类汇总数据!E$8,0),IF(AND($G299="互联网版",$H299="中西医诊所"),IFERROR(T299/同类汇总数据!E$9,0),IF(AND($G299="互联网版",$H299="中医诊所"),IFERROR(T299/同类汇总数据!E$10,0),IF(AND($G299="互联网版",$H299="口腔诊所"),IFERROR(T299/同类汇总数据!E$11,0))))))))))</f>
        <v>4.00446947720549</v>
      </c>
      <c r="AG299" s="61">
        <f>IF(AND($G299="正式版",$H299="中西医诊所"),IFERROR(U299/同类汇总数据!F$3,0),IF(AND($G299="正式版",$H299="中医诊所"),IFERROR(U299/同类汇总数据!F$4,0),IF(AND($G299="正式版",$H299="口腔诊所"),IFERROR(U299/同类汇总数据!F$5,0),IF(AND($G299="检查版",$H299="中西医诊所"),IFERROR(U299/同类汇总数据!F$6,0),IF(AND($G299="检查版",$H299="中医诊所"),IFERROR(U299/同类汇总数据!F$7,0),IF(AND($G299="检查版",$H299="口腔诊所"),IFERROR(U299/同类汇总数据!F$8,0),IF(AND($G299="互联网版",$H299="中西医诊所"),IFERROR(U299/同类汇总数据!F$9,0),IF(AND($G299="互联网版",$H299="中医诊所"),IFERROR(U299/同类汇总数据!F$10,0),IF(AND($G299="互联网版",$H299="口腔诊所"),IFERROR(U299/同类汇总数据!F$11,0))))))))))</f>
        <v>4.07533183519018</v>
      </c>
      <c r="AH299" s="61">
        <f>IF(AND($G299="正式版",$H299="中西医诊所"),IFERROR(V299/同类汇总数据!G$3,0),IF(AND($G299="正式版",$H299="中医诊所"),IFERROR(V299/同类汇总数据!G$4,0),IF(AND($G299="正式版",$H299="口腔诊所"),IFERROR(V299/同类汇总数据!G$5,0),IF(AND($G299="检查版",$H299="中西医诊所"),IFERROR(V299/同类汇总数据!G$6,0),IF(AND($G299="检查版",$H299="中医诊所"),IFERROR(V299/同类汇总数据!G$7,0),IF(AND($G299="检查版",$H299="口腔诊所"),IFERROR(V299/同类汇总数据!G$8,0),IF(AND($G299="互联网版",$H299="中西医诊所"),IFERROR(V299/同类汇总数据!G$9,0),IF(AND($G299="互联网版",$H299="中医诊所"),IFERROR(V299/同类汇总数据!G$10,0),IF(AND($G299="互联网版",$H299="口腔诊所"),IFERROR(V299/同类汇总数据!G$11,0))))))))))</f>
        <v>3.04955871755891</v>
      </c>
      <c r="AI299" s="61">
        <f>IF(AND($G299="正式版",$H299="中西医诊所"),IFERROR(W299/同类汇总数据!H$3,0),IF(AND($G299="正式版",$H299="中医诊所"),IFERROR(W299/同类汇总数据!H$4,0),IF(AND($G299="正式版",$H299="口腔诊所"),IFERROR(W299/同类汇总数据!H$5,0),IF(AND($G299="检查版",$H299="中西医诊所"),IFERROR(W299/同类汇总数据!H$6,0),IF(AND($G299="检查版",$H299="中医诊所"),IFERROR(W299/同类汇总数据!H$7,0),IF(AND($G299="检查版",$H299="口腔诊所"),IFERROR(W299/同类汇总数据!H$8,0),IF(AND($G299="互联网版",$H299="中西医诊所"),IFERROR(W299/同类汇总数据!H$9,0),IF(AND($G299="互联网版",$H299="中医诊所"),IFERROR(W299/同类汇总数据!H$10,0),IF(AND($G299="互联网版",$H299="口腔诊所"),IFERROR(W299/同类汇总数据!H$11,0))))))))))</f>
        <v>2.54599412261803</v>
      </c>
      <c r="AJ299" s="61">
        <f>IF(AND($G299="正式版",$H299="中西医诊所"),IFERROR(X299/同类汇总数据!I$3,0),IF(AND($G299="正式版",$H299="中医诊所"),IFERROR(X299/同类汇总数据!I$4,0),IF(AND($G299="正式版",$H299="口腔诊所"),IFERROR(X299/同类汇总数据!I$5,0),IF(AND($G299="检查版",$H299="中西医诊所"),IFERROR(X299/同类汇总数据!I$6,0),IF(AND($G299="检查版",$H299="中医诊所"),IFERROR(X299/同类汇总数据!I$7,0),IF(AND($G299="检查版",$H299="口腔诊所"),IFERROR(X299/同类汇总数据!I$8,0),IF(AND($G299="互联网版",$H299="中西医诊所"),IFERROR(X299/同类汇总数据!I$9,0),IF(AND($G299="互联网版",$H299="中医诊所"),IFERROR(X299/同类汇总数据!I$10,0),IF(AND($G299="互联网版",$H299="口腔诊所"),IFERROR(X299/同类汇总数据!I$11,0))))))))))</f>
        <v>2.39012494891447</v>
      </c>
      <c r="AK299" s="61">
        <f>IF(AND($G299="正式版",$H299="中西医诊所"),IFERROR(Y299/同类汇总数据!J$3,0),IF(AND($G299="正式版",$H299="中医诊所"),IFERROR(Y299/同类汇总数据!J$4,0),IF(AND($G299="正式版",$H299="口腔诊所"),IFERROR(Y299/同类汇总数据!J$5,0),IF(AND($G299="检查版",$H299="中西医诊所"),IFERROR(Y299/同类汇总数据!J$6,0),IF(AND($G299="检查版",$H299="中医诊所"),IFERROR(Y299/同类汇总数据!J$7,0),IF(AND($G299="检查版",$H299="口腔诊所"),IFERROR(Y299/同类汇总数据!J$8,0),IF(AND($G299="互联网版",$H299="中西医诊所"),IFERROR(Y299/同类汇总数据!J$9,0),IF(AND($G299="互联网版",$H299="中医诊所"),IFERROR(Y299/同类汇总数据!J$10,0),IF(AND($G299="互联网版",$H299="口腔诊所"),IFERROR(Y299/同类汇总数据!J$11,0))))))))))</f>
        <v>2.36746787572088</v>
      </c>
      <c r="AL299" s="62" t="str">
        <f ca="1" t="shared" si="86"/>
        <v>-</v>
      </c>
      <c r="AM299" s="62" t="str">
        <f t="shared" si="87"/>
        <v>高于同行100%</v>
      </c>
      <c r="AN299" s="5" t="str">
        <f t="shared" si="88"/>
        <v>高于同行100%</v>
      </c>
      <c r="AO299" s="63">
        <f t="shared" si="89"/>
        <v>46103.6557930093</v>
      </c>
      <c r="AP299" s="5" t="str">
        <f t="shared" si="90"/>
        <v/>
      </c>
      <c r="AQ299" s="60">
        <v>45326.6428625347</v>
      </c>
    </row>
    <row r="300" ht="17" spans="1:43">
      <c r="A300" s="5">
        <f t="shared" si="93"/>
        <v>297</v>
      </c>
      <c r="B300" s="55" t="str">
        <f t="shared" si="83"/>
        <v>连续三月交易上升</v>
      </c>
      <c r="C300" s="2" t="str">
        <f t="shared" si="84"/>
        <v/>
      </c>
      <c r="D300" s="56" t="str">
        <f t="shared" si="85"/>
        <v>-</v>
      </c>
      <c r="E300" s="84" t="s">
        <v>919</v>
      </c>
      <c r="F300" s="58">
        <v>45329.4542293403</v>
      </c>
      <c r="G300" s="59" t="s">
        <v>38</v>
      </c>
      <c r="H300" s="59" t="s">
        <v>66</v>
      </c>
      <c r="I300" s="59" t="s">
        <v>40</v>
      </c>
      <c r="J300" s="59" t="s">
        <v>78</v>
      </c>
      <c r="K300" s="59" t="s">
        <v>920</v>
      </c>
      <c r="L300" s="59" t="s">
        <v>921</v>
      </c>
      <c r="M300" s="60">
        <v>46104.3799189815</v>
      </c>
      <c r="N300" s="60">
        <v>46103.8793402546</v>
      </c>
      <c r="O300" s="60">
        <v>46104.3929460417</v>
      </c>
      <c r="P300" s="60">
        <v>46092.5514158449</v>
      </c>
      <c r="Q300" s="60">
        <v>46103.8793681134</v>
      </c>
      <c r="R300" s="59">
        <v>14550.96</v>
      </c>
      <c r="S300" s="59">
        <v>72767.24</v>
      </c>
      <c r="T300" s="59">
        <v>180196.93</v>
      </c>
      <c r="U300" s="59">
        <v>158518.96</v>
      </c>
      <c r="V300" s="59">
        <v>78</v>
      </c>
      <c r="W300" s="59">
        <v>354</v>
      </c>
      <c r="X300" s="59">
        <v>940</v>
      </c>
      <c r="Y300" s="59">
        <v>832</v>
      </c>
      <c r="Z300" s="59">
        <v>329.239002079</v>
      </c>
      <c r="AA300" s="59">
        <v>1.1154934008</v>
      </c>
      <c r="AB300" s="59">
        <v>-0.5290132873</v>
      </c>
      <c r="AC300" s="59">
        <v>0.0107326789</v>
      </c>
      <c r="AD300" s="61">
        <f>IF(AND($G300="正式版",$H300="中西医诊所"),IFERROR(R300/同类汇总数据!C$3,0),IF(AND($G300="正式版",$H300="中医诊所"),IFERROR(R300/同类汇总数据!C$4,0),IF(AND($G300="正式版",$H300="口腔诊所"),IFERROR(R300/同类汇总数据!C$5,0),IF(AND($G300="检查版",$H300="中西医诊所"),IFERROR(R300/同类汇总数据!C$6,0),IF(AND($G300="检查版",$H300="中医诊所"),IFERROR(R300/同类汇总数据!C$7,0),IF(AND($G300="检查版",$H300="口腔诊所"),IFERROR(R300/同类汇总数据!C$8,0),IF(AND($G300="互联网版",$H300="中西医诊所"),IFERROR(R300/同类汇总数据!C$9,0),IF(AND($G300="互联网版",$H300="中医诊所"),IFERROR(R300/同类汇总数据!C$10,0),IF(AND($G300="互联网版",$H300="口腔诊所"),IFERROR(R300/同类汇总数据!C$11,0))))))))))</f>
        <v>2.09456458162225</v>
      </c>
      <c r="AE300" s="61">
        <f>IF(AND($G300="正式版",$H300="中西医诊所"),IFERROR(S300/同类汇总数据!D$3,0),IF(AND($G300="正式版",$H300="中医诊所"),IFERROR(S300/同类汇总数据!D$4,0),IF(AND($G300="正式版",$H300="口腔诊所"),IFERROR(S300/同类汇总数据!D$5,0),IF(AND($G300="检查版",$H300="中西医诊所"),IFERROR(S300/同类汇总数据!D$6,0),IF(AND($G300="检查版",$H300="中医诊所"),IFERROR(S300/同类汇总数据!D$7,0),IF(AND($G300="检查版",$H300="口腔诊所"),IFERROR(S300/同类汇总数据!D$8,0),IF(AND($G300="互联网版",$H300="中西医诊所"),IFERROR(S300/同类汇总数据!D$9,0),IF(AND($G300="互联网版",$H300="中医诊所"),IFERROR(S300/同类汇总数据!D$10,0),IF(AND($G300="互联网版",$H300="口腔诊所"),IFERROR(S300/同类汇总数据!D$11,0))))))))))</f>
        <v>2.69965625378189</v>
      </c>
      <c r="AF300" s="61">
        <f>IF(AND($G300="正式版",$H300="中西医诊所"),IFERROR(T300/同类汇总数据!E$3,0),IF(AND($G300="正式版",$H300="中医诊所"),IFERROR(T300/同类汇总数据!E$4,0),IF(AND($G300="正式版",$H300="口腔诊所"),IFERROR(T300/同类汇总数据!E$5,0),IF(AND($G300="检查版",$H300="中西医诊所"),IFERROR(T300/同类汇总数据!E$6,0),IF(AND($G300="检查版",$H300="中医诊所"),IFERROR(T300/同类汇总数据!E$7,0),IF(AND($G300="检查版",$H300="口腔诊所"),IFERROR(T300/同类汇总数据!E$8,0),IF(AND($G300="互联网版",$H300="中西医诊所"),IFERROR(T300/同类汇总数据!E$9,0),IF(AND($G300="互联网版",$H300="中医诊所"),IFERROR(T300/同类汇总数据!E$10,0),IF(AND($G300="互联网版",$H300="口腔诊所"),IFERROR(T300/同类汇总数据!E$11,0))))))))))</f>
        <v>2.31542115083349</v>
      </c>
      <c r="AG300" s="61">
        <f>IF(AND($G300="正式版",$H300="中西医诊所"),IFERROR(U300/同类汇总数据!F$3,0),IF(AND($G300="正式版",$H300="中医诊所"),IFERROR(U300/同类汇总数据!F$4,0),IF(AND($G300="正式版",$H300="口腔诊所"),IFERROR(U300/同类汇总数据!F$5,0),IF(AND($G300="检查版",$H300="中西医诊所"),IFERROR(U300/同类汇总数据!F$6,0),IF(AND($G300="检查版",$H300="中医诊所"),IFERROR(U300/同类汇总数据!F$7,0),IF(AND($G300="检查版",$H300="口腔诊所"),IFERROR(U300/同类汇总数据!F$8,0),IF(AND($G300="互联网版",$H300="中西医诊所"),IFERROR(U300/同类汇总数据!F$9,0),IF(AND($G300="互联网版",$H300="中医诊所"),IFERROR(U300/同类汇总数据!F$10,0),IF(AND($G300="互联网版",$H300="口腔诊所"),IFERROR(U300/同类汇总数据!F$11,0))))))))))</f>
        <v>2.37349951070571</v>
      </c>
      <c r="AH300" s="61">
        <f>IF(AND($G300="正式版",$H300="中西医诊所"),IFERROR(V300/同类汇总数据!G$3,0),IF(AND($G300="正式版",$H300="中医诊所"),IFERROR(V300/同类汇总数据!G$4,0),IF(AND($G300="正式版",$H300="口腔诊所"),IFERROR(V300/同类汇总数据!G$5,0),IF(AND($G300="检查版",$H300="中西医诊所"),IFERROR(V300/同类汇总数据!G$6,0),IF(AND($G300="检查版",$H300="中医诊所"),IFERROR(V300/同类汇总数据!G$7,0),IF(AND($G300="检查版",$H300="口腔诊所"),IFERROR(V300/同类汇总数据!G$8,0),IF(AND($G300="互联网版",$H300="中西医诊所"),IFERROR(V300/同类汇总数据!G$9,0),IF(AND($G300="互联网版",$H300="中医诊所"),IFERROR(V300/同类汇总数据!G$10,0),IF(AND($G300="互联网版",$H300="口腔诊所"),IFERROR(V300/同类汇总数据!G$11,0))))))))))</f>
        <v>1.76196725903404</v>
      </c>
      <c r="AI300" s="61">
        <f>IF(AND($G300="正式版",$H300="中西医诊所"),IFERROR(W300/同类汇总数据!H$3,0),IF(AND($G300="正式版",$H300="中医诊所"),IFERROR(W300/同类汇总数据!H$4,0),IF(AND($G300="正式版",$H300="口腔诊所"),IFERROR(W300/同类汇总数据!H$5,0),IF(AND($G300="检查版",$H300="中西医诊所"),IFERROR(W300/同类汇总数据!H$6,0),IF(AND($G300="检查版",$H300="中医诊所"),IFERROR(W300/同类汇总数据!H$7,0),IF(AND($G300="检查版",$H300="口腔诊所"),IFERROR(W300/同类汇总数据!H$8,0),IF(AND($G300="互联网版",$H300="中西医诊所"),IFERROR(W300/同类汇总数据!H$9,0),IF(AND($G300="互联网版",$H300="中医诊所"),IFERROR(W300/同类汇总数据!H$10,0),IF(AND($G300="互联网版",$H300="口腔诊所"),IFERROR(W300/同类汇总数据!H$11,0))))))))))</f>
        <v>2.01178999867586</v>
      </c>
      <c r="AJ300" s="61">
        <f>IF(AND($G300="正式版",$H300="中西医诊所"),IFERROR(X300/同类汇总数据!I$3,0),IF(AND($G300="正式版",$H300="中医诊所"),IFERROR(X300/同类汇总数据!I$4,0),IF(AND($G300="正式版",$H300="口腔诊所"),IFERROR(X300/同类汇总数据!I$5,0),IF(AND($G300="检查版",$H300="中西医诊所"),IFERROR(X300/同类汇总数据!I$6,0),IF(AND($G300="检查版",$H300="中医诊所"),IFERROR(X300/同类汇总数据!I$7,0),IF(AND($G300="检查版",$H300="口腔诊所"),IFERROR(X300/同类汇总数据!I$8,0),IF(AND($G300="互联网版",$H300="中西医诊所"),IFERROR(X300/同类汇总数据!I$9,0),IF(AND($G300="互联网版",$H300="中医诊所"),IFERROR(X300/同类汇总数据!I$10,0),IF(AND($G300="互联网版",$H300="口腔诊所"),IFERROR(X300/同类汇总数据!I$11,0))))))))))</f>
        <v>1.82067864828169</v>
      </c>
      <c r="AK300" s="61">
        <f>IF(AND($G300="正式版",$H300="中西医诊所"),IFERROR(Y300/同类汇总数据!J$3,0),IF(AND($G300="正式版",$H300="中医诊所"),IFERROR(Y300/同类汇总数据!J$4,0),IF(AND($G300="正式版",$H300="口腔诊所"),IFERROR(Y300/同类汇总数据!J$5,0),IF(AND($G300="检查版",$H300="中西医诊所"),IFERROR(Y300/同类汇总数据!J$6,0),IF(AND($G300="检查版",$H300="中医诊所"),IFERROR(Y300/同类汇总数据!J$7,0),IF(AND($G300="检查版",$H300="口腔诊所"),IFERROR(Y300/同类汇总数据!J$8,0),IF(AND($G300="互联网版",$H300="中西医诊所"),IFERROR(Y300/同类汇总数据!J$9,0),IF(AND($G300="互联网版",$H300="中医诊所"),IFERROR(Y300/同类汇总数据!J$10,0),IF(AND($G300="互联网版",$H300="口腔诊所"),IFERROR(Y300/同类汇总数据!J$11,0))))))))))</f>
        <v>1.82551739814622</v>
      </c>
      <c r="AL300" s="62" t="str">
        <f ca="1" t="shared" si="86"/>
        <v>-</v>
      </c>
      <c r="AM300" s="62" t="str">
        <f t="shared" si="87"/>
        <v>高于同行100%</v>
      </c>
      <c r="AN300" s="5" t="str">
        <f t="shared" si="88"/>
        <v>高于同行100%</v>
      </c>
      <c r="AO300" s="63">
        <f t="shared" si="89"/>
        <v>46104.3929460417</v>
      </c>
      <c r="AP300" s="5" t="str">
        <f t="shared" si="90"/>
        <v/>
      </c>
      <c r="AQ300" s="60">
        <v>45327.6168694213</v>
      </c>
    </row>
    <row r="301" ht="17" spans="1:43">
      <c r="A301" s="5">
        <f t="shared" si="93"/>
        <v>298</v>
      </c>
      <c r="B301" s="55" t="str">
        <f t="shared" si="83"/>
        <v>连续三月交易上升</v>
      </c>
      <c r="C301" s="2" t="str">
        <f t="shared" si="84"/>
        <v/>
      </c>
      <c r="D301" s="56" t="str">
        <f t="shared" si="85"/>
        <v>-</v>
      </c>
      <c r="E301" s="84" t="s">
        <v>922</v>
      </c>
      <c r="F301" s="58">
        <v>45329.466934213</v>
      </c>
      <c r="G301" s="59" t="s">
        <v>38</v>
      </c>
      <c r="H301" s="59" t="s">
        <v>39</v>
      </c>
      <c r="I301" s="59" t="s">
        <v>40</v>
      </c>
      <c r="J301" s="59" t="s">
        <v>149</v>
      </c>
      <c r="K301" s="59" t="s">
        <v>923</v>
      </c>
      <c r="L301" s="59" t="s">
        <v>924</v>
      </c>
      <c r="M301" s="60">
        <v>46104.3409143519</v>
      </c>
      <c r="N301" s="60">
        <v>46103.8730939352</v>
      </c>
      <c r="O301" s="60">
        <v>46103.842581412</v>
      </c>
      <c r="P301" s="60">
        <v>46100.7618648958</v>
      </c>
      <c r="Q301" s="60">
        <v>46103.8731314236</v>
      </c>
      <c r="R301" s="59">
        <v>14249</v>
      </c>
      <c r="S301" s="59">
        <v>63752</v>
      </c>
      <c r="T301" s="59">
        <v>164361</v>
      </c>
      <c r="U301" s="59">
        <v>144358</v>
      </c>
      <c r="V301" s="59">
        <v>75</v>
      </c>
      <c r="W301" s="59">
        <v>358</v>
      </c>
      <c r="X301" s="59">
        <v>1103</v>
      </c>
      <c r="Y301" s="59">
        <v>970</v>
      </c>
      <c r="Z301" s="59">
        <v>198.293956044</v>
      </c>
      <c r="AA301" s="59">
        <v>0.4834671321</v>
      </c>
      <c r="AB301" s="59">
        <v>-0.2543463928</v>
      </c>
      <c r="AC301" s="59">
        <v>-0.2580682535</v>
      </c>
      <c r="AD301" s="61">
        <f>IF(AND($G301="正式版",$H301="中西医诊所"),IFERROR(R301/同类汇总数据!C$3,0),IF(AND($G301="正式版",$H301="中医诊所"),IFERROR(R301/同类汇总数据!C$4,0),IF(AND($G301="正式版",$H301="口腔诊所"),IFERROR(R301/同类汇总数据!C$5,0),IF(AND($G301="检查版",$H301="中西医诊所"),IFERROR(R301/同类汇总数据!C$6,0),IF(AND($G301="检查版",$H301="中医诊所"),IFERROR(R301/同类汇总数据!C$7,0),IF(AND($G301="检查版",$H301="口腔诊所"),IFERROR(R301/同类汇总数据!C$8,0),IF(AND($G301="互联网版",$H301="中西医诊所"),IFERROR(R301/同类汇总数据!C$9,0),IF(AND($G301="互联网版",$H301="中医诊所"),IFERROR(R301/同类汇总数据!C$10,0),IF(AND($G301="互联网版",$H301="口腔诊所"),IFERROR(R301/同类汇总数据!C$11,0))))))))))</f>
        <v>1.55696963688651</v>
      </c>
      <c r="AE301" s="61">
        <f>IF(AND($G301="正式版",$H301="中西医诊所"),IFERROR(S301/同类汇总数据!D$3,0),IF(AND($G301="正式版",$H301="中医诊所"),IFERROR(S301/同类汇总数据!D$4,0),IF(AND($G301="正式版",$H301="口腔诊所"),IFERROR(S301/同类汇总数据!D$5,0),IF(AND($G301="检查版",$H301="中西医诊所"),IFERROR(S301/同类汇总数据!D$6,0),IF(AND($G301="检查版",$H301="中医诊所"),IFERROR(S301/同类汇总数据!D$7,0),IF(AND($G301="检查版",$H301="口腔诊所"),IFERROR(S301/同类汇总数据!D$8,0),IF(AND($G301="互联网版",$H301="中西医诊所"),IFERROR(S301/同类汇总数据!D$9,0),IF(AND($G301="互联网版",$H301="中医诊所"),IFERROR(S301/同类汇总数据!D$10,0),IF(AND($G301="互联网版",$H301="口腔诊所"),IFERROR(S301/同类汇总数据!D$11,0))))))))))</f>
        <v>1.74741026636634</v>
      </c>
      <c r="AF301" s="61">
        <f>IF(AND($G301="正式版",$H301="中西医诊所"),IFERROR(T301/同类汇总数据!E$3,0),IF(AND($G301="正式版",$H301="中医诊所"),IFERROR(T301/同类汇总数据!E$4,0),IF(AND($G301="正式版",$H301="口腔诊所"),IFERROR(T301/同类汇总数据!E$5,0),IF(AND($G301="检查版",$H301="中西医诊所"),IFERROR(T301/同类汇总数据!E$6,0),IF(AND($G301="检查版",$H301="中医诊所"),IFERROR(T301/同类汇总数据!E$7,0),IF(AND($G301="检查版",$H301="口腔诊所"),IFERROR(T301/同类汇总数据!E$8,0),IF(AND($G301="互联网版",$H301="中西医诊所"),IFERROR(T301/同类汇总数据!E$9,0),IF(AND($G301="互联网版",$H301="中医诊所"),IFERROR(T301/同类汇总数据!E$10,0),IF(AND($G301="互联网版",$H301="口腔诊所"),IFERROR(T301/同类汇总数据!E$11,0))))))))))</f>
        <v>1.50629321926347</v>
      </c>
      <c r="AG301" s="61">
        <f>IF(AND($G301="正式版",$H301="中西医诊所"),IFERROR(U301/同类汇总数据!F$3,0),IF(AND($G301="正式版",$H301="中医诊所"),IFERROR(U301/同类汇总数据!F$4,0),IF(AND($G301="正式版",$H301="口腔诊所"),IFERROR(U301/同类汇总数据!F$5,0),IF(AND($G301="检查版",$H301="中西医诊所"),IFERROR(U301/同类汇总数据!F$6,0),IF(AND($G301="检查版",$H301="中医诊所"),IFERROR(U301/同类汇总数据!F$7,0),IF(AND($G301="检查版",$H301="口腔诊所"),IFERROR(U301/同类汇总数据!F$8,0),IF(AND($G301="互联网版",$H301="中西医诊所"),IFERROR(U301/同类汇总数据!F$9,0),IF(AND($G301="互联网版",$H301="中医诊所"),IFERROR(U301/同类汇总数据!F$10,0),IF(AND($G301="互联网版",$H301="口腔诊所"),IFERROR(U301/同类汇总数据!F$11,0))))))))))</f>
        <v>1.50493342811342</v>
      </c>
      <c r="AH301" s="61">
        <f>IF(AND($G301="正式版",$H301="中西医诊所"),IFERROR(V301/同类汇总数据!G$3,0),IF(AND($G301="正式版",$H301="中医诊所"),IFERROR(V301/同类汇总数据!G$4,0),IF(AND($G301="正式版",$H301="口腔诊所"),IFERROR(V301/同类汇总数据!G$5,0),IF(AND($G301="检查版",$H301="中西医诊所"),IFERROR(V301/同类汇总数据!G$6,0),IF(AND($G301="检查版",$H301="中医诊所"),IFERROR(V301/同类汇总数据!G$7,0),IF(AND($G301="检查版",$H301="口腔诊所"),IFERROR(V301/同类汇总数据!G$8,0),IF(AND($G301="互联网版",$H301="中西医诊所"),IFERROR(V301/同类汇总数据!G$9,0),IF(AND($G301="互联网版",$H301="中医诊所"),IFERROR(V301/同类汇总数据!G$10,0),IF(AND($G301="互联网版",$H301="口腔诊所"),IFERROR(V301/同类汇总数据!G$11,0))))))))))</f>
        <v>0.791130060727143</v>
      </c>
      <c r="AI301" s="61">
        <f>IF(AND($G301="正式版",$H301="中西医诊所"),IFERROR(W301/同类汇总数据!H$3,0),IF(AND($G301="正式版",$H301="中医诊所"),IFERROR(W301/同类汇总数据!H$4,0),IF(AND($G301="正式版",$H301="口腔诊所"),IFERROR(W301/同类汇总数据!H$5,0),IF(AND($G301="检查版",$H301="中西医诊所"),IFERROR(W301/同类汇总数据!H$6,0),IF(AND($G301="检查版",$H301="中医诊所"),IFERROR(W301/同类汇总数据!H$7,0),IF(AND($G301="检查版",$H301="口腔诊所"),IFERROR(W301/同类汇总数据!H$8,0),IF(AND($G301="互联网版",$H301="中西医诊所"),IFERROR(W301/同类汇总数据!H$9,0),IF(AND($G301="互联网版",$H301="中医诊所"),IFERROR(W301/同类汇总数据!H$10,0),IF(AND($G301="互联网版",$H301="口腔诊所"),IFERROR(W301/同类汇总数据!H$11,0))))))))))</f>
        <v>0.979130838135997</v>
      </c>
      <c r="AJ301" s="61">
        <f>IF(AND($G301="正式版",$H301="中西医诊所"),IFERROR(X301/同类汇总数据!I$3,0),IF(AND($G301="正式版",$H301="中医诊所"),IFERROR(X301/同类汇总数据!I$4,0),IF(AND($G301="正式版",$H301="口腔诊所"),IFERROR(X301/同类汇总数据!I$5,0),IF(AND($G301="检查版",$H301="中西医诊所"),IFERROR(X301/同类汇总数据!I$6,0),IF(AND($G301="检查版",$H301="中医诊所"),IFERROR(X301/同类汇总数据!I$7,0),IF(AND($G301="检查版",$H301="口腔诊所"),IFERROR(X301/同类汇总数据!I$8,0),IF(AND($G301="互联网版",$H301="中西医诊所"),IFERROR(X301/同类汇总数据!I$9,0),IF(AND($G301="互联网版",$H301="中医诊所"),IFERROR(X301/同类汇总数据!I$10,0),IF(AND($G301="互联网版",$H301="口腔诊所"),IFERROR(X301/同类汇总数据!I$11,0))))))))))</f>
        <v>0.975320845630585</v>
      </c>
      <c r="AK301" s="61">
        <f>IF(AND($G301="正式版",$H301="中西医诊所"),IFERROR(Y301/同类汇总数据!J$3,0),IF(AND($G301="正式版",$H301="中医诊所"),IFERROR(Y301/同类汇总数据!J$4,0),IF(AND($G301="正式版",$H301="口腔诊所"),IFERROR(Y301/同类汇总数据!J$5,0),IF(AND($G301="检查版",$H301="中西医诊所"),IFERROR(Y301/同类汇总数据!J$6,0),IF(AND($G301="检查版",$H301="中医诊所"),IFERROR(Y301/同类汇总数据!J$7,0),IF(AND($G301="检查版",$H301="口腔诊所"),IFERROR(Y301/同类汇总数据!J$8,0),IF(AND($G301="互联网版",$H301="中西医诊所"),IFERROR(Y301/同类汇总数据!J$9,0),IF(AND($G301="互联网版",$H301="中医诊所"),IFERROR(Y301/同类汇总数据!J$10,0),IF(AND($G301="互联网版",$H301="口腔诊所"),IFERROR(Y301/同类汇总数据!J$11,0))))))))))</f>
        <v>0.969241665321053</v>
      </c>
      <c r="AL301" s="62" t="str">
        <f ca="1" t="shared" si="86"/>
        <v>-</v>
      </c>
      <c r="AM301" s="62" t="str">
        <f t="shared" si="87"/>
        <v>高于同行150%</v>
      </c>
      <c r="AN301" s="5" t="str">
        <f t="shared" si="88"/>
        <v/>
      </c>
      <c r="AO301" s="63">
        <f t="shared" si="89"/>
        <v>46104.3409143519</v>
      </c>
      <c r="AP301" s="5" t="str">
        <f t="shared" si="90"/>
        <v/>
      </c>
      <c r="AQ301" s="60">
        <v>45329.4038860995</v>
      </c>
    </row>
    <row r="302" ht="17" spans="1:43">
      <c r="A302" s="5">
        <f t="shared" si="93"/>
        <v>299</v>
      </c>
      <c r="B302" s="55" t="str">
        <f t="shared" si="83"/>
        <v>交易波动较大</v>
      </c>
      <c r="C302" s="2" t="str">
        <f t="shared" si="84"/>
        <v>本月交易额降超20%</v>
      </c>
      <c r="D302" s="56" t="str">
        <f t="shared" si="85"/>
        <v>-</v>
      </c>
      <c r="E302" s="84" t="s">
        <v>925</v>
      </c>
      <c r="F302" s="58">
        <v>45329.4682031366</v>
      </c>
      <c r="G302" s="59" t="s">
        <v>38</v>
      </c>
      <c r="H302" s="59" t="s">
        <v>39</v>
      </c>
      <c r="I302" s="59" t="s">
        <v>40</v>
      </c>
      <c r="J302" s="59" t="s">
        <v>149</v>
      </c>
      <c r="K302" s="59" t="s">
        <v>926</v>
      </c>
      <c r="L302" s="59"/>
      <c r="M302" s="60">
        <v>46104.3535416667</v>
      </c>
      <c r="N302" s="60">
        <v>46103.8080954745</v>
      </c>
      <c r="O302" s="60">
        <v>46103.807583912</v>
      </c>
      <c r="P302" s="60">
        <v>46094.7492314931</v>
      </c>
      <c r="Q302" s="60">
        <v>46103.8672677083</v>
      </c>
      <c r="R302" s="59">
        <v>2028.16</v>
      </c>
      <c r="S302" s="59">
        <v>9427.24</v>
      </c>
      <c r="T302" s="59">
        <v>34086.24</v>
      </c>
      <c r="U302" s="59">
        <v>31342.24</v>
      </c>
      <c r="V302" s="59">
        <v>17</v>
      </c>
      <c r="W302" s="59">
        <v>55</v>
      </c>
      <c r="X302" s="59">
        <v>161</v>
      </c>
      <c r="Y302" s="59">
        <v>148</v>
      </c>
      <c r="Z302" s="59">
        <v>261.1853333333</v>
      </c>
      <c r="AA302" s="59">
        <v>-0.2968419482</v>
      </c>
      <c r="AB302" s="59">
        <v>0.1915215073</v>
      </c>
      <c r="AC302" s="59">
        <v>-0.3457614623</v>
      </c>
      <c r="AD302" s="61">
        <f>IF(AND($G302="正式版",$H302="中西医诊所"),IFERROR(R302/同类汇总数据!C$3,0),IF(AND($G302="正式版",$H302="中医诊所"),IFERROR(R302/同类汇总数据!C$4,0),IF(AND($G302="正式版",$H302="口腔诊所"),IFERROR(R302/同类汇总数据!C$5,0),IF(AND($G302="检查版",$H302="中西医诊所"),IFERROR(R302/同类汇总数据!C$6,0),IF(AND($G302="检查版",$H302="中医诊所"),IFERROR(R302/同类汇总数据!C$7,0),IF(AND($G302="检查版",$H302="口腔诊所"),IFERROR(R302/同类汇总数据!C$8,0),IF(AND($G302="互联网版",$H302="中西医诊所"),IFERROR(R302/同类汇总数据!C$9,0),IF(AND($G302="互联网版",$H302="中医诊所"),IFERROR(R302/同类汇总数据!C$10,0),IF(AND($G302="互联网版",$H302="口腔诊所"),IFERROR(R302/同类汇总数据!C$11,0))))))))))</f>
        <v>0.221614396711892</v>
      </c>
      <c r="AE302" s="61">
        <f>IF(AND($G302="正式版",$H302="中西医诊所"),IFERROR(S302/同类汇总数据!D$3,0),IF(AND($G302="正式版",$H302="中医诊所"),IFERROR(S302/同类汇总数据!D$4,0),IF(AND($G302="正式版",$H302="口腔诊所"),IFERROR(S302/同类汇总数据!D$5,0),IF(AND($G302="检查版",$H302="中西医诊所"),IFERROR(S302/同类汇总数据!D$6,0),IF(AND($G302="检查版",$H302="中医诊所"),IFERROR(S302/同类汇总数据!D$7,0),IF(AND($G302="检查版",$H302="口腔诊所"),IFERROR(S302/同类汇总数据!D$8,0),IF(AND($G302="互联网版",$H302="中西医诊所"),IFERROR(S302/同类汇总数据!D$9,0),IF(AND($G302="互联网版",$H302="中医诊所"),IFERROR(S302/同类汇总数据!D$10,0),IF(AND($G302="互联网版",$H302="口腔诊所"),IFERROR(S302/同类汇总数据!D$11,0))))))))))</f>
        <v>0.258395908512665</v>
      </c>
      <c r="AF302" s="61">
        <f>IF(AND($G302="正式版",$H302="中西医诊所"),IFERROR(T302/同类汇总数据!E$3,0),IF(AND($G302="正式版",$H302="中医诊所"),IFERROR(T302/同类汇总数据!E$4,0),IF(AND($G302="正式版",$H302="口腔诊所"),IFERROR(T302/同类汇总数据!E$5,0),IF(AND($G302="检查版",$H302="中西医诊所"),IFERROR(T302/同类汇总数据!E$6,0),IF(AND($G302="检查版",$H302="中医诊所"),IFERROR(T302/同类汇总数据!E$7,0),IF(AND($G302="检查版",$H302="口腔诊所"),IFERROR(T302/同类汇总数据!E$8,0),IF(AND($G302="互联网版",$H302="中西医诊所"),IFERROR(T302/同类汇总数据!E$9,0),IF(AND($G302="互联网版",$H302="中医诊所"),IFERROR(T302/同类汇总数据!E$10,0),IF(AND($G302="互联网版",$H302="口腔诊所"),IFERROR(T302/同类汇总数据!E$11,0))))))))))</f>
        <v>0.312384763917154</v>
      </c>
      <c r="AG302" s="61">
        <f>IF(AND($G302="正式版",$H302="中西医诊所"),IFERROR(U302/同类汇总数据!F$3,0),IF(AND($G302="正式版",$H302="中医诊所"),IFERROR(U302/同类汇总数据!F$4,0),IF(AND($G302="正式版",$H302="口腔诊所"),IFERROR(U302/同类汇总数据!F$5,0),IF(AND($G302="检查版",$H302="中西医诊所"),IFERROR(U302/同类汇总数据!F$6,0),IF(AND($G302="检查版",$H302="中医诊所"),IFERROR(U302/同类汇总数据!F$7,0),IF(AND($G302="检查版",$H302="口腔诊所"),IFERROR(U302/同类汇总数据!F$8,0),IF(AND($G302="互联网版",$H302="中西医诊所"),IFERROR(U302/同类汇总数据!F$9,0),IF(AND($G302="互联网版",$H302="中医诊所"),IFERROR(U302/同类汇总数据!F$10,0),IF(AND($G302="互联网版",$H302="口腔诊所"),IFERROR(U302/同类汇总数据!F$11,0))))))))))</f>
        <v>0.326743129497177</v>
      </c>
      <c r="AH302" s="61">
        <f>IF(AND($G302="正式版",$H302="中西医诊所"),IFERROR(V302/同类汇总数据!G$3,0),IF(AND($G302="正式版",$H302="中医诊所"),IFERROR(V302/同类汇总数据!G$4,0),IF(AND($G302="正式版",$H302="口腔诊所"),IFERROR(V302/同类汇总数据!G$5,0),IF(AND($G302="检查版",$H302="中西医诊所"),IFERROR(V302/同类汇总数据!G$6,0),IF(AND($G302="检查版",$H302="中医诊所"),IFERROR(V302/同类汇总数据!G$7,0),IF(AND($G302="检查版",$H302="口腔诊所"),IFERROR(V302/同类汇总数据!G$8,0),IF(AND($G302="互联网版",$H302="中西医诊所"),IFERROR(V302/同类汇总数据!G$9,0),IF(AND($G302="互联网版",$H302="中医诊所"),IFERROR(V302/同类汇总数据!G$10,0),IF(AND($G302="互联网版",$H302="口腔诊所"),IFERROR(V302/同类汇总数据!G$11,0))))))))))</f>
        <v>0.179322813764819</v>
      </c>
      <c r="AI302" s="61">
        <f>IF(AND($G302="正式版",$H302="中西医诊所"),IFERROR(W302/同类汇总数据!H$3,0),IF(AND($G302="正式版",$H302="中医诊所"),IFERROR(W302/同类汇总数据!H$4,0),IF(AND($G302="正式版",$H302="口腔诊所"),IFERROR(W302/同类汇总数据!H$5,0),IF(AND($G302="检查版",$H302="中西医诊所"),IFERROR(W302/同类汇总数据!H$6,0),IF(AND($G302="检查版",$H302="中医诊所"),IFERROR(W302/同类汇总数据!H$7,0),IF(AND($G302="检查版",$H302="口腔诊所"),IFERROR(W302/同类汇总数据!H$8,0),IF(AND($G302="互联网版",$H302="中西医诊所"),IFERROR(W302/同类汇总数据!H$9,0),IF(AND($G302="互联网版",$H302="中医诊所"),IFERROR(W302/同类汇总数据!H$10,0),IF(AND($G302="互联网版",$H302="口腔诊所"),IFERROR(W302/同类汇总数据!H$11,0))))))))))</f>
        <v>0.15042512876391</v>
      </c>
      <c r="AJ302" s="61">
        <f>IF(AND($G302="正式版",$H302="中西医诊所"),IFERROR(X302/同类汇总数据!I$3,0),IF(AND($G302="正式版",$H302="中医诊所"),IFERROR(X302/同类汇总数据!I$4,0),IF(AND($G302="正式版",$H302="口腔诊所"),IFERROR(X302/同类汇总数据!I$5,0),IF(AND($G302="检查版",$H302="中西医诊所"),IFERROR(X302/同类汇总数据!I$6,0),IF(AND($G302="检查版",$H302="中医诊所"),IFERROR(X302/同类汇总数据!I$7,0),IF(AND($G302="检查版",$H302="口腔诊所"),IFERROR(X302/同类汇总数据!I$8,0),IF(AND($G302="互联网版",$H302="中西医诊所"),IFERROR(X302/同类汇总数据!I$9,0),IF(AND($G302="互联网版",$H302="中医诊所"),IFERROR(X302/同类汇总数据!I$10,0),IF(AND($G302="互联网版",$H302="口腔诊所"),IFERROR(X302/同类汇总数据!I$11,0))))))))))</f>
        <v>0.142363242199931</v>
      </c>
      <c r="AK302" s="61">
        <f>IF(AND($G302="正式版",$H302="中西医诊所"),IFERROR(Y302/同类汇总数据!J$3,0),IF(AND($G302="正式版",$H302="中医诊所"),IFERROR(Y302/同类汇总数据!J$4,0),IF(AND($G302="正式版",$H302="口腔诊所"),IFERROR(Y302/同类汇总数据!J$5,0),IF(AND($G302="检查版",$H302="中西医诊所"),IFERROR(Y302/同类汇总数据!J$6,0),IF(AND($G302="检查版",$H302="中医诊所"),IFERROR(Y302/同类汇总数据!J$7,0),IF(AND($G302="检查版",$H302="口腔诊所"),IFERROR(Y302/同类汇总数据!J$8,0),IF(AND($G302="互联网版",$H302="中西医诊所"),IFERROR(Y302/同类汇总数据!J$9,0),IF(AND($G302="互联网版",$H302="中医诊所"),IFERROR(Y302/同类汇总数据!J$10,0),IF(AND($G302="互联网版",$H302="口腔诊所"),IFERROR(Y302/同类汇总数据!J$11,0))))))))))</f>
        <v>0.147884295327336</v>
      </c>
      <c r="AL302" s="62" t="str">
        <f ca="1" t="shared" si="86"/>
        <v>-</v>
      </c>
      <c r="AM302" s="62" t="str">
        <f t="shared" si="87"/>
        <v>低于同行50%</v>
      </c>
      <c r="AN302" s="5" t="str">
        <f t="shared" si="88"/>
        <v>低于同行20%</v>
      </c>
      <c r="AO302" s="63">
        <f t="shared" si="89"/>
        <v>46104.3535416667</v>
      </c>
      <c r="AP302" s="5" t="str">
        <f t="shared" si="90"/>
        <v/>
      </c>
      <c r="AQ302" s="60">
        <v>45329.4542293403</v>
      </c>
    </row>
    <row r="303" ht="17" spans="1:43">
      <c r="A303" s="5">
        <f t="shared" si="93"/>
        <v>300</v>
      </c>
      <c r="B303" s="55" t="str">
        <f t="shared" si="83"/>
        <v>连续三月交易上升</v>
      </c>
      <c r="C303" s="2" t="str">
        <f t="shared" si="84"/>
        <v/>
      </c>
      <c r="D303" s="56" t="str">
        <f t="shared" si="85"/>
        <v>-</v>
      </c>
      <c r="E303" s="84" t="s">
        <v>927</v>
      </c>
      <c r="F303" s="58">
        <v>45329.4702694792</v>
      </c>
      <c r="G303" s="59" t="s">
        <v>38</v>
      </c>
      <c r="H303" s="59" t="s">
        <v>39</v>
      </c>
      <c r="I303" s="59" t="s">
        <v>40</v>
      </c>
      <c r="J303" s="59" t="s">
        <v>149</v>
      </c>
      <c r="K303" s="59" t="s">
        <v>928</v>
      </c>
      <c r="L303" s="59"/>
      <c r="M303" s="60">
        <v>46104.3554050926</v>
      </c>
      <c r="N303" s="60">
        <v>46104.3671510995</v>
      </c>
      <c r="O303" s="60">
        <v>46104.3665306713</v>
      </c>
      <c r="P303" s="60">
        <v>46101.4233328472</v>
      </c>
      <c r="Q303" s="60">
        <v>46104.3671889699</v>
      </c>
      <c r="R303" s="59">
        <v>2590</v>
      </c>
      <c r="S303" s="59">
        <v>16757</v>
      </c>
      <c r="T303" s="59">
        <v>45909</v>
      </c>
      <c r="U303" s="59">
        <v>42183</v>
      </c>
      <c r="V303" s="59">
        <v>22</v>
      </c>
      <c r="W303" s="59">
        <v>101</v>
      </c>
      <c r="X303" s="59">
        <v>291</v>
      </c>
      <c r="Y303" s="59">
        <v>261</v>
      </c>
      <c r="Z303" s="59">
        <v>207.4137931034</v>
      </c>
      <c r="AA303" s="59">
        <v>0.2479148049</v>
      </c>
      <c r="AB303" s="59">
        <v>-0.1460188247</v>
      </c>
      <c r="AC303" s="59">
        <v>-0.2483934434</v>
      </c>
      <c r="AD303" s="61">
        <f>IF(AND($G303="正式版",$H303="中西医诊所"),IFERROR(R303/同类汇总数据!C$3,0),IF(AND($G303="正式版",$H303="中医诊所"),IFERROR(R303/同类汇总数据!C$4,0),IF(AND($G303="正式版",$H303="口腔诊所"),IFERROR(R303/同类汇总数据!C$5,0),IF(AND($G303="检查版",$H303="中西医诊所"),IFERROR(R303/同类汇总数据!C$6,0),IF(AND($G303="检查版",$H303="中医诊所"),IFERROR(R303/同类汇总数据!C$7,0),IF(AND($G303="检查版",$H303="口腔诊所"),IFERROR(R303/同类汇总数据!C$8,0),IF(AND($G303="互联网版",$H303="中西医诊所"),IFERROR(R303/同类汇总数据!C$9,0),IF(AND($G303="互联网版",$H303="中医诊所"),IFERROR(R303/同类汇总数据!C$10,0),IF(AND($G303="互联网版",$H303="口腔诊所"),IFERROR(R303/同类汇总数据!C$11,0))))))))))</f>
        <v>0.283005920382909</v>
      </c>
      <c r="AE303" s="61">
        <f>IF(AND($G303="正式版",$H303="中西医诊所"),IFERROR(S303/同类汇总数据!D$3,0),IF(AND($G303="正式版",$H303="中医诊所"),IFERROR(S303/同类汇总数据!D$4,0),IF(AND($G303="正式版",$H303="口腔诊所"),IFERROR(S303/同类汇总数据!D$5,0),IF(AND($G303="检查版",$H303="中西医诊所"),IFERROR(S303/同类汇总数据!D$6,0),IF(AND($G303="检查版",$H303="中医诊所"),IFERROR(S303/同类汇总数据!D$7,0),IF(AND($G303="检查版",$H303="口腔诊所"),IFERROR(S303/同类汇总数据!D$8,0),IF(AND($G303="互联网版",$H303="中西医诊所"),IFERROR(S303/同类汇总数据!D$9,0),IF(AND($G303="互联网版",$H303="中医诊所"),IFERROR(S303/同类汇总数据!D$10,0),IF(AND($G303="互联网版",$H303="口腔诊所"),IFERROR(S303/同类汇总数据!D$11,0))))))))))</f>
        <v>0.459300944809586</v>
      </c>
      <c r="AF303" s="61">
        <f>IF(AND($G303="正式版",$H303="中西医诊所"),IFERROR(T303/同类汇总数据!E$3,0),IF(AND($G303="正式版",$H303="中医诊所"),IFERROR(T303/同类汇总数据!E$4,0),IF(AND($G303="正式版",$H303="口腔诊所"),IFERROR(T303/同类汇总数据!E$5,0),IF(AND($G303="检查版",$H303="中西医诊所"),IFERROR(T303/同类汇总数据!E$6,0),IF(AND($G303="检查版",$H303="中医诊所"),IFERROR(T303/同类汇总数据!E$7,0),IF(AND($G303="检查版",$H303="口腔诊所"),IFERROR(T303/同类汇总数据!E$8,0),IF(AND($G303="互联网版",$H303="中西医诊所"),IFERROR(T303/同类汇总数据!E$9,0),IF(AND($G303="互联网版",$H303="中医诊所"),IFERROR(T303/同类汇总数据!E$10,0),IF(AND($G303="互联网版",$H303="口腔诊所"),IFERROR(T303/同类汇总数据!E$11,0))))))))))</f>
        <v>0.420734939573055</v>
      </c>
      <c r="AG303" s="61">
        <f>IF(AND($G303="正式版",$H303="中西医诊所"),IFERROR(U303/同类汇总数据!F$3,0),IF(AND($G303="正式版",$H303="中医诊所"),IFERROR(U303/同类汇总数据!F$4,0),IF(AND($G303="正式版",$H303="口腔诊所"),IFERROR(U303/同类汇总数据!F$5,0),IF(AND($G303="检查版",$H303="中西医诊所"),IFERROR(U303/同类汇总数据!F$6,0),IF(AND($G303="检查版",$H303="中医诊所"),IFERROR(U303/同类汇总数据!F$7,0),IF(AND($G303="检查版",$H303="口腔诊所"),IFERROR(U303/同类汇总数据!F$8,0),IF(AND($G303="互联网版",$H303="中西医诊所"),IFERROR(U303/同类汇总数据!F$9,0),IF(AND($G303="互联网版",$H303="中医诊所"),IFERROR(U303/同类汇总数据!F$10,0),IF(AND($G303="互联网版",$H303="口腔诊所"),IFERROR(U303/同类汇总数据!F$11,0))))))))))</f>
        <v>0.43975814847884</v>
      </c>
      <c r="AH303" s="61">
        <f>IF(AND($G303="正式版",$H303="中西医诊所"),IFERROR(V303/同类汇总数据!G$3,0),IF(AND($G303="正式版",$H303="中医诊所"),IFERROR(V303/同类汇总数据!G$4,0),IF(AND($G303="正式版",$H303="口腔诊所"),IFERROR(V303/同类汇总数据!G$5,0),IF(AND($G303="检查版",$H303="中西医诊所"),IFERROR(V303/同类汇总数据!G$6,0),IF(AND($G303="检查版",$H303="中医诊所"),IFERROR(V303/同类汇总数据!G$7,0),IF(AND($G303="检查版",$H303="口腔诊所"),IFERROR(V303/同类汇总数据!G$8,0),IF(AND($G303="互联网版",$H303="中西医诊所"),IFERROR(V303/同类汇总数据!G$9,0),IF(AND($G303="互联网版",$H303="中医诊所"),IFERROR(V303/同类汇总数据!G$10,0),IF(AND($G303="互联网版",$H303="口腔诊所"),IFERROR(V303/同类汇总数据!G$11,0))))))))))</f>
        <v>0.232064817813295</v>
      </c>
      <c r="AI303" s="61">
        <f>IF(AND($G303="正式版",$H303="中西医诊所"),IFERROR(W303/同类汇总数据!H$3,0),IF(AND($G303="正式版",$H303="中医诊所"),IFERROR(W303/同类汇总数据!H$4,0),IF(AND($G303="正式版",$H303="口腔诊所"),IFERROR(W303/同类汇总数据!H$5,0),IF(AND($G303="检查版",$H303="中西医诊所"),IFERROR(W303/同类汇总数据!H$6,0),IF(AND($G303="检查版",$H303="中医诊所"),IFERROR(W303/同类汇总数据!H$7,0),IF(AND($G303="检查版",$H303="口腔诊所"),IFERROR(W303/同类汇总数据!H$8,0),IF(AND($G303="互联网版",$H303="中西医诊所"),IFERROR(W303/同类汇总数据!H$9,0),IF(AND($G303="互联网版",$H303="中医诊所"),IFERROR(W303/同类汇总数据!H$10,0),IF(AND($G303="互联网版",$H303="口腔诊所"),IFERROR(W303/同类汇总数据!H$11,0))))))))))</f>
        <v>0.276235236457362</v>
      </c>
      <c r="AJ303" s="61">
        <f>IF(AND($G303="正式版",$H303="中西医诊所"),IFERROR(X303/同类汇总数据!I$3,0),IF(AND($G303="正式版",$H303="中医诊所"),IFERROR(X303/同类汇总数据!I$4,0),IF(AND($G303="正式版",$H303="口腔诊所"),IFERROR(X303/同类汇总数据!I$5,0),IF(AND($G303="检查版",$H303="中西医诊所"),IFERROR(X303/同类汇总数据!I$6,0),IF(AND($G303="检查版",$H303="中医诊所"),IFERROR(X303/同类汇总数据!I$7,0),IF(AND($G303="检查版",$H303="口腔诊所"),IFERROR(X303/同类汇总数据!I$8,0),IF(AND($G303="互联网版",$H303="中西医诊所"),IFERROR(X303/同类汇总数据!I$9,0),IF(AND($G303="互联网版",$H303="中医诊所"),IFERROR(X303/同类汇总数据!I$10,0),IF(AND($G303="互联网版",$H303="口腔诊所"),IFERROR(X303/同类汇总数据!I$11,0))))))))))</f>
        <v>0.257314928448323</v>
      </c>
      <c r="AK303" s="61">
        <f>IF(AND($G303="正式版",$H303="中西医诊所"),IFERROR(Y303/同类汇总数据!J$3,0),IF(AND($G303="正式版",$H303="中医诊所"),IFERROR(Y303/同类汇总数据!J$4,0),IF(AND($G303="正式版",$H303="口腔诊所"),IFERROR(Y303/同类汇总数据!J$5,0),IF(AND($G303="检查版",$H303="中西医诊所"),IFERROR(Y303/同类汇总数据!J$6,0),IF(AND($G303="检查版",$H303="中医诊所"),IFERROR(Y303/同类汇总数据!J$7,0),IF(AND($G303="检查版",$H303="口腔诊所"),IFERROR(Y303/同类汇总数据!J$8,0),IF(AND($G303="互联网版",$H303="中西医诊所"),IFERROR(Y303/同类汇总数据!J$9,0),IF(AND($G303="互联网版",$H303="中医诊所"),IFERROR(Y303/同类汇总数据!J$10,0),IF(AND($G303="互联网版",$H303="口腔诊所"),IFERROR(Y303/同类汇总数据!J$11,0))))))))))</f>
        <v>0.26079595324618</v>
      </c>
      <c r="AL303" s="62" t="str">
        <f ca="1" t="shared" si="86"/>
        <v>-</v>
      </c>
      <c r="AM303" s="62" t="str">
        <f t="shared" si="87"/>
        <v>低于同行50%</v>
      </c>
      <c r="AN303" s="5" t="str">
        <f t="shared" si="88"/>
        <v>低于同行50%</v>
      </c>
      <c r="AO303" s="63">
        <f t="shared" si="89"/>
        <v>46104.3671889699</v>
      </c>
      <c r="AP303" s="5" t="str">
        <f t="shared" si="90"/>
        <v/>
      </c>
      <c r="AQ303" s="60">
        <v>45329.466934213</v>
      </c>
    </row>
    <row r="304" ht="17" spans="1:43">
      <c r="A304" s="5">
        <f t="shared" ref="A304:A313" si="94">ROW()-3</f>
        <v>301</v>
      </c>
      <c r="B304" s="55" t="str">
        <f t="shared" si="83"/>
        <v>交易波动较大</v>
      </c>
      <c r="C304" s="2" t="str">
        <f t="shared" si="84"/>
        <v/>
      </c>
      <c r="D304" s="56" t="str">
        <f t="shared" si="85"/>
        <v>-</v>
      </c>
      <c r="E304" s="84" t="s">
        <v>929</v>
      </c>
      <c r="F304" s="58">
        <v>45329.4713559838</v>
      </c>
      <c r="G304" s="59" t="s">
        <v>38</v>
      </c>
      <c r="H304" s="59" t="s">
        <v>39</v>
      </c>
      <c r="I304" s="59" t="s">
        <v>40</v>
      </c>
      <c r="J304" s="59" t="s">
        <v>149</v>
      </c>
      <c r="K304" s="59" t="s">
        <v>930</v>
      </c>
      <c r="L304" s="59" t="s">
        <v>931</v>
      </c>
      <c r="M304" s="60">
        <v>46104.3391435185</v>
      </c>
      <c r="N304" s="60">
        <v>46103.8683322917</v>
      </c>
      <c r="O304" s="60">
        <v>46103.8675563542</v>
      </c>
      <c r="P304" s="60">
        <v>46098.4208920255</v>
      </c>
      <c r="Q304" s="60">
        <v>46103.8683640046</v>
      </c>
      <c r="R304" s="59">
        <v>2994.08</v>
      </c>
      <c r="S304" s="59">
        <v>8824.53</v>
      </c>
      <c r="T304" s="59">
        <v>29626.46</v>
      </c>
      <c r="U304" s="59">
        <v>26496.08</v>
      </c>
      <c r="V304" s="59">
        <v>42</v>
      </c>
      <c r="W304" s="59">
        <v>108</v>
      </c>
      <c r="X304" s="59">
        <v>301</v>
      </c>
      <c r="Y304" s="59">
        <v>267</v>
      </c>
      <c r="Z304" s="59">
        <v>117.7603555556</v>
      </c>
      <c r="AA304" s="59">
        <v>-0.111326284</v>
      </c>
      <c r="AB304" s="59">
        <v>-0.0866387109</v>
      </c>
      <c r="AC304" s="59">
        <v>-0.1198107808</v>
      </c>
      <c r="AD304" s="61">
        <f>IF(AND($G304="正式版",$H304="中西医诊所"),IFERROR(R304/同类汇总数据!C$3,0),IF(AND($G304="正式版",$H304="中医诊所"),IFERROR(R304/同类汇总数据!C$4,0),IF(AND($G304="正式版",$H304="口腔诊所"),IFERROR(R304/同类汇总数据!C$5,0),IF(AND($G304="检查版",$H304="中西医诊所"),IFERROR(R304/同类汇总数据!C$6,0),IF(AND($G304="检查版",$H304="中医诊所"),IFERROR(R304/同类汇总数据!C$7,0),IF(AND($G304="检查版",$H304="口腔诊所"),IFERROR(R304/同类汇总数据!C$8,0),IF(AND($G304="互联网版",$H304="中西医诊所"),IFERROR(R304/同类汇总数据!C$9,0),IF(AND($G304="互联网版",$H304="中医诊所"),IFERROR(R304/同类汇总数据!C$10,0),IF(AND($G304="互联网版",$H304="口腔诊所"),IFERROR(R304/同类汇总数据!C$11,0))))))))))</f>
        <v>0.327159214710448</v>
      </c>
      <c r="AE304" s="61">
        <f>IF(AND($G304="正式版",$H304="中西医诊所"),IFERROR(S304/同类汇总数据!D$3,0),IF(AND($G304="正式版",$H304="中医诊所"),IFERROR(S304/同类汇总数据!D$4,0),IF(AND($G304="正式版",$H304="口腔诊所"),IFERROR(S304/同类汇总数据!D$5,0),IF(AND($G304="检查版",$H304="中西医诊所"),IFERROR(S304/同类汇总数据!D$6,0),IF(AND($G304="检查版",$H304="中医诊所"),IFERROR(S304/同类汇总数据!D$7,0),IF(AND($G304="检查版",$H304="口腔诊所"),IFERROR(S304/同类汇总数据!D$8,0),IF(AND($G304="互联网版",$H304="中西医诊所"),IFERROR(S304/同类汇总数据!D$9,0),IF(AND($G304="互联网版",$H304="中医诊所"),IFERROR(S304/同类汇总数据!D$10,0),IF(AND($G304="互联网版",$H304="口腔诊所"),IFERROR(S304/同类汇总数据!D$11,0))))))))))</f>
        <v>0.241875930447009</v>
      </c>
      <c r="AF304" s="61">
        <f>IF(AND($G304="正式版",$H304="中西医诊所"),IFERROR(T304/同类汇总数据!E$3,0),IF(AND($G304="正式版",$H304="中医诊所"),IFERROR(T304/同类汇总数据!E$4,0),IF(AND($G304="正式版",$H304="口腔诊所"),IFERROR(T304/同类汇总数据!E$5,0),IF(AND($G304="检查版",$H304="中西医诊所"),IFERROR(T304/同类汇总数据!E$6,0),IF(AND($G304="检查版",$H304="中医诊所"),IFERROR(T304/同类汇总数据!E$7,0),IF(AND($G304="检查版",$H304="口腔诊所"),IFERROR(T304/同类汇总数据!E$8,0),IF(AND($G304="互联网版",$H304="中西医诊所"),IFERROR(T304/同类汇总数据!E$9,0),IF(AND($G304="互联网版",$H304="中医诊所"),IFERROR(T304/同类汇总数据!E$10,0),IF(AND($G304="互联网版",$H304="口腔诊所"),IFERROR(T304/同类汇总数据!E$11,0))))))))))</f>
        <v>0.271512924652324</v>
      </c>
      <c r="AG304" s="61">
        <f>IF(AND($G304="正式版",$H304="中西医诊所"),IFERROR(U304/同类汇总数据!F$3,0),IF(AND($G304="正式版",$H304="中医诊所"),IFERROR(U304/同类汇总数据!F$4,0),IF(AND($G304="正式版",$H304="口腔诊所"),IFERROR(U304/同类汇总数据!F$5,0),IF(AND($G304="检查版",$H304="中西医诊所"),IFERROR(U304/同类汇总数据!F$6,0),IF(AND($G304="检查版",$H304="中医诊所"),IFERROR(U304/同类汇总数据!F$7,0),IF(AND($G304="检查版",$H304="口腔诊所"),IFERROR(U304/同类汇总数据!F$8,0),IF(AND($G304="互联网版",$H304="中西医诊所"),IFERROR(U304/同类汇总数据!F$9,0),IF(AND($G304="互联网版",$H304="中医诊所"),IFERROR(U304/同类汇总数据!F$10,0),IF(AND($G304="互联网版",$H304="口腔诊所"),IFERROR(U304/同类汇总数据!F$11,0))))))))))</f>
        <v>0.276221868590362</v>
      </c>
      <c r="AH304" s="61">
        <f>IF(AND($G304="正式版",$H304="中西医诊所"),IFERROR(V304/同类汇总数据!G$3,0),IF(AND($G304="正式版",$H304="中医诊所"),IFERROR(V304/同类汇总数据!G$4,0),IF(AND($G304="正式版",$H304="口腔诊所"),IFERROR(V304/同类汇总数据!G$5,0),IF(AND($G304="检查版",$H304="中西医诊所"),IFERROR(V304/同类汇总数据!G$6,0),IF(AND($G304="检查版",$H304="中医诊所"),IFERROR(V304/同类汇总数据!G$7,0),IF(AND($G304="检查版",$H304="口腔诊所"),IFERROR(V304/同类汇总数据!G$8,0),IF(AND($G304="互联网版",$H304="中西医诊所"),IFERROR(V304/同类汇总数据!G$9,0),IF(AND($G304="互联网版",$H304="中医诊所"),IFERROR(V304/同类汇总数据!G$10,0),IF(AND($G304="互联网版",$H304="口腔诊所"),IFERROR(V304/同类汇总数据!G$11,0))))))))))</f>
        <v>0.4430328340072</v>
      </c>
      <c r="AI304" s="61">
        <f>IF(AND($G304="正式版",$H304="中西医诊所"),IFERROR(W304/同类汇总数据!H$3,0),IF(AND($G304="正式版",$H304="中医诊所"),IFERROR(W304/同类汇总数据!H$4,0),IF(AND($G304="正式版",$H304="口腔诊所"),IFERROR(W304/同类汇总数据!H$5,0),IF(AND($G304="检查版",$H304="中西医诊所"),IFERROR(W304/同类汇总数据!H$6,0),IF(AND($G304="检查版",$H304="中医诊所"),IFERROR(W304/同类汇总数据!H$7,0),IF(AND($G304="检查版",$H304="口腔诊所"),IFERROR(W304/同类汇总数据!H$8,0),IF(AND($G304="互联网版",$H304="中西医诊所"),IFERROR(W304/同类汇总数据!H$9,0),IF(AND($G304="互联网版",$H304="中医诊所"),IFERROR(W304/同类汇总数据!H$10,0),IF(AND($G304="互联网版",$H304="口腔诊所"),IFERROR(W304/同类汇总数据!H$11,0))))))))))</f>
        <v>0.295380252845496</v>
      </c>
      <c r="AJ304" s="61">
        <f>IF(AND($G304="正式版",$H304="中西医诊所"),IFERROR(X304/同类汇总数据!I$3,0),IF(AND($G304="正式版",$H304="中医诊所"),IFERROR(X304/同类汇总数据!I$4,0),IF(AND($G304="正式版",$H304="口腔诊所"),IFERROR(X304/同类汇总数据!I$5,0),IF(AND($G304="检查版",$H304="中西医诊所"),IFERROR(X304/同类汇总数据!I$6,0),IF(AND($G304="检查版",$H304="中医诊所"),IFERROR(X304/同类汇总数据!I$7,0),IF(AND($G304="检查版",$H304="口腔诊所"),IFERROR(X304/同类汇总数据!I$8,0),IF(AND($G304="互联网版",$H304="中西医诊所"),IFERROR(X304/同类汇总数据!I$9,0),IF(AND($G304="互联网版",$H304="中医诊所"),IFERROR(X304/同类汇总数据!I$10,0),IF(AND($G304="互联网版",$H304="口腔诊所"),IFERROR(X304/同类汇总数据!I$11,0))))))))))</f>
        <v>0.266157365852045</v>
      </c>
      <c r="AK304" s="61">
        <f>IF(AND($G304="正式版",$H304="中西医诊所"),IFERROR(Y304/同类汇总数据!J$3,0),IF(AND($G304="正式版",$H304="中医诊所"),IFERROR(Y304/同类汇总数据!J$4,0),IF(AND($G304="正式版",$H304="口腔诊所"),IFERROR(Y304/同类汇总数据!J$5,0),IF(AND($G304="检查版",$H304="中西医诊所"),IFERROR(Y304/同类汇总数据!J$6,0),IF(AND($G304="检查版",$H304="中医诊所"),IFERROR(Y304/同类汇总数据!J$7,0),IF(AND($G304="检查版",$H304="口腔诊所"),IFERROR(Y304/同类汇总数据!J$8,0),IF(AND($G304="互联网版",$H304="中西医诊所"),IFERROR(Y304/同类汇总数据!J$9,0),IF(AND($G304="互联网版",$H304="中医诊所"),IFERROR(Y304/同类汇总数据!J$10,0),IF(AND($G304="互联网版",$H304="口腔诊所"),IFERROR(Y304/同类汇总数据!J$11,0))))))))))</f>
        <v>0.266791262516207</v>
      </c>
      <c r="AL304" s="62" t="str">
        <f ca="1" t="shared" si="86"/>
        <v>-</v>
      </c>
      <c r="AM304" s="62" t="str">
        <f t="shared" si="87"/>
        <v>低于同行50%</v>
      </c>
      <c r="AN304" s="5" t="str">
        <f t="shared" si="88"/>
        <v>低于同行50%</v>
      </c>
      <c r="AO304" s="63">
        <f t="shared" si="89"/>
        <v>46104.3391435185</v>
      </c>
      <c r="AP304" s="5" t="str">
        <f t="shared" si="90"/>
        <v/>
      </c>
      <c r="AQ304" s="60">
        <v>45329.4682031366</v>
      </c>
    </row>
    <row r="305" ht="17" spans="1:43">
      <c r="A305" s="5">
        <f t="shared" si="94"/>
        <v>302</v>
      </c>
      <c r="B305" s="55" t="str">
        <f t="shared" si="83"/>
        <v>连续三月交易上升</v>
      </c>
      <c r="C305" s="2" t="str">
        <f t="shared" si="84"/>
        <v/>
      </c>
      <c r="D305" s="56" t="str">
        <f t="shared" si="85"/>
        <v>-</v>
      </c>
      <c r="E305" s="84" t="s">
        <v>932</v>
      </c>
      <c r="F305" s="58">
        <v>45329.4722915278</v>
      </c>
      <c r="G305" s="59" t="s">
        <v>38</v>
      </c>
      <c r="H305" s="59" t="s">
        <v>39</v>
      </c>
      <c r="I305" s="59" t="s">
        <v>40</v>
      </c>
      <c r="J305" s="59" t="s">
        <v>149</v>
      </c>
      <c r="K305" s="59" t="s">
        <v>933</v>
      </c>
      <c r="L305" s="59" t="s">
        <v>934</v>
      </c>
      <c r="M305" s="60">
        <v>46104.3973611111</v>
      </c>
      <c r="N305" s="60">
        <v>46103.8130151505</v>
      </c>
      <c r="O305" s="60">
        <v>46103.812371794</v>
      </c>
      <c r="P305" s="60">
        <v>46094.5336569213</v>
      </c>
      <c r="Q305" s="60">
        <v>46103.813054919</v>
      </c>
      <c r="R305" s="59">
        <v>3819.2</v>
      </c>
      <c r="S305" s="59">
        <v>17386.36</v>
      </c>
      <c r="T305" s="59">
        <v>50845.72</v>
      </c>
      <c r="U305" s="59">
        <v>46065.08</v>
      </c>
      <c r="V305" s="59">
        <v>30</v>
      </c>
      <c r="W305" s="59">
        <v>138</v>
      </c>
      <c r="X305" s="59">
        <v>388</v>
      </c>
      <c r="Y305" s="59">
        <v>353</v>
      </c>
      <c r="Z305" s="59">
        <v>156.0836518771</v>
      </c>
      <c r="AA305" s="59">
        <v>0.3128350261</v>
      </c>
      <c r="AB305" s="59">
        <v>-0.3449061856</v>
      </c>
      <c r="AC305" s="59">
        <v>-0.075241848</v>
      </c>
      <c r="AD305" s="61">
        <f>IF(AND($G305="正式版",$H305="中西医诊所"),IFERROR(R305/同类汇总数据!C$3,0),IF(AND($G305="正式版",$H305="中医诊所"),IFERROR(R305/同类汇总数据!C$4,0),IF(AND($G305="正式版",$H305="口腔诊所"),IFERROR(R305/同类汇总数据!C$5,0),IF(AND($G305="检查版",$H305="中西医诊所"),IFERROR(R305/同类汇总数据!C$6,0),IF(AND($G305="检查版",$H305="中医诊所"),IFERROR(R305/同类汇总数据!C$7,0),IF(AND($G305="检查版",$H305="口腔诊所"),IFERROR(R305/同类汇总数据!C$8,0),IF(AND($G305="互联网版",$H305="中西医诊所"),IFERROR(R305/同类汇总数据!C$9,0),IF(AND($G305="互联网版",$H305="中医诊所"),IFERROR(R305/同类汇总数据!C$10,0),IF(AND($G305="互联网版",$H305="口腔诊所"),IFERROR(R305/同类汇总数据!C$11,0))))))))))</f>
        <v>0.417319000434905</v>
      </c>
      <c r="AE305" s="61">
        <f>IF(AND($G305="正式版",$H305="中西医诊所"),IFERROR(S305/同类汇总数据!D$3,0),IF(AND($G305="正式版",$H305="中医诊所"),IFERROR(S305/同类汇总数据!D$4,0),IF(AND($G305="正式版",$H305="口腔诊所"),IFERROR(S305/同类汇总数据!D$5,0),IF(AND($G305="检查版",$H305="中西医诊所"),IFERROR(S305/同类汇总数据!D$6,0),IF(AND($G305="检查版",$H305="中医诊所"),IFERROR(S305/同类汇总数据!D$7,0),IF(AND($G305="检查版",$H305="口腔诊所"),IFERROR(S305/同类汇总数据!D$8,0),IF(AND($G305="互联网版",$H305="中西医诊所"),IFERROR(S305/同类汇总数据!D$9,0),IF(AND($G305="互联网版",$H305="中医诊所"),IFERROR(S305/同类汇总数据!D$10,0),IF(AND($G305="互联网版",$H305="口腔诊所"),IFERROR(S305/同类汇总数据!D$11,0))))))))))</f>
        <v>0.476551385975986</v>
      </c>
      <c r="AF305" s="61">
        <f>IF(AND($G305="正式版",$H305="中西医诊所"),IFERROR(T305/同类汇总数据!E$3,0),IF(AND($G305="正式版",$H305="中医诊所"),IFERROR(T305/同类汇总数据!E$4,0),IF(AND($G305="正式版",$H305="口腔诊所"),IFERROR(T305/同类汇总数据!E$5,0),IF(AND($G305="检查版",$H305="中西医诊所"),IFERROR(T305/同类汇总数据!E$6,0),IF(AND($G305="检查版",$H305="中医诊所"),IFERROR(T305/同类汇总数据!E$7,0),IF(AND($G305="检查版",$H305="口腔诊所"),IFERROR(T305/同类汇总数据!E$8,0),IF(AND($G305="互联网版",$H305="中西医诊所"),IFERROR(T305/同类汇总数据!E$9,0),IF(AND($G305="互联网版",$H305="中医诊所"),IFERROR(T305/同类汇总数据!E$10,0),IF(AND($G305="互联网版",$H305="口腔诊所"),IFERROR(T305/同类汇总数据!E$11,0))))))))))</f>
        <v>0.465977715300888</v>
      </c>
      <c r="AG305" s="61">
        <f>IF(AND($G305="正式版",$H305="中西医诊所"),IFERROR(U305/同类汇总数据!F$3,0),IF(AND($G305="正式版",$H305="中医诊所"),IFERROR(U305/同类汇总数据!F$4,0),IF(AND($G305="正式版",$H305="口腔诊所"),IFERROR(U305/同类汇总数据!F$5,0),IF(AND($G305="检查版",$H305="中西医诊所"),IFERROR(U305/同类汇总数据!F$6,0),IF(AND($G305="检查版",$H305="中医诊所"),IFERROR(U305/同类汇总数据!F$7,0),IF(AND($G305="检查版",$H305="口腔诊所"),IFERROR(U305/同类汇总数据!F$8,0),IF(AND($G305="互联网版",$H305="中西医诊所"),IFERROR(U305/同类汇总数据!F$9,0),IF(AND($G305="互联网版",$H305="中医诊所"),IFERROR(U305/同类汇总数据!F$10,0),IF(AND($G305="互联网版",$H305="口腔诊所"),IFERROR(U305/同类汇总数据!F$11,0))))))))))</f>
        <v>0.480228866849907</v>
      </c>
      <c r="AH305" s="61">
        <f>IF(AND($G305="正式版",$H305="中西医诊所"),IFERROR(V305/同类汇总数据!G$3,0),IF(AND($G305="正式版",$H305="中医诊所"),IFERROR(V305/同类汇总数据!G$4,0),IF(AND($G305="正式版",$H305="口腔诊所"),IFERROR(V305/同类汇总数据!G$5,0),IF(AND($G305="检查版",$H305="中西医诊所"),IFERROR(V305/同类汇总数据!G$6,0),IF(AND($G305="检查版",$H305="中医诊所"),IFERROR(V305/同类汇总数据!G$7,0),IF(AND($G305="检查版",$H305="口腔诊所"),IFERROR(V305/同类汇总数据!G$8,0),IF(AND($G305="互联网版",$H305="中西医诊所"),IFERROR(V305/同类汇总数据!G$9,0),IF(AND($G305="互联网版",$H305="中医诊所"),IFERROR(V305/同类汇总数据!G$10,0),IF(AND($G305="互联网版",$H305="口腔诊所"),IFERROR(V305/同类汇总数据!G$11,0))))))))))</f>
        <v>0.316452024290857</v>
      </c>
      <c r="AI305" s="61">
        <f>IF(AND($G305="正式版",$H305="中西医诊所"),IFERROR(W305/同类汇总数据!H$3,0),IF(AND($G305="正式版",$H305="中医诊所"),IFERROR(W305/同类汇总数据!H$4,0),IF(AND($G305="正式版",$H305="口腔诊所"),IFERROR(W305/同类汇总数据!H$5,0),IF(AND($G305="检查版",$H305="中西医诊所"),IFERROR(W305/同类汇总数据!H$6,0),IF(AND($G305="检查版",$H305="中医诊所"),IFERROR(W305/同类汇总数据!H$7,0),IF(AND($G305="检查版",$H305="口腔诊所"),IFERROR(W305/同类汇总数据!H$8,0),IF(AND($G305="互联网版",$H305="中西医诊所"),IFERROR(W305/同类汇总数据!H$9,0),IF(AND($G305="互联网版",$H305="中医诊所"),IFERROR(W305/同类汇总数据!H$10,0),IF(AND($G305="互联网版",$H305="口腔诊所"),IFERROR(W305/同类汇总数据!H$11,0))))))))))</f>
        <v>0.377430323080357</v>
      </c>
      <c r="AJ305" s="61">
        <f>IF(AND($G305="正式版",$H305="中西医诊所"),IFERROR(X305/同类汇总数据!I$3,0),IF(AND($G305="正式版",$H305="中医诊所"),IFERROR(X305/同类汇总数据!I$4,0),IF(AND($G305="正式版",$H305="口腔诊所"),IFERROR(X305/同类汇总数据!I$5,0),IF(AND($G305="检查版",$H305="中西医诊所"),IFERROR(X305/同类汇总数据!I$6,0),IF(AND($G305="检查版",$H305="中医诊所"),IFERROR(X305/同类汇总数据!I$7,0),IF(AND($G305="检查版",$H305="口腔诊所"),IFERROR(X305/同类汇总数据!I$8,0),IF(AND($G305="互联网版",$H305="中西医诊所"),IFERROR(X305/同类汇总数据!I$9,0),IF(AND($G305="互联网版",$H305="中医诊所"),IFERROR(X305/同类汇总数据!I$10,0),IF(AND($G305="互联网版",$H305="口腔诊所"),IFERROR(X305/同类汇总数据!I$11,0))))))))))</f>
        <v>0.34308657126443</v>
      </c>
      <c r="AK305" s="61">
        <f>IF(AND($G305="正式版",$H305="中西医诊所"),IFERROR(Y305/同类汇总数据!J$3,0),IF(AND($G305="正式版",$H305="中医诊所"),IFERROR(Y305/同类汇总数据!J$4,0),IF(AND($G305="正式版",$H305="口腔诊所"),IFERROR(Y305/同类汇总数据!J$5,0),IF(AND($G305="检查版",$H305="中西医诊所"),IFERROR(Y305/同类汇总数据!J$6,0),IF(AND($G305="检查版",$H305="中医诊所"),IFERROR(Y305/同类汇总数据!J$7,0),IF(AND($G305="检查版",$H305="口腔诊所"),IFERROR(Y305/同类汇总数据!J$8,0),IF(AND($G305="互联网版",$H305="中西医诊所"),IFERROR(Y305/同类汇总数据!J$9,0),IF(AND($G305="互联网版",$H305="中医诊所"),IFERROR(Y305/同类汇总数据!J$10,0),IF(AND($G305="互联网版",$H305="口腔诊所"),IFERROR(Y305/同类汇总数据!J$11,0))))))))))</f>
        <v>0.35272402871993</v>
      </c>
      <c r="AL305" s="62" t="str">
        <f ca="1" t="shared" si="86"/>
        <v>-</v>
      </c>
      <c r="AM305" s="62" t="str">
        <f t="shared" si="87"/>
        <v>低于同行50%</v>
      </c>
      <c r="AN305" s="5" t="str">
        <f t="shared" si="88"/>
        <v>低于同行50%</v>
      </c>
      <c r="AO305" s="63">
        <f t="shared" si="89"/>
        <v>46104.3973611111</v>
      </c>
      <c r="AP305" s="5" t="str">
        <f t="shared" si="90"/>
        <v/>
      </c>
      <c r="AQ305" s="60">
        <v>45329.4702694792</v>
      </c>
    </row>
    <row r="306" ht="17" spans="1:43">
      <c r="A306" s="5">
        <f t="shared" si="94"/>
        <v>303</v>
      </c>
      <c r="B306" s="55" t="str">
        <f t="shared" si="83"/>
        <v>连续三月交易上升</v>
      </c>
      <c r="C306" s="2" t="str">
        <f t="shared" si="84"/>
        <v/>
      </c>
      <c r="D306" s="56" t="str">
        <f t="shared" si="85"/>
        <v>-</v>
      </c>
      <c r="E306" s="84" t="s">
        <v>935</v>
      </c>
      <c r="F306" s="58">
        <v>45329.4756055556</v>
      </c>
      <c r="G306" s="59" t="s">
        <v>38</v>
      </c>
      <c r="H306" s="59" t="s">
        <v>63</v>
      </c>
      <c r="I306" s="59" t="s">
        <v>40</v>
      </c>
      <c r="J306" s="59" t="s">
        <v>149</v>
      </c>
      <c r="K306" s="59" t="s">
        <v>936</v>
      </c>
      <c r="L306" s="59"/>
      <c r="M306" s="60">
        <v>46103.6260300926</v>
      </c>
      <c r="N306" s="60">
        <v>46103.6268439236</v>
      </c>
      <c r="O306" s="60">
        <v>45699.5665380324</v>
      </c>
      <c r="P306" s="60">
        <v>46001.5643941898</v>
      </c>
      <c r="Q306" s="60">
        <v>46001.5648623032</v>
      </c>
      <c r="R306" s="59">
        <v>20</v>
      </c>
      <c r="S306" s="59">
        <v>13383.79</v>
      </c>
      <c r="T306" s="59">
        <v>18533.79</v>
      </c>
      <c r="U306" s="59">
        <v>18083.79</v>
      </c>
      <c r="V306" s="59">
        <v>1</v>
      </c>
      <c r="W306" s="59">
        <v>22</v>
      </c>
      <c r="X306" s="59">
        <v>35</v>
      </c>
      <c r="Y306" s="59">
        <v>34</v>
      </c>
      <c r="Z306" s="59">
        <v>571.75</v>
      </c>
      <c r="AA306" s="59">
        <v>5.9707239583</v>
      </c>
      <c r="AB306" s="59">
        <v>-0.4055727554</v>
      </c>
      <c r="AC306" s="59">
        <v>-0.537646722</v>
      </c>
      <c r="AD306" s="61">
        <f>IF(AND($G306="正式版",$H306="中西医诊所"),IFERROR(R306/同类汇总数据!C$3,0),IF(AND($G306="正式版",$H306="中医诊所"),IFERROR(R306/同类汇总数据!C$4,0),IF(AND($G306="正式版",$H306="口腔诊所"),IFERROR(R306/同类汇总数据!C$5,0),IF(AND($G306="检查版",$H306="中西医诊所"),IFERROR(R306/同类汇总数据!C$6,0),IF(AND($G306="检查版",$H306="中医诊所"),IFERROR(R306/同类汇总数据!C$7,0),IF(AND($G306="检查版",$H306="口腔诊所"),IFERROR(R306/同类汇总数据!C$8,0),IF(AND($G306="互联网版",$H306="中西医诊所"),IFERROR(R306/同类汇总数据!C$9,0),IF(AND($G306="互联网版",$H306="中医诊所"),IFERROR(R306/同类汇总数据!C$10,0),IF(AND($G306="互联网版",$H306="口腔诊所"),IFERROR(R306/同类汇总数据!C$11,0))))))))))</f>
        <v>0.00200049131983807</v>
      </c>
      <c r="AE306" s="61">
        <f>IF(AND($G306="正式版",$H306="中西医诊所"),IFERROR(S306/同类汇总数据!D$3,0),IF(AND($G306="正式版",$H306="中医诊所"),IFERROR(S306/同类汇总数据!D$4,0),IF(AND($G306="正式版",$H306="口腔诊所"),IFERROR(S306/同类汇总数据!D$5,0),IF(AND($G306="检查版",$H306="中西医诊所"),IFERROR(S306/同类汇总数据!D$6,0),IF(AND($G306="检查版",$H306="中医诊所"),IFERROR(S306/同类汇总数据!D$7,0),IF(AND($G306="检查版",$H306="口腔诊所"),IFERROR(S306/同类汇总数据!D$8,0),IF(AND($G306="互联网版",$H306="中西医诊所"),IFERROR(S306/同类汇总数据!D$9,0),IF(AND($G306="互联网版",$H306="中医诊所"),IFERROR(S306/同类汇总数据!D$10,0),IF(AND($G306="互联网版",$H306="口腔诊所"),IFERROR(S306/同类汇总数据!D$11,0))))))))))</f>
        <v>0.308163408687183</v>
      </c>
      <c r="AF306" s="61">
        <f>IF(AND($G306="正式版",$H306="中西医诊所"),IFERROR(T306/同类汇总数据!E$3,0),IF(AND($G306="正式版",$H306="中医诊所"),IFERROR(T306/同类汇总数据!E$4,0),IF(AND($G306="正式版",$H306="口腔诊所"),IFERROR(T306/同类汇总数据!E$5,0),IF(AND($G306="检查版",$H306="中西医诊所"),IFERROR(T306/同类汇总数据!E$6,0),IF(AND($G306="检查版",$H306="中医诊所"),IFERROR(T306/同类汇总数据!E$7,0),IF(AND($G306="检查版",$H306="口腔诊所"),IFERROR(T306/同类汇总数据!E$8,0),IF(AND($G306="互联网版",$H306="中西医诊所"),IFERROR(T306/同类汇总数据!E$9,0),IF(AND($G306="互联网版",$H306="中医诊所"),IFERROR(T306/同类汇总数据!E$10,0),IF(AND($G306="互联网版",$H306="口腔诊所"),IFERROR(T306/同类汇总数据!E$11,0))))))))))</f>
        <v>0.16717144397125</v>
      </c>
      <c r="AG306" s="61">
        <f>IF(AND($G306="正式版",$H306="中西医诊所"),IFERROR(U306/同类汇总数据!F$3,0),IF(AND($G306="正式版",$H306="中医诊所"),IFERROR(U306/同类汇总数据!F$4,0),IF(AND($G306="正式版",$H306="口腔诊所"),IFERROR(U306/同类汇总数据!F$5,0),IF(AND($G306="检查版",$H306="中西医诊所"),IFERROR(U306/同类汇总数据!F$6,0),IF(AND($G306="检查版",$H306="中医诊所"),IFERROR(U306/同类汇总数据!F$7,0),IF(AND($G306="检查版",$H306="口腔诊所"),IFERROR(U306/同类汇总数据!F$8,0),IF(AND($G306="互联网版",$H306="中西医诊所"),IFERROR(U306/同类汇总数据!F$9,0),IF(AND($G306="互联网版",$H306="中医诊所"),IFERROR(U306/同类汇总数据!F$10,0),IF(AND($G306="互联网版",$H306="口腔诊所"),IFERROR(U306/同类汇总数据!F$11,0))))))))))</f>
        <v>0.181022549685745</v>
      </c>
      <c r="AH306" s="61">
        <f>IF(AND($G306="正式版",$H306="中西医诊所"),IFERROR(V306/同类汇总数据!G$3,0),IF(AND($G306="正式版",$H306="中医诊所"),IFERROR(V306/同类汇总数据!G$4,0),IF(AND($G306="正式版",$H306="口腔诊所"),IFERROR(V306/同类汇总数据!G$5,0),IF(AND($G306="检查版",$H306="中西医诊所"),IFERROR(V306/同类汇总数据!G$6,0),IF(AND($G306="检查版",$H306="中医诊所"),IFERROR(V306/同类汇总数据!G$7,0),IF(AND($G306="检查版",$H306="口腔诊所"),IFERROR(V306/同类汇总数据!G$8,0),IF(AND($G306="互联网版",$H306="中西医诊所"),IFERROR(V306/同类汇总数据!G$9,0),IF(AND($G306="互联网版",$H306="中医诊所"),IFERROR(V306/同类汇总数据!G$10,0),IF(AND($G306="互联网版",$H306="口腔诊所"),IFERROR(V306/同类汇总数据!G$11,0))))))))))</f>
        <v>0.074314081032074</v>
      </c>
      <c r="AI306" s="61">
        <f>IF(AND($G306="正式版",$H306="中西医诊所"),IFERROR(W306/同类汇总数据!H$3,0),IF(AND($G306="正式版",$H306="中医诊所"),IFERROR(W306/同类汇总数据!H$4,0),IF(AND($G306="正式版",$H306="口腔诊所"),IFERROR(W306/同类汇总数据!H$5,0),IF(AND($G306="检查版",$H306="中西医诊所"),IFERROR(W306/同类汇总数据!H$6,0),IF(AND($G306="检查版",$H306="中医诊所"),IFERROR(W306/同类汇总数据!H$7,0),IF(AND($G306="检查版",$H306="口腔诊所"),IFERROR(W306/同类汇总数据!H$8,0),IF(AND($G306="互联网版",$H306="中西医诊所"),IFERROR(W306/同类汇总数据!H$9,0),IF(AND($G306="互联网版",$H306="中医诊所"),IFERROR(W306/同类汇总数据!H$10,0),IF(AND($G306="互联网版",$H306="口腔诊所"),IFERROR(W306/同类汇总数据!H$11,0))))))))))</f>
        <v>0.387417387644555</v>
      </c>
      <c r="AJ306" s="61">
        <f>IF(AND($G306="正式版",$H306="中西医诊所"),IFERROR(X306/同类汇总数据!I$3,0),IF(AND($G306="正式版",$H306="中医诊所"),IFERROR(X306/同类汇总数据!I$4,0),IF(AND($G306="正式版",$H306="口腔诊所"),IFERROR(X306/同类汇总数据!I$5,0),IF(AND($G306="检查版",$H306="中西医诊所"),IFERROR(X306/同类汇总数据!I$6,0),IF(AND($G306="检查版",$H306="中医诊所"),IFERROR(X306/同类汇总数据!I$7,0),IF(AND($G306="检查版",$H306="口腔诊所"),IFERROR(X306/同类汇总数据!I$8,0),IF(AND($G306="互联网版",$H306="中西医诊所"),IFERROR(X306/同类汇总数据!I$9,0),IF(AND($G306="互联网版",$H306="中医诊所"),IFERROR(X306/同类汇总数据!I$10,0),IF(AND($G306="互联网版",$H306="口腔诊所"),IFERROR(X306/同类汇总数据!I$11,0))))))))))</f>
        <v>0.23722139194735</v>
      </c>
      <c r="AK306" s="61">
        <f>IF(AND($G306="正式版",$H306="中西医诊所"),IFERROR(Y306/同类汇总数据!J$3,0),IF(AND($G306="正式版",$H306="中医诊所"),IFERROR(Y306/同类汇总数据!J$4,0),IF(AND($G306="正式版",$H306="口腔诊所"),IFERROR(Y306/同类汇总数据!J$5,0),IF(AND($G306="检查版",$H306="中西医诊所"),IFERROR(Y306/同类汇总数据!J$6,0),IF(AND($G306="检查版",$H306="中医诊所"),IFERROR(Y306/同类汇总数据!J$7,0),IF(AND($G306="检查版",$H306="口腔诊所"),IFERROR(Y306/同类汇总数据!J$8,0),IF(AND($G306="互联网版",$H306="中西医诊所"),IFERROR(Y306/同类汇总数据!J$9,0),IF(AND($G306="互联网版",$H306="中医诊所"),IFERROR(Y306/同类汇总数据!J$10,0),IF(AND($G306="互联网版",$H306="口腔诊所"),IFERROR(Y306/同类汇总数据!J$11,0))))))))))</f>
        <v>0.256010409082045</v>
      </c>
      <c r="AL306" s="62" t="str">
        <f ca="1" t="shared" si="86"/>
        <v>-</v>
      </c>
      <c r="AM306" s="62" t="str">
        <f t="shared" si="87"/>
        <v>低于同行50%</v>
      </c>
      <c r="AN306" s="5" t="str">
        <f t="shared" si="88"/>
        <v>低于同行50%</v>
      </c>
      <c r="AO306" s="63">
        <f t="shared" si="89"/>
        <v>46103.6268439236</v>
      </c>
      <c r="AP306" s="5" t="str">
        <f t="shared" si="90"/>
        <v/>
      </c>
      <c r="AQ306" s="60">
        <v>45329.4713559838</v>
      </c>
    </row>
    <row r="307" ht="17" spans="1:43">
      <c r="A307" s="5">
        <f t="shared" si="94"/>
        <v>304</v>
      </c>
      <c r="B307" s="55" t="str">
        <f t="shared" si="83"/>
        <v>无交易</v>
      </c>
      <c r="C307" s="2" t="str">
        <f t="shared" si="84"/>
        <v/>
      </c>
      <c r="D307" s="56" t="str">
        <f t="shared" si="85"/>
        <v>流失</v>
      </c>
      <c r="E307" s="84" t="s">
        <v>937</v>
      </c>
      <c r="F307" s="58">
        <v>45342.4388697685</v>
      </c>
      <c r="G307" s="59" t="s">
        <v>60</v>
      </c>
      <c r="H307" s="59" t="s">
        <v>63</v>
      </c>
      <c r="I307" s="59" t="s">
        <v>40</v>
      </c>
      <c r="J307" s="59" t="s">
        <v>270</v>
      </c>
      <c r="K307" s="59" t="s">
        <v>938</v>
      </c>
      <c r="L307" s="59"/>
      <c r="M307" s="60">
        <v>45589.5538078704</v>
      </c>
      <c r="N307" s="60"/>
      <c r="O307" s="60"/>
      <c r="P307" s="60">
        <v>45497.572498912</v>
      </c>
      <c r="Q307" s="60"/>
      <c r="R307" s="59"/>
      <c r="S307" s="59"/>
      <c r="T307" s="59"/>
      <c r="U307" s="59"/>
      <c r="V307" s="59"/>
      <c r="W307" s="59"/>
      <c r="X307" s="59"/>
      <c r="Y307" s="59"/>
      <c r="Z307" s="59"/>
      <c r="AA307" s="59"/>
      <c r="AB307" s="59"/>
      <c r="AC307" s="59"/>
      <c r="AD307" s="61">
        <f>IF(AND($G307="正式版",$H307="中西医诊所"),IFERROR(R307/同类汇总数据!C$3,0),IF(AND($G307="正式版",$H307="中医诊所"),IFERROR(R307/同类汇总数据!C$4,0),IF(AND($G307="正式版",$H307="口腔诊所"),IFERROR(R307/同类汇总数据!C$5,0),IF(AND($G307="检查版",$H307="中西医诊所"),IFERROR(R307/同类汇总数据!C$6,0),IF(AND($G307="检查版",$H307="中医诊所"),IFERROR(R307/同类汇总数据!C$7,0),IF(AND($G307="检查版",$H307="口腔诊所"),IFERROR(R307/同类汇总数据!C$8,0),IF(AND($G307="互联网版",$H307="中西医诊所"),IFERROR(R307/同类汇总数据!C$9,0),IF(AND($G307="互联网版",$H307="中医诊所"),IFERROR(R307/同类汇总数据!C$10,0),IF(AND($G307="互联网版",$H307="口腔诊所"),IFERROR(R307/同类汇总数据!C$11,0))))))))))</f>
        <v>0</v>
      </c>
      <c r="AE307" s="61">
        <f>IF(AND($G307="正式版",$H307="中西医诊所"),IFERROR(S307/同类汇总数据!D$3,0),IF(AND($G307="正式版",$H307="中医诊所"),IFERROR(S307/同类汇总数据!D$4,0),IF(AND($G307="正式版",$H307="口腔诊所"),IFERROR(S307/同类汇总数据!D$5,0),IF(AND($G307="检查版",$H307="中西医诊所"),IFERROR(S307/同类汇总数据!D$6,0),IF(AND($G307="检查版",$H307="中医诊所"),IFERROR(S307/同类汇总数据!D$7,0),IF(AND($G307="检查版",$H307="口腔诊所"),IFERROR(S307/同类汇总数据!D$8,0),IF(AND($G307="互联网版",$H307="中西医诊所"),IFERROR(S307/同类汇总数据!D$9,0),IF(AND($G307="互联网版",$H307="中医诊所"),IFERROR(S307/同类汇总数据!D$10,0),IF(AND($G307="互联网版",$H307="口腔诊所"),IFERROR(S307/同类汇总数据!D$11,0))))))))))</f>
        <v>0</v>
      </c>
      <c r="AF307" s="61">
        <f>IF(AND($G307="正式版",$H307="中西医诊所"),IFERROR(T307/同类汇总数据!E$3,0),IF(AND($G307="正式版",$H307="中医诊所"),IFERROR(T307/同类汇总数据!E$4,0),IF(AND($G307="正式版",$H307="口腔诊所"),IFERROR(T307/同类汇总数据!E$5,0),IF(AND($G307="检查版",$H307="中西医诊所"),IFERROR(T307/同类汇总数据!E$6,0),IF(AND($G307="检查版",$H307="中医诊所"),IFERROR(T307/同类汇总数据!E$7,0),IF(AND($G307="检查版",$H307="口腔诊所"),IFERROR(T307/同类汇总数据!E$8,0),IF(AND($G307="互联网版",$H307="中西医诊所"),IFERROR(T307/同类汇总数据!E$9,0),IF(AND($G307="互联网版",$H307="中医诊所"),IFERROR(T307/同类汇总数据!E$10,0),IF(AND($G307="互联网版",$H307="口腔诊所"),IFERROR(T307/同类汇总数据!E$11,0))))))))))</f>
        <v>0</v>
      </c>
      <c r="AG307" s="61">
        <f>IF(AND($G307="正式版",$H307="中西医诊所"),IFERROR(U307/同类汇总数据!F$3,0),IF(AND($G307="正式版",$H307="中医诊所"),IFERROR(U307/同类汇总数据!F$4,0),IF(AND($G307="正式版",$H307="口腔诊所"),IFERROR(U307/同类汇总数据!F$5,0),IF(AND($G307="检查版",$H307="中西医诊所"),IFERROR(U307/同类汇总数据!F$6,0),IF(AND($G307="检查版",$H307="中医诊所"),IFERROR(U307/同类汇总数据!F$7,0),IF(AND($G307="检查版",$H307="口腔诊所"),IFERROR(U307/同类汇总数据!F$8,0),IF(AND($G307="互联网版",$H307="中西医诊所"),IFERROR(U307/同类汇总数据!F$9,0),IF(AND($G307="互联网版",$H307="中医诊所"),IFERROR(U307/同类汇总数据!F$10,0),IF(AND($G307="互联网版",$H307="口腔诊所"),IFERROR(U307/同类汇总数据!F$11,0))))))))))</f>
        <v>0</v>
      </c>
      <c r="AH307" s="61">
        <f>IF(AND($G307="正式版",$H307="中西医诊所"),IFERROR(V307/同类汇总数据!G$3,0),IF(AND($G307="正式版",$H307="中医诊所"),IFERROR(V307/同类汇总数据!G$4,0),IF(AND($G307="正式版",$H307="口腔诊所"),IFERROR(V307/同类汇总数据!G$5,0),IF(AND($G307="检查版",$H307="中西医诊所"),IFERROR(V307/同类汇总数据!G$6,0),IF(AND($G307="检查版",$H307="中医诊所"),IFERROR(V307/同类汇总数据!G$7,0),IF(AND($G307="检查版",$H307="口腔诊所"),IFERROR(V307/同类汇总数据!G$8,0),IF(AND($G307="互联网版",$H307="中西医诊所"),IFERROR(V307/同类汇总数据!G$9,0),IF(AND($G307="互联网版",$H307="中医诊所"),IFERROR(V307/同类汇总数据!G$10,0),IF(AND($G307="互联网版",$H307="口腔诊所"),IFERROR(V307/同类汇总数据!G$11,0))))))))))</f>
        <v>0</v>
      </c>
      <c r="AI307" s="61">
        <f>IF(AND($G307="正式版",$H307="中西医诊所"),IFERROR(W307/同类汇总数据!H$3,0),IF(AND($G307="正式版",$H307="中医诊所"),IFERROR(W307/同类汇总数据!H$4,0),IF(AND($G307="正式版",$H307="口腔诊所"),IFERROR(W307/同类汇总数据!H$5,0),IF(AND($G307="检查版",$H307="中西医诊所"),IFERROR(W307/同类汇总数据!H$6,0),IF(AND($G307="检查版",$H307="中医诊所"),IFERROR(W307/同类汇总数据!H$7,0),IF(AND($G307="检查版",$H307="口腔诊所"),IFERROR(W307/同类汇总数据!H$8,0),IF(AND($G307="互联网版",$H307="中西医诊所"),IFERROR(W307/同类汇总数据!H$9,0),IF(AND($G307="互联网版",$H307="中医诊所"),IFERROR(W307/同类汇总数据!H$10,0),IF(AND($G307="互联网版",$H307="口腔诊所"),IFERROR(W307/同类汇总数据!H$11,0))))))))))</f>
        <v>0</v>
      </c>
      <c r="AJ307" s="61">
        <f>IF(AND($G307="正式版",$H307="中西医诊所"),IFERROR(X307/同类汇总数据!I$3,0),IF(AND($G307="正式版",$H307="中医诊所"),IFERROR(X307/同类汇总数据!I$4,0),IF(AND($G307="正式版",$H307="口腔诊所"),IFERROR(X307/同类汇总数据!I$5,0),IF(AND($G307="检查版",$H307="中西医诊所"),IFERROR(X307/同类汇总数据!I$6,0),IF(AND($G307="检查版",$H307="中医诊所"),IFERROR(X307/同类汇总数据!I$7,0),IF(AND($G307="检查版",$H307="口腔诊所"),IFERROR(X307/同类汇总数据!I$8,0),IF(AND($G307="互联网版",$H307="中西医诊所"),IFERROR(X307/同类汇总数据!I$9,0),IF(AND($G307="互联网版",$H307="中医诊所"),IFERROR(X307/同类汇总数据!I$10,0),IF(AND($G307="互联网版",$H307="口腔诊所"),IFERROR(X307/同类汇总数据!I$11,0))))))))))</f>
        <v>0</v>
      </c>
      <c r="AK307" s="61">
        <f>IF(AND($G307="正式版",$H307="中西医诊所"),IFERROR(Y307/同类汇总数据!J$3,0),IF(AND($G307="正式版",$H307="中医诊所"),IFERROR(Y307/同类汇总数据!J$4,0),IF(AND($G307="正式版",$H307="口腔诊所"),IFERROR(Y307/同类汇总数据!J$5,0),IF(AND($G307="检查版",$H307="中西医诊所"),IFERROR(Y307/同类汇总数据!J$6,0),IF(AND($G307="检查版",$H307="中医诊所"),IFERROR(Y307/同类汇总数据!J$7,0),IF(AND($G307="检查版",$H307="口腔诊所"),IFERROR(Y307/同类汇总数据!J$8,0),IF(AND($G307="互联网版",$H307="中西医诊所"),IFERROR(Y307/同类汇总数据!J$9,0),IF(AND($G307="互联网版",$H307="中医诊所"),IFERROR(Y307/同类汇总数据!J$10,0),IF(AND($G307="互联网版",$H307="口腔诊所"),IFERROR(Y307/同类汇总数据!J$11,0))))))))))</f>
        <v>0</v>
      </c>
      <c r="AL307" s="62" t="str">
        <f ca="1" t="shared" si="86"/>
        <v>今年内未操作</v>
      </c>
      <c r="AM307" s="62" t="str">
        <f t="shared" si="87"/>
        <v>低于同行20%</v>
      </c>
      <c r="AN307" s="5" t="str">
        <f t="shared" si="88"/>
        <v>低于同行20%</v>
      </c>
      <c r="AO307" s="63">
        <f t="shared" si="89"/>
        <v>45589.5538078704</v>
      </c>
      <c r="AP307" s="5" t="str">
        <f t="shared" si="90"/>
        <v/>
      </c>
      <c r="AQ307" s="60">
        <v>45329.4722915278</v>
      </c>
    </row>
    <row r="308" ht="17" spans="1:43">
      <c r="A308" s="5">
        <f t="shared" si="94"/>
        <v>305</v>
      </c>
      <c r="B308" s="55" t="str">
        <f t="shared" si="83"/>
        <v>连续三月交易上升</v>
      </c>
      <c r="C308" s="2" t="str">
        <f t="shared" si="84"/>
        <v/>
      </c>
      <c r="D308" s="56" t="str">
        <f t="shared" si="85"/>
        <v>-</v>
      </c>
      <c r="E308" s="84" t="s">
        <v>939</v>
      </c>
      <c r="F308" s="58">
        <v>45342.439601169</v>
      </c>
      <c r="G308" s="59" t="s">
        <v>38</v>
      </c>
      <c r="H308" s="59" t="s">
        <v>63</v>
      </c>
      <c r="I308" s="59" t="s">
        <v>40</v>
      </c>
      <c r="J308" s="59" t="s">
        <v>53</v>
      </c>
      <c r="K308" s="59" t="s">
        <v>940</v>
      </c>
      <c r="L308" s="59" t="s">
        <v>941</v>
      </c>
      <c r="M308" s="60">
        <v>46103.5646412037</v>
      </c>
      <c r="N308" s="60">
        <v>46103.6258693866</v>
      </c>
      <c r="O308" s="60">
        <v>46002.8261659259</v>
      </c>
      <c r="P308" s="60">
        <v>45900.5478541898</v>
      </c>
      <c r="Q308" s="60">
        <v>46003.5976266319</v>
      </c>
      <c r="R308" s="59">
        <v>880</v>
      </c>
      <c r="S308" s="59">
        <v>12211</v>
      </c>
      <c r="T308" s="59">
        <v>31313.7</v>
      </c>
      <c r="U308" s="59">
        <v>27757.7</v>
      </c>
      <c r="V308" s="59">
        <v>3</v>
      </c>
      <c r="W308" s="59">
        <v>24</v>
      </c>
      <c r="X308" s="59">
        <v>59</v>
      </c>
      <c r="Y308" s="59">
        <v>54</v>
      </c>
      <c r="Z308" s="59">
        <v>645.5279069767</v>
      </c>
      <c r="AA308" s="59">
        <v>0.7239870112</v>
      </c>
      <c r="AB308" s="59">
        <v>-0.4107174056</v>
      </c>
      <c r="AC308" s="59">
        <v>-0.2928756324</v>
      </c>
      <c r="AD308" s="61">
        <f>IF(AND($G308="正式版",$H308="中西医诊所"),IFERROR(R308/同类汇总数据!C$3,0),IF(AND($G308="正式版",$H308="中医诊所"),IFERROR(R308/同类汇总数据!C$4,0),IF(AND($G308="正式版",$H308="口腔诊所"),IFERROR(R308/同类汇总数据!C$5,0),IF(AND($G308="检查版",$H308="中西医诊所"),IFERROR(R308/同类汇总数据!C$6,0),IF(AND($G308="检查版",$H308="中医诊所"),IFERROR(R308/同类汇总数据!C$7,0),IF(AND($G308="检查版",$H308="口腔诊所"),IFERROR(R308/同类汇总数据!C$8,0),IF(AND($G308="互联网版",$H308="中西医诊所"),IFERROR(R308/同类汇总数据!C$9,0),IF(AND($G308="互联网版",$H308="中医诊所"),IFERROR(R308/同类汇总数据!C$10,0),IF(AND($G308="互联网版",$H308="口腔诊所"),IFERROR(R308/同类汇总数据!C$11,0))))))))))</f>
        <v>0.088021618072875</v>
      </c>
      <c r="AE308" s="61">
        <f>IF(AND($G308="正式版",$H308="中西医诊所"),IFERROR(S308/同类汇总数据!D$3,0),IF(AND($G308="正式版",$H308="中医诊所"),IFERROR(S308/同类汇总数据!D$4,0),IF(AND($G308="正式版",$H308="口腔诊所"),IFERROR(S308/同类汇总数据!D$5,0),IF(AND($G308="检查版",$H308="中西医诊所"),IFERROR(S308/同类汇总数据!D$6,0),IF(AND($G308="检查版",$H308="中医诊所"),IFERROR(S308/同类汇总数据!D$7,0),IF(AND($G308="检查版",$H308="口腔诊所"),IFERROR(S308/同类汇总数据!D$8,0),IF(AND($G308="互联网版",$H308="中西医诊所"),IFERROR(S308/同类汇总数据!D$9,0),IF(AND($G308="互联网版",$H308="中医诊所"),IFERROR(S308/同类汇总数据!D$10,0),IF(AND($G308="互联网版",$H308="口腔诊所"),IFERROR(S308/同类汇总数据!D$11,0))))))))))</f>
        <v>0.281159774882839</v>
      </c>
      <c r="AF308" s="61">
        <f>IF(AND($G308="正式版",$H308="中西医诊所"),IFERROR(T308/同类汇总数据!E$3,0),IF(AND($G308="正式版",$H308="中医诊所"),IFERROR(T308/同类汇总数据!E$4,0),IF(AND($G308="正式版",$H308="口腔诊所"),IFERROR(T308/同类汇总数据!E$5,0),IF(AND($G308="检查版",$H308="中西医诊所"),IFERROR(T308/同类汇总数据!E$6,0),IF(AND($G308="检查版",$H308="中医诊所"),IFERROR(T308/同类汇总数据!E$7,0),IF(AND($G308="检查版",$H308="口腔诊所"),IFERROR(T308/同类汇总数据!E$8,0),IF(AND($G308="互联网版",$H308="中西医诊所"),IFERROR(T308/同类汇总数据!E$9,0),IF(AND($G308="互联网版",$H308="中医诊所"),IFERROR(T308/同类汇总数据!E$10,0),IF(AND($G308="互联网版",$H308="口腔诊所"),IFERROR(T308/同类汇总数据!E$11,0))))))))))</f>
        <v>0.282443927824937</v>
      </c>
      <c r="AG308" s="61">
        <f>IF(AND($G308="正式版",$H308="中西医诊所"),IFERROR(U308/同类汇总数据!F$3,0),IF(AND($G308="正式版",$H308="中医诊所"),IFERROR(U308/同类汇总数据!F$4,0),IF(AND($G308="正式版",$H308="口腔诊所"),IFERROR(U308/同类汇总数据!F$5,0),IF(AND($G308="检查版",$H308="中西医诊所"),IFERROR(U308/同类汇总数据!F$6,0),IF(AND($G308="检查版",$H308="中医诊所"),IFERROR(U308/同类汇总数据!F$7,0),IF(AND($G308="检查版",$H308="口腔诊所"),IFERROR(U308/同类汇总数据!F$8,0),IF(AND($G308="互联网版",$H308="中西医诊所"),IFERROR(U308/同类汇总数据!F$9,0),IF(AND($G308="互联网版",$H308="中医诊所"),IFERROR(U308/同类汇总数据!F$10,0),IF(AND($G308="互联网版",$H308="口腔诊所"),IFERROR(U308/同类汇总数据!F$11,0))))))))))</f>
        <v>0.277860427897691</v>
      </c>
      <c r="AH308" s="61">
        <f>IF(AND($G308="正式版",$H308="中西医诊所"),IFERROR(V308/同类汇总数据!G$3,0),IF(AND($G308="正式版",$H308="中医诊所"),IFERROR(V308/同类汇总数据!G$4,0),IF(AND($G308="正式版",$H308="口腔诊所"),IFERROR(V308/同类汇总数据!G$5,0),IF(AND($G308="检查版",$H308="中西医诊所"),IFERROR(V308/同类汇总数据!G$6,0),IF(AND($G308="检查版",$H308="中医诊所"),IFERROR(V308/同类汇总数据!G$7,0),IF(AND($G308="检查版",$H308="口腔诊所"),IFERROR(V308/同类汇总数据!G$8,0),IF(AND($G308="互联网版",$H308="中西医诊所"),IFERROR(V308/同类汇总数据!G$9,0),IF(AND($G308="互联网版",$H308="中医诊所"),IFERROR(V308/同类汇总数据!G$10,0),IF(AND($G308="互联网版",$H308="口腔诊所"),IFERROR(V308/同类汇总数据!G$11,0))))))))))</f>
        <v>0.222942243096222</v>
      </c>
      <c r="AI308" s="61">
        <f>IF(AND($G308="正式版",$H308="中西医诊所"),IFERROR(W308/同类汇总数据!H$3,0),IF(AND($G308="正式版",$H308="中医诊所"),IFERROR(W308/同类汇总数据!H$4,0),IF(AND($G308="正式版",$H308="口腔诊所"),IFERROR(W308/同类汇总数据!H$5,0),IF(AND($G308="检查版",$H308="中西医诊所"),IFERROR(W308/同类汇总数据!H$6,0),IF(AND($G308="检查版",$H308="中医诊所"),IFERROR(W308/同类汇总数据!H$7,0),IF(AND($G308="检查版",$H308="口腔诊所"),IFERROR(W308/同类汇总数据!H$8,0),IF(AND($G308="互联网版",$H308="中西医诊所"),IFERROR(W308/同类汇总数据!H$9,0),IF(AND($G308="互联网版",$H308="中医诊所"),IFERROR(W308/同类汇总数据!H$10,0),IF(AND($G308="互联网版",$H308="口腔诊所"),IFERROR(W308/同类汇总数据!H$11,0))))))))))</f>
        <v>0.422637150157696</v>
      </c>
      <c r="AJ308" s="61">
        <f>IF(AND($G308="正式版",$H308="中西医诊所"),IFERROR(X308/同类汇总数据!I$3,0),IF(AND($G308="正式版",$H308="中医诊所"),IFERROR(X308/同类汇总数据!I$4,0),IF(AND($G308="正式版",$H308="口腔诊所"),IFERROR(X308/同类汇总数据!I$5,0),IF(AND($G308="检查版",$H308="中西医诊所"),IFERROR(X308/同类汇总数据!I$6,0),IF(AND($G308="检查版",$H308="中医诊所"),IFERROR(X308/同类汇总数据!I$7,0),IF(AND($G308="检查版",$H308="口腔诊所"),IFERROR(X308/同类汇总数据!I$8,0),IF(AND($G308="互联网版",$H308="中西医诊所"),IFERROR(X308/同类汇总数据!I$9,0),IF(AND($G308="互联网版",$H308="中医诊所"),IFERROR(X308/同类汇总数据!I$10,0),IF(AND($G308="互联网版",$H308="口腔诊所"),IFERROR(X308/同类汇总数据!I$11,0))))))))))</f>
        <v>0.399887489282676</v>
      </c>
      <c r="AK308" s="61">
        <f>IF(AND($G308="正式版",$H308="中西医诊所"),IFERROR(Y308/同类汇总数据!J$3,0),IF(AND($G308="正式版",$H308="中医诊所"),IFERROR(Y308/同类汇总数据!J$4,0),IF(AND($G308="正式版",$H308="口腔诊所"),IFERROR(Y308/同类汇总数据!J$5,0),IF(AND($G308="检查版",$H308="中西医诊所"),IFERROR(Y308/同类汇总数据!J$6,0),IF(AND($G308="检查版",$H308="中医诊所"),IFERROR(Y308/同类汇总数据!J$7,0),IF(AND($G308="检查版",$H308="口腔诊所"),IFERROR(Y308/同类汇总数据!J$8,0),IF(AND($G308="互联网版",$H308="中西医诊所"),IFERROR(Y308/同类汇总数据!J$9,0),IF(AND($G308="互联网版",$H308="中医诊所"),IFERROR(Y308/同类汇总数据!J$10,0),IF(AND($G308="互联网版",$H308="口腔诊所"),IFERROR(Y308/同类汇总数据!J$11,0))))))))))</f>
        <v>0.4066047673656</v>
      </c>
      <c r="AL308" s="62" t="str">
        <f ca="1" t="shared" si="86"/>
        <v>-</v>
      </c>
      <c r="AM308" s="62" t="str">
        <f t="shared" si="87"/>
        <v>低于同行50%</v>
      </c>
      <c r="AN308" s="5" t="str">
        <f t="shared" si="88"/>
        <v>低于同行50%</v>
      </c>
      <c r="AO308" s="63">
        <f t="shared" si="89"/>
        <v>46103.6258693866</v>
      </c>
      <c r="AP308" s="5" t="str">
        <f t="shared" si="90"/>
        <v/>
      </c>
      <c r="AQ308" s="60">
        <v>45329.4756055556</v>
      </c>
    </row>
    <row r="309" ht="17" spans="1:43">
      <c r="A309" s="5">
        <f t="shared" si="94"/>
        <v>306</v>
      </c>
      <c r="B309" s="55" t="str">
        <f t="shared" si="83"/>
        <v>连续三月交易上升</v>
      </c>
      <c r="C309" s="2" t="str">
        <f t="shared" si="84"/>
        <v/>
      </c>
      <c r="D309" s="56" t="str">
        <f t="shared" si="85"/>
        <v>-</v>
      </c>
      <c r="E309" s="84" t="s">
        <v>942</v>
      </c>
      <c r="F309" s="58">
        <v>45342.4582714005</v>
      </c>
      <c r="G309" s="59" t="s">
        <v>60</v>
      </c>
      <c r="H309" s="59" t="s">
        <v>39</v>
      </c>
      <c r="I309" s="59" t="s">
        <v>943</v>
      </c>
      <c r="J309" s="59" t="s">
        <v>944</v>
      </c>
      <c r="K309" s="59" t="s">
        <v>945</v>
      </c>
      <c r="L309" s="59" t="s">
        <v>946</v>
      </c>
      <c r="M309" s="60">
        <v>46103.5074074074</v>
      </c>
      <c r="N309" s="60">
        <v>46099.721889294</v>
      </c>
      <c r="O309" s="60">
        <v>46103.8532593056</v>
      </c>
      <c r="P309" s="60">
        <v>46099.7180180093</v>
      </c>
      <c r="Q309" s="60">
        <v>46101.5361186806</v>
      </c>
      <c r="R309" s="59">
        <v>1235</v>
      </c>
      <c r="S309" s="59">
        <v>4872</v>
      </c>
      <c r="T309" s="59">
        <v>6819</v>
      </c>
      <c r="U309" s="59">
        <v>6819</v>
      </c>
      <c r="V309" s="59">
        <v>5</v>
      </c>
      <c r="W309" s="59">
        <v>19</v>
      </c>
      <c r="X309" s="59">
        <v>26</v>
      </c>
      <c r="Y309" s="59">
        <v>26</v>
      </c>
      <c r="Z309" s="85" t="s">
        <v>947</v>
      </c>
      <c r="AA309" s="59">
        <v>1.5023112481</v>
      </c>
      <c r="AB309" s="59"/>
      <c r="AC309" s="59"/>
      <c r="AD309" s="61">
        <f>IF(AND($G309="正式版",$H309="中西医诊所"),IFERROR(R309/同类汇总数据!C$3,0),IF(AND($G309="正式版",$H309="中医诊所"),IFERROR(R309/同类汇总数据!C$4,0),IF(AND($G309="正式版",$H309="口腔诊所"),IFERROR(R309/同类汇总数据!C$5,0),IF(AND($G309="检查版",$H309="中西医诊所"),IFERROR(R309/同类汇总数据!C$6,0),IF(AND($G309="检查版",$H309="中医诊所"),IFERROR(R309/同类汇总数据!C$7,0),IF(AND($G309="检查版",$H309="口腔诊所"),IFERROR(R309/同类汇总数据!C$8,0),IF(AND($G309="互联网版",$H309="中西医诊所"),IFERROR(R309/同类汇总数据!C$9,0),IF(AND($G309="互联网版",$H309="中医诊所"),IFERROR(R309/同类汇总数据!C$10,0),IF(AND($G309="互联网版",$H309="口腔诊所"),IFERROR(R309/同类汇总数据!C$11,0))))))))))</f>
        <v>0.534807409789141</v>
      </c>
      <c r="AE309" s="61">
        <f>IF(AND($G309="正式版",$H309="中西医诊所"),IFERROR(S309/同类汇总数据!D$3,0),IF(AND($G309="正式版",$H309="中医诊所"),IFERROR(S309/同类汇总数据!D$4,0),IF(AND($G309="正式版",$H309="口腔诊所"),IFERROR(S309/同类汇总数据!D$5,0),IF(AND($G309="检查版",$H309="中西医诊所"),IFERROR(S309/同类汇总数据!D$6,0),IF(AND($G309="检查版",$H309="中医诊所"),IFERROR(S309/同类汇总数据!D$7,0),IF(AND($G309="检查版",$H309="口腔诊所"),IFERROR(S309/同类汇总数据!D$8,0),IF(AND($G309="互联网版",$H309="中西医诊所"),IFERROR(S309/同类汇总数据!D$9,0),IF(AND($G309="互联网版",$H309="中医诊所"),IFERROR(S309/同类汇总数据!D$10,0),IF(AND($G309="互联网版",$H309="口腔诊所"),IFERROR(S309/同类汇总数据!D$11,0))))))))))</f>
        <v>0.597230435792197</v>
      </c>
      <c r="AF309" s="61">
        <f>IF(AND($G309="正式版",$H309="中西医诊所"),IFERROR(T309/同类汇总数据!E$3,0),IF(AND($G309="正式版",$H309="中医诊所"),IFERROR(T309/同类汇总数据!E$4,0),IF(AND($G309="正式版",$H309="口腔诊所"),IFERROR(T309/同类汇总数据!E$5,0),IF(AND($G309="检查版",$H309="中西医诊所"),IFERROR(T309/同类汇总数据!E$6,0),IF(AND($G309="检查版",$H309="中医诊所"),IFERROR(T309/同类汇总数据!E$7,0),IF(AND($G309="检查版",$H309="口腔诊所"),IFERROR(T309/同类汇总数据!E$8,0),IF(AND($G309="互联网版",$H309="中西医诊所"),IFERROR(T309/同类汇总数据!E$9,0),IF(AND($G309="互联网版",$H309="中医诊所"),IFERROR(T309/同类汇总数据!E$10,0),IF(AND($G309="互联网版",$H309="口腔诊所"),IFERROR(T309/同类汇总数据!E$11,0))))))))))</f>
        <v>0.303526201963927</v>
      </c>
      <c r="AG309" s="61">
        <f>IF(AND($G309="正式版",$H309="中西医诊所"),IFERROR(U309/同类汇总数据!F$3,0),IF(AND($G309="正式版",$H309="中医诊所"),IFERROR(U309/同类汇总数据!F$4,0),IF(AND($G309="正式版",$H309="口腔诊所"),IFERROR(U309/同类汇总数据!F$5,0),IF(AND($G309="检查版",$H309="中西医诊所"),IFERROR(U309/同类汇总数据!F$6,0),IF(AND($G309="检查版",$H309="中医诊所"),IFERROR(U309/同类汇总数据!F$7,0),IF(AND($G309="检查版",$H309="口腔诊所"),IFERROR(U309/同类汇总数据!F$8,0),IF(AND($G309="互联网版",$H309="中西医诊所"),IFERROR(U309/同类汇总数据!F$9,0),IF(AND($G309="互联网版",$H309="中医诊所"),IFERROR(U309/同类汇总数据!F$10,0),IF(AND($G309="互联网版",$H309="口腔诊所"),IFERROR(U309/同类汇总数据!F$11,0))))))))))</f>
        <v>0.343939743512194</v>
      </c>
      <c r="AH309" s="61">
        <f>IF(AND($G309="正式版",$H309="中西医诊所"),IFERROR(V309/同类汇总数据!G$3,0),IF(AND($G309="正式版",$H309="中医诊所"),IFERROR(V309/同类汇总数据!G$4,0),IF(AND($G309="正式版",$H309="口腔诊所"),IFERROR(V309/同类汇总数据!G$5,0),IF(AND($G309="检查版",$H309="中西医诊所"),IFERROR(V309/同类汇总数据!G$6,0),IF(AND($G309="检查版",$H309="中医诊所"),IFERROR(V309/同类汇总数据!G$7,0),IF(AND($G309="检查版",$H309="口腔诊所"),IFERROR(V309/同类汇总数据!G$8,0),IF(AND($G309="互联网版",$H309="中西医诊所"),IFERROR(V309/同类汇总数据!G$9,0),IF(AND($G309="互联网版",$H309="中医诊所"),IFERROR(V309/同类汇总数据!G$10,0),IF(AND($G309="互联网版",$H309="口腔诊所"),IFERROR(V309/同类汇总数据!G$11,0))))))))))</f>
        <v>0.233644859813084</v>
      </c>
      <c r="AI309" s="61">
        <f>IF(AND($G309="正式版",$H309="中西医诊所"),IFERROR(W309/同类汇总数据!H$3,0),IF(AND($G309="正式版",$H309="中医诊所"),IFERROR(W309/同类汇总数据!H$4,0),IF(AND($G309="正式版",$H309="口腔诊所"),IFERROR(W309/同类汇总数据!H$5,0),IF(AND($G309="检查版",$H309="中西医诊所"),IFERROR(W309/同类汇总数据!H$6,0),IF(AND($G309="检查版",$H309="中医诊所"),IFERROR(W309/同类汇总数据!H$7,0),IF(AND($G309="检查版",$H309="口腔诊所"),IFERROR(W309/同类汇总数据!H$8,0),IF(AND($G309="互联网版",$H309="中西医诊所"),IFERROR(W309/同类汇总数据!H$9,0),IF(AND($G309="互联网版",$H309="中医诊所"),IFERROR(W309/同类汇总数据!H$10,0),IF(AND($G309="互联网版",$H309="口腔诊所"),IFERROR(W309/同类汇总数据!H$11,0))))))))))</f>
        <v>0.24429443908711</v>
      </c>
      <c r="AJ309" s="61">
        <f>IF(AND($G309="正式版",$H309="中西医诊所"),IFERROR(X309/同类汇总数据!I$3,0),IF(AND($G309="正式版",$H309="中医诊所"),IFERROR(X309/同类汇总数据!I$4,0),IF(AND($G309="正式版",$H309="口腔诊所"),IFERROR(X309/同类汇总数据!I$5,0),IF(AND($G309="检查版",$H309="中西医诊所"),IFERROR(X309/同类汇总数据!I$6,0),IF(AND($G309="检查版",$H309="中医诊所"),IFERROR(X309/同类汇总数据!I$7,0),IF(AND($G309="检查版",$H309="口腔诊所"),IFERROR(X309/同类汇总数据!I$8,0),IF(AND($G309="互联网版",$H309="中西医诊所"),IFERROR(X309/同类汇总数据!I$9,0),IF(AND($G309="互联网版",$H309="中医诊所"),IFERROR(X309/同类汇总数据!I$10,0),IF(AND($G309="互联网版",$H309="口腔诊所"),IFERROR(X309/同类汇总数据!I$11,0))))))))))</f>
        <v>0.118208683791771</v>
      </c>
      <c r="AK309" s="61">
        <f>IF(AND($G309="正式版",$H309="中西医诊所"),IFERROR(Y309/同类汇总数据!J$3,0),IF(AND($G309="正式版",$H309="中医诊所"),IFERROR(Y309/同类汇总数据!J$4,0),IF(AND($G309="正式版",$H309="口腔诊所"),IFERROR(Y309/同类汇总数据!J$5,0),IF(AND($G309="检查版",$H309="中西医诊所"),IFERROR(Y309/同类汇总数据!J$6,0),IF(AND($G309="检查版",$H309="中医诊所"),IFERROR(Y309/同类汇总数据!J$7,0),IF(AND($G309="检查版",$H309="口腔诊所"),IFERROR(Y309/同类汇总数据!J$8,0),IF(AND($G309="互联网版",$H309="中西医诊所"),IFERROR(Y309/同类汇总数据!J$9,0),IF(AND($G309="互联网版",$H309="中医诊所"),IFERROR(Y309/同类汇总数据!J$10,0),IF(AND($G309="互联网版",$H309="口腔诊所"),IFERROR(Y309/同类汇总数据!J$11,0))))))))))</f>
        <v>0.132113821138211</v>
      </c>
      <c r="AL309" s="62" t="str">
        <f ca="1" t="shared" si="86"/>
        <v>-</v>
      </c>
      <c r="AM309" s="62" t="str">
        <f t="shared" si="87"/>
        <v/>
      </c>
      <c r="AN309" s="5" t="str">
        <f t="shared" si="88"/>
        <v>低于同行50%</v>
      </c>
      <c r="AO309" s="63">
        <f t="shared" si="89"/>
        <v>46103.8532593056</v>
      </c>
      <c r="AP309" s="5" t="str">
        <f t="shared" si="90"/>
        <v/>
      </c>
      <c r="AQ309" s="60">
        <v>45342.4388697685</v>
      </c>
    </row>
    <row r="310" ht="17" spans="1:43">
      <c r="A310" s="5">
        <f t="shared" si="94"/>
        <v>307</v>
      </c>
      <c r="B310" s="55" t="str">
        <f t="shared" si="83"/>
        <v>连续三月交易上升</v>
      </c>
      <c r="C310" s="2" t="str">
        <f t="shared" si="84"/>
        <v/>
      </c>
      <c r="D310" s="56" t="str">
        <f t="shared" si="85"/>
        <v>-</v>
      </c>
      <c r="E310" s="84" t="s">
        <v>948</v>
      </c>
      <c r="F310" s="58">
        <v>45342.632448287</v>
      </c>
      <c r="G310" s="59" t="s">
        <v>38</v>
      </c>
      <c r="H310" s="59" t="s">
        <v>63</v>
      </c>
      <c r="I310" s="59" t="s">
        <v>40</v>
      </c>
      <c r="J310" s="59" t="s">
        <v>149</v>
      </c>
      <c r="K310" s="59" t="s">
        <v>949</v>
      </c>
      <c r="L310" s="59" t="s">
        <v>950</v>
      </c>
      <c r="M310" s="60">
        <v>46103.5057175926</v>
      </c>
      <c r="N310" s="60">
        <v>46103.7492580787</v>
      </c>
      <c r="O310" s="60">
        <v>46103.7479041898</v>
      </c>
      <c r="P310" s="60">
        <v>46101.4836899884</v>
      </c>
      <c r="Q310" s="60">
        <v>46103.7492657523</v>
      </c>
      <c r="R310" s="59">
        <v>12775</v>
      </c>
      <c r="S310" s="59">
        <v>39021</v>
      </c>
      <c r="T310" s="59">
        <v>67337</v>
      </c>
      <c r="U310" s="59">
        <v>63001</v>
      </c>
      <c r="V310" s="59">
        <v>15</v>
      </c>
      <c r="W310" s="59">
        <v>60</v>
      </c>
      <c r="X310" s="59">
        <v>125</v>
      </c>
      <c r="Y310" s="59">
        <v>109</v>
      </c>
      <c r="Z310" s="59">
        <v>750.0119047619</v>
      </c>
      <c r="AA310" s="59">
        <v>2.7322812052</v>
      </c>
      <c r="AB310" s="59">
        <v>-0.4146464364</v>
      </c>
      <c r="AC310" s="59">
        <v>-0.4776966131</v>
      </c>
      <c r="AD310" s="61">
        <f>IF(AND($G310="正式版",$H310="中西医诊所"),IFERROR(R310/同类汇总数据!C$3,0),IF(AND($G310="正式版",$H310="中医诊所"),IFERROR(R310/同类汇总数据!C$4,0),IF(AND($G310="正式版",$H310="口腔诊所"),IFERROR(R310/同类汇总数据!C$5,0),IF(AND($G310="检查版",$H310="中西医诊所"),IFERROR(R310/同类汇总数据!C$6,0),IF(AND($G310="检查版",$H310="中医诊所"),IFERROR(R310/同类汇总数据!C$7,0),IF(AND($G310="检查版",$H310="口腔诊所"),IFERROR(R310/同类汇总数据!C$8,0),IF(AND($G310="互联网版",$H310="中西医诊所"),IFERROR(R310/同类汇总数据!C$9,0),IF(AND($G310="互联网版",$H310="中医诊所"),IFERROR(R310/同类汇总数据!C$10,0),IF(AND($G310="互联网版",$H310="口腔诊所"),IFERROR(R310/同类汇总数据!C$11,0))))))))))</f>
        <v>1.27781383054657</v>
      </c>
      <c r="AE310" s="61">
        <f>IF(AND($G310="正式版",$H310="中西医诊所"),IFERROR(S310/同类汇总数据!D$3,0),IF(AND($G310="正式版",$H310="中医诊所"),IFERROR(S310/同类汇总数据!D$4,0),IF(AND($G310="正式版",$H310="口腔诊所"),IFERROR(S310/同类汇总数据!D$5,0),IF(AND($G310="检查版",$H310="中西医诊所"),IFERROR(S310/同类汇总数据!D$6,0),IF(AND($G310="检查版",$H310="中医诊所"),IFERROR(S310/同类汇总数据!D$7,0),IF(AND($G310="检查版",$H310="口腔诊所"),IFERROR(S310/同类汇总数据!D$8,0),IF(AND($G310="互联网版",$H310="中西医诊所"),IFERROR(S310/同类汇总数据!D$9,0),IF(AND($G310="互联网版",$H310="中医诊所"),IFERROR(S310/同类汇总数据!D$10,0),IF(AND($G310="互联网版",$H310="口腔诊所"),IFERROR(S310/同类汇总数据!D$11,0))))))))))</f>
        <v>0.898463317967674</v>
      </c>
      <c r="AF310" s="61">
        <f>IF(AND($G310="正式版",$H310="中西医诊所"),IFERROR(T310/同类汇总数据!E$3,0),IF(AND($G310="正式版",$H310="中医诊所"),IFERROR(T310/同类汇总数据!E$4,0),IF(AND($G310="正式版",$H310="口腔诊所"),IFERROR(T310/同类汇总数据!E$5,0),IF(AND($G310="检查版",$H310="中西医诊所"),IFERROR(T310/同类汇总数据!E$6,0),IF(AND($G310="检查版",$H310="中医诊所"),IFERROR(T310/同类汇总数据!E$7,0),IF(AND($G310="检查版",$H310="口腔诊所"),IFERROR(T310/同类汇总数据!E$8,0),IF(AND($G310="互联网版",$H310="中西医诊所"),IFERROR(T310/同类汇总数据!E$9,0),IF(AND($G310="互联网版",$H310="中医诊所"),IFERROR(T310/同类汇总数据!E$10,0),IF(AND($G310="互联网版",$H310="口腔诊所"),IFERROR(T310/同类汇总数据!E$11,0))))))))))</f>
        <v>0.607367598461624</v>
      </c>
      <c r="AG310" s="61">
        <f>IF(AND($G310="正式版",$H310="中西医诊所"),IFERROR(U310/同类汇总数据!F$3,0),IF(AND($G310="正式版",$H310="中医诊所"),IFERROR(U310/同类汇总数据!F$4,0),IF(AND($G310="正式版",$H310="口腔诊所"),IFERROR(U310/同类汇总数据!F$5,0),IF(AND($G310="检查版",$H310="中西医诊所"),IFERROR(U310/同类汇总数据!F$6,0),IF(AND($G310="检查版",$H310="中医诊所"),IFERROR(U310/同类汇总数据!F$7,0),IF(AND($G310="检查版",$H310="口腔诊所"),IFERROR(U310/同类汇总数据!F$8,0),IF(AND($G310="互联网版",$H310="中西医诊所"),IFERROR(U310/同类汇总数据!F$9,0),IF(AND($G310="互联网版",$H310="中医诊所"),IFERROR(U310/同类汇总数据!F$10,0),IF(AND($G310="互联网版",$H310="口腔诊所"),IFERROR(U310/同类汇总数据!F$11,0))))))))))</f>
        <v>0.630653289645124</v>
      </c>
      <c r="AH310" s="61">
        <f>IF(AND($G310="正式版",$H310="中西医诊所"),IFERROR(V310/同类汇总数据!G$3,0),IF(AND($G310="正式版",$H310="中医诊所"),IFERROR(V310/同类汇总数据!G$4,0),IF(AND($G310="正式版",$H310="口腔诊所"),IFERROR(V310/同类汇总数据!G$5,0),IF(AND($G310="检查版",$H310="中西医诊所"),IFERROR(V310/同类汇总数据!G$6,0),IF(AND($G310="检查版",$H310="中医诊所"),IFERROR(V310/同类汇总数据!G$7,0),IF(AND($G310="检查版",$H310="口腔诊所"),IFERROR(V310/同类汇总数据!G$8,0),IF(AND($G310="互联网版",$H310="中西医诊所"),IFERROR(V310/同类汇总数据!G$9,0),IF(AND($G310="互联网版",$H310="中医诊所"),IFERROR(V310/同类汇总数据!G$10,0),IF(AND($G310="互联网版",$H310="口腔诊所"),IFERROR(V310/同类汇总数据!G$11,0))))))))))</f>
        <v>1.11471121548111</v>
      </c>
      <c r="AI310" s="61">
        <f>IF(AND($G310="正式版",$H310="中西医诊所"),IFERROR(W310/同类汇总数据!H$3,0),IF(AND($G310="正式版",$H310="中医诊所"),IFERROR(W310/同类汇总数据!H$4,0),IF(AND($G310="正式版",$H310="口腔诊所"),IFERROR(W310/同类汇总数据!H$5,0),IF(AND($G310="检查版",$H310="中西医诊所"),IFERROR(W310/同类汇总数据!H$6,0),IF(AND($G310="检查版",$H310="中医诊所"),IFERROR(W310/同类汇总数据!H$7,0),IF(AND($G310="检查版",$H310="口腔诊所"),IFERROR(W310/同类汇总数据!H$8,0),IF(AND($G310="互联网版",$H310="中西医诊所"),IFERROR(W310/同类汇总数据!H$9,0),IF(AND($G310="互联网版",$H310="中医诊所"),IFERROR(W310/同类汇总数据!H$10,0),IF(AND($G310="互联网版",$H310="口腔诊所"),IFERROR(W310/同类汇总数据!H$11,0))))))))))</f>
        <v>1.05659287539424</v>
      </c>
      <c r="AJ310" s="61">
        <f>IF(AND($G310="正式版",$H310="中西医诊所"),IFERROR(X310/同类汇总数据!I$3,0),IF(AND($G310="正式版",$H310="中医诊所"),IFERROR(X310/同类汇总数据!I$4,0),IF(AND($G310="正式版",$H310="口腔诊所"),IFERROR(X310/同类汇总数据!I$5,0),IF(AND($G310="检查版",$H310="中西医诊所"),IFERROR(X310/同类汇总数据!I$6,0),IF(AND($G310="检查版",$H310="中医诊所"),IFERROR(X310/同类汇总数据!I$7,0),IF(AND($G310="检查版",$H310="口腔诊所"),IFERROR(X310/同类汇总数据!I$8,0),IF(AND($G310="互联网版",$H310="中西医诊所"),IFERROR(X310/同类汇总数据!I$9,0),IF(AND($G310="互联网版",$H310="中医诊所"),IFERROR(X310/同类汇总数据!I$10,0),IF(AND($G310="互联网版",$H310="口腔诊所"),IFERROR(X310/同类汇总数据!I$11,0))))))))))</f>
        <v>0.847219256954823</v>
      </c>
      <c r="AK310" s="61">
        <f>IF(AND($G310="正式版",$H310="中西医诊所"),IFERROR(Y310/同类汇总数据!J$3,0),IF(AND($G310="正式版",$H310="中医诊所"),IFERROR(Y310/同类汇总数据!J$4,0),IF(AND($G310="正式版",$H310="口腔诊所"),IFERROR(Y310/同类汇总数据!J$5,0),IF(AND($G310="检查版",$H310="中西医诊所"),IFERROR(Y310/同类汇总数据!J$6,0),IF(AND($G310="检查版",$H310="中医诊所"),IFERROR(Y310/同类汇总数据!J$7,0),IF(AND($G310="检查版",$H310="口腔诊所"),IFERROR(Y310/同类汇总数据!J$8,0),IF(AND($G310="互联网版",$H310="中西医诊所"),IFERROR(Y310/同类汇总数据!J$9,0),IF(AND($G310="互联网版",$H310="中医诊所"),IFERROR(Y310/同类汇总数据!J$10,0),IF(AND($G310="互联网版",$H310="口腔诊所"),IFERROR(Y310/同类汇总数据!J$11,0))))))))))</f>
        <v>0.820739252645378</v>
      </c>
      <c r="AL310" s="62" t="str">
        <f ca="1" t="shared" si="86"/>
        <v>-</v>
      </c>
      <c r="AM310" s="62" t="str">
        <f t="shared" si="87"/>
        <v/>
      </c>
      <c r="AN310" s="5" t="str">
        <f t="shared" si="88"/>
        <v/>
      </c>
      <c r="AO310" s="63">
        <f t="shared" si="89"/>
        <v>46103.7492657523</v>
      </c>
      <c r="AP310" s="5" t="str">
        <f t="shared" si="90"/>
        <v/>
      </c>
      <c r="AQ310" s="60">
        <v>45342.439601169</v>
      </c>
    </row>
    <row r="311" ht="17" spans="1:43">
      <c r="A311" s="5">
        <f t="shared" si="94"/>
        <v>308</v>
      </c>
      <c r="B311" s="55" t="str">
        <f t="shared" si="83"/>
        <v>无交易</v>
      </c>
      <c r="C311" s="2" t="str">
        <f t="shared" si="84"/>
        <v/>
      </c>
      <c r="D311" s="56" t="str">
        <f t="shared" si="85"/>
        <v>流失</v>
      </c>
      <c r="E311" s="84" t="s">
        <v>951</v>
      </c>
      <c r="F311" s="58">
        <v>45342.6733020139</v>
      </c>
      <c r="G311" s="59" t="s">
        <v>60</v>
      </c>
      <c r="H311" s="59" t="s">
        <v>39</v>
      </c>
      <c r="I311" s="59" t="s">
        <v>40</v>
      </c>
      <c r="J311" s="59" t="s">
        <v>270</v>
      </c>
      <c r="K311" s="59" t="s">
        <v>952</v>
      </c>
      <c r="L311" s="59" t="s">
        <v>953</v>
      </c>
      <c r="M311" s="60">
        <v>45631.547337963</v>
      </c>
      <c r="N311" s="60"/>
      <c r="O311" s="60"/>
      <c r="P311" s="60">
        <v>45516.7028393287</v>
      </c>
      <c r="Q311" s="60"/>
      <c r="R311" s="59"/>
      <c r="S311" s="59"/>
      <c r="T311" s="59"/>
      <c r="U311" s="59"/>
      <c r="V311" s="59"/>
      <c r="W311" s="59"/>
      <c r="X311" s="59"/>
      <c r="Y311" s="59"/>
      <c r="Z311" s="59"/>
      <c r="AA311" s="59"/>
      <c r="AB311" s="59"/>
      <c r="AC311" s="59"/>
      <c r="AD311" s="61">
        <f>IF(AND($G311="正式版",$H311="中西医诊所"),IFERROR(R311/同类汇总数据!C$3,0),IF(AND($G311="正式版",$H311="中医诊所"),IFERROR(R311/同类汇总数据!C$4,0),IF(AND($G311="正式版",$H311="口腔诊所"),IFERROR(R311/同类汇总数据!C$5,0),IF(AND($G311="检查版",$H311="中西医诊所"),IFERROR(R311/同类汇总数据!C$6,0),IF(AND($G311="检查版",$H311="中医诊所"),IFERROR(R311/同类汇总数据!C$7,0),IF(AND($G311="检查版",$H311="口腔诊所"),IFERROR(R311/同类汇总数据!C$8,0),IF(AND($G311="互联网版",$H311="中西医诊所"),IFERROR(R311/同类汇总数据!C$9,0),IF(AND($G311="互联网版",$H311="中医诊所"),IFERROR(R311/同类汇总数据!C$10,0),IF(AND($G311="互联网版",$H311="口腔诊所"),IFERROR(R311/同类汇总数据!C$11,0))))))))))</f>
        <v>0</v>
      </c>
      <c r="AE311" s="61">
        <f>IF(AND($G311="正式版",$H311="中西医诊所"),IFERROR(S311/同类汇总数据!D$3,0),IF(AND($G311="正式版",$H311="中医诊所"),IFERROR(S311/同类汇总数据!D$4,0),IF(AND($G311="正式版",$H311="口腔诊所"),IFERROR(S311/同类汇总数据!D$5,0),IF(AND($G311="检查版",$H311="中西医诊所"),IFERROR(S311/同类汇总数据!D$6,0),IF(AND($G311="检查版",$H311="中医诊所"),IFERROR(S311/同类汇总数据!D$7,0),IF(AND($G311="检查版",$H311="口腔诊所"),IFERROR(S311/同类汇总数据!D$8,0),IF(AND($G311="互联网版",$H311="中西医诊所"),IFERROR(S311/同类汇总数据!D$9,0),IF(AND($G311="互联网版",$H311="中医诊所"),IFERROR(S311/同类汇总数据!D$10,0),IF(AND($G311="互联网版",$H311="口腔诊所"),IFERROR(S311/同类汇总数据!D$11,0))))))))))</f>
        <v>0</v>
      </c>
      <c r="AF311" s="61">
        <f>IF(AND($G311="正式版",$H311="中西医诊所"),IFERROR(T311/同类汇总数据!E$3,0),IF(AND($G311="正式版",$H311="中医诊所"),IFERROR(T311/同类汇总数据!E$4,0),IF(AND($G311="正式版",$H311="口腔诊所"),IFERROR(T311/同类汇总数据!E$5,0),IF(AND($G311="检查版",$H311="中西医诊所"),IFERROR(T311/同类汇总数据!E$6,0),IF(AND($G311="检查版",$H311="中医诊所"),IFERROR(T311/同类汇总数据!E$7,0),IF(AND($G311="检查版",$H311="口腔诊所"),IFERROR(T311/同类汇总数据!E$8,0),IF(AND($G311="互联网版",$H311="中西医诊所"),IFERROR(T311/同类汇总数据!E$9,0),IF(AND($G311="互联网版",$H311="中医诊所"),IFERROR(T311/同类汇总数据!E$10,0),IF(AND($G311="互联网版",$H311="口腔诊所"),IFERROR(T311/同类汇总数据!E$11,0))))))))))</f>
        <v>0</v>
      </c>
      <c r="AG311" s="61">
        <f>IF(AND($G311="正式版",$H311="中西医诊所"),IFERROR(U311/同类汇总数据!F$3,0),IF(AND($G311="正式版",$H311="中医诊所"),IFERROR(U311/同类汇总数据!F$4,0),IF(AND($G311="正式版",$H311="口腔诊所"),IFERROR(U311/同类汇总数据!F$5,0),IF(AND($G311="检查版",$H311="中西医诊所"),IFERROR(U311/同类汇总数据!F$6,0),IF(AND($G311="检查版",$H311="中医诊所"),IFERROR(U311/同类汇总数据!F$7,0),IF(AND($G311="检查版",$H311="口腔诊所"),IFERROR(U311/同类汇总数据!F$8,0),IF(AND($G311="互联网版",$H311="中西医诊所"),IFERROR(U311/同类汇总数据!F$9,0),IF(AND($G311="互联网版",$H311="中医诊所"),IFERROR(U311/同类汇总数据!F$10,0),IF(AND($G311="互联网版",$H311="口腔诊所"),IFERROR(U311/同类汇总数据!F$11,0))))))))))</f>
        <v>0</v>
      </c>
      <c r="AH311" s="61">
        <f>IF(AND($G311="正式版",$H311="中西医诊所"),IFERROR(V311/同类汇总数据!G$3,0),IF(AND($G311="正式版",$H311="中医诊所"),IFERROR(V311/同类汇总数据!G$4,0),IF(AND($G311="正式版",$H311="口腔诊所"),IFERROR(V311/同类汇总数据!G$5,0),IF(AND($G311="检查版",$H311="中西医诊所"),IFERROR(V311/同类汇总数据!G$6,0),IF(AND($G311="检查版",$H311="中医诊所"),IFERROR(V311/同类汇总数据!G$7,0),IF(AND($G311="检查版",$H311="口腔诊所"),IFERROR(V311/同类汇总数据!G$8,0),IF(AND($G311="互联网版",$H311="中西医诊所"),IFERROR(V311/同类汇总数据!G$9,0),IF(AND($G311="互联网版",$H311="中医诊所"),IFERROR(V311/同类汇总数据!G$10,0),IF(AND($G311="互联网版",$H311="口腔诊所"),IFERROR(V311/同类汇总数据!G$11,0))))))))))</f>
        <v>0</v>
      </c>
      <c r="AI311" s="61">
        <f>IF(AND($G311="正式版",$H311="中西医诊所"),IFERROR(W311/同类汇总数据!H$3,0),IF(AND($G311="正式版",$H311="中医诊所"),IFERROR(W311/同类汇总数据!H$4,0),IF(AND($G311="正式版",$H311="口腔诊所"),IFERROR(W311/同类汇总数据!H$5,0),IF(AND($G311="检查版",$H311="中西医诊所"),IFERROR(W311/同类汇总数据!H$6,0),IF(AND($G311="检查版",$H311="中医诊所"),IFERROR(W311/同类汇总数据!H$7,0),IF(AND($G311="检查版",$H311="口腔诊所"),IFERROR(W311/同类汇总数据!H$8,0),IF(AND($G311="互联网版",$H311="中西医诊所"),IFERROR(W311/同类汇总数据!H$9,0),IF(AND($G311="互联网版",$H311="中医诊所"),IFERROR(W311/同类汇总数据!H$10,0),IF(AND($G311="互联网版",$H311="口腔诊所"),IFERROR(W311/同类汇总数据!H$11,0))))))))))</f>
        <v>0</v>
      </c>
      <c r="AJ311" s="61">
        <f>IF(AND($G311="正式版",$H311="中西医诊所"),IFERROR(X311/同类汇总数据!I$3,0),IF(AND($G311="正式版",$H311="中医诊所"),IFERROR(X311/同类汇总数据!I$4,0),IF(AND($G311="正式版",$H311="口腔诊所"),IFERROR(X311/同类汇总数据!I$5,0),IF(AND($G311="检查版",$H311="中西医诊所"),IFERROR(X311/同类汇总数据!I$6,0),IF(AND($G311="检查版",$H311="中医诊所"),IFERROR(X311/同类汇总数据!I$7,0),IF(AND($G311="检查版",$H311="口腔诊所"),IFERROR(X311/同类汇总数据!I$8,0),IF(AND($G311="互联网版",$H311="中西医诊所"),IFERROR(X311/同类汇总数据!I$9,0),IF(AND($G311="互联网版",$H311="中医诊所"),IFERROR(X311/同类汇总数据!I$10,0),IF(AND($G311="互联网版",$H311="口腔诊所"),IFERROR(X311/同类汇总数据!I$11,0))))))))))</f>
        <v>0</v>
      </c>
      <c r="AK311" s="61">
        <f>IF(AND($G311="正式版",$H311="中西医诊所"),IFERROR(Y311/同类汇总数据!J$3,0),IF(AND($G311="正式版",$H311="中医诊所"),IFERROR(Y311/同类汇总数据!J$4,0),IF(AND($G311="正式版",$H311="口腔诊所"),IFERROR(Y311/同类汇总数据!J$5,0),IF(AND($G311="检查版",$H311="中西医诊所"),IFERROR(Y311/同类汇总数据!J$6,0),IF(AND($G311="检查版",$H311="中医诊所"),IFERROR(Y311/同类汇总数据!J$7,0),IF(AND($G311="检查版",$H311="口腔诊所"),IFERROR(Y311/同类汇总数据!J$8,0),IF(AND($G311="互联网版",$H311="中西医诊所"),IFERROR(Y311/同类汇总数据!J$9,0),IF(AND($G311="互联网版",$H311="中医诊所"),IFERROR(Y311/同类汇总数据!J$10,0),IF(AND($G311="互联网版",$H311="口腔诊所"),IFERROR(Y311/同类汇总数据!J$11,0))))))))))</f>
        <v>0</v>
      </c>
      <c r="AL311" s="62" t="str">
        <f ca="1" t="shared" si="86"/>
        <v>今年内未操作</v>
      </c>
      <c r="AM311" s="62" t="str">
        <f t="shared" si="87"/>
        <v>低于同行20%</v>
      </c>
      <c r="AN311" s="5" t="str">
        <f t="shared" si="88"/>
        <v>低于同行20%</v>
      </c>
      <c r="AO311" s="63">
        <f t="shared" si="89"/>
        <v>45631.547337963</v>
      </c>
      <c r="AP311" s="5" t="str">
        <f t="shared" si="90"/>
        <v/>
      </c>
      <c r="AQ311" s="60">
        <v>45342.4582714005</v>
      </c>
    </row>
    <row r="312" ht="17" spans="1:43">
      <c r="A312" s="5">
        <f t="shared" si="94"/>
        <v>309</v>
      </c>
      <c r="B312" s="55" t="str">
        <f t="shared" si="83"/>
        <v>交易波动较大</v>
      </c>
      <c r="C312" s="2" t="str">
        <f t="shared" si="84"/>
        <v/>
      </c>
      <c r="D312" s="56" t="str">
        <f t="shared" si="85"/>
        <v>-</v>
      </c>
      <c r="E312" s="84" t="s">
        <v>954</v>
      </c>
      <c r="F312" s="58">
        <v>45342.673849537</v>
      </c>
      <c r="G312" s="59" t="s">
        <v>38</v>
      </c>
      <c r="H312" s="59" t="s">
        <v>39</v>
      </c>
      <c r="I312" s="59" t="s">
        <v>40</v>
      </c>
      <c r="J312" s="59" t="s">
        <v>280</v>
      </c>
      <c r="K312" s="59" t="s">
        <v>955</v>
      </c>
      <c r="L312" s="59" t="s">
        <v>956</v>
      </c>
      <c r="M312" s="60">
        <v>46104.3441898148</v>
      </c>
      <c r="N312" s="60">
        <v>46103.8589138194</v>
      </c>
      <c r="O312" s="60">
        <v>46103.8576095602</v>
      </c>
      <c r="P312" s="60">
        <v>46098.6151375926</v>
      </c>
      <c r="Q312" s="60">
        <v>46103.8589239468</v>
      </c>
      <c r="R312" s="59">
        <v>7811.19</v>
      </c>
      <c r="S312" s="59">
        <v>27988.23</v>
      </c>
      <c r="T312" s="59">
        <v>94080.84</v>
      </c>
      <c r="U312" s="59">
        <v>83907.77</v>
      </c>
      <c r="V312" s="59">
        <v>63</v>
      </c>
      <c r="W312" s="59">
        <v>234</v>
      </c>
      <c r="X312" s="59">
        <v>759</v>
      </c>
      <c r="Y312" s="59">
        <v>681</v>
      </c>
      <c r="Z312" s="59">
        <v>335.63108</v>
      </c>
      <c r="AA312" s="59">
        <v>-0.0351248487</v>
      </c>
      <c r="AB312" s="59">
        <v>-0.217831978</v>
      </c>
      <c r="AC312" s="59">
        <v>0.0190121392</v>
      </c>
      <c r="AD312" s="61">
        <f>IF(AND($G312="正式版",$H312="中西医诊所"),IFERROR(R312/同类汇总数据!C$3,0),IF(AND($G312="正式版",$H312="中医诊所"),IFERROR(R312/同类汇总数据!C$4,0),IF(AND($G312="正式版",$H312="口腔诊所"),IFERROR(R312/同类汇总数据!C$5,0),IF(AND($G312="检查版",$H312="中西医诊所"),IFERROR(R312/同类汇总数据!C$6,0),IF(AND($G312="检查版",$H312="中医诊所"),IFERROR(R312/同类汇总数据!C$7,0),IF(AND($G312="检查版",$H312="口腔诊所"),IFERROR(R312/同类汇总数据!C$8,0),IF(AND($G312="互联网版",$H312="中西医诊所"),IFERROR(R312/同类汇总数据!C$9,0),IF(AND($G312="互联网版",$H312="中医诊所"),IFERROR(R312/同类汇总数据!C$10,0),IF(AND($G312="互联网版",$H312="口腔诊所"),IFERROR(R312/同类汇总数据!C$11,0))))))))))</f>
        <v>0.853518538701071</v>
      </c>
      <c r="AE312" s="61">
        <f>IF(AND($G312="正式版",$H312="中西医诊所"),IFERROR(S312/同类汇总数据!D$3,0),IF(AND($G312="正式版",$H312="中医诊所"),IFERROR(S312/同类汇总数据!D$4,0),IF(AND($G312="正式版",$H312="口腔诊所"),IFERROR(S312/同类汇总数据!D$5,0),IF(AND($G312="检查版",$H312="中西医诊所"),IFERROR(S312/同类汇总数据!D$6,0),IF(AND($G312="检查版",$H312="中医诊所"),IFERROR(S312/同类汇总数据!D$7,0),IF(AND($G312="检查版",$H312="口腔诊所"),IFERROR(S312/同类汇总数据!D$8,0),IF(AND($G312="互联网版",$H312="中西医诊所"),IFERROR(S312/同类汇总数据!D$9,0),IF(AND($G312="互联网版",$H312="中医诊所"),IFERROR(S312/同类汇总数据!D$10,0),IF(AND($G312="互联网版",$H312="口腔诊所"),IFERROR(S312/同类汇总数据!D$11,0))))))))))</f>
        <v>0.767143312200752</v>
      </c>
      <c r="AF312" s="61">
        <f>IF(AND($G312="正式版",$H312="中西医诊所"),IFERROR(T312/同类汇总数据!E$3,0),IF(AND($G312="正式版",$H312="中医诊所"),IFERROR(T312/同类汇总数据!E$4,0),IF(AND($G312="正式版",$H312="口腔诊所"),IFERROR(T312/同类汇总数据!E$5,0),IF(AND($G312="检查版",$H312="中西医诊所"),IFERROR(T312/同类汇总数据!E$6,0),IF(AND($G312="检查版",$H312="中医诊所"),IFERROR(T312/同类汇总数据!E$7,0),IF(AND($G312="检查版",$H312="口腔诊所"),IFERROR(T312/同类汇总数据!E$8,0),IF(AND($G312="互联网版",$H312="中西医诊所"),IFERROR(T312/同类汇总数据!E$9,0),IF(AND($G312="互联网版",$H312="中医诊所"),IFERROR(T312/同类汇总数据!E$10,0),IF(AND($G312="互联网版",$H312="口腔诊所"),IFERROR(T312/同类汇总数据!E$11,0))))))))))</f>
        <v>0.862207770423713</v>
      </c>
      <c r="AG312" s="61">
        <f>IF(AND($G312="正式版",$H312="中西医诊所"),IFERROR(U312/同类汇总数据!F$3,0),IF(AND($G312="正式版",$H312="中医诊所"),IFERROR(U312/同类汇总数据!F$4,0),IF(AND($G312="正式版",$H312="口腔诊所"),IFERROR(U312/同类汇总数据!F$5,0),IF(AND($G312="检查版",$H312="中西医诊所"),IFERROR(U312/同类汇总数据!F$6,0),IF(AND($G312="检查版",$H312="中医诊所"),IFERROR(U312/同类汇总数据!F$7,0),IF(AND($G312="检查版",$H312="口腔诊所"),IFERROR(U312/同类汇总数据!F$8,0),IF(AND($G312="互联网版",$H312="中西医诊所"),IFERROR(U312/同类汇总数据!F$9,0),IF(AND($G312="互联网版",$H312="中医诊所"),IFERROR(U312/同类汇总数据!F$10,0),IF(AND($G312="互联网版",$H312="口腔诊所"),IFERROR(U312/同类汇总数据!F$11,0))))))))))</f>
        <v>0.874739245150614</v>
      </c>
      <c r="AH312" s="61">
        <f>IF(AND($G312="正式版",$H312="中西医诊所"),IFERROR(V312/同类汇总数据!G$3,0),IF(AND($G312="正式版",$H312="中医诊所"),IFERROR(V312/同类汇总数据!G$4,0),IF(AND($G312="正式版",$H312="口腔诊所"),IFERROR(V312/同类汇总数据!G$5,0),IF(AND($G312="检查版",$H312="中西医诊所"),IFERROR(V312/同类汇总数据!G$6,0),IF(AND($G312="检查版",$H312="中医诊所"),IFERROR(V312/同类汇总数据!G$7,0),IF(AND($G312="检查版",$H312="口腔诊所"),IFERROR(V312/同类汇总数据!G$8,0),IF(AND($G312="互联网版",$H312="中西医诊所"),IFERROR(V312/同类汇总数据!G$9,0),IF(AND($G312="互联网版",$H312="中医诊所"),IFERROR(V312/同类汇总数据!G$10,0),IF(AND($G312="互联网版",$H312="口腔诊所"),IFERROR(V312/同类汇总数据!G$11,0))))))))))</f>
        <v>0.6645492510108</v>
      </c>
      <c r="AI312" s="61">
        <f>IF(AND($G312="正式版",$H312="中西医诊所"),IFERROR(W312/同类汇总数据!H$3,0),IF(AND($G312="正式版",$H312="中医诊所"),IFERROR(W312/同类汇总数据!H$4,0),IF(AND($G312="正式版",$H312="口腔诊所"),IFERROR(W312/同类汇总数据!H$5,0),IF(AND($G312="检查版",$H312="中西医诊所"),IFERROR(W312/同类汇总数据!H$6,0),IF(AND($G312="检查版",$H312="中医诊所"),IFERROR(W312/同类汇总数据!H$7,0),IF(AND($G312="检查版",$H312="口腔诊所"),IFERROR(W312/同类汇总数据!H$8,0),IF(AND($G312="互联网版",$H312="中西医诊所"),IFERROR(W312/同类汇总数据!H$9,0),IF(AND($G312="互联网版",$H312="中医诊所"),IFERROR(W312/同类汇总数据!H$10,0),IF(AND($G312="互联网版",$H312="口腔诊所"),IFERROR(W312/同类汇总数据!H$11,0))))))))))</f>
        <v>0.639990547831909</v>
      </c>
      <c r="AJ312" s="61">
        <f>IF(AND($G312="正式版",$H312="中西医诊所"),IFERROR(X312/同类汇总数据!I$3,0),IF(AND($G312="正式版",$H312="中医诊所"),IFERROR(X312/同类汇总数据!I$4,0),IF(AND($G312="正式版",$H312="口腔诊所"),IFERROR(X312/同类汇总数据!I$5,0),IF(AND($G312="检查版",$H312="中西医诊所"),IFERROR(X312/同类汇总数据!I$6,0),IF(AND($G312="检查版",$H312="中医诊所"),IFERROR(X312/同类汇总数据!I$7,0),IF(AND($G312="检查版",$H312="口腔诊所"),IFERROR(X312/同类汇总数据!I$8,0),IF(AND($G312="互联网版",$H312="中西医诊所"),IFERROR(X312/同类汇总数据!I$9,0),IF(AND($G312="互联网版",$H312="中医诊所"),IFERROR(X312/同类汇总数据!I$10,0),IF(AND($G312="互联网版",$H312="口腔诊所"),IFERROR(X312/同类汇总数据!I$11,0))))))))))</f>
        <v>0.671140998942533</v>
      </c>
      <c r="AK312" s="61">
        <f>IF(AND($G312="正式版",$H312="中西医诊所"),IFERROR(Y312/同类汇总数据!J$3,0),IF(AND($G312="正式版",$H312="中医诊所"),IFERROR(Y312/同类汇总数据!J$4,0),IF(AND($G312="正式版",$H312="口腔诊所"),IFERROR(Y312/同类汇总数据!J$5,0),IF(AND($G312="检查版",$H312="中西医诊所"),IFERROR(Y312/同类汇总数据!J$6,0),IF(AND($G312="检查版",$H312="中医诊所"),IFERROR(Y312/同类汇总数据!J$7,0),IF(AND($G312="检查版",$H312="口腔诊所"),IFERROR(Y312/同类汇总数据!J$8,0),IF(AND($G312="互联网版",$H312="中西医诊所"),IFERROR(Y312/同类汇总数据!J$9,0),IF(AND($G312="互联网版",$H312="中医诊所"),IFERROR(Y312/同类汇总数据!J$10,0),IF(AND($G312="互联网版",$H312="口腔诊所"),IFERROR(Y312/同类汇总数据!J$11,0))))))))))</f>
        <v>0.680467602148079</v>
      </c>
      <c r="AL312" s="62" t="str">
        <f ca="1" t="shared" si="86"/>
        <v>-</v>
      </c>
      <c r="AM312" s="62" t="str">
        <f t="shared" si="87"/>
        <v/>
      </c>
      <c r="AN312" s="5" t="str">
        <f t="shared" si="88"/>
        <v/>
      </c>
      <c r="AO312" s="63">
        <f t="shared" si="89"/>
        <v>46104.3441898148</v>
      </c>
      <c r="AP312" s="5" t="str">
        <f t="shared" si="90"/>
        <v/>
      </c>
      <c r="AQ312" s="60">
        <v>45342.632448287</v>
      </c>
    </row>
    <row r="313" ht="17" spans="1:43">
      <c r="A313" s="5">
        <f t="shared" si="94"/>
        <v>310</v>
      </c>
      <c r="B313" s="55" t="str">
        <f t="shared" si="83"/>
        <v>连续三月交易上升</v>
      </c>
      <c r="C313" s="2" t="str">
        <f t="shared" si="84"/>
        <v/>
      </c>
      <c r="D313" s="56" t="str">
        <f t="shared" si="85"/>
        <v>-</v>
      </c>
      <c r="E313" s="84" t="s">
        <v>957</v>
      </c>
      <c r="F313" s="58">
        <v>45343.4530692014</v>
      </c>
      <c r="G313" s="59" t="s">
        <v>38</v>
      </c>
      <c r="H313" s="59" t="s">
        <v>39</v>
      </c>
      <c r="I313" s="59" t="s">
        <v>40</v>
      </c>
      <c r="J313" s="59" t="s">
        <v>78</v>
      </c>
      <c r="K313" s="59" t="s">
        <v>958</v>
      </c>
      <c r="L313" s="59"/>
      <c r="M313" s="60">
        <v>46104.3715393519</v>
      </c>
      <c r="N313" s="60">
        <v>46104.3949235417</v>
      </c>
      <c r="O313" s="60">
        <v>46104.3969885069</v>
      </c>
      <c r="P313" s="60">
        <v>46100.5936286458</v>
      </c>
      <c r="Q313" s="60">
        <v>46104.3949330787</v>
      </c>
      <c r="R313" s="59">
        <v>24841.54</v>
      </c>
      <c r="S313" s="59">
        <v>65587.71</v>
      </c>
      <c r="T313" s="59">
        <v>179024.82</v>
      </c>
      <c r="U313" s="59">
        <v>160094.79</v>
      </c>
      <c r="V313" s="59">
        <v>116</v>
      </c>
      <c r="W313" s="59">
        <v>395</v>
      </c>
      <c r="X313" s="59">
        <v>1122</v>
      </c>
      <c r="Y313" s="59">
        <v>995</v>
      </c>
      <c r="Z313" s="59">
        <v>198.3079084158</v>
      </c>
      <c r="AA313" s="59">
        <v>0.6699926797</v>
      </c>
      <c r="AB313" s="59">
        <v>-0.4704323701</v>
      </c>
      <c r="AC313" s="59">
        <v>-0.022693175</v>
      </c>
      <c r="AD313" s="61">
        <f>IF(AND($G313="正式版",$H313="中西医诊所"),IFERROR(R313/同类汇总数据!C$3,0),IF(AND($G313="正式版",$H313="中医诊所"),IFERROR(R313/同类汇总数据!C$4,0),IF(AND($G313="正式版",$H313="口腔诊所"),IFERROR(R313/同类汇总数据!C$5,0),IF(AND($G313="检查版",$H313="中西医诊所"),IFERROR(R313/同类汇总数据!C$6,0),IF(AND($G313="检查版",$H313="中医诊所"),IFERROR(R313/同类汇总数据!C$7,0),IF(AND($G313="检查版",$H313="口腔诊所"),IFERROR(R313/同类汇总数据!C$8,0),IF(AND($G313="互联网版",$H313="中西医诊所"),IFERROR(R313/同类汇总数据!C$9,0),IF(AND($G313="互联网版",$H313="中医诊所"),IFERROR(R313/同类汇总数据!C$10,0),IF(AND($G313="互联网版",$H313="口腔诊所"),IFERROR(R313/同类汇总数据!C$11,0))))))))))</f>
        <v>2.71440266078334</v>
      </c>
      <c r="AE313" s="61">
        <f>IF(AND($G313="正式版",$H313="中西医诊所"),IFERROR(S313/同类汇总数据!D$3,0),IF(AND($G313="正式版",$H313="中医诊所"),IFERROR(S313/同类汇总数据!D$4,0),IF(AND($G313="正式版",$H313="口腔诊所"),IFERROR(S313/同类汇总数据!D$5,0),IF(AND($G313="检查版",$H313="中西医诊所"),IFERROR(S313/同类汇总数据!D$6,0),IF(AND($G313="检查版",$H313="中医诊所"),IFERROR(S313/同类汇总数据!D$7,0),IF(AND($G313="检查版",$H313="口腔诊所"),IFERROR(S313/同类汇总数据!D$8,0),IF(AND($G313="互联网版",$H313="中西医诊所"),IFERROR(S313/同类汇总数据!D$9,0),IF(AND($G313="互联网版",$H313="中医诊所"),IFERROR(S313/同类汇总数据!D$10,0),IF(AND($G313="互联网版",$H313="口腔诊所"),IFERROR(S313/同类汇总数据!D$11,0))))))))))</f>
        <v>1.79772615449646</v>
      </c>
      <c r="AF313" s="61">
        <f>IF(AND($G313="正式版",$H313="中西医诊所"),IFERROR(T313/同类汇总数据!E$3,0),IF(AND($G313="正式版",$H313="中医诊所"),IFERROR(T313/同类汇总数据!E$4,0),IF(AND($G313="正式版",$H313="口腔诊所"),IFERROR(T313/同类汇总数据!E$5,0),IF(AND($G313="检查版",$H313="中西医诊所"),IFERROR(T313/同类汇总数据!E$6,0),IF(AND($G313="检查版",$H313="中医诊所"),IFERROR(T313/同类汇总数据!E$7,0),IF(AND($G313="检查版",$H313="口腔诊所"),IFERROR(T313/同类汇总数据!E$8,0),IF(AND($G313="互联网版",$H313="中西医诊所"),IFERROR(T313/同类汇总数据!E$9,0),IF(AND($G313="互联网版",$H313="中医诊所"),IFERROR(T313/同类汇总数据!E$10,0),IF(AND($G313="互联网版",$H313="口腔诊所"),IFERROR(T313/同类汇总数据!E$11,0))))))))))</f>
        <v>1.64068040743159</v>
      </c>
      <c r="AG313" s="61">
        <f>IF(AND($G313="正式版",$H313="中西医诊所"),IFERROR(U313/同类汇总数据!F$3,0),IF(AND($G313="正式版",$H313="中医诊所"),IFERROR(U313/同类汇总数据!F$4,0),IF(AND($G313="正式版",$H313="口腔诊所"),IFERROR(U313/同类汇总数据!F$5,0),IF(AND($G313="检查版",$H313="中西医诊所"),IFERROR(U313/同类汇总数据!F$6,0),IF(AND($G313="检查版",$H313="中医诊所"),IFERROR(U313/同类汇总数据!F$7,0),IF(AND($G313="检查版",$H313="口腔诊所"),IFERROR(U313/同类汇总数据!F$8,0),IF(AND($G313="互联网版",$H313="中西医诊所"),IFERROR(U313/同类汇总数据!F$9,0),IF(AND($G313="互联网版",$H313="中医诊所"),IFERROR(U313/同类汇总数据!F$10,0),IF(AND($G313="互联网版",$H313="口腔诊所"),IFERROR(U313/同类汇总数据!F$11,0))))))))))</f>
        <v>1.66898960319344</v>
      </c>
      <c r="AH313" s="61">
        <f>IF(AND($G313="正式版",$H313="中西医诊所"),IFERROR(V313/同类汇总数据!G$3,0),IF(AND($G313="正式版",$H313="中医诊所"),IFERROR(V313/同类汇总数据!G$4,0),IF(AND($G313="正式版",$H313="口腔诊所"),IFERROR(V313/同类汇总数据!G$5,0),IF(AND($G313="检查版",$H313="中西医诊所"),IFERROR(V313/同类汇总数据!G$6,0),IF(AND($G313="检查版",$H313="中医诊所"),IFERROR(V313/同类汇总数据!G$7,0),IF(AND($G313="检查版",$H313="口腔诊所"),IFERROR(V313/同类汇总数据!G$8,0),IF(AND($G313="互联网版",$H313="中西医诊所"),IFERROR(V313/同类汇总数据!G$9,0),IF(AND($G313="互联网版",$H313="中医诊所"),IFERROR(V313/同类汇总数据!G$10,0),IF(AND($G313="互联网版",$H313="口腔诊所"),IFERROR(V313/同类汇总数据!G$11,0))))))))))</f>
        <v>1.22361449392465</v>
      </c>
      <c r="AI313" s="61">
        <f>IF(AND($G313="正式版",$H313="中西医诊所"),IFERROR(W313/同类汇总数据!H$3,0),IF(AND($G313="正式版",$H313="中医诊所"),IFERROR(W313/同类汇总数据!H$4,0),IF(AND($G313="正式版",$H313="口腔诊所"),IFERROR(W313/同类汇总数据!H$5,0),IF(AND($G313="检查版",$H313="中西医诊所"),IFERROR(W313/同类汇总数据!H$6,0),IF(AND($G313="检查版",$H313="中医诊所"),IFERROR(W313/同类汇总数据!H$7,0),IF(AND($G313="检查版",$H313="口腔诊所"),IFERROR(W313/同类汇总数据!H$8,0),IF(AND($G313="互联网版",$H313="中西医诊所"),IFERROR(W313/同类汇总数据!H$9,0),IF(AND($G313="互联网版",$H313="中医诊所"),IFERROR(W313/同类汇总数据!H$10,0),IF(AND($G313="互联网版",$H313="口腔诊所"),IFERROR(W313/同类汇总数据!H$11,0))))))))))</f>
        <v>1.08032592475899</v>
      </c>
      <c r="AJ313" s="61">
        <f>IF(AND($G313="正式版",$H313="中西医诊所"),IFERROR(X313/同类汇总数据!I$3,0),IF(AND($G313="正式版",$H313="中医诊所"),IFERROR(X313/同类汇总数据!I$4,0),IF(AND($G313="正式版",$H313="口腔诊所"),IFERROR(X313/同类汇总数据!I$5,0),IF(AND($G313="检查版",$H313="中西医诊所"),IFERROR(X313/同类汇总数据!I$6,0),IF(AND($G313="检查版",$H313="中医诊所"),IFERROR(X313/同类汇总数据!I$7,0),IF(AND($G313="检查版",$H313="口腔诊所"),IFERROR(X313/同类汇总数据!I$8,0),IF(AND($G313="互联网版",$H313="中西医诊所"),IFERROR(X313/同类汇总数据!I$9,0),IF(AND($G313="互联网版",$H313="中医诊所"),IFERROR(X313/同类汇总数据!I$10,0),IF(AND($G313="互联网版",$H313="口腔诊所"),IFERROR(X313/同类汇总数据!I$11,0))))))))))</f>
        <v>0.992121476697657</v>
      </c>
      <c r="AK313" s="61">
        <f>IF(AND($G313="正式版",$H313="中西医诊所"),IFERROR(Y313/同类汇总数据!J$3,0),IF(AND($G313="正式版",$H313="中医诊所"),IFERROR(Y313/同类汇总数据!J$4,0),IF(AND($G313="正式版",$H313="口腔诊所"),IFERROR(Y313/同类汇总数据!J$5,0),IF(AND($G313="检查版",$H313="中西医诊所"),IFERROR(Y313/同类汇总数据!J$6,0),IF(AND($G313="检查版",$H313="中医诊所"),IFERROR(Y313/同类汇总数据!J$7,0),IF(AND($G313="检查版",$H313="口腔诊所"),IFERROR(Y313/同类汇总数据!J$8,0),IF(AND($G313="互联网版",$H313="中西医诊所"),IFERROR(Y313/同类汇总数据!J$9,0),IF(AND($G313="互联网版",$H313="中医诊所"),IFERROR(Y313/同类汇总数据!J$10,0),IF(AND($G313="互联网版",$H313="口腔诊所"),IFERROR(Y313/同类汇总数据!J$11,0))))))))))</f>
        <v>0.994222120612832</v>
      </c>
      <c r="AL313" s="62" t="str">
        <f ca="1" t="shared" si="86"/>
        <v>-</v>
      </c>
      <c r="AM313" s="62" t="str">
        <f t="shared" si="87"/>
        <v>高于同行150%</v>
      </c>
      <c r="AN313" s="5" t="str">
        <f t="shared" si="88"/>
        <v/>
      </c>
      <c r="AO313" s="63">
        <f t="shared" si="89"/>
        <v>46104.3969885069</v>
      </c>
      <c r="AP313" s="5" t="str">
        <f t="shared" si="90"/>
        <v/>
      </c>
      <c r="AQ313" s="60">
        <v>45342.6733020139</v>
      </c>
    </row>
    <row r="314" ht="17" spans="1:43">
      <c r="A314" s="5">
        <f t="shared" ref="A314:A323" si="95">ROW()-3</f>
        <v>311</v>
      </c>
      <c r="B314" s="55" t="str">
        <f t="shared" si="83"/>
        <v>连续三月交易上升</v>
      </c>
      <c r="C314" s="2" t="str">
        <f t="shared" si="84"/>
        <v/>
      </c>
      <c r="D314" s="56" t="str">
        <f t="shared" si="85"/>
        <v>-</v>
      </c>
      <c r="E314" s="84" t="s">
        <v>959</v>
      </c>
      <c r="F314" s="58">
        <v>45343.4815605556</v>
      </c>
      <c r="G314" s="59" t="s">
        <v>38</v>
      </c>
      <c r="H314" s="59" t="s">
        <v>63</v>
      </c>
      <c r="I314" s="59" t="s">
        <v>40</v>
      </c>
      <c r="J314" s="59" t="s">
        <v>270</v>
      </c>
      <c r="K314" s="59" t="s">
        <v>960</v>
      </c>
      <c r="L314" s="59" t="s">
        <v>961</v>
      </c>
      <c r="M314" s="60">
        <v>46103.4268865741</v>
      </c>
      <c r="N314" s="60">
        <v>46103.4315939468</v>
      </c>
      <c r="O314" s="60">
        <v>46103.591181875</v>
      </c>
      <c r="P314" s="60">
        <v>45714.6712075116</v>
      </c>
      <c r="Q314" s="60">
        <v>46092.6429518287</v>
      </c>
      <c r="R314" s="59">
        <v>5560</v>
      </c>
      <c r="S314" s="59">
        <v>36380</v>
      </c>
      <c r="T314" s="59">
        <v>79350</v>
      </c>
      <c r="U314" s="59">
        <v>75760</v>
      </c>
      <c r="V314" s="59">
        <v>5</v>
      </c>
      <c r="W314" s="59">
        <v>46</v>
      </c>
      <c r="X314" s="59">
        <v>105</v>
      </c>
      <c r="Y314" s="59">
        <v>98</v>
      </c>
      <c r="Z314" s="85" t="s">
        <v>962</v>
      </c>
      <c r="AA314" s="59">
        <v>1.8988047809</v>
      </c>
      <c r="AB314" s="59">
        <v>-0.5874424721</v>
      </c>
      <c r="AC314" s="59">
        <v>0.2071428571</v>
      </c>
      <c r="AD314" s="61">
        <f>IF(AND($G314="正式版",$H314="中西医诊所"),IFERROR(R314/同类汇总数据!C$3,0),IF(AND($G314="正式版",$H314="中医诊所"),IFERROR(R314/同类汇总数据!C$4,0),IF(AND($G314="正式版",$H314="口腔诊所"),IFERROR(R314/同类汇总数据!C$5,0),IF(AND($G314="检查版",$H314="中西医诊所"),IFERROR(R314/同类汇总数据!C$6,0),IF(AND($G314="检查版",$H314="中医诊所"),IFERROR(R314/同类汇总数据!C$7,0),IF(AND($G314="检查版",$H314="口腔诊所"),IFERROR(R314/同类汇总数据!C$8,0),IF(AND($G314="互联网版",$H314="中西医诊所"),IFERROR(R314/同类汇总数据!C$9,0),IF(AND($G314="互联网版",$H314="中医诊所"),IFERROR(R314/同类汇总数据!C$10,0),IF(AND($G314="互联网版",$H314="口腔诊所"),IFERROR(R314/同类汇总数据!C$11,0))))))))))</f>
        <v>0.556136586914983</v>
      </c>
      <c r="AE314" s="61">
        <f>IF(AND($G314="正式版",$H314="中西医诊所"),IFERROR(S314/同类汇总数据!D$3,0),IF(AND($G314="正式版",$H314="中医诊所"),IFERROR(S314/同类汇总数据!D$4,0),IF(AND($G314="正式版",$H314="口腔诊所"),IFERROR(S314/同类汇总数据!D$5,0),IF(AND($G314="检查版",$H314="中西医诊所"),IFERROR(S314/同类汇总数据!D$6,0),IF(AND($G314="检查版",$H314="中医诊所"),IFERROR(S314/同类汇总数据!D$7,0),IF(AND($G314="检查版",$H314="口腔诊所"),IFERROR(S314/同类汇总数据!D$8,0),IF(AND($G314="互联网版",$H314="中西医诊所"),IFERROR(S314/同类汇总数据!D$9,0),IF(AND($G314="互联网版",$H314="中医诊所"),IFERROR(S314/同类汇总数据!D$10,0),IF(AND($G314="互联网版",$H314="口腔诊所"),IFERROR(S314/同类汇总数据!D$11,0))))))))))</f>
        <v>0.837653968572409</v>
      </c>
      <c r="AF314" s="61">
        <f>IF(AND($G314="正式版",$H314="中西医诊所"),IFERROR(T314/同类汇总数据!E$3,0),IF(AND($G314="正式版",$H314="中医诊所"),IFERROR(T314/同类汇总数据!E$4,0),IF(AND($G314="正式版",$H314="口腔诊所"),IFERROR(T314/同类汇总数据!E$5,0),IF(AND($G314="检查版",$H314="中西医诊所"),IFERROR(T314/同类汇总数据!E$6,0),IF(AND($G314="检查版",$H314="中医诊所"),IFERROR(T314/同类汇总数据!E$7,0),IF(AND($G314="检查版",$H314="口腔诊所"),IFERROR(T314/同类汇总数据!E$8,0),IF(AND($G314="互联网版",$H314="中西医诊所"),IFERROR(T314/同类汇总数据!E$9,0),IF(AND($G314="互联网版",$H314="中医诊所"),IFERROR(T314/同类汇总数据!E$10,0),IF(AND($G314="互联网版",$H314="口腔诊所"),IFERROR(T314/同类汇总数据!E$11,0))))))))))</f>
        <v>0.715722692396897</v>
      </c>
      <c r="AG314" s="61">
        <f>IF(AND($G314="正式版",$H314="中西医诊所"),IFERROR(U314/同类汇总数据!F$3,0),IF(AND($G314="正式版",$H314="中医诊所"),IFERROR(U314/同类汇总数据!F$4,0),IF(AND($G314="正式版",$H314="口腔诊所"),IFERROR(U314/同类汇总数据!F$5,0),IF(AND($G314="检查版",$H314="中西医诊所"),IFERROR(U314/同类汇总数据!F$6,0),IF(AND($G314="检查版",$H314="中医诊所"),IFERROR(U314/同类汇总数据!F$7,0),IF(AND($G314="检查版",$H314="口腔诊所"),IFERROR(U314/同类汇总数据!F$8,0),IF(AND($G314="互联网版",$H314="中西医诊所"),IFERROR(U314/同类汇总数据!F$9,0),IF(AND($G314="互联网版",$H314="中医诊所"),IFERROR(U314/同类汇总数据!F$10,0),IF(AND($G314="互联网版",$H314="口腔诊所"),IFERROR(U314/同类汇总数据!F$11,0))))))))))</f>
        <v>0.758373569046755</v>
      </c>
      <c r="AH314" s="61">
        <f>IF(AND($G314="正式版",$H314="中西医诊所"),IFERROR(V314/同类汇总数据!G$3,0),IF(AND($G314="正式版",$H314="中医诊所"),IFERROR(V314/同类汇总数据!G$4,0),IF(AND($G314="正式版",$H314="口腔诊所"),IFERROR(V314/同类汇总数据!G$5,0),IF(AND($G314="检查版",$H314="中西医诊所"),IFERROR(V314/同类汇总数据!G$6,0),IF(AND($G314="检查版",$H314="中医诊所"),IFERROR(V314/同类汇总数据!G$7,0),IF(AND($G314="检查版",$H314="口腔诊所"),IFERROR(V314/同类汇总数据!G$8,0),IF(AND($G314="互联网版",$H314="中西医诊所"),IFERROR(V314/同类汇总数据!G$9,0),IF(AND($G314="互联网版",$H314="中医诊所"),IFERROR(V314/同类汇总数据!G$10,0),IF(AND($G314="互联网版",$H314="口腔诊所"),IFERROR(V314/同类汇总数据!G$11,0))))))))))</f>
        <v>0.37157040516037</v>
      </c>
      <c r="AI314" s="61">
        <f>IF(AND($G314="正式版",$H314="中西医诊所"),IFERROR(W314/同类汇总数据!H$3,0),IF(AND($G314="正式版",$H314="中医诊所"),IFERROR(W314/同类汇总数据!H$4,0),IF(AND($G314="正式版",$H314="口腔诊所"),IFERROR(W314/同类汇总数据!H$5,0),IF(AND($G314="检查版",$H314="中西医诊所"),IFERROR(W314/同类汇总数据!H$6,0),IF(AND($G314="检查版",$H314="中医诊所"),IFERROR(W314/同类汇总数据!H$7,0),IF(AND($G314="检查版",$H314="口腔诊所"),IFERROR(W314/同类汇总数据!H$8,0),IF(AND($G314="互联网版",$H314="中西医诊所"),IFERROR(W314/同类汇总数据!H$9,0),IF(AND($G314="互联网版",$H314="中医诊所"),IFERROR(W314/同类汇总数据!H$10,0),IF(AND($G314="互联网版",$H314="口腔诊所"),IFERROR(W314/同类汇总数据!H$11,0))))))))))</f>
        <v>0.810054537802252</v>
      </c>
      <c r="AJ314" s="61">
        <f>IF(AND($G314="正式版",$H314="中西医诊所"),IFERROR(X314/同类汇总数据!I$3,0),IF(AND($G314="正式版",$H314="中医诊所"),IFERROR(X314/同类汇总数据!I$4,0),IF(AND($G314="正式版",$H314="口腔诊所"),IFERROR(X314/同类汇总数据!I$5,0),IF(AND($G314="检查版",$H314="中西医诊所"),IFERROR(X314/同类汇总数据!I$6,0),IF(AND($G314="检查版",$H314="中医诊所"),IFERROR(X314/同类汇总数据!I$7,0),IF(AND($G314="检查版",$H314="口腔诊所"),IFERROR(X314/同类汇总数据!I$8,0),IF(AND($G314="互联网版",$H314="中西医诊所"),IFERROR(X314/同类汇总数据!I$9,0),IF(AND($G314="互联网版",$H314="中医诊所"),IFERROR(X314/同类汇总数据!I$10,0),IF(AND($G314="互联网版",$H314="口腔诊所"),IFERROR(X314/同类汇总数据!I$11,0))))))))))</f>
        <v>0.711664175842051</v>
      </c>
      <c r="AK314" s="61">
        <f>IF(AND($G314="正式版",$H314="中西医诊所"),IFERROR(Y314/同类汇总数据!J$3,0),IF(AND($G314="正式版",$H314="中医诊所"),IFERROR(Y314/同类汇总数据!J$4,0),IF(AND($G314="正式版",$H314="口腔诊所"),IFERROR(Y314/同类汇总数据!J$5,0),IF(AND($G314="检查版",$H314="中西医诊所"),IFERROR(Y314/同类汇总数据!J$6,0),IF(AND($G314="检查版",$H314="中医诊所"),IFERROR(Y314/同类汇总数据!J$7,0),IF(AND($G314="检查版",$H314="口腔诊所"),IFERROR(Y314/同类汇总数据!J$8,0),IF(AND($G314="互联网版",$H314="中西医诊所"),IFERROR(Y314/同类汇总数据!J$9,0),IF(AND($G314="互联网版",$H314="中医诊所"),IFERROR(Y314/同类汇总数据!J$10,0),IF(AND($G314="互联网版",$H314="口腔诊所"),IFERROR(Y314/同类汇总数据!J$11,0))))))))))</f>
        <v>0.737912355589423</v>
      </c>
      <c r="AL314" s="62" t="str">
        <f ca="1" t="shared" si="86"/>
        <v>-</v>
      </c>
      <c r="AM314" s="62" t="str">
        <f t="shared" si="87"/>
        <v/>
      </c>
      <c r="AN314" s="5" t="str">
        <f t="shared" si="88"/>
        <v/>
      </c>
      <c r="AO314" s="63">
        <f t="shared" si="89"/>
        <v>46103.591181875</v>
      </c>
      <c r="AP314" s="5" t="str">
        <f t="shared" si="90"/>
        <v/>
      </c>
      <c r="AQ314" s="60">
        <v>45342.673849537</v>
      </c>
    </row>
    <row r="315" ht="17" spans="1:43">
      <c r="A315" s="5">
        <f t="shared" si="95"/>
        <v>312</v>
      </c>
      <c r="B315" s="55" t="str">
        <f t="shared" si="83"/>
        <v>交易波动较大</v>
      </c>
      <c r="C315" s="2" t="str">
        <f t="shared" si="84"/>
        <v/>
      </c>
      <c r="D315" s="56" t="str">
        <f t="shared" si="85"/>
        <v>-</v>
      </c>
      <c r="E315" s="84" t="s">
        <v>963</v>
      </c>
      <c r="F315" s="58">
        <v>45344.5026844792</v>
      </c>
      <c r="G315" s="59" t="s">
        <v>38</v>
      </c>
      <c r="H315" s="59" t="s">
        <v>39</v>
      </c>
      <c r="I315" s="59" t="s">
        <v>40</v>
      </c>
      <c r="J315" s="59" t="s">
        <v>102</v>
      </c>
      <c r="K315" s="59" t="s">
        <v>964</v>
      </c>
      <c r="L315" s="59" t="s">
        <v>965</v>
      </c>
      <c r="M315" s="60">
        <v>46104.345162037</v>
      </c>
      <c r="N315" s="60">
        <v>46103.7664585417</v>
      </c>
      <c r="O315" s="60">
        <v>46104.3839538542</v>
      </c>
      <c r="P315" s="60">
        <v>46103.7012458796</v>
      </c>
      <c r="Q315" s="60">
        <v>46103.7664694329</v>
      </c>
      <c r="R315" s="59">
        <v>12096.74</v>
      </c>
      <c r="S315" s="59">
        <v>41981.42</v>
      </c>
      <c r="T315" s="59">
        <v>121994.63</v>
      </c>
      <c r="U315" s="59">
        <v>105817.95</v>
      </c>
      <c r="V315" s="59">
        <v>105</v>
      </c>
      <c r="W315" s="59">
        <v>333</v>
      </c>
      <c r="X315" s="59">
        <v>1017</v>
      </c>
      <c r="Y315" s="59">
        <v>896</v>
      </c>
      <c r="Z315" s="59">
        <v>201.1748098859</v>
      </c>
      <c r="AA315" s="59">
        <v>0.1914817894</v>
      </c>
      <c r="AB315" s="59">
        <v>-0.2131365041</v>
      </c>
      <c r="AC315" s="59">
        <v>-0.3292456665</v>
      </c>
      <c r="AD315" s="61">
        <f>IF(AND($G315="正式版",$H315="中西医诊所"),IFERROR(R315/同类汇总数据!C$3,0),IF(AND($G315="正式版",$H315="中医诊所"),IFERROR(R315/同类汇总数据!C$4,0),IF(AND($G315="正式版",$H315="口腔诊所"),IFERROR(R315/同类汇总数据!C$5,0),IF(AND($G315="检查版",$H315="中西医诊所"),IFERROR(R315/同类汇总数据!C$6,0),IF(AND($G315="检查版",$H315="中医诊所"),IFERROR(R315/同类汇总数据!C$7,0),IF(AND($G315="检查版",$H315="口腔诊所"),IFERROR(R315/同类汇总数据!C$8,0),IF(AND($G315="互联网版",$H315="中西医诊所"),IFERROR(R315/同类汇总数据!C$9,0),IF(AND($G315="互联网版",$H315="中医诊所"),IFERROR(R315/同类汇总数据!C$10,0),IF(AND($G315="互联网版",$H315="口腔诊所"),IFERROR(R315/同类汇总数据!C$11,0))))))))))</f>
        <v>1.32179499510917</v>
      </c>
      <c r="AE315" s="61">
        <f>IF(AND($G315="正式版",$H315="中西医诊所"),IFERROR(S315/同类汇总数据!D$3,0),IF(AND($G315="正式版",$H315="中医诊所"),IFERROR(S315/同类汇总数据!D$4,0),IF(AND($G315="正式版",$H315="口腔诊所"),IFERROR(S315/同类汇总数据!D$5,0),IF(AND($G315="检查版",$H315="中西医诊所"),IFERROR(S315/同类汇总数据!D$6,0),IF(AND($G315="检查版",$H315="中医诊所"),IFERROR(S315/同类汇总数据!D$7,0),IF(AND($G315="检查版",$H315="口腔诊所"),IFERROR(S315/同类汇总数据!D$8,0),IF(AND($G315="互联网版",$H315="中西医诊所"),IFERROR(S315/同类汇总数据!D$9,0),IF(AND($G315="互联网版",$H315="中医诊所"),IFERROR(S315/同类汇总数据!D$10,0),IF(AND($G315="互联网版",$H315="口腔诊所"),IFERROR(S315/同类汇总数据!D$11,0))))))))))</f>
        <v>1.15068961451621</v>
      </c>
      <c r="AF315" s="61">
        <f>IF(AND($G315="正式版",$H315="中西医诊所"),IFERROR(T315/同类汇总数据!E$3,0),IF(AND($G315="正式版",$H315="中医诊所"),IFERROR(T315/同类汇总数据!E$4,0),IF(AND($G315="正式版",$H315="口腔诊所"),IFERROR(T315/同类汇总数据!E$5,0),IF(AND($G315="检查版",$H315="中西医诊所"),IFERROR(T315/同类汇总数据!E$6,0),IF(AND($G315="检查版",$H315="中医诊所"),IFERROR(T315/同类汇总数据!E$7,0),IF(AND($G315="检查版",$H315="口腔诊所"),IFERROR(T315/同类汇总数据!E$8,0),IF(AND($G315="互联网版",$H315="中西医诊所"),IFERROR(T315/同类汇总数据!E$9,0),IF(AND($G315="互联网版",$H315="中医诊所"),IFERROR(T315/同类汇总数据!E$10,0),IF(AND($G315="互联网版",$H315="口腔诊所"),IFERROR(T315/同类汇总数据!E$11,0))))))))))</f>
        <v>1.11802485964162</v>
      </c>
      <c r="AG315" s="61">
        <f>IF(AND($G315="正式版",$H315="中西医诊所"),IFERROR(U315/同类汇总数据!F$3,0),IF(AND($G315="正式版",$H315="中医诊所"),IFERROR(U315/同类汇总数据!F$4,0),IF(AND($G315="正式版",$H315="口腔诊所"),IFERROR(U315/同类汇总数据!F$5,0),IF(AND($G315="检查版",$H315="中西医诊所"),IFERROR(U315/同类汇总数据!F$6,0),IF(AND($G315="检查版",$H315="中医诊所"),IFERROR(U315/同类汇总数据!F$7,0),IF(AND($G315="检查版",$H315="口腔诊所"),IFERROR(U315/同类汇总数据!F$8,0),IF(AND($G315="互联网版",$H315="中西医诊所"),IFERROR(U315/同类汇总数据!F$9,0),IF(AND($G315="互联网版",$H315="中医诊所"),IFERROR(U315/同类汇总数据!F$10,0),IF(AND($G315="互联网版",$H315="口腔诊所"),IFERROR(U315/同类汇总数据!F$11,0))))))))))</f>
        <v>1.10315306563844</v>
      </c>
      <c r="AH315" s="61">
        <f>IF(AND($G315="正式版",$H315="中西医诊所"),IFERROR(V315/同类汇总数据!G$3,0),IF(AND($G315="正式版",$H315="中医诊所"),IFERROR(V315/同类汇总数据!G$4,0),IF(AND($G315="正式版",$H315="口腔诊所"),IFERROR(V315/同类汇总数据!G$5,0),IF(AND($G315="检查版",$H315="中西医诊所"),IFERROR(V315/同类汇总数据!G$6,0),IF(AND($G315="检查版",$H315="中医诊所"),IFERROR(V315/同类汇总数据!G$7,0),IF(AND($G315="检查版",$H315="口腔诊所"),IFERROR(V315/同类汇总数据!G$8,0),IF(AND($G315="互联网版",$H315="中西医诊所"),IFERROR(V315/同类汇总数据!G$9,0),IF(AND($G315="互联网版",$H315="中医诊所"),IFERROR(V315/同类汇总数据!G$10,0),IF(AND($G315="互联网版",$H315="口腔诊所"),IFERROR(V315/同类汇总数据!G$11,0))))))))))</f>
        <v>1.107582085018</v>
      </c>
      <c r="AI315" s="61">
        <f>IF(AND($G315="正式版",$H315="中西医诊所"),IFERROR(W315/同类汇总数据!H$3,0),IF(AND($G315="正式版",$H315="中医诊所"),IFERROR(W315/同类汇总数据!H$4,0),IF(AND($G315="正式版",$H315="口腔诊所"),IFERROR(W315/同类汇总数据!H$5,0),IF(AND($G315="检查版",$H315="中西医诊所"),IFERROR(W315/同类汇总数据!H$6,0),IF(AND($G315="检查版",$H315="中医诊所"),IFERROR(W315/同类汇总数据!H$7,0),IF(AND($G315="检查版",$H315="口腔诊所"),IFERROR(W315/同类汇总数据!H$8,0),IF(AND($G315="互联网版",$H315="中西医诊所"),IFERROR(W315/同类汇总数据!H$9,0),IF(AND($G315="互联网版",$H315="中医诊所"),IFERROR(W315/同类汇总数据!H$10,0),IF(AND($G315="互联网版",$H315="口腔诊所"),IFERROR(W315/同类汇总数据!H$11,0))))))))))</f>
        <v>0.910755779606947</v>
      </c>
      <c r="AJ315" s="61">
        <f>IF(AND($G315="正式版",$H315="中西医诊所"),IFERROR(X315/同类汇总数据!I$3,0),IF(AND($G315="正式版",$H315="中医诊所"),IFERROR(X315/同类汇总数据!I$4,0),IF(AND($G315="正式版",$H315="口腔诊所"),IFERROR(X315/同类汇总数据!I$5,0),IF(AND($G315="检查版",$H315="中西医诊所"),IFERROR(X315/同类汇总数据!I$6,0),IF(AND($G315="检查版",$H315="中医诊所"),IFERROR(X315/同类汇总数据!I$7,0),IF(AND($G315="检查版",$H315="口腔诊所"),IFERROR(X315/同类汇总数据!I$8,0),IF(AND($G315="互联网版",$H315="中西医诊所"),IFERROR(X315/同类汇总数据!I$9,0),IF(AND($G315="互联网版",$H315="中医诊所"),IFERROR(X315/同类汇总数据!I$10,0),IF(AND($G315="互联网版",$H315="口腔诊所"),IFERROR(X315/同类汇总数据!I$11,0))))))))))</f>
        <v>0.899275883958572</v>
      </c>
      <c r="AK315" s="61">
        <f>IF(AND($G315="正式版",$H315="中西医诊所"),IFERROR(Y315/同类汇总数据!J$3,0),IF(AND($G315="正式版",$H315="中医诊所"),IFERROR(Y315/同类汇总数据!J$4,0),IF(AND($G315="正式版",$H315="口腔诊所"),IFERROR(Y315/同类汇总数据!J$5,0),IF(AND($G315="检查版",$H315="中西医诊所"),IFERROR(Y315/同类汇总数据!J$6,0),IF(AND($G315="检查版",$H315="中医诊所"),IFERROR(Y315/同类汇总数据!J$7,0),IF(AND($G315="检查版",$H315="口腔诊所"),IFERROR(Y315/同类汇总数据!J$8,0),IF(AND($G315="互联网版",$H315="中西医诊所"),IFERROR(Y315/同类汇总数据!J$9,0),IF(AND($G315="互联网版",$H315="中医诊所"),IFERROR(Y315/同类汇总数据!J$10,0),IF(AND($G315="互联网版",$H315="口腔诊所"),IFERROR(Y315/同类汇总数据!J$11,0))))))))))</f>
        <v>0.895299517657385</v>
      </c>
      <c r="AL315" s="62" t="str">
        <f ca="1" t="shared" si="86"/>
        <v>-</v>
      </c>
      <c r="AM315" s="62" t="str">
        <f t="shared" si="87"/>
        <v/>
      </c>
      <c r="AN315" s="5" t="str">
        <f t="shared" si="88"/>
        <v/>
      </c>
      <c r="AO315" s="63">
        <f t="shared" si="89"/>
        <v>46104.3839538542</v>
      </c>
      <c r="AP315" s="5" t="str">
        <f t="shared" si="90"/>
        <v/>
      </c>
      <c r="AQ315" s="60">
        <v>45343.4530692014</v>
      </c>
    </row>
    <row r="316" ht="17" spans="1:43">
      <c r="A316" s="5">
        <f t="shared" si="95"/>
        <v>313</v>
      </c>
      <c r="B316" s="55" t="str">
        <f t="shared" si="83"/>
        <v>交易波动较大</v>
      </c>
      <c r="C316" s="2" t="str">
        <f t="shared" si="84"/>
        <v/>
      </c>
      <c r="D316" s="56" t="str">
        <f t="shared" si="85"/>
        <v>-</v>
      </c>
      <c r="E316" s="84" t="s">
        <v>966</v>
      </c>
      <c r="F316" s="58">
        <v>45344.7499117014</v>
      </c>
      <c r="G316" s="59" t="s">
        <v>38</v>
      </c>
      <c r="H316" s="59" t="s">
        <v>39</v>
      </c>
      <c r="I316" s="59" t="s">
        <v>967</v>
      </c>
      <c r="J316" s="59" t="s">
        <v>968</v>
      </c>
      <c r="K316" s="59" t="s">
        <v>969</v>
      </c>
      <c r="L316" s="59" t="s">
        <v>970</v>
      </c>
      <c r="M316" s="60">
        <v>46104.382962963</v>
      </c>
      <c r="N316" s="60">
        <v>46104.3912512037</v>
      </c>
      <c r="O316" s="60">
        <v>46104.3997735995</v>
      </c>
      <c r="P316" s="60">
        <v>46099.4769764352</v>
      </c>
      <c r="Q316" s="60">
        <v>46104.3912611806</v>
      </c>
      <c r="R316" s="59">
        <v>20169.9</v>
      </c>
      <c r="S316" s="59">
        <v>91073.1</v>
      </c>
      <c r="T316" s="59">
        <v>273960.88</v>
      </c>
      <c r="U316" s="59">
        <v>249978.34</v>
      </c>
      <c r="V316" s="59">
        <v>216</v>
      </c>
      <c r="W316" s="59">
        <v>961</v>
      </c>
      <c r="X316" s="59">
        <v>3002</v>
      </c>
      <c r="Y316" s="59">
        <v>2695</v>
      </c>
      <c r="Z316" s="59">
        <v>178.2131317495</v>
      </c>
      <c r="AA316" s="59">
        <v>-0.0205327295</v>
      </c>
      <c r="AB316" s="59">
        <v>0.0342223779</v>
      </c>
      <c r="AC316" s="59">
        <v>-0.1700510327</v>
      </c>
      <c r="AD316" s="61">
        <f>IF(AND($G316="正式版",$H316="中西医诊所"),IFERROR(R316/同类汇总数据!C$3,0),IF(AND($G316="正式版",$H316="中医诊所"),IFERROR(R316/同类汇总数据!C$4,0),IF(AND($G316="正式版",$H316="口腔诊所"),IFERROR(R316/同类汇总数据!C$5,0),IF(AND($G316="检查版",$H316="中西医诊所"),IFERROR(R316/同类汇总数据!C$6,0),IF(AND($G316="检查版",$H316="中医诊所"),IFERROR(R316/同类汇总数据!C$7,0),IF(AND($G316="检查版",$H316="口腔诊所"),IFERROR(R316/同类汇总数据!C$8,0),IF(AND($G316="互联网版",$H316="中西医诊所"),IFERROR(R316/同类汇总数据!C$9,0),IF(AND($G316="互联网版",$H316="中医诊所"),IFERROR(R316/同类汇总数据!C$10,0),IF(AND($G316="互联网版",$H316="口腔诊所"),IFERROR(R316/同类汇总数据!C$11,0))))))))))</f>
        <v>2.20393865387306</v>
      </c>
      <c r="AE316" s="61">
        <f>IF(AND($G316="正式版",$H316="中西医诊所"),IFERROR(S316/同类汇总数据!D$3,0),IF(AND($G316="正式版",$H316="中医诊所"),IFERROR(S316/同类汇总数据!D$4,0),IF(AND($G316="正式版",$H316="口腔诊所"),IFERROR(S316/同类汇总数据!D$5,0),IF(AND($G316="检查版",$H316="中西医诊所"),IFERROR(S316/同类汇总数据!D$6,0),IF(AND($G316="检查版",$H316="中医诊所"),IFERROR(S316/同类汇总数据!D$7,0),IF(AND($G316="检查版",$H316="口腔诊所"),IFERROR(S316/同类汇总数据!D$8,0),IF(AND($G316="互联网版",$H316="中西医诊所"),IFERROR(S316/同类汇总数据!D$9,0),IF(AND($G316="互联网版",$H316="中医诊所"),IFERROR(S316/同类汇总数据!D$10,0),IF(AND($G316="互联网版",$H316="口腔诊所"),IFERROR(S316/同类汇总数据!D$11,0))))))))))</f>
        <v>2.49626788069093</v>
      </c>
      <c r="AF316" s="61">
        <f>IF(AND($G316="正式版",$H316="中西医诊所"),IFERROR(T316/同类汇总数据!E$3,0),IF(AND($G316="正式版",$H316="中医诊所"),IFERROR(T316/同类汇总数据!E$4,0),IF(AND($G316="正式版",$H316="口腔诊所"),IFERROR(T316/同类汇总数据!E$5,0),IF(AND($G316="检查版",$H316="中西医诊所"),IFERROR(T316/同类汇总数据!E$6,0),IF(AND($G316="检查版",$H316="中医诊所"),IFERROR(T316/同类汇总数据!E$7,0),IF(AND($G316="检查版",$H316="口腔诊所"),IFERROR(T316/同类汇总数据!E$8,0),IF(AND($G316="互联网版",$H316="中西医诊所"),IFERROR(T316/同类汇总数据!E$9,0),IF(AND($G316="互联网版",$H316="中医诊所"),IFERROR(T316/同类汇总数据!E$10,0),IF(AND($G316="互联网版",$H316="口腔诊所"),IFERROR(T316/同类汇总数据!E$11,0))))))))))</f>
        <v>2.51072587710865</v>
      </c>
      <c r="AG316" s="61">
        <f>IF(AND($G316="正式版",$H316="中西医诊所"),IFERROR(U316/同类汇总数据!F$3,0),IF(AND($G316="正式版",$H316="中医诊所"),IFERROR(U316/同类汇总数据!F$4,0),IF(AND($G316="正式版",$H316="口腔诊所"),IFERROR(U316/同类汇总数据!F$5,0),IF(AND($G316="检查版",$H316="中西医诊所"),IFERROR(U316/同类汇总数据!F$6,0),IF(AND($G316="检查版",$H316="中医诊所"),IFERROR(U316/同类汇总数据!F$7,0),IF(AND($G316="检查版",$H316="口腔诊所"),IFERROR(U316/同类汇总数据!F$8,0),IF(AND($G316="互联网版",$H316="中西医诊所"),IFERROR(U316/同类汇总数据!F$9,0),IF(AND($G316="互联网版",$H316="中医诊所"),IFERROR(U316/同类汇总数据!F$10,0),IF(AND($G316="互联网版",$H316="口腔诊所"),IFERROR(U316/同类汇总数据!F$11,0))))))))))</f>
        <v>2.60602640775227</v>
      </c>
      <c r="AH316" s="61">
        <f>IF(AND($G316="正式版",$H316="中西医诊所"),IFERROR(V316/同类汇总数据!G$3,0),IF(AND($G316="正式版",$H316="中医诊所"),IFERROR(V316/同类汇总数据!G$4,0),IF(AND($G316="正式版",$H316="口腔诊所"),IFERROR(V316/同类汇总数据!G$5,0),IF(AND($G316="检查版",$H316="中西医诊所"),IFERROR(V316/同类汇总数据!G$6,0),IF(AND($G316="检查版",$H316="中医诊所"),IFERROR(V316/同类汇总数据!G$7,0),IF(AND($G316="检查版",$H316="口腔诊所"),IFERROR(V316/同类汇总数据!G$8,0),IF(AND($G316="互联网版",$H316="中西医诊所"),IFERROR(V316/同类汇总数据!G$9,0),IF(AND($G316="互联网版",$H316="中医诊所"),IFERROR(V316/同类汇总数据!G$10,0),IF(AND($G316="互联网版",$H316="口腔诊所"),IFERROR(V316/同类汇总数据!G$11,0))))))))))</f>
        <v>2.27845457489417</v>
      </c>
      <c r="AI316" s="61">
        <f>IF(AND($G316="正式版",$H316="中西医诊所"),IFERROR(W316/同类汇总数据!H$3,0),IF(AND($G316="正式版",$H316="中医诊所"),IFERROR(W316/同类汇总数据!H$4,0),IF(AND($G316="正式版",$H316="口腔诊所"),IFERROR(W316/同类汇总数据!H$5,0),IF(AND($G316="检查版",$H316="中西医诊所"),IFERROR(W316/同类汇总数据!H$6,0),IF(AND($G316="检查版",$H316="中医诊所"),IFERROR(W316/同类汇总数据!H$7,0),IF(AND($G316="检查版",$H316="口腔诊所"),IFERROR(W316/同类汇总数据!H$8,0),IF(AND($G316="互联网版",$H316="中西医诊所"),IFERROR(W316/同类汇总数据!H$9,0),IF(AND($G316="互联网版",$H316="中医诊所"),IFERROR(W316/同类汇总数据!H$10,0),IF(AND($G316="互联网版",$H316="口腔诊所"),IFERROR(W316/同类汇总数据!H$11,0))))))))))</f>
        <v>2.62833724985669</v>
      </c>
      <c r="AJ316" s="61">
        <f>IF(AND($G316="正式版",$H316="中西医诊所"),IFERROR(X316/同类汇总数据!I$3,0),IF(AND($G316="正式版",$H316="中医诊所"),IFERROR(X316/同类汇总数据!I$4,0),IF(AND($G316="正式版",$H316="口腔诊所"),IFERROR(X316/同类汇总数据!I$5,0),IF(AND($G316="检查版",$H316="中西医诊所"),IFERROR(X316/同类汇总数据!I$6,0),IF(AND($G316="检查版",$H316="中医诊所"),IFERROR(X316/同类汇总数据!I$7,0),IF(AND($G316="检查版",$H316="口腔诊所"),IFERROR(X316/同类汇总数据!I$8,0),IF(AND($G316="互联网版",$H316="中西医诊所"),IFERROR(X316/同类汇总数据!I$9,0),IF(AND($G316="互联网版",$H316="中医诊所"),IFERROR(X316/同类汇总数据!I$10,0),IF(AND($G316="互联网版",$H316="口腔诊所"),IFERROR(X316/同类汇总数据!I$11,0))))))))))</f>
        <v>2.65449970859748</v>
      </c>
      <c r="AK316" s="61">
        <f>IF(AND($G316="正式版",$H316="中西医诊所"),IFERROR(Y316/同类汇总数据!J$3,0),IF(AND($G316="正式版",$H316="中医诊所"),IFERROR(Y316/同类汇总数据!J$4,0),IF(AND($G316="正式版",$H316="口腔诊所"),IFERROR(Y316/同类汇总数据!J$5,0),IF(AND($G316="检查版",$H316="中西医诊所"),IFERROR(Y316/同类汇总数据!J$6,0),IF(AND($G316="检查版",$H316="中医诊所"),IFERROR(Y316/同类汇总数据!J$7,0),IF(AND($G316="检查版",$H316="口腔诊所"),IFERROR(Y316/同类汇总数据!J$8,0),IF(AND($G316="互联网版",$H316="中西医诊所"),IFERROR(Y316/同类汇总数据!J$9,0),IF(AND($G316="互联网版",$H316="中医诊所"),IFERROR(Y316/同类汇总数据!J$10,0),IF(AND($G316="互联网版",$H316="口腔诊所"),IFERROR(Y316/同类汇总数据!J$11,0))))))))))</f>
        <v>2.69289308045385</v>
      </c>
      <c r="AL316" s="62" t="str">
        <f ca="1" t="shared" si="86"/>
        <v>-</v>
      </c>
      <c r="AM316" s="62" t="str">
        <f t="shared" si="87"/>
        <v>高于同行100%</v>
      </c>
      <c r="AN316" s="5" t="str">
        <f t="shared" si="88"/>
        <v>高于同行100%</v>
      </c>
      <c r="AO316" s="63">
        <f t="shared" si="89"/>
        <v>46104.3997735995</v>
      </c>
      <c r="AP316" s="5" t="str">
        <f t="shared" si="90"/>
        <v/>
      </c>
      <c r="AQ316" s="60">
        <v>45343.4815605556</v>
      </c>
    </row>
    <row r="317" ht="17" spans="1:43">
      <c r="A317" s="5">
        <f t="shared" si="95"/>
        <v>314</v>
      </c>
      <c r="B317" s="55" t="str">
        <f t="shared" si="83"/>
        <v>交易波动较大</v>
      </c>
      <c r="C317" s="2" t="str">
        <f t="shared" si="84"/>
        <v/>
      </c>
      <c r="D317" s="56" t="str">
        <f t="shared" si="85"/>
        <v>-</v>
      </c>
      <c r="E317" s="84" t="s">
        <v>971</v>
      </c>
      <c r="F317" s="58">
        <v>45345.5312065856</v>
      </c>
      <c r="G317" s="59" t="s">
        <v>38</v>
      </c>
      <c r="H317" s="59" t="s">
        <v>39</v>
      </c>
      <c r="I317" s="59" t="s">
        <v>40</v>
      </c>
      <c r="J317" s="59" t="s">
        <v>149</v>
      </c>
      <c r="K317" s="59" t="s">
        <v>972</v>
      </c>
      <c r="L317" s="59" t="s">
        <v>973</v>
      </c>
      <c r="M317" s="60">
        <v>46103.3877662037</v>
      </c>
      <c r="N317" s="60">
        <v>46103.8312958333</v>
      </c>
      <c r="O317" s="60">
        <v>46103.8291004977</v>
      </c>
      <c r="P317" s="60">
        <v>46101.5919681713</v>
      </c>
      <c r="Q317" s="60">
        <v>46103.8313303356</v>
      </c>
      <c r="R317" s="59">
        <v>6516.98</v>
      </c>
      <c r="S317" s="59">
        <v>24709.68</v>
      </c>
      <c r="T317" s="59">
        <v>107245.92</v>
      </c>
      <c r="U317" s="59">
        <v>82097.45</v>
      </c>
      <c r="V317" s="59">
        <v>29</v>
      </c>
      <c r="W317" s="59">
        <v>125</v>
      </c>
      <c r="X317" s="59">
        <v>477</v>
      </c>
      <c r="Y317" s="59">
        <v>399</v>
      </c>
      <c r="Z317" s="59">
        <v>402.4384803922</v>
      </c>
      <c r="AA317" s="59">
        <v>0.0702446478</v>
      </c>
      <c r="AB317" s="59">
        <v>-0.6116313385</v>
      </c>
      <c r="AC317" s="59">
        <v>0.3855104471</v>
      </c>
      <c r="AD317" s="61">
        <f>IF(AND($G317="正式版",$H317="中西医诊所"),IFERROR(R317/同类汇总数据!C$3,0),IF(AND($G317="正式版",$H317="中医诊所"),IFERROR(R317/同类汇总数据!C$4,0),IF(AND($G317="正式版",$H317="口腔诊所"),IFERROR(R317/同类汇总数据!C$5,0),IF(AND($G317="检查版",$H317="中西医诊所"),IFERROR(R317/同类汇总数据!C$6,0),IF(AND($G317="检查版",$H317="中医诊所"),IFERROR(R317/同类汇总数据!C$7,0),IF(AND($G317="检查版",$H317="口腔诊所"),IFERROR(R317/同类汇总数据!C$8,0),IF(AND($G317="互联网版",$H317="中西医诊所"),IFERROR(R317/同类汇总数据!C$9,0),IF(AND($G317="互联网版",$H317="中医诊所"),IFERROR(R317/同类汇总数据!C$10,0),IF(AND($G317="互联网版",$H317="口腔诊所"),IFERROR(R317/同类汇总数据!C$11,0))))))))))</f>
        <v>0.712101900778768</v>
      </c>
      <c r="AE317" s="61">
        <f>IF(AND($G317="正式版",$H317="中西医诊所"),IFERROR(S317/同类汇总数据!D$3,0),IF(AND($G317="正式版",$H317="中医诊所"),IFERROR(S317/同类汇总数据!D$4,0),IF(AND($G317="正式版",$H317="口腔诊所"),IFERROR(S317/同类汇总数据!D$5,0),IF(AND($G317="检查版",$H317="中西医诊所"),IFERROR(S317/同类汇总数据!D$6,0),IF(AND($G317="检查版",$H317="中医诊所"),IFERROR(S317/同类汇总数据!D$7,0),IF(AND($G317="检查版",$H317="口腔诊所"),IFERROR(S317/同类汇总数据!D$8,0),IF(AND($G317="互联网版",$H317="中西医诊所"),IFERROR(S317/同类汇总数据!D$9,0),IF(AND($G317="互联网版",$H317="中医诊所"),IFERROR(S317/同类汇总数据!D$10,0),IF(AND($G317="互联网版",$H317="口腔诊所"),IFERROR(S317/同类汇总数据!D$11,0))))))))))</f>
        <v>0.677279905110851</v>
      </c>
      <c r="AF317" s="61">
        <f>IF(AND($G317="正式版",$H317="中西医诊所"),IFERROR(T317/同类汇总数据!E$3,0),IF(AND($G317="正式版",$H317="中医诊所"),IFERROR(T317/同类汇总数据!E$4,0),IF(AND($G317="正式版",$H317="口腔诊所"),IFERROR(T317/同类汇总数据!E$5,0),IF(AND($G317="检查版",$H317="中西医诊所"),IFERROR(T317/同类汇总数据!E$6,0),IF(AND($G317="检查版",$H317="中医诊所"),IFERROR(T317/同类汇总数据!E$7,0),IF(AND($G317="检查版",$H317="口腔诊所"),IFERROR(T317/同类汇总数据!E$8,0),IF(AND($G317="互联网版",$H317="中西医诊所"),IFERROR(T317/同类汇总数据!E$9,0),IF(AND($G317="互联网版",$H317="中医诊所"),IFERROR(T317/同类汇总数据!E$10,0),IF(AND($G317="互联网版",$H317="口腔诊所"),IFERROR(T317/同类汇总数据!E$11,0))))))))))</f>
        <v>0.982859693538449</v>
      </c>
      <c r="AG317" s="61">
        <f>IF(AND($G317="正式版",$H317="中西医诊所"),IFERROR(U317/同类汇总数据!F$3,0),IF(AND($G317="正式版",$H317="中医诊所"),IFERROR(U317/同类汇总数据!F$4,0),IF(AND($G317="正式版",$H317="口腔诊所"),IFERROR(U317/同类汇总数据!F$5,0),IF(AND($G317="检查版",$H317="中西医诊所"),IFERROR(U317/同类汇总数据!F$6,0),IF(AND($G317="检查版",$H317="中医诊所"),IFERROR(U317/同类汇总数据!F$7,0),IF(AND($G317="检查版",$H317="口腔诊所"),IFERROR(U317/同类汇总数据!F$8,0),IF(AND($G317="互联网版",$H317="中西医诊所"),IFERROR(U317/同类汇总数据!F$9,0),IF(AND($G317="互联网版",$H317="中医诊所"),IFERROR(U317/同类汇总数据!F$10,0),IF(AND($G317="互联网版",$H317="口腔诊所"),IFERROR(U317/同类汇总数据!F$11,0))))))))))</f>
        <v>0.855866643122446</v>
      </c>
      <c r="AH317" s="61">
        <f>IF(AND($G317="正式版",$H317="中西医诊所"),IFERROR(V317/同类汇总数据!G$3,0),IF(AND($G317="正式版",$H317="中医诊所"),IFERROR(V317/同类汇总数据!G$4,0),IF(AND($G317="正式版",$H317="口腔诊所"),IFERROR(V317/同类汇总数据!G$5,0),IF(AND($G317="检查版",$H317="中西医诊所"),IFERROR(V317/同类汇总数据!G$6,0),IF(AND($G317="检查版",$H317="中医诊所"),IFERROR(V317/同类汇总数据!G$7,0),IF(AND($G317="检查版",$H317="口腔诊所"),IFERROR(V317/同类汇总数据!G$8,0),IF(AND($G317="互联网版",$H317="中西医诊所"),IFERROR(V317/同类汇总数据!G$9,0),IF(AND($G317="互联网版",$H317="中医诊所"),IFERROR(V317/同类汇总数据!G$10,0),IF(AND($G317="互联网版",$H317="口腔诊所"),IFERROR(V317/同类汇总数据!G$11,0))))))))))</f>
        <v>0.305903623481162</v>
      </c>
      <c r="AI317" s="61">
        <f>IF(AND($G317="正式版",$H317="中西医诊所"),IFERROR(W317/同类汇总数据!H$3,0),IF(AND($G317="正式版",$H317="中医诊所"),IFERROR(W317/同类汇总数据!H$4,0),IF(AND($G317="正式版",$H317="口腔诊所"),IFERROR(W317/同类汇总数据!H$5,0),IF(AND($G317="检查版",$H317="中西医诊所"),IFERROR(W317/同类汇总数据!H$6,0),IF(AND($G317="检查版",$H317="中医诊所"),IFERROR(W317/同类汇总数据!H$7,0),IF(AND($G317="检查版",$H317="口腔诊所"),IFERROR(W317/同类汇总数据!H$8,0),IF(AND($G317="互联网版",$H317="中西医诊所"),IFERROR(W317/同类汇总数据!H$9,0),IF(AND($G317="互联网版",$H317="中医诊所"),IFERROR(W317/同类汇总数据!H$10,0),IF(AND($G317="互联网版",$H317="口腔诊所"),IFERROR(W317/同类汇总数据!H$11,0))))))))))</f>
        <v>0.341875292645251</v>
      </c>
      <c r="AJ317" s="61">
        <f>IF(AND($G317="正式版",$H317="中西医诊所"),IFERROR(X317/同类汇总数据!I$3,0),IF(AND($G317="正式版",$H317="中医诊所"),IFERROR(X317/同类汇总数据!I$4,0),IF(AND($G317="正式版",$H317="口腔诊所"),IFERROR(X317/同类汇总数据!I$5,0),IF(AND($G317="检查版",$H317="中西医诊所"),IFERROR(X317/同类汇总数据!I$6,0),IF(AND($G317="检查版",$H317="中医诊所"),IFERROR(X317/同类汇总数据!I$7,0),IF(AND($G317="检查版",$H317="口腔诊所"),IFERROR(X317/同类汇总数据!I$8,0),IF(AND($G317="互联网版",$H317="中西医诊所"),IFERROR(X317/同类汇总数据!I$9,0),IF(AND($G317="互联网版",$H317="中医诊所"),IFERROR(X317/同类汇总数据!I$10,0),IF(AND($G317="互联网版",$H317="口腔诊所"),IFERROR(X317/同类汇总数据!I$11,0))))))))))</f>
        <v>0.42178426415756</v>
      </c>
      <c r="AK317" s="61">
        <f>IF(AND($G317="正式版",$H317="中西医诊所"),IFERROR(Y317/同类汇总数据!J$3,0),IF(AND($G317="正式版",$H317="中医诊所"),IFERROR(Y317/同类汇总数据!J$4,0),IF(AND($G317="正式版",$H317="口腔诊所"),IFERROR(Y317/同类汇总数据!J$5,0),IF(AND($G317="检查版",$H317="中西医诊所"),IFERROR(Y317/同类汇总数据!J$6,0),IF(AND($G317="检查版",$H317="中医诊所"),IFERROR(Y317/同类汇总数据!J$7,0),IF(AND($G317="检查版",$H317="口腔诊所"),IFERROR(Y317/同类汇总数据!J$8,0),IF(AND($G317="互联网版",$H317="中西医诊所"),IFERROR(Y317/同类汇总数据!J$9,0),IF(AND($G317="互联网版",$H317="中医诊所"),IFERROR(Y317/同类汇总数据!J$10,0),IF(AND($G317="互联网版",$H317="口腔诊所"),IFERROR(Y317/同类汇总数据!J$11,0))))))))))</f>
        <v>0.398688066456804</v>
      </c>
      <c r="AL317" s="62" t="str">
        <f ca="1" t="shared" si="86"/>
        <v>-</v>
      </c>
      <c r="AM317" s="62" t="str">
        <f t="shared" si="87"/>
        <v/>
      </c>
      <c r="AN317" s="5" t="str">
        <f t="shared" si="88"/>
        <v>低于同行50%</v>
      </c>
      <c r="AO317" s="63">
        <f t="shared" si="89"/>
        <v>46103.8313303356</v>
      </c>
      <c r="AP317" s="5" t="str">
        <f t="shared" si="90"/>
        <v/>
      </c>
      <c r="AQ317" s="60">
        <v>45344.5026844792</v>
      </c>
    </row>
    <row r="318" ht="17" spans="1:43">
      <c r="A318" s="5">
        <f t="shared" si="95"/>
        <v>315</v>
      </c>
      <c r="B318" s="55" t="str">
        <f t="shared" si="83"/>
        <v>交易波动较大</v>
      </c>
      <c r="C318" s="2" t="str">
        <f t="shared" si="84"/>
        <v/>
      </c>
      <c r="D318" s="56" t="str">
        <f t="shared" si="85"/>
        <v>-</v>
      </c>
      <c r="E318" s="84" t="s">
        <v>974</v>
      </c>
      <c r="F318" s="58">
        <v>45345.6643950347</v>
      </c>
      <c r="G318" s="59" t="s">
        <v>38</v>
      </c>
      <c r="H318" s="59" t="s">
        <v>39</v>
      </c>
      <c r="I318" s="59" t="s">
        <v>40</v>
      </c>
      <c r="J318" s="59" t="s">
        <v>41</v>
      </c>
      <c r="K318" s="59" t="s">
        <v>975</v>
      </c>
      <c r="L318" s="59"/>
      <c r="M318" s="60">
        <v>46104.3568865741</v>
      </c>
      <c r="N318" s="60">
        <v>46104.3938826968</v>
      </c>
      <c r="O318" s="60">
        <v>46104.3885978704</v>
      </c>
      <c r="P318" s="60">
        <v>46102.4100693634</v>
      </c>
      <c r="Q318" s="60">
        <v>46104.3938934491</v>
      </c>
      <c r="R318" s="59">
        <v>11548</v>
      </c>
      <c r="S318" s="59">
        <v>51859</v>
      </c>
      <c r="T318" s="59">
        <v>156099.5</v>
      </c>
      <c r="U318" s="59">
        <v>139424.5</v>
      </c>
      <c r="V318" s="59">
        <v>148</v>
      </c>
      <c r="W318" s="59">
        <v>704</v>
      </c>
      <c r="X318" s="59">
        <v>2079</v>
      </c>
      <c r="Y318" s="59">
        <v>1867</v>
      </c>
      <c r="Z318" s="59">
        <v>127.9729109275</v>
      </c>
      <c r="AA318" s="59">
        <v>0.0986727117</v>
      </c>
      <c r="AB318" s="59">
        <v>-0.1724697137</v>
      </c>
      <c r="AC318" s="59">
        <v>-0.2309528047</v>
      </c>
      <c r="AD318" s="61">
        <f>IF(AND($G318="正式版",$H318="中西医诊所"),IFERROR(R318/同类汇总数据!C$3,0),IF(AND($G318="正式版",$H318="中医诊所"),IFERROR(R318/同类汇总数据!C$4,0),IF(AND($G318="正式版",$H318="口腔诊所"),IFERROR(R318/同类汇总数据!C$5,0),IF(AND($G318="检查版",$H318="中西医诊所"),IFERROR(R318/同类汇总数据!C$6,0),IF(AND($G318="检查版",$H318="中医诊所"),IFERROR(R318/同类汇总数据!C$7,0),IF(AND($G318="检查版",$H318="口腔诊所"),IFERROR(R318/同类汇总数据!C$8,0),IF(AND($G318="互联网版",$H318="中西医诊所"),IFERROR(R318/同类汇总数据!C$9,0),IF(AND($G318="互联网版",$H318="中医诊所"),IFERROR(R318/同类汇总数据!C$10,0),IF(AND($G318="互联网版",$H318="口腔诊所"),IFERROR(R318/同类汇总数据!C$11,0))))))))))</f>
        <v>1.26183489134434</v>
      </c>
      <c r="AE318" s="61">
        <f>IF(AND($G318="正式版",$H318="中西医诊所"),IFERROR(S318/同类汇总数据!D$3,0),IF(AND($G318="正式版",$H318="中医诊所"),IFERROR(S318/同类汇总数据!D$4,0),IF(AND($G318="正式版",$H318="口腔诊所"),IFERROR(S318/同类汇总数据!D$5,0),IF(AND($G318="检查版",$H318="中西医诊所"),IFERROR(S318/同类汇总数据!D$6,0),IF(AND($G318="检查版",$H318="中医诊所"),IFERROR(S318/同类汇总数据!D$7,0),IF(AND($G318="检查版",$H318="口腔诊所"),IFERROR(S318/同类汇总数据!D$8,0),IF(AND($G318="互联网版",$H318="中西医诊所"),IFERROR(S318/同类汇总数据!D$9,0),IF(AND($G318="互联网版",$H318="中医诊所"),IFERROR(S318/同类汇总数据!D$10,0),IF(AND($G318="互联网版",$H318="口腔诊所"),IFERROR(S318/同类汇总数据!D$11,0))))))))))</f>
        <v>1.42142911600408</v>
      </c>
      <c r="AF318" s="61">
        <f>IF(AND($G318="正式版",$H318="中西医诊所"),IFERROR(T318/同类汇总数据!E$3,0),IF(AND($G318="正式版",$H318="中医诊所"),IFERROR(T318/同类汇总数据!E$4,0),IF(AND($G318="正式版",$H318="口腔诊所"),IFERROR(T318/同类汇总数据!E$5,0),IF(AND($G318="检查版",$H318="中西医诊所"),IFERROR(T318/同类汇总数据!E$6,0),IF(AND($G318="检查版",$H318="中医诊所"),IFERROR(T318/同类汇总数据!E$7,0),IF(AND($G318="检查版",$H318="口腔诊所"),IFERROR(T318/同类汇总数据!E$8,0),IF(AND($G318="互联网版",$H318="中西医诊所"),IFERROR(T318/同类汇总数据!E$9,0),IF(AND($G318="互联网版",$H318="中医诊所"),IFERROR(T318/同类汇总数据!E$10,0),IF(AND($G318="互联网版",$H318="口腔诊所"),IFERROR(T318/同类汇总数据!E$11,0))))))))))</f>
        <v>1.43058035896848</v>
      </c>
      <c r="AG318" s="61">
        <f>IF(AND($G318="正式版",$H318="中西医诊所"),IFERROR(U318/同类汇总数据!F$3,0),IF(AND($G318="正式版",$H318="中医诊所"),IFERROR(U318/同类汇总数据!F$4,0),IF(AND($G318="正式版",$H318="口腔诊所"),IFERROR(U318/同类汇总数据!F$5,0),IF(AND($G318="检查版",$H318="中西医诊所"),IFERROR(U318/同类汇总数据!F$6,0),IF(AND($G318="检查版",$H318="中医诊所"),IFERROR(U318/同类汇总数据!F$7,0),IF(AND($G318="检查版",$H318="口腔诊所"),IFERROR(U318/同类汇总数据!F$8,0),IF(AND($G318="互联网版",$H318="中西医诊所"),IFERROR(U318/同类汇总数据!F$9,0),IF(AND($G318="互联网版",$H318="中医诊所"),IFERROR(U318/同类汇总数据!F$10,0),IF(AND($G318="互联网版",$H318="口腔诊所"),IFERROR(U318/同类汇总数据!F$11,0))))))))))</f>
        <v>1.45350164693331</v>
      </c>
      <c r="AH318" s="61">
        <f>IF(AND($G318="正式版",$H318="中西医诊所"),IFERROR(V318/同类汇总数据!G$3,0),IF(AND($G318="正式版",$H318="中医诊所"),IFERROR(V318/同类汇总数据!G$4,0),IF(AND($G318="正式版",$H318="口腔诊所"),IFERROR(V318/同类汇总数据!G$5,0),IF(AND($G318="检查版",$H318="中西医诊所"),IFERROR(V318/同类汇总数据!G$6,0),IF(AND($G318="检查版",$H318="中医诊所"),IFERROR(V318/同类汇总数据!G$7,0),IF(AND($G318="检查版",$H318="口腔诊所"),IFERROR(V318/同类汇总数据!G$8,0),IF(AND($G318="互联网版",$H318="中西医诊所"),IFERROR(V318/同类汇总数据!G$9,0),IF(AND($G318="互联网版",$H318="中医诊所"),IFERROR(V318/同类汇总数据!G$10,0),IF(AND($G318="互联网版",$H318="口腔诊所"),IFERROR(V318/同类汇总数据!G$11,0))))))))))</f>
        <v>1.5611633198349</v>
      </c>
      <c r="AI318" s="61">
        <f>IF(AND($G318="正式版",$H318="中西医诊所"),IFERROR(W318/同类汇总数据!H$3,0),IF(AND($G318="正式版",$H318="中医诊所"),IFERROR(W318/同类汇总数据!H$4,0),IF(AND($G318="正式版",$H318="口腔诊所"),IFERROR(W318/同类汇总数据!H$5,0),IF(AND($G318="检查版",$H318="中西医诊所"),IFERROR(W318/同类汇总数据!H$6,0),IF(AND($G318="检查版",$H318="中医诊所"),IFERROR(W318/同类汇总数据!H$7,0),IF(AND($G318="检查版",$H318="口腔诊所"),IFERROR(W318/同类汇总数据!H$8,0),IF(AND($G318="互联网版",$H318="中西医诊所"),IFERROR(W318/同类汇总数据!H$9,0),IF(AND($G318="互联网版",$H318="中医诊所"),IFERROR(W318/同类汇总数据!H$10,0),IF(AND($G318="互联网版",$H318="口腔诊所"),IFERROR(W318/同类汇总数据!H$11,0))))))))))</f>
        <v>1.92544164817805</v>
      </c>
      <c r="AJ318" s="61">
        <f>IF(AND($G318="正式版",$H318="中西医诊所"),IFERROR(X318/同类汇总数据!I$3,0),IF(AND($G318="正式版",$H318="中医诊所"),IFERROR(X318/同类汇总数据!I$4,0),IF(AND($G318="正式版",$H318="口腔诊所"),IFERROR(X318/同类汇总数据!I$5,0),IF(AND($G318="检查版",$H318="中西医诊所"),IFERROR(X318/同类汇总数据!I$6,0),IF(AND($G318="检查版",$H318="中医诊所"),IFERROR(X318/同类汇总数据!I$7,0),IF(AND($G318="检查版",$H318="口腔诊所"),IFERROR(X318/同类汇总数据!I$8,0),IF(AND($G318="互联网版",$H318="中西医诊所"),IFERROR(X318/同类汇总数据!I$9,0),IF(AND($G318="互联网版",$H318="中医诊所"),IFERROR(X318/同类汇总数据!I$10,0),IF(AND($G318="互联网版",$H318="口腔诊所"),IFERROR(X318/同类汇总数据!I$11,0))))))))))</f>
        <v>1.83834273623389</v>
      </c>
      <c r="AK318" s="61">
        <f>IF(AND($G318="正式版",$H318="中西医诊所"),IFERROR(Y318/同类汇总数据!J$3,0),IF(AND($G318="正式版",$H318="中医诊所"),IFERROR(Y318/同类汇总数据!J$4,0),IF(AND($G318="正式版",$H318="口腔诊所"),IFERROR(Y318/同类汇总数据!J$5,0),IF(AND($G318="检查版",$H318="中西医诊所"),IFERROR(Y318/同类汇总数据!J$6,0),IF(AND($G318="检查版",$H318="中医诊所"),IFERROR(Y318/同类汇总数据!J$7,0),IF(AND($G318="检查版",$H318="口腔诊所"),IFERROR(Y318/同类汇总数据!J$8,0),IF(AND($G318="互联网版",$H318="中西医诊所"),IFERROR(Y318/同类汇总数据!J$9,0),IF(AND($G318="互联网版",$H318="中医诊所"),IFERROR(Y318/同类汇总数据!J$10,0),IF(AND($G318="互联网版",$H318="口腔诊所"),IFERROR(Y318/同类汇总数据!J$11,0))))))))))</f>
        <v>1.86554040119011</v>
      </c>
      <c r="AL318" s="62" t="str">
        <f ca="1" t="shared" si="86"/>
        <v>-</v>
      </c>
      <c r="AM318" s="62" t="str">
        <f t="shared" si="87"/>
        <v>高于同行20%</v>
      </c>
      <c r="AN318" s="5" t="str">
        <f t="shared" si="88"/>
        <v>高于同行150%</v>
      </c>
      <c r="AO318" s="63">
        <f t="shared" si="89"/>
        <v>46104.3938934491</v>
      </c>
      <c r="AP318" s="5" t="str">
        <f t="shared" si="90"/>
        <v/>
      </c>
      <c r="AQ318" s="60">
        <v>45344.7499117014</v>
      </c>
    </row>
    <row r="319" ht="17" spans="1:43">
      <c r="A319" s="5">
        <f t="shared" si="95"/>
        <v>316</v>
      </c>
      <c r="B319" s="55" t="str">
        <f t="shared" si="83"/>
        <v>连续三月交易上升</v>
      </c>
      <c r="C319" s="2" t="str">
        <f t="shared" si="84"/>
        <v/>
      </c>
      <c r="D319" s="56" t="str">
        <f t="shared" si="85"/>
        <v>-</v>
      </c>
      <c r="E319" s="84" t="s">
        <v>976</v>
      </c>
      <c r="F319" s="58">
        <v>45348.5850708912</v>
      </c>
      <c r="G319" s="59" t="s">
        <v>38</v>
      </c>
      <c r="H319" s="59" t="s">
        <v>39</v>
      </c>
      <c r="I319" s="59" t="s">
        <v>40</v>
      </c>
      <c r="J319" s="59" t="s">
        <v>53</v>
      </c>
      <c r="K319" s="59" t="s">
        <v>977</v>
      </c>
      <c r="L319" s="59"/>
      <c r="M319" s="60">
        <v>46104.3504050926</v>
      </c>
      <c r="N319" s="60">
        <v>46103.7530728588</v>
      </c>
      <c r="O319" s="60">
        <v>46103.7519286111</v>
      </c>
      <c r="P319" s="60">
        <v>46100.3477997917</v>
      </c>
      <c r="Q319" s="60">
        <v>46104.3600009491</v>
      </c>
      <c r="R319" s="59">
        <v>2587.64</v>
      </c>
      <c r="S319" s="59">
        <v>19957.01</v>
      </c>
      <c r="T319" s="59">
        <v>46042.2</v>
      </c>
      <c r="U319" s="59">
        <v>42479.47</v>
      </c>
      <c r="V319" s="59">
        <v>16</v>
      </c>
      <c r="W319" s="59">
        <v>98</v>
      </c>
      <c r="X319" s="59">
        <v>230</v>
      </c>
      <c r="Y319" s="59">
        <v>205</v>
      </c>
      <c r="Z319" s="59">
        <v>283.1964666667</v>
      </c>
      <c r="AA319" s="59">
        <v>0.9507803802</v>
      </c>
      <c r="AB319" s="59">
        <v>-0.3547573876</v>
      </c>
      <c r="AC319" s="59">
        <v>-0.1384094703</v>
      </c>
      <c r="AD319" s="61">
        <f>IF(AND($G319="正式版",$H319="中西医诊所"),IFERROR(R319/同类汇总数据!C$3,0),IF(AND($G319="正式版",$H319="中医诊所"),IFERROR(R319/同类汇总数据!C$4,0),IF(AND($G319="正式版",$H319="口腔诊所"),IFERROR(R319/同类汇总数据!C$5,0),IF(AND($G319="检查版",$H319="中西医诊所"),IFERROR(R319/同类汇总数据!C$6,0),IF(AND($G319="检查版",$H319="中医诊所"),IFERROR(R319/同类汇总数据!C$7,0),IF(AND($G319="检查版",$H319="口腔诊所"),IFERROR(R319/同类汇总数据!C$8,0),IF(AND($G319="互联网版",$H319="中西医诊所"),IFERROR(R319/同类汇总数据!C$9,0),IF(AND($G319="互联网版",$H319="中医诊所"),IFERROR(R319/同类汇总数据!C$10,0),IF(AND($G319="互联网版",$H319="口腔诊所"),IFERROR(R319/同类汇总数据!C$11,0))))))))))</f>
        <v>0.282748046262405</v>
      </c>
      <c r="AE319" s="61">
        <f>IF(AND($G319="正式版",$H319="中西医诊所"),IFERROR(S319/同类汇总数据!D$3,0),IF(AND($G319="正式版",$H319="中医诊所"),IFERROR(S319/同类汇总数据!D$4,0),IF(AND($G319="正式版",$H319="口腔诊所"),IFERROR(S319/同类汇总数据!D$5,0),IF(AND($G319="检查版",$H319="中西医诊所"),IFERROR(S319/同类汇总数据!D$6,0),IF(AND($G319="检查版",$H319="中医诊所"),IFERROR(S319/同类汇总数据!D$7,0),IF(AND($G319="检查版",$H319="口腔诊所"),IFERROR(S319/同类汇总数据!D$8,0),IF(AND($G319="互联网版",$H319="中西医诊所"),IFERROR(S319/同类汇总数据!D$9,0),IF(AND($G319="互联网版",$H319="中医诊所"),IFERROR(S319/同类汇总数据!D$10,0),IF(AND($G319="互联网版",$H319="口腔诊所"),IFERROR(S319/同类汇总数据!D$11,0))))))))))</f>
        <v>0.547011609988325</v>
      </c>
      <c r="AF319" s="61">
        <f>IF(AND($G319="正式版",$H319="中西医诊所"),IFERROR(T319/同类汇总数据!E$3,0),IF(AND($G319="正式版",$H319="中医诊所"),IFERROR(T319/同类汇总数据!E$4,0),IF(AND($G319="正式版",$H319="口腔诊所"),IFERROR(T319/同类汇总数据!E$5,0),IF(AND($G319="检查版",$H319="中西医诊所"),IFERROR(T319/同类汇总数据!E$6,0),IF(AND($G319="检查版",$H319="中医诊所"),IFERROR(T319/同类汇总数据!E$7,0),IF(AND($G319="检查版",$H319="口腔诊所"),IFERROR(T319/同类汇总数据!E$8,0),IF(AND($G319="互联网版",$H319="中西医诊所"),IFERROR(T319/同类汇总数据!E$9,0),IF(AND($G319="互联网版",$H319="中医诊所"),IFERROR(T319/同类汇总数据!E$10,0),IF(AND($G319="互联网版",$H319="口腔诊所"),IFERROR(T319/同类汇总数据!E$11,0))))))))))</f>
        <v>0.421955656512024</v>
      </c>
      <c r="AG319" s="61">
        <f>IF(AND($G319="正式版",$H319="中西医诊所"),IFERROR(U319/同类汇总数据!F$3,0),IF(AND($G319="正式版",$H319="中医诊所"),IFERROR(U319/同类汇总数据!F$4,0),IF(AND($G319="正式版",$H319="口腔诊所"),IFERROR(U319/同类汇总数据!F$5,0),IF(AND($G319="检查版",$H319="中西医诊所"),IFERROR(U319/同类汇总数据!F$6,0),IF(AND($G319="检查版",$H319="中医诊所"),IFERROR(U319/同类汇总数据!F$7,0),IF(AND($G319="检查版",$H319="口腔诊所"),IFERROR(U319/同类汇总数据!F$8,0),IF(AND($G319="互联网版",$H319="中西医诊所"),IFERROR(U319/同类汇总数据!F$9,0),IF(AND($G319="互联网版",$H319="中医诊所"),IFERROR(U319/同类汇总数据!F$10,0),IF(AND($G319="互联网版",$H319="口腔诊所"),IFERROR(U319/同类汇总数据!F$11,0))))))))))</f>
        <v>0.442848850853719</v>
      </c>
      <c r="AH319" s="61">
        <f>IF(AND($G319="正式版",$H319="中西医诊所"),IFERROR(V319/同类汇总数据!G$3,0),IF(AND($G319="正式版",$H319="中医诊所"),IFERROR(V319/同类汇总数据!G$4,0),IF(AND($G319="正式版",$H319="口腔诊所"),IFERROR(V319/同类汇总数据!G$5,0),IF(AND($G319="检查版",$H319="中西医诊所"),IFERROR(V319/同类汇总数据!G$6,0),IF(AND($G319="检查版",$H319="中医诊所"),IFERROR(V319/同类汇总数据!G$7,0),IF(AND($G319="检查版",$H319="口腔诊所"),IFERROR(V319/同类汇总数据!G$8,0),IF(AND($G319="互联网版",$H319="中西医诊所"),IFERROR(V319/同类汇总数据!G$9,0),IF(AND($G319="互联网版",$H319="中医诊所"),IFERROR(V319/同类汇总数据!G$10,0),IF(AND($G319="互联网版",$H319="口腔诊所"),IFERROR(V319/同类汇总数据!G$11,0))))))))))</f>
        <v>0.168774412955124</v>
      </c>
      <c r="AI319" s="61">
        <f>IF(AND($G319="正式版",$H319="中西医诊所"),IFERROR(W319/同类汇总数据!H$3,0),IF(AND($G319="正式版",$H319="中医诊所"),IFERROR(W319/同类汇总数据!H$4,0),IF(AND($G319="正式版",$H319="口腔诊所"),IFERROR(W319/同类汇总数据!H$5,0),IF(AND($G319="检查版",$H319="中西医诊所"),IFERROR(W319/同类汇总数据!H$6,0),IF(AND($G319="检查版",$H319="中医诊所"),IFERROR(W319/同类汇总数据!H$7,0),IF(AND($G319="检查版",$H319="口腔诊所"),IFERROR(W319/同类汇总数据!H$8,0),IF(AND($G319="互联网版",$H319="中西医诊所"),IFERROR(W319/同类汇总数据!H$9,0),IF(AND($G319="互联网版",$H319="中医诊所"),IFERROR(W319/同类汇总数据!H$10,0),IF(AND($G319="互联网版",$H319="口腔诊所"),IFERROR(W319/同类汇总数据!H$11,0))))))))))</f>
        <v>0.268030229433876</v>
      </c>
      <c r="AJ319" s="61">
        <f>IF(AND($G319="正式版",$H319="中西医诊所"),IFERROR(X319/同类汇总数据!I$3,0),IF(AND($G319="正式版",$H319="中医诊所"),IFERROR(X319/同类汇总数据!I$4,0),IF(AND($G319="正式版",$H319="口腔诊所"),IFERROR(X319/同类汇总数据!I$5,0),IF(AND($G319="检查版",$H319="中西医诊所"),IFERROR(X319/同类汇总数据!I$6,0),IF(AND($G319="检查版",$H319="中医诊所"),IFERROR(X319/同类汇总数据!I$7,0),IF(AND($G319="检查版",$H319="口腔诊所"),IFERROR(X319/同类汇总数据!I$8,0),IF(AND($G319="互联网版",$H319="中西医诊所"),IFERROR(X319/同类汇总数据!I$9,0),IF(AND($G319="互联网版",$H319="中医诊所"),IFERROR(X319/同类汇总数据!I$10,0),IF(AND($G319="互联网版",$H319="口腔诊所"),IFERROR(X319/同类汇总数据!I$11,0))))))))))</f>
        <v>0.203376060285616</v>
      </c>
      <c r="AK319" s="61">
        <f>IF(AND($G319="正式版",$H319="中西医诊所"),IFERROR(Y319/同类汇总数据!J$3,0),IF(AND($G319="正式版",$H319="中医诊所"),IFERROR(Y319/同类汇总数据!J$4,0),IF(AND($G319="正式版",$H319="口腔诊所"),IFERROR(Y319/同类汇总数据!J$5,0),IF(AND($G319="检查版",$H319="中西医诊所"),IFERROR(Y319/同类汇总数据!J$6,0),IF(AND($G319="检查版",$H319="中医诊所"),IFERROR(Y319/同类汇总数据!J$7,0),IF(AND($G319="检查版",$H319="口腔诊所"),IFERROR(Y319/同类汇总数据!J$8,0),IF(AND($G319="互联网版",$H319="中西医诊所"),IFERROR(Y319/同类汇总数据!J$9,0),IF(AND($G319="互联网版",$H319="中医诊所"),IFERROR(Y319/同类汇总数据!J$10,0),IF(AND($G319="互联网版",$H319="口腔诊所"),IFERROR(Y319/同类汇总数据!J$11,0))))))))))</f>
        <v>0.204839733392594</v>
      </c>
      <c r="AL319" s="62" t="str">
        <f ca="1" t="shared" si="86"/>
        <v>-</v>
      </c>
      <c r="AM319" s="62" t="str">
        <f t="shared" si="87"/>
        <v/>
      </c>
      <c r="AN319" s="5" t="str">
        <f t="shared" si="88"/>
        <v>低于同行50%</v>
      </c>
      <c r="AO319" s="63">
        <f t="shared" si="89"/>
        <v>46104.3600009491</v>
      </c>
      <c r="AP319" s="5" t="str">
        <f t="shared" si="90"/>
        <v/>
      </c>
      <c r="AQ319" s="60">
        <v>45345.5312065856</v>
      </c>
    </row>
    <row r="320" ht="17" spans="1:43">
      <c r="A320" s="5">
        <f t="shared" si="95"/>
        <v>317</v>
      </c>
      <c r="B320" s="55" t="str">
        <f t="shared" si="83"/>
        <v>交易波动较大</v>
      </c>
      <c r="C320" s="2" t="str">
        <f t="shared" si="84"/>
        <v/>
      </c>
      <c r="D320" s="56" t="str">
        <f t="shared" si="85"/>
        <v>-</v>
      </c>
      <c r="E320" s="84" t="s">
        <v>978</v>
      </c>
      <c r="F320" s="58">
        <v>45348.7523657523</v>
      </c>
      <c r="G320" s="59" t="s">
        <v>38</v>
      </c>
      <c r="H320" s="59" t="s">
        <v>39</v>
      </c>
      <c r="I320" s="59" t="s">
        <v>40</v>
      </c>
      <c r="J320" s="59" t="s">
        <v>67</v>
      </c>
      <c r="K320" s="59" t="s">
        <v>979</v>
      </c>
      <c r="L320" s="59" t="s">
        <v>980</v>
      </c>
      <c r="M320" s="60">
        <v>46104.3764583333</v>
      </c>
      <c r="N320" s="60">
        <v>46104.3996135648</v>
      </c>
      <c r="O320" s="60">
        <v>46104.3995254167</v>
      </c>
      <c r="P320" s="60">
        <v>46101.6227299306</v>
      </c>
      <c r="Q320" s="60">
        <v>46104.3996480208</v>
      </c>
      <c r="R320" s="59">
        <v>27758.15</v>
      </c>
      <c r="S320" s="59">
        <v>114402.04</v>
      </c>
      <c r="T320" s="59">
        <v>371906.58</v>
      </c>
      <c r="U320" s="59">
        <v>323183.86</v>
      </c>
      <c r="V320" s="59">
        <v>410</v>
      </c>
      <c r="W320" s="59">
        <v>1592</v>
      </c>
      <c r="X320" s="59">
        <v>4959</v>
      </c>
      <c r="Y320" s="59">
        <v>4369</v>
      </c>
      <c r="Z320" s="59">
        <v>162.6940604534</v>
      </c>
      <c r="AA320" s="59">
        <v>0.1295746092</v>
      </c>
      <c r="AB320" s="59">
        <v>-0.3517142861</v>
      </c>
      <c r="AC320" s="59">
        <v>-0.0597958828</v>
      </c>
      <c r="AD320" s="61">
        <f>IF(AND($G320="正式版",$H320="中西医诊所"),IFERROR(R320/同类汇总数据!C$3,0),IF(AND($G320="正式版",$H320="中医诊所"),IFERROR(R320/同类汇总数据!C$4,0),IF(AND($G320="正式版",$H320="口腔诊所"),IFERROR(R320/同类汇总数据!C$5,0),IF(AND($G320="检查版",$H320="中西医诊所"),IFERROR(R320/同类汇总数据!C$6,0),IF(AND($G320="检查版",$H320="中医诊所"),IFERROR(R320/同类汇总数据!C$7,0),IF(AND($G320="检查版",$H320="口腔诊所"),IFERROR(R320/同类汇总数据!C$8,0),IF(AND($G320="互联网版",$H320="中西医诊所"),IFERROR(R320/同类汇总数据!C$9,0),IF(AND($G320="互联网版",$H320="中医诊所"),IFERROR(R320/同类汇总数据!C$10,0),IF(AND($G320="互联网版",$H320="口腔诊所"),IFERROR(R320/同类汇总数据!C$11,0))))))))))</f>
        <v>3.03309682968218</v>
      </c>
      <c r="AE320" s="61">
        <f>IF(AND($G320="正式版",$H320="中西医诊所"),IFERROR(S320/同类汇总数据!D$3,0),IF(AND($G320="正式版",$H320="中医诊所"),IFERROR(S320/同类汇总数据!D$4,0),IF(AND($G320="正式版",$H320="口腔诊所"),IFERROR(S320/同类汇总数据!D$5,0),IF(AND($G320="检查版",$H320="中西医诊所"),IFERROR(S320/同类汇总数据!D$6,0),IF(AND($G320="检查版",$H320="中医诊所"),IFERROR(S320/同类汇总数据!D$7,0),IF(AND($G320="检查版",$H320="口腔诊所"),IFERROR(S320/同类汇总数据!D$8,0),IF(AND($G320="互联网版",$H320="中西医诊所"),IFERROR(S320/同类汇总数据!D$9,0),IF(AND($G320="互联网版",$H320="中医诊所"),IFERROR(S320/同类汇总数据!D$10,0),IF(AND($G320="互联网版",$H320="口腔诊所"),IFERROR(S320/同类汇总数据!D$11,0))))))))))</f>
        <v>3.13570239661897</v>
      </c>
      <c r="AF320" s="61">
        <f>IF(AND($G320="正式版",$H320="中西医诊所"),IFERROR(T320/同类汇总数据!E$3,0),IF(AND($G320="正式版",$H320="中医诊所"),IFERROR(T320/同类汇总数据!E$4,0),IF(AND($G320="正式版",$H320="口腔诊所"),IFERROR(T320/同类汇总数据!E$5,0),IF(AND($G320="检查版",$H320="中西医诊所"),IFERROR(T320/同类汇总数据!E$6,0),IF(AND($G320="检查版",$H320="中医诊所"),IFERROR(T320/同类汇总数据!E$7,0),IF(AND($G320="检查版",$H320="口腔诊所"),IFERROR(T320/同类汇总数据!E$8,0),IF(AND($G320="互联网版",$H320="中西医诊所"),IFERROR(T320/同类汇总数据!E$9,0),IF(AND($G320="互联网版",$H320="中医诊所"),IFERROR(T320/同类汇总数据!E$10,0),IF(AND($G320="互联网版",$H320="口腔诊所"),IFERROR(T320/同类汇总数据!E$11,0))))))))))</f>
        <v>3.40835331771813</v>
      </c>
      <c r="AG320" s="61">
        <f>IF(AND($G320="正式版",$H320="中西医诊所"),IFERROR(U320/同类汇总数据!F$3,0),IF(AND($G320="正式版",$H320="中医诊所"),IFERROR(U320/同类汇总数据!F$4,0),IF(AND($G320="正式版",$H320="口腔诊所"),IFERROR(U320/同类汇总数据!F$5,0),IF(AND($G320="检查版",$H320="中西医诊所"),IFERROR(U320/同类汇总数据!F$6,0),IF(AND($G320="检查版",$H320="中医诊所"),IFERROR(U320/同类汇总数据!F$7,0),IF(AND($G320="检查版",$H320="口腔诊所"),IFERROR(U320/同类汇总数据!F$8,0),IF(AND($G320="互联网版",$H320="中西医诊所"),IFERROR(U320/同类汇总数据!F$9,0),IF(AND($G320="互联网版",$H320="中医诊所"),IFERROR(U320/同类汇总数据!F$10,0),IF(AND($G320="互联网版",$H320="口腔诊所"),IFERROR(U320/同类汇总数据!F$11,0))))))))))</f>
        <v>3.36919460189756</v>
      </c>
      <c r="AH320" s="61">
        <f>IF(AND($G320="正式版",$H320="中西医诊所"),IFERROR(V320/同类汇总数据!G$3,0),IF(AND($G320="正式版",$H320="中医诊所"),IFERROR(V320/同类汇总数据!G$4,0),IF(AND($G320="正式版",$H320="口腔诊所"),IFERROR(V320/同类汇总数据!G$5,0),IF(AND($G320="检查版",$H320="中西医诊所"),IFERROR(V320/同类汇总数据!G$6,0),IF(AND($G320="检查版",$H320="中医诊所"),IFERROR(V320/同类汇总数据!G$7,0),IF(AND($G320="检查版",$H320="口腔诊所"),IFERROR(V320/同类汇总数据!G$8,0),IF(AND($G320="互联网版",$H320="中西医诊所"),IFERROR(V320/同类汇总数据!G$9,0),IF(AND($G320="互联网版",$H320="中医诊所"),IFERROR(V320/同类汇总数据!G$10,0),IF(AND($G320="互联网版",$H320="口腔诊所"),IFERROR(V320/同类汇总数据!G$11,0))))))))))</f>
        <v>4.32484433197505</v>
      </c>
      <c r="AI320" s="61">
        <f>IF(AND($G320="正式版",$H320="中西医诊所"),IFERROR(W320/同类汇总数据!H$3,0),IF(AND($G320="正式版",$H320="中医诊所"),IFERROR(W320/同类汇总数据!H$4,0),IF(AND($G320="正式版",$H320="口腔诊所"),IFERROR(W320/同类汇总数据!H$5,0),IF(AND($G320="检查版",$H320="中西医诊所"),IFERROR(W320/同类汇总数据!H$6,0),IF(AND($G320="检查版",$H320="中医诊所"),IFERROR(W320/同类汇总数据!H$7,0),IF(AND($G320="检查版",$H320="口腔诊所"),IFERROR(W320/同类汇总数据!H$8,0),IF(AND($G320="互联网版",$H320="中西医诊所"),IFERROR(W320/同类汇总数据!H$9,0),IF(AND($G320="互联网版",$H320="中医诊所"),IFERROR(W320/同类汇总数据!H$10,0),IF(AND($G320="互联网版",$H320="口腔诊所"),IFERROR(W320/同类汇总数据!H$11,0))))))))))</f>
        <v>4.35412372712991</v>
      </c>
      <c r="AJ320" s="61">
        <f>IF(AND($G320="正式版",$H320="中西医诊所"),IFERROR(X320/同类汇总数据!I$3,0),IF(AND($G320="正式版",$H320="中医诊所"),IFERROR(X320/同类汇总数据!I$4,0),IF(AND($G320="正式版",$H320="口腔诊所"),IFERROR(X320/同类汇总数据!I$5,0),IF(AND($G320="检查版",$H320="中西医诊所"),IFERROR(X320/同类汇总数据!I$6,0),IF(AND($G320="检查版",$H320="中医诊所"),IFERROR(X320/同类汇总数据!I$7,0),IF(AND($G320="检查版",$H320="口腔诊所"),IFERROR(X320/同类汇总数据!I$8,0),IF(AND($G320="互联网版",$H320="中西医诊所"),IFERROR(X320/同类汇总数据!I$9,0),IF(AND($G320="互联网版",$H320="中医诊所"),IFERROR(X320/同类汇总数据!I$10,0),IF(AND($G320="互联网版",$H320="口腔诊所"),IFERROR(X320/同类汇总数据!I$11,0))))))))))</f>
        <v>4.38496470850596</v>
      </c>
      <c r="AK320" s="61">
        <f>IF(AND($G320="正式版",$H320="中西医诊所"),IFERROR(Y320/同类汇总数据!J$3,0),IF(AND($G320="正式版",$H320="中医诊所"),IFERROR(Y320/同类汇总数据!J$4,0),IF(AND($G320="正式版",$H320="口腔诊所"),IFERROR(Y320/同类汇总数据!J$5,0),IF(AND($G320="检查版",$H320="中西医诊所"),IFERROR(Y320/同类汇总数据!J$6,0),IF(AND($G320="检查版",$H320="中医诊所"),IFERROR(Y320/同类汇总数据!J$7,0),IF(AND($G320="检查版",$H320="口腔诊所"),IFERROR(Y320/同类汇总数据!J$8,0),IF(AND($G320="互联网版",$H320="中西医诊所"),IFERROR(Y320/同类汇总数据!J$9,0),IF(AND($G320="互联网版",$H320="中医诊所"),IFERROR(Y320/同类汇总数据!J$10,0),IF(AND($G320="互联网版",$H320="口腔诊所"),IFERROR(Y320/同类汇总数据!J$11,0))))))))))</f>
        <v>4.36558436679142</v>
      </c>
      <c r="AL320" s="62" t="str">
        <f ca="1" t="shared" si="86"/>
        <v>-</v>
      </c>
      <c r="AM320" s="62" t="str">
        <f t="shared" si="87"/>
        <v>高于同行100%</v>
      </c>
      <c r="AN320" s="5" t="str">
        <f t="shared" si="88"/>
        <v>高于同行100%</v>
      </c>
      <c r="AO320" s="63">
        <f t="shared" si="89"/>
        <v>46104.3996480208</v>
      </c>
      <c r="AP320" s="5" t="str">
        <f t="shared" si="90"/>
        <v/>
      </c>
      <c r="AQ320" s="60">
        <v>45345.6643950347</v>
      </c>
    </row>
    <row r="321" ht="17" spans="1:43">
      <c r="A321" s="5">
        <f t="shared" si="95"/>
        <v>318</v>
      </c>
      <c r="B321" s="55" t="str">
        <f t="shared" si="83"/>
        <v>交易波动较大</v>
      </c>
      <c r="C321" s="2" t="str">
        <f t="shared" si="84"/>
        <v/>
      </c>
      <c r="D321" s="56" t="str">
        <f t="shared" si="85"/>
        <v>-</v>
      </c>
      <c r="E321" s="84" t="s">
        <v>981</v>
      </c>
      <c r="F321" s="58">
        <v>45349.7305794213</v>
      </c>
      <c r="G321" s="59" t="s">
        <v>38</v>
      </c>
      <c r="H321" s="59" t="s">
        <v>39</v>
      </c>
      <c r="I321" s="59" t="s">
        <v>40</v>
      </c>
      <c r="J321" s="59" t="s">
        <v>899</v>
      </c>
      <c r="K321" s="59" t="s">
        <v>982</v>
      </c>
      <c r="L321" s="59" t="s">
        <v>983</v>
      </c>
      <c r="M321" s="60">
        <v>46104.3316550926</v>
      </c>
      <c r="N321" s="60">
        <v>46104.3620221065</v>
      </c>
      <c r="O321" s="60">
        <v>46103.4655179051</v>
      </c>
      <c r="P321" s="60">
        <v>46102.6240104282</v>
      </c>
      <c r="Q321" s="60">
        <v>46104.3620272569</v>
      </c>
      <c r="R321" s="59">
        <v>20594.84</v>
      </c>
      <c r="S321" s="59">
        <v>66240.37</v>
      </c>
      <c r="T321" s="59">
        <v>212152.49</v>
      </c>
      <c r="U321" s="59">
        <v>177129.52</v>
      </c>
      <c r="V321" s="59">
        <v>223</v>
      </c>
      <c r="W321" s="59">
        <v>847</v>
      </c>
      <c r="X321" s="59">
        <v>2721</v>
      </c>
      <c r="Y321" s="59">
        <v>2366</v>
      </c>
      <c r="Z321" s="59">
        <v>224.642244898</v>
      </c>
      <c r="AA321" s="59">
        <v>0.0644980319</v>
      </c>
      <c r="AB321" s="59">
        <v>-0.2564179164</v>
      </c>
      <c r="AC321" s="59">
        <v>-0.150740138</v>
      </c>
      <c r="AD321" s="61">
        <f>IF(AND($G321="正式版",$H321="中西医诊所"),IFERROR(R321/同类汇总数据!C$3,0),IF(AND($G321="正式版",$H321="中医诊所"),IFERROR(R321/同类汇总数据!C$4,0),IF(AND($G321="正式版",$H321="口腔诊所"),IFERROR(R321/同类汇总数据!C$5,0),IF(AND($G321="检查版",$H321="中西医诊所"),IFERROR(R321/同类汇总数据!C$6,0),IF(AND($G321="检查版",$H321="中医诊所"),IFERROR(R321/同类汇总数据!C$7,0),IF(AND($G321="检查版",$H321="口腔诊所"),IFERROR(R321/同类汇总数据!C$8,0),IF(AND($G321="互联网版",$H321="中西医诊所"),IFERROR(R321/同类汇总数据!C$9,0),IF(AND($G321="互联网版",$H321="中医诊所"),IFERROR(R321/同类汇总数据!C$10,0),IF(AND($G321="互联网版",$H321="口腔诊所"),IFERROR(R321/同类汇总数据!C$11,0))))))))))</f>
        <v>2.25037129318098</v>
      </c>
      <c r="AE321" s="61">
        <f>IF(AND($G321="正式版",$H321="中西医诊所"),IFERROR(S321/同类汇总数据!D$3,0),IF(AND($G321="正式版",$H321="中医诊所"),IFERROR(S321/同类汇总数据!D$4,0),IF(AND($G321="正式版",$H321="口腔诊所"),IFERROR(S321/同类汇总数据!D$5,0),IF(AND($G321="检查版",$H321="中西医诊所"),IFERROR(S321/同类汇总数据!D$6,0),IF(AND($G321="检查版",$H321="中医诊所"),IFERROR(S321/同类汇总数据!D$7,0),IF(AND($G321="检查版",$H321="口腔诊所"),IFERROR(S321/同类汇总数据!D$8,0),IF(AND($G321="互联网版",$H321="中西医诊所"),IFERROR(S321/同类汇总数据!D$9,0),IF(AND($G321="互联网版",$H321="中医诊所"),IFERROR(S321/同类汇总数据!D$10,0),IF(AND($G321="互联网版",$H321="口腔诊所"),IFERROR(S321/同类汇总数据!D$11,0))))))))))</f>
        <v>1.81561523694794</v>
      </c>
      <c r="AF321" s="61">
        <f>IF(AND($G321="正式版",$H321="中西医诊所"),IFERROR(T321/同类汇总数据!E$3,0),IF(AND($G321="正式版",$H321="中医诊所"),IFERROR(T321/同类汇总数据!E$4,0),IF(AND($G321="正式版",$H321="口腔诊所"),IFERROR(T321/同类汇总数据!E$5,0),IF(AND($G321="检查版",$H321="中西医诊所"),IFERROR(T321/同类汇总数据!E$6,0),IF(AND($G321="检查版",$H321="中医诊所"),IFERROR(T321/同类汇总数据!E$7,0),IF(AND($G321="检查版",$H321="口腔诊所"),IFERROR(T321/同类汇总数据!E$8,0),IF(AND($G321="互联网版",$H321="中西医诊所"),IFERROR(T321/同类汇总数据!E$9,0),IF(AND($G321="互联网版",$H321="中医诊所"),IFERROR(T321/同类汇总数据!E$10,0),IF(AND($G321="互联网版",$H321="口腔诊所"),IFERROR(T321/同类汇总数据!E$11,0))))))))))</f>
        <v>1.94428031672271</v>
      </c>
      <c r="AG321" s="61">
        <f>IF(AND($G321="正式版",$H321="中西医诊所"),IFERROR(U321/同类汇总数据!F$3,0),IF(AND($G321="正式版",$H321="中医诊所"),IFERROR(U321/同类汇总数据!F$4,0),IF(AND($G321="正式版",$H321="口腔诊所"),IFERROR(U321/同类汇总数据!F$5,0),IF(AND($G321="检查版",$H321="中西医诊所"),IFERROR(U321/同类汇总数据!F$6,0),IF(AND($G321="检查版",$H321="中医诊所"),IFERROR(U321/同类汇总数据!F$7,0),IF(AND($G321="检查版",$H321="口腔诊所"),IFERROR(U321/同类汇总数据!F$8,0),IF(AND($G321="互联网版",$H321="中西医诊所"),IFERROR(U321/同类汇总数据!F$9,0),IF(AND($G321="互联网版",$H321="中医诊所"),IFERROR(U321/同类汇总数据!F$10,0),IF(AND($G321="互联网版",$H321="口腔诊所"),IFERROR(U321/同类汇总数据!F$11,0))))))))))</f>
        <v>1.84657681426512</v>
      </c>
      <c r="AH321" s="61">
        <f>IF(AND($G321="正式版",$H321="中西医诊所"),IFERROR(V321/同类汇总数据!G$3,0),IF(AND($G321="正式版",$H321="中医诊所"),IFERROR(V321/同类汇总数据!G$4,0),IF(AND($G321="正式版",$H321="口腔诊所"),IFERROR(V321/同类汇总数据!G$5,0),IF(AND($G321="检查版",$H321="中西医诊所"),IFERROR(V321/同类汇总数据!G$6,0),IF(AND($G321="检查版",$H321="中医诊所"),IFERROR(V321/同类汇总数据!G$7,0),IF(AND($G321="检查版",$H321="口腔诊所"),IFERROR(V321/同类汇总数据!G$8,0),IF(AND($G321="互联网版",$H321="中西医诊所"),IFERROR(V321/同类汇总数据!G$9,0),IF(AND($G321="互联网版",$H321="中医诊所"),IFERROR(V321/同类汇总数据!G$10,0),IF(AND($G321="互联网版",$H321="口腔诊所"),IFERROR(V321/同类汇总数据!G$11,0))))))))))</f>
        <v>2.35229338056204</v>
      </c>
      <c r="AI321" s="61">
        <f>IF(AND($G321="正式版",$H321="中西医诊所"),IFERROR(W321/同类汇总数据!H$3,0),IF(AND($G321="正式版",$H321="中医诊所"),IFERROR(W321/同类汇总数据!H$4,0),IF(AND($G321="正式版",$H321="口腔诊所"),IFERROR(W321/同类汇总数据!H$5,0),IF(AND($G321="检查版",$H321="中西医诊所"),IFERROR(W321/同类汇总数据!H$6,0),IF(AND($G321="检查版",$H321="中医诊所"),IFERROR(W321/同类汇总数据!H$7,0),IF(AND($G321="检查版",$H321="口腔诊所"),IFERROR(W321/同类汇总数据!H$8,0),IF(AND($G321="互联网版",$H321="中西医诊所"),IFERROR(W321/同类汇总数据!H$9,0),IF(AND($G321="互联网版",$H321="中医诊所"),IFERROR(W321/同类汇总数据!H$10,0),IF(AND($G321="互联网版",$H321="口腔诊所"),IFERROR(W321/同类汇总数据!H$11,0))))))))))</f>
        <v>2.31654698296422</v>
      </c>
      <c r="AJ321" s="61">
        <f>IF(AND($G321="正式版",$H321="中西医诊所"),IFERROR(X321/同类汇总数据!I$3,0),IF(AND($G321="正式版",$H321="中医诊所"),IFERROR(X321/同类汇总数据!I$4,0),IF(AND($G321="正式版",$H321="口腔诊所"),IFERROR(X321/同类汇总数据!I$5,0),IF(AND($G321="检查版",$H321="中西医诊所"),IFERROR(X321/同类汇总数据!I$6,0),IF(AND($G321="检查版",$H321="中医诊所"),IFERROR(X321/同类汇总数据!I$7,0),IF(AND($G321="检查版",$H321="口腔诊所"),IFERROR(X321/同类汇总数据!I$8,0),IF(AND($G321="互联网版",$H321="中西医诊所"),IFERROR(X321/同类汇总数据!I$9,0),IF(AND($G321="互联网版",$H321="中医诊所"),IFERROR(X321/同类汇总数据!I$10,0),IF(AND($G321="互联网版",$H321="口腔诊所"),IFERROR(X321/同类汇总数据!I$11,0))))))))))</f>
        <v>2.40602721755287</v>
      </c>
      <c r="AK321" s="61">
        <f>IF(AND($G321="正式版",$H321="中西医诊所"),IFERROR(Y321/同类汇总数据!J$3,0),IF(AND($G321="正式版",$H321="中医诊所"),IFERROR(Y321/同类汇总数据!J$4,0),IF(AND($G321="正式版",$H321="口腔诊所"),IFERROR(Y321/同类汇总数据!J$5,0),IF(AND($G321="检查版",$H321="中西医诊所"),IFERROR(Y321/同类汇总数据!J$6,0),IF(AND($G321="检查版",$H321="中医诊所"),IFERROR(Y321/同类汇总数据!J$7,0),IF(AND($G321="检查版",$H321="口腔诊所"),IFERROR(Y321/同类汇总数据!J$8,0),IF(AND($G321="互联网版",$H321="中西医诊所"),IFERROR(Y321/同类汇总数据!J$9,0),IF(AND($G321="互联网版",$H321="中医诊所"),IFERROR(Y321/同类汇总数据!J$10,0),IF(AND($G321="互联网版",$H321="口腔诊所"),IFERROR(Y321/同类汇总数据!J$11,0))))))))))</f>
        <v>2.36415028881403</v>
      </c>
      <c r="AL321" s="62" t="str">
        <f ca="1" t="shared" si="86"/>
        <v>-</v>
      </c>
      <c r="AM321" s="62" t="str">
        <f t="shared" si="87"/>
        <v>高于同行150%</v>
      </c>
      <c r="AN321" s="5" t="str">
        <f t="shared" si="88"/>
        <v>高于同行100%</v>
      </c>
      <c r="AO321" s="63">
        <f t="shared" si="89"/>
        <v>46104.3620272569</v>
      </c>
      <c r="AP321" s="5" t="str">
        <f t="shared" si="90"/>
        <v/>
      </c>
      <c r="AQ321" s="60">
        <v>45348.5850708912</v>
      </c>
    </row>
    <row r="322" ht="17" spans="1:43">
      <c r="A322" s="5">
        <f t="shared" si="95"/>
        <v>319</v>
      </c>
      <c r="B322" s="55" t="str">
        <f t="shared" si="83"/>
        <v>连续三月交易上升</v>
      </c>
      <c r="C322" s="2" t="str">
        <f t="shared" si="84"/>
        <v/>
      </c>
      <c r="D322" s="56" t="str">
        <f t="shared" si="85"/>
        <v>-</v>
      </c>
      <c r="E322" s="84" t="s">
        <v>984</v>
      </c>
      <c r="F322" s="58">
        <v>45349.7311135069</v>
      </c>
      <c r="G322" s="59" t="s">
        <v>38</v>
      </c>
      <c r="H322" s="59" t="s">
        <v>39</v>
      </c>
      <c r="I322" s="59" t="s">
        <v>40</v>
      </c>
      <c r="J322" s="59" t="s">
        <v>149</v>
      </c>
      <c r="K322" s="59" t="s">
        <v>985</v>
      </c>
      <c r="L322" s="59"/>
      <c r="M322" s="60">
        <v>46104.338599537</v>
      </c>
      <c r="N322" s="60">
        <v>46104.367636412</v>
      </c>
      <c r="O322" s="60">
        <v>46104.3669964931</v>
      </c>
      <c r="P322" s="60">
        <v>46103.3949533333</v>
      </c>
      <c r="Q322" s="60">
        <v>46104.3676485069</v>
      </c>
      <c r="R322" s="59">
        <v>15093.04</v>
      </c>
      <c r="S322" s="59">
        <v>67618.72</v>
      </c>
      <c r="T322" s="59">
        <v>171759.1</v>
      </c>
      <c r="U322" s="59">
        <v>154335.13</v>
      </c>
      <c r="V322" s="59">
        <v>141</v>
      </c>
      <c r="W322" s="59">
        <v>624</v>
      </c>
      <c r="X322" s="59">
        <v>1780</v>
      </c>
      <c r="Y322" s="59">
        <v>1590</v>
      </c>
      <c r="Z322" s="59">
        <v>163.6639766702</v>
      </c>
      <c r="AA322" s="59">
        <v>0.389388259</v>
      </c>
      <c r="AB322" s="59">
        <v>-0.1226631622</v>
      </c>
      <c r="AC322" s="59">
        <v>-0.2947138375</v>
      </c>
      <c r="AD322" s="61">
        <f>IF(AND($G322="正式版",$H322="中西医诊所"),IFERROR(R322/同类汇总数据!C$3,0),IF(AND($G322="正式版",$H322="中医诊所"),IFERROR(R322/同类汇总数据!C$4,0),IF(AND($G322="正式版",$H322="口腔诊所"),IFERROR(R322/同类汇总数据!C$5,0),IF(AND($G322="检查版",$H322="中西医诊所"),IFERROR(R322/同类汇总数据!C$6,0),IF(AND($G322="检查版",$H322="中医诊所"),IFERROR(R322/同类汇总数据!C$7,0),IF(AND($G322="检查版",$H322="口腔诊所"),IFERROR(R322/同类汇总数据!C$8,0),IF(AND($G322="互联网版",$H322="中西医诊所"),IFERROR(R322/同类汇总数据!C$9,0),IF(AND($G322="互联网版",$H322="中医诊所"),IFERROR(R322/同类汇总数据!C$10,0),IF(AND($G322="互联网版",$H322="口腔诊所"),IFERROR(R322/同类汇总数据!C$11,0))))))))))</f>
        <v>1.6491967863228</v>
      </c>
      <c r="AE322" s="61">
        <f>IF(AND($G322="正式版",$H322="中西医诊所"),IFERROR(S322/同类汇总数据!D$3,0),IF(AND($G322="正式版",$H322="中医诊所"),IFERROR(S322/同类汇总数据!D$4,0),IF(AND($G322="正式版",$H322="口腔诊所"),IFERROR(S322/同类汇总数据!D$5,0),IF(AND($G322="检查版",$H322="中西医诊所"),IFERROR(S322/同类汇总数据!D$6,0),IF(AND($G322="检查版",$H322="中医诊所"),IFERROR(S322/同类汇总数据!D$7,0),IF(AND($G322="检查版",$H322="口腔诊所"),IFERROR(S322/同类汇总数据!D$8,0),IF(AND($G322="互联网版",$H322="中西医诊所"),IFERROR(S322/同类汇总数据!D$9,0),IF(AND($G322="互联网版",$H322="中医诊所"),IFERROR(S322/同类汇总数据!D$10,0),IF(AND($G322="互联网版",$H322="口腔诊所"),IFERROR(S322/同类汇总数据!D$11,0))))))))))</f>
        <v>1.85339511743241</v>
      </c>
      <c r="AF322" s="61">
        <f>IF(AND($G322="正式版",$H322="中西医诊所"),IFERROR(T322/同类汇总数据!E$3,0),IF(AND($G322="正式版",$H322="中医诊所"),IFERROR(T322/同类汇总数据!E$4,0),IF(AND($G322="正式版",$H322="口腔诊所"),IFERROR(T322/同类汇总数据!E$5,0),IF(AND($G322="检查版",$H322="中西医诊所"),IFERROR(T322/同类汇总数据!E$6,0),IF(AND($G322="检查版",$H322="中医诊所"),IFERROR(T322/同类汇总数据!E$7,0),IF(AND($G322="检查版",$H322="口腔诊所"),IFERROR(T322/同类汇总数据!E$8,0),IF(AND($G322="互联网版",$H322="中西医诊所"),IFERROR(T322/同类汇总数据!E$9,0),IF(AND($G322="互联网版",$H322="中医诊所"),IFERROR(T322/同类汇总数据!E$10,0),IF(AND($G322="互联网版",$H322="口腔诊所"),IFERROR(T322/同类汇总数据!E$11,0))))))))))</f>
        <v>1.57409341435497</v>
      </c>
      <c r="AG322" s="61">
        <f>IF(AND($G322="正式版",$H322="中西医诊所"),IFERROR(U322/同类汇总数据!F$3,0),IF(AND($G322="正式版",$H322="中医诊所"),IFERROR(U322/同类汇总数据!F$4,0),IF(AND($G322="正式版",$H322="口腔诊所"),IFERROR(U322/同类汇总数据!F$5,0),IF(AND($G322="检查版",$H322="中西医诊所"),IFERROR(U322/同类汇总数据!F$6,0),IF(AND($G322="检查版",$H322="中医诊所"),IFERROR(U322/同类汇总数据!F$7,0),IF(AND($G322="检查版",$H322="口腔诊所"),IFERROR(U322/同类汇总数据!F$8,0),IF(AND($G322="互联网版",$H322="中西医诊所"),IFERROR(U322/同类汇总数据!F$9,0),IF(AND($G322="互联网版",$H322="中医诊所"),IFERROR(U322/同类汇总数据!F$10,0),IF(AND($G322="互联网版",$H322="口腔诊所"),IFERROR(U322/同类汇总数据!F$11,0))))))))))</f>
        <v>1.6089450966987</v>
      </c>
      <c r="AH322" s="61">
        <f>IF(AND($G322="正式版",$H322="中西医诊所"),IFERROR(V322/同类汇总数据!G$3,0),IF(AND($G322="正式版",$H322="中医诊所"),IFERROR(V322/同类汇总数据!G$4,0),IF(AND($G322="正式版",$H322="口腔诊所"),IFERROR(V322/同类汇总数据!G$5,0),IF(AND($G322="检查版",$H322="中西医诊所"),IFERROR(V322/同类汇总数据!G$6,0),IF(AND($G322="检查版",$H322="中医诊所"),IFERROR(V322/同类汇总数据!G$7,0),IF(AND($G322="检查版",$H322="口腔诊所"),IFERROR(V322/同类汇总数据!G$8,0),IF(AND($G322="互联网版",$H322="中西医诊所"),IFERROR(V322/同类汇总数据!G$9,0),IF(AND($G322="互联网版",$H322="中医诊所"),IFERROR(V322/同类汇总数据!G$10,0),IF(AND($G322="互联网版",$H322="口腔诊所"),IFERROR(V322/同类汇总数据!G$11,0))))))))))</f>
        <v>1.48732451416703</v>
      </c>
      <c r="AI322" s="61">
        <f>IF(AND($G322="正式版",$H322="中西医诊所"),IFERROR(W322/同类汇总数据!H$3,0),IF(AND($G322="正式版",$H322="中医诊所"),IFERROR(W322/同类汇总数据!H$4,0),IF(AND($G322="正式版",$H322="口腔诊所"),IFERROR(W322/同类汇总数据!H$5,0),IF(AND($G322="检查版",$H322="中西医诊所"),IFERROR(W322/同类汇总数据!H$6,0),IF(AND($G322="检查版",$H322="中医诊所"),IFERROR(W322/同类汇总数据!H$7,0),IF(AND($G322="检查版",$H322="口腔诊所"),IFERROR(W322/同类汇总数据!H$8,0),IF(AND($G322="互联网版",$H322="中西医诊所"),IFERROR(W322/同类汇总数据!H$9,0),IF(AND($G322="互联网版",$H322="中医诊所"),IFERROR(W322/同类汇总数据!H$10,0),IF(AND($G322="互联网版",$H322="口腔诊所"),IFERROR(W322/同类汇总数据!H$11,0))))))))))</f>
        <v>1.70664146088509</v>
      </c>
      <c r="AJ322" s="61">
        <f>IF(AND($G322="正式版",$H322="中西医诊所"),IFERROR(X322/同类汇总数据!I$3,0),IF(AND($G322="正式版",$H322="中医诊所"),IFERROR(X322/同类汇总数据!I$4,0),IF(AND($G322="正式版",$H322="口腔诊所"),IFERROR(X322/同类汇总数据!I$5,0),IF(AND($G322="检查版",$H322="中西医诊所"),IFERROR(X322/同类汇总数据!I$6,0),IF(AND($G322="检查版",$H322="中医诊所"),IFERROR(X322/同类汇总数据!I$7,0),IF(AND($G322="检查版",$H322="口腔诊所"),IFERROR(X322/同类汇总数据!I$8,0),IF(AND($G322="互联网版",$H322="中西医诊所"),IFERROR(X322/同类汇总数据!I$9,0),IF(AND($G322="互联网版",$H322="中医诊所"),IFERROR(X322/同类汇总数据!I$10,0),IF(AND($G322="互联网版",$H322="口腔诊所"),IFERROR(X322/同类汇总数据!I$11,0))))))))))</f>
        <v>1.57395385786259</v>
      </c>
      <c r="AK322" s="61">
        <f>IF(AND($G322="正式版",$H322="中西医诊所"),IFERROR(Y322/同类汇总数据!J$3,0),IF(AND($G322="正式版",$H322="中医诊所"),IFERROR(Y322/同类汇总数据!J$4,0),IF(AND($G322="正式版",$H322="口腔诊所"),IFERROR(Y322/同类汇总数据!J$5,0),IF(AND($G322="检查版",$H322="中西医诊所"),IFERROR(Y322/同类汇总数据!J$6,0),IF(AND($G322="检查版",$H322="中医诊所"),IFERROR(Y322/同类汇总数据!J$7,0),IF(AND($G322="检查版",$H322="口腔诊所"),IFERROR(Y322/同类汇总数据!J$8,0),IF(AND($G322="互联网版",$H322="中西医诊所"),IFERROR(Y322/同类汇总数据!J$9,0),IF(AND($G322="互联网版",$H322="中医诊所"),IFERROR(Y322/同类汇总数据!J$10,0),IF(AND($G322="互联网版",$H322="口腔诊所"),IFERROR(Y322/同类汇总数据!J$11,0))))))))))</f>
        <v>1.58875695655719</v>
      </c>
      <c r="AL322" s="62" t="str">
        <f ca="1" t="shared" si="86"/>
        <v>-</v>
      </c>
      <c r="AM322" s="62" t="str">
        <f t="shared" si="87"/>
        <v>高于同行150%</v>
      </c>
      <c r="AN322" s="5" t="str">
        <f t="shared" si="88"/>
        <v>高于同行150%</v>
      </c>
      <c r="AO322" s="63">
        <f t="shared" si="89"/>
        <v>46104.3676485069</v>
      </c>
      <c r="AP322" s="5" t="str">
        <f t="shared" si="90"/>
        <v/>
      </c>
      <c r="AQ322" s="60">
        <v>45348.7523657523</v>
      </c>
    </row>
    <row r="323" ht="17" spans="1:43">
      <c r="A323" s="5">
        <f t="shared" si="95"/>
        <v>320</v>
      </c>
      <c r="B323" s="55" t="str">
        <f t="shared" si="83"/>
        <v>连续三月交易上升</v>
      </c>
      <c r="C323" s="2" t="str">
        <f t="shared" si="84"/>
        <v/>
      </c>
      <c r="D323" s="56" t="str">
        <f t="shared" si="85"/>
        <v>-</v>
      </c>
      <c r="E323" s="84" t="s">
        <v>986</v>
      </c>
      <c r="F323" s="58">
        <v>45350.440161331</v>
      </c>
      <c r="G323" s="59" t="s">
        <v>38</v>
      </c>
      <c r="H323" s="59" t="s">
        <v>39</v>
      </c>
      <c r="I323" s="59" t="s">
        <v>40</v>
      </c>
      <c r="J323" s="59" t="s">
        <v>78</v>
      </c>
      <c r="K323" s="59" t="s">
        <v>987</v>
      </c>
      <c r="L323" s="59"/>
      <c r="M323" s="60">
        <v>46104.3963888889</v>
      </c>
      <c r="N323" s="60">
        <v>46103.7504440741</v>
      </c>
      <c r="O323" s="60"/>
      <c r="P323" s="60">
        <v>46091.6775028935</v>
      </c>
      <c r="Q323" s="60">
        <v>46097.520039919</v>
      </c>
      <c r="R323" s="59">
        <v>28704</v>
      </c>
      <c r="S323" s="59">
        <v>95451.43</v>
      </c>
      <c r="T323" s="59">
        <v>207203.41</v>
      </c>
      <c r="U323" s="59">
        <v>193218.93</v>
      </c>
      <c r="V323" s="59">
        <v>52</v>
      </c>
      <c r="W323" s="59">
        <v>170</v>
      </c>
      <c r="X323" s="59">
        <v>369</v>
      </c>
      <c r="Y323" s="59">
        <v>339</v>
      </c>
      <c r="Z323" s="85" t="s">
        <v>988</v>
      </c>
      <c r="AA323" s="59">
        <v>1.3097845314</v>
      </c>
      <c r="AB323" s="59">
        <v>-0.4132260906</v>
      </c>
      <c r="AC323" s="59">
        <v>0.1784577995</v>
      </c>
      <c r="AD323" s="61">
        <f>IF(AND($G323="正式版",$H323="中西医诊所"),IFERROR(R323/同类汇总数据!C$3,0),IF(AND($G323="正式版",$H323="中医诊所"),IFERROR(R323/同类汇总数据!C$4,0),IF(AND($G323="正式版",$H323="口腔诊所"),IFERROR(R323/同类汇总数据!C$5,0),IF(AND($G323="检查版",$H323="中西医诊所"),IFERROR(R323/同类汇总数据!C$6,0),IF(AND($G323="检查版",$H323="中医诊所"),IFERROR(R323/同类汇总数据!C$7,0),IF(AND($G323="检查版",$H323="口腔诊所"),IFERROR(R323/同类汇总数据!C$8,0),IF(AND($G323="互联网版",$H323="中西医诊所"),IFERROR(R323/同类汇总数据!C$9,0),IF(AND($G323="互联网版",$H323="中医诊所"),IFERROR(R323/同类汇总数据!C$10,0),IF(AND($G323="互联网版",$H323="口腔诊所"),IFERROR(R323/同类汇总数据!C$11,0))))))))))</f>
        <v>3.1364486249695</v>
      </c>
      <c r="AE323" s="61">
        <f>IF(AND($G323="正式版",$H323="中西医诊所"),IFERROR(S323/同类汇总数据!D$3,0),IF(AND($G323="正式版",$H323="中医诊所"),IFERROR(S323/同类汇总数据!D$4,0),IF(AND($G323="正式版",$H323="口腔诊所"),IFERROR(S323/同类汇总数据!D$5,0),IF(AND($G323="检查版",$H323="中西医诊所"),IFERROR(S323/同类汇总数据!D$6,0),IF(AND($G323="检查版",$H323="中医诊所"),IFERROR(S323/同类汇总数据!D$7,0),IF(AND($G323="检查版",$H323="口腔诊所"),IFERROR(S323/同类汇总数据!D$8,0),IF(AND($G323="互联网版",$H323="中西医诊所"),IFERROR(S323/同类汇总数据!D$9,0),IF(AND($G323="互联网版",$H323="中医诊所"),IFERROR(S323/同类汇总数据!D$10,0),IF(AND($G323="互联网版",$H323="口腔诊所"),IFERROR(S323/同类汇总数据!D$11,0))))))))))</f>
        <v>2.61627570462649</v>
      </c>
      <c r="AF323" s="61">
        <f>IF(AND($G323="正式版",$H323="中西医诊所"),IFERROR(T323/同类汇总数据!E$3,0),IF(AND($G323="正式版",$H323="中医诊所"),IFERROR(T323/同类汇总数据!E$4,0),IF(AND($G323="正式版",$H323="口腔诊所"),IFERROR(T323/同类汇总数据!E$5,0),IF(AND($G323="检查版",$H323="中西医诊所"),IFERROR(T323/同类汇总数据!E$6,0),IF(AND($G323="检查版",$H323="中医诊所"),IFERROR(T323/同类汇总数据!E$7,0),IF(AND($G323="检查版",$H323="口腔诊所"),IFERROR(T323/同类汇总数据!E$8,0),IF(AND($G323="互联网版",$H323="中西医诊所"),IFERROR(T323/同类汇总数据!E$9,0),IF(AND($G323="互联网版",$H323="中医诊所"),IFERROR(T323/同类汇总数据!E$10,0),IF(AND($G323="互联网版",$H323="口腔诊所"),IFERROR(T323/同类汇总数据!E$11,0))))))))))</f>
        <v>1.89892426726091</v>
      </c>
      <c r="AG323" s="61">
        <f>IF(AND($G323="正式版",$H323="中西医诊所"),IFERROR(U323/同类汇总数据!F$3,0),IF(AND($G323="正式版",$H323="中医诊所"),IFERROR(U323/同类汇总数据!F$4,0),IF(AND($G323="正式版",$H323="口腔诊所"),IFERROR(U323/同类汇总数据!F$5,0),IF(AND($G323="检查版",$H323="中西医诊所"),IFERROR(U323/同类汇总数据!F$6,0),IF(AND($G323="检查版",$H323="中医诊所"),IFERROR(U323/同类汇总数据!F$7,0),IF(AND($G323="检查版",$H323="口腔诊所"),IFERROR(U323/同类汇总数据!F$8,0),IF(AND($G323="互联网版",$H323="中西医诊所"),IFERROR(U323/同类汇总数据!F$9,0),IF(AND($G323="互联网版",$H323="中医诊所"),IFERROR(U323/同类汇总数据!F$10,0),IF(AND($G323="互联网版",$H323="口腔诊所"),IFERROR(U323/同类汇总数据!F$11,0))))))))))</f>
        <v>2.01430905596716</v>
      </c>
      <c r="AH323" s="61">
        <f>IF(AND($G323="正式版",$H323="中西医诊所"),IFERROR(V323/同类汇总数据!G$3,0),IF(AND($G323="正式版",$H323="中医诊所"),IFERROR(V323/同类汇总数据!G$4,0),IF(AND($G323="正式版",$H323="口腔诊所"),IFERROR(V323/同类汇总数据!G$5,0),IF(AND($G323="检查版",$H323="中西医诊所"),IFERROR(V323/同类汇总数据!G$6,0),IF(AND($G323="检查版",$H323="中医诊所"),IFERROR(V323/同类汇总数据!G$7,0),IF(AND($G323="检查版",$H323="口腔诊所"),IFERROR(V323/同类汇总数据!G$8,0),IF(AND($G323="互联网版",$H323="中西医诊所"),IFERROR(V323/同类汇总数据!G$9,0),IF(AND($G323="互联网版",$H323="中医诊所"),IFERROR(V323/同类汇总数据!G$10,0),IF(AND($G323="互联网版",$H323="口腔诊所"),IFERROR(V323/同类汇总数据!G$11,0))))))))))</f>
        <v>0.548516842104153</v>
      </c>
      <c r="AI323" s="61">
        <f>IF(AND($G323="正式版",$H323="中西医诊所"),IFERROR(W323/同类汇总数据!H$3,0),IF(AND($G323="正式版",$H323="中医诊所"),IFERROR(W323/同类汇总数据!H$4,0),IF(AND($G323="正式版",$H323="口腔诊所"),IFERROR(W323/同类汇总数据!H$5,0),IF(AND($G323="检查版",$H323="中西医诊所"),IFERROR(W323/同类汇总数据!H$6,0),IF(AND($G323="检查版",$H323="中医诊所"),IFERROR(W323/同类汇总数据!H$7,0),IF(AND($G323="检查版",$H323="口腔诊所"),IFERROR(W323/同类汇总数据!H$8,0),IF(AND($G323="互联网版",$H323="中西医诊所"),IFERROR(W323/同类汇总数据!H$9,0),IF(AND($G323="互联网版",$H323="中医诊所"),IFERROR(W323/同类汇总数据!H$10,0),IF(AND($G323="互联网版",$H323="口腔诊所"),IFERROR(W323/同类汇总数据!H$11,0))))))))))</f>
        <v>0.464950397997541</v>
      </c>
      <c r="AJ323" s="61">
        <f>IF(AND($G323="正式版",$H323="中西医诊所"),IFERROR(X323/同类汇总数据!I$3,0),IF(AND($G323="正式版",$H323="中医诊所"),IFERROR(X323/同类汇总数据!I$4,0),IF(AND($G323="正式版",$H323="口腔诊所"),IFERROR(X323/同类汇总数据!I$5,0),IF(AND($G323="检查版",$H323="中西医诊所"),IFERROR(X323/同类汇总数据!I$6,0),IF(AND($G323="检查版",$H323="中医诊所"),IFERROR(X323/同类汇总数据!I$7,0),IF(AND($G323="检查版",$H323="口腔诊所"),IFERROR(X323/同类汇总数据!I$8,0),IF(AND($G323="互联网版",$H323="中西医诊所"),IFERROR(X323/同类汇总数据!I$9,0),IF(AND($G323="互联网版",$H323="中医诊所"),IFERROR(X323/同类汇总数据!I$10,0),IF(AND($G323="互联网版",$H323="口腔诊所"),IFERROR(X323/同类汇总数据!I$11,0))))))))))</f>
        <v>0.326285940197358</v>
      </c>
      <c r="AK323" s="61">
        <f>IF(AND($G323="正式版",$H323="中西医诊所"),IFERROR(Y323/同类汇总数据!J$3,0),IF(AND($G323="正式版",$H323="中医诊所"),IFERROR(Y323/同类汇总数据!J$4,0),IF(AND($G323="正式版",$H323="口腔诊所"),IFERROR(Y323/同类汇总数据!J$5,0),IF(AND($G323="检查版",$H323="中西医诊所"),IFERROR(Y323/同类汇总数据!J$6,0),IF(AND($G323="检查版",$H323="中医诊所"),IFERROR(Y323/同类汇总数据!J$7,0),IF(AND($G323="检查版",$H323="口腔诊所"),IFERROR(Y323/同类汇总数据!J$8,0),IF(AND($G323="互联网版",$H323="中西医诊所"),IFERROR(Y323/同类汇总数据!J$9,0),IF(AND($G323="互联网版",$H323="中医诊所"),IFERROR(Y323/同类汇总数据!J$10,0),IF(AND($G323="互联网版",$H323="口腔诊所"),IFERROR(Y323/同类汇总数据!J$11,0))))))))))</f>
        <v>0.338734973756533</v>
      </c>
      <c r="AL323" s="62" t="str">
        <f ca="1" t="shared" si="86"/>
        <v>-</v>
      </c>
      <c r="AM323" s="62" t="str">
        <f t="shared" si="87"/>
        <v>高于同行100%</v>
      </c>
      <c r="AN323" s="5" t="str">
        <f t="shared" si="88"/>
        <v>低于同行50%</v>
      </c>
      <c r="AO323" s="63">
        <f t="shared" si="89"/>
        <v>46104.3963888889</v>
      </c>
      <c r="AP323" s="5" t="str">
        <f t="shared" si="90"/>
        <v/>
      </c>
      <c r="AQ323" s="60">
        <v>45349.7305794213</v>
      </c>
    </row>
    <row r="324" ht="17" spans="1:43">
      <c r="A324" s="5">
        <f t="shared" ref="A324:A333" si="96">ROW()-3</f>
        <v>321</v>
      </c>
      <c r="B324" s="55" t="str">
        <f t="shared" si="83"/>
        <v>交易波动较大</v>
      </c>
      <c r="C324" s="2" t="str">
        <f t="shared" si="84"/>
        <v/>
      </c>
      <c r="D324" s="56" t="str">
        <f t="shared" si="85"/>
        <v>-</v>
      </c>
      <c r="E324" s="84" t="s">
        <v>989</v>
      </c>
      <c r="F324" s="58">
        <v>45350.4425465741</v>
      </c>
      <c r="G324" s="59" t="s">
        <v>38</v>
      </c>
      <c r="H324" s="59" t="s">
        <v>39</v>
      </c>
      <c r="I324" s="59" t="s">
        <v>40</v>
      </c>
      <c r="J324" s="59" t="s">
        <v>53</v>
      </c>
      <c r="K324" s="59" t="s">
        <v>990</v>
      </c>
      <c r="L324" s="59" t="s">
        <v>991</v>
      </c>
      <c r="M324" s="60">
        <v>46104.357662037</v>
      </c>
      <c r="N324" s="60">
        <v>46104.394223912</v>
      </c>
      <c r="O324" s="60">
        <v>46104.392448206</v>
      </c>
      <c r="P324" s="60">
        <v>46102.5457079051</v>
      </c>
      <c r="Q324" s="60">
        <v>46104.3942672454</v>
      </c>
      <c r="R324" s="59">
        <v>29969</v>
      </c>
      <c r="S324" s="59">
        <v>124869.9</v>
      </c>
      <c r="T324" s="59">
        <v>351837.76</v>
      </c>
      <c r="U324" s="59">
        <v>318784.9</v>
      </c>
      <c r="V324" s="59">
        <v>237</v>
      </c>
      <c r="W324" s="59">
        <v>1005</v>
      </c>
      <c r="X324" s="59">
        <v>2886</v>
      </c>
      <c r="Y324" s="59">
        <v>2599</v>
      </c>
      <c r="Z324" s="59">
        <v>191.5774639423</v>
      </c>
      <c r="AA324" s="59">
        <v>0.1604470053</v>
      </c>
      <c r="AB324" s="59">
        <v>-0.0985051799</v>
      </c>
      <c r="AC324" s="59">
        <v>-0.0798839831</v>
      </c>
      <c r="AD324" s="61">
        <f>IF(AND($G324="正式版",$H324="中西医诊所"),IFERROR(R324/同类汇总数据!C$3,0),IF(AND($G324="正式版",$H324="中医诊所"),IFERROR(R324/同类汇总数据!C$4,0),IF(AND($G324="正式版",$H324="口腔诊所"),IFERROR(R324/同类汇总数据!C$5,0),IF(AND($G324="检查版",$H324="中西医诊所"),IFERROR(R324/同类汇总数据!C$6,0),IF(AND($G324="检查版",$H324="中医诊所"),IFERROR(R324/同类汇总数据!C$7,0),IF(AND($G324="检查版",$H324="口腔诊所"),IFERROR(R324/同类汇总数据!C$8,0),IF(AND($G324="互联网版",$H324="中西医诊所"),IFERROR(R324/同类汇总数据!C$9,0),IF(AND($G324="互联网版",$H324="中医诊所"),IFERROR(R324/同类汇总数据!C$10,0),IF(AND($G324="互联网版",$H324="口腔诊所"),IFERROR(R324/同类汇总数据!C$11,0))))))))))</f>
        <v>3.2746735243071</v>
      </c>
      <c r="AE324" s="61">
        <f>IF(AND($G324="正式版",$H324="中西医诊所"),IFERROR(S324/同类汇总数据!D$3,0),IF(AND($G324="正式版",$H324="中医诊所"),IFERROR(S324/同类汇总数据!D$4,0),IF(AND($G324="正式版",$H324="口腔诊所"),IFERROR(S324/同类汇总数据!D$5,0),IF(AND($G324="检查版",$H324="中西医诊所"),IFERROR(S324/同类汇总数据!D$6,0),IF(AND($G324="检查版",$H324="中医诊所"),IFERROR(S324/同类汇总数据!D$7,0),IF(AND($G324="检查版",$H324="口腔诊所"),IFERROR(S324/同类汇总数据!D$8,0),IF(AND($G324="互联网版",$H324="中西医诊所"),IFERROR(S324/同类汇总数据!D$9,0),IF(AND($G324="互联网版",$H324="中医诊所"),IFERROR(S324/同类汇总数据!D$10,0),IF(AND($G324="互联网版",$H324="口腔诊所"),IFERROR(S324/同类汇总数据!D$11,0))))))))))</f>
        <v>3.42262117612213</v>
      </c>
      <c r="AF324" s="61">
        <f>IF(AND($G324="正式版",$H324="中西医诊所"),IFERROR(T324/同类汇总数据!E$3,0),IF(AND($G324="正式版",$H324="中医诊所"),IFERROR(T324/同类汇总数据!E$4,0),IF(AND($G324="正式版",$H324="口腔诊所"),IFERROR(T324/同类汇总数据!E$5,0),IF(AND($G324="检查版",$H324="中西医诊所"),IFERROR(T324/同类汇总数据!E$6,0),IF(AND($G324="检查版",$H324="中医诊所"),IFERROR(T324/同类汇总数据!E$7,0),IF(AND($G324="检查版",$H324="口腔诊所"),IFERROR(T324/同类汇总数据!E$8,0),IF(AND($G324="互联网版",$H324="中西医诊所"),IFERROR(T324/同类汇总数据!E$9,0),IF(AND($G324="互联网版",$H324="中医诊所"),IFERROR(T324/同类汇总数据!E$10,0),IF(AND($G324="互联网版",$H324="口腔诊所"),IFERROR(T324/同类汇总数据!E$11,0))))))))))</f>
        <v>3.22443178228929</v>
      </c>
      <c r="AG324" s="61">
        <f>IF(AND($G324="正式版",$H324="中西医诊所"),IFERROR(U324/同类汇总数据!F$3,0),IF(AND($G324="正式版",$H324="中医诊所"),IFERROR(U324/同类汇总数据!F$4,0),IF(AND($G324="正式版",$H324="口腔诊所"),IFERROR(U324/同类汇总数据!F$5,0),IF(AND($G324="检查版",$H324="中西医诊所"),IFERROR(U324/同类汇总数据!F$6,0),IF(AND($G324="检查版",$H324="中医诊所"),IFERROR(U324/同类汇总数据!F$7,0),IF(AND($G324="检查版",$H324="口腔诊所"),IFERROR(U324/同类汇总数据!F$8,0),IF(AND($G324="互联网版",$H324="中西医诊所"),IFERROR(U324/同类汇总数据!F$9,0),IF(AND($G324="互联网版",$H324="中医诊所"),IFERROR(U324/同类汇总数据!F$10,0),IF(AND($G324="互联网版",$H324="口腔诊所"),IFERROR(U324/同类汇总数据!F$11,0))))))))))</f>
        <v>3.32333540495015</v>
      </c>
      <c r="AH324" s="61">
        <f>IF(AND($G324="正式版",$H324="中西医诊所"),IFERROR(V324/同类汇总数据!G$3,0),IF(AND($G324="正式版",$H324="中医诊所"),IFERROR(V324/同类汇总数据!G$4,0),IF(AND($G324="正式版",$H324="口腔诊所"),IFERROR(V324/同类汇总数据!G$5,0),IF(AND($G324="检查版",$H324="中西医诊所"),IFERROR(V324/同类汇总数据!G$6,0),IF(AND($G324="检查版",$H324="中医诊所"),IFERROR(V324/同类汇总数据!G$7,0),IF(AND($G324="检查版",$H324="口腔诊所"),IFERROR(V324/同类汇总数据!G$8,0),IF(AND($G324="互联网版",$H324="中西医诊所"),IFERROR(V324/同类汇总数据!G$9,0),IF(AND($G324="互联网版",$H324="中医诊所"),IFERROR(V324/同类汇总数据!G$10,0),IF(AND($G324="互联网版",$H324="口腔诊所"),IFERROR(V324/同类汇总数据!G$11,0))))))))))</f>
        <v>2.49997099189777</v>
      </c>
      <c r="AI324" s="61">
        <f>IF(AND($G324="正式版",$H324="中西医诊所"),IFERROR(W324/同类汇总数据!H$3,0),IF(AND($G324="正式版",$H324="中医诊所"),IFERROR(W324/同类汇总数据!H$4,0),IF(AND($G324="正式版",$H324="口腔诊所"),IFERROR(W324/同类汇总数据!H$5,0),IF(AND($G324="检查版",$H324="中西医诊所"),IFERROR(W324/同类汇总数据!H$6,0),IF(AND($G324="检查版",$H324="中医诊所"),IFERROR(W324/同类汇总数据!H$7,0),IF(AND($G324="检查版",$H324="口腔诊所"),IFERROR(W324/同类汇总数据!H$8,0),IF(AND($G324="互联网版",$H324="中西医诊所"),IFERROR(W324/同类汇总数据!H$9,0),IF(AND($G324="互联网版",$H324="中医诊所"),IFERROR(W324/同类汇总数据!H$10,0),IF(AND($G324="互联网版",$H324="口腔诊所"),IFERROR(W324/同类汇总数据!H$11,0))))))))))</f>
        <v>2.74867735286781</v>
      </c>
      <c r="AJ324" s="61">
        <f>IF(AND($G324="正式版",$H324="中西医诊所"),IFERROR(X324/同类汇总数据!I$3,0),IF(AND($G324="正式版",$H324="中医诊所"),IFERROR(X324/同类汇总数据!I$4,0),IF(AND($G324="正式版",$H324="口腔诊所"),IFERROR(X324/同类汇总数据!I$5,0),IF(AND($G324="检查版",$H324="中西医诊所"),IFERROR(X324/同类汇总数据!I$6,0),IF(AND($G324="检查版",$H324="中医诊所"),IFERROR(X324/同类汇总数据!I$7,0),IF(AND($G324="检查版",$H324="口腔诊所"),IFERROR(X324/同类汇总数据!I$8,0),IF(AND($G324="互联网版",$H324="中西医诊所"),IFERROR(X324/同类汇总数据!I$9,0),IF(AND($G324="互联网版",$H324="中医诊所"),IFERROR(X324/同类汇总数据!I$10,0),IF(AND($G324="互联网版",$H324="口腔诊所"),IFERROR(X324/同类汇总数据!I$11,0))))))))))</f>
        <v>2.55192743471429</v>
      </c>
      <c r="AK324" s="61">
        <f>IF(AND($G324="正式版",$H324="中西医诊所"),IFERROR(Y324/同类汇总数据!J$3,0),IF(AND($G324="正式版",$H324="中医诊所"),IFERROR(Y324/同类汇总数据!J$4,0),IF(AND($G324="正式版",$H324="口腔诊所"),IFERROR(Y324/同类汇总数据!J$5,0),IF(AND($G324="检查版",$H324="中西医诊所"),IFERROR(Y324/同类汇总数据!J$6,0),IF(AND($G324="检查版",$H324="中医诊所"),IFERROR(Y324/同类汇总数据!J$7,0),IF(AND($G324="检查版",$H324="口腔诊所"),IFERROR(Y324/同类汇总数据!J$8,0),IF(AND($G324="互联网版",$H324="中西医诊所"),IFERROR(Y324/同类汇总数据!J$9,0),IF(AND($G324="互联网版",$H324="中医诊所"),IFERROR(Y324/同类汇总数据!J$10,0),IF(AND($G324="互联网版",$H324="口腔诊所"),IFERROR(Y324/同类汇总数据!J$11,0))))))))))</f>
        <v>2.59696813213342</v>
      </c>
      <c r="AL324" s="62" t="str">
        <f ca="1" t="shared" si="86"/>
        <v>-</v>
      </c>
      <c r="AM324" s="62" t="str">
        <f t="shared" si="87"/>
        <v>高于同行100%</v>
      </c>
      <c r="AN324" s="5" t="str">
        <f t="shared" si="88"/>
        <v>高于同行100%</v>
      </c>
      <c r="AO324" s="63">
        <f t="shared" si="89"/>
        <v>46104.3942672454</v>
      </c>
      <c r="AP324" s="5" t="str">
        <f t="shared" si="90"/>
        <v/>
      </c>
      <c r="AQ324" s="60">
        <v>45349.7311135069</v>
      </c>
    </row>
    <row r="325" ht="17" spans="1:43">
      <c r="A325" s="5">
        <f t="shared" si="96"/>
        <v>322</v>
      </c>
      <c r="B325" s="55" t="str">
        <f t="shared" si="83"/>
        <v>连续三月交易上升</v>
      </c>
      <c r="C325" s="2" t="str">
        <f t="shared" si="84"/>
        <v/>
      </c>
      <c r="D325" s="56" t="str">
        <f t="shared" si="85"/>
        <v>-</v>
      </c>
      <c r="E325" s="84" t="s">
        <v>992</v>
      </c>
      <c r="F325" s="58">
        <v>45350.5796540278</v>
      </c>
      <c r="G325" s="59" t="s">
        <v>38</v>
      </c>
      <c r="H325" s="59" t="s">
        <v>66</v>
      </c>
      <c r="I325" s="59" t="s">
        <v>40</v>
      </c>
      <c r="J325" s="59" t="s">
        <v>45</v>
      </c>
      <c r="K325" s="59" t="s">
        <v>993</v>
      </c>
      <c r="L325" s="59" t="s">
        <v>994</v>
      </c>
      <c r="M325" s="60">
        <v>46103.4043518519</v>
      </c>
      <c r="N325" s="60">
        <v>46103.4656040046</v>
      </c>
      <c r="O325" s="60">
        <v>46103.4371509491</v>
      </c>
      <c r="P325" s="60">
        <v>46101.6944954745</v>
      </c>
      <c r="Q325" s="60">
        <v>46103.4656300926</v>
      </c>
      <c r="R325" s="59">
        <v>7653.47</v>
      </c>
      <c r="S325" s="59">
        <v>31244.17</v>
      </c>
      <c r="T325" s="59">
        <v>83440.58</v>
      </c>
      <c r="U325" s="59">
        <v>72864.47</v>
      </c>
      <c r="V325" s="59">
        <v>46</v>
      </c>
      <c r="W325" s="59">
        <v>175</v>
      </c>
      <c r="X325" s="59">
        <v>498</v>
      </c>
      <c r="Y325" s="59">
        <v>443</v>
      </c>
      <c r="Z325" s="59">
        <v>315.4306060606</v>
      </c>
      <c r="AA325" s="59">
        <v>0.7700875861</v>
      </c>
      <c r="AB325" s="59">
        <v>-0.4890405935</v>
      </c>
      <c r="AC325" s="59">
        <v>0.0049126827</v>
      </c>
      <c r="AD325" s="61">
        <f>IF(AND($G325="正式版",$H325="中西医诊所"),IFERROR(R325/同类汇总数据!C$3,0),IF(AND($G325="正式版",$H325="中医诊所"),IFERROR(R325/同类汇总数据!C$4,0),IF(AND($G325="正式版",$H325="口腔诊所"),IFERROR(R325/同类汇总数据!C$5,0),IF(AND($G325="检查版",$H325="中西医诊所"),IFERROR(R325/同类汇总数据!C$6,0),IF(AND($G325="检查版",$H325="中医诊所"),IFERROR(R325/同类汇总数据!C$7,0),IF(AND($G325="检查版",$H325="口腔诊所"),IFERROR(R325/同类汇总数据!C$8,0),IF(AND($G325="互联网版",$H325="中西医诊所"),IFERROR(R325/同类汇总数据!C$9,0),IF(AND($G325="互联网版",$H325="中医诊所"),IFERROR(R325/同类汇总数据!C$10,0),IF(AND($G325="互联网版",$H325="口腔诊所"),IFERROR(R325/同类汇总数据!C$11,0))))))))))</f>
        <v>1.10169275350276</v>
      </c>
      <c r="AE325" s="61">
        <f>IF(AND($G325="正式版",$H325="中西医诊所"),IFERROR(S325/同类汇总数据!D$3,0),IF(AND($G325="正式版",$H325="中医诊所"),IFERROR(S325/同类汇总数据!D$4,0),IF(AND($G325="正式版",$H325="口腔诊所"),IFERROR(S325/同类汇总数据!D$5,0),IF(AND($G325="检查版",$H325="中西医诊所"),IFERROR(S325/同类汇总数据!D$6,0),IF(AND($G325="检查版",$H325="中医诊所"),IFERROR(S325/同类汇总数据!D$7,0),IF(AND($G325="检查版",$H325="口腔诊所"),IFERROR(S325/同类汇总数据!D$8,0),IF(AND($G325="互联网版",$H325="中西医诊所"),IFERROR(S325/同类汇总数据!D$9,0),IF(AND($G325="互联网版",$H325="中医诊所"),IFERROR(S325/同类汇总数据!D$10,0),IF(AND($G325="互联网版",$H325="口腔诊所"),IFERROR(S325/同类汇总数据!D$11,0))))))))))</f>
        <v>1.15915512165536</v>
      </c>
      <c r="AF325" s="61">
        <f>IF(AND($G325="正式版",$H325="中西医诊所"),IFERROR(T325/同类汇总数据!E$3,0),IF(AND($G325="正式版",$H325="中医诊所"),IFERROR(T325/同类汇总数据!E$4,0),IF(AND($G325="正式版",$H325="口腔诊所"),IFERROR(T325/同类汇总数据!E$5,0),IF(AND($G325="检查版",$H325="中西医诊所"),IFERROR(T325/同类汇总数据!E$6,0),IF(AND($G325="检查版",$H325="中医诊所"),IFERROR(T325/同类汇总数据!E$7,0),IF(AND($G325="检查版",$H325="口腔诊所"),IFERROR(T325/同类汇总数据!E$8,0),IF(AND($G325="互联网版",$H325="中西医诊所"),IFERROR(T325/同类汇总数据!E$9,0),IF(AND($G325="互联网版",$H325="中医诊所"),IFERROR(T325/同类汇总数据!E$10,0),IF(AND($G325="互联网版",$H325="口腔诊所"),IFERROR(T325/同类汇总数据!E$11,0))))))))))</f>
        <v>1.0721607952467</v>
      </c>
      <c r="AG325" s="61">
        <f>IF(AND($G325="正式版",$H325="中西医诊所"),IFERROR(U325/同类汇总数据!F$3,0),IF(AND($G325="正式版",$H325="中医诊所"),IFERROR(U325/同类汇总数据!F$4,0),IF(AND($G325="正式版",$H325="口腔诊所"),IFERROR(U325/同类汇总数据!F$5,0),IF(AND($G325="检查版",$H325="中西医诊所"),IFERROR(U325/同类汇总数据!F$6,0),IF(AND($G325="检查版",$H325="中医诊所"),IFERROR(U325/同类汇总数据!F$7,0),IF(AND($G325="检查版",$H325="口腔诊所"),IFERROR(U325/同类汇总数据!F$8,0),IF(AND($G325="互联网版",$H325="中西医诊所"),IFERROR(U325/同类汇总数据!F$9,0),IF(AND($G325="互联网版",$H325="中医诊所"),IFERROR(U325/同类汇总数据!F$10,0),IF(AND($G325="互联网版",$H325="口腔诊所"),IFERROR(U325/同类汇总数据!F$11,0))))))))))</f>
        <v>1.09099746738706</v>
      </c>
      <c r="AH325" s="61">
        <f>IF(AND($G325="正式版",$H325="中西医诊所"),IFERROR(V325/同类汇总数据!G$3,0),IF(AND($G325="正式版",$H325="中医诊所"),IFERROR(V325/同类汇总数据!G$4,0),IF(AND($G325="正式版",$H325="口腔诊所"),IFERROR(V325/同类汇总数据!G$5,0),IF(AND($G325="检查版",$H325="中西医诊所"),IFERROR(V325/同类汇总数据!G$6,0),IF(AND($G325="检查版",$H325="中医诊所"),IFERROR(V325/同类汇总数据!G$7,0),IF(AND($G325="检查版",$H325="口腔诊所"),IFERROR(V325/同类汇总数据!G$8,0),IF(AND($G325="互联网版",$H325="中西医诊所"),IFERROR(V325/同类汇总数据!G$9,0),IF(AND($G325="互联网版",$H325="中医诊所"),IFERROR(V325/同类汇总数据!G$10,0),IF(AND($G325="互联网版",$H325="口腔诊所"),IFERROR(V325/同类汇总数据!G$11,0))))))))))</f>
        <v>1.03910889635341</v>
      </c>
      <c r="AI325" s="61">
        <f>IF(AND($G325="正式版",$H325="中西医诊所"),IFERROR(W325/同类汇总数据!H$3,0),IF(AND($G325="正式版",$H325="中医诊所"),IFERROR(W325/同类汇总数据!H$4,0),IF(AND($G325="正式版",$H325="口腔诊所"),IFERROR(W325/同类汇总数据!H$5,0),IF(AND($G325="检查版",$H325="中西医诊所"),IFERROR(W325/同类汇总数据!H$6,0),IF(AND($G325="检查版",$H325="中医诊所"),IFERROR(W325/同类汇总数据!H$7,0),IF(AND($G325="检查版",$H325="口腔诊所"),IFERROR(W325/同类汇总数据!H$8,0),IF(AND($G325="互联网版",$H325="中西医诊所"),IFERROR(W325/同类汇总数据!H$9,0),IF(AND($G325="互联网版",$H325="中医诊所"),IFERROR(W325/同类汇总数据!H$10,0),IF(AND($G325="互联网版",$H325="口腔诊所"),IFERROR(W325/同类汇总数据!H$11,0))))))))))</f>
        <v>0.994528954147669</v>
      </c>
      <c r="AJ325" s="61">
        <f>IF(AND($G325="正式版",$H325="中西医诊所"),IFERROR(X325/同类汇总数据!I$3,0),IF(AND($G325="正式版",$H325="中医诊所"),IFERROR(X325/同类汇总数据!I$4,0),IF(AND($G325="正式版",$H325="口腔诊所"),IFERROR(X325/同类汇总数据!I$5,0),IF(AND($G325="检查版",$H325="中西医诊所"),IFERROR(X325/同类汇总数据!I$6,0),IF(AND($G325="检查版",$H325="中医诊所"),IFERROR(X325/同类汇总数据!I$7,0),IF(AND($G325="检查版",$H325="口腔诊所"),IFERROR(X325/同类汇总数据!I$8,0),IF(AND($G325="互联网版",$H325="中西医诊所"),IFERROR(X325/同类汇总数据!I$9,0),IF(AND($G325="互联网版",$H325="中医诊所"),IFERROR(X325/同类汇总数据!I$10,0),IF(AND($G325="互联网版",$H325="口腔诊所"),IFERROR(X325/同类汇总数据!I$11,0))))))))))</f>
        <v>0.964572305153489</v>
      </c>
      <c r="AK325" s="61">
        <f>IF(AND($G325="正式版",$H325="中西医诊所"),IFERROR(Y325/同类汇总数据!J$3,0),IF(AND($G325="正式版",$H325="中医诊所"),IFERROR(Y325/同类汇总数据!J$4,0),IF(AND($G325="正式版",$H325="口腔诊所"),IFERROR(Y325/同类汇总数据!J$5,0),IF(AND($G325="检查版",$H325="中西医诊所"),IFERROR(Y325/同类汇总数据!J$6,0),IF(AND($G325="检查版",$H325="中医诊所"),IFERROR(Y325/同类汇总数据!J$7,0),IF(AND($G325="检查版",$H325="口腔诊所"),IFERROR(Y325/同类汇总数据!J$8,0),IF(AND($G325="互联网版",$H325="中西医诊所"),IFERROR(Y325/同类汇总数据!J$9,0),IF(AND($G325="互联网版",$H325="中医诊所"),IFERROR(Y325/同类汇总数据!J$10,0),IF(AND($G325="互联网版",$H325="口腔诊所"),IFERROR(Y325/同类汇总数据!J$11,0))))))))))</f>
        <v>0.972000249253337</v>
      </c>
      <c r="AL325" s="62" t="str">
        <f ca="1" t="shared" si="86"/>
        <v>-</v>
      </c>
      <c r="AM325" s="62" t="str">
        <f t="shared" si="87"/>
        <v/>
      </c>
      <c r="AN325" s="5" t="str">
        <f t="shared" si="88"/>
        <v/>
      </c>
      <c r="AO325" s="63">
        <f t="shared" si="89"/>
        <v>46103.4656300926</v>
      </c>
      <c r="AP325" s="5" t="str">
        <f t="shared" si="90"/>
        <v/>
      </c>
      <c r="AQ325" s="60">
        <v>45350.440161331</v>
      </c>
    </row>
    <row r="326" ht="17" spans="1:43">
      <c r="A326" s="5">
        <f t="shared" si="96"/>
        <v>323</v>
      </c>
      <c r="B326" s="55" t="str">
        <f t="shared" si="83"/>
        <v>连续三月交易上升</v>
      </c>
      <c r="C326" s="2" t="str">
        <f t="shared" si="84"/>
        <v/>
      </c>
      <c r="D326" s="56" t="str">
        <f t="shared" si="85"/>
        <v>-</v>
      </c>
      <c r="E326" s="84" t="s">
        <v>995</v>
      </c>
      <c r="F326" s="58">
        <v>45350.6974401042</v>
      </c>
      <c r="G326" s="59" t="s">
        <v>38</v>
      </c>
      <c r="H326" s="59" t="s">
        <v>63</v>
      </c>
      <c r="I326" s="59" t="s">
        <v>40</v>
      </c>
      <c r="J326" s="59" t="s">
        <v>41</v>
      </c>
      <c r="K326" s="59" t="s">
        <v>996</v>
      </c>
      <c r="L326" s="59"/>
      <c r="M326" s="60">
        <v>46104.3830092593</v>
      </c>
      <c r="N326" s="60">
        <v>46103.8142682292</v>
      </c>
      <c r="O326" s="60">
        <v>46104.4002067824</v>
      </c>
      <c r="P326" s="60">
        <v>46040.4981492361</v>
      </c>
      <c r="Q326" s="60">
        <v>46103.6070656713</v>
      </c>
      <c r="R326" s="59">
        <v>32330</v>
      </c>
      <c r="S326" s="59">
        <v>139303</v>
      </c>
      <c r="T326" s="59">
        <v>283633.35</v>
      </c>
      <c r="U326" s="59">
        <v>257057.15</v>
      </c>
      <c r="V326" s="59">
        <v>62</v>
      </c>
      <c r="W326" s="59">
        <v>213</v>
      </c>
      <c r="X326" s="59">
        <v>447</v>
      </c>
      <c r="Y326" s="59">
        <v>386</v>
      </c>
      <c r="Z326" s="85" t="s">
        <v>997</v>
      </c>
      <c r="AA326" s="59">
        <v>1.0332909558</v>
      </c>
      <c r="AB326" s="59">
        <v>-0.0963891096</v>
      </c>
      <c r="AC326" s="59">
        <v>-0.1458329484</v>
      </c>
      <c r="AD326" s="61">
        <f>IF(AND($G326="正式版",$H326="中西医诊所"),IFERROR(R326/同类汇总数据!C$3,0),IF(AND($G326="正式版",$H326="中医诊所"),IFERROR(R326/同类汇总数据!C$4,0),IF(AND($G326="正式版",$H326="口腔诊所"),IFERROR(R326/同类汇总数据!C$5,0),IF(AND($G326="检查版",$H326="中西医诊所"),IFERROR(R326/同类汇总数据!C$6,0),IF(AND($G326="检查版",$H326="中医诊所"),IFERROR(R326/同类汇总数据!C$7,0),IF(AND($G326="检查版",$H326="口腔诊所"),IFERROR(R326/同类汇总数据!C$8,0),IF(AND($G326="互联网版",$H326="中西医诊所"),IFERROR(R326/同类汇总数据!C$9,0),IF(AND($G326="互联网版",$H326="中医诊所"),IFERROR(R326/同类汇总数据!C$10,0),IF(AND($G326="互联网版",$H326="口腔诊所"),IFERROR(R326/同类汇总数据!C$11,0))))))))))</f>
        <v>3.23379421851824</v>
      </c>
      <c r="AE326" s="61">
        <f>IF(AND($G326="正式版",$H326="中西医诊所"),IFERROR(S326/同类汇总数据!D$3,0),IF(AND($G326="正式版",$H326="中医诊所"),IFERROR(S326/同类汇总数据!D$4,0),IF(AND($G326="正式版",$H326="口腔诊所"),IFERROR(S326/同类汇总数据!D$5,0),IF(AND($G326="检查版",$H326="中西医诊所"),IFERROR(S326/同类汇总数据!D$6,0),IF(AND($G326="检查版",$H326="中医诊所"),IFERROR(S326/同类汇总数据!D$7,0),IF(AND($G326="检查版",$H326="口腔诊所"),IFERROR(S326/同类汇总数据!D$8,0),IF(AND($G326="互联网版",$H326="中西医诊所"),IFERROR(S326/同类汇总数据!D$9,0),IF(AND($G326="互联网版",$H326="中医诊所"),IFERROR(S326/同类汇总数据!D$10,0),IF(AND($G326="互联网版",$H326="口腔诊所"),IFERROR(S326/同类汇总数据!D$11,0))))))))))</f>
        <v>3.20746868565262</v>
      </c>
      <c r="AF326" s="61">
        <f>IF(AND($G326="正式版",$H326="中西医诊所"),IFERROR(T326/同类汇总数据!E$3,0),IF(AND($G326="正式版",$H326="中医诊所"),IFERROR(T326/同类汇总数据!E$4,0),IF(AND($G326="正式版",$H326="口腔诊所"),IFERROR(T326/同类汇总数据!E$5,0),IF(AND($G326="检查版",$H326="中西医诊所"),IFERROR(T326/同类汇总数据!E$6,0),IF(AND($G326="检查版",$H326="中医诊所"),IFERROR(T326/同类汇总数据!E$7,0),IF(AND($G326="检查版",$H326="口腔诊所"),IFERROR(T326/同类汇总数据!E$8,0),IF(AND($G326="互联网版",$H326="中西医诊所"),IFERROR(T326/同类汇总数据!E$9,0),IF(AND($G326="互联网版",$H326="中医诊所"),IFERROR(T326/同类汇总数据!E$10,0),IF(AND($G326="互联网版",$H326="口腔诊所"),IFERROR(T326/同类汇总数据!E$11,0))))))))))</f>
        <v>2.55832167505421</v>
      </c>
      <c r="AG326" s="61">
        <f>IF(AND($G326="正式版",$H326="中西医诊所"),IFERROR(U326/同类汇总数据!F$3,0),IF(AND($G326="正式版",$H326="中医诊所"),IFERROR(U326/同类汇总数据!F$4,0),IF(AND($G326="正式版",$H326="口腔诊所"),IFERROR(U326/同类汇总数据!F$5,0),IF(AND($G326="检查版",$H326="中西医诊所"),IFERROR(U326/同类汇总数据!F$6,0),IF(AND($G326="检查版",$H326="中医诊所"),IFERROR(U326/同类汇总数据!F$7,0),IF(AND($G326="检查版",$H326="口腔诊所"),IFERROR(U326/同类汇总数据!F$8,0),IF(AND($G326="互联网版",$H326="中西医诊所"),IFERROR(U326/同类汇总数据!F$9,0),IF(AND($G326="互联网版",$H326="中医诊所"),IFERROR(U326/同类汇总数据!F$10,0),IF(AND($G326="互联网版",$H326="口腔诊所"),IFERROR(U326/同类汇总数据!F$11,0))))))))))</f>
        <v>2.57319625520706</v>
      </c>
      <c r="AH326" s="61">
        <f>IF(AND($G326="正式版",$H326="中西医诊所"),IFERROR(V326/同类汇总数据!G$3,0),IF(AND($G326="正式版",$H326="中医诊所"),IFERROR(V326/同类汇总数据!G$4,0),IF(AND($G326="正式版",$H326="口腔诊所"),IFERROR(V326/同类汇总数据!G$5,0),IF(AND($G326="检查版",$H326="中西医诊所"),IFERROR(V326/同类汇总数据!G$6,0),IF(AND($G326="检查版",$H326="中医诊所"),IFERROR(V326/同类汇总数据!G$7,0),IF(AND($G326="检查版",$H326="口腔诊所"),IFERROR(V326/同类汇总数据!G$8,0),IF(AND($G326="互联网版",$H326="中西医诊所"),IFERROR(V326/同类汇总数据!G$9,0),IF(AND($G326="互联网版",$H326="中医诊所"),IFERROR(V326/同类汇总数据!G$10,0),IF(AND($G326="互联网版",$H326="口腔诊所"),IFERROR(V326/同类汇总数据!G$11,0))))))))))</f>
        <v>4.60747302398859</v>
      </c>
      <c r="AI326" s="61">
        <f>IF(AND($G326="正式版",$H326="中西医诊所"),IFERROR(W326/同类汇总数据!H$3,0),IF(AND($G326="正式版",$H326="中医诊所"),IFERROR(W326/同类汇总数据!H$4,0),IF(AND($G326="正式版",$H326="口腔诊所"),IFERROR(W326/同类汇总数据!H$5,0),IF(AND($G326="检查版",$H326="中西医诊所"),IFERROR(W326/同类汇总数据!H$6,0),IF(AND($G326="检查版",$H326="中医诊所"),IFERROR(W326/同类汇总数据!H$7,0),IF(AND($G326="检查版",$H326="口腔诊所"),IFERROR(W326/同类汇总数据!H$8,0),IF(AND($G326="互联网版",$H326="中西医诊所"),IFERROR(W326/同类汇总数据!H$9,0),IF(AND($G326="互联网版",$H326="中医诊所"),IFERROR(W326/同类汇总数据!H$10,0),IF(AND($G326="互联网版",$H326="口腔诊所"),IFERROR(W326/同类汇总数据!H$11,0))))))))))</f>
        <v>3.75090470764956</v>
      </c>
      <c r="AJ326" s="61">
        <f>IF(AND($G326="正式版",$H326="中西医诊所"),IFERROR(X326/同类汇总数据!I$3,0),IF(AND($G326="正式版",$H326="中医诊所"),IFERROR(X326/同类汇总数据!I$4,0),IF(AND($G326="正式版",$H326="口腔诊所"),IFERROR(X326/同类汇总数据!I$5,0),IF(AND($G326="检查版",$H326="中西医诊所"),IFERROR(X326/同类汇总数据!I$6,0),IF(AND($G326="检查版",$H326="中医诊所"),IFERROR(X326/同类汇总数据!I$7,0),IF(AND($G326="检查版",$H326="口腔诊所"),IFERROR(X326/同类汇总数据!I$8,0),IF(AND($G326="互联网版",$H326="中西医诊所"),IFERROR(X326/同类汇总数据!I$9,0),IF(AND($G326="互联网版",$H326="中医诊所"),IFERROR(X326/同类汇总数据!I$10,0),IF(AND($G326="互联网版",$H326="口腔诊所"),IFERROR(X326/同类汇总数据!I$11,0))))))))))</f>
        <v>3.02965606287045</v>
      </c>
      <c r="AK326" s="61">
        <f>IF(AND($G326="正式版",$H326="中西医诊所"),IFERROR(Y326/同类汇总数据!J$3,0),IF(AND($G326="正式版",$H326="中医诊所"),IFERROR(Y326/同类汇总数据!J$4,0),IF(AND($G326="正式版",$H326="口腔诊所"),IFERROR(Y326/同类汇总数据!J$5,0),IF(AND($G326="检查版",$H326="中西医诊所"),IFERROR(Y326/同类汇总数据!J$6,0),IF(AND($G326="检查版",$H326="中医诊所"),IFERROR(Y326/同类汇总数据!J$7,0),IF(AND($G326="检查版",$H326="口腔诊所"),IFERROR(Y326/同类汇总数据!J$8,0),IF(AND($G326="互联网版",$H326="中西医诊所"),IFERROR(Y326/同类汇总数据!J$9,0),IF(AND($G326="互联网版",$H326="中医诊所"),IFERROR(Y326/同类汇总数据!J$10,0),IF(AND($G326="互联网版",$H326="口腔诊所"),IFERROR(Y326/同类汇总数据!J$11,0))))))))))</f>
        <v>2.90647111487262</v>
      </c>
      <c r="AL326" s="62" t="str">
        <f ca="1" t="shared" si="86"/>
        <v>-</v>
      </c>
      <c r="AM326" s="62" t="str">
        <f t="shared" si="87"/>
        <v>高于同行100%</v>
      </c>
      <c r="AN326" s="5" t="str">
        <f t="shared" si="88"/>
        <v>高于同行100%</v>
      </c>
      <c r="AO326" s="63">
        <f t="shared" si="89"/>
        <v>46104.4002067824</v>
      </c>
      <c r="AP326" s="5" t="str">
        <f t="shared" si="90"/>
        <v/>
      </c>
      <c r="AQ326" s="60">
        <v>45350.4425465741</v>
      </c>
    </row>
    <row r="327" ht="17" spans="1:43">
      <c r="A327" s="5">
        <f t="shared" si="96"/>
        <v>324</v>
      </c>
      <c r="B327" s="55" t="str">
        <f t="shared" si="83"/>
        <v>交易波动较大</v>
      </c>
      <c r="C327" s="2" t="str">
        <f t="shared" si="84"/>
        <v/>
      </c>
      <c r="D327" s="56" t="str">
        <f t="shared" si="85"/>
        <v>-</v>
      </c>
      <c r="E327" s="84" t="s">
        <v>998</v>
      </c>
      <c r="F327" s="58">
        <v>45351.5818184838</v>
      </c>
      <c r="G327" s="59" t="s">
        <v>38</v>
      </c>
      <c r="H327" s="59" t="s">
        <v>39</v>
      </c>
      <c r="I327" s="59" t="s">
        <v>40</v>
      </c>
      <c r="J327" s="59" t="s">
        <v>155</v>
      </c>
      <c r="K327" s="59" t="s">
        <v>999</v>
      </c>
      <c r="L327" s="59" t="s">
        <v>1000</v>
      </c>
      <c r="M327" s="60">
        <v>46104.3877662037</v>
      </c>
      <c r="N327" s="60">
        <v>46104.391969375</v>
      </c>
      <c r="O327" s="60">
        <v>46104.3905922569</v>
      </c>
      <c r="P327" s="60">
        <v>46100.8786690509</v>
      </c>
      <c r="Q327" s="60">
        <v>46104.3934342824</v>
      </c>
      <c r="R327" s="59">
        <v>4014</v>
      </c>
      <c r="S327" s="59">
        <v>14384.6</v>
      </c>
      <c r="T327" s="59">
        <v>53802.1</v>
      </c>
      <c r="U327" s="59">
        <v>45579.1</v>
      </c>
      <c r="V327" s="59">
        <v>53</v>
      </c>
      <c r="W327" s="59">
        <v>178</v>
      </c>
      <c r="X327" s="59">
        <v>621</v>
      </c>
      <c r="Y327" s="59">
        <v>531</v>
      </c>
      <c r="Z327" s="59">
        <v>144.6955555556</v>
      </c>
      <c r="AA327" s="59">
        <v>-0.1781637434</v>
      </c>
      <c r="AB327" s="59">
        <v>-0.201305072</v>
      </c>
      <c r="AC327" s="59">
        <v>-0.2629445893</v>
      </c>
      <c r="AD327" s="61">
        <f>IF(AND($G327="正式版",$H327="中西医诊所"),IFERROR(R327/同类汇总数据!C$3,0),IF(AND($G327="正式版",$H327="中医诊所"),IFERROR(R327/同类汇总数据!C$4,0),IF(AND($G327="正式版",$H327="口腔诊所"),IFERROR(R327/同类汇总数据!C$5,0),IF(AND($G327="检查版",$H327="中西医诊所"),IFERROR(R327/同类汇总数据!C$6,0),IF(AND($G327="检查版",$H327="中医诊所"),IFERROR(R327/同类汇总数据!C$7,0),IF(AND($G327="检查版",$H327="口腔诊所"),IFERROR(R327/同类汇总数据!C$8,0),IF(AND($G327="互联网版",$H327="中西医诊所"),IFERROR(R327/同类汇总数据!C$9,0),IF(AND($G327="互联网版",$H327="中医诊所"),IFERROR(R327/同类汇总数据!C$10,0),IF(AND($G327="互联网版",$H327="口腔诊所"),IFERROR(R327/同类汇总数据!C$11,0))))))))))</f>
        <v>0.438604542245944</v>
      </c>
      <c r="AE327" s="61">
        <f>IF(AND($G327="正式版",$H327="中西医诊所"),IFERROR(S327/同类汇总数据!D$3,0),IF(AND($G327="正式版",$H327="中医诊所"),IFERROR(S327/同类汇总数据!D$4,0),IF(AND($G327="正式版",$H327="口腔诊所"),IFERROR(S327/同类汇总数据!D$5,0),IF(AND($G327="检查版",$H327="中西医诊所"),IFERROR(S327/同类汇总数据!D$6,0),IF(AND($G327="检查版",$H327="中医诊所"),IFERROR(S327/同类汇总数据!D$7,0),IF(AND($G327="检查版",$H327="口腔诊所"),IFERROR(S327/同类汇总数据!D$8,0),IF(AND($G327="互联网版",$H327="中西医诊所"),IFERROR(S327/同类汇总数据!D$9,0),IF(AND($G327="互联网版",$H327="中医诊所"),IFERROR(S327/同类汇总数据!D$10,0),IF(AND($G327="互联网版",$H327="口腔诊所"),IFERROR(S327/同类汇总数据!D$11,0))))))))))</f>
        <v>0.394274653619859</v>
      </c>
      <c r="AF327" s="61">
        <f>IF(AND($G327="正式版",$H327="中西医诊所"),IFERROR(T327/同类汇总数据!E$3,0),IF(AND($G327="正式版",$H327="中医诊所"),IFERROR(T327/同类汇总数据!E$4,0),IF(AND($G327="正式版",$H327="口腔诊所"),IFERROR(T327/同类汇总数据!E$5,0),IF(AND($G327="检查版",$H327="中西医诊所"),IFERROR(T327/同类汇总数据!E$6,0),IF(AND($G327="检查版",$H327="中医诊所"),IFERROR(T327/同类汇总数据!E$7,0),IF(AND($G327="检查版",$H327="口腔诊所"),IFERROR(T327/同类汇总数据!E$8,0),IF(AND($G327="互联网版",$H327="中西医诊所"),IFERROR(T327/同类汇总数据!E$9,0),IF(AND($G327="互联网版",$H327="中医诊所"),IFERROR(T327/同类汇总数据!E$10,0),IF(AND($G327="互联网版",$H327="口腔诊所"),IFERROR(T327/同类汇总数据!E$11,0))))))))))</f>
        <v>0.493071582748556</v>
      </c>
      <c r="AG327" s="61">
        <f>IF(AND($G327="正式版",$H327="中西医诊所"),IFERROR(U327/同类汇总数据!F$3,0),IF(AND($G327="正式版",$H327="中医诊所"),IFERROR(U327/同类汇总数据!F$4,0),IF(AND($G327="正式版",$H327="口腔诊所"),IFERROR(U327/同类汇总数据!F$5,0),IF(AND($G327="检查版",$H327="中西医诊所"),IFERROR(U327/同类汇总数据!F$6,0),IF(AND($G327="检查版",$H327="中医诊所"),IFERROR(U327/同类汇总数据!F$7,0),IF(AND($G327="检查版",$H327="口腔诊所"),IFERROR(U327/同类汇总数据!F$8,0),IF(AND($G327="互联网版",$H327="中西医诊所"),IFERROR(U327/同类汇总数据!F$9,0),IF(AND($G327="互联网版",$H327="中医诊所"),IFERROR(U327/同类汇总数据!F$10,0),IF(AND($G327="互联网版",$H327="口腔诊所"),IFERROR(U327/同类汇总数据!F$11,0))))))))))</f>
        <v>0.475162521047149</v>
      </c>
      <c r="AH327" s="61">
        <f>IF(AND($G327="正式版",$H327="中西医诊所"),IFERROR(V327/同类汇总数据!G$3,0),IF(AND($G327="正式版",$H327="中医诊所"),IFERROR(V327/同类汇总数据!G$4,0),IF(AND($G327="正式版",$H327="口腔诊所"),IFERROR(V327/同类汇总数据!G$5,0),IF(AND($G327="检查版",$H327="中西医诊所"),IFERROR(V327/同类汇总数据!G$6,0),IF(AND($G327="检查版",$H327="中医诊所"),IFERROR(V327/同类汇总数据!G$7,0),IF(AND($G327="检查版",$H327="口腔诊所"),IFERROR(V327/同类汇总数据!G$8,0),IF(AND($G327="互联网版",$H327="中西医诊所"),IFERROR(V327/同类汇总数据!G$9,0),IF(AND($G327="互联网版",$H327="中医诊所"),IFERROR(V327/同类汇总数据!G$10,0),IF(AND($G327="互联网版",$H327="口腔诊所"),IFERROR(V327/同类汇总数据!G$11,0))))))))))</f>
        <v>0.559065242913848</v>
      </c>
      <c r="AI327" s="61">
        <f>IF(AND($G327="正式版",$H327="中西医诊所"),IFERROR(W327/同类汇总数据!H$3,0),IF(AND($G327="正式版",$H327="中医诊所"),IFERROR(W327/同类汇总数据!H$4,0),IF(AND($G327="正式版",$H327="口腔诊所"),IFERROR(W327/同类汇总数据!H$5,0),IF(AND($G327="检查版",$H327="中西医诊所"),IFERROR(W327/同类汇总数据!H$6,0),IF(AND($G327="检查版",$H327="中医诊所"),IFERROR(W327/同类汇总数据!H$7,0),IF(AND($G327="检查版",$H327="口腔诊所"),IFERROR(W327/同类汇总数据!H$8,0),IF(AND($G327="互联网版",$H327="中西医诊所"),IFERROR(W327/同类汇总数据!H$9,0),IF(AND($G327="互联网版",$H327="中医诊所"),IFERROR(W327/同类汇总数据!H$10,0),IF(AND($G327="互联网版",$H327="口腔诊所"),IFERROR(W327/同类汇总数据!H$11,0))))))))))</f>
        <v>0.486830416726837</v>
      </c>
      <c r="AJ327" s="61">
        <f>IF(AND($G327="正式版",$H327="中西医诊所"),IFERROR(X327/同类汇总数据!I$3,0),IF(AND($G327="正式版",$H327="中医诊所"),IFERROR(X327/同类汇总数据!I$4,0),IF(AND($G327="正式版",$H327="口腔诊所"),IFERROR(X327/同类汇总数据!I$5,0),IF(AND($G327="检查版",$H327="中西医诊所"),IFERROR(X327/同类汇总数据!I$6,0),IF(AND($G327="检查版",$H327="中医诊所"),IFERROR(X327/同类汇总数据!I$7,0),IF(AND($G327="检查版",$H327="口腔诊所"),IFERROR(X327/同类汇总数据!I$8,0),IF(AND($G327="互联网版",$H327="中西医诊所"),IFERROR(X327/同类汇总数据!I$9,0),IF(AND($G327="互联网版",$H327="中医诊所"),IFERROR(X327/同类汇总数据!I$10,0),IF(AND($G327="互联网版",$H327="口腔诊所"),IFERROR(X327/同类汇总数据!I$11,0))))))))))</f>
        <v>0.549115362771163</v>
      </c>
      <c r="AK327" s="61">
        <f>IF(AND($G327="正式版",$H327="中西医诊所"),IFERROR(Y327/同类汇总数据!J$3,0),IF(AND($G327="正式版",$H327="中医诊所"),IFERROR(Y327/同类汇总数据!J$4,0),IF(AND($G327="正式版",$H327="口腔诊所"),IFERROR(Y327/同类汇总数据!J$5,0),IF(AND($G327="检查版",$H327="中西医诊所"),IFERROR(Y327/同类汇总数据!J$6,0),IF(AND($G327="检查版",$H327="中医诊所"),IFERROR(Y327/同类汇总数据!J$7,0),IF(AND($G327="检查版",$H327="口腔诊所"),IFERROR(Y327/同类汇总数据!J$8,0),IF(AND($G327="互联网版",$H327="中西医诊所"),IFERROR(Y327/同类汇总数据!J$9,0),IF(AND($G327="互联网版",$H327="中医诊所"),IFERROR(Y327/同类汇总数据!J$10,0),IF(AND($G327="互联网版",$H327="口腔诊所"),IFERROR(Y327/同类汇总数据!J$11,0))))))))))</f>
        <v>0.530584870397401</v>
      </c>
      <c r="AL327" s="62" t="str">
        <f ca="1" t="shared" si="86"/>
        <v>-</v>
      </c>
      <c r="AM327" s="62" t="str">
        <f t="shared" si="87"/>
        <v>低于同行50%</v>
      </c>
      <c r="AN327" s="5" t="str">
        <f t="shared" si="88"/>
        <v>低于同行50%</v>
      </c>
      <c r="AO327" s="63">
        <f t="shared" si="89"/>
        <v>46104.3934342824</v>
      </c>
      <c r="AP327" s="5" t="str">
        <f t="shared" si="90"/>
        <v/>
      </c>
      <c r="AQ327" s="60">
        <v>45350.5796540278</v>
      </c>
    </row>
    <row r="328" ht="17" spans="1:43">
      <c r="A328" s="5">
        <f t="shared" si="96"/>
        <v>325</v>
      </c>
      <c r="B328" s="55" t="str">
        <f t="shared" si="83"/>
        <v>交易波动较大</v>
      </c>
      <c r="C328" s="2" t="str">
        <f t="shared" si="84"/>
        <v/>
      </c>
      <c r="D328" s="56" t="str">
        <f t="shared" si="85"/>
        <v>-</v>
      </c>
      <c r="E328" s="84" t="s">
        <v>1001</v>
      </c>
      <c r="F328" s="58">
        <v>45352.4119240741</v>
      </c>
      <c r="G328" s="59" t="s">
        <v>38</v>
      </c>
      <c r="H328" s="59" t="s">
        <v>39</v>
      </c>
      <c r="I328" s="59" t="s">
        <v>40</v>
      </c>
      <c r="J328" s="59" t="s">
        <v>45</v>
      </c>
      <c r="K328" s="59" t="s">
        <v>1002</v>
      </c>
      <c r="L328" s="59" t="s">
        <v>1003</v>
      </c>
      <c r="M328" s="60">
        <v>46104.331724537</v>
      </c>
      <c r="N328" s="60">
        <v>46104.3826536227</v>
      </c>
      <c r="O328" s="60">
        <v>46104.3817365394</v>
      </c>
      <c r="P328" s="60">
        <v>46098.6288218171</v>
      </c>
      <c r="Q328" s="60">
        <v>46104.3833418171</v>
      </c>
      <c r="R328" s="59">
        <v>5784.28</v>
      </c>
      <c r="S328" s="59">
        <v>24331.78</v>
      </c>
      <c r="T328" s="59">
        <v>80588.04</v>
      </c>
      <c r="U328" s="59">
        <v>70260.24</v>
      </c>
      <c r="V328" s="59">
        <v>85</v>
      </c>
      <c r="W328" s="59">
        <v>349</v>
      </c>
      <c r="X328" s="59">
        <v>1136</v>
      </c>
      <c r="Y328" s="59">
        <v>991</v>
      </c>
      <c r="Z328" s="59">
        <v>98.6801123596</v>
      </c>
      <c r="AA328" s="59">
        <v>0.0338366598</v>
      </c>
      <c r="AB328" s="59">
        <v>-0.2807207883</v>
      </c>
      <c r="AC328" s="59">
        <v>-0.1976591473</v>
      </c>
      <c r="AD328" s="61">
        <f>IF(AND($G328="正式版",$H328="中西医诊所"),IFERROR(R328/同类汇总数据!C$3,0),IF(AND($G328="正式版",$H328="中医诊所"),IFERROR(R328/同类汇总数据!C$4,0),IF(AND($G328="正式版",$H328="口腔诊所"),IFERROR(R328/同类汇总数据!C$5,0),IF(AND($G328="检查版",$H328="中西医诊所"),IFERROR(R328/同类汇总数据!C$6,0),IF(AND($G328="检查版",$H328="中医诊所"),IFERROR(R328/同类汇总数据!C$7,0),IF(AND($G328="检查版",$H328="口腔诊所"),IFERROR(R328/同类汇总数据!C$8,0),IF(AND($G328="互联网版",$H328="中西医诊所"),IFERROR(R328/同类汇总数据!C$9,0),IF(AND($G328="互联网版",$H328="中医诊所"),IFERROR(R328/同类汇总数据!C$10,0),IF(AND($G328="互联网版",$H328="口腔诊所"),IFERROR(R328/同类汇总数据!C$11,0))))))))))</f>
        <v>0.632040727858089</v>
      </c>
      <c r="AE328" s="61">
        <f>IF(AND($G328="正式版",$H328="中西医诊所"),IFERROR(S328/同类汇总数据!D$3,0),IF(AND($G328="正式版",$H328="中医诊所"),IFERROR(S328/同类汇总数据!D$4,0),IF(AND($G328="正式版",$H328="口腔诊所"),IFERROR(S328/同类汇总数据!D$5,0),IF(AND($G328="检查版",$H328="中西医诊所"),IFERROR(S328/同类汇总数据!D$6,0),IF(AND($G328="检查版",$H328="中医诊所"),IFERROR(S328/同类汇总数据!D$7,0),IF(AND($G328="检查版",$H328="口腔诊所"),IFERROR(S328/同类汇总数据!D$8,0),IF(AND($G328="互联网版",$H328="中西医诊所"),IFERROR(S328/同类汇总数据!D$9,0),IF(AND($G328="互联网版",$H328="中医诊所"),IFERROR(S328/同类汇总数据!D$10,0),IF(AND($G328="互联网版",$H328="口腔诊所"),IFERROR(S328/同类汇总数据!D$11,0))))))))))</f>
        <v>0.666921856113802</v>
      </c>
      <c r="AF328" s="61">
        <f>IF(AND($G328="正式版",$H328="中西医诊所"),IFERROR(T328/同类汇总数据!E$3,0),IF(AND($G328="正式版",$H328="中医诊所"),IFERROR(T328/同类汇总数据!E$4,0),IF(AND($G328="正式版",$H328="口腔诊所"),IFERROR(T328/同类汇总数据!E$5,0),IF(AND($G328="检查版",$H328="中西医诊所"),IFERROR(T328/同类汇总数据!E$6,0),IF(AND($G328="检查版",$H328="中医诊所"),IFERROR(T328/同类汇总数据!E$7,0),IF(AND($G328="检查版",$H328="口腔诊所"),IFERROR(T328/同类汇总数据!E$8,0),IF(AND($G328="互联网版",$H328="中西医诊所"),IFERROR(T328/同类汇总数据!E$9,0),IF(AND($G328="互联网版",$H328="中医诊所"),IFERROR(T328/同类汇总数据!E$10,0),IF(AND($G328="互联网版",$H328="口腔诊所"),IFERROR(T328/同类汇总数据!E$11,0))))))))))</f>
        <v>0.738552443741117</v>
      </c>
      <c r="AG328" s="61">
        <f>IF(AND($G328="正式版",$H328="中西医诊所"),IFERROR(U328/同类汇总数据!F$3,0),IF(AND($G328="正式版",$H328="中医诊所"),IFERROR(U328/同类汇总数据!F$4,0),IF(AND($G328="正式版",$H328="口腔诊所"),IFERROR(U328/同类汇总数据!F$5,0),IF(AND($G328="检查版",$H328="中西医诊所"),IFERROR(U328/同类汇总数据!F$6,0),IF(AND($G328="检查版",$H328="中医诊所"),IFERROR(U328/同类汇总数据!F$7,0),IF(AND($G328="检查版",$H328="口腔诊所"),IFERROR(U328/同类汇总数据!F$8,0),IF(AND($G328="互联网版",$H328="中西医诊所"),IFERROR(U328/同类汇总数据!F$9,0),IF(AND($G328="互联网版",$H328="中医诊所"),IFERROR(U328/同类汇总数据!F$10,0),IF(AND($G328="互联网版",$H328="口腔诊所"),IFERROR(U328/同类汇总数据!F$11,0))))))))))</f>
        <v>0.732463624068438</v>
      </c>
      <c r="AH328" s="61">
        <f>IF(AND($G328="正式版",$H328="中西医诊所"),IFERROR(V328/同类汇总数据!G$3,0),IF(AND($G328="正式版",$H328="中医诊所"),IFERROR(V328/同类汇总数据!G$4,0),IF(AND($G328="正式版",$H328="口腔诊所"),IFERROR(V328/同类汇总数据!G$5,0),IF(AND($G328="检查版",$H328="中西医诊所"),IFERROR(V328/同类汇总数据!G$6,0),IF(AND($G328="检查版",$H328="中医诊所"),IFERROR(V328/同类汇总数据!G$7,0),IF(AND($G328="检查版",$H328="口腔诊所"),IFERROR(V328/同类汇总数据!G$8,0),IF(AND($G328="互联网版",$H328="中西医诊所"),IFERROR(V328/同类汇总数据!G$9,0),IF(AND($G328="互联网版",$H328="中医诊所"),IFERROR(V328/同类汇总数据!G$10,0),IF(AND($G328="互联网版",$H328="口腔诊所"),IFERROR(V328/同类汇总数据!G$11,0))))))))))</f>
        <v>0.896614068824096</v>
      </c>
      <c r="AI328" s="61">
        <f>IF(AND($G328="正式版",$H328="中西医诊所"),IFERROR(W328/同类汇总数据!H$3,0),IF(AND($G328="正式版",$H328="中医诊所"),IFERROR(W328/同类汇总数据!H$4,0),IF(AND($G328="正式版",$H328="口腔诊所"),IFERROR(W328/同类汇总数据!H$5,0),IF(AND($G328="检查版",$H328="中西医诊所"),IFERROR(W328/同类汇总数据!H$6,0),IF(AND($G328="检查版",$H328="中医诊所"),IFERROR(W328/同类汇总数据!H$7,0),IF(AND($G328="检查版",$H328="口腔诊所"),IFERROR(W328/同类汇总数据!H$8,0),IF(AND($G328="互联网版",$H328="中西医诊所"),IFERROR(W328/同类汇总数据!H$9,0),IF(AND($G328="互联网版",$H328="中医诊所"),IFERROR(W328/同类汇总数据!H$10,0),IF(AND($G328="互联网版",$H328="口腔诊所"),IFERROR(W328/同类汇总数据!H$11,0))))))))))</f>
        <v>0.954515817065539</v>
      </c>
      <c r="AJ328" s="61">
        <f>IF(AND($G328="正式版",$H328="中西医诊所"),IFERROR(X328/同类汇总数据!I$3,0),IF(AND($G328="正式版",$H328="中医诊所"),IFERROR(X328/同类汇总数据!I$4,0),IF(AND($G328="正式版",$H328="口腔诊所"),IFERROR(X328/同类汇总数据!I$5,0),IF(AND($G328="检查版",$H328="中西医诊所"),IFERROR(X328/同类汇总数据!I$6,0),IF(AND($G328="检查版",$H328="中医诊所"),IFERROR(X328/同类汇总数据!I$7,0),IF(AND($G328="检查版",$H328="口腔诊所"),IFERROR(X328/同类汇总数据!I$8,0),IF(AND($G328="互联网版",$H328="中西医诊所"),IFERROR(X328/同类汇总数据!I$9,0),IF(AND($G328="互联网版",$H328="中医诊所"),IFERROR(X328/同类汇总数据!I$10,0),IF(AND($G328="互联网版",$H328="口腔诊所"),IFERROR(X328/同类汇总数据!I$11,0))))))))))</f>
        <v>1.00450088906287</v>
      </c>
      <c r="AK328" s="61">
        <f>IF(AND($G328="正式版",$H328="中西医诊所"),IFERROR(Y328/同类汇总数据!J$3,0),IF(AND($G328="正式版",$H328="中医诊所"),IFERROR(Y328/同类汇总数据!J$4,0),IF(AND($G328="正式版",$H328="口腔诊所"),IFERROR(Y328/同类汇总数据!J$5,0),IF(AND($G328="检查版",$H328="中西医诊所"),IFERROR(Y328/同类汇总数据!J$6,0),IF(AND($G328="检查版",$H328="中医诊所"),IFERROR(Y328/同类汇总数据!J$7,0),IF(AND($G328="检查版",$H328="口腔诊所"),IFERROR(Y328/同类汇总数据!J$8,0),IF(AND($G328="互联网版",$H328="中西医诊所"),IFERROR(Y328/同类汇总数据!J$9,0),IF(AND($G328="互联网版",$H328="中医诊所"),IFERROR(Y328/同类汇总数据!J$10,0),IF(AND($G328="互联网版",$H328="口腔诊所"),IFERROR(Y328/同类汇总数据!J$11,0))))))))))</f>
        <v>0.990225247766148</v>
      </c>
      <c r="AL328" s="62" t="str">
        <f ca="1" t="shared" si="86"/>
        <v>-</v>
      </c>
      <c r="AM328" s="62" t="str">
        <f t="shared" si="87"/>
        <v/>
      </c>
      <c r="AN328" s="5" t="str">
        <f t="shared" si="88"/>
        <v/>
      </c>
      <c r="AO328" s="63">
        <f t="shared" si="89"/>
        <v>46104.3833418171</v>
      </c>
      <c r="AP328" s="5" t="str">
        <f t="shared" si="90"/>
        <v/>
      </c>
      <c r="AQ328" s="60">
        <v>45350.6974401042</v>
      </c>
    </row>
    <row r="329" ht="17" spans="1:43">
      <c r="A329" s="5">
        <f t="shared" si="96"/>
        <v>326</v>
      </c>
      <c r="B329" s="55" t="str">
        <f t="shared" si="83"/>
        <v>连续三月交易上升</v>
      </c>
      <c r="C329" s="2" t="str">
        <f t="shared" si="84"/>
        <v/>
      </c>
      <c r="D329" s="56" t="str">
        <f t="shared" si="85"/>
        <v>-</v>
      </c>
      <c r="E329" s="84" t="s">
        <v>1004</v>
      </c>
      <c r="F329" s="58">
        <v>45352.6058875579</v>
      </c>
      <c r="G329" s="59" t="s">
        <v>38</v>
      </c>
      <c r="H329" s="59" t="s">
        <v>66</v>
      </c>
      <c r="I329" s="59" t="s">
        <v>40</v>
      </c>
      <c r="J329" s="59" t="s">
        <v>67</v>
      </c>
      <c r="K329" s="59" t="s">
        <v>1005</v>
      </c>
      <c r="L329" s="59" t="s">
        <v>1006</v>
      </c>
      <c r="M329" s="60">
        <v>46104.3962615741</v>
      </c>
      <c r="N329" s="60">
        <v>46103.4440380671</v>
      </c>
      <c r="O329" s="60">
        <v>46103.4439243518</v>
      </c>
      <c r="P329" s="60">
        <v>46100.4464795602</v>
      </c>
      <c r="Q329" s="60">
        <v>46103.444048669</v>
      </c>
      <c r="R329" s="59">
        <v>7179.8</v>
      </c>
      <c r="S329" s="59">
        <v>31246.05</v>
      </c>
      <c r="T329" s="59">
        <v>91232.4</v>
      </c>
      <c r="U329" s="59">
        <v>72300.65</v>
      </c>
      <c r="V329" s="59">
        <v>59</v>
      </c>
      <c r="W329" s="59">
        <v>236</v>
      </c>
      <c r="X329" s="59">
        <v>649</v>
      </c>
      <c r="Y329" s="59">
        <v>545</v>
      </c>
      <c r="Z329" s="59">
        <v>388.713172043</v>
      </c>
      <c r="AA329" s="59">
        <v>0.4399599064</v>
      </c>
      <c r="AB329" s="59">
        <v>-0.4332490578</v>
      </c>
      <c r="AC329" s="59">
        <v>-0.2470846656</v>
      </c>
      <c r="AD329" s="61">
        <f>IF(AND($G329="正式版",$H329="中西医诊所"),IFERROR(R329/同类汇总数据!C$3,0),IF(AND($G329="正式版",$H329="中医诊所"),IFERROR(R329/同类汇总数据!C$4,0),IF(AND($G329="正式版",$H329="口腔诊所"),IFERROR(R329/同类汇总数据!C$5,0),IF(AND($G329="检查版",$H329="中西医诊所"),IFERROR(R329/同类汇总数据!C$6,0),IF(AND($G329="检查版",$H329="中医诊所"),IFERROR(R329/同类汇总数据!C$7,0),IF(AND($G329="检查版",$H329="口腔诊所"),IFERROR(R329/同类汇总数据!C$8,0),IF(AND($G329="互联网版",$H329="中西医诊所"),IFERROR(R329/同类汇总数据!C$9,0),IF(AND($G329="互联网版",$H329="中医诊所"),IFERROR(R329/同类汇总数据!C$10,0),IF(AND($G329="互联网版",$H329="口腔诊所"),IFERROR(R329/同类汇总数据!C$11,0))))))))))</f>
        <v>1.03350945801043</v>
      </c>
      <c r="AE329" s="61">
        <f>IF(AND($G329="正式版",$H329="中西医诊所"),IFERROR(S329/同类汇总数据!D$3,0),IF(AND($G329="正式版",$H329="中医诊所"),IFERROR(S329/同类汇总数据!D$4,0),IF(AND($G329="正式版",$H329="口腔诊所"),IFERROR(S329/同类汇总数据!D$5,0),IF(AND($G329="检查版",$H329="中西医诊所"),IFERROR(S329/同类汇总数据!D$6,0),IF(AND($G329="检查版",$H329="中医诊所"),IFERROR(S329/同类汇总数据!D$7,0),IF(AND($G329="检查版",$H329="口腔诊所"),IFERROR(S329/同类汇总数据!D$8,0),IF(AND($G329="互联网版",$H329="中西医诊所"),IFERROR(S329/同类汇总数据!D$9,0),IF(AND($G329="互联网版",$H329="中医诊所"),IFERROR(S329/同类汇总数据!D$10,0),IF(AND($G329="互联网版",$H329="口腔诊所"),IFERROR(S329/同类汇总数据!D$11,0))))))))))</f>
        <v>1.15922486943962</v>
      </c>
      <c r="AF329" s="61">
        <f>IF(AND($G329="正式版",$H329="中西医诊所"),IFERROR(T329/同类汇总数据!E$3,0),IF(AND($G329="正式版",$H329="中医诊所"),IFERROR(T329/同类汇总数据!E$4,0),IF(AND($G329="正式版",$H329="口腔诊所"),IFERROR(T329/同类汇总数据!E$5,0),IF(AND($G329="检查版",$H329="中西医诊所"),IFERROR(T329/同类汇总数据!E$6,0),IF(AND($G329="检查版",$H329="中医诊所"),IFERROR(T329/同类汇总数据!E$7,0),IF(AND($G329="检查版",$H329="口腔诊所"),IFERROR(T329/同类汇总数据!E$8,0),IF(AND($G329="互联网版",$H329="中西医诊所"),IFERROR(T329/同类汇总数据!E$9,0),IF(AND($G329="互联网版",$H329="中医诊所"),IFERROR(T329/同类汇总数据!E$10,0),IF(AND($G329="互联网版",$H329="口腔诊所"),IFERROR(T329/同类汇总数据!E$11,0))))))))))</f>
        <v>1.17228095174153</v>
      </c>
      <c r="AG329" s="61">
        <f>IF(AND($G329="正式版",$H329="中西医诊所"),IFERROR(U329/同类汇总数据!F$3,0),IF(AND($G329="正式版",$H329="中医诊所"),IFERROR(U329/同类汇总数据!F$4,0),IF(AND($G329="正式版",$H329="口腔诊所"),IFERROR(U329/同类汇总数据!F$5,0),IF(AND($G329="检查版",$H329="中西医诊所"),IFERROR(U329/同类汇总数据!F$6,0),IF(AND($G329="检查版",$H329="中医诊所"),IFERROR(U329/同类汇总数据!F$7,0),IF(AND($G329="检查版",$H329="口腔诊所"),IFERROR(U329/同类汇总数据!F$8,0),IF(AND($G329="互联网版",$H329="中西医诊所"),IFERROR(U329/同类汇总数据!F$9,0),IF(AND($G329="互联网版",$H329="中医诊所"),IFERROR(U329/同类汇总数据!F$10,0),IF(AND($G329="互联网版",$H329="口腔诊所"),IFERROR(U329/同类汇总数据!F$11,0))))))))))</f>
        <v>1.0825554078749</v>
      </c>
      <c r="AH329" s="61">
        <f>IF(AND($G329="正式版",$H329="中西医诊所"),IFERROR(V329/同类汇总数据!G$3,0),IF(AND($G329="正式版",$H329="中医诊所"),IFERROR(V329/同类汇总数据!G$4,0),IF(AND($G329="正式版",$H329="口腔诊所"),IFERROR(V329/同类汇总数据!G$5,0),IF(AND($G329="检查版",$H329="中西医诊所"),IFERROR(V329/同类汇总数据!G$6,0),IF(AND($G329="检查版",$H329="中医诊所"),IFERROR(V329/同类汇总数据!G$7,0),IF(AND($G329="检查版",$H329="口腔诊所"),IFERROR(V329/同类汇总数据!G$8,0),IF(AND($G329="互联网版",$H329="中西医诊所"),IFERROR(V329/同类汇总数据!G$9,0),IF(AND($G329="互联网版",$H329="中医诊所"),IFERROR(V329/同类汇总数据!G$10,0),IF(AND($G329="互联网版",$H329="口腔诊所"),IFERROR(V329/同类汇总数据!G$11,0))))))))))</f>
        <v>1.33277010619241</v>
      </c>
      <c r="AI329" s="61">
        <f>IF(AND($G329="正式版",$H329="中西医诊所"),IFERROR(W329/同类汇总数据!H$3,0),IF(AND($G329="正式版",$H329="中医诊所"),IFERROR(W329/同类汇总数据!H$4,0),IF(AND($G329="正式版",$H329="口腔诊所"),IFERROR(W329/同类汇总数据!H$5,0),IF(AND($G329="检查版",$H329="中西医诊所"),IFERROR(W329/同类汇总数据!H$6,0),IF(AND($G329="检查版",$H329="中医诊所"),IFERROR(W329/同类汇总数据!H$7,0),IF(AND($G329="检查版",$H329="口腔诊所"),IFERROR(W329/同类汇总数据!H$8,0),IF(AND($G329="互联网版",$H329="中西医诊所"),IFERROR(W329/同类汇总数据!H$9,0),IF(AND($G329="互联网版",$H329="中医诊所"),IFERROR(W329/同类汇总数据!H$10,0),IF(AND($G329="互联网版",$H329="口腔诊所"),IFERROR(W329/同类汇总数据!H$11,0))))))))))</f>
        <v>1.34119333245057</v>
      </c>
      <c r="AJ329" s="61">
        <f>IF(AND($G329="正式版",$H329="中西医诊所"),IFERROR(X329/同类汇总数据!I$3,0),IF(AND($G329="正式版",$H329="中医诊所"),IFERROR(X329/同类汇总数据!I$4,0),IF(AND($G329="正式版",$H329="口腔诊所"),IFERROR(X329/同类汇总数据!I$5,0),IF(AND($G329="检查版",$H329="中西医诊所"),IFERROR(X329/同类汇总数据!I$6,0),IF(AND($G329="检查版",$H329="中医诊所"),IFERROR(X329/同类汇总数据!I$7,0),IF(AND($G329="检查版",$H329="口腔诊所"),IFERROR(X329/同类汇总数据!I$8,0),IF(AND($G329="互联网版",$H329="中西医诊所"),IFERROR(X329/同类汇总数据!I$9,0),IF(AND($G329="互联网版",$H329="中医诊所"),IFERROR(X329/同类汇总数据!I$10,0),IF(AND($G329="互联网版",$H329="口腔诊所"),IFERROR(X329/同类汇总数据!I$11,0))))))))))</f>
        <v>1.25704302418597</v>
      </c>
      <c r="AK329" s="61">
        <f>IF(AND($G329="正式版",$H329="中西医诊所"),IFERROR(Y329/同类汇总数据!J$3,0),IF(AND($G329="正式版",$H329="中医诊所"),IFERROR(Y329/同类汇总数据!J$4,0),IF(AND($G329="正式版",$H329="口腔诊所"),IFERROR(Y329/同类汇总数据!J$5,0),IF(AND($G329="检查版",$H329="中西医诊所"),IFERROR(Y329/同类汇总数据!J$6,0),IF(AND($G329="检查版",$H329="中医诊所"),IFERROR(Y329/同类汇总数据!J$7,0),IF(AND($G329="检查版",$H329="口腔诊所"),IFERROR(Y329/同类汇总数据!J$8,0),IF(AND($G329="互联网版",$H329="中西医诊所"),IFERROR(Y329/同类汇总数据!J$9,0),IF(AND($G329="互联网版",$H329="中医诊所"),IFERROR(Y329/同类汇总数据!J$10,0),IF(AND($G329="互联网版",$H329="口腔诊所"),IFERROR(Y329/同类汇总数据!J$11,0))))))))))</f>
        <v>1.1958016610453</v>
      </c>
      <c r="AL329" s="62" t="str">
        <f ca="1" t="shared" si="86"/>
        <v>-</v>
      </c>
      <c r="AM329" s="62" t="str">
        <f t="shared" si="87"/>
        <v/>
      </c>
      <c r="AN329" s="5" t="str">
        <f t="shared" si="88"/>
        <v>高于同行20%</v>
      </c>
      <c r="AO329" s="63">
        <f t="shared" si="89"/>
        <v>46104.3962615741</v>
      </c>
      <c r="AP329" s="5" t="str">
        <f t="shared" si="90"/>
        <v/>
      </c>
      <c r="AQ329" s="60">
        <v>45351.5818184838</v>
      </c>
    </row>
    <row r="330" ht="17" spans="1:43">
      <c r="A330" s="5">
        <f t="shared" si="96"/>
        <v>327</v>
      </c>
      <c r="B330" s="55" t="str">
        <f t="shared" si="83"/>
        <v>连续三月交易上升</v>
      </c>
      <c r="C330" s="2" t="str">
        <f t="shared" si="84"/>
        <v/>
      </c>
      <c r="D330" s="56" t="str">
        <f t="shared" si="85"/>
        <v>-</v>
      </c>
      <c r="E330" s="84" t="s">
        <v>1007</v>
      </c>
      <c r="F330" s="58">
        <v>45352.7528839583</v>
      </c>
      <c r="G330" s="59" t="s">
        <v>38</v>
      </c>
      <c r="H330" s="59" t="s">
        <v>66</v>
      </c>
      <c r="I330" s="59" t="s">
        <v>967</v>
      </c>
      <c r="J330" s="59" t="s">
        <v>968</v>
      </c>
      <c r="K330" s="59" t="s">
        <v>1008</v>
      </c>
      <c r="L330" s="59" t="s">
        <v>1009</v>
      </c>
      <c r="M330" s="60">
        <v>46100.425625</v>
      </c>
      <c r="N330" s="60">
        <v>46102.7667773264</v>
      </c>
      <c r="O330" s="60">
        <v>46102.7664066204</v>
      </c>
      <c r="P330" s="60">
        <v>45357.654245463</v>
      </c>
      <c r="Q330" s="60">
        <v>46101.4083579051</v>
      </c>
      <c r="R330" s="59">
        <v>1978</v>
      </c>
      <c r="S330" s="59">
        <v>3370</v>
      </c>
      <c r="T330" s="59">
        <v>6264</v>
      </c>
      <c r="U330" s="59">
        <v>5764</v>
      </c>
      <c r="V330" s="59">
        <v>10</v>
      </c>
      <c r="W330" s="59">
        <v>18</v>
      </c>
      <c r="X330" s="59">
        <v>28</v>
      </c>
      <c r="Y330" s="59">
        <v>27</v>
      </c>
      <c r="Z330" s="59">
        <v>274.4761904762</v>
      </c>
      <c r="AA330" s="59">
        <v>4.8916083916</v>
      </c>
      <c r="AB330" s="59">
        <v>-0.7536606374</v>
      </c>
      <c r="AC330" s="59">
        <v>-0.3681632653</v>
      </c>
      <c r="AD330" s="61">
        <f>IF(AND($G330="正式版",$H330="中西医诊所"),IFERROR(R330/同类汇总数据!C$3,0),IF(AND($G330="正式版",$H330="中医诊所"),IFERROR(R330/同类汇总数据!C$4,0),IF(AND($G330="正式版",$H330="口腔诊所"),IFERROR(R330/同类汇总数据!C$5,0),IF(AND($G330="检查版",$H330="中西医诊所"),IFERROR(R330/同类汇总数据!C$6,0),IF(AND($G330="检查版",$H330="中医诊所"),IFERROR(R330/同类汇总数据!C$7,0),IF(AND($G330="检查版",$H330="口腔诊所"),IFERROR(R330/同类汇总数据!C$8,0),IF(AND($G330="互联网版",$H330="中西医诊所"),IFERROR(R330/同类汇总数据!C$9,0),IF(AND($G330="互联网版",$H330="中医诊所"),IFERROR(R330/同类汇总数据!C$10,0),IF(AND($G330="互联网版",$H330="口腔诊所"),IFERROR(R330/同类汇总数据!C$11,0))))))))))</f>
        <v>0.284726831937468</v>
      </c>
      <c r="AE330" s="61">
        <f>IF(AND($G330="正式版",$H330="中西医诊所"),IFERROR(S330/同类汇总数据!D$3,0),IF(AND($G330="正式版",$H330="中医诊所"),IFERROR(S330/同类汇总数据!D$4,0),IF(AND($G330="正式版",$H330="口腔诊所"),IFERROR(S330/同类汇总数据!D$5,0),IF(AND($G330="检查版",$H330="中西医诊所"),IFERROR(S330/同类汇总数据!D$6,0),IF(AND($G330="检查版",$H330="中医诊所"),IFERROR(S330/同类汇总数据!D$7,0),IF(AND($G330="检查版",$H330="口腔诊所"),IFERROR(S330/同类汇总数据!D$8,0),IF(AND($G330="互联网版",$H330="中西医诊所"),IFERROR(S330/同类汇总数据!D$9,0),IF(AND($G330="互联网版",$H330="中医诊所"),IFERROR(S330/同类汇总数据!D$10,0),IF(AND($G330="互联网版",$H330="口腔诊所"),IFERROR(S330/同类汇总数据!D$11,0))))))))))</f>
        <v>0.125026613284288</v>
      </c>
      <c r="AF330" s="61">
        <f>IF(AND($G330="正式版",$H330="中西医诊所"),IFERROR(T330/同类汇总数据!E$3,0),IF(AND($G330="正式版",$H330="中医诊所"),IFERROR(T330/同类汇总数据!E$4,0),IF(AND($G330="正式版",$H330="口腔诊所"),IFERROR(T330/同类汇总数据!E$5,0),IF(AND($G330="检查版",$H330="中西医诊所"),IFERROR(T330/同类汇总数据!E$6,0),IF(AND($G330="检查版",$H330="中医诊所"),IFERROR(T330/同类汇总数据!E$7,0),IF(AND($G330="检查版",$H330="口腔诊所"),IFERROR(T330/同类汇总数据!E$8,0),IF(AND($G330="互联网版",$H330="中西医诊所"),IFERROR(T330/同类汇总数据!E$9,0),IF(AND($G330="互联网版",$H330="中医诊所"),IFERROR(T330/同类汇总数据!E$10,0),IF(AND($G330="互联网版",$H330="口腔诊所"),IFERROR(T330/同类汇总数据!E$11,0))))))))))</f>
        <v>0.0804885970522416</v>
      </c>
      <c r="AG330" s="61">
        <f>IF(AND($G330="正式版",$H330="中西医诊所"),IFERROR(U330/同类汇总数据!F$3,0),IF(AND($G330="正式版",$H330="中医诊所"),IFERROR(U330/同类汇总数据!F$4,0),IF(AND($G330="正式版",$H330="口腔诊所"),IFERROR(U330/同类汇总数据!F$5,0),IF(AND($G330="检查版",$H330="中西医诊所"),IFERROR(U330/同类汇总数据!F$6,0),IF(AND($G330="检查版",$H330="中医诊所"),IFERROR(U330/同类汇总数据!F$7,0),IF(AND($G330="检查版",$H330="口腔诊所"),IFERROR(U330/同类汇总数据!F$8,0),IF(AND($G330="互联网版",$H330="中西医诊所"),IFERROR(U330/同类汇总数据!F$9,0),IF(AND($G330="互联网版",$H330="中医诊所"),IFERROR(U330/同类汇总数据!F$10,0),IF(AND($G330="互联网版",$H330="口腔诊所"),IFERROR(U330/同类汇总数据!F$11,0))))))))))</f>
        <v>0.0863041946509599</v>
      </c>
      <c r="AH330" s="61">
        <f>IF(AND($G330="正式版",$H330="中西医诊所"),IFERROR(V330/同类汇总数据!G$3,0),IF(AND($G330="正式版",$H330="中医诊所"),IFERROR(V330/同类汇总数据!G$4,0),IF(AND($G330="正式版",$H330="口腔诊所"),IFERROR(V330/同类汇总数据!G$5,0),IF(AND($G330="检查版",$H330="中西医诊所"),IFERROR(V330/同类汇总数据!G$6,0),IF(AND($G330="检查版",$H330="中医诊所"),IFERROR(V330/同类汇总数据!G$7,0),IF(AND($G330="检查版",$H330="口腔诊所"),IFERROR(V330/同类汇总数据!G$8,0),IF(AND($G330="互联网版",$H330="中西医诊所"),IFERROR(V330/同类汇总数据!G$9,0),IF(AND($G330="互联网版",$H330="中医诊所"),IFERROR(V330/同类汇总数据!G$10,0),IF(AND($G330="互联网版",$H330="口腔诊所"),IFERROR(V330/同类汇总数据!G$11,0))))))))))</f>
        <v>0.225893238337697</v>
      </c>
      <c r="AI330" s="61">
        <f>IF(AND($G330="正式版",$H330="中西医诊所"),IFERROR(W330/同类汇总数据!H$3,0),IF(AND($G330="正式版",$H330="中医诊所"),IFERROR(W330/同类汇总数据!H$4,0),IF(AND($G330="正式版",$H330="口腔诊所"),IFERROR(W330/同类汇总数据!H$5,0),IF(AND($G330="检查版",$H330="中西医诊所"),IFERROR(W330/同类汇总数据!H$6,0),IF(AND($G330="检查版",$H330="中医诊所"),IFERROR(W330/同类汇总数据!H$7,0),IF(AND($G330="检查版",$H330="口腔诊所"),IFERROR(W330/同类汇总数据!H$8,0),IF(AND($G330="互联网版",$H330="中西医诊所"),IFERROR(W330/同类汇总数据!H$9,0),IF(AND($G330="互联网版",$H330="中医诊所"),IFERROR(W330/同类汇总数据!H$10,0),IF(AND($G330="互联网版",$H330="口腔诊所"),IFERROR(W330/同类汇总数据!H$11,0))))))))))</f>
        <v>0.102294406712332</v>
      </c>
      <c r="AJ330" s="61">
        <f>IF(AND($G330="正式版",$H330="中西医诊所"),IFERROR(X330/同类汇总数据!I$3,0),IF(AND($G330="正式版",$H330="中医诊所"),IFERROR(X330/同类汇总数据!I$4,0),IF(AND($G330="正式版",$H330="口腔诊所"),IFERROR(X330/同类汇总数据!I$5,0),IF(AND($G330="检查版",$H330="中西医诊所"),IFERROR(X330/同类汇总数据!I$6,0),IF(AND($G330="检查版",$H330="中医诊所"),IFERROR(X330/同类汇总数据!I$7,0),IF(AND($G330="检查版",$H330="口腔诊所"),IFERROR(X330/同类汇总数据!I$8,0),IF(AND($G330="互联网版",$H330="中西医诊所"),IFERROR(X330/同类汇总数据!I$9,0),IF(AND($G330="互联网版",$H330="中医诊所"),IFERROR(X330/同类汇总数据!I$10,0),IF(AND($G330="互联网版",$H330="口腔诊所"),IFERROR(X330/同类汇总数据!I$11,0))))))))))</f>
        <v>0.054232981012646</v>
      </c>
      <c r="AK330" s="61">
        <f>IF(AND($G330="正式版",$H330="中西医诊所"),IFERROR(Y330/同类汇总数据!J$3,0),IF(AND($G330="正式版",$H330="中医诊所"),IFERROR(Y330/同类汇总数据!J$4,0),IF(AND($G330="正式版",$H330="口腔诊所"),IFERROR(Y330/同类汇总数据!J$5,0),IF(AND($G330="检查版",$H330="中西医诊所"),IFERROR(Y330/同类汇总数据!J$6,0),IF(AND($G330="检查版",$H330="中医诊所"),IFERROR(Y330/同类汇总数据!J$7,0),IF(AND($G330="检查版",$H330="口腔诊所"),IFERROR(Y330/同类汇总数据!J$8,0),IF(AND($G330="互联网版",$H330="中西医诊所"),IFERROR(Y330/同类汇总数据!J$9,0),IF(AND($G330="互联网版",$H330="中医诊所"),IFERROR(Y330/同类汇总数据!J$10,0),IF(AND($G330="互联网版",$H330="口腔诊所"),IFERROR(Y330/同类汇总数据!J$11,0))))))))))</f>
        <v>0.059241550180226</v>
      </c>
      <c r="AL330" s="62" t="str">
        <f ca="1" t="shared" si="86"/>
        <v>-</v>
      </c>
      <c r="AM330" s="62" t="str">
        <f t="shared" si="87"/>
        <v>低于同行20%</v>
      </c>
      <c r="AN330" s="5" t="str">
        <f t="shared" si="88"/>
        <v>低于同行20%</v>
      </c>
      <c r="AO330" s="63">
        <f t="shared" si="89"/>
        <v>46102.7667773264</v>
      </c>
      <c r="AP330" s="5" t="str">
        <f t="shared" si="90"/>
        <v/>
      </c>
      <c r="AQ330" s="60">
        <v>45352.4119240741</v>
      </c>
    </row>
    <row r="331" ht="17" spans="1:43">
      <c r="A331" s="5">
        <f t="shared" si="96"/>
        <v>328</v>
      </c>
      <c r="B331" s="55" t="str">
        <f t="shared" si="83"/>
        <v>连续三月交易上升</v>
      </c>
      <c r="C331" s="2" t="str">
        <f t="shared" si="84"/>
        <v/>
      </c>
      <c r="D331" s="56" t="str">
        <f t="shared" si="85"/>
        <v>-</v>
      </c>
      <c r="E331" s="84" t="s">
        <v>1010</v>
      </c>
      <c r="F331" s="58">
        <v>45355.4013874421</v>
      </c>
      <c r="G331" s="59" t="s">
        <v>38</v>
      </c>
      <c r="H331" s="59" t="s">
        <v>66</v>
      </c>
      <c r="I331" s="59" t="s">
        <v>40</v>
      </c>
      <c r="J331" s="59" t="s">
        <v>53</v>
      </c>
      <c r="K331" s="59" t="s">
        <v>1011</v>
      </c>
      <c r="L331" s="59" t="s">
        <v>1012</v>
      </c>
      <c r="M331" s="60">
        <v>46104.3978009259</v>
      </c>
      <c r="N331" s="60">
        <v>46102.6076081482</v>
      </c>
      <c r="O331" s="60">
        <v>46102.6026701389</v>
      </c>
      <c r="P331" s="60">
        <v>46097.387859456</v>
      </c>
      <c r="Q331" s="60">
        <v>46102.6076222801</v>
      </c>
      <c r="R331" s="59">
        <v>5790.43</v>
      </c>
      <c r="S331" s="59">
        <v>19175.79</v>
      </c>
      <c r="T331" s="59">
        <v>49572.58</v>
      </c>
      <c r="U331" s="59">
        <v>42014.9</v>
      </c>
      <c r="V331" s="59">
        <v>13</v>
      </c>
      <c r="W331" s="59">
        <v>43</v>
      </c>
      <c r="X331" s="59">
        <v>108</v>
      </c>
      <c r="Y331" s="59">
        <v>93</v>
      </c>
      <c r="Z331" s="85" t="s">
        <v>1013</v>
      </c>
      <c r="AA331" s="59">
        <v>0.5575978809</v>
      </c>
      <c r="AB331" s="59">
        <v>-0.3192877672</v>
      </c>
      <c r="AC331" s="59">
        <v>0.5282627451</v>
      </c>
      <c r="AD331" s="61">
        <f>IF(AND($G331="正式版",$H331="中西医诊所"),IFERROR(R331/同类汇总数据!C$3,0),IF(AND($G331="正式版",$H331="中医诊所"),IFERROR(R331/同类汇总数据!C$4,0),IF(AND($G331="正式版",$H331="口腔诊所"),IFERROR(R331/同类汇总数据!C$5,0),IF(AND($G331="检查版",$H331="中西医诊所"),IFERROR(R331/同类汇总数据!C$6,0),IF(AND($G331="检查版",$H331="中医诊所"),IFERROR(R331/同类汇总数据!C$7,0),IF(AND($G331="检查版",$H331="口腔诊所"),IFERROR(R331/同类汇总数据!C$8,0),IF(AND($G331="互联网版",$H331="中西医诊所"),IFERROR(R331/同类汇总数据!C$9,0),IF(AND($G331="互联网版",$H331="中医诊所"),IFERROR(R331/同类汇总数据!C$10,0),IF(AND($G331="互联网版",$H331="口腔诊所"),IFERROR(R331/同类汇总数据!C$11,0))))))))))</f>
        <v>0.833514049269804</v>
      </c>
      <c r="AE331" s="61">
        <f>IF(AND($G331="正式版",$H331="中西医诊所"),IFERROR(S331/同类汇总数据!D$3,0),IF(AND($G331="正式版",$H331="中医诊所"),IFERROR(S331/同类汇总数据!D$4,0),IF(AND($G331="正式版",$H331="口腔诊所"),IFERROR(S331/同类汇总数据!D$5,0),IF(AND($G331="检查版",$H331="中西医诊所"),IFERROR(S331/同类汇总数据!D$6,0),IF(AND($G331="检查版",$H331="中医诊所"),IFERROR(S331/同类汇总数据!D$7,0),IF(AND($G331="检查版",$H331="口腔诊所"),IFERROR(S331/同类汇总数据!D$8,0),IF(AND($G331="互联网版",$H331="中西医诊所"),IFERROR(S331/同类汇总数据!D$9,0),IF(AND($G331="互联网版",$H331="中医诊所"),IFERROR(S331/同类汇总数据!D$10,0),IF(AND($G331="互联网版",$H331="口腔诊所"),IFERROR(S331/同类汇总数据!D$11,0))))))))))</f>
        <v>0.711419608531369</v>
      </c>
      <c r="AF331" s="61">
        <f>IF(AND($G331="正式版",$H331="中西医诊所"),IFERROR(T331/同类汇总数据!E$3,0),IF(AND($G331="正式版",$H331="中医诊所"),IFERROR(T331/同类汇总数据!E$4,0),IF(AND($G331="正式版",$H331="口腔诊所"),IFERROR(T331/同类汇总数据!E$5,0),IF(AND($G331="检查版",$H331="中西医诊所"),IFERROR(T331/同类汇总数据!E$6,0),IF(AND($G331="检查版",$H331="中医诊所"),IFERROR(T331/同类汇总数据!E$7,0),IF(AND($G331="检查版",$H331="口腔诊所"),IFERROR(T331/同类汇总数据!E$8,0),IF(AND($G331="互联网版",$H331="中西医诊所"),IFERROR(T331/同类汇总数据!E$9,0),IF(AND($G331="互联网版",$H331="中医诊所"),IFERROR(T331/同类汇总数据!E$10,0),IF(AND($G331="互联网版",$H331="口腔诊所"),IFERROR(T331/同类汇总数据!E$11,0))))))))))</f>
        <v>0.636977556906132</v>
      </c>
      <c r="AG331" s="61">
        <f>IF(AND($G331="正式版",$H331="中西医诊所"),IFERROR(U331/同类汇总数据!F$3,0),IF(AND($G331="正式版",$H331="中医诊所"),IFERROR(U331/同类汇总数据!F$4,0),IF(AND($G331="正式版",$H331="口腔诊所"),IFERROR(U331/同类汇总数据!F$5,0),IF(AND($G331="检查版",$H331="中西医诊所"),IFERROR(U331/同类汇总数据!F$6,0),IF(AND($G331="检查版",$H331="中医诊所"),IFERROR(U331/同类汇总数据!F$7,0),IF(AND($G331="检查版",$H331="口腔诊所"),IFERROR(U331/同类汇总数据!F$8,0),IF(AND($G331="互联网版",$H331="中西医诊所"),IFERROR(U331/同类汇总数据!F$9,0),IF(AND($G331="互联网版",$H331="中医诊所"),IFERROR(U331/同类汇总数据!F$10,0),IF(AND($G331="互联网版",$H331="口腔诊所"),IFERROR(U331/同类汇总数据!F$11,0))))))))))</f>
        <v>0.629087804968878</v>
      </c>
      <c r="AH331" s="61">
        <f>IF(AND($G331="正式版",$H331="中西医诊所"),IFERROR(V331/同类汇总数据!G$3,0),IF(AND($G331="正式版",$H331="中医诊所"),IFERROR(V331/同类汇总数据!G$4,0),IF(AND($G331="正式版",$H331="口腔诊所"),IFERROR(V331/同类汇总数据!G$5,0),IF(AND($G331="检查版",$H331="中西医诊所"),IFERROR(V331/同类汇总数据!G$6,0),IF(AND($G331="检查版",$H331="中医诊所"),IFERROR(V331/同类汇总数据!G$7,0),IF(AND($G331="检查版",$H331="口腔诊所"),IFERROR(V331/同类汇总数据!G$8,0),IF(AND($G331="互联网版",$H331="中西医诊所"),IFERROR(V331/同类汇总数据!G$9,0),IF(AND($G331="互联网版",$H331="中医诊所"),IFERROR(V331/同类汇总数据!G$10,0),IF(AND($G331="互联网版",$H331="口腔诊所"),IFERROR(V331/同类汇总数据!G$11,0))))))))))</f>
        <v>0.293661209839006</v>
      </c>
      <c r="AI331" s="61">
        <f>IF(AND($G331="正式版",$H331="中西医诊所"),IFERROR(W331/同类汇总数据!H$3,0),IF(AND($G331="正式版",$H331="中医诊所"),IFERROR(W331/同类汇总数据!H$4,0),IF(AND($G331="正式版",$H331="口腔诊所"),IFERROR(W331/同类汇总数据!H$5,0),IF(AND($G331="检查版",$H331="中西医诊所"),IFERROR(W331/同类汇总数据!H$6,0),IF(AND($G331="检查版",$H331="中医诊所"),IFERROR(W331/同类汇总数据!H$7,0),IF(AND($G331="检查版",$H331="口腔诊所"),IFERROR(W331/同类汇总数据!H$8,0),IF(AND($G331="互联网版",$H331="中西医诊所"),IFERROR(W331/同类汇总数据!H$9,0),IF(AND($G331="互联网版",$H331="中医诊所"),IFERROR(W331/同类汇总数据!H$10,0),IF(AND($G331="互联网版",$H331="口腔诊所"),IFERROR(W331/同类汇总数据!H$11,0))))))))))</f>
        <v>0.24436997159057</v>
      </c>
      <c r="AJ331" s="61">
        <f>IF(AND($G331="正式版",$H331="中西医诊所"),IFERROR(X331/同类汇总数据!I$3,0),IF(AND($G331="正式版",$H331="中医诊所"),IFERROR(X331/同类汇总数据!I$4,0),IF(AND($G331="正式版",$H331="口腔诊所"),IFERROR(X331/同类汇总数据!I$5,0),IF(AND($G331="检查版",$H331="中西医诊所"),IFERROR(X331/同类汇总数据!I$6,0),IF(AND($G331="检查版",$H331="中医诊所"),IFERROR(X331/同类汇总数据!I$7,0),IF(AND($G331="检查版",$H331="口腔诊所"),IFERROR(X331/同类汇总数据!I$8,0),IF(AND($G331="互联网版",$H331="中西医诊所"),IFERROR(X331/同类汇总数据!I$9,0),IF(AND($G331="互联网版",$H331="中医诊所"),IFERROR(X331/同类汇总数据!I$10,0),IF(AND($G331="互联网版",$H331="口腔诊所"),IFERROR(X331/同类汇总数据!I$11,0))))))))))</f>
        <v>0.209184355334492</v>
      </c>
      <c r="AK331" s="61">
        <f>IF(AND($G331="正式版",$H331="中西医诊所"),IFERROR(Y331/同类汇总数据!J$3,0),IF(AND($G331="正式版",$H331="中医诊所"),IFERROR(Y331/同类汇总数据!J$4,0),IF(AND($G331="正式版",$H331="口腔诊所"),IFERROR(Y331/同类汇总数据!J$5,0),IF(AND($G331="检查版",$H331="中西医诊所"),IFERROR(Y331/同类汇总数据!J$6,0),IF(AND($G331="检查版",$H331="中医诊所"),IFERROR(Y331/同类汇总数据!J$7,0),IF(AND($G331="检查版",$H331="口腔诊所"),IFERROR(Y331/同类汇总数据!J$8,0),IF(AND($G331="互联网版",$H331="中西医诊所"),IFERROR(Y331/同类汇总数据!J$9,0),IF(AND($G331="互联网版",$H331="中医诊所"),IFERROR(Y331/同类汇总数据!J$10,0),IF(AND($G331="互联网版",$H331="口腔诊所"),IFERROR(Y331/同类汇总数据!J$11,0))))))))))</f>
        <v>0.204054228398556</v>
      </c>
      <c r="AL331" s="62" t="str">
        <f ca="1" t="shared" si="86"/>
        <v>-</v>
      </c>
      <c r="AM331" s="62" t="str">
        <f t="shared" si="87"/>
        <v/>
      </c>
      <c r="AN331" s="5" t="str">
        <f t="shared" si="88"/>
        <v>低于同行50%</v>
      </c>
      <c r="AO331" s="63">
        <f t="shared" si="89"/>
        <v>46104.3978009259</v>
      </c>
      <c r="AP331" s="5" t="str">
        <f t="shared" si="90"/>
        <v/>
      </c>
      <c r="AQ331" s="60">
        <v>45352.6058875579</v>
      </c>
    </row>
    <row r="332" ht="17" spans="1:43">
      <c r="A332" s="5">
        <f t="shared" si="96"/>
        <v>329</v>
      </c>
      <c r="B332" s="55" t="str">
        <f t="shared" si="83"/>
        <v>连续三月交易上升</v>
      </c>
      <c r="C332" s="2" t="str">
        <f t="shared" si="84"/>
        <v/>
      </c>
      <c r="D332" s="56" t="str">
        <f t="shared" si="85"/>
        <v>-</v>
      </c>
      <c r="E332" s="84" t="s">
        <v>1014</v>
      </c>
      <c r="F332" s="58">
        <v>45355.428314537</v>
      </c>
      <c r="G332" s="59" t="s">
        <v>60</v>
      </c>
      <c r="H332" s="59" t="s">
        <v>39</v>
      </c>
      <c r="I332" s="59" t="s">
        <v>943</v>
      </c>
      <c r="J332" s="59" t="s">
        <v>1015</v>
      </c>
      <c r="K332" s="59" t="s">
        <v>1016</v>
      </c>
      <c r="L332" s="59" t="s">
        <v>1017</v>
      </c>
      <c r="M332" s="60">
        <v>46103.483912037</v>
      </c>
      <c r="N332" s="60">
        <v>46103.5459529051</v>
      </c>
      <c r="O332" s="60">
        <v>46103.4885715162</v>
      </c>
      <c r="P332" s="60">
        <v>46100.6814884259</v>
      </c>
      <c r="Q332" s="60">
        <v>46103.5459645949</v>
      </c>
      <c r="R332" s="59">
        <v>4871.1</v>
      </c>
      <c r="S332" s="59">
        <v>13562.6</v>
      </c>
      <c r="T332" s="59">
        <v>20676.8</v>
      </c>
      <c r="U332" s="59">
        <v>19054.8</v>
      </c>
      <c r="V332" s="59">
        <v>16</v>
      </c>
      <c r="W332" s="59">
        <v>39</v>
      </c>
      <c r="X332" s="59">
        <v>63</v>
      </c>
      <c r="Y332" s="59">
        <v>58</v>
      </c>
      <c r="Z332" s="59">
        <v>359.5245283019</v>
      </c>
      <c r="AA332" s="59">
        <v>11.4713563218</v>
      </c>
      <c r="AB332" s="59">
        <v>-0.8195529892</v>
      </c>
      <c r="AC332" s="59">
        <v>-0.4947646393</v>
      </c>
      <c r="AD332" s="61">
        <f>IF(AND($G332="正式版",$H332="中西医诊所"),IFERROR(R332/同类汇总数据!C$3,0),IF(AND($G332="正式版",$H332="中医诊所"),IFERROR(R332/同类汇总数据!C$4,0),IF(AND($G332="正式版",$H332="口腔诊所"),IFERROR(R332/同类汇总数据!C$5,0),IF(AND($G332="检查版",$H332="中西医诊所"),IFERROR(R332/同类汇总数据!C$6,0),IF(AND($G332="检查版",$H332="中医诊所"),IFERROR(R332/同类汇总数据!C$7,0),IF(AND($G332="检查版",$H332="口腔诊所"),IFERROR(R332/同类汇总数据!C$8,0),IF(AND($G332="互联网版",$H332="中西医诊所"),IFERROR(R332/同类汇总数据!C$9,0),IF(AND($G332="互联网版",$H332="中医诊所"),IFERROR(R332/同类汇总数据!C$10,0),IF(AND($G332="互联网版",$H332="口腔诊所"),IFERROR(R332/同类汇总数据!C$11,0))))))))))</f>
        <v>2.10939301524201</v>
      </c>
      <c r="AE332" s="61">
        <f>IF(AND($G332="正式版",$H332="中西医诊所"),IFERROR(S332/同类汇总数据!D$3,0),IF(AND($G332="正式版",$H332="中医诊所"),IFERROR(S332/同类汇总数据!D$4,0),IF(AND($G332="正式版",$H332="口腔诊所"),IFERROR(S332/同类汇总数据!D$5,0),IF(AND($G332="检查版",$H332="中西医诊所"),IFERROR(S332/同类汇总数据!D$6,0),IF(AND($G332="检查版",$H332="中医诊所"),IFERROR(S332/同类汇总数据!D$7,0),IF(AND($G332="检查版",$H332="口腔诊所"),IFERROR(S332/同类汇总数据!D$8,0),IF(AND($G332="互联网版",$H332="中西医诊所"),IFERROR(S332/同类汇总数据!D$9,0),IF(AND($G332="互联网版",$H332="中医诊所"),IFERROR(S332/同类汇总数据!D$10,0),IF(AND($G332="互联网版",$H332="口腔诊所"),IFERROR(S332/同类汇总数据!D$11,0))))))))))</f>
        <v>1.66256106495797</v>
      </c>
      <c r="AF332" s="61">
        <f>IF(AND($G332="正式版",$H332="中西医诊所"),IFERROR(T332/同类汇总数据!E$3,0),IF(AND($G332="正式版",$H332="中医诊所"),IFERROR(T332/同类汇总数据!E$4,0),IF(AND($G332="正式版",$H332="口腔诊所"),IFERROR(T332/同类汇总数据!E$5,0),IF(AND($G332="检查版",$H332="中西医诊所"),IFERROR(T332/同类汇总数据!E$6,0),IF(AND($G332="检查版",$H332="中医诊所"),IFERROR(T332/同类汇总数据!E$7,0),IF(AND($G332="检查版",$H332="口腔诊所"),IFERROR(T332/同类汇总数据!E$8,0),IF(AND($G332="互联网版",$H332="中西医诊所"),IFERROR(T332/同类汇总数据!E$9,0),IF(AND($G332="互联网版",$H332="中医诊所"),IFERROR(T332/同类汇总数据!E$10,0),IF(AND($G332="互联网版",$H332="口腔诊所"),IFERROR(T332/同类汇总数据!E$11,0))))))))))</f>
        <v>0.920362307195735</v>
      </c>
      <c r="AG332" s="61">
        <f>IF(AND($G332="正式版",$H332="中西医诊所"),IFERROR(U332/同类汇总数据!F$3,0),IF(AND($G332="正式版",$H332="中医诊所"),IFERROR(U332/同类汇总数据!F$4,0),IF(AND($G332="正式版",$H332="口腔诊所"),IFERROR(U332/同类汇总数据!F$5,0),IF(AND($G332="检查版",$H332="中西医诊所"),IFERROR(U332/同类汇总数据!F$6,0),IF(AND($G332="检查版",$H332="中医诊所"),IFERROR(U332/同类汇总数据!F$7,0),IF(AND($G332="检查版",$H332="口腔诊所"),IFERROR(U332/同类汇总数据!F$8,0),IF(AND($G332="互联网版",$H332="中西医诊所"),IFERROR(U332/同类汇总数据!F$9,0),IF(AND($G332="互联网版",$H332="中医诊所"),IFERROR(U332/同类汇总数据!F$10,0),IF(AND($G332="互联网版",$H332="口腔诊所"),IFERROR(U332/同类汇总数据!F$11,0))))))))))</f>
        <v>0.96109444561903</v>
      </c>
      <c r="AH332" s="61">
        <f>IF(AND($G332="正式版",$H332="中西医诊所"),IFERROR(V332/同类汇总数据!G$3,0),IF(AND($G332="正式版",$H332="中医诊所"),IFERROR(V332/同类汇总数据!G$4,0),IF(AND($G332="正式版",$H332="口腔诊所"),IFERROR(V332/同类汇总数据!G$5,0),IF(AND($G332="检查版",$H332="中西医诊所"),IFERROR(V332/同类汇总数据!G$6,0),IF(AND($G332="检查版",$H332="中医诊所"),IFERROR(V332/同类汇总数据!G$7,0),IF(AND($G332="检查版",$H332="口腔诊所"),IFERROR(V332/同类汇总数据!G$8,0),IF(AND($G332="互联网版",$H332="中西医诊所"),IFERROR(V332/同类汇总数据!G$9,0),IF(AND($G332="互联网版",$H332="中医诊所"),IFERROR(V332/同类汇总数据!G$10,0),IF(AND($G332="互联网版",$H332="口腔诊所"),IFERROR(V332/同类汇总数据!G$11,0))))))))))</f>
        <v>0.747663551401869</v>
      </c>
      <c r="AI332" s="61">
        <f>IF(AND($G332="正式版",$H332="中西医诊所"),IFERROR(W332/同类汇总数据!H$3,0),IF(AND($G332="正式版",$H332="中医诊所"),IFERROR(W332/同类汇总数据!H$4,0),IF(AND($G332="正式版",$H332="口腔诊所"),IFERROR(W332/同类汇总数据!H$5,0),IF(AND($G332="检查版",$H332="中西医诊所"),IFERROR(W332/同类汇总数据!H$6,0),IF(AND($G332="检查版",$H332="中医诊所"),IFERROR(W332/同类汇总数据!H$7,0),IF(AND($G332="检查版",$H332="口腔诊所"),IFERROR(W332/同类汇总数据!H$8,0),IF(AND($G332="互联网版",$H332="中西医诊所"),IFERROR(W332/同类汇总数据!H$9,0),IF(AND($G332="互联网版",$H332="中医诊所"),IFERROR(W332/同类汇总数据!H$10,0),IF(AND($G332="互联网版",$H332="口腔诊所"),IFERROR(W332/同类汇总数据!H$11,0))))))))))</f>
        <v>0.501446480231437</v>
      </c>
      <c r="AJ332" s="61">
        <f>IF(AND($G332="正式版",$H332="中西医诊所"),IFERROR(X332/同类汇总数据!I$3,0),IF(AND($G332="正式版",$H332="中医诊所"),IFERROR(X332/同类汇总数据!I$4,0),IF(AND($G332="正式版",$H332="口腔诊所"),IFERROR(X332/同类汇总数据!I$5,0),IF(AND($G332="检查版",$H332="中西医诊所"),IFERROR(X332/同类汇总数据!I$6,0),IF(AND($G332="检查版",$H332="中医诊所"),IFERROR(X332/同类汇总数据!I$7,0),IF(AND($G332="检查版",$H332="口腔诊所"),IFERROR(X332/同类汇总数据!I$8,0),IF(AND($G332="互联网版",$H332="中西医诊所"),IFERROR(X332/同类汇总数据!I$9,0),IF(AND($G332="互联网版",$H332="中医诊所"),IFERROR(X332/同类汇总数据!I$10,0),IF(AND($G332="互联网版",$H332="口腔诊所"),IFERROR(X332/同类汇总数据!I$11,0))))))))))</f>
        <v>0.286428733803137</v>
      </c>
      <c r="AK332" s="61">
        <f>IF(AND($G332="正式版",$H332="中西医诊所"),IFERROR(Y332/同类汇总数据!J$3,0),IF(AND($G332="正式版",$H332="中医诊所"),IFERROR(Y332/同类汇总数据!J$4,0),IF(AND($G332="正式版",$H332="口腔诊所"),IFERROR(Y332/同类汇总数据!J$5,0),IF(AND($G332="检查版",$H332="中西医诊所"),IFERROR(Y332/同类汇总数据!J$6,0),IF(AND($G332="检查版",$H332="中医诊所"),IFERROR(Y332/同类汇总数据!J$7,0),IF(AND($G332="检查版",$H332="口腔诊所"),IFERROR(Y332/同类汇总数据!J$8,0),IF(AND($G332="互联网版",$H332="中西医诊所"),IFERROR(Y332/同类汇总数据!J$9,0),IF(AND($G332="互联网版",$H332="中医诊所"),IFERROR(Y332/同类汇总数据!J$10,0),IF(AND($G332="互联网版",$H332="口腔诊所"),IFERROR(Y332/同类汇总数据!J$11,0))))))))))</f>
        <v>0.294715447154472</v>
      </c>
      <c r="AL332" s="62" t="str">
        <f ca="1" t="shared" si="86"/>
        <v>-</v>
      </c>
      <c r="AM332" s="62" t="str">
        <f t="shared" si="87"/>
        <v>高于同行150%</v>
      </c>
      <c r="AN332" s="5" t="str">
        <f t="shared" si="88"/>
        <v/>
      </c>
      <c r="AO332" s="63">
        <f t="shared" si="89"/>
        <v>46103.5459645949</v>
      </c>
      <c r="AP332" s="5" t="str">
        <f t="shared" si="90"/>
        <v/>
      </c>
      <c r="AQ332" s="60">
        <v>45352.7528839583</v>
      </c>
    </row>
    <row r="333" ht="17" spans="1:43">
      <c r="A333" s="5">
        <f t="shared" si="96"/>
        <v>330</v>
      </c>
      <c r="B333" s="55" t="str">
        <f t="shared" ref="B333:B396" si="97">IF(V333=0,"无交易",IF(AND(Y333&lt;=-0.2,Z333&lt;=-0.2,AA333&lt;=-0.2),"连续三月交易下滑",IF(AND(Y333&gt;=0.2,Z333&gt;=0.2,AA333&gt;=0.2),"连续三月交易上升",IF(AND(Y333&lt;0.2,Y333&gt;-0.2,Z333&lt;0.2,Z333&gt;-0.2,AA333&lt;0.2,AA333&gt;-0.2),"交易平稳",IF(OR(ABS(Y333-Z333)&gt;=0.2,ABS(Z333-AA333)&gt;=0.2),"交易波动较大","-")))))</f>
        <v>连续三月交易上升</v>
      </c>
      <c r="C333" s="2" t="str">
        <f t="shared" si="84"/>
        <v/>
      </c>
      <c r="D333" s="56" t="str">
        <f t="shared" si="85"/>
        <v>-</v>
      </c>
      <c r="E333" s="84" t="s">
        <v>1018</v>
      </c>
      <c r="F333" s="58">
        <v>45355.6079172801</v>
      </c>
      <c r="G333" s="59" t="s">
        <v>38</v>
      </c>
      <c r="H333" s="59" t="s">
        <v>39</v>
      </c>
      <c r="I333" s="59" t="s">
        <v>40</v>
      </c>
      <c r="J333" s="59" t="s">
        <v>121</v>
      </c>
      <c r="K333" s="59" t="s">
        <v>1019</v>
      </c>
      <c r="L333" s="59" t="s">
        <v>1020</v>
      </c>
      <c r="M333" s="60">
        <v>46104.3648958333</v>
      </c>
      <c r="N333" s="60">
        <v>46103.9313285995</v>
      </c>
      <c r="O333" s="60">
        <v>46103.816071088</v>
      </c>
      <c r="P333" s="60">
        <v>46096.6551139236</v>
      </c>
      <c r="Q333" s="60">
        <v>46103.9313363426</v>
      </c>
      <c r="R333" s="59">
        <v>2368.27</v>
      </c>
      <c r="S333" s="59">
        <v>14967.37</v>
      </c>
      <c r="T333" s="59">
        <v>37667.69</v>
      </c>
      <c r="U333" s="59">
        <v>34855.87</v>
      </c>
      <c r="V333" s="59">
        <v>56</v>
      </c>
      <c r="W333" s="59">
        <v>303</v>
      </c>
      <c r="X333" s="59">
        <v>840</v>
      </c>
      <c r="Y333" s="59">
        <v>776</v>
      </c>
      <c r="Z333" s="59">
        <v>94.4603523035</v>
      </c>
      <c r="AA333" s="59">
        <v>0.4358442799</v>
      </c>
      <c r="AB333" s="59">
        <v>-0.1508720511</v>
      </c>
      <c r="AC333" s="59">
        <v>0.0668377492</v>
      </c>
      <c r="AD333" s="61">
        <f>IF(AND($G333="正式版",$H333="中西医诊所"),IFERROR(R333/同类汇总数据!C$3,0),IF(AND($G333="正式版",$H333="中医诊所"),IFERROR(R333/同类汇总数据!C$4,0),IF(AND($G333="正式版",$H333="口腔诊所"),IFERROR(R333/同类汇总数据!C$5,0),IF(AND($G333="检查版",$H333="中西医诊所"),IFERROR(R333/同类汇总数据!C$6,0),IF(AND($G333="检查版",$H333="中医诊所"),IFERROR(R333/同类汇总数据!C$7,0),IF(AND($G333="检查版",$H333="口腔诊所"),IFERROR(R333/同类汇总数据!C$8,0),IF(AND($G333="互联网版",$H333="中西医诊所"),IFERROR(R333/同类汇总数据!C$9,0),IF(AND($G333="互联网版",$H333="中医诊所"),IFERROR(R333/同类汇总数据!C$10,0),IF(AND($G333="互联网版",$H333="口腔诊所"),IFERROR(R333/同类汇总数据!C$11,0))))))))))</f>
        <v>0.258777772612058</v>
      </c>
      <c r="AE333" s="61">
        <f>IF(AND($G333="正式版",$H333="中西医诊所"),IFERROR(S333/同类汇总数据!D$3,0),IF(AND($G333="正式版",$H333="中医诊所"),IFERROR(S333/同类汇总数据!D$4,0),IF(AND($G333="正式版",$H333="口腔诊所"),IFERROR(S333/同类汇总数据!D$5,0),IF(AND($G333="检查版",$H333="中西医诊所"),IFERROR(S333/同类汇总数据!D$6,0),IF(AND($G333="检查版",$H333="中医诊所"),IFERROR(S333/同类汇总数据!D$7,0),IF(AND($G333="检查版",$H333="口腔诊所"),IFERROR(S333/同类汇总数据!D$8,0),IF(AND($G333="互联网版",$H333="中西医诊所"),IFERROR(S333/同类汇总数据!D$9,0),IF(AND($G333="互联网版",$H333="中医诊所"),IFERROR(S333/同类汇总数据!D$10,0),IF(AND($G333="互联网版",$H333="口腔诊所"),IFERROR(S333/同类汇总数据!D$11,0))))))))))</f>
        <v>0.410248086311073</v>
      </c>
      <c r="AF333" s="61">
        <f>IF(AND($G333="正式版",$H333="中西医诊所"),IFERROR(T333/同类汇总数据!E$3,0),IF(AND($G333="正式版",$H333="中医诊所"),IFERROR(T333/同类汇总数据!E$4,0),IF(AND($G333="正式版",$H333="口腔诊所"),IFERROR(T333/同类汇总数据!E$5,0),IF(AND($G333="检查版",$H333="中西医诊所"),IFERROR(T333/同类汇总数据!E$6,0),IF(AND($G333="检查版",$H333="中医诊所"),IFERROR(T333/同类汇总数据!E$7,0),IF(AND($G333="检查版",$H333="口腔诊所"),IFERROR(T333/同类汇总数据!E$8,0),IF(AND($G333="互联网版",$H333="中西医诊所"),IFERROR(T333/同类汇总数据!E$9,0),IF(AND($G333="互联网版",$H333="中医诊所"),IFERROR(T333/同类汇总数据!E$10,0),IF(AND($G333="互联网版",$H333="口腔诊所"),IFERROR(T333/同类汇总数据!E$11,0))))))))))</f>
        <v>0.345207111372641</v>
      </c>
      <c r="AG333" s="61">
        <f>IF(AND($G333="正式版",$H333="中西医诊所"),IFERROR(U333/同类汇总数据!F$3,0),IF(AND($G333="正式版",$H333="中医诊所"),IFERROR(U333/同类汇总数据!F$4,0),IF(AND($G333="正式版",$H333="口腔诊所"),IFERROR(U333/同类汇总数据!F$5,0),IF(AND($G333="检查版",$H333="中西医诊所"),IFERROR(U333/同类汇总数据!F$6,0),IF(AND($G333="检查版",$H333="中医诊所"),IFERROR(U333/同类汇总数据!F$7,0),IF(AND($G333="检查版",$H333="口腔诊所"),IFERROR(U333/同类汇总数据!F$8,0),IF(AND($G333="互联网版",$H333="中西医诊所"),IFERROR(U333/同类汇总数据!F$9,0),IF(AND($G333="互联网版",$H333="中医诊所"),IFERROR(U333/同类汇总数据!F$10,0),IF(AND($G333="互联网版",$H333="口腔诊所"),IFERROR(U333/同类汇总数据!F$11,0))))))))))</f>
        <v>0.363372753356071</v>
      </c>
      <c r="AH333" s="61">
        <f>IF(AND($G333="正式版",$H333="中西医诊所"),IFERROR(V333/同类汇总数据!G$3,0),IF(AND($G333="正式版",$H333="中医诊所"),IFERROR(V333/同类汇总数据!G$4,0),IF(AND($G333="正式版",$H333="口腔诊所"),IFERROR(V333/同类汇总数据!G$5,0),IF(AND($G333="检查版",$H333="中西医诊所"),IFERROR(V333/同类汇总数据!G$6,0),IF(AND($G333="检查版",$H333="中医诊所"),IFERROR(V333/同类汇总数据!G$7,0),IF(AND($G333="检查版",$H333="口腔诊所"),IFERROR(V333/同类汇总数据!G$8,0),IF(AND($G333="互联网版",$H333="中西医诊所"),IFERROR(V333/同类汇总数据!G$9,0),IF(AND($G333="互联网版",$H333="中医诊所"),IFERROR(V333/同类汇总数据!G$10,0),IF(AND($G333="互联网版",$H333="口腔诊所"),IFERROR(V333/同类汇总数据!G$11,0))))))))))</f>
        <v>0.590710445342934</v>
      </c>
      <c r="AI333" s="61">
        <f>IF(AND($G333="正式版",$H333="中西医诊所"),IFERROR(W333/同类汇总数据!H$3,0),IF(AND($G333="正式版",$H333="中医诊所"),IFERROR(W333/同类汇总数据!H$4,0),IF(AND($G333="正式版",$H333="口腔诊所"),IFERROR(W333/同类汇总数据!H$5,0),IF(AND($G333="检查版",$H333="中西医诊所"),IFERROR(W333/同类汇总数据!H$6,0),IF(AND($G333="检查版",$H333="中医诊所"),IFERROR(W333/同类汇总数据!H$7,0),IF(AND($G333="检查版",$H333="口腔诊所"),IFERROR(W333/同类汇总数据!H$8,0),IF(AND($G333="互联网版",$H333="中西医诊所"),IFERROR(W333/同类汇总数据!H$9,0),IF(AND($G333="互联网版",$H333="中医诊所"),IFERROR(W333/同类汇总数据!H$10,0),IF(AND($G333="互联网版",$H333="口腔诊所"),IFERROR(W333/同类汇总数据!H$11,0))))))))))</f>
        <v>0.828705709372087</v>
      </c>
      <c r="AJ333" s="61">
        <f>IF(AND($G333="正式版",$H333="中西医诊所"),IFERROR(X333/同类汇总数据!I$3,0),IF(AND($G333="正式版",$H333="中医诊所"),IFERROR(X333/同类汇总数据!I$4,0),IF(AND($G333="正式版",$H333="口腔诊所"),IFERROR(X333/同类汇总数据!I$5,0),IF(AND($G333="检查版",$H333="中西医诊所"),IFERROR(X333/同类汇总数据!I$6,0),IF(AND($G333="检查版",$H333="中医诊所"),IFERROR(X333/同类汇总数据!I$7,0),IF(AND($G333="检查版",$H333="口腔诊所"),IFERROR(X333/同类汇总数据!I$8,0),IF(AND($G333="互联网版",$H333="中西医诊所"),IFERROR(X333/同类汇总数据!I$9,0),IF(AND($G333="互联网版",$H333="中医诊所"),IFERROR(X333/同类汇总数据!I$10,0),IF(AND($G333="互联网版",$H333="口腔诊所"),IFERROR(X333/同类汇总数据!I$11,0))))))))))</f>
        <v>0.742764741912685</v>
      </c>
      <c r="AK333" s="61">
        <f>IF(AND($G333="正式版",$H333="中西医诊所"),IFERROR(Y333/同类汇总数据!J$3,0),IF(AND($G333="正式版",$H333="中医诊所"),IFERROR(Y333/同类汇总数据!J$4,0),IF(AND($G333="正式版",$H333="口腔诊所"),IFERROR(Y333/同类汇总数据!J$5,0),IF(AND($G333="检查版",$H333="中西医诊所"),IFERROR(Y333/同类汇总数据!J$6,0),IF(AND($G333="检查版",$H333="中医诊所"),IFERROR(Y333/同类汇总数据!J$7,0),IF(AND($G333="检查版",$H333="口腔诊所"),IFERROR(Y333/同类汇总数据!J$8,0),IF(AND($G333="互联网版",$H333="中西医诊所"),IFERROR(Y333/同类汇总数据!J$9,0),IF(AND($G333="互联网版",$H333="中医诊所"),IFERROR(Y333/同类汇总数据!J$10,0),IF(AND($G333="互联网版",$H333="口腔诊所"),IFERROR(Y333/同类汇总数据!J$11,0))))))))))</f>
        <v>0.775393332256842</v>
      </c>
      <c r="AL333" s="62" t="str">
        <f ca="1" t="shared" si="86"/>
        <v>-</v>
      </c>
      <c r="AM333" s="62" t="str">
        <f t="shared" si="87"/>
        <v>低于同行50%</v>
      </c>
      <c r="AN333" s="5" t="str">
        <f t="shared" si="88"/>
        <v/>
      </c>
      <c r="AO333" s="63">
        <f t="shared" si="89"/>
        <v>46104.3648958333</v>
      </c>
      <c r="AP333" s="5" t="str">
        <f t="shared" si="90"/>
        <v/>
      </c>
      <c r="AQ333" s="60">
        <v>45355.4013874421</v>
      </c>
    </row>
    <row r="334" ht="17" spans="1:43">
      <c r="A334" s="5">
        <f t="shared" ref="A334:A343" si="98">ROW()-3</f>
        <v>331</v>
      </c>
      <c r="B334" s="55" t="str">
        <f t="shared" si="97"/>
        <v>交易波动较大</v>
      </c>
      <c r="C334" s="2" t="str">
        <f t="shared" ref="C334:C397" si="99">IF(AA334&lt;=-0.5,"本月交易额降超50%",IF(AA334&lt;=-0.2,"本月交易额降超20%",""))</f>
        <v/>
      </c>
      <c r="D334" s="56" t="str">
        <f t="shared" ref="D334:D397" si="100">IF(DATEDIF(AO334,$B$1,"d")&gt;30,"流失",IF(AND(DATEDIF(AO334,$B$1,"d")&gt;7,DATEDIF(AO334,$B$1,"d")&lt;=30),"可能流失",IF(AND(DATEDIF(AO334,$B$1,"d")&lt;=7,DATEDIF(AO334,$B$1,"d")&gt;3),"即将流失","-")))</f>
        <v>-</v>
      </c>
      <c r="E334" s="84" t="s">
        <v>1021</v>
      </c>
      <c r="F334" s="58">
        <v>45355.6087925</v>
      </c>
      <c r="G334" s="59" t="s">
        <v>38</v>
      </c>
      <c r="H334" s="59" t="s">
        <v>39</v>
      </c>
      <c r="I334" s="59" t="s">
        <v>40</v>
      </c>
      <c r="J334" s="59" t="s">
        <v>149</v>
      </c>
      <c r="K334" s="59" t="s">
        <v>1022</v>
      </c>
      <c r="L334" s="59"/>
      <c r="M334" s="60">
        <v>46104.3496412037</v>
      </c>
      <c r="N334" s="60">
        <v>46103.8732043171</v>
      </c>
      <c r="O334" s="60">
        <v>46104.3966463542</v>
      </c>
      <c r="P334" s="60">
        <v>46102.839709537</v>
      </c>
      <c r="Q334" s="60">
        <v>46103.8732259722</v>
      </c>
      <c r="R334" s="59">
        <v>10763.95</v>
      </c>
      <c r="S334" s="59">
        <v>55795.42</v>
      </c>
      <c r="T334" s="59">
        <v>201975.99</v>
      </c>
      <c r="U334" s="59">
        <v>157974.06</v>
      </c>
      <c r="V334" s="59">
        <v>162</v>
      </c>
      <c r="W334" s="59">
        <v>725</v>
      </c>
      <c r="X334" s="59">
        <v>2382</v>
      </c>
      <c r="Y334" s="59">
        <v>1927</v>
      </c>
      <c r="Z334" s="59">
        <v>126.9887942122</v>
      </c>
      <c r="AA334" s="59">
        <v>-0.180370224</v>
      </c>
      <c r="AB334" s="59">
        <v>-0.1284488745</v>
      </c>
      <c r="AC334" s="59">
        <v>0.4795362115</v>
      </c>
      <c r="AD334" s="61">
        <f>IF(AND($G334="正式版",$H334="中西医诊所"),IFERROR(R334/同类汇总数据!C$3,0),IF(AND($G334="正式版",$H334="中医诊所"),IFERROR(R334/同类汇总数据!C$4,0),IF(AND($G334="正式版",$H334="口腔诊所"),IFERROR(R334/同类汇总数据!C$5,0),IF(AND($G334="检查版",$H334="中西医诊所"),IFERROR(R334/同类汇总数据!C$6,0),IF(AND($G334="检查版",$H334="中医诊所"),IFERROR(R334/同类汇总数据!C$7,0),IF(AND($G334="检查版",$H334="口腔诊所"),IFERROR(R334/同类汇总数据!C$8,0),IF(AND($G334="互联网版",$H334="中西医诊所"),IFERROR(R334/同类汇总数据!C$9,0),IF(AND($G334="互联网版",$H334="中医诊所"),IFERROR(R334/同类汇总数据!C$10,0),IF(AND($G334="互联网版",$H334="口腔诊所"),IFERROR(R334/同类汇总数据!C$11,0))))))))))</f>
        <v>1.17616277092881</v>
      </c>
      <c r="AE334" s="61">
        <f>IF(AND($G334="正式版",$H334="中西医诊所"),IFERROR(S334/同类汇总数据!D$3,0),IF(AND($G334="正式版",$H334="中医诊所"),IFERROR(S334/同类汇总数据!D$4,0),IF(AND($G334="正式版",$H334="口腔诊所"),IFERROR(S334/同类汇总数据!D$5,0),IF(AND($G334="检查版",$H334="中西医诊所"),IFERROR(S334/同类汇总数据!D$6,0),IF(AND($G334="检查版",$H334="中医诊所"),IFERROR(S334/同类汇总数据!D$7,0),IF(AND($G334="检查版",$H334="口腔诊所"),IFERROR(S334/同类汇总数据!D$8,0),IF(AND($G334="互联网版",$H334="中西医诊所"),IFERROR(S334/同类汇总数据!D$9,0),IF(AND($G334="互联网版",$H334="中医诊所"),IFERROR(S334/同类汇总数据!D$10,0),IF(AND($G334="互联网版",$H334="口腔诊所"),IFERROR(S334/同类汇总数据!D$11,0))))))))))</f>
        <v>1.52932440902594</v>
      </c>
      <c r="AF334" s="61">
        <f>IF(AND($G334="正式版",$H334="中西医诊所"),IFERROR(T334/同类汇总数据!E$3,0),IF(AND($G334="正式版",$H334="中医诊所"),IFERROR(T334/同类汇总数据!E$4,0),IF(AND($G334="正式版",$H334="口腔诊所"),IFERROR(T334/同类汇总数据!E$5,0),IF(AND($G334="检查版",$H334="中西医诊所"),IFERROR(T334/同类汇总数据!E$6,0),IF(AND($G334="检查版",$H334="中医诊所"),IFERROR(T334/同类汇总数据!E$7,0),IF(AND($G334="检查版",$H334="口腔诊所"),IFERROR(T334/同类汇总数据!E$8,0),IF(AND($G334="互联网版",$H334="中西医诊所"),IFERROR(T334/同类汇总数据!E$9,0),IF(AND($G334="互联网版",$H334="中医诊所"),IFERROR(T334/同类汇总数据!E$10,0),IF(AND($G334="互联网版",$H334="口腔诊所"),IFERROR(T334/同类汇总数据!E$11,0))))))))))</f>
        <v>1.85101735929465</v>
      </c>
      <c r="AG334" s="61">
        <f>IF(AND($G334="正式版",$H334="中西医诊所"),IFERROR(U334/同类汇总数据!F$3,0),IF(AND($G334="正式版",$H334="中医诊所"),IFERROR(U334/同类汇总数据!F$4,0),IF(AND($G334="正式版",$H334="口腔诊所"),IFERROR(U334/同类汇总数据!F$5,0),IF(AND($G334="检查版",$H334="中西医诊所"),IFERROR(U334/同类汇总数据!F$6,0),IF(AND($G334="检查版",$H334="中医诊所"),IFERROR(U334/同类汇总数据!F$7,0),IF(AND($G334="检查版",$H334="口腔诊所"),IFERROR(U334/同类汇总数据!F$8,0),IF(AND($G334="互联网版",$H334="中西医诊所"),IFERROR(U334/同类汇总数据!F$9,0),IF(AND($G334="互联网版",$H334="中医诊所"),IFERROR(U334/同类汇总数据!F$10,0),IF(AND($G334="互联网版",$H334="口腔诊所"),IFERROR(U334/同类汇总数据!F$11,0))))))))))</f>
        <v>1.64688097416697</v>
      </c>
      <c r="AH334" s="61">
        <f>IF(AND($G334="正式版",$H334="中西医诊所"),IFERROR(V334/同类汇总数据!G$3,0),IF(AND($G334="正式版",$H334="中医诊所"),IFERROR(V334/同类汇总数据!G$4,0),IF(AND($G334="正式版",$H334="口腔诊所"),IFERROR(V334/同类汇总数据!G$5,0),IF(AND($G334="检查版",$H334="中西医诊所"),IFERROR(V334/同类汇总数据!G$6,0),IF(AND($G334="检查版",$H334="中医诊所"),IFERROR(V334/同类汇总数据!G$7,0),IF(AND($G334="检查版",$H334="口腔诊所"),IFERROR(V334/同类汇总数据!G$8,0),IF(AND($G334="互联网版",$H334="中西医诊所"),IFERROR(V334/同类汇总数据!G$9,0),IF(AND($G334="互联网版",$H334="中医诊所"),IFERROR(V334/同类汇总数据!G$10,0),IF(AND($G334="互联网版",$H334="口腔诊所"),IFERROR(V334/同类汇总数据!G$11,0))))))))))</f>
        <v>1.70884093117063</v>
      </c>
      <c r="AI334" s="61">
        <f>IF(AND($G334="正式版",$H334="中西医诊所"),IFERROR(W334/同类汇总数据!H$3,0),IF(AND($G334="正式版",$H334="中医诊所"),IFERROR(W334/同类汇总数据!H$4,0),IF(AND($G334="正式版",$H334="口腔诊所"),IFERROR(W334/同类汇总数据!H$5,0),IF(AND($G334="检查版",$H334="中西医诊所"),IFERROR(W334/同类汇总数据!H$6,0),IF(AND($G334="检查版",$H334="中医诊所"),IFERROR(W334/同类汇总数据!H$7,0),IF(AND($G334="检查版",$H334="口腔诊所"),IFERROR(W334/同类汇总数据!H$8,0),IF(AND($G334="互联网版",$H334="中西医诊所"),IFERROR(W334/同类汇总数据!H$9,0),IF(AND($G334="互联网版",$H334="中医诊所"),IFERROR(W334/同类汇总数据!H$10,0),IF(AND($G334="互联网版",$H334="口腔诊所"),IFERROR(W334/同类汇总数据!H$11,0))))))))))</f>
        <v>1.98287669734245</v>
      </c>
      <c r="AJ334" s="61">
        <f>IF(AND($G334="正式版",$H334="中西医诊所"),IFERROR(X334/同类汇总数据!I$3,0),IF(AND($G334="正式版",$H334="中医诊所"),IFERROR(X334/同类汇总数据!I$4,0),IF(AND($G334="正式版",$H334="口腔诊所"),IFERROR(X334/同类汇总数据!I$5,0),IF(AND($G334="检查版",$H334="中西医诊所"),IFERROR(X334/同类汇总数据!I$6,0),IF(AND($G334="检查版",$H334="中医诊所"),IFERROR(X334/同类汇总数据!I$7,0),IF(AND($G334="检查版",$H334="口腔诊所"),IFERROR(X334/同类汇总数据!I$8,0),IF(AND($G334="互联网版",$H334="中西医诊所"),IFERROR(X334/同类汇总数据!I$9,0),IF(AND($G334="互联网版",$H334="中医诊所"),IFERROR(X334/同类汇总数据!I$10,0),IF(AND($G334="互联网版",$H334="口腔诊所"),IFERROR(X334/同类汇总数据!I$11,0))))))))))</f>
        <v>2.10626858956668</v>
      </c>
      <c r="AK334" s="61">
        <f>IF(AND($G334="正式版",$H334="中西医诊所"),IFERROR(Y334/同类汇总数据!J$3,0),IF(AND($G334="正式版",$H334="中医诊所"),IFERROR(Y334/同类汇总数据!J$4,0),IF(AND($G334="正式版",$H334="口腔诊所"),IFERROR(Y334/同类汇总数据!J$5,0),IF(AND($G334="检查版",$H334="中西医诊所"),IFERROR(Y334/同类汇总数据!J$6,0),IF(AND($G334="检查版",$H334="中医诊所"),IFERROR(Y334/同类汇总数据!J$7,0),IF(AND($G334="检查版",$H334="口腔诊所"),IFERROR(Y334/同类汇总数据!J$8,0),IF(AND($G334="互联网版",$H334="中西医诊所"),IFERROR(Y334/同类汇总数据!J$9,0),IF(AND($G334="互联网版",$H334="中医诊所"),IFERROR(Y334/同类汇总数据!J$10,0),IF(AND($G334="互联网版",$H334="口腔诊所"),IFERROR(Y334/同类汇总数据!J$11,0))))))))))</f>
        <v>1.92549349389038</v>
      </c>
      <c r="AL334" s="62" t="str">
        <f ca="1" t="shared" ref="AL334:AL397" si="101">IF(YEAR(AO334)&lt;YEAR(TODAY()),"今年内未操作",IF(DATEDIF(AO334,$B$1,"d")&gt;90,"最近三月未操作",IF(DATEDIF(AO334,$B$1,"d")&gt;30,"最近一月未操作",IF(DATEDIF(AO334,$B$1,"d")&gt;7,"最近一周未操作","-"))))</f>
        <v>-</v>
      </c>
      <c r="AM334" s="62" t="str">
        <f t="shared" ref="AM334:AM397" si="102">IF(AE334&lt;0.2,"低于同行20%",IF(AE334&lt;0.5,"低于同行50%",IF(AE334&gt;=2,"高于同行100%",IF(AE334&gt;=1.5,"高于同行150%",IF(AE334&gt;=1.2,"高于同行20%","")))))</f>
        <v>高于同行150%</v>
      </c>
      <c r="AN334" s="5" t="str">
        <f t="shared" ref="AN334:AN397" si="103">IF(AI334&lt;0.2,"低于同行20%",IF(AI334&lt;0.5,"低于同行50%",IF(AI334&gt;=2,"高于同行100%",IF(AI334&gt;=1.5,"高于同行150%",IF(AI334&gt;=1.2,"高于同行20%","")))))</f>
        <v>高于同行150%</v>
      </c>
      <c r="AO334" s="63">
        <f t="shared" ref="AO334:AO397" si="104">MAX(IF(M334&lt;&gt;"",M334,0),IF(N334&lt;&gt;"",N334,0),IF(O334&lt;&gt;"",O334,0),IF(P334&lt;&gt;"",P334,0),IF(Q334&lt;&gt;"",Q334,0))</f>
        <v>46104.3966463542</v>
      </c>
      <c r="AP334" s="5" t="str">
        <f t="shared" ref="AP334:AP397" si="105">IF(AND(DATEDIF(AQ334,$B$1,"d")&lt;=14,DATEDIF(N334,$B$1,"d")&gt;14),"未支付","")</f>
        <v/>
      </c>
      <c r="AQ334" s="60">
        <v>45355.428314537</v>
      </c>
    </row>
    <row r="335" ht="17" spans="1:43">
      <c r="A335" s="5">
        <f t="shared" si="98"/>
        <v>332</v>
      </c>
      <c r="B335" s="55" t="str">
        <f t="shared" si="97"/>
        <v>无交易</v>
      </c>
      <c r="C335" s="2" t="str">
        <f t="shared" si="99"/>
        <v/>
      </c>
      <c r="D335" s="56" t="str">
        <f t="shared" si="100"/>
        <v>流失</v>
      </c>
      <c r="E335" s="84" t="s">
        <v>1023</v>
      </c>
      <c r="F335" s="58">
        <v>45355.6775239699</v>
      </c>
      <c r="G335" s="59" t="s">
        <v>38</v>
      </c>
      <c r="H335" s="59" t="s">
        <v>39</v>
      </c>
      <c r="I335" s="59" t="s">
        <v>40</v>
      </c>
      <c r="J335" s="59" t="s">
        <v>53</v>
      </c>
      <c r="K335" s="59" t="s">
        <v>1024</v>
      </c>
      <c r="L335" s="59" t="s">
        <v>1025</v>
      </c>
      <c r="M335" s="60">
        <v>45926.6426157407</v>
      </c>
      <c r="N335" s="60"/>
      <c r="O335" s="60"/>
      <c r="P335" s="60">
        <v>45737.5846568982</v>
      </c>
      <c r="Q335" s="60">
        <v>45737.5848914468</v>
      </c>
      <c r="R335" s="59"/>
      <c r="S335" s="59"/>
      <c r="T335" s="59"/>
      <c r="U335" s="59"/>
      <c r="V335" s="59"/>
      <c r="W335" s="59"/>
      <c r="X335" s="59"/>
      <c r="Y335" s="59"/>
      <c r="Z335" s="59"/>
      <c r="AA335" s="59"/>
      <c r="AB335" s="59"/>
      <c r="AC335" s="59"/>
      <c r="AD335" s="61">
        <f>IF(AND($G335="正式版",$H335="中西医诊所"),IFERROR(R335/同类汇总数据!C$3,0),IF(AND($G335="正式版",$H335="中医诊所"),IFERROR(R335/同类汇总数据!C$4,0),IF(AND($G335="正式版",$H335="口腔诊所"),IFERROR(R335/同类汇总数据!C$5,0),IF(AND($G335="检查版",$H335="中西医诊所"),IFERROR(R335/同类汇总数据!C$6,0),IF(AND($G335="检查版",$H335="中医诊所"),IFERROR(R335/同类汇总数据!C$7,0),IF(AND($G335="检查版",$H335="口腔诊所"),IFERROR(R335/同类汇总数据!C$8,0),IF(AND($G335="互联网版",$H335="中西医诊所"),IFERROR(R335/同类汇总数据!C$9,0),IF(AND($G335="互联网版",$H335="中医诊所"),IFERROR(R335/同类汇总数据!C$10,0),IF(AND($G335="互联网版",$H335="口腔诊所"),IFERROR(R335/同类汇总数据!C$11,0))))))))))</f>
        <v>0</v>
      </c>
      <c r="AE335" s="61">
        <f>IF(AND($G335="正式版",$H335="中西医诊所"),IFERROR(S335/同类汇总数据!D$3,0),IF(AND($G335="正式版",$H335="中医诊所"),IFERROR(S335/同类汇总数据!D$4,0),IF(AND($G335="正式版",$H335="口腔诊所"),IFERROR(S335/同类汇总数据!D$5,0),IF(AND($G335="检查版",$H335="中西医诊所"),IFERROR(S335/同类汇总数据!D$6,0),IF(AND($G335="检查版",$H335="中医诊所"),IFERROR(S335/同类汇总数据!D$7,0),IF(AND($G335="检查版",$H335="口腔诊所"),IFERROR(S335/同类汇总数据!D$8,0),IF(AND($G335="互联网版",$H335="中西医诊所"),IFERROR(S335/同类汇总数据!D$9,0),IF(AND($G335="互联网版",$H335="中医诊所"),IFERROR(S335/同类汇总数据!D$10,0),IF(AND($G335="互联网版",$H335="口腔诊所"),IFERROR(S335/同类汇总数据!D$11,0))))))))))</f>
        <v>0</v>
      </c>
      <c r="AF335" s="61">
        <f>IF(AND($G335="正式版",$H335="中西医诊所"),IFERROR(T335/同类汇总数据!E$3,0),IF(AND($G335="正式版",$H335="中医诊所"),IFERROR(T335/同类汇总数据!E$4,0),IF(AND($G335="正式版",$H335="口腔诊所"),IFERROR(T335/同类汇总数据!E$5,0),IF(AND($G335="检查版",$H335="中西医诊所"),IFERROR(T335/同类汇总数据!E$6,0),IF(AND($G335="检查版",$H335="中医诊所"),IFERROR(T335/同类汇总数据!E$7,0),IF(AND($G335="检查版",$H335="口腔诊所"),IFERROR(T335/同类汇总数据!E$8,0),IF(AND($G335="互联网版",$H335="中西医诊所"),IFERROR(T335/同类汇总数据!E$9,0),IF(AND($G335="互联网版",$H335="中医诊所"),IFERROR(T335/同类汇总数据!E$10,0),IF(AND($G335="互联网版",$H335="口腔诊所"),IFERROR(T335/同类汇总数据!E$11,0))))))))))</f>
        <v>0</v>
      </c>
      <c r="AG335" s="61">
        <f>IF(AND($G335="正式版",$H335="中西医诊所"),IFERROR(U335/同类汇总数据!F$3,0),IF(AND($G335="正式版",$H335="中医诊所"),IFERROR(U335/同类汇总数据!F$4,0),IF(AND($G335="正式版",$H335="口腔诊所"),IFERROR(U335/同类汇总数据!F$5,0),IF(AND($G335="检查版",$H335="中西医诊所"),IFERROR(U335/同类汇总数据!F$6,0),IF(AND($G335="检查版",$H335="中医诊所"),IFERROR(U335/同类汇总数据!F$7,0),IF(AND($G335="检查版",$H335="口腔诊所"),IFERROR(U335/同类汇总数据!F$8,0),IF(AND($G335="互联网版",$H335="中西医诊所"),IFERROR(U335/同类汇总数据!F$9,0),IF(AND($G335="互联网版",$H335="中医诊所"),IFERROR(U335/同类汇总数据!F$10,0),IF(AND($G335="互联网版",$H335="口腔诊所"),IFERROR(U335/同类汇总数据!F$11,0))))))))))</f>
        <v>0</v>
      </c>
      <c r="AH335" s="61">
        <f>IF(AND($G335="正式版",$H335="中西医诊所"),IFERROR(V335/同类汇总数据!G$3,0),IF(AND($G335="正式版",$H335="中医诊所"),IFERROR(V335/同类汇总数据!G$4,0),IF(AND($G335="正式版",$H335="口腔诊所"),IFERROR(V335/同类汇总数据!G$5,0),IF(AND($G335="检查版",$H335="中西医诊所"),IFERROR(V335/同类汇总数据!G$6,0),IF(AND($G335="检查版",$H335="中医诊所"),IFERROR(V335/同类汇总数据!G$7,0),IF(AND($G335="检查版",$H335="口腔诊所"),IFERROR(V335/同类汇总数据!G$8,0),IF(AND($G335="互联网版",$H335="中西医诊所"),IFERROR(V335/同类汇总数据!G$9,0),IF(AND($G335="互联网版",$H335="中医诊所"),IFERROR(V335/同类汇总数据!G$10,0),IF(AND($G335="互联网版",$H335="口腔诊所"),IFERROR(V335/同类汇总数据!G$11,0))))))))))</f>
        <v>0</v>
      </c>
      <c r="AI335" s="61">
        <f>IF(AND($G335="正式版",$H335="中西医诊所"),IFERROR(W335/同类汇总数据!H$3,0),IF(AND($G335="正式版",$H335="中医诊所"),IFERROR(W335/同类汇总数据!H$4,0),IF(AND($G335="正式版",$H335="口腔诊所"),IFERROR(W335/同类汇总数据!H$5,0),IF(AND($G335="检查版",$H335="中西医诊所"),IFERROR(W335/同类汇总数据!H$6,0),IF(AND($G335="检查版",$H335="中医诊所"),IFERROR(W335/同类汇总数据!H$7,0),IF(AND($G335="检查版",$H335="口腔诊所"),IFERROR(W335/同类汇总数据!H$8,0),IF(AND($G335="互联网版",$H335="中西医诊所"),IFERROR(W335/同类汇总数据!H$9,0),IF(AND($G335="互联网版",$H335="中医诊所"),IFERROR(W335/同类汇总数据!H$10,0),IF(AND($G335="互联网版",$H335="口腔诊所"),IFERROR(W335/同类汇总数据!H$11,0))))))))))</f>
        <v>0</v>
      </c>
      <c r="AJ335" s="61">
        <f>IF(AND($G335="正式版",$H335="中西医诊所"),IFERROR(X335/同类汇总数据!I$3,0),IF(AND($G335="正式版",$H335="中医诊所"),IFERROR(X335/同类汇总数据!I$4,0),IF(AND($G335="正式版",$H335="口腔诊所"),IFERROR(X335/同类汇总数据!I$5,0),IF(AND($G335="检查版",$H335="中西医诊所"),IFERROR(X335/同类汇总数据!I$6,0),IF(AND($G335="检查版",$H335="中医诊所"),IFERROR(X335/同类汇总数据!I$7,0),IF(AND($G335="检查版",$H335="口腔诊所"),IFERROR(X335/同类汇总数据!I$8,0),IF(AND($G335="互联网版",$H335="中西医诊所"),IFERROR(X335/同类汇总数据!I$9,0),IF(AND($G335="互联网版",$H335="中医诊所"),IFERROR(X335/同类汇总数据!I$10,0),IF(AND($G335="互联网版",$H335="口腔诊所"),IFERROR(X335/同类汇总数据!I$11,0))))))))))</f>
        <v>0</v>
      </c>
      <c r="AK335" s="61">
        <f>IF(AND($G335="正式版",$H335="中西医诊所"),IFERROR(Y335/同类汇总数据!J$3,0),IF(AND($G335="正式版",$H335="中医诊所"),IFERROR(Y335/同类汇总数据!J$4,0),IF(AND($G335="正式版",$H335="口腔诊所"),IFERROR(Y335/同类汇总数据!J$5,0),IF(AND($G335="检查版",$H335="中西医诊所"),IFERROR(Y335/同类汇总数据!J$6,0),IF(AND($G335="检查版",$H335="中医诊所"),IFERROR(Y335/同类汇总数据!J$7,0),IF(AND($G335="检查版",$H335="口腔诊所"),IFERROR(Y335/同类汇总数据!J$8,0),IF(AND($G335="互联网版",$H335="中西医诊所"),IFERROR(Y335/同类汇总数据!J$9,0),IF(AND($G335="互联网版",$H335="中医诊所"),IFERROR(Y335/同类汇总数据!J$10,0),IF(AND($G335="互联网版",$H335="口腔诊所"),IFERROR(Y335/同类汇总数据!J$11,0))))))))))</f>
        <v>0</v>
      </c>
      <c r="AL335" s="62" t="str">
        <f ca="1" t="shared" si="101"/>
        <v>今年内未操作</v>
      </c>
      <c r="AM335" s="62" t="str">
        <f t="shared" si="102"/>
        <v>低于同行20%</v>
      </c>
      <c r="AN335" s="5" t="str">
        <f t="shared" si="103"/>
        <v>低于同行20%</v>
      </c>
      <c r="AO335" s="63">
        <f t="shared" si="104"/>
        <v>45926.6426157407</v>
      </c>
      <c r="AP335" s="5" t="str">
        <f t="shared" si="105"/>
        <v/>
      </c>
      <c r="AQ335" s="60">
        <v>45355.6079172801</v>
      </c>
    </row>
    <row r="336" ht="17" spans="1:43">
      <c r="A336" s="5">
        <f t="shared" si="98"/>
        <v>333</v>
      </c>
      <c r="B336" s="55" t="str">
        <f t="shared" si="97"/>
        <v>无交易</v>
      </c>
      <c r="C336" s="2" t="str">
        <f t="shared" si="99"/>
        <v/>
      </c>
      <c r="D336" s="56" t="str">
        <f t="shared" si="100"/>
        <v>可能流失</v>
      </c>
      <c r="E336" s="84" t="s">
        <v>1026</v>
      </c>
      <c r="F336" s="58">
        <v>45355.6785539005</v>
      </c>
      <c r="G336" s="59" t="s">
        <v>38</v>
      </c>
      <c r="H336" s="59" t="s">
        <v>63</v>
      </c>
      <c r="I336" s="59" t="s">
        <v>40</v>
      </c>
      <c r="J336" s="59" t="s">
        <v>53</v>
      </c>
      <c r="K336" s="59" t="s">
        <v>1027</v>
      </c>
      <c r="L336" s="59" t="s">
        <v>1028</v>
      </c>
      <c r="M336" s="60">
        <v>46085.6396412037</v>
      </c>
      <c r="N336" s="60">
        <v>45863.8325377431</v>
      </c>
      <c r="O336" s="60">
        <v>45863.8322498032</v>
      </c>
      <c r="P336" s="60">
        <v>45828.5950857639</v>
      </c>
      <c r="Q336" s="60">
        <v>45865.8112523032</v>
      </c>
      <c r="R336" s="59"/>
      <c r="S336" s="59"/>
      <c r="T336" s="59"/>
      <c r="U336" s="59"/>
      <c r="V336" s="59"/>
      <c r="W336" s="59"/>
      <c r="X336" s="59"/>
      <c r="Y336" s="59"/>
      <c r="Z336" s="59"/>
      <c r="AA336" s="59"/>
      <c r="AB336" s="59"/>
      <c r="AC336" s="59"/>
      <c r="AD336" s="61">
        <f>IF(AND($G336="正式版",$H336="中西医诊所"),IFERROR(R336/同类汇总数据!C$3,0),IF(AND($G336="正式版",$H336="中医诊所"),IFERROR(R336/同类汇总数据!C$4,0),IF(AND($G336="正式版",$H336="口腔诊所"),IFERROR(R336/同类汇总数据!C$5,0),IF(AND($G336="检查版",$H336="中西医诊所"),IFERROR(R336/同类汇总数据!C$6,0),IF(AND($G336="检查版",$H336="中医诊所"),IFERROR(R336/同类汇总数据!C$7,0),IF(AND($G336="检查版",$H336="口腔诊所"),IFERROR(R336/同类汇总数据!C$8,0),IF(AND($G336="互联网版",$H336="中西医诊所"),IFERROR(R336/同类汇总数据!C$9,0),IF(AND($G336="互联网版",$H336="中医诊所"),IFERROR(R336/同类汇总数据!C$10,0),IF(AND($G336="互联网版",$H336="口腔诊所"),IFERROR(R336/同类汇总数据!C$11,0))))))))))</f>
        <v>0</v>
      </c>
      <c r="AE336" s="61">
        <f>IF(AND($G336="正式版",$H336="中西医诊所"),IFERROR(S336/同类汇总数据!D$3,0),IF(AND($G336="正式版",$H336="中医诊所"),IFERROR(S336/同类汇总数据!D$4,0),IF(AND($G336="正式版",$H336="口腔诊所"),IFERROR(S336/同类汇总数据!D$5,0),IF(AND($G336="检查版",$H336="中西医诊所"),IFERROR(S336/同类汇总数据!D$6,0),IF(AND($G336="检查版",$H336="中医诊所"),IFERROR(S336/同类汇总数据!D$7,0),IF(AND($G336="检查版",$H336="口腔诊所"),IFERROR(S336/同类汇总数据!D$8,0),IF(AND($G336="互联网版",$H336="中西医诊所"),IFERROR(S336/同类汇总数据!D$9,0),IF(AND($G336="互联网版",$H336="中医诊所"),IFERROR(S336/同类汇总数据!D$10,0),IF(AND($G336="互联网版",$H336="口腔诊所"),IFERROR(S336/同类汇总数据!D$11,0))))))))))</f>
        <v>0</v>
      </c>
      <c r="AF336" s="61">
        <f>IF(AND($G336="正式版",$H336="中西医诊所"),IFERROR(T336/同类汇总数据!E$3,0),IF(AND($G336="正式版",$H336="中医诊所"),IFERROR(T336/同类汇总数据!E$4,0),IF(AND($G336="正式版",$H336="口腔诊所"),IFERROR(T336/同类汇总数据!E$5,0),IF(AND($G336="检查版",$H336="中西医诊所"),IFERROR(T336/同类汇总数据!E$6,0),IF(AND($G336="检查版",$H336="中医诊所"),IFERROR(T336/同类汇总数据!E$7,0),IF(AND($G336="检查版",$H336="口腔诊所"),IFERROR(T336/同类汇总数据!E$8,0),IF(AND($G336="互联网版",$H336="中西医诊所"),IFERROR(T336/同类汇总数据!E$9,0),IF(AND($G336="互联网版",$H336="中医诊所"),IFERROR(T336/同类汇总数据!E$10,0),IF(AND($G336="互联网版",$H336="口腔诊所"),IFERROR(T336/同类汇总数据!E$11,0))))))))))</f>
        <v>0</v>
      </c>
      <c r="AG336" s="61">
        <f>IF(AND($G336="正式版",$H336="中西医诊所"),IFERROR(U336/同类汇总数据!F$3,0),IF(AND($G336="正式版",$H336="中医诊所"),IFERROR(U336/同类汇总数据!F$4,0),IF(AND($G336="正式版",$H336="口腔诊所"),IFERROR(U336/同类汇总数据!F$5,0),IF(AND($G336="检查版",$H336="中西医诊所"),IFERROR(U336/同类汇总数据!F$6,0),IF(AND($G336="检查版",$H336="中医诊所"),IFERROR(U336/同类汇总数据!F$7,0),IF(AND($G336="检查版",$H336="口腔诊所"),IFERROR(U336/同类汇总数据!F$8,0),IF(AND($G336="互联网版",$H336="中西医诊所"),IFERROR(U336/同类汇总数据!F$9,0),IF(AND($G336="互联网版",$H336="中医诊所"),IFERROR(U336/同类汇总数据!F$10,0),IF(AND($G336="互联网版",$H336="口腔诊所"),IFERROR(U336/同类汇总数据!F$11,0))))))))))</f>
        <v>0</v>
      </c>
      <c r="AH336" s="61">
        <f>IF(AND($G336="正式版",$H336="中西医诊所"),IFERROR(V336/同类汇总数据!G$3,0),IF(AND($G336="正式版",$H336="中医诊所"),IFERROR(V336/同类汇总数据!G$4,0),IF(AND($G336="正式版",$H336="口腔诊所"),IFERROR(V336/同类汇总数据!G$5,0),IF(AND($G336="检查版",$H336="中西医诊所"),IFERROR(V336/同类汇总数据!G$6,0),IF(AND($G336="检查版",$H336="中医诊所"),IFERROR(V336/同类汇总数据!G$7,0),IF(AND($G336="检查版",$H336="口腔诊所"),IFERROR(V336/同类汇总数据!G$8,0),IF(AND($G336="互联网版",$H336="中西医诊所"),IFERROR(V336/同类汇总数据!G$9,0),IF(AND($G336="互联网版",$H336="中医诊所"),IFERROR(V336/同类汇总数据!G$10,0),IF(AND($G336="互联网版",$H336="口腔诊所"),IFERROR(V336/同类汇总数据!G$11,0))))))))))</f>
        <v>0</v>
      </c>
      <c r="AI336" s="61">
        <f>IF(AND($G336="正式版",$H336="中西医诊所"),IFERROR(W336/同类汇总数据!H$3,0),IF(AND($G336="正式版",$H336="中医诊所"),IFERROR(W336/同类汇总数据!H$4,0),IF(AND($G336="正式版",$H336="口腔诊所"),IFERROR(W336/同类汇总数据!H$5,0),IF(AND($G336="检查版",$H336="中西医诊所"),IFERROR(W336/同类汇总数据!H$6,0),IF(AND($G336="检查版",$H336="中医诊所"),IFERROR(W336/同类汇总数据!H$7,0),IF(AND($G336="检查版",$H336="口腔诊所"),IFERROR(W336/同类汇总数据!H$8,0),IF(AND($G336="互联网版",$H336="中西医诊所"),IFERROR(W336/同类汇总数据!H$9,0),IF(AND($G336="互联网版",$H336="中医诊所"),IFERROR(W336/同类汇总数据!H$10,0),IF(AND($G336="互联网版",$H336="口腔诊所"),IFERROR(W336/同类汇总数据!H$11,0))))))))))</f>
        <v>0</v>
      </c>
      <c r="AJ336" s="61">
        <f>IF(AND($G336="正式版",$H336="中西医诊所"),IFERROR(X336/同类汇总数据!I$3,0),IF(AND($G336="正式版",$H336="中医诊所"),IFERROR(X336/同类汇总数据!I$4,0),IF(AND($G336="正式版",$H336="口腔诊所"),IFERROR(X336/同类汇总数据!I$5,0),IF(AND($G336="检查版",$H336="中西医诊所"),IFERROR(X336/同类汇总数据!I$6,0),IF(AND($G336="检查版",$H336="中医诊所"),IFERROR(X336/同类汇总数据!I$7,0),IF(AND($G336="检查版",$H336="口腔诊所"),IFERROR(X336/同类汇总数据!I$8,0),IF(AND($G336="互联网版",$H336="中西医诊所"),IFERROR(X336/同类汇总数据!I$9,0),IF(AND($G336="互联网版",$H336="中医诊所"),IFERROR(X336/同类汇总数据!I$10,0),IF(AND($G336="互联网版",$H336="口腔诊所"),IFERROR(X336/同类汇总数据!I$11,0))))))))))</f>
        <v>0</v>
      </c>
      <c r="AK336" s="61">
        <f>IF(AND($G336="正式版",$H336="中西医诊所"),IFERROR(Y336/同类汇总数据!J$3,0),IF(AND($G336="正式版",$H336="中医诊所"),IFERROR(Y336/同类汇总数据!J$4,0),IF(AND($G336="正式版",$H336="口腔诊所"),IFERROR(Y336/同类汇总数据!J$5,0),IF(AND($G336="检查版",$H336="中西医诊所"),IFERROR(Y336/同类汇总数据!J$6,0),IF(AND($G336="检查版",$H336="中医诊所"),IFERROR(Y336/同类汇总数据!J$7,0),IF(AND($G336="检查版",$H336="口腔诊所"),IFERROR(Y336/同类汇总数据!J$8,0),IF(AND($G336="互联网版",$H336="中西医诊所"),IFERROR(Y336/同类汇总数据!J$9,0),IF(AND($G336="互联网版",$H336="中医诊所"),IFERROR(Y336/同类汇总数据!J$10,0),IF(AND($G336="互联网版",$H336="口腔诊所"),IFERROR(Y336/同类汇总数据!J$11,0))))))))))</f>
        <v>0</v>
      </c>
      <c r="AL336" s="62" t="str">
        <f ca="1" t="shared" si="101"/>
        <v>最近一周未操作</v>
      </c>
      <c r="AM336" s="62" t="str">
        <f t="shared" si="102"/>
        <v>低于同行20%</v>
      </c>
      <c r="AN336" s="5" t="str">
        <f t="shared" si="103"/>
        <v>低于同行20%</v>
      </c>
      <c r="AO336" s="63">
        <f t="shared" si="104"/>
        <v>46085.6396412037</v>
      </c>
      <c r="AP336" s="5" t="str">
        <f t="shared" si="105"/>
        <v/>
      </c>
      <c r="AQ336" s="60">
        <v>45355.6087925</v>
      </c>
    </row>
    <row r="337" ht="17" spans="1:43">
      <c r="A337" s="5">
        <f t="shared" si="98"/>
        <v>334</v>
      </c>
      <c r="B337" s="55" t="str">
        <f t="shared" si="97"/>
        <v>连续三月交易上升</v>
      </c>
      <c r="C337" s="2" t="str">
        <f t="shared" si="99"/>
        <v/>
      </c>
      <c r="D337" s="56" t="str">
        <f t="shared" si="100"/>
        <v>-</v>
      </c>
      <c r="E337" s="84" t="s">
        <v>1029</v>
      </c>
      <c r="F337" s="58">
        <v>45356.6822397685</v>
      </c>
      <c r="G337" s="59" t="s">
        <v>38</v>
      </c>
      <c r="H337" s="59" t="s">
        <v>63</v>
      </c>
      <c r="I337" s="59" t="s">
        <v>40</v>
      </c>
      <c r="J337" s="59" t="s">
        <v>155</v>
      </c>
      <c r="K337" s="59" t="s">
        <v>1030</v>
      </c>
      <c r="L337" s="59"/>
      <c r="M337" s="60">
        <v>46103.4233796296</v>
      </c>
      <c r="N337" s="60">
        <v>46103.6068831597</v>
      </c>
      <c r="O337" s="60">
        <v>46062.6565317593</v>
      </c>
      <c r="P337" s="60">
        <v>45928.6060424306</v>
      </c>
      <c r="Q337" s="60">
        <v>46062.6585389931</v>
      </c>
      <c r="R337" s="59">
        <v>21787</v>
      </c>
      <c r="S337" s="59">
        <v>52081</v>
      </c>
      <c r="T337" s="59">
        <v>185053.1</v>
      </c>
      <c r="U337" s="59">
        <v>168021</v>
      </c>
      <c r="V337" s="59">
        <v>16</v>
      </c>
      <c r="W337" s="59">
        <v>59</v>
      </c>
      <c r="X337" s="59">
        <v>171</v>
      </c>
      <c r="Y337" s="59">
        <v>145</v>
      </c>
      <c r="Z337" s="85" t="s">
        <v>1031</v>
      </c>
      <c r="AA337" s="59">
        <v>0.5452010088</v>
      </c>
      <c r="AB337" s="59">
        <v>-0.6604615225</v>
      </c>
      <c r="AC337" s="59">
        <v>0.4981225759</v>
      </c>
      <c r="AD337" s="61">
        <f>IF(AND($G337="正式版",$H337="中西医诊所"),IFERROR(R337/同类汇总数据!C$3,0),IF(AND($G337="正式版",$H337="中医诊所"),IFERROR(R337/同类汇总数据!C$4,0),IF(AND($G337="正式版",$H337="口腔诊所"),IFERROR(R337/同类汇总数据!C$5,0),IF(AND($G337="检查版",$H337="中西医诊所"),IFERROR(R337/同类汇总数据!C$6,0),IF(AND($G337="检查版",$H337="中医诊所"),IFERROR(R337/同类汇总数据!C$7,0),IF(AND($G337="检查版",$H337="口腔诊所"),IFERROR(R337/同类汇总数据!C$8,0),IF(AND($G337="互联网版",$H337="中西医诊所"),IFERROR(R337/同类汇总数据!C$9,0),IF(AND($G337="互联网版",$H337="中医诊所"),IFERROR(R337/同类汇总数据!C$10,0),IF(AND($G337="互联网版",$H337="口腔诊所"),IFERROR(R337/同类汇总数据!C$11,0))))))))))</f>
        <v>2.1792352192656</v>
      </c>
      <c r="AE337" s="61">
        <f>IF(AND($G337="正式版",$H337="中西医诊所"),IFERROR(S337/同类汇总数据!D$3,0),IF(AND($G337="正式版",$H337="中医诊所"),IFERROR(S337/同类汇总数据!D$4,0),IF(AND($G337="正式版",$H337="口腔诊所"),IFERROR(S337/同类汇总数据!D$5,0),IF(AND($G337="检查版",$H337="中西医诊所"),IFERROR(S337/同类汇总数据!D$6,0),IF(AND($G337="检查版",$H337="中医诊所"),IFERROR(S337/同类汇总数据!D$7,0),IF(AND($G337="检查版",$H337="口腔诊所"),IFERROR(S337/同类汇总数据!D$8,0),IF(AND($G337="互联网版",$H337="中西医诊所"),IFERROR(S337/同类汇总数据!D$9,0),IF(AND($G337="互联网版",$H337="中医诊所"),IFERROR(S337/同类汇总数据!D$10,0),IF(AND($G337="互联网版",$H337="口腔诊所"),IFERROR(S337/同类汇总数据!D$11,0))))))))))</f>
        <v>1.19917142213358</v>
      </c>
      <c r="AF337" s="61">
        <f>IF(AND($G337="正式版",$H337="中西医诊所"),IFERROR(T337/同类汇总数据!E$3,0),IF(AND($G337="正式版",$H337="中医诊所"),IFERROR(T337/同类汇总数据!E$4,0),IF(AND($G337="正式版",$H337="口腔诊所"),IFERROR(T337/同类汇总数据!E$5,0),IF(AND($G337="检查版",$H337="中西医诊所"),IFERROR(T337/同类汇总数据!E$6,0),IF(AND($G337="检查版",$H337="中医诊所"),IFERROR(T337/同类汇总数据!E$7,0),IF(AND($G337="检查版",$H337="口腔诊所"),IFERROR(T337/同类汇总数据!E$8,0),IF(AND($G337="互联网版",$H337="中西医诊所"),IFERROR(T337/同类汇总数据!E$9,0),IF(AND($G337="互联网版",$H337="中医诊所"),IFERROR(T337/同类汇总数据!E$10,0),IF(AND($G337="互联网版",$H337="口腔诊所"),IFERROR(T337/同类汇总数据!E$11,0))))))))))</f>
        <v>1.6691455950648</v>
      </c>
      <c r="AG337" s="61">
        <f>IF(AND($G337="正式版",$H337="中西医诊所"),IFERROR(U337/同类汇总数据!F$3,0),IF(AND($G337="正式版",$H337="中医诊所"),IFERROR(U337/同类汇总数据!F$4,0),IF(AND($G337="正式版",$H337="口腔诊所"),IFERROR(U337/同类汇总数据!F$5,0),IF(AND($G337="检查版",$H337="中西医诊所"),IFERROR(U337/同类汇总数据!F$6,0),IF(AND($G337="检查版",$H337="中医诊所"),IFERROR(U337/同类汇总数据!F$7,0),IF(AND($G337="检查版",$H337="口腔诊所"),IFERROR(U337/同类汇总数据!F$8,0),IF(AND($G337="互联网版",$H337="中西医诊所"),IFERROR(U337/同类汇总数据!F$9,0),IF(AND($G337="互联网版",$H337="中医诊所"),IFERROR(U337/同类汇总数据!F$10,0),IF(AND($G337="互联网版",$H337="口腔诊所"),IFERROR(U337/同类汇总数据!F$11,0))))))))))</f>
        <v>1.68192562625138</v>
      </c>
      <c r="AH337" s="61">
        <f>IF(AND($G337="正式版",$H337="中西医诊所"),IFERROR(V337/同类汇总数据!G$3,0),IF(AND($G337="正式版",$H337="中医诊所"),IFERROR(V337/同类汇总数据!G$4,0),IF(AND($G337="正式版",$H337="口腔诊所"),IFERROR(V337/同类汇总数据!G$5,0),IF(AND($G337="检查版",$H337="中西医诊所"),IFERROR(V337/同类汇总数据!G$6,0),IF(AND($G337="检查版",$H337="中医诊所"),IFERROR(V337/同类汇总数据!G$7,0),IF(AND($G337="检查版",$H337="口腔诊所"),IFERROR(V337/同类汇总数据!G$8,0),IF(AND($G337="互联网版",$H337="中西医诊所"),IFERROR(V337/同类汇总数据!G$9,0),IF(AND($G337="互联网版",$H337="中医诊所"),IFERROR(V337/同类汇总数据!G$10,0),IF(AND($G337="互联网版",$H337="口腔诊所"),IFERROR(V337/同类汇总数据!G$11,0))))))))))</f>
        <v>1.18902529651318</v>
      </c>
      <c r="AI337" s="61">
        <f>IF(AND($G337="正式版",$H337="中西医诊所"),IFERROR(W337/同类汇总数据!H$3,0),IF(AND($G337="正式版",$H337="中医诊所"),IFERROR(W337/同类汇总数据!H$4,0),IF(AND($G337="正式版",$H337="口腔诊所"),IFERROR(W337/同类汇总数据!H$5,0),IF(AND($G337="检查版",$H337="中西医诊所"),IFERROR(W337/同类汇总数据!H$6,0),IF(AND($G337="检查版",$H337="中医诊所"),IFERROR(W337/同类汇总数据!H$7,0),IF(AND($G337="检查版",$H337="口腔诊所"),IFERROR(W337/同类汇总数据!H$8,0),IF(AND($G337="互联网版",$H337="中西医诊所"),IFERROR(W337/同类汇总数据!H$9,0),IF(AND($G337="互联网版",$H337="中医诊所"),IFERROR(W337/同类汇总数据!H$10,0),IF(AND($G337="互联网版",$H337="口腔诊所"),IFERROR(W337/同类汇总数据!H$11,0))))))))))</f>
        <v>1.03898299413767</v>
      </c>
      <c r="AJ337" s="61">
        <f>IF(AND($G337="正式版",$H337="中西医诊所"),IFERROR(X337/同类汇总数据!I$3,0),IF(AND($G337="正式版",$H337="中医诊所"),IFERROR(X337/同类汇总数据!I$4,0),IF(AND($G337="正式版",$H337="口腔诊所"),IFERROR(X337/同类汇总数据!I$5,0),IF(AND($G337="检查版",$H337="中西医诊所"),IFERROR(X337/同类汇总数据!I$6,0),IF(AND($G337="检查版",$H337="中医诊所"),IFERROR(X337/同类汇总数据!I$7,0),IF(AND($G337="检查版",$H337="口腔诊所"),IFERROR(X337/同类汇总数据!I$8,0),IF(AND($G337="互联网版",$H337="中西医诊所"),IFERROR(X337/同类汇总数据!I$9,0),IF(AND($G337="互联网版",$H337="中医诊所"),IFERROR(X337/同类汇总数据!I$10,0),IF(AND($G337="互联网版",$H337="口腔诊所"),IFERROR(X337/同类汇总数据!I$11,0))))))))))</f>
        <v>1.1589959435142</v>
      </c>
      <c r="AK337" s="61">
        <f>IF(AND($G337="正式版",$H337="中西医诊所"),IFERROR(Y337/同类汇总数据!J$3,0),IF(AND($G337="正式版",$H337="中医诊所"),IFERROR(Y337/同类汇总数据!J$4,0),IF(AND($G337="正式版",$H337="口腔诊所"),IFERROR(Y337/同类汇总数据!J$5,0),IF(AND($G337="检查版",$H337="中西医诊所"),IFERROR(Y337/同类汇总数据!J$6,0),IF(AND($G337="检查版",$H337="中医诊所"),IFERROR(Y337/同类汇总数据!J$7,0),IF(AND($G337="检查版",$H337="口腔诊所"),IFERROR(Y337/同类汇总数据!J$8,0),IF(AND($G337="互联网版",$H337="中西医诊所"),IFERROR(Y337/同类汇总数据!J$9,0),IF(AND($G337="互联网版",$H337="中医诊所"),IFERROR(Y337/同类汇总数据!J$10,0),IF(AND($G337="互联网版",$H337="口腔诊所"),IFERROR(Y337/同类汇总数据!J$11,0))))))))))</f>
        <v>1.09180909755578</v>
      </c>
      <c r="AL337" s="62" t="str">
        <f ca="1" t="shared" si="101"/>
        <v>-</v>
      </c>
      <c r="AM337" s="62" t="str">
        <f t="shared" si="102"/>
        <v/>
      </c>
      <c r="AN337" s="5" t="str">
        <f t="shared" si="103"/>
        <v/>
      </c>
      <c r="AO337" s="63">
        <f t="shared" si="104"/>
        <v>46103.6068831597</v>
      </c>
      <c r="AP337" s="5" t="str">
        <f t="shared" si="105"/>
        <v/>
      </c>
      <c r="AQ337" s="60">
        <v>45355.6775239699</v>
      </c>
    </row>
    <row r="338" ht="17" spans="1:43">
      <c r="A338" s="5">
        <f t="shared" si="98"/>
        <v>335</v>
      </c>
      <c r="B338" s="55" t="str">
        <f t="shared" si="97"/>
        <v>交易波动较大</v>
      </c>
      <c r="C338" s="2" t="str">
        <f t="shared" si="99"/>
        <v/>
      </c>
      <c r="D338" s="56" t="str">
        <f t="shared" si="100"/>
        <v>-</v>
      </c>
      <c r="E338" s="84" t="s">
        <v>1032</v>
      </c>
      <c r="F338" s="58">
        <v>45357.4373877431</v>
      </c>
      <c r="G338" s="59" t="s">
        <v>38</v>
      </c>
      <c r="H338" s="59" t="s">
        <v>39</v>
      </c>
      <c r="I338" s="59" t="s">
        <v>40</v>
      </c>
      <c r="J338" s="59" t="s">
        <v>53</v>
      </c>
      <c r="K338" s="59" t="s">
        <v>1033</v>
      </c>
      <c r="L338" s="59"/>
      <c r="M338" s="60">
        <v>46103.6965972222</v>
      </c>
      <c r="N338" s="60">
        <v>46103.7060784144</v>
      </c>
      <c r="O338" s="60">
        <v>46103.7033880324</v>
      </c>
      <c r="P338" s="60">
        <v>46098.4230853704</v>
      </c>
      <c r="Q338" s="60">
        <v>46103.7060875</v>
      </c>
      <c r="R338" s="59">
        <v>18003.41</v>
      </c>
      <c r="S338" s="59">
        <v>70696.91</v>
      </c>
      <c r="T338" s="59">
        <v>222276.5</v>
      </c>
      <c r="U338" s="59">
        <v>196965.25</v>
      </c>
      <c r="V338" s="59">
        <v>267</v>
      </c>
      <c r="W338" s="59">
        <v>1068</v>
      </c>
      <c r="X338" s="59">
        <v>3319</v>
      </c>
      <c r="Y338" s="59">
        <v>2927</v>
      </c>
      <c r="Z338" s="59">
        <v>96.9336714498</v>
      </c>
      <c r="AA338" s="59">
        <v>0.1254781501</v>
      </c>
      <c r="AB338" s="59">
        <v>-0.2923416872</v>
      </c>
      <c r="AC338" s="59">
        <v>-0.2631386314</v>
      </c>
      <c r="AD338" s="61">
        <f>IF(AND($G338="正式版",$H338="中西医诊所"),IFERROR(R338/同类汇总数据!C$3,0),IF(AND($G338="正式版",$H338="中医诊所"),IFERROR(R338/同类汇总数据!C$4,0),IF(AND($G338="正式版",$H338="口腔诊所"),IFERROR(R338/同类汇总数据!C$5,0),IF(AND($G338="检查版",$H338="中西医诊所"),IFERROR(R338/同类汇总数据!C$6,0),IF(AND($G338="检查版",$H338="中医诊所"),IFERROR(R338/同类汇总数据!C$7,0),IF(AND($G338="检查版",$H338="口腔诊所"),IFERROR(R338/同类汇总数据!C$8,0),IF(AND($G338="互联网版",$H338="中西医诊所"),IFERROR(R338/同类汇总数据!C$9,0),IF(AND($G338="互联网版",$H338="中医诊所"),IFERROR(R338/同类汇总数据!C$10,0),IF(AND($G338="互联网版",$H338="口腔诊所"),IFERROR(R338/同类汇总数据!C$11,0))))))))))</f>
        <v>1.96720911856404</v>
      </c>
      <c r="AE338" s="61">
        <f>IF(AND($G338="正式版",$H338="中西医诊所"),IFERROR(S338/同类汇总数据!D$3,0),IF(AND($G338="正式版",$H338="中医诊所"),IFERROR(S338/同类汇总数据!D$4,0),IF(AND($G338="正式版",$H338="口腔诊所"),IFERROR(S338/同类汇总数据!D$5,0),IF(AND($G338="检查版",$H338="中西医诊所"),IFERROR(S338/同类汇总数据!D$6,0),IF(AND($G338="检查版",$H338="中医诊所"),IFERROR(S338/同类汇总数据!D$7,0),IF(AND($G338="检查版",$H338="口腔诊所"),IFERROR(S338/同类汇总数据!D$8,0),IF(AND($G338="互联网版",$H338="中西医诊所"),IFERROR(S338/同类汇总数据!D$9,0),IF(AND($G338="互联网版",$H338="中医诊所"),IFERROR(S338/同类汇总数据!D$10,0),IF(AND($G338="互联网版",$H338="口腔诊所"),IFERROR(S338/同类汇总数据!D$11,0))))))))))</f>
        <v>1.93776675766058</v>
      </c>
      <c r="AF338" s="61">
        <f>IF(AND($G338="正式版",$H338="中西医诊所"),IFERROR(T338/同类汇总数据!E$3,0),IF(AND($G338="正式版",$H338="中医诊所"),IFERROR(T338/同类汇总数据!E$4,0),IF(AND($G338="正式版",$H338="口腔诊所"),IFERROR(T338/同类汇总数据!E$5,0),IF(AND($G338="检查版",$H338="中西医诊所"),IFERROR(T338/同类汇总数据!E$6,0),IF(AND($G338="检查版",$H338="中医诊所"),IFERROR(T338/同类汇总数据!E$7,0),IF(AND($G338="检查版",$H338="口腔诊所"),IFERROR(T338/同类汇总数据!E$8,0),IF(AND($G338="互联网版",$H338="中西医诊所"),IFERROR(T338/同类汇总数据!E$9,0),IF(AND($G338="互联网版",$H338="中医诊所"),IFERROR(T338/同类汇总数据!E$10,0),IF(AND($G338="互联网版",$H338="口腔诊所"),IFERROR(T338/同类汇总数据!E$11,0))))))))))</f>
        <v>2.03706222736305</v>
      </c>
      <c r="AG338" s="61">
        <f>IF(AND($G338="正式版",$H338="中西医诊所"),IFERROR(U338/同类汇总数据!F$3,0),IF(AND($G338="正式版",$H338="中医诊所"),IFERROR(U338/同类汇总数据!F$4,0),IF(AND($G338="正式版",$H338="口腔诊所"),IFERROR(U338/同类汇总数据!F$5,0),IF(AND($G338="检查版",$H338="中西医诊所"),IFERROR(U338/同类汇总数据!F$6,0),IF(AND($G338="检查版",$H338="中医诊所"),IFERROR(U338/同类汇总数据!F$7,0),IF(AND($G338="检查版",$H338="口腔诊所"),IFERROR(U338/同类汇总数据!F$8,0),IF(AND($G338="互联网版",$H338="中西医诊所"),IFERROR(U338/同类汇总数据!F$9,0),IF(AND($G338="互联网版",$H338="中医诊所"),IFERROR(U338/同类汇总数据!F$10,0),IF(AND($G338="互联网版",$H338="口腔诊所"),IFERROR(U338/同类汇总数据!F$11,0))))))))))</f>
        <v>2.05336447513624</v>
      </c>
      <c r="AH338" s="61">
        <f>IF(AND($G338="正式版",$H338="中西医诊所"),IFERROR(V338/同类汇总数据!G$3,0),IF(AND($G338="正式版",$H338="中医诊所"),IFERROR(V338/同类汇总数据!G$4,0),IF(AND($G338="正式版",$H338="口腔诊所"),IFERROR(V338/同类汇总数据!G$5,0),IF(AND($G338="检查版",$H338="中西医诊所"),IFERROR(V338/同类汇总数据!G$6,0),IF(AND($G338="检查版",$H338="中医诊所"),IFERROR(V338/同类汇总数据!G$7,0),IF(AND($G338="检查版",$H338="口腔诊所"),IFERROR(V338/同类汇总数据!G$8,0),IF(AND($G338="互联网版",$H338="中西医诊所"),IFERROR(V338/同类汇总数据!G$9,0),IF(AND($G338="互联网版",$H338="中医诊所"),IFERROR(V338/同类汇总数据!G$10,0),IF(AND($G338="互联网版",$H338="口腔诊所"),IFERROR(V338/同类汇总数据!G$11,0))))))))))</f>
        <v>2.81642301618863</v>
      </c>
      <c r="AI338" s="61">
        <f>IF(AND($G338="正式版",$H338="中西医诊所"),IFERROR(W338/同类汇总数据!H$3,0),IF(AND($G338="正式版",$H338="中医诊所"),IFERROR(W338/同类汇总数据!H$4,0),IF(AND($G338="正式版",$H338="口腔诊所"),IFERROR(W338/同类汇总数据!H$5,0),IF(AND($G338="检查版",$H338="中西医诊所"),IFERROR(W338/同类汇总数据!H$6,0),IF(AND($G338="检查版",$H338="中医诊所"),IFERROR(W338/同类汇总数据!H$7,0),IF(AND($G338="检查版",$H338="口腔诊所"),IFERROR(W338/同类汇总数据!H$8,0),IF(AND($G338="互联网版",$H338="中西医诊所"),IFERROR(W338/同类汇总数据!H$9,0),IF(AND($G338="互联网版",$H338="中医诊所"),IFERROR(W338/同类汇总数据!H$10,0),IF(AND($G338="互联网版",$H338="口腔诊所"),IFERROR(W338/同类汇总数据!H$11,0))))))))))</f>
        <v>2.92098250036102</v>
      </c>
      <c r="AJ338" s="61">
        <f>IF(AND($G338="正式版",$H338="中西医诊所"),IFERROR(X338/同类汇总数据!I$3,0),IF(AND($G338="正式版",$H338="中医诊所"),IFERROR(X338/同类汇总数据!I$4,0),IF(AND($G338="正式版",$H338="口腔诊所"),IFERROR(X338/同类汇总数据!I$5,0),IF(AND($G338="检查版",$H338="中西医诊所"),IFERROR(X338/同类汇总数据!I$6,0),IF(AND($G338="检查版",$H338="中医诊所"),IFERROR(X338/同类汇总数据!I$7,0),IF(AND($G338="检查版",$H338="口腔诊所"),IFERROR(X338/同类汇总数据!I$8,0),IF(AND($G338="互联网版",$H338="中西医诊所"),IFERROR(X338/同类汇总数据!I$9,0),IF(AND($G338="互联网版",$H338="中医诊所"),IFERROR(X338/同类汇总数据!I$10,0),IF(AND($G338="互联网版",$H338="口腔诊所"),IFERROR(X338/同类汇总数据!I$11,0))))))))))</f>
        <v>2.93480497429548</v>
      </c>
      <c r="AK338" s="61">
        <f>IF(AND($G338="正式版",$H338="中西医诊所"),IFERROR(Y338/同类汇总数据!J$3,0),IF(AND($G338="正式版",$H338="中医诊所"),IFERROR(Y338/同类汇总数据!J$4,0),IF(AND($G338="正式版",$H338="口腔诊所"),IFERROR(Y338/同类汇总数据!J$5,0),IF(AND($G338="检查版",$H338="中西医诊所"),IFERROR(Y338/同类汇总数据!J$6,0),IF(AND($G338="检查版",$H338="中医诊所"),IFERROR(Y338/同类汇总数据!J$7,0),IF(AND($G338="检查版",$H338="口腔诊所"),IFERROR(Y338/同类汇总数据!J$8,0),IF(AND($G338="互联网版",$H338="中西医诊所"),IFERROR(Y338/同类汇总数据!J$9,0),IF(AND($G338="互联网版",$H338="中医诊所"),IFERROR(Y338/同类汇总数据!J$10,0),IF(AND($G338="互联网版",$H338="口腔诊所"),IFERROR(Y338/同类汇总数据!J$11,0))))))))))</f>
        <v>2.92471170556157</v>
      </c>
      <c r="AL338" s="62" t="str">
        <f ca="1" t="shared" si="101"/>
        <v>-</v>
      </c>
      <c r="AM338" s="62" t="str">
        <f t="shared" si="102"/>
        <v>高于同行150%</v>
      </c>
      <c r="AN338" s="5" t="str">
        <f t="shared" si="103"/>
        <v>高于同行100%</v>
      </c>
      <c r="AO338" s="63">
        <f t="shared" si="104"/>
        <v>46103.7060875</v>
      </c>
      <c r="AP338" s="5" t="str">
        <f t="shared" si="105"/>
        <v/>
      </c>
      <c r="AQ338" s="60">
        <v>45356.6822397685</v>
      </c>
    </row>
    <row r="339" ht="17" spans="1:43">
      <c r="A339" s="5">
        <f t="shared" si="98"/>
        <v>336</v>
      </c>
      <c r="B339" s="55" t="str">
        <f t="shared" si="97"/>
        <v>连续三月交易上升</v>
      </c>
      <c r="C339" s="2" t="str">
        <f t="shared" si="99"/>
        <v/>
      </c>
      <c r="D339" s="56" t="str">
        <f t="shared" si="100"/>
        <v>-</v>
      </c>
      <c r="E339" s="84" t="s">
        <v>1034</v>
      </c>
      <c r="F339" s="58">
        <v>45357.4416422569</v>
      </c>
      <c r="G339" s="59" t="s">
        <v>38</v>
      </c>
      <c r="H339" s="59" t="s">
        <v>39</v>
      </c>
      <c r="I339" s="59" t="s">
        <v>40</v>
      </c>
      <c r="J339" s="59" t="s">
        <v>149</v>
      </c>
      <c r="K339" s="59" t="s">
        <v>1035</v>
      </c>
      <c r="L339" s="59" t="s">
        <v>388</v>
      </c>
      <c r="M339" s="60">
        <v>46101.8486458333</v>
      </c>
      <c r="N339" s="60">
        <v>46103.8072310417</v>
      </c>
      <c r="O339" s="60">
        <v>46103.8064749074</v>
      </c>
      <c r="P339" s="60">
        <v>46101.5096827315</v>
      </c>
      <c r="Q339" s="60">
        <v>46103.8072633449</v>
      </c>
      <c r="R339" s="59">
        <v>4538</v>
      </c>
      <c r="S339" s="59">
        <v>13883</v>
      </c>
      <c r="T339" s="59">
        <v>39852.8</v>
      </c>
      <c r="U339" s="59">
        <v>33732.8</v>
      </c>
      <c r="V339" s="59">
        <v>38</v>
      </c>
      <c r="W339" s="59">
        <v>118</v>
      </c>
      <c r="X339" s="59">
        <v>392</v>
      </c>
      <c r="Y339" s="59">
        <v>330</v>
      </c>
      <c r="Z339" s="59">
        <v>133.8603174603</v>
      </c>
      <c r="AA339" s="59">
        <v>0.4840509685</v>
      </c>
      <c r="AB339" s="59">
        <v>-0.4369665964</v>
      </c>
      <c r="AC339" s="59">
        <v>-0.1246601901</v>
      </c>
      <c r="AD339" s="61">
        <f>IF(AND($G339="正式版",$H339="中西医诊所"),IFERROR(R339/同类汇总数据!C$3,0),IF(AND($G339="正式版",$H339="中医诊所"),IFERROR(R339/同类汇总数据!C$4,0),IF(AND($G339="正式版",$H339="口腔诊所"),IFERROR(R339/同类汇总数据!C$5,0),IF(AND($G339="检查版",$H339="中西医诊所"),IFERROR(R339/同类汇总数据!C$6,0),IF(AND($G339="检查版",$H339="中医诊所"),IFERROR(R339/同类汇总数据!C$7,0),IF(AND($G339="检查版",$H339="口腔诊所"),IFERROR(R339/同类汇总数据!C$8,0),IF(AND($G339="互联网版",$H339="中西医诊所"),IFERROR(R339/同类汇总数据!C$9,0),IF(AND($G339="互联网版",$H339="中医诊所"),IFERROR(R339/同类汇总数据!C$10,0),IF(AND($G339="互联网版",$H339="口腔诊所"),IFERROR(R339/同类汇总数据!C$11,0))))))))))</f>
        <v>0.495861338493297</v>
      </c>
      <c r="AE339" s="61">
        <f>IF(AND($G339="正式版",$H339="中西医诊所"),IFERROR(S339/同类汇总数据!D$3,0),IF(AND($G339="正式版",$H339="中医诊所"),IFERROR(S339/同类汇总数据!D$4,0),IF(AND($G339="正式版",$H339="口腔诊所"),IFERROR(S339/同类汇总数据!D$5,0),IF(AND($G339="检查版",$H339="中西医诊所"),IFERROR(S339/同类汇总数据!D$6,0),IF(AND($G339="检查版",$H339="中医诊所"),IFERROR(S339/同类汇总数据!D$7,0),IF(AND($G339="检查版",$H339="口腔诊所"),IFERROR(S339/同类汇总数据!D$8,0),IF(AND($G339="互联网版",$H339="中西医诊所"),IFERROR(S339/同类汇总数据!D$9,0),IF(AND($G339="互联网版",$H339="中医诊所"),IFERROR(S339/同类汇总数据!D$10,0),IF(AND($G339="互联网版",$H339="口腔诊所"),IFERROR(S339/同类汇总数据!D$11,0))))))))))</f>
        <v>0.380526049817478</v>
      </c>
      <c r="AF339" s="61">
        <f>IF(AND($G339="正式版",$H339="中西医诊所"),IFERROR(T339/同类汇总数据!E$3,0),IF(AND($G339="正式版",$H339="中医诊所"),IFERROR(T339/同类汇总数据!E$4,0),IF(AND($G339="正式版",$H339="口腔诊所"),IFERROR(T339/同类汇总数据!E$5,0),IF(AND($G339="检查版",$H339="中西医诊所"),IFERROR(T339/同类汇总数据!E$6,0),IF(AND($G339="检查版",$H339="中医诊所"),IFERROR(T339/同类汇总数据!E$7,0),IF(AND($G339="检查版",$H339="口腔诊所"),IFERROR(T339/同类汇总数据!E$8,0),IF(AND($G339="互联网版",$H339="中西医诊所"),IFERROR(T339/同类汇总数据!E$9,0),IF(AND($G339="互联网版",$H339="中医诊所"),IFERROR(T339/同类汇总数据!E$10,0),IF(AND($G339="互联网版",$H339="口腔诊所"),IFERROR(T339/同类汇总数据!E$11,0))))))))))</f>
        <v>0.365232642832931</v>
      </c>
      <c r="AG339" s="61">
        <f>IF(AND($G339="正式版",$H339="中西医诊所"),IFERROR(U339/同类汇总数据!F$3,0),IF(AND($G339="正式版",$H339="中医诊所"),IFERROR(U339/同类汇总数据!F$4,0),IF(AND($G339="正式版",$H339="口腔诊所"),IFERROR(U339/同类汇总数据!F$5,0),IF(AND($G339="检查版",$H339="中西医诊所"),IFERROR(U339/同类汇总数据!F$6,0),IF(AND($G339="检查版",$H339="中医诊所"),IFERROR(U339/同类汇总数据!F$7,0),IF(AND($G339="检查版",$H339="口腔诊所"),IFERROR(U339/同类汇总数据!F$8,0),IF(AND($G339="互联网版",$H339="中西医诊所"),IFERROR(U339/同类汇总数据!F$9,0),IF(AND($G339="互联网版",$H339="中医诊所"),IFERROR(U339/同类汇总数据!F$10,0),IF(AND($G339="互联网版",$H339="口腔诊所"),IFERROR(U339/同类汇总数据!F$11,0))))))))))</f>
        <v>0.351664738662661</v>
      </c>
      <c r="AH339" s="61">
        <f>IF(AND($G339="正式版",$H339="中西医诊所"),IFERROR(V339/同类汇总数据!G$3,0),IF(AND($G339="正式版",$H339="中医诊所"),IFERROR(V339/同类汇总数据!G$4,0),IF(AND($G339="正式版",$H339="口腔诊所"),IFERROR(V339/同类汇总数据!G$5,0),IF(AND($G339="检查版",$H339="中西医诊所"),IFERROR(V339/同类汇总数据!G$6,0),IF(AND($G339="检查版",$H339="中医诊所"),IFERROR(V339/同类汇总数据!G$7,0),IF(AND($G339="检查版",$H339="口腔诊所"),IFERROR(V339/同类汇总数据!G$8,0),IF(AND($G339="互联网版",$H339="中西医诊所"),IFERROR(V339/同类汇总数据!G$9,0),IF(AND($G339="互联网版",$H339="中医诊所"),IFERROR(V339/同类汇总数据!G$10,0),IF(AND($G339="互联网版",$H339="口腔诊所"),IFERROR(V339/同类汇总数据!G$11,0))))))))))</f>
        <v>0.400839230768419</v>
      </c>
      <c r="AI339" s="61">
        <f>IF(AND($G339="正式版",$H339="中西医诊所"),IFERROR(W339/同类汇总数据!H$3,0),IF(AND($G339="正式版",$H339="中医诊所"),IFERROR(W339/同类汇总数据!H$4,0),IF(AND($G339="正式版",$H339="口腔诊所"),IFERROR(W339/同类汇总数据!H$5,0),IF(AND($G339="检查版",$H339="中西医诊所"),IFERROR(W339/同类汇总数据!H$6,0),IF(AND($G339="检查版",$H339="中医诊所"),IFERROR(W339/同类汇总数据!H$7,0),IF(AND($G339="检查版",$H339="口腔诊所"),IFERROR(W339/同类汇总数据!H$8,0),IF(AND($G339="互联网版",$H339="中西医诊所"),IFERROR(W339/同类汇总数据!H$9,0),IF(AND($G339="互联网版",$H339="中医诊所"),IFERROR(W339/同类汇总数据!H$10,0),IF(AND($G339="互联网版",$H339="口腔诊所"),IFERROR(W339/同类汇总数据!H$11,0))))))))))</f>
        <v>0.322730276257116</v>
      </c>
      <c r="AJ339" s="61">
        <f>IF(AND($G339="正式版",$H339="中西医诊所"),IFERROR(X339/同类汇总数据!I$3,0),IF(AND($G339="正式版",$H339="中医诊所"),IFERROR(X339/同类汇总数据!I$4,0),IF(AND($G339="正式版",$H339="口腔诊所"),IFERROR(X339/同类汇总数据!I$5,0),IF(AND($G339="检查版",$H339="中西医诊所"),IFERROR(X339/同类汇总数据!I$6,0),IF(AND($G339="检查版",$H339="中医诊所"),IFERROR(X339/同类汇总数据!I$7,0),IF(AND($G339="检查版",$H339="口腔诊所"),IFERROR(X339/同类汇总数据!I$8,0),IF(AND($G339="互联网版",$H339="中西医诊所"),IFERROR(X339/同类汇总数据!I$9,0),IF(AND($G339="互联网版",$H339="中医诊所"),IFERROR(X339/同类汇总数据!I$10,0),IF(AND($G339="互联网版",$H339="口腔诊所"),IFERROR(X339/同类汇总数据!I$11,0))))))))))</f>
        <v>0.346623546225919</v>
      </c>
      <c r="AK339" s="61">
        <f>IF(AND($G339="正式版",$H339="中西医诊所"),IFERROR(Y339/同类汇总数据!J$3,0),IF(AND($G339="正式版",$H339="中医诊所"),IFERROR(Y339/同类汇总数据!J$4,0),IF(AND($G339="正式版",$H339="口腔诊所"),IFERROR(Y339/同类汇总数据!J$5,0),IF(AND($G339="检查版",$H339="中西医诊所"),IFERROR(Y339/同类汇总数据!J$6,0),IF(AND($G339="检查版",$H339="中医诊所"),IFERROR(Y339/同类汇总数据!J$7,0),IF(AND($G339="检查版",$H339="口腔诊所"),IFERROR(Y339/同类汇总数据!J$8,0),IF(AND($G339="互联网版",$H339="中西医诊所"),IFERROR(Y339/同类汇总数据!J$9,0),IF(AND($G339="互联网版",$H339="中医诊所"),IFERROR(Y339/同类汇总数据!J$10,0),IF(AND($G339="互联网版",$H339="口腔诊所"),IFERROR(Y339/同类汇总数据!J$11,0))))))))))</f>
        <v>0.329742009851492</v>
      </c>
      <c r="AL339" s="62" t="str">
        <f ca="1" t="shared" si="101"/>
        <v>-</v>
      </c>
      <c r="AM339" s="62" t="str">
        <f t="shared" si="102"/>
        <v>低于同行50%</v>
      </c>
      <c r="AN339" s="5" t="str">
        <f t="shared" si="103"/>
        <v>低于同行50%</v>
      </c>
      <c r="AO339" s="63">
        <f t="shared" si="104"/>
        <v>46103.8072633449</v>
      </c>
      <c r="AP339" s="5" t="str">
        <f t="shared" si="105"/>
        <v/>
      </c>
      <c r="AQ339" s="60">
        <v>45357.4373877431</v>
      </c>
    </row>
    <row r="340" ht="17" spans="1:43">
      <c r="A340" s="5">
        <f t="shared" si="98"/>
        <v>337</v>
      </c>
      <c r="B340" s="55" t="str">
        <f t="shared" si="97"/>
        <v>交易波动较大</v>
      </c>
      <c r="C340" s="2" t="str">
        <f t="shared" si="99"/>
        <v/>
      </c>
      <c r="D340" s="56" t="str">
        <f t="shared" si="100"/>
        <v>-</v>
      </c>
      <c r="E340" s="84" t="s">
        <v>1036</v>
      </c>
      <c r="F340" s="58">
        <v>45357.4426675926</v>
      </c>
      <c r="G340" s="59" t="s">
        <v>38</v>
      </c>
      <c r="H340" s="59" t="s">
        <v>39</v>
      </c>
      <c r="I340" s="59" t="s">
        <v>40</v>
      </c>
      <c r="J340" s="59" t="s">
        <v>149</v>
      </c>
      <c r="K340" s="59" t="s">
        <v>1037</v>
      </c>
      <c r="L340" s="59"/>
      <c r="M340" s="60">
        <v>46103.3619328704</v>
      </c>
      <c r="N340" s="60">
        <v>46104.3423754051</v>
      </c>
      <c r="O340" s="60">
        <v>46104.3416564815</v>
      </c>
      <c r="P340" s="60">
        <v>46098.7515221412</v>
      </c>
      <c r="Q340" s="60">
        <v>46104.3424037616</v>
      </c>
      <c r="R340" s="59">
        <v>8831.95</v>
      </c>
      <c r="S340" s="59">
        <v>28917.82</v>
      </c>
      <c r="T340" s="59">
        <v>91871.88</v>
      </c>
      <c r="U340" s="59">
        <v>80860.99</v>
      </c>
      <c r="V340" s="59">
        <v>121</v>
      </c>
      <c r="W340" s="59">
        <v>546</v>
      </c>
      <c r="X340" s="59">
        <v>1742</v>
      </c>
      <c r="Y340" s="59">
        <v>1560</v>
      </c>
      <c r="Z340" s="59">
        <v>130.84302589</v>
      </c>
      <c r="AA340" s="59">
        <v>0.0904451403</v>
      </c>
      <c r="AB340" s="59">
        <v>-0.2721438142</v>
      </c>
      <c r="AC340" s="59">
        <v>-0.3310323719</v>
      </c>
      <c r="AD340" s="61">
        <f>IF(AND($G340="正式版",$H340="中西医诊所"),IFERROR(R340/同类汇总数据!C$3,0),IF(AND($G340="正式版",$H340="中医诊所"),IFERROR(R340/同类汇总数据!C$4,0),IF(AND($G340="正式版",$H340="口腔诊所"),IFERROR(R340/同类汇总数据!C$5,0),IF(AND($G340="检查版",$H340="中西医诊所"),IFERROR(R340/同类汇总数据!C$6,0),IF(AND($G340="检查版",$H340="中医诊所"),IFERROR(R340/同类汇总数据!C$7,0),IF(AND($G340="检查版",$H340="口腔诊所"),IFERROR(R340/同类汇总数据!C$8,0),IF(AND($G340="互联网版",$H340="中西医诊所"),IFERROR(R340/同类汇总数据!C$9,0),IF(AND($G340="互联网版",$H340="中医诊所"),IFERROR(R340/同类汇总数据!C$10,0),IF(AND($G340="互联网版",$H340="口腔诊所"),IFERROR(R340/同类汇总数据!C$11,0))))))))))</f>
        <v>0.965055651940475</v>
      </c>
      <c r="AE340" s="61">
        <f>IF(AND($G340="正式版",$H340="中西医诊所"),IFERROR(S340/同类汇总数据!D$3,0),IF(AND($G340="正式版",$H340="中医诊所"),IFERROR(S340/同类汇总数据!D$4,0),IF(AND($G340="正式版",$H340="口腔诊所"),IFERROR(S340/同类汇总数据!D$5,0),IF(AND($G340="检查版",$H340="中西医诊所"),IFERROR(S340/同类汇总数据!D$6,0),IF(AND($G340="检查版",$H340="中医诊所"),IFERROR(S340/同类汇总数据!D$7,0),IF(AND($G340="检查版",$H340="口腔诊所"),IFERROR(S340/同类汇总数据!D$8,0),IF(AND($G340="互联网版",$H340="中西医诊所"),IFERROR(S340/同类汇总数据!D$9,0),IF(AND($G340="互联网版",$H340="中医诊所"),IFERROR(S340/同类汇总数据!D$10,0),IF(AND($G340="互联网版",$H340="口腔诊所"),IFERROR(S340/同类汇总数据!D$11,0))))))))))</f>
        <v>0.792622906715614</v>
      </c>
      <c r="AF340" s="61">
        <f>IF(AND($G340="正式版",$H340="中西医诊所"),IFERROR(T340/同类汇总数据!E$3,0),IF(AND($G340="正式版",$H340="中医诊所"),IFERROR(T340/同类汇总数据!E$4,0),IF(AND($G340="正式版",$H340="口腔诊所"),IFERROR(T340/同类汇总数据!E$5,0),IF(AND($G340="检查版",$H340="中西医诊所"),IFERROR(T340/同类汇总数据!E$6,0),IF(AND($G340="检查版",$H340="中医诊所"),IFERROR(T340/同类汇总数据!E$7,0),IF(AND($G340="检查版",$H340="口腔诊所"),IFERROR(T340/同类汇总数据!E$8,0),IF(AND($G340="互联网版",$H340="中西医诊所"),IFERROR(T340/同类汇总数据!E$9,0),IF(AND($G340="互联网版",$H340="中医诊所"),IFERROR(T340/同类汇总数据!E$10,0),IF(AND($G340="互联网版",$H340="口腔诊所"),IFERROR(T340/同类汇总数据!E$11,0))))))))))</f>
        <v>0.841963664646648</v>
      </c>
      <c r="AG340" s="61">
        <f>IF(AND($G340="正式版",$H340="中西医诊所"),IFERROR(U340/同类汇总数据!F$3,0),IF(AND($G340="正式版",$H340="中医诊所"),IFERROR(U340/同类汇总数据!F$4,0),IF(AND($G340="正式版",$H340="口腔诊所"),IFERROR(U340/同类汇总数据!F$5,0),IF(AND($G340="检查版",$H340="中西医诊所"),IFERROR(U340/同类汇总数据!F$6,0),IF(AND($G340="检查版",$H340="中医诊所"),IFERROR(U340/同类汇总数据!F$7,0),IF(AND($G340="检查版",$H340="口腔诊所"),IFERROR(U340/同类汇总数据!F$8,0),IF(AND($G340="互联网版",$H340="中西医诊所"),IFERROR(U340/同类汇总数据!F$9,0),IF(AND($G340="互联网版",$H340="中医诊所"),IFERROR(U340/同类汇总数据!F$10,0),IF(AND($G340="互联网版",$H340="口腔诊所"),IFERROR(U340/同类汇总数据!F$11,0))))))))))</f>
        <v>0.842976536675106</v>
      </c>
      <c r="AH340" s="61">
        <f>IF(AND($G340="正式版",$H340="中西医诊所"),IFERROR(V340/同类汇总数据!G$3,0),IF(AND($G340="正式版",$H340="中医诊所"),IFERROR(V340/同类汇总数据!G$4,0),IF(AND($G340="正式版",$H340="口腔诊所"),IFERROR(V340/同类汇总数据!G$5,0),IF(AND($G340="检查版",$H340="中西医诊所"),IFERROR(V340/同类汇总数据!G$6,0),IF(AND($G340="检查版",$H340="中医诊所"),IFERROR(V340/同类汇总数据!G$7,0),IF(AND($G340="检查版",$H340="口腔诊所"),IFERROR(V340/同类汇总数据!G$8,0),IF(AND($G340="互联网版",$H340="中西医诊所"),IFERROR(V340/同类汇总数据!G$9,0),IF(AND($G340="互联网版",$H340="中医诊所"),IFERROR(V340/同类汇总数据!G$10,0),IF(AND($G340="互联网版",$H340="口腔诊所"),IFERROR(V340/同类汇总数据!G$11,0))))))))))</f>
        <v>1.27635649797312</v>
      </c>
      <c r="AI340" s="61">
        <f>IF(AND($G340="正式版",$H340="中西医诊所"),IFERROR(W340/同类汇总数据!H$3,0),IF(AND($G340="正式版",$H340="中医诊所"),IFERROR(W340/同类汇总数据!H$4,0),IF(AND($G340="正式版",$H340="口腔诊所"),IFERROR(W340/同类汇总数据!H$5,0),IF(AND($G340="检查版",$H340="中西医诊所"),IFERROR(W340/同类汇总数据!H$6,0),IF(AND($G340="检查版",$H340="中医诊所"),IFERROR(W340/同类汇总数据!H$7,0),IF(AND($G340="检查版",$H340="口腔诊所"),IFERROR(W340/同类汇总数据!H$8,0),IF(AND($G340="互联网版",$H340="中西医诊所"),IFERROR(W340/同类汇总数据!H$9,0),IF(AND($G340="互联网版",$H340="中医诊所"),IFERROR(W340/同类汇总数据!H$10,0),IF(AND($G340="互联网版",$H340="口腔诊所"),IFERROR(W340/同类汇总数据!H$11,0))))))))))</f>
        <v>1.49331127827445</v>
      </c>
      <c r="AJ340" s="61">
        <f>IF(AND($G340="正式版",$H340="中西医诊所"),IFERROR(X340/同类汇总数据!I$3,0),IF(AND($G340="正式版",$H340="中医诊所"),IFERROR(X340/同类汇总数据!I$4,0),IF(AND($G340="正式版",$H340="口腔诊所"),IFERROR(X340/同类汇总数据!I$5,0),IF(AND($G340="检查版",$H340="中西医诊所"),IFERROR(X340/同类汇总数据!I$6,0),IF(AND($G340="检查版",$H340="中医诊所"),IFERROR(X340/同类汇总数据!I$7,0),IF(AND($G340="检查版",$H340="口腔诊所"),IFERROR(X340/同类汇总数据!I$8,0),IF(AND($G340="互联网版",$H340="中西医诊所"),IFERROR(X340/同类汇总数据!I$9,0),IF(AND($G340="互联网版",$H340="中医诊所"),IFERROR(X340/同类汇总数据!I$10,0),IF(AND($G340="互联网版",$H340="口腔诊所"),IFERROR(X340/同类汇总数据!I$11,0))))))))))</f>
        <v>1.54035259572845</v>
      </c>
      <c r="AK340" s="61">
        <f>IF(AND($G340="正式版",$H340="中西医诊所"),IFERROR(Y340/同类汇总数据!J$3,0),IF(AND($G340="正式版",$H340="中医诊所"),IFERROR(Y340/同类汇总数据!J$4,0),IF(AND($G340="正式版",$H340="口腔诊所"),IFERROR(Y340/同类汇总数据!J$5,0),IF(AND($G340="检查版",$H340="中西医诊所"),IFERROR(Y340/同类汇总数据!J$6,0),IF(AND($G340="检查版",$H340="中医诊所"),IFERROR(Y340/同类汇总数据!J$7,0),IF(AND($G340="检查版",$H340="口腔诊所"),IFERROR(Y340/同类汇总数据!J$8,0),IF(AND($G340="互联网版",$H340="中西医诊所"),IFERROR(Y340/同类汇总数据!J$9,0),IF(AND($G340="互联网版",$H340="中医诊所"),IFERROR(Y340/同类汇总数据!J$10,0),IF(AND($G340="互联网版",$H340="口腔诊所"),IFERROR(Y340/同类汇总数据!J$11,0))))))))))</f>
        <v>1.55878041020705</v>
      </c>
      <c r="AL340" s="62" t="str">
        <f ca="1" t="shared" si="101"/>
        <v>-</v>
      </c>
      <c r="AM340" s="62" t="str">
        <f t="shared" si="102"/>
        <v/>
      </c>
      <c r="AN340" s="5" t="str">
        <f t="shared" si="103"/>
        <v>高于同行20%</v>
      </c>
      <c r="AO340" s="63">
        <f t="shared" si="104"/>
        <v>46104.3424037616</v>
      </c>
      <c r="AP340" s="5" t="str">
        <f t="shared" si="105"/>
        <v/>
      </c>
      <c r="AQ340" s="60">
        <v>45357.4416422569</v>
      </c>
    </row>
    <row r="341" ht="17" spans="1:43">
      <c r="A341" s="5">
        <f t="shared" si="98"/>
        <v>338</v>
      </c>
      <c r="B341" s="55" t="str">
        <f t="shared" si="97"/>
        <v>连续三月交易上升</v>
      </c>
      <c r="C341" s="2" t="str">
        <f t="shared" si="99"/>
        <v/>
      </c>
      <c r="D341" s="56" t="str">
        <f t="shared" si="100"/>
        <v>-</v>
      </c>
      <c r="E341" s="84" t="s">
        <v>1038</v>
      </c>
      <c r="F341" s="58">
        <v>45357.4432455787</v>
      </c>
      <c r="G341" s="59" t="s">
        <v>38</v>
      </c>
      <c r="H341" s="59" t="s">
        <v>39</v>
      </c>
      <c r="I341" s="59" t="s">
        <v>40</v>
      </c>
      <c r="J341" s="59" t="s">
        <v>149</v>
      </c>
      <c r="K341" s="59" t="s">
        <v>1039</v>
      </c>
      <c r="L341" s="59" t="s">
        <v>1040</v>
      </c>
      <c r="M341" s="60">
        <v>46104.3415277778</v>
      </c>
      <c r="N341" s="60">
        <v>46104.4004095486</v>
      </c>
      <c r="O341" s="60">
        <v>46104.3982214005</v>
      </c>
      <c r="P341" s="60">
        <v>46102.4090705671</v>
      </c>
      <c r="Q341" s="60">
        <v>46104.3874453009</v>
      </c>
      <c r="R341" s="59">
        <v>34621.79</v>
      </c>
      <c r="S341" s="59">
        <v>139879.14</v>
      </c>
      <c r="T341" s="59">
        <v>386223.68</v>
      </c>
      <c r="U341" s="59">
        <v>339470.57</v>
      </c>
      <c r="V341" s="59">
        <v>343</v>
      </c>
      <c r="W341" s="59">
        <v>1440</v>
      </c>
      <c r="X341" s="59">
        <v>4131</v>
      </c>
      <c r="Y341" s="59">
        <v>3626</v>
      </c>
      <c r="Z341" s="59">
        <v>158.0895702943</v>
      </c>
      <c r="AA341" s="59">
        <v>0.4925712964</v>
      </c>
      <c r="AB341" s="59">
        <v>-0.3859769839</v>
      </c>
      <c r="AC341" s="59">
        <v>-0.2012437302</v>
      </c>
      <c r="AD341" s="61">
        <f>IF(AND($G341="正式版",$H341="中西医诊所"),IFERROR(R341/同类汇总数据!C$3,0),IF(AND($G341="正式版",$H341="中医诊所"),IFERROR(R341/同类汇总数据!C$4,0),IF(AND($G341="正式版",$H341="口腔诊所"),IFERROR(R341/同类汇总数据!C$5,0),IF(AND($G341="检查版",$H341="中西医诊所"),IFERROR(R341/同类汇总数据!C$6,0),IF(AND($G341="检查版",$H341="中医诊所"),IFERROR(R341/同类汇总数据!C$7,0),IF(AND($G341="检查版",$H341="口腔诊所"),IFERROR(R341/同类汇总数据!C$8,0),IF(AND($G341="互联网版",$H341="中西医诊所"),IFERROR(R341/同类汇总数据!C$9,0),IF(AND($G341="互联网版",$H341="中医诊所"),IFERROR(R341/同类汇总数据!C$10,0),IF(AND($G341="互联网版",$H341="口腔诊所"),IFERROR(R341/同类汇总数据!C$11,0))))))))))</f>
        <v>3.7830778163142</v>
      </c>
      <c r="AE341" s="61">
        <f>IF(AND($G341="正式版",$H341="中西医诊所"),IFERROR(S341/同类汇总数据!D$3,0),IF(AND($G341="正式版",$H341="中医诊所"),IFERROR(S341/同类汇总数据!D$4,0),IF(AND($G341="正式版",$H341="口腔诊所"),IFERROR(S341/同类汇总数据!D$5,0),IF(AND($G341="检查版",$H341="中西医诊所"),IFERROR(S341/同类汇总数据!D$6,0),IF(AND($G341="检查版",$H341="中医诊所"),IFERROR(S341/同类汇总数据!D$7,0),IF(AND($G341="检查版",$H341="口腔诊所"),IFERROR(S341/同类汇总数据!D$8,0),IF(AND($G341="互联网版",$H341="中西医诊所"),IFERROR(S341/同类汇总数据!D$9,0),IF(AND($G341="互联网版",$H341="中医诊所"),IFERROR(S341/同类汇总数据!D$10,0),IF(AND($G341="互联网版",$H341="口腔诊所"),IFERROR(S341/同类汇总数据!D$11,0))))))))))</f>
        <v>3.83401689808154</v>
      </c>
      <c r="AF341" s="61">
        <f>IF(AND($G341="正式版",$H341="中西医诊所"),IFERROR(T341/同类汇总数据!E$3,0),IF(AND($G341="正式版",$H341="中医诊所"),IFERROR(T341/同类汇总数据!E$4,0),IF(AND($G341="正式版",$H341="口腔诊所"),IFERROR(T341/同类汇总数据!E$5,0),IF(AND($G341="检查版",$H341="中西医诊所"),IFERROR(T341/同类汇总数据!E$6,0),IF(AND($G341="检查版",$H341="中医诊所"),IFERROR(T341/同类汇总数据!E$7,0),IF(AND($G341="检查版",$H341="口腔诊所"),IFERROR(T341/同类汇总数据!E$8,0),IF(AND($G341="互联网版",$H341="中西医诊所"),IFERROR(T341/同类汇总数据!E$9,0),IF(AND($G341="互联网版",$H341="中医诊所"),IFERROR(T341/同类汇总数据!E$10,0),IF(AND($G341="互联网版",$H341="口腔诊所"),IFERROR(T341/同类汇总数据!E$11,0))))))))))</f>
        <v>3.53956297602829</v>
      </c>
      <c r="AG341" s="61">
        <f>IF(AND($G341="正式版",$H341="中西医诊所"),IFERROR(U341/同类汇总数据!F$3,0),IF(AND($G341="正式版",$H341="中医诊所"),IFERROR(U341/同类汇总数据!F$4,0),IF(AND($G341="正式版",$H341="口腔诊所"),IFERROR(U341/同类汇总数据!F$5,0),IF(AND($G341="检查版",$H341="中西医诊所"),IFERROR(U341/同类汇总数据!F$6,0),IF(AND($G341="检查版",$H341="中医诊所"),IFERROR(U341/同类汇总数据!F$7,0),IF(AND($G341="检查版",$H341="口腔诊所"),IFERROR(U341/同类汇总数据!F$8,0),IF(AND($G341="互联网版",$H341="中西医诊所"),IFERROR(U341/同类汇总数据!F$9,0),IF(AND($G341="互联网版",$H341="中医诊所"),IFERROR(U341/同类汇总数据!F$10,0),IF(AND($G341="互联网版",$H341="口腔诊所"),IFERROR(U341/同类汇总数据!F$11,0))))))))))</f>
        <v>3.53898369784644</v>
      </c>
      <c r="AH341" s="61">
        <f>IF(AND($G341="正式版",$H341="中西医诊所"),IFERROR(V341/同类汇总数据!G$3,0),IF(AND($G341="正式版",$H341="中医诊所"),IFERROR(V341/同类汇总数据!G$4,0),IF(AND($G341="正式版",$H341="口腔诊所"),IFERROR(V341/同类汇总数据!G$5,0),IF(AND($G341="检查版",$H341="中西医诊所"),IFERROR(V341/同类汇总数据!G$6,0),IF(AND($G341="检查版",$H341="中医诊所"),IFERROR(V341/同类汇总数据!G$7,0),IF(AND($G341="检查版",$H341="口腔诊所"),IFERROR(V341/同类汇总数据!G$8,0),IF(AND($G341="互联网版",$H341="中西医诊所"),IFERROR(V341/同类汇总数据!G$9,0),IF(AND($G341="互联网版",$H341="中医诊所"),IFERROR(V341/同类汇总数据!G$10,0),IF(AND($G341="互联网版",$H341="口腔诊所"),IFERROR(V341/同类汇总数据!G$11,0))))))))))</f>
        <v>3.61810147772547</v>
      </c>
      <c r="AI341" s="61">
        <f>IF(AND($G341="正式版",$H341="中西医诊所"),IFERROR(W341/同类汇总数据!H$3,0),IF(AND($G341="正式版",$H341="中医诊所"),IFERROR(W341/同类汇总数据!H$4,0),IF(AND($G341="正式版",$H341="口腔诊所"),IFERROR(W341/同类汇总数据!H$5,0),IF(AND($G341="检查版",$H341="中西医诊所"),IFERROR(W341/同类汇总数据!H$6,0),IF(AND($G341="检查版",$H341="中医诊所"),IFERROR(W341/同类汇总数据!H$7,0),IF(AND($G341="检查版",$H341="口腔诊所"),IFERROR(W341/同类汇总数据!H$8,0),IF(AND($G341="互联网版",$H341="中西医诊所"),IFERROR(W341/同类汇总数据!H$9,0),IF(AND($G341="互联网版",$H341="中医诊所"),IFERROR(W341/同类汇总数据!H$10,0),IF(AND($G341="互联网版",$H341="口腔诊所"),IFERROR(W341/同类汇总数据!H$11,0))))))))))</f>
        <v>3.93840337127329</v>
      </c>
      <c r="AJ341" s="61">
        <f>IF(AND($G341="正式版",$H341="中西医诊所"),IFERROR(X341/同类汇总数据!I$3,0),IF(AND($G341="正式版",$H341="中医诊所"),IFERROR(X341/同类汇总数据!I$4,0),IF(AND($G341="正式版",$H341="口腔诊所"),IFERROR(X341/同类汇总数据!I$5,0),IF(AND($G341="检查版",$H341="中西医诊所"),IFERROR(X341/同类汇总数据!I$6,0),IF(AND($G341="检查版",$H341="中医诊所"),IFERROR(X341/同类汇总数据!I$7,0),IF(AND($G341="检查版",$H341="口腔诊所"),IFERROR(X341/同类汇总数据!I$8,0),IF(AND($G341="互联网版",$H341="中西医诊所"),IFERROR(X341/同类汇总数据!I$9,0),IF(AND($G341="互联网版",$H341="中医诊所"),IFERROR(X341/同类汇总数据!I$10,0),IF(AND($G341="互联网版",$H341="口腔诊所"),IFERROR(X341/同类汇总数据!I$11,0))))))))))</f>
        <v>3.65281089147774</v>
      </c>
      <c r="AK341" s="61">
        <f>IF(AND($G341="正式版",$H341="中西医诊所"),IFERROR(Y341/同类汇总数据!J$3,0),IF(AND($G341="正式版",$H341="中医诊所"),IFERROR(Y341/同类汇总数据!J$4,0),IF(AND($G341="正式版",$H341="口腔诊所"),IFERROR(Y341/同类汇总数据!J$5,0),IF(AND($G341="检查版",$H341="中西医诊所"),IFERROR(Y341/同类汇总数据!J$6,0),IF(AND($G341="检查版",$H341="中医诊所"),IFERROR(Y341/同类汇总数据!J$7,0),IF(AND($G341="检查版",$H341="口腔诊所"),IFERROR(Y341/同类汇总数据!J$8,0),IF(AND($G341="互联网版",$H341="中西医诊所"),IFERROR(Y341/同类汇总数据!J$9,0),IF(AND($G341="互联网版",$H341="中医诊所"),IFERROR(Y341/同类汇总数据!J$10,0),IF(AND($G341="互联网版",$H341="口腔诊所"),IFERROR(Y341/同类汇总数据!J$11,0))))))))))</f>
        <v>3.62316523551973</v>
      </c>
      <c r="AL341" s="62" t="str">
        <f ca="1" t="shared" si="101"/>
        <v>-</v>
      </c>
      <c r="AM341" s="62" t="str">
        <f t="shared" si="102"/>
        <v>高于同行100%</v>
      </c>
      <c r="AN341" s="5" t="str">
        <f t="shared" si="103"/>
        <v>高于同行100%</v>
      </c>
      <c r="AO341" s="63">
        <f t="shared" si="104"/>
        <v>46104.4004095486</v>
      </c>
      <c r="AP341" s="5" t="str">
        <f t="shared" si="105"/>
        <v/>
      </c>
      <c r="AQ341" s="60">
        <v>45357.4426675926</v>
      </c>
    </row>
    <row r="342" ht="17" spans="1:43">
      <c r="A342" s="5">
        <f t="shared" si="98"/>
        <v>339</v>
      </c>
      <c r="B342" s="55" t="str">
        <f t="shared" si="97"/>
        <v>交易波动较大</v>
      </c>
      <c r="C342" s="2" t="str">
        <f t="shared" si="99"/>
        <v/>
      </c>
      <c r="D342" s="56" t="str">
        <f t="shared" si="100"/>
        <v>-</v>
      </c>
      <c r="E342" s="84" t="s">
        <v>1041</v>
      </c>
      <c r="F342" s="58">
        <v>45357.4450888079</v>
      </c>
      <c r="G342" s="59" t="s">
        <v>38</v>
      </c>
      <c r="H342" s="59" t="s">
        <v>39</v>
      </c>
      <c r="I342" s="59" t="s">
        <v>40</v>
      </c>
      <c r="J342" s="59" t="s">
        <v>149</v>
      </c>
      <c r="K342" s="59" t="s">
        <v>1042</v>
      </c>
      <c r="L342" s="59" t="s">
        <v>1043</v>
      </c>
      <c r="M342" s="60">
        <v>46103.3959837963</v>
      </c>
      <c r="N342" s="60">
        <v>46103.8843933565</v>
      </c>
      <c r="O342" s="60">
        <v>46103.8838542014</v>
      </c>
      <c r="P342" s="60">
        <v>46102.8361265509</v>
      </c>
      <c r="Q342" s="60">
        <v>46103.8844224884</v>
      </c>
      <c r="R342" s="59">
        <v>6045.45</v>
      </c>
      <c r="S342" s="59">
        <v>18303.32</v>
      </c>
      <c r="T342" s="59">
        <v>61595.11</v>
      </c>
      <c r="U342" s="59">
        <v>53872.87</v>
      </c>
      <c r="V342" s="59">
        <v>94</v>
      </c>
      <c r="W342" s="59">
        <v>284</v>
      </c>
      <c r="X342" s="59">
        <v>976</v>
      </c>
      <c r="Y342" s="59">
        <v>856</v>
      </c>
      <c r="Z342" s="59">
        <v>86.0588977636</v>
      </c>
      <c r="AA342" s="59">
        <v>0.0086302145</v>
      </c>
      <c r="AB342" s="59">
        <v>-0.2783196554</v>
      </c>
      <c r="AC342" s="59">
        <v>-0.1295337577</v>
      </c>
      <c r="AD342" s="61">
        <f>IF(AND($G342="正式版",$H342="中西医诊所"),IFERROR(R342/同类汇总数据!C$3,0),IF(AND($G342="正式版",$H342="中医诊所"),IFERROR(R342/同类汇总数据!C$4,0),IF(AND($G342="正式版",$H342="口腔诊所"),IFERROR(R342/同类汇总数据!C$5,0),IF(AND($G342="检查版",$H342="中西医诊所"),IFERROR(R342/同类汇总数据!C$6,0),IF(AND($G342="检查版",$H342="中医诊所"),IFERROR(R342/同类汇总数据!C$7,0),IF(AND($G342="检查版",$H342="口腔诊所"),IFERROR(R342/同类汇总数据!C$8,0),IF(AND($G342="互联网版",$H342="中西医诊所"),IFERROR(R342/同类汇总数据!C$9,0),IF(AND($G342="互联网版",$H342="中医诊所"),IFERROR(R342/同类汇总数据!C$10,0),IF(AND($G342="互联网版",$H342="口腔诊所"),IFERROR(R342/同类汇总数据!C$11,0))))))))))</f>
        <v>0.660578432964809</v>
      </c>
      <c r="AE342" s="61">
        <f>IF(AND($G342="正式版",$H342="中西医诊所"),IFERROR(S342/同类汇总数据!D$3,0),IF(AND($G342="正式版",$H342="中医诊所"),IFERROR(S342/同类汇总数据!D$4,0),IF(AND($G342="正式版",$H342="口腔诊所"),IFERROR(S342/同类汇总数据!D$5,0),IF(AND($G342="检查版",$H342="中西医诊所"),IFERROR(S342/同类汇总数据!D$6,0),IF(AND($G342="检查版",$H342="中医诊所"),IFERROR(S342/同类汇总数据!D$7,0),IF(AND($G342="检查版",$H342="口腔诊所"),IFERROR(S342/同类汇总数据!D$8,0),IF(AND($G342="互联网版",$H342="中西医诊所"),IFERROR(S342/同类汇总数据!D$9,0),IF(AND($G342="互联网版",$H342="中医诊所"),IFERROR(S342/同类汇总数据!D$10,0),IF(AND($G342="互联网版",$H342="口腔诊所"),IFERROR(S342/同类汇总数据!D$11,0))))))))))</f>
        <v>0.501684798541039</v>
      </c>
      <c r="AF342" s="61">
        <f>IF(AND($G342="正式版",$H342="中西医诊所"),IFERROR(T342/同类汇总数据!E$3,0),IF(AND($G342="正式版",$H342="中医诊所"),IFERROR(T342/同类汇总数据!E$4,0),IF(AND($G342="正式版",$H342="口腔诊所"),IFERROR(T342/同类汇总数据!E$5,0),IF(AND($G342="检查版",$H342="中西医诊所"),IFERROR(T342/同类汇总数据!E$6,0),IF(AND($G342="检查版",$H342="中医诊所"),IFERROR(T342/同类汇总数据!E$7,0),IF(AND($G342="检查版",$H342="口腔诊所"),IFERROR(T342/同类汇总数据!E$8,0),IF(AND($G342="互联网版",$H342="中西医诊所"),IFERROR(T342/同类汇总数据!E$9,0),IF(AND($G342="互联网版",$H342="中医诊所"),IFERROR(T342/同类汇总数据!E$10,0),IF(AND($G342="互联网版",$H342="口腔诊所"),IFERROR(T342/同类汇总数据!E$11,0))))))))))</f>
        <v>0.564490946956929</v>
      </c>
      <c r="AG342" s="61">
        <f>IF(AND($G342="正式版",$H342="中西医诊所"),IFERROR(U342/同类汇总数据!F$3,0),IF(AND($G342="正式版",$H342="中医诊所"),IFERROR(U342/同类汇总数据!F$4,0),IF(AND($G342="正式版",$H342="口腔诊所"),IFERROR(U342/同类汇总数据!F$5,0),IF(AND($G342="检查版",$H342="中西医诊所"),IFERROR(U342/同类汇总数据!F$6,0),IF(AND($G342="检查版",$H342="中医诊所"),IFERROR(U342/同类汇总数据!F$7,0),IF(AND($G342="检查版",$H342="口腔诊所"),IFERROR(U342/同类汇总数据!F$8,0),IF(AND($G342="互联网版",$H342="中西医诊所"),IFERROR(U342/同类汇总数据!F$9,0),IF(AND($G342="互联网版",$H342="中医诊所"),IFERROR(U342/同类汇总数据!F$10,0),IF(AND($G342="互联网版",$H342="口腔诊所"),IFERROR(U342/同类汇总数据!F$11,0))))))))))</f>
        <v>0.561625146728332</v>
      </c>
      <c r="AH342" s="61">
        <f>IF(AND($G342="正式版",$H342="中西医诊所"),IFERROR(V342/同类汇总数据!G$3,0),IF(AND($G342="正式版",$H342="中医诊所"),IFERROR(V342/同类汇总数据!G$4,0),IF(AND($G342="正式版",$H342="口腔诊所"),IFERROR(V342/同类汇总数据!G$5,0),IF(AND($G342="检查版",$H342="中西医诊所"),IFERROR(V342/同类汇总数据!G$6,0),IF(AND($G342="检查版",$H342="中医诊所"),IFERROR(V342/同类汇总数据!G$7,0),IF(AND($G342="检查版",$H342="口腔诊所"),IFERROR(V342/同类汇总数据!G$8,0),IF(AND($G342="互联网版",$H342="中西医诊所"),IFERROR(V342/同类汇总数据!G$9,0),IF(AND($G342="互联网版",$H342="中医诊所"),IFERROR(V342/同类汇总数据!G$10,0),IF(AND($G342="互联网版",$H342="口腔诊所"),IFERROR(V342/同类汇总数据!G$11,0))))))))))</f>
        <v>0.991549676111353</v>
      </c>
      <c r="AI342" s="61">
        <f>IF(AND($G342="正式版",$H342="中西医诊所"),IFERROR(W342/同类汇总数据!H$3,0),IF(AND($G342="正式版",$H342="中医诊所"),IFERROR(W342/同类汇总数据!H$4,0),IF(AND($G342="正式版",$H342="口腔诊所"),IFERROR(W342/同类汇总数据!H$5,0),IF(AND($G342="检查版",$H342="中西医诊所"),IFERROR(W342/同类汇总数据!H$6,0),IF(AND($G342="检查版",$H342="中医诊所"),IFERROR(W342/同类汇总数据!H$7,0),IF(AND($G342="检查版",$H342="口腔诊所"),IFERROR(W342/同类汇总数据!H$8,0),IF(AND($G342="互联网版",$H342="中西医诊所"),IFERROR(W342/同类汇总数据!H$9,0),IF(AND($G342="互联网版",$H342="中医诊所"),IFERROR(W342/同类汇总数据!H$10,0),IF(AND($G342="互联网版",$H342="口腔诊所"),IFERROR(W342/同类汇总数据!H$11,0))))))))))</f>
        <v>0.776740664890009</v>
      </c>
      <c r="AJ342" s="61">
        <f>IF(AND($G342="正式版",$H342="中西医诊所"),IFERROR(X342/同类汇总数据!I$3,0),IF(AND($G342="正式版",$H342="中医诊所"),IFERROR(X342/同类汇总数据!I$4,0),IF(AND($G342="正式版",$H342="口腔诊所"),IFERROR(X342/同类汇总数据!I$5,0),IF(AND($G342="检查版",$H342="中西医诊所"),IFERROR(X342/同类汇总数据!I$6,0),IF(AND($G342="检查版",$H342="中医诊所"),IFERROR(X342/同类汇总数据!I$7,0),IF(AND($G342="检查版",$H342="口腔诊所"),IFERROR(X342/同类汇总数据!I$8,0),IF(AND($G342="互联网版",$H342="中西医诊所"),IFERROR(X342/同类汇总数据!I$9,0),IF(AND($G342="互联网版",$H342="中医诊所"),IFERROR(X342/同类汇总数据!I$10,0),IF(AND($G342="互联网版",$H342="口腔诊所"),IFERROR(X342/同类汇总数据!I$11,0))))))))))</f>
        <v>0.86302189060331</v>
      </c>
      <c r="AK342" s="61">
        <f>IF(AND($G342="正式版",$H342="中西医诊所"),IFERROR(Y342/同类汇总数据!J$3,0),IF(AND($G342="正式版",$H342="中医诊所"),IFERROR(Y342/同类汇总数据!J$4,0),IF(AND($G342="正式版",$H342="口腔诊所"),IFERROR(Y342/同类汇总数据!J$5,0),IF(AND($G342="检查版",$H342="中西医诊所"),IFERROR(Y342/同类汇总数据!J$6,0),IF(AND($G342="检查版",$H342="中医诊所"),IFERROR(Y342/同类汇总数据!J$7,0),IF(AND($G342="检查版",$H342="口腔诊所"),IFERROR(Y342/同类汇总数据!J$8,0),IF(AND($G342="互联网版",$H342="中西医诊所"),IFERROR(Y342/同类汇总数据!J$9,0),IF(AND($G342="互联网版",$H342="中医诊所"),IFERROR(Y342/同类汇总数据!J$10,0),IF(AND($G342="互联网版",$H342="口腔诊所"),IFERROR(Y342/同类汇总数据!J$11,0))))))))))</f>
        <v>0.855330789190537</v>
      </c>
      <c r="AL342" s="62" t="str">
        <f ca="1" t="shared" si="101"/>
        <v>-</v>
      </c>
      <c r="AM342" s="62" t="str">
        <f t="shared" si="102"/>
        <v/>
      </c>
      <c r="AN342" s="5" t="str">
        <f t="shared" si="103"/>
        <v/>
      </c>
      <c r="AO342" s="63">
        <f t="shared" si="104"/>
        <v>46103.8844224884</v>
      </c>
      <c r="AP342" s="5" t="str">
        <f t="shared" si="105"/>
        <v/>
      </c>
      <c r="AQ342" s="60">
        <v>45357.4432455787</v>
      </c>
    </row>
    <row r="343" ht="17" spans="1:43">
      <c r="A343" s="5">
        <f t="shared" si="98"/>
        <v>340</v>
      </c>
      <c r="B343" s="55" t="str">
        <f t="shared" si="97"/>
        <v>连续三月交易上升</v>
      </c>
      <c r="C343" s="2" t="str">
        <f t="shared" si="99"/>
        <v/>
      </c>
      <c r="D343" s="56" t="str">
        <f t="shared" si="100"/>
        <v>-</v>
      </c>
      <c r="E343" s="84" t="s">
        <v>1044</v>
      </c>
      <c r="F343" s="58">
        <v>45357.4479216204</v>
      </c>
      <c r="G343" s="59" t="s">
        <v>38</v>
      </c>
      <c r="H343" s="59" t="s">
        <v>39</v>
      </c>
      <c r="I343" s="59" t="s">
        <v>40</v>
      </c>
      <c r="J343" s="59" t="s">
        <v>149</v>
      </c>
      <c r="K343" s="59" t="s">
        <v>1045</v>
      </c>
      <c r="L343" s="59" t="s">
        <v>388</v>
      </c>
      <c r="M343" s="60">
        <v>46104.3476041667</v>
      </c>
      <c r="N343" s="60">
        <v>46104.3904339699</v>
      </c>
      <c r="O343" s="60">
        <v>46104.3899440278</v>
      </c>
      <c r="P343" s="60">
        <v>45999.7193626157</v>
      </c>
      <c r="Q343" s="60">
        <v>46104.390465162</v>
      </c>
      <c r="R343" s="59">
        <v>7971</v>
      </c>
      <c r="S343" s="59">
        <v>39094.16</v>
      </c>
      <c r="T343" s="59">
        <v>114786.82</v>
      </c>
      <c r="U343" s="59">
        <v>103025.26</v>
      </c>
      <c r="V343" s="59">
        <v>184</v>
      </c>
      <c r="W343" s="59">
        <v>766</v>
      </c>
      <c r="X343" s="59">
        <v>2260</v>
      </c>
      <c r="Y343" s="59">
        <v>2040</v>
      </c>
      <c r="Z343" s="59">
        <v>91.6594839858</v>
      </c>
      <c r="AA343" s="59">
        <v>0.2718469912</v>
      </c>
      <c r="AB343" s="59">
        <v>-0.3162406661</v>
      </c>
      <c r="AC343" s="59">
        <v>-0.1095638395</v>
      </c>
      <c r="AD343" s="61">
        <f>IF(AND($G343="正式版",$H343="中西医诊所"),IFERROR(R343/同类汇总数据!C$3,0),IF(AND($G343="正式版",$H343="中医诊所"),IFERROR(R343/同类汇总数据!C$4,0),IF(AND($G343="正式版",$H343="口腔诊所"),IFERROR(R343/同类汇总数据!C$5,0),IF(AND($G343="检查版",$H343="中西医诊所"),IFERROR(R343/同类汇总数据!C$6,0),IF(AND($G343="检查版",$H343="中医诊所"),IFERROR(R343/同类汇总数据!C$7,0),IF(AND($G343="检查版",$H343="口腔诊所"),IFERROR(R343/同类汇总数据!C$8,0),IF(AND($G343="互联网版",$H343="中西医诊所"),IFERROR(R343/同类汇总数据!C$9,0),IF(AND($G343="互联网版",$H343="中医诊所"),IFERROR(R343/同类汇总数据!C$10,0),IF(AND($G343="互联网版",$H343="口腔诊所"),IFERROR(R343/同类汇总数据!C$11,0))))))))))</f>
        <v>0.870980768869562</v>
      </c>
      <c r="AE343" s="61">
        <f>IF(AND($G343="正式版",$H343="中西医诊所"),IFERROR(S343/同类汇总数据!D$3,0),IF(AND($G343="正式版",$H343="中医诊所"),IFERROR(S343/同类汇总数据!D$4,0),IF(AND($G343="正式版",$H343="口腔诊所"),IFERROR(S343/同类汇总数据!D$5,0),IF(AND($G343="检查版",$H343="中西医诊所"),IFERROR(S343/同类汇总数据!D$6,0),IF(AND($G343="检查版",$H343="中医诊所"),IFERROR(S343/同类汇总数据!D$7,0),IF(AND($G343="检查版",$H343="口腔诊所"),IFERROR(S343/同类汇总数据!D$8,0),IF(AND($G343="互联网版",$H343="中西医诊所"),IFERROR(S343/同类汇总数据!D$9,0),IF(AND($G343="互联网版",$H343="中医诊所"),IFERROR(S343/同类汇总数据!D$10,0),IF(AND($G343="互联网版",$H343="口腔诊所"),IFERROR(S343/同类汇总数据!D$11,0))))))))))</f>
        <v>1.07155126959104</v>
      </c>
      <c r="AF343" s="61">
        <f>IF(AND($G343="正式版",$H343="中西医诊所"),IFERROR(T343/同类汇总数据!E$3,0),IF(AND($G343="正式版",$H343="中医诊所"),IFERROR(T343/同类汇总数据!E$4,0),IF(AND($G343="正式版",$H343="口腔诊所"),IFERROR(T343/同类汇总数据!E$5,0),IF(AND($G343="检查版",$H343="中西医诊所"),IFERROR(T343/同类汇总数据!E$6,0),IF(AND($G343="检查版",$H343="中医诊所"),IFERROR(T343/同类汇总数据!E$7,0),IF(AND($G343="检查版",$H343="口腔诊所"),IFERROR(T343/同类汇总数据!E$8,0),IF(AND($G343="互联网版",$H343="中西医诊所"),IFERROR(T343/同类汇总数据!E$9,0),IF(AND($G343="互联网版",$H343="中医诊所"),IFERROR(T343/同类汇总数据!E$10,0),IF(AND($G343="互联网版",$H343="口腔诊所"),IFERROR(T343/同类汇总数据!E$11,0))))))))))</f>
        <v>1.05196858516812</v>
      </c>
      <c r="AG343" s="61">
        <f>IF(AND($G343="正式版",$H343="中西医诊所"),IFERROR(U343/同类汇总数据!F$3,0),IF(AND($G343="正式版",$H343="中医诊所"),IFERROR(U343/同类汇总数据!F$4,0),IF(AND($G343="正式版",$H343="口腔诊所"),IFERROR(U343/同类汇总数据!F$5,0),IF(AND($G343="检查版",$H343="中西医诊所"),IFERROR(U343/同类汇总数据!F$6,0),IF(AND($G343="检查版",$H343="中医诊所"),IFERROR(U343/同类汇总数据!F$7,0),IF(AND($G343="检查版",$H343="口腔诊所"),IFERROR(U343/同类汇总数据!F$8,0),IF(AND($G343="互联网版",$H343="中西医诊所"),IFERROR(U343/同类汇总数据!F$9,0),IF(AND($G343="互联网版",$H343="中医诊所"),IFERROR(U343/同类汇总数据!F$10,0),IF(AND($G343="互联网版",$H343="口腔诊所"),IFERROR(U343/同类汇总数据!F$11,0))))))))))</f>
        <v>1.07403924766259</v>
      </c>
      <c r="AH343" s="61">
        <f>IF(AND($G343="正式版",$H343="中西医诊所"),IFERROR(V343/同类汇总数据!G$3,0),IF(AND($G343="正式版",$H343="中医诊所"),IFERROR(V343/同类汇总数据!G$4,0),IF(AND($G343="正式版",$H343="口腔诊所"),IFERROR(V343/同类汇总数据!G$5,0),IF(AND($G343="检查版",$H343="中西医诊所"),IFERROR(V343/同类汇总数据!G$6,0),IF(AND($G343="检查版",$H343="中医诊所"),IFERROR(V343/同类汇总数据!G$7,0),IF(AND($G343="检查版",$H343="口腔诊所"),IFERROR(V343/同类汇总数据!G$8,0),IF(AND($G343="互联网版",$H343="中西医诊所"),IFERROR(V343/同类汇总数据!G$9,0),IF(AND($G343="互联网版",$H343="中医诊所"),IFERROR(V343/同类汇总数据!G$10,0),IF(AND($G343="互联网版",$H343="口腔诊所"),IFERROR(V343/同类汇总数据!G$11,0))))))))))</f>
        <v>1.94090574898393</v>
      </c>
      <c r="AI343" s="61">
        <f>IF(AND($G343="正式版",$H343="中西医诊所"),IFERROR(W343/同类汇总数据!H$3,0),IF(AND($G343="正式版",$H343="中医诊所"),IFERROR(W343/同类汇总数据!H$4,0),IF(AND($G343="正式版",$H343="口腔诊所"),IFERROR(W343/同类汇总数据!H$5,0),IF(AND($G343="检查版",$H343="中西医诊所"),IFERROR(W343/同类汇总数据!H$6,0),IF(AND($G343="检查版",$H343="中医诊所"),IFERROR(W343/同类汇总数据!H$7,0),IF(AND($G343="检查版",$H343="口腔诊所"),IFERROR(W343/同类汇总数据!H$8,0),IF(AND($G343="互联网版",$H343="中西医诊所"),IFERROR(W343/同类汇总数据!H$9,0),IF(AND($G343="互联网版",$H343="中医诊所"),IFERROR(W343/同类汇总数据!H$10,0),IF(AND($G343="互联网版",$H343="口腔诊所"),IFERROR(W343/同类汇总数据!H$11,0))))))))))</f>
        <v>2.09501179333009</v>
      </c>
      <c r="AJ343" s="61">
        <f>IF(AND($G343="正式版",$H343="中西医诊所"),IFERROR(X343/同类汇总数据!I$3,0),IF(AND($G343="正式版",$H343="中医诊所"),IFERROR(X343/同类汇总数据!I$4,0),IF(AND($G343="正式版",$H343="口腔诊所"),IFERROR(X343/同类汇总数据!I$5,0),IF(AND($G343="检查版",$H343="中西医诊所"),IFERROR(X343/同类汇总数据!I$6,0),IF(AND($G343="检查版",$H343="中医诊所"),IFERROR(X343/同类汇总数据!I$7,0),IF(AND($G343="检查版",$H343="口腔诊所"),IFERROR(X343/同类汇总数据!I$8,0),IF(AND($G343="互联网版",$H343="中西医诊所"),IFERROR(X343/同类汇总数据!I$9,0),IF(AND($G343="互联网版",$H343="中医诊所"),IFERROR(X343/同类汇总数据!I$10,0),IF(AND($G343="互联网版",$H343="口腔诊所"),IFERROR(X343/同类汇总数据!I$11,0))))))))))</f>
        <v>1.99839085324127</v>
      </c>
      <c r="AK343" s="61">
        <f>IF(AND($G343="正式版",$H343="中西医诊所"),IFERROR(Y343/同类汇总数据!J$3,0),IF(AND($G343="正式版",$H343="中医诊所"),IFERROR(Y343/同类汇总数据!J$4,0),IF(AND($G343="正式版",$H343="口腔诊所"),IFERROR(Y343/同类汇总数据!J$5,0),IF(AND($G343="检查版",$H343="中西医诊所"),IFERROR(Y343/同类汇总数据!J$6,0),IF(AND($G343="检查版",$H343="中医诊所"),IFERROR(Y343/同类汇总数据!J$7,0),IF(AND($G343="检查版",$H343="口腔诊所"),IFERROR(Y343/同类汇总数据!J$8,0),IF(AND($G343="互联网版",$H343="中西医诊所"),IFERROR(Y343/同类汇总数据!J$9,0),IF(AND($G343="互联网版",$H343="中医诊所"),IFERROR(Y343/同类汇总数据!J$10,0),IF(AND($G343="互联网版",$H343="口腔诊所"),IFERROR(Y343/同类汇总数据!J$11,0))))))))))</f>
        <v>2.03840515180922</v>
      </c>
      <c r="AL343" s="62" t="str">
        <f ca="1" t="shared" si="101"/>
        <v>-</v>
      </c>
      <c r="AM343" s="62" t="str">
        <f t="shared" si="102"/>
        <v/>
      </c>
      <c r="AN343" s="5" t="str">
        <f t="shared" si="103"/>
        <v>高于同行100%</v>
      </c>
      <c r="AO343" s="63">
        <f t="shared" si="104"/>
        <v>46104.390465162</v>
      </c>
      <c r="AP343" s="5" t="str">
        <f t="shared" si="105"/>
        <v/>
      </c>
      <c r="AQ343" s="60">
        <v>45357.4450888079</v>
      </c>
    </row>
    <row r="344" ht="17" spans="1:43">
      <c r="A344" s="5">
        <f t="shared" ref="A344:A353" si="106">ROW()-3</f>
        <v>341</v>
      </c>
      <c r="B344" s="55" t="str">
        <f t="shared" si="97"/>
        <v>连续三月交易上升</v>
      </c>
      <c r="C344" s="2" t="str">
        <f t="shared" si="99"/>
        <v/>
      </c>
      <c r="D344" s="56" t="str">
        <f t="shared" si="100"/>
        <v>-</v>
      </c>
      <c r="E344" s="84" t="s">
        <v>1046</v>
      </c>
      <c r="F344" s="58">
        <v>45357.4497934259</v>
      </c>
      <c r="G344" s="59" t="s">
        <v>38</v>
      </c>
      <c r="H344" s="59" t="s">
        <v>39</v>
      </c>
      <c r="I344" s="59" t="s">
        <v>40</v>
      </c>
      <c r="J344" s="59" t="s">
        <v>149</v>
      </c>
      <c r="K344" s="59" t="s">
        <v>1047</v>
      </c>
      <c r="L344" s="59" t="s">
        <v>1048</v>
      </c>
      <c r="M344" s="60">
        <v>46104.3429513889</v>
      </c>
      <c r="N344" s="60">
        <v>46104.3945320139</v>
      </c>
      <c r="O344" s="60">
        <v>46104.3939888079</v>
      </c>
      <c r="P344" s="60">
        <v>46005.5426864815</v>
      </c>
      <c r="Q344" s="60">
        <v>46104.3945501389</v>
      </c>
      <c r="R344" s="59">
        <v>2808</v>
      </c>
      <c r="S344" s="59">
        <v>13437</v>
      </c>
      <c r="T344" s="59">
        <v>35889.2</v>
      </c>
      <c r="U344" s="59">
        <v>31491.2</v>
      </c>
      <c r="V344" s="59">
        <v>66</v>
      </c>
      <c r="W344" s="59">
        <v>293</v>
      </c>
      <c r="X344" s="59">
        <v>795</v>
      </c>
      <c r="Y344" s="59">
        <v>700</v>
      </c>
      <c r="Z344" s="59">
        <v>52.5729549249</v>
      </c>
      <c r="AA344" s="59">
        <v>0.7306800618</v>
      </c>
      <c r="AB344" s="59">
        <v>-0.4714124263</v>
      </c>
      <c r="AC344" s="59">
        <v>-0.1429555029</v>
      </c>
      <c r="AD344" s="61">
        <f>IF(AND($G344="正式版",$H344="中西医诊所"),IFERROR(R344/同类汇总数据!C$3,0),IF(AND($G344="正式版",$H344="中医诊所"),IFERROR(R344/同类汇总数据!C$4,0),IF(AND($G344="正式版",$H344="口腔诊所"),IFERROR(R344/同类汇总数据!C$5,0),IF(AND($G344="检查版",$H344="中西医诊所"),IFERROR(R344/同类汇总数据!C$6,0),IF(AND($G344="检查版",$H344="中医诊所"),IFERROR(R344/同类汇总数据!C$7,0),IF(AND($G344="检查版",$H344="口腔诊所"),IFERROR(R344/同类汇总数据!C$8,0),IF(AND($G344="互联网版",$H344="中西医诊所"),IFERROR(R344/同类汇总数据!C$9,0),IF(AND($G344="互联网版",$H344="中医诊所"),IFERROR(R344/同类汇总数据!C$10,0),IF(AND($G344="互联网版",$H344="口腔诊所"),IFERROR(R344/同类汇总数据!C$11,0))))))))))</f>
        <v>0.30682649592093</v>
      </c>
      <c r="AE344" s="61">
        <f>IF(AND($G344="正式版",$H344="中西医诊所"),IFERROR(S344/同类汇总数据!D$3,0),IF(AND($G344="正式版",$H344="中医诊所"),IFERROR(S344/同类汇总数据!D$4,0),IF(AND($G344="正式版",$H344="口腔诊所"),IFERROR(S344/同类汇总数据!D$5,0),IF(AND($G344="检查版",$H344="中西医诊所"),IFERROR(S344/同类汇总数据!D$6,0),IF(AND($G344="检查版",$H344="中医诊所"),IFERROR(S344/同类汇总数据!D$7,0),IF(AND($G344="检查版",$H344="口腔诊所"),IFERROR(S344/同类汇总数据!D$8,0),IF(AND($G344="互联网版",$H344="中西医诊所"),IFERROR(S344/同类汇总数据!D$9,0),IF(AND($G344="互联网版",$H344="中医诊所"),IFERROR(S344/同类汇总数据!D$10,0),IF(AND($G344="互联网版",$H344="口腔诊所"),IFERROR(S344/同类汇总数据!D$11,0))))))))))</f>
        <v>0.368301414060178</v>
      </c>
      <c r="AF344" s="61">
        <f>IF(AND($G344="正式版",$H344="中西医诊所"),IFERROR(T344/同类汇总数据!E$3,0),IF(AND($G344="正式版",$H344="中医诊所"),IFERROR(T344/同类汇总数据!E$4,0),IF(AND($G344="正式版",$H344="口腔诊所"),IFERROR(T344/同类汇总数据!E$5,0),IF(AND($G344="检查版",$H344="中西医诊所"),IFERROR(T344/同类汇总数据!E$6,0),IF(AND($G344="检查版",$H344="中医诊所"),IFERROR(T344/同类汇总数据!E$7,0),IF(AND($G344="检查版",$H344="口腔诊所"),IFERROR(T344/同类汇总数据!E$8,0),IF(AND($G344="互联网版",$H344="中西医诊所"),IFERROR(T344/同类汇总数据!E$9,0),IF(AND($G344="互联网版",$H344="中医诊所"),IFERROR(T344/同类汇总数据!E$10,0),IF(AND($G344="互联网版",$H344="口腔诊所"),IFERROR(T344/同类汇总数据!E$11,0))))))))))</f>
        <v>0.328908065811176</v>
      </c>
      <c r="AG344" s="61">
        <f>IF(AND($G344="正式版",$H344="中西医诊所"),IFERROR(U344/同类汇总数据!F$3,0),IF(AND($G344="正式版",$H344="中医诊所"),IFERROR(U344/同类汇总数据!F$4,0),IF(AND($G344="正式版",$H344="口腔诊所"),IFERROR(U344/同类汇总数据!F$5,0),IF(AND($G344="检查版",$H344="中西医诊所"),IFERROR(U344/同类汇总数据!F$6,0),IF(AND($G344="检查版",$H344="中医诊所"),IFERROR(U344/同类汇总数据!F$7,0),IF(AND($G344="检查版",$H344="口腔诊所"),IFERROR(U344/同类汇总数据!F$8,0),IF(AND($G344="互联网版",$H344="中西医诊所"),IFERROR(U344/同类汇总数据!F$9,0),IF(AND($G344="互联网版",$H344="中医诊所"),IFERROR(U344/同类汇总数据!F$10,0),IF(AND($G344="互联网版",$H344="口腔诊所"),IFERROR(U344/同类汇总数据!F$11,0))))))))))</f>
        <v>0.328296038816036</v>
      </c>
      <c r="AH344" s="61">
        <f>IF(AND($G344="正式版",$H344="中西医诊所"),IFERROR(V344/同类汇总数据!G$3,0),IF(AND($G344="正式版",$H344="中医诊所"),IFERROR(V344/同类汇总数据!G$4,0),IF(AND($G344="正式版",$H344="口腔诊所"),IFERROR(V344/同类汇总数据!G$5,0),IF(AND($G344="检查版",$H344="中西医诊所"),IFERROR(V344/同类汇总数据!G$6,0),IF(AND($G344="检查版",$H344="中医诊所"),IFERROR(V344/同类汇总数据!G$7,0),IF(AND($G344="检查版",$H344="口腔诊所"),IFERROR(V344/同类汇总数据!G$8,0),IF(AND($G344="互联网版",$H344="中西医诊所"),IFERROR(V344/同类汇总数据!G$9,0),IF(AND($G344="互联网版",$H344="中医诊所"),IFERROR(V344/同类汇总数据!G$10,0),IF(AND($G344="互联网版",$H344="口腔诊所"),IFERROR(V344/同类汇总数据!G$11,0))))))))))</f>
        <v>0.696194453439886</v>
      </c>
      <c r="AI344" s="61">
        <f>IF(AND($G344="正式版",$H344="中西医诊所"),IFERROR(W344/同类汇总数据!H$3,0),IF(AND($G344="正式版",$H344="中医诊所"),IFERROR(W344/同类汇总数据!H$4,0),IF(AND($G344="正式版",$H344="口腔诊所"),IFERROR(W344/同类汇总数据!H$5,0),IF(AND($G344="检查版",$H344="中西医诊所"),IFERROR(W344/同类汇总数据!H$6,0),IF(AND($G344="检查版",$H344="中医诊所"),IFERROR(W344/同类汇总数据!H$7,0),IF(AND($G344="检查版",$H344="口腔诊所"),IFERROR(W344/同类汇总数据!H$8,0),IF(AND($G344="互联网版",$H344="中西医诊所"),IFERROR(W344/同类汇总数据!H$9,0),IF(AND($G344="互联网版",$H344="中医诊所"),IFERROR(W344/同类汇总数据!H$10,0),IF(AND($G344="互联网版",$H344="口腔诊所"),IFERROR(W344/同类汇总数据!H$11,0))))))))))</f>
        <v>0.801355685960467</v>
      </c>
      <c r="AJ344" s="61">
        <f>IF(AND($G344="正式版",$H344="中西医诊所"),IFERROR(X344/同类汇总数据!I$3,0),IF(AND($G344="正式版",$H344="中医诊所"),IFERROR(X344/同类汇总数据!I$4,0),IF(AND($G344="正式版",$H344="口腔诊所"),IFERROR(X344/同类汇总数据!I$5,0),IF(AND($G344="检查版",$H344="中西医诊所"),IFERROR(X344/同类汇总数据!I$6,0),IF(AND($G344="检查版",$H344="中医诊所"),IFERROR(X344/同类汇总数据!I$7,0),IF(AND($G344="检查版",$H344="口腔诊所"),IFERROR(X344/同类汇总数据!I$8,0),IF(AND($G344="互联网版",$H344="中西医诊所"),IFERROR(X344/同类汇总数据!I$9,0),IF(AND($G344="互联网版",$H344="中医诊所"),IFERROR(X344/同类汇总数据!I$10,0),IF(AND($G344="互联网版",$H344="口腔诊所"),IFERROR(X344/同类汇总数据!I$11,0))))))))))</f>
        <v>0.702973773595934</v>
      </c>
      <c r="AK344" s="61">
        <f>IF(AND($G344="正式版",$H344="中西医诊所"),IFERROR(Y344/同类汇总数据!J$3,0),IF(AND($G344="正式版",$H344="中医诊所"),IFERROR(Y344/同类汇总数据!J$4,0),IF(AND($G344="正式版",$H344="口腔诊所"),IFERROR(Y344/同类汇总数据!J$5,0),IF(AND($G344="检查版",$H344="中西医诊所"),IFERROR(Y344/同类汇总数据!J$6,0),IF(AND($G344="检查版",$H344="中医诊所"),IFERROR(Y344/同类汇总数据!J$7,0),IF(AND($G344="检查版",$H344="口腔诊所"),IFERROR(Y344/同类汇总数据!J$8,0),IF(AND($G344="互联网版",$H344="中西医诊所"),IFERROR(Y344/同类汇总数据!J$9,0),IF(AND($G344="互联网版",$H344="中医诊所"),IFERROR(Y344/同类汇总数据!J$10,0),IF(AND($G344="互联网版",$H344="口腔诊所"),IFERROR(Y344/同类汇总数据!J$11,0))))))))))</f>
        <v>0.699452748169832</v>
      </c>
      <c r="AL344" s="62" t="str">
        <f ca="1" t="shared" si="101"/>
        <v>-</v>
      </c>
      <c r="AM344" s="62" t="str">
        <f t="shared" si="102"/>
        <v>低于同行50%</v>
      </c>
      <c r="AN344" s="5" t="str">
        <f t="shared" si="103"/>
        <v/>
      </c>
      <c r="AO344" s="63">
        <f t="shared" si="104"/>
        <v>46104.3945501389</v>
      </c>
      <c r="AP344" s="5" t="str">
        <f t="shared" si="105"/>
        <v/>
      </c>
      <c r="AQ344" s="60">
        <v>45357.4479216204</v>
      </c>
    </row>
    <row r="345" ht="17" spans="1:43">
      <c r="A345" s="5">
        <f t="shared" si="106"/>
        <v>342</v>
      </c>
      <c r="B345" s="55" t="str">
        <f t="shared" si="97"/>
        <v>交易波动较大</v>
      </c>
      <c r="C345" s="2" t="str">
        <f t="shared" si="99"/>
        <v/>
      </c>
      <c r="D345" s="56" t="str">
        <f t="shared" si="100"/>
        <v>-</v>
      </c>
      <c r="E345" s="84" t="s">
        <v>1049</v>
      </c>
      <c r="F345" s="58">
        <v>45357.4518824421</v>
      </c>
      <c r="G345" s="59" t="s">
        <v>38</v>
      </c>
      <c r="H345" s="59" t="s">
        <v>39</v>
      </c>
      <c r="I345" s="59" t="s">
        <v>40</v>
      </c>
      <c r="J345" s="59" t="s">
        <v>149</v>
      </c>
      <c r="K345" s="59" t="s">
        <v>1050</v>
      </c>
      <c r="L345" s="59" t="s">
        <v>1051</v>
      </c>
      <c r="M345" s="60">
        <v>46104.3325578704</v>
      </c>
      <c r="N345" s="60">
        <v>46104.382672419</v>
      </c>
      <c r="O345" s="60">
        <v>46104.3821444676</v>
      </c>
      <c r="P345" s="60">
        <v>46077.6248607986</v>
      </c>
      <c r="Q345" s="60">
        <v>46104.3826955671</v>
      </c>
      <c r="R345" s="59">
        <v>17964</v>
      </c>
      <c r="S345" s="59">
        <v>68964</v>
      </c>
      <c r="T345" s="59">
        <v>205260</v>
      </c>
      <c r="U345" s="59">
        <v>180401</v>
      </c>
      <c r="V345" s="59">
        <v>304</v>
      </c>
      <c r="W345" s="59">
        <v>1057</v>
      </c>
      <c r="X345" s="59">
        <v>3402</v>
      </c>
      <c r="Y345" s="59">
        <v>2996</v>
      </c>
      <c r="Z345" s="59">
        <v>96.316604378</v>
      </c>
      <c r="AA345" s="59">
        <v>0.1458478716</v>
      </c>
      <c r="AB345" s="59">
        <v>-0.2092234923</v>
      </c>
      <c r="AC345" s="59">
        <v>-0.2510111497</v>
      </c>
      <c r="AD345" s="61">
        <f>IF(AND($G345="正式版",$H345="中西医诊所"),IFERROR(R345/同类汇总数据!C$3,0),IF(AND($G345="正式版",$H345="中医诊所"),IFERROR(R345/同类汇总数据!C$4,0),IF(AND($G345="正式版",$H345="口腔诊所"),IFERROR(R345/同类汇总数据!C$5,0),IF(AND($G345="检查版",$H345="中西医诊所"),IFERROR(R345/同类汇总数据!C$6,0),IF(AND($G345="检查版",$H345="中医诊所"),IFERROR(R345/同类汇总数据!C$7,0),IF(AND($G345="检查版",$H345="口腔诊所"),IFERROR(R345/同类汇总数据!C$8,0),IF(AND($G345="互联网版",$H345="中西医诊所"),IFERROR(R345/同类汇总数据!C$9,0),IF(AND($G345="互联网版",$H345="中医诊所"),IFERROR(R345/同类汇总数据!C$10,0),IF(AND($G345="互联网版",$H345="口腔诊所"),IFERROR(R345/同类汇总数据!C$11,0))))))))))</f>
        <v>1.96290283928902</v>
      </c>
      <c r="AE345" s="61">
        <f>IF(AND($G345="正式版",$H345="中西医诊所"),IFERROR(S345/同类汇总数据!D$3,0),IF(AND($G345="正式版",$H345="中医诊所"),IFERROR(S345/同类汇总数据!D$4,0),IF(AND($G345="正式版",$H345="口腔诊所"),IFERROR(S345/同类汇总数据!D$5,0),IF(AND($G345="检查版",$H345="中西医诊所"),IFERROR(S345/同类汇总数据!D$6,0),IF(AND($G345="检查版",$H345="中医诊所"),IFERROR(S345/同类汇总数据!D$7,0),IF(AND($G345="检查版",$H345="口腔诊所"),IFERROR(S345/同类汇总数据!D$8,0),IF(AND($G345="互联网版",$H345="中西医诊所"),IFERROR(S345/同类汇总数据!D$9,0),IF(AND($G345="互联网版",$H345="中医诊所"),IFERROR(S345/同类汇总数据!D$10,0),IF(AND($G345="互联网版",$H345="口腔诊所"),IFERROR(S345/同类汇总数据!D$11,0))))))))))</f>
        <v>1.89026856584402</v>
      </c>
      <c r="AF345" s="61">
        <f>IF(AND($G345="正式版",$H345="中西医诊所"),IFERROR(T345/同类汇总数据!E$3,0),IF(AND($G345="正式版",$H345="中医诊所"),IFERROR(T345/同类汇总数据!E$4,0),IF(AND($G345="正式版",$H345="口腔诊所"),IFERROR(T345/同类汇总数据!E$5,0),IF(AND($G345="检查版",$H345="中西医诊所"),IFERROR(T345/同类汇总数据!E$6,0),IF(AND($G345="检查版",$H345="中医诊所"),IFERROR(T345/同类汇总数据!E$7,0),IF(AND($G345="检查版",$H345="口腔诊所"),IFERROR(T345/同类汇总数据!E$8,0),IF(AND($G345="互联网版",$H345="中西医诊所"),IFERROR(T345/同类汇总数据!E$9,0),IF(AND($G345="互联网版",$H345="中医诊所"),IFERROR(T345/同类汇总数据!E$10,0),IF(AND($G345="互联网版",$H345="口腔诊所"),IFERROR(T345/同类汇总数据!E$11,0))))))))))</f>
        <v>1.88111380550143</v>
      </c>
      <c r="AG345" s="61">
        <f>IF(AND($G345="正式版",$H345="中西医诊所"),IFERROR(U345/同类汇总数据!F$3,0),IF(AND($G345="正式版",$H345="中医诊所"),IFERROR(U345/同类汇总数据!F$4,0),IF(AND($G345="正式版",$H345="口腔诊所"),IFERROR(U345/同类汇总数据!F$5,0),IF(AND($G345="检查版",$H345="中西医诊所"),IFERROR(U345/同类汇总数据!F$6,0),IF(AND($G345="检查版",$H345="中医诊所"),IFERROR(U345/同类汇总数据!F$7,0),IF(AND($G345="检查版",$H345="口腔诊所"),IFERROR(U345/同类汇总数据!F$8,0),IF(AND($G345="互联网版",$H345="中西医诊所"),IFERROR(U345/同类汇总数据!F$9,0),IF(AND($G345="互联网版",$H345="中医诊所"),IFERROR(U345/同类汇总数据!F$10,0),IF(AND($G345="互联网版",$H345="口腔诊所"),IFERROR(U345/同类汇总数据!F$11,0))))))))))</f>
        <v>1.88068202223007</v>
      </c>
      <c r="AH345" s="61">
        <f>IF(AND($G345="正式版",$H345="中西医诊所"),IFERROR(V345/同类汇总数据!G$3,0),IF(AND($G345="正式版",$H345="中医诊所"),IFERROR(V345/同类汇总数据!G$4,0),IF(AND($G345="正式版",$H345="口腔诊所"),IFERROR(V345/同类汇总数据!G$5,0),IF(AND($G345="检查版",$H345="中西医诊所"),IFERROR(V345/同类汇总数据!G$6,0),IF(AND($G345="检查版",$H345="中医诊所"),IFERROR(V345/同类汇总数据!G$7,0),IF(AND($G345="检查版",$H345="口腔诊所"),IFERROR(V345/同类汇总数据!G$8,0),IF(AND($G345="互联网版",$H345="中西医诊所"),IFERROR(V345/同类汇总数据!G$9,0),IF(AND($G345="互联网版",$H345="中医诊所"),IFERROR(V345/同类汇总数据!G$10,0),IF(AND($G345="互联网版",$H345="口腔诊所"),IFERROR(V345/同类汇总数据!G$11,0))))))))))</f>
        <v>3.20671384614735</v>
      </c>
      <c r="AI345" s="61">
        <f>IF(AND($G345="正式版",$H345="中西医诊所"),IFERROR(W345/同类汇总数据!H$3,0),IF(AND($G345="正式版",$H345="中医诊所"),IFERROR(W345/同类汇总数据!H$4,0),IF(AND($G345="正式版",$H345="口腔诊所"),IFERROR(W345/同类汇总数据!H$5,0),IF(AND($G345="检查版",$H345="中西医诊所"),IFERROR(W345/同类汇总数据!H$6,0),IF(AND($G345="检查版",$H345="中医诊所"),IFERROR(W345/同类汇总数据!H$7,0),IF(AND($G345="检查版",$H345="口腔诊所"),IFERROR(W345/同类汇总数据!H$8,0),IF(AND($G345="互联网版",$H345="中西医诊所"),IFERROR(W345/同类汇总数据!H$9,0),IF(AND($G345="互联网版",$H345="中医诊所"),IFERROR(W345/同类汇总数据!H$10,0),IF(AND($G345="互联网版",$H345="口腔诊所"),IFERROR(W345/同类汇总数据!H$11,0))))))))))</f>
        <v>2.89089747460824</v>
      </c>
      <c r="AJ345" s="61">
        <f>IF(AND($G345="正式版",$H345="中西医诊所"),IFERROR(X345/同类汇总数据!I$3,0),IF(AND($G345="正式版",$H345="中医诊所"),IFERROR(X345/同类汇总数据!I$4,0),IF(AND($G345="正式版",$H345="口腔诊所"),IFERROR(X345/同类汇总数据!I$5,0),IF(AND($G345="检查版",$H345="中西医诊所"),IFERROR(X345/同类汇总数据!I$6,0),IF(AND($G345="检查版",$H345="中医诊所"),IFERROR(X345/同类汇总数据!I$7,0),IF(AND($G345="检查版",$H345="口腔诊所"),IFERROR(X345/同类汇总数据!I$8,0),IF(AND($G345="互联网版",$H345="中西医诊所"),IFERROR(X345/同类汇总数据!I$9,0),IF(AND($G345="互联网版",$H345="中医诊所"),IFERROR(X345/同类汇总数据!I$10,0),IF(AND($G345="互联网版",$H345="口腔诊所"),IFERROR(X345/同类汇总数据!I$11,0))))))))))</f>
        <v>3.00819720474637</v>
      </c>
      <c r="AK345" s="61">
        <f>IF(AND($G345="正式版",$H345="中西医诊所"),IFERROR(Y345/同类汇总数据!J$3,0),IF(AND($G345="正式版",$H345="中医诊所"),IFERROR(Y345/同类汇总数据!J$4,0),IF(AND($G345="正式版",$H345="口腔诊所"),IFERROR(Y345/同类汇总数据!J$5,0),IF(AND($G345="检查版",$H345="中西医诊所"),IFERROR(Y345/同类汇总数据!J$6,0),IF(AND($G345="检查版",$H345="中医诊所"),IFERROR(Y345/同类汇总数据!J$7,0),IF(AND($G345="检查版",$H345="口腔诊所"),IFERROR(Y345/同类汇总数据!J$8,0),IF(AND($G345="互联网版",$H345="中西医诊所"),IFERROR(Y345/同类汇总数据!J$9,0),IF(AND($G345="互联网版",$H345="中医诊所"),IFERROR(Y345/同类汇总数据!J$10,0),IF(AND($G345="互联网版",$H345="口腔诊所"),IFERROR(Y345/同类汇总数据!J$11,0))))))))))</f>
        <v>2.99365776216688</v>
      </c>
      <c r="AL345" s="62" t="str">
        <f ca="1" t="shared" si="101"/>
        <v>-</v>
      </c>
      <c r="AM345" s="62" t="str">
        <f t="shared" si="102"/>
        <v>高于同行150%</v>
      </c>
      <c r="AN345" s="5" t="str">
        <f t="shared" si="103"/>
        <v>高于同行100%</v>
      </c>
      <c r="AO345" s="63">
        <f t="shared" si="104"/>
        <v>46104.3826955671</v>
      </c>
      <c r="AP345" s="5" t="str">
        <f t="shared" si="105"/>
        <v/>
      </c>
      <c r="AQ345" s="60">
        <v>45357.4497934259</v>
      </c>
    </row>
    <row r="346" ht="17" spans="1:43">
      <c r="A346" s="5">
        <f t="shared" si="106"/>
        <v>343</v>
      </c>
      <c r="B346" s="55" t="str">
        <f t="shared" si="97"/>
        <v>连续三月交易上升</v>
      </c>
      <c r="C346" s="2" t="str">
        <f t="shared" si="99"/>
        <v/>
      </c>
      <c r="D346" s="56" t="str">
        <f t="shared" si="100"/>
        <v>-</v>
      </c>
      <c r="E346" s="84" t="s">
        <v>1052</v>
      </c>
      <c r="F346" s="58">
        <v>45357.5799304977</v>
      </c>
      <c r="G346" s="59" t="s">
        <v>38</v>
      </c>
      <c r="H346" s="59" t="s">
        <v>39</v>
      </c>
      <c r="I346" s="59" t="s">
        <v>40</v>
      </c>
      <c r="J346" s="59" t="s">
        <v>121</v>
      </c>
      <c r="K346" s="59" t="s">
        <v>1053</v>
      </c>
      <c r="L346" s="59"/>
      <c r="M346" s="60">
        <v>46104.3584953704</v>
      </c>
      <c r="N346" s="60">
        <v>46104.3971928935</v>
      </c>
      <c r="O346" s="60">
        <v>46104.3960635532</v>
      </c>
      <c r="P346" s="60">
        <v>46098.5698071875</v>
      </c>
      <c r="Q346" s="60">
        <v>46104.3972557292</v>
      </c>
      <c r="R346" s="59">
        <v>23207.07</v>
      </c>
      <c r="S346" s="59">
        <v>92160.85</v>
      </c>
      <c r="T346" s="59">
        <v>179160.68</v>
      </c>
      <c r="U346" s="59">
        <v>165775.67</v>
      </c>
      <c r="V346" s="59">
        <v>304</v>
      </c>
      <c r="W346" s="59">
        <v>1237</v>
      </c>
      <c r="X346" s="59">
        <v>2770</v>
      </c>
      <c r="Y346" s="59">
        <v>2500</v>
      </c>
      <c r="Z346" s="59">
        <v>103.0372007481</v>
      </c>
      <c r="AA346" s="59">
        <v>1.1712396331</v>
      </c>
      <c r="AB346" s="59">
        <v>-0.0473014102</v>
      </c>
      <c r="AC346" s="59">
        <v>-0.6279640927</v>
      </c>
      <c r="AD346" s="61">
        <f>IF(AND($G346="正式版",$H346="中西医诊所"),IFERROR(R346/同类汇总数据!C$3,0),IF(AND($G346="正式版",$H346="中医诊所"),IFERROR(R346/同类汇总数据!C$4,0),IF(AND($G346="正式版",$H346="口腔诊所"),IFERROR(R346/同类汇总数据!C$5,0),IF(AND($G346="检查版",$H346="中西医诊所"),IFERROR(R346/同类汇总数据!C$6,0),IF(AND($G346="检查版",$H346="中医诊所"),IFERROR(R346/同类汇总数据!C$7,0),IF(AND($G346="检查版",$H346="口腔诊所"),IFERROR(R346/同类汇总数据!C$8,0),IF(AND($G346="互联网版",$H346="中西医诊所"),IFERROR(R346/同类汇总数据!C$9,0),IF(AND($G346="互联网版",$H346="中医诊所"),IFERROR(R346/同类汇总数据!C$10,0),IF(AND($G346="互联网版",$H346="口腔诊所"),IFERROR(R346/同类汇总数据!C$11,0))))))))))</f>
        <v>2.5358062566566</v>
      </c>
      <c r="AE346" s="61">
        <f>IF(AND($G346="正式版",$H346="中西医诊所"),IFERROR(S346/同类汇总数据!D$3,0),IF(AND($G346="正式版",$H346="中医诊所"),IFERROR(S346/同类汇总数据!D$4,0),IF(AND($G346="正式版",$H346="口腔诊所"),IFERROR(S346/同类汇总数据!D$5,0),IF(AND($G346="检查版",$H346="中西医诊所"),IFERROR(S346/同类汇总数据!D$6,0),IF(AND($G346="检查版",$H346="中医诊所"),IFERROR(S346/同类汇总数据!D$7,0),IF(AND($G346="检查版",$H346="口腔诊所"),IFERROR(S346/同类汇总数据!D$8,0),IF(AND($G346="互联网版",$H346="中西医诊所"),IFERROR(S346/同类汇总数据!D$9,0),IF(AND($G346="互联网版",$H346="中医诊所"),IFERROR(S346/同类汇总数据!D$10,0),IF(AND($G346="互联网版",$H346="口腔诊所"),IFERROR(S346/同类汇总数据!D$11,0))))))))))</f>
        <v>2.52608256128511</v>
      </c>
      <c r="AF346" s="61">
        <f>IF(AND($G346="正式版",$H346="中西医诊所"),IFERROR(T346/同类汇总数据!E$3,0),IF(AND($G346="正式版",$H346="中医诊所"),IFERROR(T346/同类汇总数据!E$4,0),IF(AND($G346="正式版",$H346="口腔诊所"),IFERROR(T346/同类汇总数据!E$5,0),IF(AND($G346="检查版",$H346="中西医诊所"),IFERROR(T346/同类汇总数据!E$6,0),IF(AND($G346="检查版",$H346="中医诊所"),IFERROR(T346/同类汇总数据!E$7,0),IF(AND($G346="检查版",$H346="口腔诊所"),IFERROR(T346/同类汇总数据!E$8,0),IF(AND($G346="互联网版",$H346="中西医诊所"),IFERROR(T346/同类汇总数据!E$9,0),IF(AND($G346="互联网版",$H346="中医诊所"),IFERROR(T346/同类汇总数据!E$10,0),IF(AND($G346="互联网版",$H346="口腔诊所"),IFERROR(T346/同类汇总数据!E$11,0))))))))))</f>
        <v>1.64192550205118</v>
      </c>
      <c r="AG346" s="61">
        <f>IF(AND($G346="正式版",$H346="中西医诊所"),IFERROR(U346/同类汇总数据!F$3,0),IF(AND($G346="正式版",$H346="中医诊所"),IFERROR(U346/同类汇总数据!F$4,0),IF(AND($G346="正式版",$H346="口腔诊所"),IFERROR(U346/同类汇总数据!F$5,0),IF(AND($G346="检查版",$H346="中西医诊所"),IFERROR(U346/同类汇总数据!F$6,0),IF(AND($G346="检查版",$H346="中医诊所"),IFERROR(U346/同类汇总数据!F$7,0),IF(AND($G346="检查版",$H346="口腔诊所"),IFERROR(U346/同类汇总数据!F$8,0),IF(AND($G346="互联网版",$H346="中西医诊所"),IFERROR(U346/同类汇总数据!F$9,0),IF(AND($G346="互联网版",$H346="中医诊所"),IFERROR(U346/同类汇总数据!F$10,0),IF(AND($G346="互联网版",$H346="口腔诊所"),IFERROR(U346/同类汇总数据!F$11,0))))))))))</f>
        <v>1.72821282749068</v>
      </c>
      <c r="AH346" s="61">
        <f>IF(AND($G346="正式版",$H346="中西医诊所"),IFERROR(V346/同类汇总数据!G$3,0),IF(AND($G346="正式版",$H346="中医诊所"),IFERROR(V346/同类汇总数据!G$4,0),IF(AND($G346="正式版",$H346="口腔诊所"),IFERROR(V346/同类汇总数据!G$5,0),IF(AND($G346="检查版",$H346="中西医诊所"),IFERROR(V346/同类汇总数据!G$6,0),IF(AND($G346="检查版",$H346="中医诊所"),IFERROR(V346/同类汇总数据!G$7,0),IF(AND($G346="检查版",$H346="口腔诊所"),IFERROR(V346/同类汇总数据!G$8,0),IF(AND($G346="互联网版",$H346="中西医诊所"),IFERROR(V346/同类汇总数据!G$9,0),IF(AND($G346="互联网版",$H346="中医诊所"),IFERROR(V346/同类汇总数据!G$10,0),IF(AND($G346="互联网版",$H346="口腔诊所"),IFERROR(V346/同类汇总数据!G$11,0))))))))))</f>
        <v>3.20671384614735</v>
      </c>
      <c r="AI346" s="61">
        <f>IF(AND($G346="正式版",$H346="中西医诊所"),IFERROR(W346/同类汇总数据!H$3,0),IF(AND($G346="正式版",$H346="中医诊所"),IFERROR(W346/同类汇总数据!H$4,0),IF(AND($G346="正式版",$H346="口腔诊所"),IFERROR(W346/同类汇总数据!H$5,0),IF(AND($G346="检查版",$H346="中西医诊所"),IFERROR(W346/同类汇总数据!H$6,0),IF(AND($G346="检查版",$H346="中医诊所"),IFERROR(W346/同类汇总数据!H$7,0),IF(AND($G346="检查版",$H346="口腔诊所"),IFERROR(W346/同类汇总数据!H$8,0),IF(AND($G346="互联网版",$H346="中西医诊所"),IFERROR(W346/同类汇总数据!H$9,0),IF(AND($G346="互联网版",$H346="中医诊所"),IFERROR(W346/同类汇总数据!H$10,0),IF(AND($G346="互联网版",$H346="口腔诊所"),IFERROR(W346/同类汇总数据!H$11,0))))))))))</f>
        <v>3.3831978960174</v>
      </c>
      <c r="AJ346" s="61">
        <f>IF(AND($G346="正式版",$H346="中西医诊所"),IFERROR(X346/同类汇总数据!I$3,0),IF(AND($G346="正式版",$H346="中医诊所"),IFERROR(X346/同类汇总数据!I$4,0),IF(AND($G346="正式版",$H346="口腔诊所"),IFERROR(X346/同类汇总数据!I$5,0),IF(AND($G346="检查版",$H346="中西医诊所"),IFERROR(X346/同类汇总数据!I$6,0),IF(AND($G346="检查版",$H346="中医诊所"),IFERROR(X346/同类汇总数据!I$7,0),IF(AND($G346="检查版",$H346="口腔诊所"),IFERROR(X346/同类汇总数据!I$8,0),IF(AND($G346="互联网版",$H346="中西医诊所"),IFERROR(X346/同类汇总数据!I$9,0),IF(AND($G346="互联网版",$H346="中医诊所"),IFERROR(X346/同类汇总数据!I$10,0),IF(AND($G346="互联网版",$H346="口腔诊所"),IFERROR(X346/同类汇总数据!I$11,0))))))))))</f>
        <v>2.44935516083111</v>
      </c>
      <c r="AK346" s="61">
        <f>IF(AND($G346="正式版",$H346="中西医诊所"),IFERROR(Y346/同类汇总数据!J$3,0),IF(AND($G346="正式版",$H346="中医诊所"),IFERROR(Y346/同类汇总数据!J$4,0),IF(AND($G346="正式版",$H346="口腔诊所"),IFERROR(Y346/同类汇总数据!J$5,0),IF(AND($G346="检查版",$H346="中西医诊所"),IFERROR(Y346/同类汇总数据!J$6,0),IF(AND($G346="检查版",$H346="中医诊所"),IFERROR(Y346/同类汇总数据!J$7,0),IF(AND($G346="检查版",$H346="口腔诊所"),IFERROR(Y346/同类汇总数据!J$8,0),IF(AND($G346="互联网版",$H346="中西医诊所"),IFERROR(Y346/同类汇总数据!J$9,0),IF(AND($G346="互联网版",$H346="中医诊所"),IFERROR(Y346/同类汇总数据!J$10,0),IF(AND($G346="互联网版",$H346="口腔诊所"),IFERROR(Y346/同类汇总数据!J$11,0))))))))))</f>
        <v>2.49804552917797</v>
      </c>
      <c r="AL346" s="62" t="str">
        <f ca="1" t="shared" si="101"/>
        <v>-</v>
      </c>
      <c r="AM346" s="62" t="str">
        <f t="shared" si="102"/>
        <v>高于同行100%</v>
      </c>
      <c r="AN346" s="5" t="str">
        <f t="shared" si="103"/>
        <v>高于同行100%</v>
      </c>
      <c r="AO346" s="63">
        <f t="shared" si="104"/>
        <v>46104.3972557292</v>
      </c>
      <c r="AP346" s="5" t="str">
        <f t="shared" si="105"/>
        <v/>
      </c>
      <c r="AQ346" s="60">
        <v>45357.4518824421</v>
      </c>
    </row>
    <row r="347" ht="17" spans="1:43">
      <c r="A347" s="5">
        <f t="shared" si="106"/>
        <v>344</v>
      </c>
      <c r="B347" s="55" t="str">
        <f t="shared" si="97"/>
        <v>无交易</v>
      </c>
      <c r="C347" s="2" t="str">
        <f t="shared" si="99"/>
        <v/>
      </c>
      <c r="D347" s="56" t="str">
        <f t="shared" si="100"/>
        <v>-</v>
      </c>
      <c r="E347" s="84" t="s">
        <v>1054</v>
      </c>
      <c r="F347" s="58">
        <v>45357.5806613889</v>
      </c>
      <c r="G347" s="59" t="s">
        <v>38</v>
      </c>
      <c r="H347" s="59" t="s">
        <v>39</v>
      </c>
      <c r="I347" s="59" t="s">
        <v>40</v>
      </c>
      <c r="J347" s="59" t="s">
        <v>53</v>
      </c>
      <c r="K347" s="59" t="s">
        <v>1055</v>
      </c>
      <c r="L347" s="59" t="s">
        <v>1056</v>
      </c>
      <c r="M347" s="60">
        <v>46103.6806018519</v>
      </c>
      <c r="N347" s="60">
        <v>45993.8683516204</v>
      </c>
      <c r="O347" s="60">
        <v>46006.779598588</v>
      </c>
      <c r="P347" s="60">
        <v>45982.4049153935</v>
      </c>
      <c r="Q347" s="60">
        <v>45993.8833041667</v>
      </c>
      <c r="R347" s="59"/>
      <c r="S347" s="59"/>
      <c r="T347" s="59"/>
      <c r="U347" s="59"/>
      <c r="V347" s="59"/>
      <c r="W347" s="59"/>
      <c r="X347" s="59"/>
      <c r="Y347" s="59"/>
      <c r="Z347" s="59"/>
      <c r="AA347" s="59"/>
      <c r="AB347" s="59"/>
      <c r="AC347" s="59"/>
      <c r="AD347" s="61">
        <f>IF(AND($G347="正式版",$H347="中西医诊所"),IFERROR(R347/同类汇总数据!C$3,0),IF(AND($G347="正式版",$H347="中医诊所"),IFERROR(R347/同类汇总数据!C$4,0),IF(AND($G347="正式版",$H347="口腔诊所"),IFERROR(R347/同类汇总数据!C$5,0),IF(AND($G347="检查版",$H347="中西医诊所"),IFERROR(R347/同类汇总数据!C$6,0),IF(AND($G347="检查版",$H347="中医诊所"),IFERROR(R347/同类汇总数据!C$7,0),IF(AND($G347="检查版",$H347="口腔诊所"),IFERROR(R347/同类汇总数据!C$8,0),IF(AND($G347="互联网版",$H347="中西医诊所"),IFERROR(R347/同类汇总数据!C$9,0),IF(AND($G347="互联网版",$H347="中医诊所"),IFERROR(R347/同类汇总数据!C$10,0),IF(AND($G347="互联网版",$H347="口腔诊所"),IFERROR(R347/同类汇总数据!C$11,0))))))))))</f>
        <v>0</v>
      </c>
      <c r="AE347" s="61">
        <f>IF(AND($G347="正式版",$H347="中西医诊所"),IFERROR(S347/同类汇总数据!D$3,0),IF(AND($G347="正式版",$H347="中医诊所"),IFERROR(S347/同类汇总数据!D$4,0),IF(AND($G347="正式版",$H347="口腔诊所"),IFERROR(S347/同类汇总数据!D$5,0),IF(AND($G347="检查版",$H347="中西医诊所"),IFERROR(S347/同类汇总数据!D$6,0),IF(AND($G347="检查版",$H347="中医诊所"),IFERROR(S347/同类汇总数据!D$7,0),IF(AND($G347="检查版",$H347="口腔诊所"),IFERROR(S347/同类汇总数据!D$8,0),IF(AND($G347="互联网版",$H347="中西医诊所"),IFERROR(S347/同类汇总数据!D$9,0),IF(AND($G347="互联网版",$H347="中医诊所"),IFERROR(S347/同类汇总数据!D$10,0),IF(AND($G347="互联网版",$H347="口腔诊所"),IFERROR(S347/同类汇总数据!D$11,0))))))))))</f>
        <v>0</v>
      </c>
      <c r="AF347" s="61">
        <f>IF(AND($G347="正式版",$H347="中西医诊所"),IFERROR(T347/同类汇总数据!E$3,0),IF(AND($G347="正式版",$H347="中医诊所"),IFERROR(T347/同类汇总数据!E$4,0),IF(AND($G347="正式版",$H347="口腔诊所"),IFERROR(T347/同类汇总数据!E$5,0),IF(AND($G347="检查版",$H347="中西医诊所"),IFERROR(T347/同类汇总数据!E$6,0),IF(AND($G347="检查版",$H347="中医诊所"),IFERROR(T347/同类汇总数据!E$7,0),IF(AND($G347="检查版",$H347="口腔诊所"),IFERROR(T347/同类汇总数据!E$8,0),IF(AND($G347="互联网版",$H347="中西医诊所"),IFERROR(T347/同类汇总数据!E$9,0),IF(AND($G347="互联网版",$H347="中医诊所"),IFERROR(T347/同类汇总数据!E$10,0),IF(AND($G347="互联网版",$H347="口腔诊所"),IFERROR(T347/同类汇总数据!E$11,0))))))))))</f>
        <v>0</v>
      </c>
      <c r="AG347" s="61">
        <f>IF(AND($G347="正式版",$H347="中西医诊所"),IFERROR(U347/同类汇总数据!F$3,0),IF(AND($G347="正式版",$H347="中医诊所"),IFERROR(U347/同类汇总数据!F$4,0),IF(AND($G347="正式版",$H347="口腔诊所"),IFERROR(U347/同类汇总数据!F$5,0),IF(AND($G347="检查版",$H347="中西医诊所"),IFERROR(U347/同类汇总数据!F$6,0),IF(AND($G347="检查版",$H347="中医诊所"),IFERROR(U347/同类汇总数据!F$7,0),IF(AND($G347="检查版",$H347="口腔诊所"),IFERROR(U347/同类汇总数据!F$8,0),IF(AND($G347="互联网版",$H347="中西医诊所"),IFERROR(U347/同类汇总数据!F$9,0),IF(AND($G347="互联网版",$H347="中医诊所"),IFERROR(U347/同类汇总数据!F$10,0),IF(AND($G347="互联网版",$H347="口腔诊所"),IFERROR(U347/同类汇总数据!F$11,0))))))))))</f>
        <v>0</v>
      </c>
      <c r="AH347" s="61">
        <f>IF(AND($G347="正式版",$H347="中西医诊所"),IFERROR(V347/同类汇总数据!G$3,0),IF(AND($G347="正式版",$H347="中医诊所"),IFERROR(V347/同类汇总数据!G$4,0),IF(AND($G347="正式版",$H347="口腔诊所"),IFERROR(V347/同类汇总数据!G$5,0),IF(AND($G347="检查版",$H347="中西医诊所"),IFERROR(V347/同类汇总数据!G$6,0),IF(AND($G347="检查版",$H347="中医诊所"),IFERROR(V347/同类汇总数据!G$7,0),IF(AND($G347="检查版",$H347="口腔诊所"),IFERROR(V347/同类汇总数据!G$8,0),IF(AND($G347="互联网版",$H347="中西医诊所"),IFERROR(V347/同类汇总数据!G$9,0),IF(AND($G347="互联网版",$H347="中医诊所"),IFERROR(V347/同类汇总数据!G$10,0),IF(AND($G347="互联网版",$H347="口腔诊所"),IFERROR(V347/同类汇总数据!G$11,0))))))))))</f>
        <v>0</v>
      </c>
      <c r="AI347" s="61">
        <f>IF(AND($G347="正式版",$H347="中西医诊所"),IFERROR(W347/同类汇总数据!H$3,0),IF(AND($G347="正式版",$H347="中医诊所"),IFERROR(W347/同类汇总数据!H$4,0),IF(AND($G347="正式版",$H347="口腔诊所"),IFERROR(W347/同类汇总数据!H$5,0),IF(AND($G347="检查版",$H347="中西医诊所"),IFERROR(W347/同类汇总数据!H$6,0),IF(AND($G347="检查版",$H347="中医诊所"),IFERROR(W347/同类汇总数据!H$7,0),IF(AND($G347="检查版",$H347="口腔诊所"),IFERROR(W347/同类汇总数据!H$8,0),IF(AND($G347="互联网版",$H347="中西医诊所"),IFERROR(W347/同类汇总数据!H$9,0),IF(AND($G347="互联网版",$H347="中医诊所"),IFERROR(W347/同类汇总数据!H$10,0),IF(AND($G347="互联网版",$H347="口腔诊所"),IFERROR(W347/同类汇总数据!H$11,0))))))))))</f>
        <v>0</v>
      </c>
      <c r="AJ347" s="61">
        <f>IF(AND($G347="正式版",$H347="中西医诊所"),IFERROR(X347/同类汇总数据!I$3,0),IF(AND($G347="正式版",$H347="中医诊所"),IFERROR(X347/同类汇总数据!I$4,0),IF(AND($G347="正式版",$H347="口腔诊所"),IFERROR(X347/同类汇总数据!I$5,0),IF(AND($G347="检查版",$H347="中西医诊所"),IFERROR(X347/同类汇总数据!I$6,0),IF(AND($G347="检查版",$H347="中医诊所"),IFERROR(X347/同类汇总数据!I$7,0),IF(AND($G347="检查版",$H347="口腔诊所"),IFERROR(X347/同类汇总数据!I$8,0),IF(AND($G347="互联网版",$H347="中西医诊所"),IFERROR(X347/同类汇总数据!I$9,0),IF(AND($G347="互联网版",$H347="中医诊所"),IFERROR(X347/同类汇总数据!I$10,0),IF(AND($G347="互联网版",$H347="口腔诊所"),IFERROR(X347/同类汇总数据!I$11,0))))))))))</f>
        <v>0</v>
      </c>
      <c r="AK347" s="61">
        <f>IF(AND($G347="正式版",$H347="中西医诊所"),IFERROR(Y347/同类汇总数据!J$3,0),IF(AND($G347="正式版",$H347="中医诊所"),IFERROR(Y347/同类汇总数据!J$4,0),IF(AND($G347="正式版",$H347="口腔诊所"),IFERROR(Y347/同类汇总数据!J$5,0),IF(AND($G347="检查版",$H347="中西医诊所"),IFERROR(Y347/同类汇总数据!J$6,0),IF(AND($G347="检查版",$H347="中医诊所"),IFERROR(Y347/同类汇总数据!J$7,0),IF(AND($G347="检查版",$H347="口腔诊所"),IFERROR(Y347/同类汇总数据!J$8,0),IF(AND($G347="互联网版",$H347="中西医诊所"),IFERROR(Y347/同类汇总数据!J$9,0),IF(AND($G347="互联网版",$H347="中医诊所"),IFERROR(Y347/同类汇总数据!J$10,0),IF(AND($G347="互联网版",$H347="口腔诊所"),IFERROR(Y347/同类汇总数据!J$11,0))))))))))</f>
        <v>0</v>
      </c>
      <c r="AL347" s="62" t="str">
        <f ca="1" t="shared" si="101"/>
        <v>-</v>
      </c>
      <c r="AM347" s="62" t="str">
        <f t="shared" si="102"/>
        <v>低于同行20%</v>
      </c>
      <c r="AN347" s="5" t="str">
        <f t="shared" si="103"/>
        <v>低于同行20%</v>
      </c>
      <c r="AO347" s="63">
        <f t="shared" si="104"/>
        <v>46103.6806018519</v>
      </c>
      <c r="AP347" s="5" t="str">
        <f t="shared" si="105"/>
        <v/>
      </c>
      <c r="AQ347" s="60">
        <v>45357.5799304977</v>
      </c>
    </row>
    <row r="348" ht="17" spans="1:43">
      <c r="A348" s="5">
        <f t="shared" si="106"/>
        <v>345</v>
      </c>
      <c r="B348" s="55" t="str">
        <f t="shared" si="97"/>
        <v>交易波动较大</v>
      </c>
      <c r="C348" s="2" t="str">
        <f t="shared" si="99"/>
        <v/>
      </c>
      <c r="D348" s="56" t="str">
        <f t="shared" si="100"/>
        <v>-</v>
      </c>
      <c r="E348" s="84" t="s">
        <v>1057</v>
      </c>
      <c r="F348" s="58">
        <v>45357.584498287</v>
      </c>
      <c r="G348" s="59" t="s">
        <v>38</v>
      </c>
      <c r="H348" s="59" t="s">
        <v>39</v>
      </c>
      <c r="I348" s="59" t="s">
        <v>40</v>
      </c>
      <c r="J348" s="59" t="s">
        <v>41</v>
      </c>
      <c r="K348" s="59" t="s">
        <v>1058</v>
      </c>
      <c r="L348" s="59" t="s">
        <v>1059</v>
      </c>
      <c r="M348" s="60">
        <v>46104.3380324074</v>
      </c>
      <c r="N348" s="60">
        <v>46104.3945214815</v>
      </c>
      <c r="O348" s="60"/>
      <c r="P348" s="60">
        <v>46102.7154149074</v>
      </c>
      <c r="Q348" s="60">
        <v>46104.3945444676</v>
      </c>
      <c r="R348" s="59">
        <v>5072.47</v>
      </c>
      <c r="S348" s="59">
        <v>20214.51</v>
      </c>
      <c r="T348" s="59">
        <v>64359.39</v>
      </c>
      <c r="U348" s="59">
        <v>57661.1</v>
      </c>
      <c r="V348" s="59">
        <v>129</v>
      </c>
      <c r="W348" s="59">
        <v>534</v>
      </c>
      <c r="X348" s="59">
        <v>1704</v>
      </c>
      <c r="Y348" s="59">
        <v>1533</v>
      </c>
      <c r="Z348" s="59">
        <v>78.4504761905</v>
      </c>
      <c r="AA348" s="59">
        <v>-0.0727990771</v>
      </c>
      <c r="AB348" s="59">
        <v>-0.0242391096</v>
      </c>
      <c r="AC348" s="59">
        <v>-0.2556415149</v>
      </c>
      <c r="AD348" s="61">
        <f>IF(AND($G348="正式版",$H348="中西医诊所"),IFERROR(R348/同类汇总数据!C$3,0),IF(AND($G348="正式版",$H348="中医诊所"),IFERROR(R348/同类汇总数据!C$4,0),IF(AND($G348="正式版",$H348="口腔诊所"),IFERROR(R348/同类汇总数据!C$5,0),IF(AND($G348="检查版",$H348="中西医诊所"),IFERROR(R348/同类汇总数据!C$6,0),IF(AND($G348="检查版",$H348="中医诊所"),IFERROR(R348/同类汇总数据!C$7,0),IF(AND($G348="检查版",$H348="口腔诊所"),IFERROR(R348/同类汇总数据!C$8,0),IF(AND($G348="互联网版",$H348="中西医诊所"),IFERROR(R348/同类汇总数据!C$9,0),IF(AND($G348="互联网版",$H348="中医诊所"),IFERROR(R348/同类汇总数据!C$10,0),IF(AND($G348="互联网版",$H348="口腔诊所"),IFERROR(R348/同类汇总数据!C$11,0))))))))))</f>
        <v>0.554262177978646</v>
      </c>
      <c r="AE348" s="61">
        <f>IF(AND($G348="正式版",$H348="中西医诊所"),IFERROR(S348/同类汇总数据!D$3,0),IF(AND($G348="正式版",$H348="中医诊所"),IFERROR(S348/同类汇总数据!D$4,0),IF(AND($G348="正式版",$H348="口腔诊所"),IFERROR(S348/同类汇总数据!D$5,0),IF(AND($G348="检查版",$H348="中西医诊所"),IFERROR(S348/同类汇总数据!D$6,0),IF(AND($G348="检查版",$H348="中医诊所"),IFERROR(S348/同类汇总数据!D$7,0),IF(AND($G348="检查版",$H348="口腔诊所"),IFERROR(S348/同类汇总数据!D$8,0),IF(AND($G348="互联网版",$H348="中西医诊所"),IFERROR(S348/同类汇总数据!D$9,0),IF(AND($G348="互联网版",$H348="中医诊所"),IFERROR(S348/同类汇总数据!D$10,0),IF(AND($G348="互联网版",$H348="口腔诊所"),IFERROR(S348/同类汇总数据!D$11,0))))))))))</f>
        <v>0.554069555520846</v>
      </c>
      <c r="AF348" s="61">
        <f>IF(AND($G348="正式版",$H348="中西医诊所"),IFERROR(T348/同类汇总数据!E$3,0),IF(AND($G348="正式版",$H348="中医诊所"),IFERROR(T348/同类汇总数据!E$4,0),IF(AND($G348="正式版",$H348="口腔诊所"),IFERROR(T348/同类汇总数据!E$5,0),IF(AND($G348="检查版",$H348="中西医诊所"),IFERROR(T348/同类汇总数据!E$6,0),IF(AND($G348="检查版",$H348="中医诊所"),IFERROR(T348/同类汇总数据!E$7,0),IF(AND($G348="检查版",$H348="口腔诊所"),IFERROR(T348/同类汇总数据!E$8,0),IF(AND($G348="互联网版",$H348="中西医诊所"),IFERROR(T348/同类汇总数据!E$9,0),IF(AND($G348="互联网版",$H348="中医诊所"),IFERROR(T348/同类汇总数据!E$10,0),IF(AND($G348="互联网版",$H348="口腔诊所"),IFERROR(T348/同类汇总数据!E$11,0))))))))))</f>
        <v>0.589824305966339</v>
      </c>
      <c r="AG348" s="61">
        <f>IF(AND($G348="正式版",$H348="中西医诊所"),IFERROR(U348/同类汇总数据!F$3,0),IF(AND($G348="正式版",$H348="中医诊所"),IFERROR(U348/同类汇总数据!F$4,0),IF(AND($G348="正式版",$H348="口腔诊所"),IFERROR(U348/同类汇总数据!F$5,0),IF(AND($G348="检查版",$H348="中西医诊所"),IFERROR(U348/同类汇总数据!F$6,0),IF(AND($G348="检查版",$H348="中医诊所"),IFERROR(U348/同类汇总数据!F$7,0),IF(AND($G348="检查版",$H348="口腔诊所"),IFERROR(U348/同类汇总数据!F$8,0),IF(AND($G348="互联网版",$H348="中西医诊所"),IFERROR(U348/同类汇总数据!F$9,0),IF(AND($G348="互联网版",$H348="中医诊所"),IFERROR(U348/同类汇总数据!F$10,0),IF(AND($G348="互联网版",$H348="口腔诊所"),IFERROR(U348/同类汇总数据!F$11,0))))))))))</f>
        <v>0.601117478018473</v>
      </c>
      <c r="AH348" s="61">
        <f>IF(AND($G348="正式版",$H348="中西医诊所"),IFERROR(V348/同类汇总数据!G$3,0),IF(AND($G348="正式版",$H348="中医诊所"),IFERROR(V348/同类汇总数据!G$4,0),IF(AND($G348="正式版",$H348="口腔诊所"),IFERROR(V348/同类汇总数据!G$5,0),IF(AND($G348="检查版",$H348="中西医诊所"),IFERROR(V348/同类汇总数据!G$6,0),IF(AND($G348="检查版",$H348="中医诊所"),IFERROR(V348/同类汇总数据!G$7,0),IF(AND($G348="检查版",$H348="口腔诊所"),IFERROR(V348/同类汇总数据!G$8,0),IF(AND($G348="互联网版",$H348="中西医诊所"),IFERROR(V348/同类汇总数据!G$9,0),IF(AND($G348="互联网版",$H348="中医诊所"),IFERROR(V348/同类汇总数据!G$10,0),IF(AND($G348="互联网版",$H348="口腔诊所"),IFERROR(V348/同类汇总数据!G$11,0))))))))))</f>
        <v>1.36074370445069</v>
      </c>
      <c r="AI348" s="61">
        <f>IF(AND($G348="正式版",$H348="中西医诊所"),IFERROR(W348/同类汇总数据!H$3,0),IF(AND($G348="正式版",$H348="中医诊所"),IFERROR(W348/同类汇总数据!H$4,0),IF(AND($G348="正式版",$H348="口腔诊所"),IFERROR(W348/同类汇总数据!H$5,0),IF(AND($G348="检查版",$H348="中西医诊所"),IFERROR(W348/同类汇总数据!H$6,0),IF(AND($G348="检查版",$H348="中医诊所"),IFERROR(W348/同类汇总数据!H$7,0),IF(AND($G348="检查版",$H348="口腔诊所"),IFERROR(W348/同类汇总数据!H$8,0),IF(AND($G348="互联网版",$H348="中西医诊所"),IFERROR(W348/同类汇总数据!H$9,0),IF(AND($G348="互联网版",$H348="中医诊所"),IFERROR(W348/同类汇总数据!H$10,0),IF(AND($G348="互联网版",$H348="口腔诊所"),IFERROR(W348/同类汇总数据!H$11,0))))))))))</f>
        <v>1.46049125018051</v>
      </c>
      <c r="AJ348" s="61">
        <f>IF(AND($G348="正式版",$H348="中西医诊所"),IFERROR(X348/同类汇总数据!I$3,0),IF(AND($G348="正式版",$H348="中医诊所"),IFERROR(X348/同类汇总数据!I$4,0),IF(AND($G348="正式版",$H348="口腔诊所"),IFERROR(X348/同类汇总数据!I$5,0),IF(AND($G348="检查版",$H348="中西医诊所"),IFERROR(X348/同类汇总数据!I$6,0),IF(AND($G348="检查版",$H348="中医诊所"),IFERROR(X348/同类汇总数据!I$7,0),IF(AND($G348="检查版",$H348="口腔诊所"),IFERROR(X348/同类汇总数据!I$8,0),IF(AND($G348="互联网版",$H348="中西医诊所"),IFERROR(X348/同类汇总数据!I$9,0),IF(AND($G348="互联网版",$H348="中医诊所"),IFERROR(X348/同类汇总数据!I$10,0),IF(AND($G348="互联网版",$H348="口腔诊所"),IFERROR(X348/同类汇总数据!I$11,0))))))))))</f>
        <v>1.5067513335943</v>
      </c>
      <c r="AK348" s="61">
        <f>IF(AND($G348="正式版",$H348="中西医诊所"),IFERROR(Y348/同类汇总数据!J$3,0),IF(AND($G348="正式版",$H348="中医诊所"),IFERROR(Y348/同类汇总数据!J$4,0),IF(AND($G348="正式版",$H348="口腔诊所"),IFERROR(Y348/同类汇总数据!J$5,0),IF(AND($G348="检查版",$H348="中西医诊所"),IFERROR(Y348/同类汇总数据!J$6,0),IF(AND($G348="检查版",$H348="中医诊所"),IFERROR(Y348/同类汇总数据!J$7,0),IF(AND($G348="检查版",$H348="口腔诊所"),IFERROR(Y348/同类汇总数据!J$8,0),IF(AND($G348="互联网版",$H348="中西医诊所"),IFERROR(Y348/同类汇总数据!J$9,0),IF(AND($G348="互联网版",$H348="中医诊所"),IFERROR(Y348/同类汇总数据!J$10,0),IF(AND($G348="互联网版",$H348="口腔诊所"),IFERROR(Y348/同类汇总数据!J$11,0))))))))))</f>
        <v>1.53180151849193</v>
      </c>
      <c r="AL348" s="62" t="str">
        <f ca="1" t="shared" si="101"/>
        <v>-</v>
      </c>
      <c r="AM348" s="62" t="str">
        <f t="shared" si="102"/>
        <v/>
      </c>
      <c r="AN348" s="5" t="str">
        <f t="shared" si="103"/>
        <v>高于同行20%</v>
      </c>
      <c r="AO348" s="63">
        <f t="shared" si="104"/>
        <v>46104.3945444676</v>
      </c>
      <c r="AP348" s="5" t="str">
        <f t="shared" si="105"/>
        <v/>
      </c>
      <c r="AQ348" s="60">
        <v>45357.5806613889</v>
      </c>
    </row>
    <row r="349" ht="17" spans="1:43">
      <c r="A349" s="5">
        <f t="shared" si="106"/>
        <v>346</v>
      </c>
      <c r="B349" s="55" t="str">
        <f t="shared" si="97"/>
        <v>连续三月交易上升</v>
      </c>
      <c r="C349" s="2" t="str">
        <f t="shared" si="99"/>
        <v/>
      </c>
      <c r="D349" s="56" t="str">
        <f t="shared" si="100"/>
        <v>-</v>
      </c>
      <c r="E349" s="84" t="s">
        <v>1060</v>
      </c>
      <c r="F349" s="58">
        <v>45357.585963669</v>
      </c>
      <c r="G349" s="59" t="s">
        <v>38</v>
      </c>
      <c r="H349" s="59" t="s">
        <v>63</v>
      </c>
      <c r="I349" s="59" t="s">
        <v>40</v>
      </c>
      <c r="J349" s="59" t="s">
        <v>511</v>
      </c>
      <c r="K349" s="59" t="s">
        <v>1061</v>
      </c>
      <c r="L349" s="59"/>
      <c r="M349" s="60">
        <v>46103.4406597222</v>
      </c>
      <c r="N349" s="60">
        <v>46103.6886790972</v>
      </c>
      <c r="O349" s="60">
        <v>46103.6877878472</v>
      </c>
      <c r="P349" s="60">
        <v>46089.7554291551</v>
      </c>
      <c r="Q349" s="60">
        <v>46103.6887023148</v>
      </c>
      <c r="R349" s="59">
        <v>3300</v>
      </c>
      <c r="S349" s="59">
        <v>20780</v>
      </c>
      <c r="T349" s="59">
        <v>35392</v>
      </c>
      <c r="U349" s="59">
        <v>32684</v>
      </c>
      <c r="V349" s="59">
        <v>7</v>
      </c>
      <c r="W349" s="59">
        <v>33</v>
      </c>
      <c r="X349" s="59">
        <v>62</v>
      </c>
      <c r="Y349" s="59">
        <v>57</v>
      </c>
      <c r="Z349" s="59">
        <v>667.0204081633</v>
      </c>
      <c r="AA349" s="59">
        <v>2.3865710561</v>
      </c>
      <c r="AB349" s="59">
        <v>-0.2760736196</v>
      </c>
      <c r="AC349" s="59">
        <v>-0.1306666667</v>
      </c>
      <c r="AD349" s="61">
        <f>IF(AND($G349="正式版",$H349="中西医诊所"),IFERROR(R349/同类汇总数据!C$3,0),IF(AND($G349="正式版",$H349="中医诊所"),IFERROR(R349/同类汇总数据!C$4,0),IF(AND($G349="正式版",$H349="口腔诊所"),IFERROR(R349/同类汇总数据!C$5,0),IF(AND($G349="检查版",$H349="中西医诊所"),IFERROR(R349/同类汇总数据!C$6,0),IF(AND($G349="检查版",$H349="中医诊所"),IFERROR(R349/同类汇总数据!C$7,0),IF(AND($G349="检查版",$H349="口腔诊所"),IFERROR(R349/同类汇总数据!C$8,0),IF(AND($G349="互联网版",$H349="中西医诊所"),IFERROR(R349/同类汇总数据!C$9,0),IF(AND($G349="互联网版",$H349="中医诊所"),IFERROR(R349/同类汇总数据!C$10,0),IF(AND($G349="互联网版",$H349="口腔诊所"),IFERROR(R349/同类汇总数据!C$11,0))))))))))</f>
        <v>0.330081067773281</v>
      </c>
      <c r="AE349" s="61">
        <f>IF(AND($G349="正式版",$H349="中西医诊所"),IFERROR(S349/同类汇总数据!D$3,0),IF(AND($G349="正式版",$H349="中医诊所"),IFERROR(S349/同类汇总数据!D$4,0),IF(AND($G349="正式版",$H349="口腔诊所"),IFERROR(S349/同类汇总数据!D$5,0),IF(AND($G349="检查版",$H349="中西医诊所"),IFERROR(S349/同类汇总数据!D$6,0),IF(AND($G349="检查版",$H349="中医诊所"),IFERROR(S349/同类汇总数据!D$7,0),IF(AND($G349="检查版",$H349="口腔诊所"),IFERROR(S349/同类汇总数据!D$8,0),IF(AND($G349="互联网版",$H349="中西医诊所"),IFERROR(S349/同类汇总数据!D$9,0),IF(AND($G349="互联网版",$H349="中医诊所"),IFERROR(S349/同类汇总数据!D$10,0),IF(AND($G349="互联网版",$H349="口腔诊所"),IFERROR(S349/同类汇总数据!D$11,0))))))))))</f>
        <v>0.478462052417116</v>
      </c>
      <c r="AF349" s="61">
        <f>IF(AND($G349="正式版",$H349="中西医诊所"),IFERROR(T349/同类汇总数据!E$3,0),IF(AND($G349="正式版",$H349="中医诊所"),IFERROR(T349/同类汇总数据!E$4,0),IF(AND($G349="正式版",$H349="口腔诊所"),IFERROR(T349/同类汇总数据!E$5,0),IF(AND($G349="检查版",$H349="中西医诊所"),IFERROR(T349/同类汇总数据!E$6,0),IF(AND($G349="检查版",$H349="中医诊所"),IFERROR(T349/同类汇总数据!E$7,0),IF(AND($G349="检查版",$H349="口腔诊所"),IFERROR(T349/同类汇总数据!E$8,0),IF(AND($G349="互联网版",$H349="中西医诊所"),IFERROR(T349/同类汇总数据!E$9,0),IF(AND($G349="互联网版",$H349="中医诊所"),IFERROR(T349/同类汇总数据!E$10,0),IF(AND($G349="互联网版",$H349="口腔诊所"),IFERROR(T349/同类汇总数据!E$11,0))))))))))</f>
        <v>0.319229458466427</v>
      </c>
      <c r="AG349" s="61">
        <f>IF(AND($G349="正式版",$H349="中西医诊所"),IFERROR(U349/同类汇总数据!F$3,0),IF(AND($G349="正式版",$H349="中医诊所"),IFERROR(U349/同类汇总数据!F$4,0),IF(AND($G349="正式版",$H349="口腔诊所"),IFERROR(U349/同类汇总数据!F$5,0),IF(AND($G349="检查版",$H349="中西医诊所"),IFERROR(U349/同类汇总数据!F$6,0),IF(AND($G349="检查版",$H349="中医诊所"),IFERROR(U349/同类汇总数据!F$7,0),IF(AND($G349="检查版",$H349="口腔诊所"),IFERROR(U349/同类汇总数据!F$8,0),IF(AND($G349="互联网版",$H349="中西医诊所"),IFERROR(U349/同类汇总数据!F$9,0),IF(AND($G349="互联网版",$H349="中医诊所"),IFERROR(U349/同类汇总数据!F$10,0),IF(AND($G349="互联网版",$H349="口腔诊所"),IFERROR(U349/同类汇总数据!F$11,0))))))))))</f>
        <v>0.327173729286221</v>
      </c>
      <c r="AH349" s="61">
        <f>IF(AND($G349="正式版",$H349="中西医诊所"),IFERROR(V349/同类汇总数据!G$3,0),IF(AND($G349="正式版",$H349="中医诊所"),IFERROR(V349/同类汇总数据!G$4,0),IF(AND($G349="正式版",$H349="口腔诊所"),IFERROR(V349/同类汇总数据!G$5,0),IF(AND($G349="检查版",$H349="中西医诊所"),IFERROR(V349/同类汇总数据!G$6,0),IF(AND($G349="检查版",$H349="中医诊所"),IFERROR(V349/同类汇总数据!G$7,0),IF(AND($G349="检查版",$H349="口腔诊所"),IFERROR(V349/同类汇总数据!G$8,0),IF(AND($G349="互联网版",$H349="中西医诊所"),IFERROR(V349/同类汇总数据!G$9,0),IF(AND($G349="互联网版",$H349="中医诊所"),IFERROR(V349/同类汇总数据!G$10,0),IF(AND($G349="互联网版",$H349="口腔诊所"),IFERROR(V349/同类汇总数据!G$11,0))))))))))</f>
        <v>0.520198567224518</v>
      </c>
      <c r="AI349" s="61">
        <f>IF(AND($G349="正式版",$H349="中西医诊所"),IFERROR(W349/同类汇总数据!H$3,0),IF(AND($G349="正式版",$H349="中医诊所"),IFERROR(W349/同类汇总数据!H$4,0),IF(AND($G349="正式版",$H349="口腔诊所"),IFERROR(W349/同类汇总数据!H$5,0),IF(AND($G349="检查版",$H349="中西医诊所"),IFERROR(W349/同类汇总数据!H$6,0),IF(AND($G349="检查版",$H349="中医诊所"),IFERROR(W349/同类汇总数据!H$7,0),IF(AND($G349="检查版",$H349="口腔诊所"),IFERROR(W349/同类汇总数据!H$8,0),IF(AND($G349="互联网版",$H349="中西医诊所"),IFERROR(W349/同类汇总数据!H$9,0),IF(AND($G349="互联网版",$H349="中医诊所"),IFERROR(W349/同类汇总数据!H$10,0),IF(AND($G349="互联网版",$H349="口腔诊所"),IFERROR(W349/同类汇总数据!H$11,0))))))))))</f>
        <v>0.581126081466833</v>
      </c>
      <c r="AJ349" s="61">
        <f>IF(AND($G349="正式版",$H349="中西医诊所"),IFERROR(X349/同类汇总数据!I$3,0),IF(AND($G349="正式版",$H349="中医诊所"),IFERROR(X349/同类汇总数据!I$4,0),IF(AND($G349="正式版",$H349="口腔诊所"),IFERROR(X349/同类汇总数据!I$5,0),IF(AND($G349="检查版",$H349="中西医诊所"),IFERROR(X349/同类汇总数据!I$6,0),IF(AND($G349="检查版",$H349="中医诊所"),IFERROR(X349/同类汇总数据!I$7,0),IF(AND($G349="检查版",$H349="口腔诊所"),IFERROR(X349/同类汇总数据!I$8,0),IF(AND($G349="互联网版",$H349="中西医诊所"),IFERROR(X349/同类汇总数据!I$9,0),IF(AND($G349="互联网版",$H349="中医诊所"),IFERROR(X349/同类汇总数据!I$10,0),IF(AND($G349="互联网版",$H349="口腔诊所"),IFERROR(X349/同类汇总数据!I$11,0))))))))))</f>
        <v>0.420220751449592</v>
      </c>
      <c r="AK349" s="61">
        <f>IF(AND($G349="正式版",$H349="中西医诊所"),IFERROR(Y349/同类汇总数据!J$3,0),IF(AND($G349="正式版",$H349="中医诊所"),IFERROR(Y349/同类汇总数据!J$4,0),IF(AND($G349="正式版",$H349="口腔诊所"),IFERROR(Y349/同类汇总数据!J$5,0),IF(AND($G349="检查版",$H349="中西医诊所"),IFERROR(Y349/同类汇总数据!J$6,0),IF(AND($G349="检查版",$H349="中医诊所"),IFERROR(Y349/同类汇总数据!J$7,0),IF(AND($G349="检查版",$H349="口腔诊所"),IFERROR(Y349/同类汇总数据!J$8,0),IF(AND($G349="互联网版",$H349="中西医诊所"),IFERROR(Y349/同类汇总数据!J$9,0),IF(AND($G349="互联网版",$H349="中医诊所"),IFERROR(Y349/同类汇总数据!J$10,0),IF(AND($G349="互联网版",$H349="口腔诊所"),IFERROR(Y349/同类汇总数据!J$11,0))))))))))</f>
        <v>0.429193921108134</v>
      </c>
      <c r="AL349" s="62" t="str">
        <f ca="1" t="shared" si="101"/>
        <v>-</v>
      </c>
      <c r="AM349" s="62" t="str">
        <f t="shared" si="102"/>
        <v>低于同行50%</v>
      </c>
      <c r="AN349" s="5" t="str">
        <f t="shared" si="103"/>
        <v/>
      </c>
      <c r="AO349" s="63">
        <f t="shared" si="104"/>
        <v>46103.6887023148</v>
      </c>
      <c r="AP349" s="5" t="str">
        <f t="shared" si="105"/>
        <v/>
      </c>
      <c r="AQ349" s="60">
        <v>45357.584498287</v>
      </c>
    </row>
    <row r="350" ht="17" spans="1:43">
      <c r="A350" s="5">
        <f t="shared" si="106"/>
        <v>347</v>
      </c>
      <c r="B350" s="55" t="str">
        <f t="shared" si="97"/>
        <v>交易波动较大</v>
      </c>
      <c r="C350" s="2" t="str">
        <f t="shared" si="99"/>
        <v/>
      </c>
      <c r="D350" s="56" t="str">
        <f t="shared" si="100"/>
        <v>-</v>
      </c>
      <c r="E350" s="84" t="s">
        <v>1062</v>
      </c>
      <c r="F350" s="58">
        <v>45357.5895628588</v>
      </c>
      <c r="G350" s="59" t="s">
        <v>60</v>
      </c>
      <c r="H350" s="59" t="s">
        <v>63</v>
      </c>
      <c r="I350" s="59" t="s">
        <v>40</v>
      </c>
      <c r="J350" s="59" t="s">
        <v>486</v>
      </c>
      <c r="K350" s="59" t="s">
        <v>1063</v>
      </c>
      <c r="L350" s="59" t="s">
        <v>1064</v>
      </c>
      <c r="M350" s="60">
        <v>46104.3649768519</v>
      </c>
      <c r="N350" s="60">
        <v>46103.6359679861</v>
      </c>
      <c r="O350" s="60">
        <v>46103.6353206366</v>
      </c>
      <c r="P350" s="60">
        <v>45844.6659685764</v>
      </c>
      <c r="Q350" s="60">
        <v>46102.6586079745</v>
      </c>
      <c r="R350" s="59">
        <v>3790</v>
      </c>
      <c r="S350" s="59">
        <v>20479</v>
      </c>
      <c r="T350" s="59">
        <v>57599</v>
      </c>
      <c r="U350" s="59">
        <v>52639</v>
      </c>
      <c r="V350" s="59">
        <v>11</v>
      </c>
      <c r="W350" s="59">
        <v>42</v>
      </c>
      <c r="X350" s="59">
        <v>134</v>
      </c>
      <c r="Y350" s="59">
        <v>117</v>
      </c>
      <c r="Z350" s="59">
        <v>559.9893617021</v>
      </c>
      <c r="AA350" s="59">
        <v>0.1485698261</v>
      </c>
      <c r="AB350" s="59">
        <v>-0.0756868844</v>
      </c>
      <c r="AC350" s="59">
        <v>-0.3292068018</v>
      </c>
      <c r="AD350" s="61">
        <f>IF(AND($G350="正式版",$H350="中西医诊所"),IFERROR(R350/同类汇总数据!C$3,0),IF(AND($G350="正式版",$H350="中医诊所"),IFERROR(R350/同类汇总数据!C$4,0),IF(AND($G350="正式版",$H350="口腔诊所"),IFERROR(R350/同类汇总数据!C$5,0),IF(AND($G350="检查版",$H350="中西医诊所"),IFERROR(R350/同类汇总数据!C$6,0),IF(AND($G350="检查版",$H350="中医诊所"),IFERROR(R350/同类汇总数据!C$7,0),IF(AND($G350="检查版",$H350="口腔诊所"),IFERROR(R350/同类汇总数据!C$8,0),IF(AND($G350="互联网版",$H350="中西医诊所"),IFERROR(R350/同类汇总数据!C$9,0),IF(AND($G350="互联网版",$H350="中医诊所"),IFERROR(R350/同类汇总数据!C$10,0),IF(AND($G350="互联网版",$H350="口腔诊所"),IFERROR(R350/同类汇总数据!C$11,0))))))))))</f>
        <v>2.55184795329917</v>
      </c>
      <c r="AE350" s="61">
        <f>IF(AND($G350="正式版",$H350="中西医诊所"),IFERROR(S350/同类汇总数据!D$3,0),IF(AND($G350="正式版",$H350="中医诊所"),IFERROR(S350/同类汇总数据!D$4,0),IF(AND($G350="正式版",$H350="口腔诊所"),IFERROR(S350/同类汇总数据!D$5,0),IF(AND($G350="检查版",$H350="中西医诊所"),IFERROR(S350/同类汇总数据!D$6,0),IF(AND($G350="检查版",$H350="中医诊所"),IFERROR(S350/同类汇总数据!D$7,0),IF(AND($G350="检查版",$H350="口腔诊所"),IFERROR(S350/同类汇总数据!D$8,0),IF(AND($G350="互联网版",$H350="中西医诊所"),IFERROR(S350/同类汇总数据!D$9,0),IF(AND($G350="互联网版",$H350="中医诊所"),IFERROR(S350/同类汇总数据!D$10,0),IF(AND($G350="互联网版",$H350="口腔诊所"),IFERROR(S350/同类汇总数据!D$11,0))))))))))</f>
        <v>2.49604161572582</v>
      </c>
      <c r="AF350" s="61">
        <f>IF(AND($G350="正式版",$H350="中西医诊所"),IFERROR(T350/同类汇总数据!E$3,0),IF(AND($G350="正式版",$H350="中医诊所"),IFERROR(T350/同类汇总数据!E$4,0),IF(AND($G350="正式版",$H350="口腔诊所"),IFERROR(T350/同类汇总数据!E$5,0),IF(AND($G350="检查版",$H350="中西医诊所"),IFERROR(T350/同类汇总数据!E$6,0),IF(AND($G350="检查版",$H350="中医诊所"),IFERROR(T350/同类汇总数据!E$7,0),IF(AND($G350="检查版",$H350="口腔诊所"),IFERROR(T350/同类汇总数据!E$8,0),IF(AND($G350="互联网版",$H350="中西医诊所"),IFERROR(T350/同类汇总数据!E$9,0),IF(AND($G350="互联网版",$H350="中医诊所"),IFERROR(T350/同类汇总数据!E$10,0),IF(AND($G350="互联网版",$H350="口腔诊所"),IFERROR(T350/同类汇总数据!E$11,0))))))))))</f>
        <v>2.93375338208972</v>
      </c>
      <c r="AG350" s="61">
        <f>IF(AND($G350="正式版",$H350="中西医诊所"),IFERROR(U350/同类汇总数据!F$3,0),IF(AND($G350="正式版",$H350="中医诊所"),IFERROR(U350/同类汇总数据!F$4,0),IF(AND($G350="正式版",$H350="口腔诊所"),IFERROR(U350/同类汇总数据!F$5,0),IF(AND($G350="检查版",$H350="中西医诊所"),IFERROR(U350/同类汇总数据!F$6,0),IF(AND($G350="检查版",$H350="中医诊所"),IFERROR(U350/同类汇总数据!F$7,0),IF(AND($G350="检查版",$H350="口腔诊所"),IFERROR(U350/同类汇总数据!F$8,0),IF(AND($G350="互联网版",$H350="中西医诊所"),IFERROR(U350/同类汇总数据!F$9,0),IF(AND($G350="互联网版",$H350="中医诊所"),IFERROR(U350/同类汇总数据!F$10,0),IF(AND($G350="互联网版",$H350="口腔诊所"),IFERROR(U350/同类汇总数据!F$11,0))))))))))</f>
        <v>3.12146332046708</v>
      </c>
      <c r="AH350" s="61">
        <f>IF(AND($G350="正式版",$H350="中西医诊所"),IFERROR(V350/同类汇总数据!G$3,0),IF(AND($G350="正式版",$H350="中医诊所"),IFERROR(V350/同类汇总数据!G$4,0),IF(AND($G350="正式版",$H350="口腔诊所"),IFERROR(V350/同类汇总数据!G$5,0),IF(AND($G350="检查版",$H350="中西医诊所"),IFERROR(V350/同类汇总数据!G$6,0),IF(AND($G350="检查版",$H350="中医诊所"),IFERROR(V350/同类汇总数据!G$7,0),IF(AND($G350="检查版",$H350="口腔诊所"),IFERROR(V350/同类汇总数据!G$8,0),IF(AND($G350="互联网版",$H350="中西医诊所"),IFERROR(V350/同类汇总数据!G$9,0),IF(AND($G350="互联网版",$H350="中医诊所"),IFERROR(V350/同类汇总数据!G$10,0),IF(AND($G350="互联网版",$H350="口腔诊所"),IFERROR(V350/同类汇总数据!G$11,0))))))))))</f>
        <v>4.46881982530977</v>
      </c>
      <c r="AI350" s="61">
        <f>IF(AND($G350="正式版",$H350="中西医诊所"),IFERROR(W350/同类汇总数据!H$3,0),IF(AND($G350="正式版",$H350="中医诊所"),IFERROR(W350/同类汇总数据!H$4,0),IF(AND($G350="正式版",$H350="口腔诊所"),IFERROR(W350/同类汇总数据!H$5,0),IF(AND($G350="检查版",$H350="中西医诊所"),IFERROR(W350/同类汇总数据!H$6,0),IF(AND($G350="检查版",$H350="中医诊所"),IFERROR(W350/同类汇总数据!H$7,0),IF(AND($G350="检查版",$H350="口腔诊所"),IFERROR(W350/同类汇总数据!H$8,0),IF(AND($G350="互联网版",$H350="中西医诊所"),IFERROR(W350/同类汇总数据!H$9,0),IF(AND($G350="互联网版",$H350="中医诊所"),IFERROR(W350/同类汇总数据!H$10,0),IF(AND($G350="互联网版",$H350="口腔诊所"),IFERROR(W350/同类汇总数据!H$11,0))))))))))</f>
        <v>3.52257382727646</v>
      </c>
      <c r="AJ350" s="61">
        <f>IF(AND($G350="正式版",$H350="中西医诊所"),IFERROR(X350/同类汇总数据!I$3,0),IF(AND($G350="正式版",$H350="中医诊所"),IFERROR(X350/同类汇总数据!I$4,0),IF(AND($G350="正式版",$H350="口腔诊所"),IFERROR(X350/同类汇总数据!I$5,0),IF(AND($G350="检查版",$H350="中西医诊所"),IFERROR(X350/同类汇总数据!I$6,0),IF(AND($G350="检查版",$H350="中医诊所"),IFERROR(X350/同类汇总数据!I$7,0),IF(AND($G350="检查版",$H350="口腔诊所"),IFERROR(X350/同类汇总数据!I$8,0),IF(AND($G350="互联网版",$H350="中西医诊所"),IFERROR(X350/同类汇总数据!I$9,0),IF(AND($G350="互联网版",$H350="中医诊所"),IFERROR(X350/同类汇总数据!I$10,0),IF(AND($G350="互联网版",$H350="口腔诊所"),IFERROR(X350/同类汇总数据!I$11,0))))))))))</f>
        <v>4.35136986968621</v>
      </c>
      <c r="AK350" s="61">
        <f>IF(AND($G350="正式版",$H350="中西医诊所"),IFERROR(Y350/同类汇总数据!J$3,0),IF(AND($G350="正式版",$H350="中医诊所"),IFERROR(Y350/同类汇总数据!J$4,0),IF(AND($G350="正式版",$H350="口腔诊所"),IFERROR(Y350/同类汇总数据!J$5,0),IF(AND($G350="检查版",$H350="中西医诊所"),IFERROR(Y350/同类汇总数据!J$6,0),IF(AND($G350="检查版",$H350="中医诊所"),IFERROR(Y350/同类汇总数据!J$7,0),IF(AND($G350="检查版",$H350="口腔诊所"),IFERROR(Y350/同类汇总数据!J$8,0),IF(AND($G350="互联网版",$H350="中西医诊所"),IFERROR(Y350/同类汇总数据!J$9,0),IF(AND($G350="互联网版",$H350="中医诊所"),IFERROR(Y350/同类汇总数据!J$10,0),IF(AND($G350="互联网版",$H350="口腔诊所"),IFERROR(Y350/同类汇总数据!J$11,0))))))))))</f>
        <v>4.30471495060616</v>
      </c>
      <c r="AL350" s="62" t="str">
        <f ca="1" t="shared" si="101"/>
        <v>-</v>
      </c>
      <c r="AM350" s="62" t="str">
        <f t="shared" si="102"/>
        <v>高于同行100%</v>
      </c>
      <c r="AN350" s="5" t="str">
        <f t="shared" si="103"/>
        <v>高于同行100%</v>
      </c>
      <c r="AO350" s="63">
        <f t="shared" si="104"/>
        <v>46104.3649768519</v>
      </c>
      <c r="AP350" s="5" t="str">
        <f t="shared" si="105"/>
        <v/>
      </c>
      <c r="AQ350" s="60">
        <v>45357.585963669</v>
      </c>
    </row>
    <row r="351" ht="17" spans="1:43">
      <c r="A351" s="5">
        <f t="shared" si="106"/>
        <v>348</v>
      </c>
      <c r="B351" s="55" t="str">
        <f t="shared" si="97"/>
        <v>连续三月交易上升</v>
      </c>
      <c r="C351" s="2" t="str">
        <f t="shared" si="99"/>
        <v/>
      </c>
      <c r="D351" s="56" t="str">
        <f t="shared" si="100"/>
        <v>-</v>
      </c>
      <c r="E351" s="84" t="s">
        <v>1065</v>
      </c>
      <c r="F351" s="58">
        <v>45357.6843896759</v>
      </c>
      <c r="G351" s="59" t="s">
        <v>38</v>
      </c>
      <c r="H351" s="59" t="s">
        <v>63</v>
      </c>
      <c r="I351" s="59" t="s">
        <v>40</v>
      </c>
      <c r="J351" s="59" t="s">
        <v>149</v>
      </c>
      <c r="K351" s="59" t="s">
        <v>1066</v>
      </c>
      <c r="L351" s="59"/>
      <c r="M351" s="60">
        <v>46103.7134837963</v>
      </c>
      <c r="N351" s="60">
        <v>46103.7147731713</v>
      </c>
      <c r="O351" s="60">
        <v>46103.7142045833</v>
      </c>
      <c r="P351" s="60">
        <v>46036.6607286458</v>
      </c>
      <c r="Q351" s="60">
        <v>46103.7132519676</v>
      </c>
      <c r="R351" s="59">
        <v>11470</v>
      </c>
      <c r="S351" s="59">
        <v>44438</v>
      </c>
      <c r="T351" s="59">
        <v>101691.5</v>
      </c>
      <c r="U351" s="59">
        <v>94553.5</v>
      </c>
      <c r="V351" s="59">
        <v>11</v>
      </c>
      <c r="W351" s="59">
        <v>41</v>
      </c>
      <c r="X351" s="59">
        <v>120</v>
      </c>
      <c r="Y351" s="59">
        <v>109</v>
      </c>
      <c r="Z351" s="59">
        <v>926.9950980392</v>
      </c>
      <c r="AA351" s="59">
        <v>0.6452120472</v>
      </c>
      <c r="AB351" s="59">
        <v>-0.1068842377</v>
      </c>
      <c r="AC351" s="59">
        <v>-0.3723565425</v>
      </c>
      <c r="AD351" s="61">
        <f>IF(AND($G351="正式版",$H351="中西医诊所"),IFERROR(R351/同类汇总数据!C$3,0),IF(AND($G351="正式版",$H351="中医诊所"),IFERROR(R351/同类汇总数据!C$4,0),IF(AND($G351="正式版",$H351="口腔诊所"),IFERROR(R351/同类汇总数据!C$5,0),IF(AND($G351="检查版",$H351="中西医诊所"),IFERROR(R351/同类汇总数据!C$6,0),IF(AND($G351="检查版",$H351="中医诊所"),IFERROR(R351/同类汇总数据!C$7,0),IF(AND($G351="检查版",$H351="口腔诊所"),IFERROR(R351/同类汇总数据!C$8,0),IF(AND($G351="互联网版",$H351="中西医诊所"),IFERROR(R351/同类汇总数据!C$9,0),IF(AND($G351="互联网版",$H351="中医诊所"),IFERROR(R351/同类汇总数据!C$10,0),IF(AND($G351="互联网版",$H351="口腔诊所"),IFERROR(R351/同类汇总数据!C$11,0))))))))))</f>
        <v>1.14728177192713</v>
      </c>
      <c r="AE351" s="61">
        <f>IF(AND($G351="正式版",$H351="中西医诊所"),IFERROR(S351/同类汇总数据!D$3,0),IF(AND($G351="正式版",$H351="中医诊所"),IFERROR(S351/同类汇总数据!D$4,0),IF(AND($G351="正式版",$H351="口腔诊所"),IFERROR(S351/同类汇总数据!D$5,0),IF(AND($G351="检查版",$H351="中西医诊所"),IFERROR(S351/同类汇总数据!D$6,0),IF(AND($G351="检查版",$H351="中医诊所"),IFERROR(S351/同类汇总数据!D$7,0),IF(AND($G351="检查版",$H351="口腔诊所"),IFERROR(S351/同类汇总数据!D$8,0),IF(AND($G351="互联网版",$H351="中西医诊所"),IFERROR(S351/同类汇总数据!D$9,0),IF(AND($G351="互联网版",$H351="中医诊所"),IFERROR(S351/同类汇总数据!D$10,0),IF(AND($G351="互联网版",$H351="口腔诊所"),IFERROR(S351/同类汇总数据!D$11,0))))))))))</f>
        <v>1.02319040834032</v>
      </c>
      <c r="AF351" s="61">
        <f>IF(AND($G351="正式版",$H351="中西医诊所"),IFERROR(T351/同类汇总数据!E$3,0),IF(AND($G351="正式版",$H351="中医诊所"),IFERROR(T351/同类汇总数据!E$4,0),IF(AND($G351="正式版",$H351="口腔诊所"),IFERROR(T351/同类汇总数据!E$5,0),IF(AND($G351="检查版",$H351="中西医诊所"),IFERROR(T351/同类汇总数据!E$6,0),IF(AND($G351="检查版",$H351="中医诊所"),IFERROR(T351/同类汇总数据!E$7,0),IF(AND($G351="检查版",$H351="口腔诊所"),IFERROR(T351/同类汇总数据!E$8,0),IF(AND($G351="互联网版",$H351="中西医诊所"),IFERROR(T351/同类汇总数据!E$9,0),IF(AND($G351="互联网版",$H351="中医诊所"),IFERROR(T351/同类汇总数据!E$10,0),IF(AND($G351="互联网版",$H351="口腔诊所"),IFERROR(T351/同类汇总数据!E$11,0))))))))))</f>
        <v>0.917238993999736</v>
      </c>
      <c r="AG351" s="61">
        <f>IF(AND($G351="正式版",$H351="中西医诊所"),IFERROR(U351/同类汇总数据!F$3,0),IF(AND($G351="正式版",$H351="中医诊所"),IFERROR(U351/同类汇总数据!F$4,0),IF(AND($G351="正式版",$H351="口腔诊所"),IFERROR(U351/同类汇总数据!F$5,0),IF(AND($G351="检查版",$H351="中西医诊所"),IFERROR(U351/同类汇总数据!F$6,0),IF(AND($G351="检查版",$H351="中医诊所"),IFERROR(U351/同类汇总数据!F$7,0),IF(AND($G351="检查版",$H351="口腔诊所"),IFERROR(U351/同类汇总数据!F$8,0),IF(AND($G351="互联网版",$H351="中西医诊所"),IFERROR(U351/同类汇总数据!F$9,0),IF(AND($G351="互联网版",$H351="中医诊所"),IFERROR(U351/同类汇总数据!F$10,0),IF(AND($G351="互联网版",$H351="口腔诊所"),IFERROR(U351/同类汇总数据!F$11,0))))))))))</f>
        <v>0.946500465428489</v>
      </c>
      <c r="AH351" s="61">
        <f>IF(AND($G351="正式版",$H351="中西医诊所"),IFERROR(V351/同类汇总数据!G$3,0),IF(AND($G351="正式版",$H351="中医诊所"),IFERROR(V351/同类汇总数据!G$4,0),IF(AND($G351="正式版",$H351="口腔诊所"),IFERROR(V351/同类汇总数据!G$5,0),IF(AND($G351="检查版",$H351="中西医诊所"),IFERROR(V351/同类汇总数据!G$6,0),IF(AND($G351="检查版",$H351="中医诊所"),IFERROR(V351/同类汇总数据!G$7,0),IF(AND($G351="检查版",$H351="口腔诊所"),IFERROR(V351/同类汇总数据!G$8,0),IF(AND($G351="互联网版",$H351="中西医诊所"),IFERROR(V351/同类汇总数据!G$9,0),IF(AND($G351="互联网版",$H351="中医诊所"),IFERROR(V351/同类汇总数据!G$10,0),IF(AND($G351="互联网版",$H351="口腔诊所"),IFERROR(V351/同类汇总数据!G$11,0))))))))))</f>
        <v>0.817454891352813</v>
      </c>
      <c r="AI351" s="61">
        <f>IF(AND($G351="正式版",$H351="中西医诊所"),IFERROR(W351/同类汇总数据!H$3,0),IF(AND($G351="正式版",$H351="中医诊所"),IFERROR(W351/同类汇总数据!H$4,0),IF(AND($G351="正式版",$H351="口腔诊所"),IFERROR(W351/同类汇总数据!H$5,0),IF(AND($G351="检查版",$H351="中西医诊所"),IFERROR(W351/同类汇总数据!H$6,0),IF(AND($G351="检查版",$H351="中医诊所"),IFERROR(W351/同类汇总数据!H$7,0),IF(AND($G351="检查版",$H351="口腔诊所"),IFERROR(W351/同类汇总数据!H$8,0),IF(AND($G351="互联网版",$H351="中西医诊所"),IFERROR(W351/同类汇总数据!H$9,0),IF(AND($G351="互联网版",$H351="中医诊所"),IFERROR(W351/同类汇总数据!H$10,0),IF(AND($G351="互联网版",$H351="口腔诊所"),IFERROR(W351/同类汇总数据!H$11,0))))))))))</f>
        <v>0.722005131519398</v>
      </c>
      <c r="AJ351" s="61">
        <f>IF(AND($G351="正式版",$H351="中西医诊所"),IFERROR(X351/同类汇总数据!I$3,0),IF(AND($G351="正式版",$H351="中医诊所"),IFERROR(X351/同类汇总数据!I$4,0),IF(AND($G351="正式版",$H351="口腔诊所"),IFERROR(X351/同类汇总数据!I$5,0),IF(AND($G351="检查版",$H351="中西医诊所"),IFERROR(X351/同类汇总数据!I$6,0),IF(AND($G351="检查版",$H351="中医诊所"),IFERROR(X351/同类汇总数据!I$7,0),IF(AND($G351="检查版",$H351="口腔诊所"),IFERROR(X351/同类汇总数据!I$8,0),IF(AND($G351="互联网版",$H351="中西医诊所"),IFERROR(X351/同类汇总数据!I$9,0),IF(AND($G351="互联网版",$H351="中医诊所"),IFERROR(X351/同类汇总数据!I$10,0),IF(AND($G351="互联网版",$H351="口腔诊所"),IFERROR(X351/同类汇总数据!I$11,0))))))))))</f>
        <v>0.81333048667663</v>
      </c>
      <c r="AK351" s="61">
        <f>IF(AND($G351="正式版",$H351="中西医诊所"),IFERROR(Y351/同类汇总数据!J$3,0),IF(AND($G351="正式版",$H351="中医诊所"),IFERROR(Y351/同类汇总数据!J$4,0),IF(AND($G351="正式版",$H351="口腔诊所"),IFERROR(Y351/同类汇总数据!J$5,0),IF(AND($G351="检查版",$H351="中西医诊所"),IFERROR(Y351/同类汇总数据!J$6,0),IF(AND($G351="检查版",$H351="中医诊所"),IFERROR(Y351/同类汇总数据!J$7,0),IF(AND($G351="检查版",$H351="口腔诊所"),IFERROR(Y351/同类汇总数据!J$8,0),IF(AND($G351="互联网版",$H351="中西医诊所"),IFERROR(Y351/同类汇总数据!J$9,0),IF(AND($G351="互联网版",$H351="中医诊所"),IFERROR(Y351/同类汇总数据!J$10,0),IF(AND($G351="互联网版",$H351="口腔诊所"),IFERROR(Y351/同类汇总数据!J$11,0))))))))))</f>
        <v>0.820739252645378</v>
      </c>
      <c r="AL351" s="62" t="str">
        <f ca="1" t="shared" si="101"/>
        <v>-</v>
      </c>
      <c r="AM351" s="62" t="str">
        <f t="shared" si="102"/>
        <v/>
      </c>
      <c r="AN351" s="5" t="str">
        <f t="shared" si="103"/>
        <v/>
      </c>
      <c r="AO351" s="63">
        <f t="shared" si="104"/>
        <v>46103.7147731713</v>
      </c>
      <c r="AP351" s="5" t="str">
        <f t="shared" si="105"/>
        <v/>
      </c>
      <c r="AQ351" s="60">
        <v>45357.5895628588</v>
      </c>
    </row>
    <row r="352" ht="17" spans="1:43">
      <c r="A352" s="5">
        <f t="shared" si="106"/>
        <v>349</v>
      </c>
      <c r="B352" s="55" t="str">
        <f t="shared" si="97"/>
        <v>连续三月交易上升</v>
      </c>
      <c r="C352" s="2" t="str">
        <f t="shared" si="99"/>
        <v/>
      </c>
      <c r="D352" s="56" t="str">
        <f t="shared" si="100"/>
        <v>-</v>
      </c>
      <c r="E352" s="84" t="s">
        <v>1067</v>
      </c>
      <c r="F352" s="58">
        <v>45358.3902638542</v>
      </c>
      <c r="G352" s="59" t="s">
        <v>38</v>
      </c>
      <c r="H352" s="59" t="s">
        <v>63</v>
      </c>
      <c r="I352" s="59" t="s">
        <v>40</v>
      </c>
      <c r="J352" s="59" t="s">
        <v>149</v>
      </c>
      <c r="K352" s="59" t="s">
        <v>1068</v>
      </c>
      <c r="L352" s="59" t="s">
        <v>1069</v>
      </c>
      <c r="M352" s="60">
        <v>46102.4875115741</v>
      </c>
      <c r="N352" s="60">
        <v>46101.4155923148</v>
      </c>
      <c r="O352" s="60">
        <v>46101.4152404051</v>
      </c>
      <c r="P352" s="60">
        <v>46101.3982887037</v>
      </c>
      <c r="Q352" s="60">
        <v>46101.4155990393</v>
      </c>
      <c r="R352" s="59">
        <v>6120</v>
      </c>
      <c r="S352" s="59">
        <v>31685</v>
      </c>
      <c r="T352" s="59">
        <v>81640</v>
      </c>
      <c r="U352" s="59">
        <v>69750</v>
      </c>
      <c r="V352" s="59">
        <v>9</v>
      </c>
      <c r="W352" s="59">
        <v>50</v>
      </c>
      <c r="X352" s="59">
        <v>127</v>
      </c>
      <c r="Y352" s="59">
        <v>111</v>
      </c>
      <c r="Z352" s="59">
        <v>766.4835164835</v>
      </c>
      <c r="AA352" s="59">
        <v>1.0448531784</v>
      </c>
      <c r="AB352" s="59">
        <v>-0.5503482298</v>
      </c>
      <c r="AC352" s="59">
        <v>0.2729959365</v>
      </c>
      <c r="AD352" s="61">
        <f>IF(AND($G352="正式版",$H352="中西医诊所"),IFERROR(R352/同类汇总数据!C$3,0),IF(AND($G352="正式版",$H352="中医诊所"),IFERROR(R352/同类汇总数据!C$4,0),IF(AND($G352="正式版",$H352="口腔诊所"),IFERROR(R352/同类汇总数据!C$5,0),IF(AND($G352="检查版",$H352="中西医诊所"),IFERROR(R352/同类汇总数据!C$6,0),IF(AND($G352="检查版",$H352="中医诊所"),IFERROR(R352/同类汇总数据!C$7,0),IF(AND($G352="检查版",$H352="口腔诊所"),IFERROR(R352/同类汇总数据!C$8,0),IF(AND($G352="互联网版",$H352="中西医诊所"),IFERROR(R352/同类汇总数据!C$9,0),IF(AND($G352="互联网版",$H352="中医诊所"),IFERROR(R352/同类汇总数据!C$10,0),IF(AND($G352="互联网版",$H352="口腔诊所"),IFERROR(R352/同类汇总数据!C$11,0))))))))))</f>
        <v>0.612150343870449</v>
      </c>
      <c r="AE352" s="61">
        <f>IF(AND($G352="正式版",$H352="中西医诊所"),IFERROR(S352/同类汇总数据!D$3,0),IF(AND($G352="正式版",$H352="中医诊所"),IFERROR(S352/同类汇总数据!D$4,0),IF(AND($G352="正式版",$H352="口腔诊所"),IFERROR(S352/同类汇总数据!D$5,0),IF(AND($G352="检查版",$H352="中西医诊所"),IFERROR(S352/同类汇总数据!D$6,0),IF(AND($G352="检查版",$H352="中医诊所"),IFERROR(S352/同类汇总数据!D$7,0),IF(AND($G352="检查版",$H352="口腔诊所"),IFERROR(S352/同类汇总数据!D$8,0),IF(AND($G352="互联网版",$H352="中西医诊所"),IFERROR(S352/同类汇总数据!D$9,0),IF(AND($G352="互联网版",$H352="中医诊所"),IFERROR(S352/同类汇总数据!D$10,0),IF(AND($G352="互联网版",$H352="口腔诊所"),IFERROR(S352/同类汇总数据!D$11,0))))))))))</f>
        <v>0.729551016883364</v>
      </c>
      <c r="AF352" s="61">
        <f>IF(AND($G352="正式版",$H352="中西医诊所"),IFERROR(T352/同类汇总数据!E$3,0),IF(AND($G352="正式版",$H352="中医诊所"),IFERROR(T352/同类汇总数据!E$4,0),IF(AND($G352="正式版",$H352="口腔诊所"),IFERROR(T352/同类汇总数据!E$5,0),IF(AND($G352="检查版",$H352="中西医诊所"),IFERROR(T352/同类汇总数据!E$6,0),IF(AND($G352="检查版",$H352="中医诊所"),IFERROR(T352/同类汇总数据!E$7,0),IF(AND($G352="检查版",$H352="口腔诊所"),IFERROR(T352/同类汇总数据!E$8,0),IF(AND($G352="互联网版",$H352="中西医诊所"),IFERROR(T352/同类汇总数据!E$9,0),IF(AND($G352="互联网版",$H352="中医诊所"),IFERROR(T352/同类汇总数据!E$10,0),IF(AND($G352="互联网版",$H352="口腔诊所"),IFERROR(T352/同类汇总数据!E$11,0))))))))))</f>
        <v>0.736378079486864</v>
      </c>
      <c r="AG352" s="61">
        <f>IF(AND($G352="正式版",$H352="中西医诊所"),IFERROR(U352/同类汇总数据!F$3,0),IF(AND($G352="正式版",$H352="中医诊所"),IFERROR(U352/同类汇总数据!F$4,0),IF(AND($G352="正式版",$H352="口腔诊所"),IFERROR(U352/同类汇总数据!F$5,0),IF(AND($G352="检查版",$H352="中西医诊所"),IFERROR(U352/同类汇总数据!F$6,0),IF(AND($G352="检查版",$H352="中医诊所"),IFERROR(U352/同类汇总数据!F$7,0),IF(AND($G352="检查版",$H352="口腔诊所"),IFERROR(U352/同类汇总数据!F$8,0),IF(AND($G352="互联网版",$H352="中西医诊所"),IFERROR(U352/同类汇总数据!F$9,0),IF(AND($G352="互联网版",$H352="中医诊所"),IFERROR(U352/同类汇总数据!F$10,0),IF(AND($G352="互联网版",$H352="口腔诊所"),IFERROR(U352/同类汇总数据!F$11,0))))))))))</f>
        <v>0.698212202230876</v>
      </c>
      <c r="AH352" s="61">
        <f>IF(AND($G352="正式版",$H352="中西医诊所"),IFERROR(V352/同类汇总数据!G$3,0),IF(AND($G352="正式版",$H352="中医诊所"),IFERROR(V352/同类汇总数据!G$4,0),IF(AND($G352="正式版",$H352="口腔诊所"),IFERROR(V352/同类汇总数据!G$5,0),IF(AND($G352="检查版",$H352="中西医诊所"),IFERROR(V352/同类汇总数据!G$6,0),IF(AND($G352="检查版",$H352="中医诊所"),IFERROR(V352/同类汇总数据!G$7,0),IF(AND($G352="检查版",$H352="口腔诊所"),IFERROR(V352/同类汇总数据!G$8,0),IF(AND($G352="互联网版",$H352="中西医诊所"),IFERROR(V352/同类汇总数据!G$9,0),IF(AND($G352="互联网版",$H352="中医诊所"),IFERROR(V352/同类汇总数据!G$10,0),IF(AND($G352="互联网版",$H352="口腔诊所"),IFERROR(V352/同类汇总数据!G$11,0))))))))))</f>
        <v>0.668826729288666</v>
      </c>
      <c r="AI352" s="61">
        <f>IF(AND($G352="正式版",$H352="中西医诊所"),IFERROR(W352/同类汇总数据!H$3,0),IF(AND($G352="正式版",$H352="中医诊所"),IFERROR(W352/同类汇总数据!H$4,0),IF(AND($G352="正式版",$H352="口腔诊所"),IFERROR(W352/同类汇总数据!H$5,0),IF(AND($G352="检查版",$H352="中西医诊所"),IFERROR(W352/同类汇总数据!H$6,0),IF(AND($G352="检查版",$H352="中医诊所"),IFERROR(W352/同类汇总数据!H$7,0),IF(AND($G352="检查版",$H352="口腔诊所"),IFERROR(W352/同类汇总数据!H$8,0),IF(AND($G352="互联网版",$H352="中西医诊所"),IFERROR(W352/同类汇总数据!H$9,0),IF(AND($G352="互联网版",$H352="中医诊所"),IFERROR(W352/同类汇总数据!H$10,0),IF(AND($G352="互联网版",$H352="口腔诊所"),IFERROR(W352/同类汇总数据!H$11,0))))))))))</f>
        <v>0.880494062828534</v>
      </c>
      <c r="AJ352" s="61">
        <f>IF(AND($G352="正式版",$H352="中西医诊所"),IFERROR(X352/同类汇总数据!I$3,0),IF(AND($G352="正式版",$H352="中医诊所"),IFERROR(X352/同类汇总数据!I$4,0),IF(AND($G352="正式版",$H352="口腔诊所"),IFERROR(X352/同类汇总数据!I$5,0),IF(AND($G352="检查版",$H352="中西医诊所"),IFERROR(X352/同类汇总数据!I$6,0),IF(AND($G352="检查版",$H352="中医诊所"),IFERROR(X352/同类汇总数据!I$7,0),IF(AND($G352="检查版",$H352="口腔诊所"),IFERROR(X352/同类汇总数据!I$8,0),IF(AND($G352="互联网版",$H352="中西医诊所"),IFERROR(X352/同类汇总数据!I$9,0),IF(AND($G352="互联网版",$H352="中医诊所"),IFERROR(X352/同类汇总数据!I$10,0),IF(AND($G352="互联网版",$H352="口腔诊所"),IFERROR(X352/同类汇总数据!I$11,0))))))))))</f>
        <v>0.8607747650661</v>
      </c>
      <c r="AK352" s="61">
        <f>IF(AND($G352="正式版",$H352="中西医诊所"),IFERROR(Y352/同类汇总数据!J$3,0),IF(AND($G352="正式版",$H352="中医诊所"),IFERROR(Y352/同类汇总数据!J$4,0),IF(AND($G352="正式版",$H352="口腔诊所"),IFERROR(Y352/同类汇总数据!J$5,0),IF(AND($G352="检查版",$H352="中西医诊所"),IFERROR(Y352/同类汇总数据!J$6,0),IF(AND($G352="检查版",$H352="中医诊所"),IFERROR(Y352/同类汇总数据!J$7,0),IF(AND($G352="检查版",$H352="口腔诊所"),IFERROR(Y352/同类汇总数据!J$8,0),IF(AND($G352="互联网版",$H352="中西医诊所"),IFERROR(Y352/同类汇总数据!J$9,0),IF(AND($G352="互联网版",$H352="中医诊所"),IFERROR(Y352/同类汇总数据!J$10,0),IF(AND($G352="互联网版",$H352="口腔诊所"),IFERROR(Y352/同类汇总数据!J$11,0))))))))))</f>
        <v>0.835798688473734</v>
      </c>
      <c r="AL352" s="62" t="str">
        <f ca="1" t="shared" si="101"/>
        <v>-</v>
      </c>
      <c r="AM352" s="62" t="str">
        <f t="shared" si="102"/>
        <v/>
      </c>
      <c r="AN352" s="5" t="str">
        <f t="shared" si="103"/>
        <v/>
      </c>
      <c r="AO352" s="63">
        <f t="shared" si="104"/>
        <v>46102.4875115741</v>
      </c>
      <c r="AP352" s="5" t="str">
        <f t="shared" si="105"/>
        <v/>
      </c>
      <c r="AQ352" s="60">
        <v>45357.6843896759</v>
      </c>
    </row>
    <row r="353" ht="17" spans="1:43">
      <c r="A353" s="5">
        <f t="shared" si="106"/>
        <v>350</v>
      </c>
      <c r="B353" s="55" t="str">
        <f t="shared" si="97"/>
        <v>连续三月交易上升</v>
      </c>
      <c r="C353" s="2" t="str">
        <f t="shared" si="99"/>
        <v/>
      </c>
      <c r="D353" s="56" t="str">
        <f t="shared" si="100"/>
        <v>-</v>
      </c>
      <c r="E353" s="84" t="s">
        <v>1070</v>
      </c>
      <c r="F353" s="58">
        <v>45358.3912026852</v>
      </c>
      <c r="G353" s="59" t="s">
        <v>38</v>
      </c>
      <c r="H353" s="59" t="s">
        <v>63</v>
      </c>
      <c r="I353" s="59" t="s">
        <v>40</v>
      </c>
      <c r="J353" s="59" t="s">
        <v>41</v>
      </c>
      <c r="K353" s="59" t="s">
        <v>1071</v>
      </c>
      <c r="L353" s="59" t="s">
        <v>1072</v>
      </c>
      <c r="M353" s="60">
        <v>46103.4186226852</v>
      </c>
      <c r="N353" s="60">
        <v>46103.4219564468</v>
      </c>
      <c r="O353" s="60">
        <v>46103.4194084606</v>
      </c>
      <c r="P353" s="60">
        <v>46017.3706092708</v>
      </c>
      <c r="Q353" s="60">
        <v>46103.4219987847</v>
      </c>
      <c r="R353" s="59">
        <v>1260</v>
      </c>
      <c r="S353" s="59">
        <v>8462</v>
      </c>
      <c r="T353" s="59">
        <v>22245</v>
      </c>
      <c r="U353" s="59">
        <v>21145</v>
      </c>
      <c r="V353" s="59">
        <v>2</v>
      </c>
      <c r="W353" s="59">
        <v>9</v>
      </c>
      <c r="X353" s="59">
        <v>28</v>
      </c>
      <c r="Y353" s="59">
        <v>25</v>
      </c>
      <c r="Z353" s="59">
        <v>881.0416666667</v>
      </c>
      <c r="AA353" s="59">
        <v>0.4708847558</v>
      </c>
      <c r="AB353" s="59">
        <v>-0.2835616438</v>
      </c>
      <c r="AC353" s="59">
        <v>-0.4842646114</v>
      </c>
      <c r="AD353" s="61">
        <f>IF(AND($G353="正式版",$H353="中西医诊所"),IFERROR(R353/同类汇总数据!C$3,0),IF(AND($G353="正式版",$H353="中医诊所"),IFERROR(R353/同类汇总数据!C$4,0),IF(AND($G353="正式版",$H353="口腔诊所"),IFERROR(R353/同类汇总数据!C$5,0),IF(AND($G353="检查版",$H353="中西医诊所"),IFERROR(R353/同类汇总数据!C$6,0),IF(AND($G353="检查版",$H353="中医诊所"),IFERROR(R353/同类汇总数据!C$7,0),IF(AND($G353="检查版",$H353="口腔诊所"),IFERROR(R353/同类汇总数据!C$8,0),IF(AND($G353="互联网版",$H353="中西医诊所"),IFERROR(R353/同类汇总数据!C$9,0),IF(AND($G353="互联网版",$H353="中医诊所"),IFERROR(R353/同类汇总数据!C$10,0),IF(AND($G353="互联网版",$H353="口腔诊所"),IFERROR(R353/同类汇总数据!C$11,0))))))))))</f>
        <v>0.126030953149798</v>
      </c>
      <c r="AE353" s="61">
        <f>IF(AND($G353="正式版",$H353="中西医诊所"),IFERROR(S353/同类汇总数据!D$3,0),IF(AND($G353="正式版",$H353="中医诊所"),IFERROR(S353/同类汇总数据!D$4,0),IF(AND($G353="正式版",$H353="口腔诊所"),IFERROR(S353/同类汇总数据!D$5,0),IF(AND($G353="检查版",$H353="中西医诊所"),IFERROR(S353/同类汇总数据!D$6,0),IF(AND($G353="检查版",$H353="中医诊所"),IFERROR(S353/同类汇总数据!D$7,0),IF(AND($G353="检查版",$H353="口腔诊所"),IFERROR(S353/同类汇总数据!D$8,0),IF(AND($G353="互联网版",$H353="中西医诊所"),IFERROR(S353/同类汇总数据!D$9,0),IF(AND($G353="互联网版",$H353="中医诊所"),IFERROR(S353/同类汇总数据!D$10,0),IF(AND($G353="互联网版",$H353="口腔诊所"),IFERROR(S353/同类汇总数据!D$11,0))))))))))</f>
        <v>0.194838589391416</v>
      </c>
      <c r="AF353" s="61">
        <f>IF(AND($G353="正式版",$H353="中西医诊所"),IFERROR(T353/同类汇总数据!E$3,0),IF(AND($G353="正式版",$H353="中医诊所"),IFERROR(T353/同类汇总数据!E$4,0),IF(AND($G353="正式版",$H353="口腔诊所"),IFERROR(T353/同类汇总数据!E$5,0),IF(AND($G353="检查版",$H353="中西医诊所"),IFERROR(T353/同类汇总数据!E$6,0),IF(AND($G353="检查版",$H353="中医诊所"),IFERROR(T353/同类汇总数据!E$7,0),IF(AND($G353="检查版",$H353="口腔诊所"),IFERROR(T353/同类汇总数据!E$8,0),IF(AND($G353="互联网版",$H353="中西医诊所"),IFERROR(T353/同类汇总数据!E$9,0),IF(AND($G353="互联网版",$H353="中医诊所"),IFERROR(T353/同类汇总数据!E$10,0),IF(AND($G353="互联网版",$H353="口腔诊所"),IFERROR(T353/同类汇总数据!E$11,0))))))))))</f>
        <v>0.20064588900276</v>
      </c>
      <c r="AG353" s="61">
        <f>IF(AND($G353="正式版",$H353="中西医诊所"),IFERROR(U353/同类汇总数据!F$3,0),IF(AND($G353="正式版",$H353="中医诊所"),IFERROR(U353/同类汇总数据!F$4,0),IF(AND($G353="正式版",$H353="口腔诊所"),IFERROR(U353/同类汇总数据!F$5,0),IF(AND($G353="检查版",$H353="中西医诊所"),IFERROR(U353/同类汇总数据!F$6,0),IF(AND($G353="检查版",$H353="中医诊所"),IFERROR(U353/同类汇总数据!F$7,0),IF(AND($G353="检查版",$H353="口腔诊所"),IFERROR(U353/同类汇总数据!F$8,0),IF(AND($G353="互联网版",$H353="中西医诊所"),IFERROR(U353/同类汇总数据!F$9,0),IF(AND($G353="互联网版",$H353="中医诊所"),IFERROR(U353/同类汇总数据!F$10,0),IF(AND($G353="互联网版",$H353="口腔诊所"),IFERROR(U353/同类汇总数据!F$11,0))))))))))</f>
        <v>0.211665907041891</v>
      </c>
      <c r="AH353" s="61">
        <f>IF(AND($G353="正式版",$H353="中西医诊所"),IFERROR(V353/同类汇总数据!G$3,0),IF(AND($G353="正式版",$H353="中医诊所"),IFERROR(V353/同类汇总数据!G$4,0),IF(AND($G353="正式版",$H353="口腔诊所"),IFERROR(V353/同类汇总数据!G$5,0),IF(AND($G353="检查版",$H353="中西医诊所"),IFERROR(V353/同类汇总数据!G$6,0),IF(AND($G353="检查版",$H353="中医诊所"),IFERROR(V353/同类汇总数据!G$7,0),IF(AND($G353="检查版",$H353="口腔诊所"),IFERROR(V353/同类汇总数据!G$8,0),IF(AND($G353="互联网版",$H353="中西医诊所"),IFERROR(V353/同类汇总数据!G$9,0),IF(AND($G353="互联网版",$H353="中医诊所"),IFERROR(V353/同类汇总数据!G$10,0),IF(AND($G353="互联网版",$H353="口腔诊所"),IFERROR(V353/同类汇总数据!G$11,0))))))))))</f>
        <v>0.148628162064148</v>
      </c>
      <c r="AI353" s="61">
        <f>IF(AND($G353="正式版",$H353="中西医诊所"),IFERROR(W353/同类汇总数据!H$3,0),IF(AND($G353="正式版",$H353="中医诊所"),IFERROR(W353/同类汇总数据!H$4,0),IF(AND($G353="正式版",$H353="口腔诊所"),IFERROR(W353/同类汇总数据!H$5,0),IF(AND($G353="检查版",$H353="中西医诊所"),IFERROR(W353/同类汇总数据!H$6,0),IF(AND($G353="检查版",$H353="中医诊所"),IFERROR(W353/同类汇总数据!H$7,0),IF(AND($G353="检查版",$H353="口腔诊所"),IFERROR(W353/同类汇总数据!H$8,0),IF(AND($G353="互联网版",$H353="中西医诊所"),IFERROR(W353/同类汇总数据!H$9,0),IF(AND($G353="互联网版",$H353="中医诊所"),IFERROR(W353/同类汇总数据!H$10,0),IF(AND($G353="互联网版",$H353="口腔诊所"),IFERROR(W353/同类汇总数据!H$11,0))))))))))</f>
        <v>0.158488931309136</v>
      </c>
      <c r="AJ353" s="61">
        <f>IF(AND($G353="正式版",$H353="中西医诊所"),IFERROR(X353/同类汇总数据!I$3,0),IF(AND($G353="正式版",$H353="中医诊所"),IFERROR(X353/同类汇总数据!I$4,0),IF(AND($G353="正式版",$H353="口腔诊所"),IFERROR(X353/同类汇总数据!I$5,0),IF(AND($G353="检查版",$H353="中西医诊所"),IFERROR(X353/同类汇总数据!I$6,0),IF(AND($G353="检查版",$H353="中医诊所"),IFERROR(X353/同类汇总数据!I$7,0),IF(AND($G353="检查版",$H353="口腔诊所"),IFERROR(X353/同类汇总数据!I$8,0),IF(AND($G353="互联网版",$H353="中西医诊所"),IFERROR(X353/同类汇总数据!I$9,0),IF(AND($G353="互联网版",$H353="中医诊所"),IFERROR(X353/同类汇总数据!I$10,0),IF(AND($G353="互联网版",$H353="口腔诊所"),IFERROR(X353/同类汇总数据!I$11,0))))))))))</f>
        <v>0.18977711355788</v>
      </c>
      <c r="AK353" s="61">
        <f>IF(AND($G353="正式版",$H353="中西医诊所"),IFERROR(Y353/同类汇总数据!J$3,0),IF(AND($G353="正式版",$H353="中医诊所"),IFERROR(Y353/同类汇总数据!J$4,0),IF(AND($G353="正式版",$H353="口腔诊所"),IFERROR(Y353/同类汇总数据!J$5,0),IF(AND($G353="检查版",$H353="中西医诊所"),IFERROR(Y353/同类汇总数据!J$6,0),IF(AND($G353="检查版",$H353="中医诊所"),IFERROR(Y353/同类汇总数据!J$7,0),IF(AND($G353="检查版",$H353="口腔诊所"),IFERROR(Y353/同类汇总数据!J$8,0),IF(AND($G353="互联网版",$H353="中西医诊所"),IFERROR(Y353/同类汇总数据!J$9,0),IF(AND($G353="互联网版",$H353="中医诊所"),IFERROR(Y353/同类汇总数据!J$10,0),IF(AND($G353="互联网版",$H353="口腔诊所"),IFERROR(Y353/同类汇总数据!J$11,0))))))))))</f>
        <v>0.188242947854445</v>
      </c>
      <c r="AL353" s="62" t="str">
        <f ca="1" t="shared" si="101"/>
        <v>-</v>
      </c>
      <c r="AM353" s="62" t="str">
        <f t="shared" si="102"/>
        <v>低于同行20%</v>
      </c>
      <c r="AN353" s="5" t="str">
        <f t="shared" si="103"/>
        <v>低于同行20%</v>
      </c>
      <c r="AO353" s="63">
        <f t="shared" si="104"/>
        <v>46103.4219987847</v>
      </c>
      <c r="AP353" s="5" t="str">
        <f t="shared" si="105"/>
        <v/>
      </c>
      <c r="AQ353" s="60">
        <v>45358.3902638542</v>
      </c>
    </row>
    <row r="354" ht="17" spans="1:43">
      <c r="A354" s="5">
        <f t="shared" ref="A354:A363" si="107">ROW()-3</f>
        <v>351</v>
      </c>
      <c r="B354" s="55" t="str">
        <f t="shared" si="97"/>
        <v>交易波动较大</v>
      </c>
      <c r="C354" s="2" t="str">
        <f t="shared" si="99"/>
        <v/>
      </c>
      <c r="D354" s="56" t="str">
        <f t="shared" si="100"/>
        <v>-</v>
      </c>
      <c r="E354" s="84" t="s">
        <v>1073</v>
      </c>
      <c r="F354" s="58">
        <v>45362.3977594676</v>
      </c>
      <c r="G354" s="59" t="s">
        <v>38</v>
      </c>
      <c r="H354" s="59" t="s">
        <v>63</v>
      </c>
      <c r="I354" s="59" t="s">
        <v>40</v>
      </c>
      <c r="J354" s="59" t="s">
        <v>270</v>
      </c>
      <c r="K354" s="59" t="s">
        <v>1074</v>
      </c>
      <c r="L354" s="59"/>
      <c r="M354" s="60">
        <v>46104.3737847222</v>
      </c>
      <c r="N354" s="60">
        <v>46103.6880841782</v>
      </c>
      <c r="O354" s="60">
        <v>46103.6858037269</v>
      </c>
      <c r="P354" s="60">
        <v>46066.4199484838</v>
      </c>
      <c r="Q354" s="60">
        <v>46103.590883831</v>
      </c>
      <c r="R354" s="59">
        <v>7916.4</v>
      </c>
      <c r="S354" s="59">
        <v>47289.2</v>
      </c>
      <c r="T354" s="59">
        <v>104203</v>
      </c>
      <c r="U354" s="59">
        <v>102387.2</v>
      </c>
      <c r="V354" s="59">
        <v>12</v>
      </c>
      <c r="W354" s="59">
        <v>52</v>
      </c>
      <c r="X354" s="59">
        <v>117</v>
      </c>
      <c r="Y354" s="59">
        <v>111</v>
      </c>
      <c r="Z354" s="85" t="s">
        <v>1075</v>
      </c>
      <c r="AA354" s="59">
        <v>0.1972676821</v>
      </c>
      <c r="AB354" s="59">
        <v>1.2678655505</v>
      </c>
      <c r="AC354" s="59">
        <v>-0.2897434852</v>
      </c>
      <c r="AD354" s="61">
        <f>IF(AND($G354="正式版",$H354="中西医诊所"),IFERROR(R354/同类汇总数据!C$3,0),IF(AND($G354="正式版",$H354="中医诊所"),IFERROR(R354/同类汇总数据!C$4,0),IF(AND($G354="正式版",$H354="口腔诊所"),IFERROR(R354/同类汇总数据!C$5,0),IF(AND($G354="检查版",$H354="中西医诊所"),IFERROR(R354/同类汇总数据!C$6,0),IF(AND($G354="检查版",$H354="中医诊所"),IFERROR(R354/同类汇总数据!C$7,0),IF(AND($G354="检查版",$H354="口腔诊所"),IFERROR(R354/同类汇总数据!C$8,0),IF(AND($G354="互联网版",$H354="中西医诊所"),IFERROR(R354/同类汇总数据!C$9,0),IF(AND($G354="互联网版",$H354="中医诊所"),IFERROR(R354/同类汇总数据!C$10,0),IF(AND($G354="互联网版",$H354="口腔诊所"),IFERROR(R354/同类汇总数据!C$11,0))))))))))</f>
        <v>0.791834474218304</v>
      </c>
      <c r="AE354" s="61">
        <f>IF(AND($G354="正式版",$H354="中西医诊所"),IFERROR(S354/同类汇总数据!D$3,0),IF(AND($G354="正式版",$H354="中医诊所"),IFERROR(S354/同类汇总数据!D$4,0),IF(AND($G354="正式版",$H354="口腔诊所"),IFERROR(S354/同类汇总数据!D$5,0),IF(AND($G354="检查版",$H354="中西医诊所"),IFERROR(S354/同类汇总数据!D$6,0),IF(AND($G354="检查版",$H354="中医诊所"),IFERROR(S354/同类汇总数据!D$7,0),IF(AND($G354="检查版",$H354="口腔诊所"),IFERROR(S354/同类汇总数据!D$8,0),IF(AND($G354="互联网版",$H354="中西医诊所"),IFERROR(S354/同类汇总数据!D$9,0),IF(AND($G354="互联网版",$H354="中医诊所"),IFERROR(S354/同类汇总数据!D$10,0),IF(AND($G354="互联网版",$H354="口腔诊所"),IFERROR(S354/同类汇总数据!D$11,0))))))))))</f>
        <v>1.08883963855455</v>
      </c>
      <c r="AF354" s="61">
        <f>IF(AND($G354="正式版",$H354="中西医诊所"),IFERROR(T354/同类汇总数据!E$3,0),IF(AND($G354="正式版",$H354="中医诊所"),IFERROR(T354/同类汇总数据!E$4,0),IF(AND($G354="正式版",$H354="口腔诊所"),IFERROR(T354/同类汇总数据!E$5,0),IF(AND($G354="检查版",$H354="中西医诊所"),IFERROR(T354/同类汇总数据!E$6,0),IF(AND($G354="检查版",$H354="中医诊所"),IFERROR(T354/同类汇总数据!E$7,0),IF(AND($G354="检查版",$H354="口腔诊所"),IFERROR(T354/同类汇总数据!E$8,0),IF(AND($G354="互联网版",$H354="中西医诊所"),IFERROR(T354/同类汇总数据!E$9,0),IF(AND($G354="互联网版",$H354="中医诊所"),IFERROR(T354/同类汇总数据!E$10,0),IF(AND($G354="互联网版",$H354="口腔诊所"),IFERROR(T354/同类汇总数据!E$11,0))))))))))</f>
        <v>0.939892271151025</v>
      </c>
      <c r="AG354" s="61">
        <f>IF(AND($G354="正式版",$H354="中西医诊所"),IFERROR(U354/同类汇总数据!F$3,0),IF(AND($G354="正式版",$H354="中医诊所"),IFERROR(U354/同类汇总数据!F$4,0),IF(AND($G354="正式版",$H354="口腔诊所"),IFERROR(U354/同类汇总数据!F$5,0),IF(AND($G354="检查版",$H354="中西医诊所"),IFERROR(U354/同类汇总数据!F$6,0),IF(AND($G354="检查版",$H354="中医诊所"),IFERROR(U354/同类汇总数据!F$7,0),IF(AND($G354="检查版",$H354="口腔诊所"),IFERROR(U354/同类汇总数据!F$8,0),IF(AND($G354="互联网版",$H354="中西医诊所"),IFERROR(U354/同类汇总数据!F$9,0),IF(AND($G354="互联网版",$H354="中医诊所"),IFERROR(U354/同类汇总数据!F$10,0),IF(AND($G354="互联网版",$H354="口腔诊所"),IFERROR(U354/同类汇总数据!F$11,0))))))))))</f>
        <v>1.02491745365237</v>
      </c>
      <c r="AH354" s="61">
        <f>IF(AND($G354="正式版",$H354="中西医诊所"),IFERROR(V354/同类汇总数据!G$3,0),IF(AND($G354="正式版",$H354="中医诊所"),IFERROR(V354/同类汇总数据!G$4,0),IF(AND($G354="正式版",$H354="口腔诊所"),IFERROR(V354/同类汇总数据!G$5,0),IF(AND($G354="检查版",$H354="中西医诊所"),IFERROR(V354/同类汇总数据!G$6,0),IF(AND($G354="检查版",$H354="中医诊所"),IFERROR(V354/同类汇总数据!G$7,0),IF(AND($G354="检查版",$H354="口腔诊所"),IFERROR(V354/同类汇总数据!G$8,0),IF(AND($G354="互联网版",$H354="中西医诊所"),IFERROR(V354/同类汇总数据!G$9,0),IF(AND($G354="互联网版",$H354="中医诊所"),IFERROR(V354/同类汇总数据!G$10,0),IF(AND($G354="互联网版",$H354="口腔诊所"),IFERROR(V354/同类汇总数据!G$11,0))))))))))</f>
        <v>0.891768972384888</v>
      </c>
      <c r="AI354" s="61">
        <f>IF(AND($G354="正式版",$H354="中西医诊所"),IFERROR(W354/同类汇总数据!H$3,0),IF(AND($G354="正式版",$H354="中医诊所"),IFERROR(W354/同类汇总数据!H$4,0),IF(AND($G354="正式版",$H354="口腔诊所"),IFERROR(W354/同类汇总数据!H$5,0),IF(AND($G354="检查版",$H354="中西医诊所"),IFERROR(W354/同类汇总数据!H$6,0),IF(AND($G354="检查版",$H354="中医诊所"),IFERROR(W354/同类汇总数据!H$7,0),IF(AND($G354="检查版",$H354="口腔诊所"),IFERROR(W354/同类汇总数据!H$8,0),IF(AND($G354="互联网版",$H354="中西医诊所"),IFERROR(W354/同类汇总数据!H$9,0),IF(AND($G354="互联网版",$H354="中医诊所"),IFERROR(W354/同类汇总数据!H$10,0),IF(AND($G354="互联网版",$H354="口腔诊所"),IFERROR(W354/同类汇总数据!H$11,0))))))))))</f>
        <v>0.915713825341676</v>
      </c>
      <c r="AJ354" s="61">
        <f>IF(AND($G354="正式版",$H354="中西医诊所"),IFERROR(X354/同类汇总数据!I$3,0),IF(AND($G354="正式版",$H354="中医诊所"),IFERROR(X354/同类汇总数据!I$4,0),IF(AND($G354="正式版",$H354="口腔诊所"),IFERROR(X354/同类汇总数据!I$5,0),IF(AND($G354="检查版",$H354="中西医诊所"),IFERROR(X354/同类汇总数据!I$6,0),IF(AND($G354="检查版",$H354="中医诊所"),IFERROR(X354/同类汇总数据!I$7,0),IF(AND($G354="检查版",$H354="口腔诊所"),IFERROR(X354/同类汇总数据!I$8,0),IF(AND($G354="互联网版",$H354="中西医诊所"),IFERROR(X354/同类汇总数据!I$9,0),IF(AND($G354="互联网版",$H354="中医诊所"),IFERROR(X354/同类汇总数据!I$10,0),IF(AND($G354="互联网版",$H354="口腔诊所"),IFERROR(X354/同类汇总数据!I$11,0))))))))))</f>
        <v>0.792997224509714</v>
      </c>
      <c r="AK354" s="61">
        <f>IF(AND($G354="正式版",$H354="中西医诊所"),IFERROR(Y354/同类汇总数据!J$3,0),IF(AND($G354="正式版",$H354="中医诊所"),IFERROR(Y354/同类汇总数据!J$4,0),IF(AND($G354="正式版",$H354="口腔诊所"),IFERROR(Y354/同类汇总数据!J$5,0),IF(AND($G354="检查版",$H354="中西医诊所"),IFERROR(Y354/同类汇总数据!J$6,0),IF(AND($G354="检查版",$H354="中医诊所"),IFERROR(Y354/同类汇总数据!J$7,0),IF(AND($G354="检查版",$H354="口腔诊所"),IFERROR(Y354/同类汇总数据!J$8,0),IF(AND($G354="互联网版",$H354="中西医诊所"),IFERROR(Y354/同类汇总数据!J$9,0),IF(AND($G354="互联网版",$H354="中医诊所"),IFERROR(Y354/同类汇总数据!J$10,0),IF(AND($G354="互联网版",$H354="口腔诊所"),IFERROR(Y354/同类汇总数据!J$11,0))))))))))</f>
        <v>0.835798688473734</v>
      </c>
      <c r="AL354" s="62" t="str">
        <f ca="1" t="shared" si="101"/>
        <v>-</v>
      </c>
      <c r="AM354" s="62" t="str">
        <f t="shared" si="102"/>
        <v/>
      </c>
      <c r="AN354" s="5" t="str">
        <f t="shared" si="103"/>
        <v/>
      </c>
      <c r="AO354" s="63">
        <f t="shared" si="104"/>
        <v>46104.3737847222</v>
      </c>
      <c r="AP354" s="5" t="str">
        <f t="shared" si="105"/>
        <v/>
      </c>
      <c r="AQ354" s="60">
        <v>45358.3912026852</v>
      </c>
    </row>
    <row r="355" ht="17" spans="1:43">
      <c r="A355" s="5">
        <f t="shared" si="107"/>
        <v>352</v>
      </c>
      <c r="B355" s="55" t="str">
        <f t="shared" si="97"/>
        <v>无交易</v>
      </c>
      <c r="C355" s="2" t="str">
        <f t="shared" si="99"/>
        <v/>
      </c>
      <c r="D355" s="56" t="str">
        <f t="shared" si="100"/>
        <v>流失</v>
      </c>
      <c r="E355" s="84" t="s">
        <v>1076</v>
      </c>
      <c r="F355" s="58">
        <v>45362.4277627083</v>
      </c>
      <c r="G355" s="59" t="s">
        <v>60</v>
      </c>
      <c r="H355" s="59" t="s">
        <v>63</v>
      </c>
      <c r="I355" s="59" t="s">
        <v>40</v>
      </c>
      <c r="J355" s="59" t="s">
        <v>1077</v>
      </c>
      <c r="K355" s="59" t="s">
        <v>1078</v>
      </c>
      <c r="L355" s="59" t="s">
        <v>1079</v>
      </c>
      <c r="M355" s="60">
        <v>45464.426099537</v>
      </c>
      <c r="N355" s="60"/>
      <c r="O355" s="60"/>
      <c r="P355" s="60">
        <v>45464.428242662</v>
      </c>
      <c r="Q355" s="60"/>
      <c r="R355" s="59"/>
      <c r="S355" s="59"/>
      <c r="T355" s="59"/>
      <c r="U355" s="59"/>
      <c r="V355" s="59"/>
      <c r="W355" s="59"/>
      <c r="X355" s="59"/>
      <c r="Y355" s="59"/>
      <c r="Z355" s="59"/>
      <c r="AA355" s="59"/>
      <c r="AB355" s="59"/>
      <c r="AC355" s="59"/>
      <c r="AD355" s="61">
        <f>IF(AND($G355="正式版",$H355="中西医诊所"),IFERROR(R355/同类汇总数据!C$3,0),IF(AND($G355="正式版",$H355="中医诊所"),IFERROR(R355/同类汇总数据!C$4,0),IF(AND($G355="正式版",$H355="口腔诊所"),IFERROR(R355/同类汇总数据!C$5,0),IF(AND($G355="检查版",$H355="中西医诊所"),IFERROR(R355/同类汇总数据!C$6,0),IF(AND($G355="检查版",$H355="中医诊所"),IFERROR(R355/同类汇总数据!C$7,0),IF(AND($G355="检查版",$H355="口腔诊所"),IFERROR(R355/同类汇总数据!C$8,0),IF(AND($G355="互联网版",$H355="中西医诊所"),IFERROR(R355/同类汇总数据!C$9,0),IF(AND($G355="互联网版",$H355="中医诊所"),IFERROR(R355/同类汇总数据!C$10,0),IF(AND($G355="互联网版",$H355="口腔诊所"),IFERROR(R355/同类汇总数据!C$11,0))))))))))</f>
        <v>0</v>
      </c>
      <c r="AE355" s="61">
        <f>IF(AND($G355="正式版",$H355="中西医诊所"),IFERROR(S355/同类汇总数据!D$3,0),IF(AND($G355="正式版",$H355="中医诊所"),IFERROR(S355/同类汇总数据!D$4,0),IF(AND($G355="正式版",$H355="口腔诊所"),IFERROR(S355/同类汇总数据!D$5,0),IF(AND($G355="检查版",$H355="中西医诊所"),IFERROR(S355/同类汇总数据!D$6,0),IF(AND($G355="检查版",$H355="中医诊所"),IFERROR(S355/同类汇总数据!D$7,0),IF(AND($G355="检查版",$H355="口腔诊所"),IFERROR(S355/同类汇总数据!D$8,0),IF(AND($G355="互联网版",$H355="中西医诊所"),IFERROR(S355/同类汇总数据!D$9,0),IF(AND($G355="互联网版",$H355="中医诊所"),IFERROR(S355/同类汇总数据!D$10,0),IF(AND($G355="互联网版",$H355="口腔诊所"),IFERROR(S355/同类汇总数据!D$11,0))))))))))</f>
        <v>0</v>
      </c>
      <c r="AF355" s="61">
        <f>IF(AND($G355="正式版",$H355="中西医诊所"),IFERROR(T355/同类汇总数据!E$3,0),IF(AND($G355="正式版",$H355="中医诊所"),IFERROR(T355/同类汇总数据!E$4,0),IF(AND($G355="正式版",$H355="口腔诊所"),IFERROR(T355/同类汇总数据!E$5,0),IF(AND($G355="检查版",$H355="中西医诊所"),IFERROR(T355/同类汇总数据!E$6,0),IF(AND($G355="检查版",$H355="中医诊所"),IFERROR(T355/同类汇总数据!E$7,0),IF(AND($G355="检查版",$H355="口腔诊所"),IFERROR(T355/同类汇总数据!E$8,0),IF(AND($G355="互联网版",$H355="中西医诊所"),IFERROR(T355/同类汇总数据!E$9,0),IF(AND($G355="互联网版",$H355="中医诊所"),IFERROR(T355/同类汇总数据!E$10,0),IF(AND($G355="互联网版",$H355="口腔诊所"),IFERROR(T355/同类汇总数据!E$11,0))))))))))</f>
        <v>0</v>
      </c>
      <c r="AG355" s="61">
        <f>IF(AND($G355="正式版",$H355="中西医诊所"),IFERROR(U355/同类汇总数据!F$3,0),IF(AND($G355="正式版",$H355="中医诊所"),IFERROR(U355/同类汇总数据!F$4,0),IF(AND($G355="正式版",$H355="口腔诊所"),IFERROR(U355/同类汇总数据!F$5,0),IF(AND($G355="检查版",$H355="中西医诊所"),IFERROR(U355/同类汇总数据!F$6,0),IF(AND($G355="检查版",$H355="中医诊所"),IFERROR(U355/同类汇总数据!F$7,0),IF(AND($G355="检查版",$H355="口腔诊所"),IFERROR(U355/同类汇总数据!F$8,0),IF(AND($G355="互联网版",$H355="中西医诊所"),IFERROR(U355/同类汇总数据!F$9,0),IF(AND($G355="互联网版",$H355="中医诊所"),IFERROR(U355/同类汇总数据!F$10,0),IF(AND($G355="互联网版",$H355="口腔诊所"),IFERROR(U355/同类汇总数据!F$11,0))))))))))</f>
        <v>0</v>
      </c>
      <c r="AH355" s="61">
        <f>IF(AND($G355="正式版",$H355="中西医诊所"),IFERROR(V355/同类汇总数据!G$3,0),IF(AND($G355="正式版",$H355="中医诊所"),IFERROR(V355/同类汇总数据!G$4,0),IF(AND($G355="正式版",$H355="口腔诊所"),IFERROR(V355/同类汇总数据!G$5,0),IF(AND($G355="检查版",$H355="中西医诊所"),IFERROR(V355/同类汇总数据!G$6,0),IF(AND($G355="检查版",$H355="中医诊所"),IFERROR(V355/同类汇总数据!G$7,0),IF(AND($G355="检查版",$H355="口腔诊所"),IFERROR(V355/同类汇总数据!G$8,0),IF(AND($G355="互联网版",$H355="中西医诊所"),IFERROR(V355/同类汇总数据!G$9,0),IF(AND($G355="互联网版",$H355="中医诊所"),IFERROR(V355/同类汇总数据!G$10,0),IF(AND($G355="互联网版",$H355="口腔诊所"),IFERROR(V355/同类汇总数据!G$11,0))))))))))</f>
        <v>0</v>
      </c>
      <c r="AI355" s="61">
        <f>IF(AND($G355="正式版",$H355="中西医诊所"),IFERROR(W355/同类汇总数据!H$3,0),IF(AND($G355="正式版",$H355="中医诊所"),IFERROR(W355/同类汇总数据!H$4,0),IF(AND($G355="正式版",$H355="口腔诊所"),IFERROR(W355/同类汇总数据!H$5,0),IF(AND($G355="检查版",$H355="中西医诊所"),IFERROR(W355/同类汇总数据!H$6,0),IF(AND($G355="检查版",$H355="中医诊所"),IFERROR(W355/同类汇总数据!H$7,0),IF(AND($G355="检查版",$H355="口腔诊所"),IFERROR(W355/同类汇总数据!H$8,0),IF(AND($G355="互联网版",$H355="中西医诊所"),IFERROR(W355/同类汇总数据!H$9,0),IF(AND($G355="互联网版",$H355="中医诊所"),IFERROR(W355/同类汇总数据!H$10,0),IF(AND($G355="互联网版",$H355="口腔诊所"),IFERROR(W355/同类汇总数据!H$11,0))))))))))</f>
        <v>0</v>
      </c>
      <c r="AJ355" s="61">
        <f>IF(AND($G355="正式版",$H355="中西医诊所"),IFERROR(X355/同类汇总数据!I$3,0),IF(AND($G355="正式版",$H355="中医诊所"),IFERROR(X355/同类汇总数据!I$4,0),IF(AND($G355="正式版",$H355="口腔诊所"),IFERROR(X355/同类汇总数据!I$5,0),IF(AND($G355="检查版",$H355="中西医诊所"),IFERROR(X355/同类汇总数据!I$6,0),IF(AND($G355="检查版",$H355="中医诊所"),IFERROR(X355/同类汇总数据!I$7,0),IF(AND($G355="检查版",$H355="口腔诊所"),IFERROR(X355/同类汇总数据!I$8,0),IF(AND($G355="互联网版",$H355="中西医诊所"),IFERROR(X355/同类汇总数据!I$9,0),IF(AND($G355="互联网版",$H355="中医诊所"),IFERROR(X355/同类汇总数据!I$10,0),IF(AND($G355="互联网版",$H355="口腔诊所"),IFERROR(X355/同类汇总数据!I$11,0))))))))))</f>
        <v>0</v>
      </c>
      <c r="AK355" s="61">
        <f>IF(AND($G355="正式版",$H355="中西医诊所"),IFERROR(Y355/同类汇总数据!J$3,0),IF(AND($G355="正式版",$H355="中医诊所"),IFERROR(Y355/同类汇总数据!J$4,0),IF(AND($G355="正式版",$H355="口腔诊所"),IFERROR(Y355/同类汇总数据!J$5,0),IF(AND($G355="检查版",$H355="中西医诊所"),IFERROR(Y355/同类汇总数据!J$6,0),IF(AND($G355="检查版",$H355="中医诊所"),IFERROR(Y355/同类汇总数据!J$7,0),IF(AND($G355="检查版",$H355="口腔诊所"),IFERROR(Y355/同类汇总数据!J$8,0),IF(AND($G355="互联网版",$H355="中西医诊所"),IFERROR(Y355/同类汇总数据!J$9,0),IF(AND($G355="互联网版",$H355="中医诊所"),IFERROR(Y355/同类汇总数据!J$10,0),IF(AND($G355="互联网版",$H355="口腔诊所"),IFERROR(Y355/同类汇总数据!J$11,0))))))))))</f>
        <v>0</v>
      </c>
      <c r="AL355" s="62" t="str">
        <f ca="1" t="shared" si="101"/>
        <v>今年内未操作</v>
      </c>
      <c r="AM355" s="62" t="str">
        <f t="shared" si="102"/>
        <v>低于同行20%</v>
      </c>
      <c r="AN355" s="5" t="str">
        <f t="shared" si="103"/>
        <v>低于同行20%</v>
      </c>
      <c r="AO355" s="63">
        <f t="shared" si="104"/>
        <v>45464.428242662</v>
      </c>
      <c r="AP355" s="5" t="str">
        <f t="shared" si="105"/>
        <v/>
      </c>
      <c r="AQ355" s="60">
        <v>45362.3977594676</v>
      </c>
    </row>
    <row r="356" ht="17" spans="1:43">
      <c r="A356" s="5">
        <f t="shared" si="107"/>
        <v>353</v>
      </c>
      <c r="B356" s="55" t="str">
        <f t="shared" si="97"/>
        <v>连续三月交易上升</v>
      </c>
      <c r="C356" s="2" t="str">
        <f t="shared" si="99"/>
        <v/>
      </c>
      <c r="D356" s="56" t="str">
        <f t="shared" si="100"/>
        <v>-</v>
      </c>
      <c r="E356" s="84" t="s">
        <v>1080</v>
      </c>
      <c r="F356" s="58">
        <v>45362.4304939931</v>
      </c>
      <c r="G356" s="59" t="s">
        <v>38</v>
      </c>
      <c r="H356" s="59" t="s">
        <v>63</v>
      </c>
      <c r="I356" s="59" t="s">
        <v>40</v>
      </c>
      <c r="J356" s="59" t="s">
        <v>121</v>
      </c>
      <c r="K356" s="59" t="s">
        <v>1081</v>
      </c>
      <c r="L356" s="59" t="s">
        <v>1082</v>
      </c>
      <c r="M356" s="60">
        <v>46103.6071412037</v>
      </c>
      <c r="N356" s="60">
        <v>46103.6105659838</v>
      </c>
      <c r="O356" s="60">
        <v>46103.6098906829</v>
      </c>
      <c r="P356" s="60">
        <v>45975.6896557176</v>
      </c>
      <c r="Q356" s="60">
        <v>46102.5797593403</v>
      </c>
      <c r="R356" s="59">
        <v>16931.2</v>
      </c>
      <c r="S356" s="59">
        <v>61161.62</v>
      </c>
      <c r="T356" s="59">
        <v>146214.52</v>
      </c>
      <c r="U356" s="59">
        <v>134671.02</v>
      </c>
      <c r="V356" s="59">
        <v>10</v>
      </c>
      <c r="W356" s="59">
        <v>45</v>
      </c>
      <c r="X356" s="59">
        <v>132</v>
      </c>
      <c r="Y356" s="59">
        <v>121</v>
      </c>
      <c r="Z356" s="85" t="s">
        <v>1083</v>
      </c>
      <c r="AA356" s="59">
        <v>0.5954295129</v>
      </c>
      <c r="AB356" s="59">
        <v>-0.1794163114</v>
      </c>
      <c r="AC356" s="59">
        <v>1.5950769651</v>
      </c>
      <c r="AD356" s="61">
        <f>IF(AND($G356="正式版",$H356="中西医诊所"),IFERROR(R356/同类汇总数据!C$3,0),IF(AND($G356="正式版",$H356="中医诊所"),IFERROR(R356/同类汇总数据!C$4,0),IF(AND($G356="正式版",$H356="口腔诊所"),IFERROR(R356/同类汇总数据!C$5,0),IF(AND($G356="检查版",$H356="中西医诊所"),IFERROR(R356/同类汇总数据!C$6,0),IF(AND($G356="检查版",$H356="中医诊所"),IFERROR(R356/同类汇总数据!C$7,0),IF(AND($G356="检查版",$H356="口腔诊所"),IFERROR(R356/同类汇总数据!C$8,0),IF(AND($G356="互联网版",$H356="中西医诊所"),IFERROR(R356/同类汇总数据!C$9,0),IF(AND($G356="互联网版",$H356="中医诊所"),IFERROR(R356/同类汇总数据!C$10,0),IF(AND($G356="互联网版",$H356="口腔诊所"),IFERROR(R356/同类汇总数据!C$11,0))))))))))</f>
        <v>1.69353593172212</v>
      </c>
      <c r="AE356" s="61">
        <f>IF(AND($G356="正式版",$H356="中西医诊所"),IFERROR(S356/同类汇总数据!D$3,0),IF(AND($G356="正式版",$H356="中医诊所"),IFERROR(S356/同类汇总数据!D$4,0),IF(AND($G356="正式版",$H356="口腔诊所"),IFERROR(S356/同类汇总数据!D$5,0),IF(AND($G356="检查版",$H356="中西医诊所"),IFERROR(S356/同类汇总数据!D$6,0),IF(AND($G356="检查版",$H356="中医诊所"),IFERROR(S356/同类汇总数据!D$7,0),IF(AND($G356="检查版",$H356="口腔诊所"),IFERROR(S356/同类汇总数据!D$8,0),IF(AND($G356="互联网版",$H356="中西医诊所"),IFERROR(S356/同类汇总数据!D$9,0),IF(AND($G356="互联网版",$H356="中医诊所"),IFERROR(S356/同类汇总数据!D$10,0),IF(AND($G356="互联网版",$H356="口腔诊所"),IFERROR(S356/同类汇总数据!D$11,0))))))))))</f>
        <v>1.40825381301038</v>
      </c>
      <c r="AF356" s="61">
        <f>IF(AND($G356="正式版",$H356="中西医诊所"),IFERROR(T356/同类汇总数据!E$3,0),IF(AND($G356="正式版",$H356="中医诊所"),IFERROR(T356/同类汇总数据!E$4,0),IF(AND($G356="正式版",$H356="口腔诊所"),IFERROR(T356/同类汇总数据!E$5,0),IF(AND($G356="检查版",$H356="中西医诊所"),IFERROR(T356/同类汇总数据!E$6,0),IF(AND($G356="检查版",$H356="中医诊所"),IFERROR(T356/同类汇总数据!E$7,0),IF(AND($G356="检查版",$H356="口腔诊所"),IFERROR(T356/同类汇总数据!E$8,0),IF(AND($G356="互联网版",$H356="中西医诊所"),IFERROR(T356/同类汇总数据!E$9,0),IF(AND($G356="互联网版",$H356="中医诊所"),IFERROR(T356/同类汇总数据!E$10,0),IF(AND($G356="互联网版",$H356="口腔诊所"),IFERROR(T356/同类汇总数据!E$11,0))))))))))</f>
        <v>1.31882860645142</v>
      </c>
      <c r="AG356" s="61">
        <f>IF(AND($G356="正式版",$H356="中西医诊所"),IFERROR(U356/同类汇总数据!F$3,0),IF(AND($G356="正式版",$H356="中医诊所"),IFERROR(U356/同类汇总数据!F$4,0),IF(AND($G356="正式版",$H356="口腔诊所"),IFERROR(U356/同类汇总数据!F$5,0),IF(AND($G356="检查版",$H356="中西医诊所"),IFERROR(U356/同类汇总数据!F$6,0),IF(AND($G356="检查版",$H356="中医诊所"),IFERROR(U356/同类汇总数据!F$7,0),IF(AND($G356="检查版",$H356="口腔诊所"),IFERROR(U356/同类汇总数据!F$8,0),IF(AND($G356="互联网版",$H356="中西医诊所"),IFERROR(U356/同类汇总数据!F$9,0),IF(AND($G356="互联网版",$H356="中医诊所"),IFERROR(U356/同类汇总数据!F$10,0),IF(AND($G356="互联网版",$H356="口腔诊所"),IFERROR(U356/同类汇总数据!F$11,0))))))))))</f>
        <v>1.34808529678679</v>
      </c>
      <c r="AH356" s="61">
        <f>IF(AND($G356="正式版",$H356="中西医诊所"),IFERROR(V356/同类汇总数据!G$3,0),IF(AND($G356="正式版",$H356="中医诊所"),IFERROR(V356/同类汇总数据!G$4,0),IF(AND($G356="正式版",$H356="口腔诊所"),IFERROR(V356/同类汇总数据!G$5,0),IF(AND($G356="检查版",$H356="中西医诊所"),IFERROR(V356/同类汇总数据!G$6,0),IF(AND($G356="检查版",$H356="中医诊所"),IFERROR(V356/同类汇总数据!G$7,0),IF(AND($G356="检查版",$H356="口腔诊所"),IFERROR(V356/同类汇总数据!G$8,0),IF(AND($G356="互联网版",$H356="中西医诊所"),IFERROR(V356/同类汇总数据!G$9,0),IF(AND($G356="互联网版",$H356="中医诊所"),IFERROR(V356/同类汇总数据!G$10,0),IF(AND($G356="互联网版",$H356="口腔诊所"),IFERROR(V356/同类汇总数据!G$11,0))))))))))</f>
        <v>0.74314081032074</v>
      </c>
      <c r="AI356" s="61">
        <f>IF(AND($G356="正式版",$H356="中西医诊所"),IFERROR(W356/同类汇总数据!H$3,0),IF(AND($G356="正式版",$H356="中医诊所"),IFERROR(W356/同类汇总数据!H$4,0),IF(AND($G356="正式版",$H356="口腔诊所"),IFERROR(W356/同类汇总数据!H$5,0),IF(AND($G356="检查版",$H356="中西医诊所"),IFERROR(W356/同类汇总数据!H$6,0),IF(AND($G356="检查版",$H356="中医诊所"),IFERROR(W356/同类汇总数据!H$7,0),IF(AND($G356="检查版",$H356="口腔诊所"),IFERROR(W356/同类汇总数据!H$8,0),IF(AND($G356="互联网版",$H356="中西医诊所"),IFERROR(W356/同类汇总数据!H$9,0),IF(AND($G356="互联网版",$H356="中医诊所"),IFERROR(W356/同类汇总数据!H$10,0),IF(AND($G356="互联网版",$H356="口腔诊所"),IFERROR(W356/同类汇总数据!H$11,0))))))))))</f>
        <v>0.792444656545681</v>
      </c>
      <c r="AJ356" s="61">
        <f>IF(AND($G356="正式版",$H356="中西医诊所"),IFERROR(X356/同类汇总数据!I$3,0),IF(AND($G356="正式版",$H356="中医诊所"),IFERROR(X356/同类汇总数据!I$4,0),IF(AND($G356="正式版",$H356="口腔诊所"),IFERROR(X356/同类汇总数据!I$5,0),IF(AND($G356="检查版",$H356="中西医诊所"),IFERROR(X356/同类汇总数据!I$6,0),IF(AND($G356="检查版",$H356="中医诊所"),IFERROR(X356/同类汇总数据!I$7,0),IF(AND($G356="检查版",$H356="口腔诊所"),IFERROR(X356/同类汇总数据!I$8,0),IF(AND($G356="互联网版",$H356="中西医诊所"),IFERROR(X356/同类汇总数据!I$9,0),IF(AND($G356="互联网版",$H356="中医诊所"),IFERROR(X356/同类汇总数据!I$10,0),IF(AND($G356="互联网版",$H356="口腔诊所"),IFERROR(X356/同类汇总数据!I$11,0))))))))))</f>
        <v>0.894663535344293</v>
      </c>
      <c r="AK356" s="61">
        <f>IF(AND($G356="正式版",$H356="中西医诊所"),IFERROR(Y356/同类汇总数据!J$3,0),IF(AND($G356="正式版",$H356="中医诊所"),IFERROR(Y356/同类汇总数据!J$4,0),IF(AND($G356="正式版",$H356="口腔诊所"),IFERROR(Y356/同类汇总数据!J$5,0),IF(AND($G356="检查版",$H356="中西医诊所"),IFERROR(Y356/同类汇总数据!J$6,0),IF(AND($G356="检查版",$H356="中医诊所"),IFERROR(Y356/同类汇总数据!J$7,0),IF(AND($G356="检查版",$H356="口腔诊所"),IFERROR(Y356/同类汇总数据!J$8,0),IF(AND($G356="互联网版",$H356="中西医诊所"),IFERROR(Y356/同类汇总数据!J$9,0),IF(AND($G356="互联网版",$H356="中医诊所"),IFERROR(Y356/同类汇总数据!J$10,0),IF(AND($G356="互联网版",$H356="口腔诊所"),IFERROR(Y356/同类汇总数据!J$11,0))))))))))</f>
        <v>0.911095867615512</v>
      </c>
      <c r="AL356" s="62" t="str">
        <f ca="1" t="shared" si="101"/>
        <v>-</v>
      </c>
      <c r="AM356" s="62" t="str">
        <f t="shared" si="102"/>
        <v>高于同行20%</v>
      </c>
      <c r="AN356" s="5" t="str">
        <f t="shared" si="103"/>
        <v/>
      </c>
      <c r="AO356" s="63">
        <f t="shared" si="104"/>
        <v>46103.6105659838</v>
      </c>
      <c r="AP356" s="5" t="str">
        <f t="shared" si="105"/>
        <v/>
      </c>
      <c r="AQ356" s="60">
        <v>45362.4277627083</v>
      </c>
    </row>
    <row r="357" ht="17" spans="1:43">
      <c r="A357" s="5">
        <f t="shared" si="107"/>
        <v>354</v>
      </c>
      <c r="B357" s="55" t="str">
        <f t="shared" si="97"/>
        <v>交易波动较大</v>
      </c>
      <c r="C357" s="2" t="str">
        <f t="shared" si="99"/>
        <v/>
      </c>
      <c r="D357" s="56" t="str">
        <f t="shared" si="100"/>
        <v>-</v>
      </c>
      <c r="E357" s="84" t="s">
        <v>1084</v>
      </c>
      <c r="F357" s="58">
        <v>45362.4419339236</v>
      </c>
      <c r="G357" s="59" t="s">
        <v>38</v>
      </c>
      <c r="H357" s="59" t="s">
        <v>66</v>
      </c>
      <c r="I357" s="59" t="s">
        <v>40</v>
      </c>
      <c r="J357" s="59" t="s">
        <v>41</v>
      </c>
      <c r="K357" s="59" t="s">
        <v>1085</v>
      </c>
      <c r="L357" s="59"/>
      <c r="M357" s="60">
        <v>46103.3933333333</v>
      </c>
      <c r="N357" s="60">
        <v>46103.7158845486</v>
      </c>
      <c r="O357" s="60">
        <v>46103.7683429398</v>
      </c>
      <c r="P357" s="60">
        <v>45940.8564171991</v>
      </c>
      <c r="Q357" s="60">
        <v>46102.3852950347</v>
      </c>
      <c r="R357" s="59">
        <v>4280</v>
      </c>
      <c r="S357" s="59">
        <v>25000</v>
      </c>
      <c r="T357" s="59">
        <v>99344</v>
      </c>
      <c r="U357" s="59">
        <v>82500</v>
      </c>
      <c r="V357" s="59">
        <v>6</v>
      </c>
      <c r="W357" s="59">
        <v>43</v>
      </c>
      <c r="X357" s="59">
        <v>193</v>
      </c>
      <c r="Y357" s="59">
        <v>145</v>
      </c>
      <c r="Z357" s="59">
        <v>791.7647058824</v>
      </c>
      <c r="AA357" s="59">
        <v>-0.0895848507</v>
      </c>
      <c r="AB357" s="59">
        <v>-0.4142991212</v>
      </c>
      <c r="AC357" s="59">
        <v>-0.2813611281</v>
      </c>
      <c r="AD357" s="61">
        <f>IF(AND($G357="正式版",$H357="中西医诊所"),IFERROR(R357/同类汇总数据!C$3,0),IF(AND($G357="正式版",$H357="中医诊所"),IFERROR(R357/同类汇总数据!C$4,0),IF(AND($G357="正式版",$H357="口腔诊所"),IFERROR(R357/同类汇总数据!C$5,0),IF(AND($G357="检查版",$H357="中西医诊所"),IFERROR(R357/同类汇总数据!C$6,0),IF(AND($G357="检查版",$H357="中医诊所"),IFERROR(R357/同类汇总数据!C$7,0),IF(AND($G357="检查版",$H357="口腔诊所"),IFERROR(R357/同类汇总数据!C$8,0),IF(AND($G357="互联网版",$H357="中西医诊所"),IFERROR(R357/同类汇总数据!C$9,0),IF(AND($G357="互联网版",$H357="中医诊所"),IFERROR(R357/同类汇总数据!C$10,0),IF(AND($G357="互联网版",$H357="口腔诊所"),IFERROR(R357/同类汇总数据!C$11,0))))))))))</f>
        <v>0.616092437154885</v>
      </c>
      <c r="AE357" s="61">
        <f>IF(AND($G357="正式版",$H357="中西医诊所"),IFERROR(S357/同类汇总数据!D$3,0),IF(AND($G357="正式版",$H357="中医诊所"),IFERROR(S357/同类汇总数据!D$4,0),IF(AND($G357="正式版",$H357="口腔诊所"),IFERROR(S357/同类汇总数据!D$5,0),IF(AND($G357="检查版",$H357="中西医诊所"),IFERROR(S357/同类汇总数据!D$6,0),IF(AND($G357="检查版",$H357="中医诊所"),IFERROR(S357/同类汇总数据!D$7,0),IF(AND($G357="检查版",$H357="口腔诊所"),IFERROR(S357/同类汇总数据!D$8,0),IF(AND($G357="互联网版",$H357="中西医诊所"),IFERROR(S357/同类汇总数据!D$9,0),IF(AND($G357="互联网版",$H357="中医诊所"),IFERROR(S357/同类汇总数据!D$10,0),IF(AND($G357="互联网版",$H357="口腔诊所"),IFERROR(S357/同类汇总数据!D$11,0))))))))))</f>
        <v>0.927497131189079</v>
      </c>
      <c r="AF357" s="61">
        <f>IF(AND($G357="正式版",$H357="中西医诊所"),IFERROR(T357/同类汇总数据!E$3,0),IF(AND($G357="正式版",$H357="中医诊所"),IFERROR(T357/同类汇总数据!E$4,0),IF(AND($G357="正式版",$H357="口腔诊所"),IFERROR(T357/同类汇总数据!E$5,0),IF(AND($G357="检查版",$H357="中西医诊所"),IFERROR(T357/同类汇总数据!E$6,0),IF(AND($G357="检查版",$H357="中医诊所"),IFERROR(T357/同类汇总数据!E$7,0),IF(AND($G357="检查版",$H357="口腔诊所"),IFERROR(T357/同类汇总数据!E$8,0),IF(AND($G357="互联网版",$H357="中西医诊所"),IFERROR(T357/同类汇总数据!E$9,0),IF(AND($G357="互联网版",$H357="中医诊所"),IFERROR(T357/同类汇总数据!E$10,0),IF(AND($G357="互联网版",$H357="口腔诊所"),IFERROR(T357/同类汇总数据!E$11,0))))))))))</f>
        <v>1.27651008709417</v>
      </c>
      <c r="AG357" s="61">
        <f>IF(AND($G357="正式版",$H357="中西医诊所"),IFERROR(U357/同类汇总数据!F$3,0),IF(AND($G357="正式版",$H357="中医诊所"),IFERROR(U357/同类汇总数据!F$4,0),IF(AND($G357="正式版",$H357="口腔诊所"),IFERROR(U357/同类汇总数据!F$5,0),IF(AND($G357="检查版",$H357="中西医诊所"),IFERROR(U357/同类汇总数据!F$6,0),IF(AND($G357="检查版",$H357="中医诊所"),IFERROR(U357/同类汇总数据!F$7,0),IF(AND($G357="检查版",$H357="口腔诊所"),IFERROR(U357/同类汇总数据!F$8,0),IF(AND($G357="互联网版",$H357="中西医诊所"),IFERROR(U357/同类汇总数据!F$9,0),IF(AND($G357="互联网版",$H357="中医诊所"),IFERROR(U357/同类汇总数据!F$10,0),IF(AND($G357="互联网版",$H357="口腔诊所"),IFERROR(U357/同类汇总数据!F$11,0))))))))))</f>
        <v>1.23526996160725</v>
      </c>
      <c r="AH357" s="61">
        <f>IF(AND($G357="正式版",$H357="中西医诊所"),IFERROR(V357/同类汇总数据!G$3,0),IF(AND($G357="正式版",$H357="中医诊所"),IFERROR(V357/同类汇总数据!G$4,0),IF(AND($G357="正式版",$H357="口腔诊所"),IFERROR(V357/同类汇总数据!G$5,0),IF(AND($G357="检查版",$H357="中西医诊所"),IFERROR(V357/同类汇总数据!G$6,0),IF(AND($G357="检查版",$H357="中医诊所"),IFERROR(V357/同类汇总数据!G$7,0),IF(AND($G357="检查版",$H357="口腔诊所"),IFERROR(V357/同类汇总数据!G$8,0),IF(AND($G357="互联网版",$H357="中西医诊所"),IFERROR(V357/同类汇总数据!G$9,0),IF(AND($G357="互联网版",$H357="中医诊所"),IFERROR(V357/同类汇总数据!G$10,0),IF(AND($G357="互联网版",$H357="口腔诊所"),IFERROR(V357/同类汇总数据!G$11,0))))))))))</f>
        <v>0.135535943002618</v>
      </c>
      <c r="AI357" s="61">
        <f>IF(AND($G357="正式版",$H357="中西医诊所"),IFERROR(W357/同类汇总数据!H$3,0),IF(AND($G357="正式版",$H357="中医诊所"),IFERROR(W357/同类汇总数据!H$4,0),IF(AND($G357="正式版",$H357="口腔诊所"),IFERROR(W357/同类汇总数据!H$5,0),IF(AND($G357="检查版",$H357="中西医诊所"),IFERROR(W357/同类汇总数据!H$6,0),IF(AND($G357="检查版",$H357="中医诊所"),IFERROR(W357/同类汇总数据!H$7,0),IF(AND($G357="检查版",$H357="口腔诊所"),IFERROR(W357/同类汇总数据!H$8,0),IF(AND($G357="互联网版",$H357="中西医诊所"),IFERROR(W357/同类汇总数据!H$9,0),IF(AND($G357="互联网版",$H357="中医诊所"),IFERROR(W357/同类汇总数据!H$10,0),IF(AND($G357="互联网版",$H357="口腔诊所"),IFERROR(W357/同类汇总数据!H$11,0))))))))))</f>
        <v>0.24436997159057</v>
      </c>
      <c r="AJ357" s="61">
        <f>IF(AND($G357="正式版",$H357="中西医诊所"),IFERROR(X357/同类汇总数据!I$3,0),IF(AND($G357="正式版",$H357="中医诊所"),IFERROR(X357/同类汇总数据!I$4,0),IF(AND($G357="正式版",$H357="口腔诊所"),IFERROR(X357/同类汇总数据!I$5,0),IF(AND($G357="检查版",$H357="中西医诊所"),IFERROR(X357/同类汇总数据!I$6,0),IF(AND($G357="检查版",$H357="中医诊所"),IFERROR(X357/同类汇总数据!I$7,0),IF(AND($G357="检查版",$H357="口腔诊所"),IFERROR(X357/同类汇总数据!I$8,0),IF(AND($G357="互联网版",$H357="中西医诊所"),IFERROR(X357/同类汇总数据!I$9,0),IF(AND($G357="互联网版",$H357="中医诊所"),IFERROR(X357/同类汇总数据!I$10,0),IF(AND($G357="互联网版",$H357="口腔诊所"),IFERROR(X357/同类汇总数据!I$11,0))))))))))</f>
        <v>0.373820190551453</v>
      </c>
      <c r="AK357" s="61">
        <f>IF(AND($G357="正式版",$H357="中西医诊所"),IFERROR(Y357/同类汇总数据!J$3,0),IF(AND($G357="正式版",$H357="中医诊所"),IFERROR(Y357/同类汇总数据!J$4,0),IF(AND($G357="正式版",$H357="口腔诊所"),IFERROR(Y357/同类汇总数据!J$5,0),IF(AND($G357="检查版",$H357="中西医诊所"),IFERROR(Y357/同类汇总数据!J$6,0),IF(AND($G357="检查版",$H357="中医诊所"),IFERROR(Y357/同类汇总数据!J$7,0),IF(AND($G357="检查版",$H357="口腔诊所"),IFERROR(Y357/同类汇总数据!J$8,0),IF(AND($G357="互联网版",$H357="中西医诊所"),IFERROR(Y357/同类汇总数据!J$9,0),IF(AND($G357="互联网版",$H357="中医诊所"),IFERROR(Y357/同类汇总数据!J$10,0),IF(AND($G357="互联网版",$H357="口腔诊所"),IFERROR(Y357/同类汇总数据!J$11,0))))))))))</f>
        <v>0.318149065782695</v>
      </c>
      <c r="AL357" s="62" t="str">
        <f ca="1" t="shared" si="101"/>
        <v>-</v>
      </c>
      <c r="AM357" s="62" t="str">
        <f t="shared" si="102"/>
        <v/>
      </c>
      <c r="AN357" s="5" t="str">
        <f t="shared" si="103"/>
        <v>低于同行50%</v>
      </c>
      <c r="AO357" s="63">
        <f t="shared" si="104"/>
        <v>46103.7683429398</v>
      </c>
      <c r="AP357" s="5" t="str">
        <f t="shared" si="105"/>
        <v/>
      </c>
      <c r="AQ357" s="60">
        <v>45362.4304939931</v>
      </c>
    </row>
    <row r="358" ht="17" spans="1:43">
      <c r="A358" s="5">
        <f t="shared" si="107"/>
        <v>355</v>
      </c>
      <c r="B358" s="55" t="str">
        <f t="shared" si="97"/>
        <v>连续三月交易上升</v>
      </c>
      <c r="C358" s="2" t="str">
        <f t="shared" si="99"/>
        <v/>
      </c>
      <c r="D358" s="56" t="str">
        <f t="shared" si="100"/>
        <v>-</v>
      </c>
      <c r="E358" s="84" t="s">
        <v>1086</v>
      </c>
      <c r="F358" s="58">
        <v>45362.7564446181</v>
      </c>
      <c r="G358" s="59" t="s">
        <v>38</v>
      </c>
      <c r="H358" s="59" t="s">
        <v>66</v>
      </c>
      <c r="I358" s="59" t="s">
        <v>40</v>
      </c>
      <c r="J358" s="59" t="s">
        <v>45</v>
      </c>
      <c r="K358" s="59" t="s">
        <v>1087</v>
      </c>
      <c r="L358" s="59"/>
      <c r="M358" s="60">
        <v>46104.3853472222</v>
      </c>
      <c r="N358" s="60">
        <v>46103.7407404282</v>
      </c>
      <c r="O358" s="60">
        <v>46104.3896770486</v>
      </c>
      <c r="P358" s="60">
        <v>46098.5180163542</v>
      </c>
      <c r="Q358" s="60">
        <v>46103.6499747222</v>
      </c>
      <c r="R358" s="59">
        <v>10499.29</v>
      </c>
      <c r="S358" s="59">
        <v>30774.15</v>
      </c>
      <c r="T358" s="59">
        <v>91248.33</v>
      </c>
      <c r="U358" s="59">
        <v>73968.83</v>
      </c>
      <c r="V358" s="59">
        <v>49</v>
      </c>
      <c r="W358" s="59">
        <v>155</v>
      </c>
      <c r="X358" s="59">
        <v>516</v>
      </c>
      <c r="Y358" s="59">
        <v>451</v>
      </c>
      <c r="Z358" s="59">
        <v>402.065</v>
      </c>
      <c r="AA358" s="59">
        <v>0.4971554477</v>
      </c>
      <c r="AB358" s="59">
        <v>-0.4850815775</v>
      </c>
      <c r="AC358" s="59">
        <v>-0.2833737342</v>
      </c>
      <c r="AD358" s="61">
        <f>IF(AND($G358="正式版",$H358="中西医诊所"),IFERROR(R358/同类汇总数据!C$3,0),IF(AND($G358="正式版",$H358="中医诊所"),IFERROR(R358/同类汇总数据!C$4,0),IF(AND($G358="正式版",$H358="口腔诊所"),IFERROR(R358/同类汇总数据!C$5,0),IF(AND($G358="检查版",$H358="中西医诊所"),IFERROR(R358/同类汇总数据!C$6,0),IF(AND($G358="检查版",$H358="中医诊所"),IFERROR(R358/同类汇总数据!C$7,0),IF(AND($G358="检查版",$H358="口腔诊所"),IFERROR(R358/同类汇总数据!C$8,0),IF(AND($G358="互联网版",$H358="中西医诊所"),IFERROR(R358/同类汇总数据!C$9,0),IF(AND($G358="互联网版",$H358="中医诊所"),IFERROR(R358/同类汇总数据!C$10,0),IF(AND($G358="互联网版",$H358="口腔诊所"),IFERROR(R358/同类汇总数据!C$11,0))))))))))</f>
        <v>1.51133952441493</v>
      </c>
      <c r="AE358" s="61">
        <f>IF(AND($G358="正式版",$H358="中西医诊所"),IFERROR(S358/同类汇总数据!D$3,0),IF(AND($G358="正式版",$H358="中医诊所"),IFERROR(S358/同类汇总数据!D$4,0),IF(AND($G358="正式版",$H358="口腔诊所"),IFERROR(S358/同类汇总数据!D$5,0),IF(AND($G358="检查版",$H358="中西医诊所"),IFERROR(S358/同类汇总数据!D$6,0),IF(AND($G358="检查版",$H358="中医诊所"),IFERROR(S358/同类汇总数据!D$7,0),IF(AND($G358="检查版",$H358="口腔诊所"),IFERROR(S358/同类汇总数据!D$8,0),IF(AND($G358="互联网版",$H358="中西医诊所"),IFERROR(S358/同类汇总数据!D$9,0),IF(AND($G358="互联网版",$H358="中医诊所"),IFERROR(S358/同类汇总数据!D$10,0),IF(AND($G358="互联网版",$H358="口腔诊所"),IFERROR(S358/同类汇总数据!D$11,0))))))))))</f>
        <v>1.1417174335913</v>
      </c>
      <c r="AF358" s="61">
        <f>IF(AND($G358="正式版",$H358="中西医诊所"),IFERROR(T358/同类汇总数据!E$3,0),IF(AND($G358="正式版",$H358="中医诊所"),IFERROR(T358/同类汇总数据!E$4,0),IF(AND($G358="正式版",$H358="口腔诊所"),IFERROR(T358/同类汇总数据!E$5,0),IF(AND($G358="检查版",$H358="中西医诊所"),IFERROR(T358/同类汇总数据!E$6,0),IF(AND($G358="检查版",$H358="中医诊所"),IFERROR(T358/同类汇总数据!E$7,0),IF(AND($G358="检查版",$H358="口腔诊所"),IFERROR(T358/同类汇总数据!E$8,0),IF(AND($G358="互联网版",$H358="中西医诊所"),IFERROR(T358/同类汇总数据!E$9,0),IF(AND($G358="互联网版",$H358="中医诊所"),IFERROR(T358/同类汇总数据!E$10,0),IF(AND($G358="互联网版",$H358="口腔诊所"),IFERROR(T358/同类汇总数据!E$11,0))))))))))</f>
        <v>1.17248564257024</v>
      </c>
      <c r="AG358" s="61">
        <f>IF(AND($G358="正式版",$H358="中西医诊所"),IFERROR(U358/同类汇总数据!F$3,0),IF(AND($G358="正式版",$H358="中医诊所"),IFERROR(U358/同类汇总数据!F$4,0),IF(AND($G358="正式版",$H358="口腔诊所"),IFERROR(U358/同类汇总数据!F$5,0),IF(AND($G358="检查版",$H358="中西医诊所"),IFERROR(U358/同类汇总数据!F$6,0),IF(AND($G358="检查版",$H358="中医诊所"),IFERROR(U358/同类汇总数据!F$7,0),IF(AND($G358="检查版",$H358="口腔诊所"),IFERROR(U358/同类汇总数据!F$8,0),IF(AND($G358="互联网版",$H358="中西医诊所"),IFERROR(U358/同类汇总数据!F$9,0),IF(AND($G358="互联网版",$H358="中医诊所"),IFERROR(U358/同类汇总数据!F$10,0),IF(AND($G358="互联网版",$H358="口腔诊所"),IFERROR(U358/同类汇总数据!F$11,0))))))))))</f>
        <v>1.10753301568768</v>
      </c>
      <c r="AH358" s="61">
        <f>IF(AND($G358="正式版",$H358="中西医诊所"),IFERROR(V358/同类汇总数据!G$3,0),IF(AND($G358="正式版",$H358="中医诊所"),IFERROR(V358/同类汇总数据!G$4,0),IF(AND($G358="正式版",$H358="口腔诊所"),IFERROR(V358/同类汇总数据!G$5,0),IF(AND($G358="检查版",$H358="中西医诊所"),IFERROR(V358/同类汇总数据!G$6,0),IF(AND($G358="检查版",$H358="中医诊所"),IFERROR(V358/同类汇总数据!G$7,0),IF(AND($G358="检查版",$H358="口腔诊所"),IFERROR(V358/同类汇总数据!G$8,0),IF(AND($G358="互联网版",$H358="中西医诊所"),IFERROR(V358/同类汇总数据!G$9,0),IF(AND($G358="互联网版",$H358="中医诊所"),IFERROR(V358/同类汇总数据!G$10,0),IF(AND($G358="互联网版",$H358="口腔诊所"),IFERROR(V358/同类汇总数据!G$11,0))))))))))</f>
        <v>1.10687686785471</v>
      </c>
      <c r="AI358" s="61">
        <f>IF(AND($G358="正式版",$H358="中西医诊所"),IFERROR(W358/同类汇总数据!H$3,0),IF(AND($G358="正式版",$H358="中医诊所"),IFERROR(W358/同类汇总数据!H$4,0),IF(AND($G358="正式版",$H358="口腔诊所"),IFERROR(W358/同类汇总数据!H$5,0),IF(AND($G358="检查版",$H358="中西医诊所"),IFERROR(W358/同类汇总数据!H$6,0),IF(AND($G358="检查版",$H358="中医诊所"),IFERROR(W358/同类汇总数据!H$7,0),IF(AND($G358="检查版",$H358="口腔诊所"),IFERROR(W358/同类汇总数据!H$8,0),IF(AND($G358="互联网版",$H358="中西医诊所"),IFERROR(W358/同类汇总数据!H$9,0),IF(AND($G358="互联网版",$H358="中医诊所"),IFERROR(W358/同类汇总数据!H$10,0),IF(AND($G358="互联网版",$H358="口腔诊所"),IFERROR(W358/同类汇总数据!H$11,0))))))))))</f>
        <v>0.880868502245078</v>
      </c>
      <c r="AJ358" s="61">
        <f>IF(AND($G358="正式版",$H358="中西医诊所"),IFERROR(X358/同类汇总数据!I$3,0),IF(AND($G358="正式版",$H358="中医诊所"),IFERROR(X358/同类汇总数据!I$4,0),IF(AND($G358="正式版",$H358="口腔诊所"),IFERROR(X358/同类汇总数据!I$5,0),IF(AND($G358="检查版",$H358="中西医诊所"),IFERROR(X358/同类汇总数据!I$6,0),IF(AND($G358="检查版",$H358="中医诊所"),IFERROR(X358/同类汇总数据!I$7,0),IF(AND($G358="检查版",$H358="口腔诊所"),IFERROR(X358/同类汇总数据!I$8,0),IF(AND($G358="互联网版",$H358="中西医诊所"),IFERROR(X358/同类汇总数据!I$9,0),IF(AND($G358="互联网版",$H358="中医诊所"),IFERROR(X358/同类汇总数据!I$10,0),IF(AND($G358="互联网版",$H358="口腔诊所"),IFERROR(X358/同类汇总数据!I$11,0))))))))))</f>
        <v>0.999436364375904</v>
      </c>
      <c r="AK358" s="61">
        <f>IF(AND($G358="正式版",$H358="中西医诊所"),IFERROR(Y358/同类汇总数据!J$3,0),IF(AND($G358="正式版",$H358="中医诊所"),IFERROR(Y358/同类汇总数据!J$4,0),IF(AND($G358="正式版",$H358="口腔诊所"),IFERROR(Y358/同类汇总数据!J$5,0),IF(AND($G358="检查版",$H358="中西医诊所"),IFERROR(Y358/同类汇总数据!J$6,0),IF(AND($G358="检查版",$H358="中医诊所"),IFERROR(Y358/同类汇总数据!J$7,0),IF(AND($G358="检查版",$H358="口腔诊所"),IFERROR(Y358/同类汇总数据!J$8,0),IF(AND($G358="互联网版",$H358="中西医诊所"),IFERROR(Y358/同类汇总数据!J$9,0),IF(AND($G358="互联网版",$H358="中医诊所"),IFERROR(Y358/同类汇总数据!J$10,0),IF(AND($G358="互联网版",$H358="口腔诊所"),IFERROR(Y358/同类汇总数据!J$11,0))))))))))</f>
        <v>0.989553301158589</v>
      </c>
      <c r="AL358" s="62" t="str">
        <f ca="1" t="shared" si="101"/>
        <v>-</v>
      </c>
      <c r="AM358" s="62" t="str">
        <f t="shared" si="102"/>
        <v/>
      </c>
      <c r="AN358" s="5" t="str">
        <f t="shared" si="103"/>
        <v/>
      </c>
      <c r="AO358" s="63">
        <f t="shared" si="104"/>
        <v>46104.3896770486</v>
      </c>
      <c r="AP358" s="5" t="str">
        <f t="shared" si="105"/>
        <v/>
      </c>
      <c r="AQ358" s="60">
        <v>45362.4419339236</v>
      </c>
    </row>
    <row r="359" ht="17" spans="1:43">
      <c r="A359" s="5">
        <f t="shared" si="107"/>
        <v>356</v>
      </c>
      <c r="B359" s="55" t="str">
        <f t="shared" si="97"/>
        <v>交易波动较大</v>
      </c>
      <c r="C359" s="2" t="str">
        <f t="shared" si="99"/>
        <v>本月交易额降超20%</v>
      </c>
      <c r="D359" s="56" t="str">
        <f t="shared" si="100"/>
        <v>-</v>
      </c>
      <c r="E359" s="84" t="s">
        <v>1088</v>
      </c>
      <c r="F359" s="58">
        <v>45363.5913509144</v>
      </c>
      <c r="G359" s="59" t="s">
        <v>38</v>
      </c>
      <c r="H359" s="59" t="s">
        <v>39</v>
      </c>
      <c r="I359" s="59" t="s">
        <v>40</v>
      </c>
      <c r="J359" s="59" t="s">
        <v>41</v>
      </c>
      <c r="K359" s="59" t="s">
        <v>1089</v>
      </c>
      <c r="L359" s="59" t="s">
        <v>1090</v>
      </c>
      <c r="M359" s="60">
        <v>46104.3466898148</v>
      </c>
      <c r="N359" s="60">
        <v>46104.3988528704</v>
      </c>
      <c r="O359" s="60">
        <v>46104.3981675347</v>
      </c>
      <c r="P359" s="60">
        <v>46102.8114871875</v>
      </c>
      <c r="Q359" s="60">
        <v>46104.3988948958</v>
      </c>
      <c r="R359" s="59">
        <v>12309.39</v>
      </c>
      <c r="S359" s="59">
        <v>50920.53</v>
      </c>
      <c r="T359" s="59">
        <v>238063.38</v>
      </c>
      <c r="U359" s="59">
        <v>165946.08</v>
      </c>
      <c r="V359" s="59">
        <v>98</v>
      </c>
      <c r="W359" s="59">
        <v>400</v>
      </c>
      <c r="X359" s="59">
        <v>1458</v>
      </c>
      <c r="Y359" s="59">
        <v>1219</v>
      </c>
      <c r="Z359" s="59">
        <v>250.2957466063</v>
      </c>
      <c r="AA359" s="59">
        <v>-0.2621307015</v>
      </c>
      <c r="AB359" s="59">
        <v>-0.4158240967</v>
      </c>
      <c r="AC359" s="59">
        <v>-0.1056819994</v>
      </c>
      <c r="AD359" s="61">
        <f>IF(AND($G359="正式版",$H359="中西医诊所"),IFERROR(R359/同类汇总数据!C$3,0),IF(AND($G359="正式版",$H359="中医诊所"),IFERROR(R359/同类汇总数据!C$4,0),IF(AND($G359="正式版",$H359="口腔诊所"),IFERROR(R359/同类汇总数据!C$5,0),IF(AND($G359="检查版",$H359="中西医诊所"),IFERROR(R359/同类汇总数据!C$6,0),IF(AND($G359="检查版",$H359="中医诊所"),IFERROR(R359/同类汇总数据!C$7,0),IF(AND($G359="检查版",$H359="口腔诊所"),IFERROR(R359/同类汇总数据!C$8,0),IF(AND($G359="互联网版",$H359="中西医诊所"),IFERROR(R359/同类汇总数据!C$9,0),IF(AND($G359="互联网版",$H359="中医诊所"),IFERROR(R359/同类汇总数据!C$10,0),IF(AND($G359="互联网版",$H359="口腔诊所"),IFERROR(R359/同类汇总数据!C$11,0))))))))))</f>
        <v>1.34503098312825</v>
      </c>
      <c r="AE359" s="61">
        <f>IF(AND($G359="正式版",$H359="中西医诊所"),IFERROR(S359/同类汇总数据!D$3,0),IF(AND($G359="正式版",$H359="中医诊所"),IFERROR(S359/同类汇总数据!D$4,0),IF(AND($G359="正式版",$H359="口腔诊所"),IFERROR(S359/同类汇总数据!D$5,0),IF(AND($G359="检查版",$H359="中西医诊所"),IFERROR(S359/同类汇总数据!D$6,0),IF(AND($G359="检查版",$H359="中医诊所"),IFERROR(S359/同类汇总数据!D$7,0),IF(AND($G359="检查版",$H359="口腔诊所"),IFERROR(S359/同类汇总数据!D$8,0),IF(AND($G359="互联网版",$H359="中西医诊所"),IFERROR(S359/同类汇总数据!D$9,0),IF(AND($G359="互联网版",$H359="中医诊所"),IFERROR(S359/同类汇总数据!D$10,0),IF(AND($G359="互联网版",$H359="口腔诊所"),IFERROR(S359/同类汇总数据!D$11,0))))))))))</f>
        <v>1.39570612515396</v>
      </c>
      <c r="AF359" s="61">
        <f>IF(AND($G359="正式版",$H359="中西医诊所"),IFERROR(T359/同类汇总数据!E$3,0),IF(AND($G359="正式版",$H359="中医诊所"),IFERROR(T359/同类汇总数据!E$4,0),IF(AND($G359="正式版",$H359="口腔诊所"),IFERROR(T359/同类汇总数据!E$5,0),IF(AND($G359="检查版",$H359="中西医诊所"),IFERROR(T359/同类汇总数据!E$6,0),IF(AND($G359="检查版",$H359="中医诊所"),IFERROR(T359/同类汇总数据!E$7,0),IF(AND($G359="检查版",$H359="口腔诊所"),IFERROR(T359/同类汇总数据!E$8,0),IF(AND($G359="互联网版",$H359="中西医诊所"),IFERROR(T359/同类汇总数据!E$9,0),IF(AND($G359="互联网版",$H359="中医诊所"),IFERROR(T359/同类汇总数据!E$10,0),IF(AND($G359="互联网版",$H359="口腔诊所"),IFERROR(T359/同类汇总数据!E$11,0))))))))))</f>
        <v>2.18174174560233</v>
      </c>
      <c r="AG359" s="61">
        <f>IF(AND($G359="正式版",$H359="中西医诊所"),IFERROR(U359/同类汇总数据!F$3,0),IF(AND($G359="正式版",$H359="中医诊所"),IFERROR(U359/同类汇总数据!F$4,0),IF(AND($G359="正式版",$H359="口腔诊所"),IFERROR(U359/同类汇总数据!F$5,0),IF(AND($G359="检查版",$H359="中西医诊所"),IFERROR(U359/同类汇总数据!F$6,0),IF(AND($G359="检查版",$H359="中医诊所"),IFERROR(U359/同类汇总数据!F$7,0),IF(AND($G359="检查版",$H359="口腔诊所"),IFERROR(U359/同类汇总数据!F$8,0),IF(AND($G359="互联网版",$H359="中西医诊所"),IFERROR(U359/同类汇总数据!F$9,0),IF(AND($G359="互联网版",$H359="中医诊所"),IFERROR(U359/同类汇总数据!F$10,0),IF(AND($G359="互联网版",$H359="口腔诊所"),IFERROR(U359/同类汇总数据!F$11,0))))))))))</f>
        <v>1.72998935324945</v>
      </c>
      <c r="AH359" s="61">
        <f>IF(AND($G359="正式版",$H359="中西医诊所"),IFERROR(V359/同类汇总数据!G$3,0),IF(AND($G359="正式版",$H359="中医诊所"),IFERROR(V359/同类汇总数据!G$4,0),IF(AND($G359="正式版",$H359="口腔诊所"),IFERROR(V359/同类汇总数据!G$5,0),IF(AND($G359="检查版",$H359="中西医诊所"),IFERROR(V359/同类汇总数据!G$6,0),IF(AND($G359="检查版",$H359="中医诊所"),IFERROR(V359/同类汇总数据!G$7,0),IF(AND($G359="检查版",$H359="口腔诊所"),IFERROR(V359/同类汇总数据!G$8,0),IF(AND($G359="互联网版",$H359="中西医诊所"),IFERROR(V359/同类汇总数据!G$9,0),IF(AND($G359="互联网版",$H359="中医诊所"),IFERROR(V359/同类汇总数据!G$10,0),IF(AND($G359="互联网版",$H359="口腔诊所"),IFERROR(V359/同类汇总数据!G$11,0))))))))))</f>
        <v>1.03374327935013</v>
      </c>
      <c r="AI359" s="61">
        <f>IF(AND($G359="正式版",$H359="中西医诊所"),IFERROR(W359/同类汇总数据!H$3,0),IF(AND($G359="正式版",$H359="中医诊所"),IFERROR(W359/同类汇总数据!H$4,0),IF(AND($G359="正式版",$H359="口腔诊所"),IFERROR(W359/同类汇总数据!H$5,0),IF(AND($G359="检查版",$H359="中西医诊所"),IFERROR(W359/同类汇总数据!H$6,0),IF(AND($G359="检查版",$H359="中医诊所"),IFERROR(W359/同类汇总数据!H$7,0),IF(AND($G359="检查版",$H359="口腔诊所"),IFERROR(W359/同类汇总数据!H$8,0),IF(AND($G359="互联网版",$H359="中西医诊所"),IFERROR(W359/同类汇总数据!H$9,0),IF(AND($G359="互联网版",$H359="中医诊所"),IFERROR(W359/同类汇总数据!H$10,0),IF(AND($G359="互联网版",$H359="口腔诊所"),IFERROR(W359/同类汇总数据!H$11,0))))))))))</f>
        <v>1.0940009364648</v>
      </c>
      <c r="AJ359" s="61">
        <f>IF(AND($G359="正式版",$H359="中西医诊所"),IFERROR(X359/同类汇总数据!I$3,0),IF(AND($G359="正式版",$H359="中医诊所"),IFERROR(X359/同类汇总数据!I$4,0),IF(AND($G359="正式版",$H359="口腔诊所"),IFERROR(X359/同类汇总数据!I$5,0),IF(AND($G359="检查版",$H359="中西医诊所"),IFERROR(X359/同类汇总数据!I$6,0),IF(AND($G359="检查版",$H359="中医诊所"),IFERROR(X359/同类汇总数据!I$7,0),IF(AND($G359="检查版",$H359="口腔诊所"),IFERROR(X359/同类汇总数据!I$8,0),IF(AND($G359="互联网版",$H359="中西医诊所"),IFERROR(X359/同类汇总数据!I$9,0),IF(AND($G359="互联网版",$H359="中医诊所"),IFERROR(X359/同类汇总数据!I$10,0),IF(AND($G359="互联网版",$H359="口腔诊所"),IFERROR(X359/同类汇总数据!I$11,0))))))))))</f>
        <v>1.28922737346273</v>
      </c>
      <c r="AK359" s="61">
        <f>IF(AND($G359="正式版",$H359="中西医诊所"),IFERROR(Y359/同类汇总数据!J$3,0),IF(AND($G359="正式版",$H359="中医诊所"),IFERROR(Y359/同类汇总数据!J$4,0),IF(AND($G359="正式版",$H359="口腔诊所"),IFERROR(Y359/同类汇总数据!J$5,0),IF(AND($G359="检查版",$H359="中西医诊所"),IFERROR(Y359/同类汇总数据!J$6,0),IF(AND($G359="检查版",$H359="中医诊所"),IFERROR(Y359/同类汇总数据!J$7,0),IF(AND($G359="检查版",$H359="口腔诊所"),IFERROR(Y359/同类汇总数据!J$8,0),IF(AND($G359="互联网版",$H359="中西医诊所"),IFERROR(Y359/同类汇总数据!J$9,0),IF(AND($G359="互联网版",$H359="中医诊所"),IFERROR(Y359/同类汇总数据!J$10,0),IF(AND($G359="互联网版",$H359="口腔诊所"),IFERROR(Y359/同类汇总数据!J$11,0))))))))))</f>
        <v>1.21804700002718</v>
      </c>
      <c r="AL359" s="62" t="str">
        <f ca="1" t="shared" si="101"/>
        <v>-</v>
      </c>
      <c r="AM359" s="62" t="str">
        <f t="shared" si="102"/>
        <v>高于同行20%</v>
      </c>
      <c r="AN359" s="5" t="str">
        <f t="shared" si="103"/>
        <v/>
      </c>
      <c r="AO359" s="63">
        <f t="shared" si="104"/>
        <v>46104.3988948958</v>
      </c>
      <c r="AP359" s="5" t="str">
        <f t="shared" si="105"/>
        <v/>
      </c>
      <c r="AQ359" s="60">
        <v>45362.7564446181</v>
      </c>
    </row>
    <row r="360" ht="17" spans="1:43">
      <c r="A360" s="5">
        <f t="shared" si="107"/>
        <v>357</v>
      </c>
      <c r="B360" s="55" t="str">
        <f t="shared" si="97"/>
        <v>交易波动较大</v>
      </c>
      <c r="C360" s="2" t="str">
        <f t="shared" si="99"/>
        <v/>
      </c>
      <c r="D360" s="56" t="str">
        <f t="shared" si="100"/>
        <v>-</v>
      </c>
      <c r="E360" s="84" t="s">
        <v>1091</v>
      </c>
      <c r="F360" s="58">
        <v>45363.7109037269</v>
      </c>
      <c r="G360" s="59" t="s">
        <v>38</v>
      </c>
      <c r="H360" s="59" t="s">
        <v>39</v>
      </c>
      <c r="I360" s="59" t="s">
        <v>40</v>
      </c>
      <c r="J360" s="59" t="s">
        <v>41</v>
      </c>
      <c r="K360" s="59" t="s">
        <v>1092</v>
      </c>
      <c r="L360" s="59"/>
      <c r="M360" s="60">
        <v>46104.3347337963</v>
      </c>
      <c r="N360" s="60">
        <v>46104.3664240856</v>
      </c>
      <c r="O360" s="60">
        <v>46104.3645390972</v>
      </c>
      <c r="P360" s="60">
        <v>46099.7996594792</v>
      </c>
      <c r="Q360" s="60">
        <v>46104.3664454398</v>
      </c>
      <c r="R360" s="59">
        <v>26757.8</v>
      </c>
      <c r="S360" s="59">
        <v>111235.18</v>
      </c>
      <c r="T360" s="59">
        <v>386660.08</v>
      </c>
      <c r="U360" s="59">
        <v>334050.57</v>
      </c>
      <c r="V360" s="59">
        <v>414</v>
      </c>
      <c r="W360" s="59">
        <v>1670</v>
      </c>
      <c r="X360" s="59">
        <v>5745</v>
      </c>
      <c r="Y360" s="59">
        <v>5056</v>
      </c>
      <c r="Z360" s="59">
        <v>110.3347818903</v>
      </c>
      <c r="AA360" s="59">
        <v>-0.0931877958</v>
      </c>
      <c r="AB360" s="59">
        <v>-0.1969940441</v>
      </c>
      <c r="AC360" s="59">
        <v>-0.1814213796</v>
      </c>
      <c r="AD360" s="61">
        <f>IF(AND($G360="正式版",$H360="中西医诊所"),IFERROR(R360/同类汇总数据!C$3,0),IF(AND($G360="正式版",$H360="中医诊所"),IFERROR(R360/同类汇总数据!C$4,0),IF(AND($G360="正式版",$H360="口腔诊所"),IFERROR(R360/同类汇总数据!C$5,0),IF(AND($G360="检查版",$H360="中西医诊所"),IFERROR(R360/同类汇总数据!C$6,0),IF(AND($G360="检查版",$H360="中医诊所"),IFERROR(R360/同类汇总数据!C$7,0),IF(AND($G360="检查版",$H360="口腔诊所"),IFERROR(R360/同类汇总数据!C$8,0),IF(AND($G360="互联网版",$H360="中西医诊所"),IFERROR(R360/同类汇总数据!C$9,0),IF(AND($G360="互联网版",$H360="中医诊所"),IFERROR(R360/同类汇总数据!C$10,0),IF(AND($G360="互联网版",$H360="口腔诊所"),IFERROR(R360/同类汇总数据!C$11,0))))))))))</f>
        <v>2.92378989051035</v>
      </c>
      <c r="AE360" s="61">
        <f>IF(AND($G360="正式版",$H360="中西医诊所"),IFERROR(S360/同类汇总数据!D$3,0),IF(AND($G360="正式版",$H360="中医诊所"),IFERROR(S360/同类汇总数据!D$4,0),IF(AND($G360="正式版",$H360="口腔诊所"),IFERROR(S360/同类汇总数据!D$5,0),IF(AND($G360="检查版",$H360="中西医诊所"),IFERROR(S360/同类汇总数据!D$6,0),IF(AND($G360="检查版",$H360="中医诊所"),IFERROR(S360/同类汇总数据!D$7,0),IF(AND($G360="检查版",$H360="口腔诊所"),IFERROR(S360/同类汇总数据!D$8,0),IF(AND($G360="互联网版",$H360="中西医诊所"),IFERROR(S360/同类汇总数据!D$9,0),IF(AND($G360="互联网版",$H360="中医诊所"),IFERROR(S360/同类汇总数据!D$10,0),IF(AND($G360="互联网版",$H360="口腔诊所"),IFERROR(S360/同类汇总数据!D$11,0))))))))))</f>
        <v>3.04890035627286</v>
      </c>
      <c r="AF360" s="61">
        <f>IF(AND($G360="正式版",$H360="中西医诊所"),IFERROR(T360/同类汇总数据!E$3,0),IF(AND($G360="正式版",$H360="中医诊所"),IFERROR(T360/同类汇总数据!E$4,0),IF(AND($G360="正式版",$H360="口腔诊所"),IFERROR(T360/同类汇总数据!E$5,0),IF(AND($G360="检查版",$H360="中西医诊所"),IFERROR(T360/同类汇总数据!E$6,0),IF(AND($G360="检查版",$H360="中医诊所"),IFERROR(T360/同类汇总数据!E$7,0),IF(AND($G360="检查版",$H360="口腔诊所"),IFERROR(T360/同类汇总数据!E$8,0),IF(AND($G360="互联网版",$H360="中西医诊所"),IFERROR(T360/同类汇总数据!E$9,0),IF(AND($G360="互联网版",$H360="中医诊所"),IFERROR(T360/同类汇总数据!E$10,0),IF(AND($G360="互联网版",$H360="口腔诊所"),IFERROR(T360/同类汇总数据!E$11,0))))))))))</f>
        <v>3.54356238197548</v>
      </c>
      <c r="AG360" s="61">
        <f>IF(AND($G360="正式版",$H360="中西医诊所"),IFERROR(U360/同类汇总数据!F$3,0),IF(AND($G360="正式版",$H360="中医诊所"),IFERROR(U360/同类汇总数据!F$4,0),IF(AND($G360="正式版",$H360="口腔诊所"),IFERROR(U360/同类汇总数据!F$5,0),IF(AND($G360="检查版",$H360="中西医诊所"),IFERROR(U360/同类汇总数据!F$6,0),IF(AND($G360="检查版",$H360="中医诊所"),IFERROR(U360/同类汇总数据!F$7,0),IF(AND($G360="检查版",$H360="口腔诊所"),IFERROR(U360/同类汇总数据!F$8,0),IF(AND($G360="互联网版",$H360="中西医诊所"),IFERROR(U360/同类汇总数据!F$9,0),IF(AND($G360="互联网版",$H360="中医诊所"),IFERROR(U360/同类汇总数据!F$10,0),IF(AND($G360="互联网版",$H360="口腔诊所"),IFERROR(U360/同类汇总数据!F$11,0))))))))))</f>
        <v>3.48248014985897</v>
      </c>
      <c r="AH360" s="61">
        <f>IF(AND($G360="正式版",$H360="中西医诊所"),IFERROR(V360/同类汇总数据!G$3,0),IF(AND($G360="正式版",$H360="中医诊所"),IFERROR(V360/同类汇总数据!G$4,0),IF(AND($G360="正式版",$H360="口腔诊所"),IFERROR(V360/同类汇总数据!G$5,0),IF(AND($G360="检查版",$H360="中西医诊所"),IFERROR(V360/同类汇总数据!G$6,0),IF(AND($G360="检查版",$H360="中医诊所"),IFERROR(V360/同类汇总数据!G$7,0),IF(AND($G360="检查版",$H360="口腔诊所"),IFERROR(V360/同类汇总数据!G$8,0),IF(AND($G360="互联网版",$H360="中西医诊所"),IFERROR(V360/同类汇总数据!G$9,0),IF(AND($G360="互联网版",$H360="中医诊所"),IFERROR(V360/同类汇总数据!G$10,0),IF(AND($G360="互联网版",$H360="口腔诊所"),IFERROR(V360/同类汇总数据!G$11,0))))))))))</f>
        <v>4.36703793521383</v>
      </c>
      <c r="AI360" s="61">
        <f>IF(AND($G360="正式版",$H360="中西医诊所"),IFERROR(W360/同类汇总数据!H$3,0),IF(AND($G360="正式版",$H360="中医诊所"),IFERROR(W360/同类汇总数据!H$4,0),IF(AND($G360="正式版",$H360="口腔诊所"),IFERROR(W360/同类汇总数据!H$5,0),IF(AND($G360="检查版",$H360="中西医诊所"),IFERROR(W360/同类汇总数据!H$6,0),IF(AND($G360="检查版",$H360="中医诊所"),IFERROR(W360/同类汇总数据!H$7,0),IF(AND($G360="检查版",$H360="口腔诊所"),IFERROR(W360/同类汇总数据!H$8,0),IF(AND($G360="互联网版",$H360="中西医诊所"),IFERROR(W360/同类汇总数据!H$9,0),IF(AND($G360="互联网版",$H360="中医诊所"),IFERROR(W360/同类汇总数据!H$10,0),IF(AND($G360="互联网版",$H360="口腔诊所"),IFERROR(W360/同类汇总数据!H$11,0))))))))))</f>
        <v>4.56745390974055</v>
      </c>
      <c r="AJ360" s="61">
        <f>IF(AND($G360="正式版",$H360="中西医诊所"),IFERROR(X360/同类汇总数据!I$3,0),IF(AND($G360="正式版",$H360="中医诊所"),IFERROR(X360/同类汇总数据!I$4,0),IF(AND($G360="正式版",$H360="口腔诊所"),IFERROR(X360/同类汇总数据!I$5,0),IF(AND($G360="检查版",$H360="中西医诊所"),IFERROR(X360/同类汇总数据!I$6,0),IF(AND($G360="检查版",$H360="中医诊所"),IFERROR(X360/同类汇总数据!I$7,0),IF(AND($G360="检查版",$H360="口腔诊所"),IFERROR(X360/同类汇总数据!I$8,0),IF(AND($G360="互联网版",$H360="中西医诊所"),IFERROR(X360/同类汇总数据!I$9,0),IF(AND($G360="互联网版",$H360="中医诊所"),IFERROR(X360/同类汇总数据!I$10,0),IF(AND($G360="互联网版",$H360="口腔诊所"),IFERROR(X360/同类汇总数据!I$11,0))))))))))</f>
        <v>5.07998028843854</v>
      </c>
      <c r="AK360" s="61">
        <f>IF(AND($G360="正式版",$H360="中西医诊所"),IFERROR(Y360/同类汇总数据!J$3,0),IF(AND($G360="正式版",$H360="中医诊所"),IFERROR(Y360/同类汇总数据!J$4,0),IF(AND($G360="正式版",$H360="口腔诊所"),IFERROR(Y360/同类汇总数据!J$5,0),IF(AND($G360="检查版",$H360="中西医诊所"),IFERROR(Y360/同类汇总数据!J$6,0),IF(AND($G360="检查版",$H360="中医诊所"),IFERROR(Y360/同类汇总数据!J$7,0),IF(AND($G360="检查版",$H360="口腔诊所"),IFERROR(Y360/同类汇总数据!J$8,0),IF(AND($G360="互联网版",$H360="中西医诊所"),IFERROR(Y360/同类汇总数据!J$9,0),IF(AND($G360="互联网版",$H360="中医诊所"),IFERROR(Y360/同类汇总数据!J$10,0),IF(AND($G360="互联网版",$H360="口腔诊所"),IFERROR(Y360/同类汇总数据!J$11,0))))))))))</f>
        <v>5.05204727820953</v>
      </c>
      <c r="AL360" s="62" t="str">
        <f ca="1" t="shared" si="101"/>
        <v>-</v>
      </c>
      <c r="AM360" s="62" t="str">
        <f t="shared" si="102"/>
        <v>高于同行100%</v>
      </c>
      <c r="AN360" s="5" t="str">
        <f t="shared" si="103"/>
        <v>高于同行100%</v>
      </c>
      <c r="AO360" s="63">
        <f t="shared" si="104"/>
        <v>46104.3664454398</v>
      </c>
      <c r="AP360" s="5" t="str">
        <f t="shared" si="105"/>
        <v/>
      </c>
      <c r="AQ360" s="60">
        <v>45363.5913509144</v>
      </c>
    </row>
    <row r="361" ht="17" spans="1:43">
      <c r="A361" s="5">
        <f t="shared" si="107"/>
        <v>358</v>
      </c>
      <c r="B361" s="55" t="str">
        <f t="shared" si="97"/>
        <v>交易波动较大</v>
      </c>
      <c r="C361" s="2" t="str">
        <f t="shared" si="99"/>
        <v/>
      </c>
      <c r="D361" s="56" t="str">
        <f t="shared" si="100"/>
        <v>-</v>
      </c>
      <c r="E361" s="84" t="s">
        <v>1093</v>
      </c>
      <c r="F361" s="58">
        <v>45363.7116973264</v>
      </c>
      <c r="G361" s="59" t="s">
        <v>38</v>
      </c>
      <c r="H361" s="59" t="s">
        <v>39</v>
      </c>
      <c r="I361" s="59" t="s">
        <v>40</v>
      </c>
      <c r="J361" s="59" t="s">
        <v>53</v>
      </c>
      <c r="K361" s="59" t="s">
        <v>1094</v>
      </c>
      <c r="L361" s="59" t="s">
        <v>1095</v>
      </c>
      <c r="M361" s="60">
        <v>46103.8736111111</v>
      </c>
      <c r="N361" s="60">
        <v>46103.7332647569</v>
      </c>
      <c r="O361" s="60">
        <v>46103.7300456713</v>
      </c>
      <c r="P361" s="60">
        <v>46103.7735487731</v>
      </c>
      <c r="Q361" s="60">
        <v>46103.7755287963</v>
      </c>
      <c r="R361" s="59">
        <v>1837.1</v>
      </c>
      <c r="S361" s="59">
        <v>13586.6</v>
      </c>
      <c r="T361" s="59">
        <v>36054.5</v>
      </c>
      <c r="U361" s="59">
        <v>32790.2</v>
      </c>
      <c r="V361" s="59">
        <v>17</v>
      </c>
      <c r="W361" s="59">
        <v>93</v>
      </c>
      <c r="X361" s="59">
        <v>252</v>
      </c>
      <c r="Y361" s="59">
        <v>226</v>
      </c>
      <c r="Z361" s="59">
        <v>187.3725714286</v>
      </c>
      <c r="AA361" s="59">
        <v>0.1964880145</v>
      </c>
      <c r="AB361" s="59">
        <v>0.0218582677</v>
      </c>
      <c r="AC361" s="59">
        <v>-0.2839007353</v>
      </c>
      <c r="AD361" s="61">
        <f>IF(AND($G361="正式版",$H361="中西医诊所"),IFERROR(R361/同类汇总数据!C$3,0),IF(AND($G361="正式版",$H361="中医诊所"),IFERROR(R361/同类汇总数据!C$4,0),IF(AND($G361="正式版",$H361="口腔诊所"),IFERROR(R361/同类汇总数据!C$5,0),IF(AND($G361="检查版",$H361="中西医诊所"),IFERROR(R361/同类汇总数据!C$6,0),IF(AND($G361="检查版",$H361="中医诊所"),IFERROR(R361/同类汇总数据!C$7,0),IF(AND($G361="检查版",$H361="口腔诊所"),IFERROR(R361/同类汇总数据!C$8,0),IF(AND($G361="互联网版",$H361="中西医诊所"),IFERROR(R361/同类汇总数据!C$9,0),IF(AND($G361="互联网版",$H361="中医诊所"),IFERROR(R361/同类汇总数据!C$10,0),IF(AND($G361="互联网版",$H361="口腔诊所"),IFERROR(R361/同类汇总数据!C$11,0))))))))))</f>
        <v>0.200737519820634</v>
      </c>
      <c r="AE361" s="61">
        <f>IF(AND($G361="正式版",$H361="中西医诊所"),IFERROR(S361/同类汇总数据!D$3,0),IF(AND($G361="正式版",$H361="中医诊所"),IFERROR(S361/同类汇总数据!D$4,0),IF(AND($G361="正式版",$H361="口腔诊所"),IFERROR(S361/同类汇总数据!D$5,0),IF(AND($G361="检查版",$H361="中西医诊所"),IFERROR(S361/同类汇总数据!D$6,0),IF(AND($G361="检查版",$H361="中医诊所"),IFERROR(S361/同类汇总数据!D$7,0),IF(AND($G361="检查版",$H361="口腔诊所"),IFERROR(S361/同类汇总数据!D$8,0),IF(AND($G361="互联网版",$H361="中西医诊所"),IFERROR(S361/同类汇总数据!D$9,0),IF(AND($G361="互联网版",$H361="中医诊所"),IFERROR(S361/同类汇总数据!D$10,0),IF(AND($G361="互联网版",$H361="口腔诊所"),IFERROR(S361/同类汇总数据!D$11,0))))))))))</f>
        <v>0.372401874843344</v>
      </c>
      <c r="AF361" s="61">
        <f>IF(AND($G361="正式版",$H361="中西医诊所"),IFERROR(T361/同类汇总数据!E$3,0),IF(AND($G361="正式版",$H361="中医诊所"),IFERROR(T361/同类汇总数据!E$4,0),IF(AND($G361="正式版",$H361="口腔诊所"),IFERROR(T361/同类汇总数据!E$5,0),IF(AND($G361="检查版",$H361="中西医诊所"),IFERROR(T361/同类汇总数据!E$6,0),IF(AND($G361="检查版",$H361="中医诊所"),IFERROR(T361/同类汇总数据!E$7,0),IF(AND($G361="检查版",$H361="口腔诊所"),IFERROR(T361/同类汇总数据!E$8,0),IF(AND($G361="互联网版",$H361="中西医诊所"),IFERROR(T361/同类汇总数据!E$9,0),IF(AND($G361="互联网版",$H361="中医诊所"),IFERROR(T361/同类汇总数据!E$10,0),IF(AND($G361="互联网版",$H361="口腔诊所"),IFERROR(T361/同类汇总数据!E$11,0))))))))))</f>
        <v>0.330422964534987</v>
      </c>
      <c r="AG361" s="61">
        <f>IF(AND($G361="正式版",$H361="中西医诊所"),IFERROR(U361/同类汇总数据!F$3,0),IF(AND($G361="正式版",$H361="中医诊所"),IFERROR(U361/同类汇总数据!F$4,0),IF(AND($G361="正式版",$H361="口腔诊所"),IFERROR(U361/同类汇总数据!F$5,0),IF(AND($G361="检查版",$H361="中西医诊所"),IFERROR(U361/同类汇总数据!F$6,0),IF(AND($G361="检查版",$H361="中医诊所"),IFERROR(U361/同类汇总数据!F$7,0),IF(AND($G361="检查版",$H361="口腔诊所"),IFERROR(U361/同类汇总数据!F$8,0),IF(AND($G361="互联网版",$H361="中西医诊所"),IFERROR(U361/同类汇总数据!F$9,0),IF(AND($G361="互联网版",$H361="中医诊所"),IFERROR(U361/同类汇总数据!F$10,0),IF(AND($G361="互联网版",$H361="口腔诊所"),IFERROR(U361/同类汇总数据!F$11,0))))))))))</f>
        <v>0.341838125317091</v>
      </c>
      <c r="AH361" s="61">
        <f>IF(AND($G361="正式版",$H361="中西医诊所"),IFERROR(V361/同类汇总数据!G$3,0),IF(AND($G361="正式版",$H361="中医诊所"),IFERROR(V361/同类汇总数据!G$4,0),IF(AND($G361="正式版",$H361="口腔诊所"),IFERROR(V361/同类汇总数据!G$5,0),IF(AND($G361="检查版",$H361="中西医诊所"),IFERROR(V361/同类汇总数据!G$6,0),IF(AND($G361="检查版",$H361="中医诊所"),IFERROR(V361/同类汇总数据!G$7,0),IF(AND($G361="检查版",$H361="口腔诊所"),IFERROR(V361/同类汇总数据!G$8,0),IF(AND($G361="互联网版",$H361="中西医诊所"),IFERROR(V361/同类汇总数据!G$9,0),IF(AND($G361="互联网版",$H361="中医诊所"),IFERROR(V361/同类汇总数据!G$10,0),IF(AND($G361="互联网版",$H361="口腔诊所"),IFERROR(V361/同类汇总数据!G$11,0))))))))))</f>
        <v>0.179322813764819</v>
      </c>
      <c r="AI361" s="61">
        <f>IF(AND($G361="正式版",$H361="中西医诊所"),IFERROR(W361/同类汇总数据!H$3,0),IF(AND($G361="正式版",$H361="中医诊所"),IFERROR(W361/同类汇总数据!H$4,0),IF(AND($G361="正式版",$H361="口腔诊所"),IFERROR(W361/同类汇总数据!H$5,0),IF(AND($G361="检查版",$H361="中西医诊所"),IFERROR(W361/同类汇总数据!H$6,0),IF(AND($G361="检查版",$H361="中医诊所"),IFERROR(W361/同类汇总数据!H$7,0),IF(AND($G361="检查版",$H361="口腔诊所"),IFERROR(W361/同类汇总数据!H$8,0),IF(AND($G361="互联网版",$H361="中西医诊所"),IFERROR(W361/同类汇总数据!H$9,0),IF(AND($G361="互联网版",$H361="中医诊所"),IFERROR(W361/同类汇总数据!H$10,0),IF(AND($G361="互联网版",$H361="口腔诊所"),IFERROR(W361/同类汇总数据!H$11,0))))))))))</f>
        <v>0.254355217728066</v>
      </c>
      <c r="AJ361" s="61">
        <f>IF(AND($G361="正式版",$H361="中西医诊所"),IFERROR(X361/同类汇总数据!I$3,0),IF(AND($G361="正式版",$H361="中医诊所"),IFERROR(X361/同类汇总数据!I$4,0),IF(AND($G361="正式版",$H361="口腔诊所"),IFERROR(X361/同类汇总数据!I$5,0),IF(AND($G361="检查版",$H361="中西医诊所"),IFERROR(X361/同类汇总数据!I$6,0),IF(AND($G361="检查版",$H361="中医诊所"),IFERROR(X361/同类汇总数据!I$7,0),IF(AND($G361="检查版",$H361="口腔诊所"),IFERROR(X361/同类汇总数据!I$8,0),IF(AND($G361="互联网版",$H361="中西医诊所"),IFERROR(X361/同类汇总数据!I$9,0),IF(AND($G361="互联网版",$H361="中医诊所"),IFERROR(X361/同类汇总数据!I$10,0),IF(AND($G361="互联网版",$H361="口腔诊所"),IFERROR(X361/同类汇总数据!I$11,0))))))))))</f>
        <v>0.222829422573805</v>
      </c>
      <c r="AK361" s="61">
        <f>IF(AND($G361="正式版",$H361="中西医诊所"),IFERROR(Y361/同类汇总数据!J$3,0),IF(AND($G361="正式版",$H361="中医诊所"),IFERROR(Y361/同类汇总数据!J$4,0),IF(AND($G361="正式版",$H361="口腔诊所"),IFERROR(Y361/同类汇总数据!J$5,0),IF(AND($G361="检查版",$H361="中西医诊所"),IFERROR(Y361/同类汇总数据!J$6,0),IF(AND($G361="检查版",$H361="中医诊所"),IFERROR(Y361/同类汇总数据!J$7,0),IF(AND($G361="检查版",$H361="口腔诊所"),IFERROR(Y361/同类汇总数据!J$8,0),IF(AND($G361="互联网版",$H361="中西医诊所"),IFERROR(Y361/同类汇总数据!J$9,0),IF(AND($G361="互联网版",$H361="中医诊所"),IFERROR(Y361/同类汇总数据!J$10,0),IF(AND($G361="互联网版",$H361="口腔诊所"),IFERROR(Y361/同类汇总数据!J$11,0))))))))))</f>
        <v>0.225823315837689</v>
      </c>
      <c r="AL361" s="62" t="str">
        <f ca="1" t="shared" si="101"/>
        <v>-</v>
      </c>
      <c r="AM361" s="62" t="str">
        <f t="shared" si="102"/>
        <v>低于同行50%</v>
      </c>
      <c r="AN361" s="5" t="str">
        <f t="shared" si="103"/>
        <v>低于同行50%</v>
      </c>
      <c r="AO361" s="63">
        <f t="shared" si="104"/>
        <v>46103.8736111111</v>
      </c>
      <c r="AP361" s="5" t="str">
        <f t="shared" si="105"/>
        <v/>
      </c>
      <c r="AQ361" s="60">
        <v>45363.7109037269</v>
      </c>
    </row>
    <row r="362" ht="17" spans="1:43">
      <c r="A362" s="5">
        <f t="shared" si="107"/>
        <v>359</v>
      </c>
      <c r="B362" s="55" t="str">
        <f t="shared" si="97"/>
        <v>交易波动较大</v>
      </c>
      <c r="C362" s="2" t="str">
        <f t="shared" si="99"/>
        <v/>
      </c>
      <c r="D362" s="56" t="str">
        <f t="shared" si="100"/>
        <v>-</v>
      </c>
      <c r="E362" s="84" t="s">
        <v>1096</v>
      </c>
      <c r="F362" s="58">
        <v>45364.4583136227</v>
      </c>
      <c r="G362" s="59" t="s">
        <v>38</v>
      </c>
      <c r="H362" s="59" t="s">
        <v>39</v>
      </c>
      <c r="I362" s="59" t="s">
        <v>40</v>
      </c>
      <c r="J362" s="59" t="s">
        <v>155</v>
      </c>
      <c r="K362" s="59" t="s">
        <v>1097</v>
      </c>
      <c r="L362" s="59"/>
      <c r="M362" s="60">
        <v>46103.597037037</v>
      </c>
      <c r="N362" s="60">
        <v>46103.8689453472</v>
      </c>
      <c r="O362" s="60">
        <v>46100.814221713</v>
      </c>
      <c r="P362" s="60">
        <v>46102.7921653819</v>
      </c>
      <c r="Q362" s="60">
        <v>46103.8689675347</v>
      </c>
      <c r="R362" s="59">
        <v>1262</v>
      </c>
      <c r="S362" s="59">
        <v>4844.3</v>
      </c>
      <c r="T362" s="59">
        <v>14597.3</v>
      </c>
      <c r="U362" s="59">
        <v>12677.3</v>
      </c>
      <c r="V362" s="59">
        <v>21</v>
      </c>
      <c r="W362" s="59">
        <v>62</v>
      </c>
      <c r="X362" s="59">
        <v>189</v>
      </c>
      <c r="Y362" s="59">
        <v>167</v>
      </c>
      <c r="Z362" s="59">
        <v>103.912295082</v>
      </c>
      <c r="AA362" s="59">
        <v>0.1433325466</v>
      </c>
      <c r="AB362" s="59">
        <v>-0.231870921</v>
      </c>
      <c r="AC362" s="59">
        <v>-0.1025641026</v>
      </c>
      <c r="AD362" s="61">
        <f>IF(AND($G362="正式版",$H362="中西医诊所"),IFERROR(R362/同类汇总数据!C$3,0),IF(AND($G362="正式版",$H362="中医诊所"),IFERROR(R362/同类汇总数据!C$4,0),IF(AND($G362="正式版",$H362="口腔诊所"),IFERROR(R362/同类汇总数据!C$5,0),IF(AND($G362="检查版",$H362="中西医诊所"),IFERROR(R362/同类汇总数据!C$6,0),IF(AND($G362="检查版",$H362="中医诊所"),IFERROR(R362/同类汇总数据!C$7,0),IF(AND($G362="检查版",$H362="口腔诊所"),IFERROR(R362/同类汇总数据!C$8,0),IF(AND($G362="互联网版",$H362="中西医诊所"),IFERROR(R362/同类汇总数据!C$9,0),IF(AND($G362="互联网版",$H362="中医诊所"),IFERROR(R362/同类汇总数据!C$10,0),IF(AND($G362="互联网版",$H362="口腔诊所"),IFERROR(R362/同类汇总数据!C$11,0))))))))))</f>
        <v>0.137897093252213</v>
      </c>
      <c r="AE362" s="61">
        <f>IF(AND($G362="正式版",$H362="中西医诊所"),IFERROR(S362/同类汇总数据!D$3,0),IF(AND($G362="正式版",$H362="中医诊所"),IFERROR(S362/同类汇总数据!D$4,0),IF(AND($G362="正式版",$H362="口腔诊所"),IFERROR(S362/同类汇总数据!D$5,0),IF(AND($G362="检查版",$H362="中西医诊所"),IFERROR(S362/同类汇总数据!D$6,0),IF(AND($G362="检查版",$H362="中医诊所"),IFERROR(S362/同类汇总数据!D$7,0),IF(AND($G362="检查版",$H362="口腔诊所"),IFERROR(S362/同类汇总数据!D$8,0),IF(AND($G362="互联网版",$H362="中西医诊所"),IFERROR(S362/同类汇总数据!D$9,0),IF(AND($G362="互联网版",$H362="中医诊所"),IFERROR(S362/同类汇总数据!D$10,0),IF(AND($G362="互联网版",$H362="口腔诊所"),IFERROR(S362/同类汇总数据!D$11,0))))))))))</f>
        <v>0.132779827352216</v>
      </c>
      <c r="AF362" s="61">
        <f>IF(AND($G362="正式版",$H362="中西医诊所"),IFERROR(T362/同类汇总数据!E$3,0),IF(AND($G362="正式版",$H362="中医诊所"),IFERROR(T362/同类汇总数据!E$4,0),IF(AND($G362="正式版",$H362="口腔诊所"),IFERROR(T362/同类汇总数据!E$5,0),IF(AND($G362="检查版",$H362="中西医诊所"),IFERROR(T362/同类汇总数据!E$6,0),IF(AND($G362="检查版",$H362="中医诊所"),IFERROR(T362/同类汇总数据!E$7,0),IF(AND($G362="检查版",$H362="口腔诊所"),IFERROR(T362/同类汇总数据!E$8,0),IF(AND($G362="互联网版",$H362="中西医诊所"),IFERROR(T362/同类汇总数据!E$9,0),IF(AND($G362="互联网版",$H362="中医诊所"),IFERROR(T362/同类汇总数据!E$10,0),IF(AND($G362="互联网版",$H362="口腔诊所"),IFERROR(T362/同类汇总数据!E$11,0))))))))))</f>
        <v>0.133777562861961</v>
      </c>
      <c r="AG362" s="61">
        <f>IF(AND($G362="正式版",$H362="中西医诊所"),IFERROR(U362/同类汇总数据!F$3,0),IF(AND($G362="正式版",$H362="中医诊所"),IFERROR(U362/同类汇总数据!F$4,0),IF(AND($G362="正式版",$H362="口腔诊所"),IFERROR(U362/同类汇总数据!F$5,0),IF(AND($G362="检查版",$H362="中西医诊所"),IFERROR(U362/同类汇总数据!F$6,0),IF(AND($G362="检查版",$H362="中医诊所"),IFERROR(U362/同类汇总数据!F$7,0),IF(AND($G362="检查版",$H362="口腔诊所"),IFERROR(U362/同类汇总数据!F$8,0),IF(AND($G362="互联网版",$H362="中西医诊所"),IFERROR(U362/同类汇总数据!F$9,0),IF(AND($G362="互联网版",$H362="中医诊所"),IFERROR(U362/同类汇总数据!F$10,0),IF(AND($G362="互联网版",$H362="口腔诊所"),IFERROR(U362/同类汇总数据!F$11,0))))))))))</f>
        <v>0.132160964741977</v>
      </c>
      <c r="AH362" s="61">
        <f>IF(AND($G362="正式版",$H362="中西医诊所"),IFERROR(V362/同类汇总数据!G$3,0),IF(AND($G362="正式版",$H362="中医诊所"),IFERROR(V362/同类汇总数据!G$4,0),IF(AND($G362="正式版",$H362="口腔诊所"),IFERROR(V362/同类汇总数据!G$5,0),IF(AND($G362="检查版",$H362="中西医诊所"),IFERROR(V362/同类汇总数据!G$6,0),IF(AND($G362="检查版",$H362="中医诊所"),IFERROR(V362/同类汇总数据!G$7,0),IF(AND($G362="检查版",$H362="口腔诊所"),IFERROR(V362/同类汇总数据!G$8,0),IF(AND($G362="互联网版",$H362="中西医诊所"),IFERROR(V362/同类汇总数据!G$9,0),IF(AND($G362="互联网版",$H362="中医诊所"),IFERROR(V362/同类汇总数据!G$10,0),IF(AND($G362="互联网版",$H362="口腔诊所"),IFERROR(V362/同类汇总数据!G$11,0))))))))))</f>
        <v>0.2215164170036</v>
      </c>
      <c r="AI362" s="61">
        <f>IF(AND($G362="正式版",$H362="中西医诊所"),IFERROR(W362/同类汇总数据!H$3,0),IF(AND($G362="正式版",$H362="中医诊所"),IFERROR(W362/同类汇总数据!H$4,0),IF(AND($G362="正式版",$H362="口腔诊所"),IFERROR(W362/同类汇总数据!H$5,0),IF(AND($G362="检查版",$H362="中西医诊所"),IFERROR(W362/同类汇总数据!H$6,0),IF(AND($G362="检查版",$H362="中医诊所"),IFERROR(W362/同类汇总数据!H$7,0),IF(AND($G362="检查版",$H362="口腔诊所"),IFERROR(W362/同类汇总数据!H$8,0),IF(AND($G362="互联网版",$H362="中西医诊所"),IFERROR(W362/同类汇总数据!H$9,0),IF(AND($G362="互联网版",$H362="中医诊所"),IFERROR(W362/同类汇总数据!H$10,0),IF(AND($G362="互联网版",$H362="口腔诊所"),IFERROR(W362/同类汇总数据!H$11,0))))))))))</f>
        <v>0.169570145152044</v>
      </c>
      <c r="AJ362" s="61">
        <f>IF(AND($G362="正式版",$H362="中西医诊所"),IFERROR(X362/同类汇总数据!I$3,0),IF(AND($G362="正式版",$H362="中医诊所"),IFERROR(X362/同类汇总数据!I$4,0),IF(AND($G362="正式版",$H362="口腔诊所"),IFERROR(X362/同类汇总数据!I$5,0),IF(AND($G362="检查版",$H362="中西医诊所"),IFERROR(X362/同类汇总数据!I$6,0),IF(AND($G362="检查版",$H362="中医诊所"),IFERROR(X362/同类汇总数据!I$7,0),IF(AND($G362="检查版",$H362="口腔诊所"),IFERROR(X362/同类汇总数据!I$8,0),IF(AND($G362="互联网版",$H362="中西医诊所"),IFERROR(X362/同类汇总数据!I$9,0),IF(AND($G362="互联网版",$H362="中医诊所"),IFERROR(X362/同类汇总数据!I$10,0),IF(AND($G362="互联网版",$H362="口腔诊所"),IFERROR(X362/同类汇总数据!I$11,0))))))))))</f>
        <v>0.167122066930354</v>
      </c>
      <c r="AK362" s="61">
        <f>IF(AND($G362="正式版",$H362="中西医诊所"),IFERROR(Y362/同类汇总数据!J$3,0),IF(AND($G362="正式版",$H362="中医诊所"),IFERROR(Y362/同类汇总数据!J$4,0),IF(AND($G362="正式版",$H362="口腔诊所"),IFERROR(Y362/同类汇总数据!J$5,0),IF(AND($G362="检查版",$H362="中西医诊所"),IFERROR(Y362/同类汇总数据!J$6,0),IF(AND($G362="检查版",$H362="中医诊所"),IFERROR(Y362/同类汇总数据!J$7,0),IF(AND($G362="检查版",$H362="口腔诊所"),IFERROR(Y362/同类汇总数据!J$8,0),IF(AND($G362="互联网版",$H362="中西医诊所"),IFERROR(Y362/同类汇总数据!J$9,0),IF(AND($G362="互联网版",$H362="中医诊所"),IFERROR(Y362/同类汇总数据!J$10,0),IF(AND($G362="互联网版",$H362="口腔诊所"),IFERROR(Y362/同类汇总数据!J$11,0))))))))))</f>
        <v>0.166869441349088</v>
      </c>
      <c r="AL362" s="62" t="str">
        <f ca="1" t="shared" si="101"/>
        <v>-</v>
      </c>
      <c r="AM362" s="62" t="str">
        <f t="shared" si="102"/>
        <v>低于同行20%</v>
      </c>
      <c r="AN362" s="5" t="str">
        <f t="shared" si="103"/>
        <v>低于同行20%</v>
      </c>
      <c r="AO362" s="63">
        <f t="shared" si="104"/>
        <v>46103.8689675347</v>
      </c>
      <c r="AP362" s="5" t="str">
        <f t="shared" si="105"/>
        <v/>
      </c>
      <c r="AQ362" s="60">
        <v>45363.7116973264</v>
      </c>
    </row>
    <row r="363" ht="17" spans="1:43">
      <c r="A363" s="5">
        <f t="shared" si="107"/>
        <v>360</v>
      </c>
      <c r="B363" s="55" t="str">
        <f t="shared" si="97"/>
        <v>连续三月交易上升</v>
      </c>
      <c r="C363" s="2" t="str">
        <f t="shared" si="99"/>
        <v/>
      </c>
      <c r="D363" s="56" t="str">
        <f t="shared" si="100"/>
        <v>-</v>
      </c>
      <c r="E363" s="84" t="s">
        <v>1098</v>
      </c>
      <c r="F363" s="58">
        <v>45364.4683629977</v>
      </c>
      <c r="G363" s="59" t="s">
        <v>38</v>
      </c>
      <c r="H363" s="59" t="s">
        <v>39</v>
      </c>
      <c r="I363" s="59" t="s">
        <v>40</v>
      </c>
      <c r="J363" s="59" t="s">
        <v>149</v>
      </c>
      <c r="K363" s="59" t="s">
        <v>1099</v>
      </c>
      <c r="L363" s="59" t="s">
        <v>1100</v>
      </c>
      <c r="M363" s="60">
        <v>46104.3556712963</v>
      </c>
      <c r="N363" s="60">
        <v>46103.8167909375</v>
      </c>
      <c r="O363" s="60">
        <v>46103.8163499074</v>
      </c>
      <c r="P363" s="60">
        <v>46091.7662580208</v>
      </c>
      <c r="Q363" s="60">
        <v>46103.8168167593</v>
      </c>
      <c r="R363" s="59">
        <v>9459</v>
      </c>
      <c r="S363" s="59">
        <v>35038.13</v>
      </c>
      <c r="T363" s="59">
        <v>99605.53</v>
      </c>
      <c r="U363" s="59">
        <v>86080.41</v>
      </c>
      <c r="V363" s="59">
        <v>109</v>
      </c>
      <c r="W363" s="59">
        <v>456</v>
      </c>
      <c r="X363" s="59">
        <v>1278</v>
      </c>
      <c r="Y363" s="59">
        <v>1127</v>
      </c>
      <c r="Z363" s="59">
        <v>103.3378271309</v>
      </c>
      <c r="AA363" s="59">
        <v>0.5804990115</v>
      </c>
      <c r="AB363" s="59">
        <v>-0.4771254178</v>
      </c>
      <c r="AC363" s="59">
        <v>-0.1329117432</v>
      </c>
      <c r="AD363" s="61">
        <f>IF(AND($G363="正式版",$H363="中西医诊所"),IFERROR(R363/同类汇总数据!C$3,0),IF(AND($G363="正式版",$H363="中医诊所"),IFERROR(R363/同类汇总数据!C$4,0),IF(AND($G363="正式版",$H363="口腔诊所"),IFERROR(R363/同类汇总数据!C$5,0),IF(AND($G363="检查版",$H363="中西医诊所"),IFERROR(R363/同类汇总数据!C$6,0),IF(AND($G363="检查版",$H363="中医诊所"),IFERROR(R363/同类汇总数据!C$7,0),IF(AND($G363="检查版",$H363="口腔诊所"),IFERROR(R363/同类汇总数据!C$8,0),IF(AND($G363="互联网版",$H363="中西医诊所"),IFERROR(R363/同类汇总数据!C$9,0),IF(AND($G363="互联网版",$H363="中医诊所"),IFERROR(R363/同类汇总数据!C$10,0),IF(AND($G363="互联网版",$H363="口腔诊所"),IFERROR(R363/同类汇总数据!C$11,0))))))))))</f>
        <v>1.03357258722082</v>
      </c>
      <c r="AE363" s="61">
        <f>IF(AND($G363="正式版",$H363="中西医诊所"),IFERROR(S363/同类汇总数据!D$3,0),IF(AND($G363="正式版",$H363="中医诊所"),IFERROR(S363/同类汇总数据!D$4,0),IF(AND($G363="正式版",$H363="口腔诊所"),IFERROR(S363/同类汇总数据!D$5,0),IF(AND($G363="检查版",$H363="中西医诊所"),IFERROR(S363/同类汇总数据!D$6,0),IF(AND($G363="检查版",$H363="中医诊所"),IFERROR(S363/同类汇总数据!D$7,0),IF(AND($G363="检查版",$H363="口腔诊所"),IFERROR(S363/同类汇总数据!D$8,0),IF(AND($G363="互联网版",$H363="中西医诊所"),IFERROR(S363/同类汇总数据!D$9,0),IF(AND($G363="互联网版",$H363="中医诊所"),IFERROR(S363/同类汇总数据!D$10,0),IF(AND($G363="互联网版",$H363="口腔诊所"),IFERROR(S363/同类汇总数据!D$11,0))))))))))</f>
        <v>0.960377526607453</v>
      </c>
      <c r="AF363" s="61">
        <f>IF(AND($G363="正式版",$H363="中西医诊所"),IFERROR(T363/同类汇总数据!E$3,0),IF(AND($G363="正式版",$H363="中医诊所"),IFERROR(T363/同类汇总数据!E$4,0),IF(AND($G363="正式版",$H363="口腔诊所"),IFERROR(T363/同类汇总数据!E$5,0),IF(AND($G363="检查版",$H363="中西医诊所"),IFERROR(T363/同类汇总数据!E$6,0),IF(AND($G363="检查版",$H363="中医诊所"),IFERROR(T363/同类汇总数据!E$7,0),IF(AND($G363="检查版",$H363="口腔诊所"),IFERROR(T363/同类汇总数据!E$8,0),IF(AND($G363="互联网版",$H363="中西医诊所"),IFERROR(T363/同类汇总数据!E$9,0),IF(AND($G363="互联网版",$H363="中医诊所"),IFERROR(T363/同类汇总数据!E$10,0),IF(AND($G363="互联网版",$H363="口腔诊所"),IFERROR(T363/同类汇总数据!E$11,0))))))))))</f>
        <v>0.912839021666603</v>
      </c>
      <c r="AG363" s="61">
        <f>IF(AND($G363="正式版",$H363="中西医诊所"),IFERROR(U363/同类汇总数据!F$3,0),IF(AND($G363="正式版",$H363="中医诊所"),IFERROR(U363/同类汇总数据!F$4,0),IF(AND($G363="正式版",$H363="口腔诊所"),IFERROR(U363/同类汇总数据!F$5,0),IF(AND($G363="检查版",$H363="中西医诊所"),IFERROR(U363/同类汇总数据!F$6,0),IF(AND($G363="检查版",$H363="中医诊所"),IFERROR(U363/同类汇总数据!F$7,0),IF(AND($G363="检查版",$H363="口腔诊所"),IFERROR(U363/同类汇总数据!F$8,0),IF(AND($G363="互联网版",$H363="中西医诊所"),IFERROR(U363/同类汇总数据!F$9,0),IF(AND($G363="互联网版",$H363="中医诊所"),IFERROR(U363/同类汇总数据!F$10,0),IF(AND($G363="互联网版",$H363="口腔诊所"),IFERROR(U363/同类汇总数据!F$11,0))))))))))</f>
        <v>0.897389036386682</v>
      </c>
      <c r="AH363" s="61">
        <f>IF(AND($G363="正式版",$H363="中西医诊所"),IFERROR(V363/同类汇总数据!G$3,0),IF(AND($G363="正式版",$H363="中医诊所"),IFERROR(V363/同类汇总数据!G$4,0),IF(AND($G363="正式版",$H363="口腔诊所"),IFERROR(V363/同类汇总数据!G$5,0),IF(AND($G363="检查版",$H363="中西医诊所"),IFERROR(V363/同类汇总数据!G$6,0),IF(AND($G363="检查版",$H363="中医诊所"),IFERROR(V363/同类汇总数据!G$7,0),IF(AND($G363="检查版",$H363="口腔诊所"),IFERROR(V363/同类汇总数据!G$8,0),IF(AND($G363="互联网版",$H363="中西医诊所"),IFERROR(V363/同类汇总数据!G$9,0),IF(AND($G363="互联网版",$H363="中医诊所"),IFERROR(V363/同类汇总数据!G$10,0),IF(AND($G363="互联网版",$H363="口腔诊所"),IFERROR(V363/同类汇总数据!G$11,0))))))))))</f>
        <v>1.14977568825678</v>
      </c>
      <c r="AI363" s="61">
        <f>IF(AND($G363="正式版",$H363="中西医诊所"),IFERROR(W363/同类汇总数据!H$3,0),IF(AND($G363="正式版",$H363="中医诊所"),IFERROR(W363/同类汇总数据!H$4,0),IF(AND($G363="正式版",$H363="口腔诊所"),IFERROR(W363/同类汇总数据!H$5,0),IF(AND($G363="检查版",$H363="中西医诊所"),IFERROR(W363/同类汇总数据!H$6,0),IF(AND($G363="检查版",$H363="中医诊所"),IFERROR(W363/同类汇总数据!H$7,0),IF(AND($G363="检查版",$H363="口腔诊所"),IFERROR(W363/同类汇总数据!H$8,0),IF(AND($G363="互联网版",$H363="中西医诊所"),IFERROR(W363/同类汇总数据!H$9,0),IF(AND($G363="互联网版",$H363="中医诊所"),IFERROR(W363/同类汇总数据!H$10,0),IF(AND($G363="互联网版",$H363="口腔诊所"),IFERROR(W363/同类汇总数据!H$11,0))))))))))</f>
        <v>1.24716106756987</v>
      </c>
      <c r="AJ363" s="61">
        <f>IF(AND($G363="正式版",$H363="中西医诊所"),IFERROR(X363/同类汇总数据!I$3,0),IF(AND($G363="正式版",$H363="中医诊所"),IFERROR(X363/同类汇总数据!I$4,0),IF(AND($G363="正式版",$H363="口腔诊所"),IFERROR(X363/同类汇总数据!I$5,0),IF(AND($G363="检查版",$H363="中西医诊所"),IFERROR(X363/同类汇总数据!I$6,0),IF(AND($G363="检查版",$H363="中医诊所"),IFERROR(X363/同类汇总数据!I$7,0),IF(AND($G363="检查版",$H363="口腔诊所"),IFERROR(X363/同类汇总数据!I$8,0),IF(AND($G363="互联网版",$H363="中西医诊所"),IFERROR(X363/同类汇总数据!I$9,0),IF(AND($G363="互联网版",$H363="中医诊所"),IFERROR(X363/同类汇总数据!I$10,0),IF(AND($G363="互联网版",$H363="口腔诊所"),IFERROR(X363/同类汇总数据!I$11,0))))))))))</f>
        <v>1.13006350019573</v>
      </c>
      <c r="AK363" s="61">
        <f>IF(AND($G363="正式版",$H363="中西医诊所"),IFERROR(Y363/同类汇总数据!J$3,0),IF(AND($G363="正式版",$H363="中医诊所"),IFERROR(Y363/同类汇总数据!J$4,0),IF(AND($G363="正式版",$H363="口腔诊所"),IFERROR(Y363/同类汇总数据!J$5,0),IF(AND($G363="检查版",$H363="中西医诊所"),IFERROR(Y363/同类汇总数据!J$6,0),IF(AND($G363="检查版",$H363="中医诊所"),IFERROR(Y363/同类汇总数据!J$7,0),IF(AND($G363="检查版",$H363="口腔诊所"),IFERROR(Y363/同类汇总数据!J$8,0),IF(AND($G363="互联网版",$H363="中西医诊所"),IFERROR(Y363/同类汇总数据!J$9,0),IF(AND($G363="互联网版",$H363="中医诊所"),IFERROR(Y363/同类汇总数据!J$10,0),IF(AND($G363="互联网版",$H363="口腔诊所"),IFERROR(Y363/同类汇总数据!J$11,0))))))))))</f>
        <v>1.12611892455343</v>
      </c>
      <c r="AL363" s="62" t="str">
        <f ca="1" t="shared" si="101"/>
        <v>-</v>
      </c>
      <c r="AM363" s="62" t="str">
        <f t="shared" si="102"/>
        <v/>
      </c>
      <c r="AN363" s="5" t="str">
        <f t="shared" si="103"/>
        <v>高于同行20%</v>
      </c>
      <c r="AO363" s="63">
        <f t="shared" si="104"/>
        <v>46104.3556712963</v>
      </c>
      <c r="AP363" s="5" t="str">
        <f t="shared" si="105"/>
        <v/>
      </c>
      <c r="AQ363" s="60">
        <v>45364.4583136227</v>
      </c>
    </row>
    <row r="364" ht="17" spans="1:43">
      <c r="A364" s="5">
        <f t="shared" ref="A364:A373" si="108">ROW()-3</f>
        <v>361</v>
      </c>
      <c r="B364" s="55" t="str">
        <f t="shared" si="97"/>
        <v>连续三月交易上升</v>
      </c>
      <c r="C364" s="2" t="str">
        <f t="shared" si="99"/>
        <v/>
      </c>
      <c r="D364" s="56" t="str">
        <f t="shared" si="100"/>
        <v>-</v>
      </c>
      <c r="E364" s="84" t="s">
        <v>1101</v>
      </c>
      <c r="F364" s="58">
        <v>45364.4756910185</v>
      </c>
      <c r="G364" s="59" t="s">
        <v>60</v>
      </c>
      <c r="H364" s="59" t="s">
        <v>66</v>
      </c>
      <c r="I364" s="59" t="s">
        <v>40</v>
      </c>
      <c r="J364" s="59" t="s">
        <v>75</v>
      </c>
      <c r="K364" s="59" t="s">
        <v>1102</v>
      </c>
      <c r="L364" s="59" t="s">
        <v>1103</v>
      </c>
      <c r="M364" s="60">
        <v>46104.3831481481</v>
      </c>
      <c r="N364" s="60">
        <v>46103.7893605903</v>
      </c>
      <c r="O364" s="60">
        <v>46103.7890718403</v>
      </c>
      <c r="P364" s="60">
        <v>46047.4075678819</v>
      </c>
      <c r="Q364" s="60">
        <v>46103.7893771296</v>
      </c>
      <c r="R364" s="59">
        <v>3716</v>
      </c>
      <c r="S364" s="59">
        <v>9359.14</v>
      </c>
      <c r="T364" s="59">
        <v>31395.9</v>
      </c>
      <c r="U364" s="59">
        <v>23309.9</v>
      </c>
      <c r="V364" s="59">
        <v>15</v>
      </c>
      <c r="W364" s="59">
        <v>53</v>
      </c>
      <c r="X364" s="59">
        <v>154</v>
      </c>
      <c r="Y364" s="59">
        <v>124</v>
      </c>
      <c r="Z364" s="59">
        <v>264.8852272727</v>
      </c>
      <c r="AA364" s="59">
        <v>0.4958373223</v>
      </c>
      <c r="AB364" s="59">
        <v>-0.6034979788</v>
      </c>
      <c r="AC364" s="59">
        <v>-0.198650704</v>
      </c>
      <c r="AD364" s="61">
        <f>IF(AND($G364="正式版",$H364="中西医诊所"),IFERROR(R364/同类汇总数据!C$3,0),IF(AND($G364="正式版",$H364="中医诊所"),IFERROR(R364/同类汇总数据!C$4,0),IF(AND($G364="正式版",$H364="口腔诊所"),IFERROR(R364/同类汇总数据!C$5,0),IF(AND($G364="检查版",$H364="中西医诊所"),IFERROR(R364/同类汇总数据!C$6,0),IF(AND($G364="检查版",$H364="中医诊所"),IFERROR(R364/同类汇总数据!C$7,0),IF(AND($G364="检查版",$H364="口腔诊所"),IFERROR(R364/同类汇总数据!C$8,0),IF(AND($G364="互联网版",$H364="中西医诊所"),IFERROR(R364/同类汇总数据!C$9,0),IF(AND($G364="互联网版",$H364="中医诊所"),IFERROR(R364/同类汇总数据!C$10,0),IF(AND($G364="互联网版",$H364="口腔诊所"),IFERROR(R364/同类汇总数据!C$11,0))))))))))</f>
        <v>1.30859746066592</v>
      </c>
      <c r="AE364" s="61">
        <f>IF(AND($G364="正式版",$H364="中西医诊所"),IFERROR(S364/同类汇总数据!D$3,0),IF(AND($G364="正式版",$H364="中医诊所"),IFERROR(S364/同类汇总数据!D$4,0),IF(AND($G364="正式版",$H364="口腔诊所"),IFERROR(S364/同类汇总数据!D$5,0),IF(AND($G364="检查版",$H364="中西医诊所"),IFERROR(S364/同类汇总数据!D$6,0),IF(AND($G364="检查版",$H364="中医诊所"),IFERROR(S364/同类汇总数据!D$7,0),IF(AND($G364="检查版",$H364="口腔诊所"),IFERROR(S364/同类汇总数据!D$8,0),IF(AND($G364="互联网版",$H364="中西医诊所"),IFERROR(S364/同类汇总数据!D$9,0),IF(AND($G364="互联网版",$H364="中医诊所"),IFERROR(S364/同类汇总数据!D$10,0),IF(AND($G364="互联网版",$H364="口腔诊所"),IFERROR(S364/同类汇总数据!D$11,0))))))))))</f>
        <v>0.704542306534176</v>
      </c>
      <c r="AF364" s="61">
        <f>IF(AND($G364="正式版",$H364="中西医诊所"),IFERROR(T364/同类汇总数据!E$3,0),IF(AND($G364="正式版",$H364="中医诊所"),IFERROR(T364/同类汇总数据!E$4,0),IF(AND($G364="正式版",$H364="口腔诊所"),IFERROR(T364/同类汇总数据!E$5,0),IF(AND($G364="检查版",$H364="中西医诊所"),IFERROR(T364/同类汇总数据!E$6,0),IF(AND($G364="检查版",$H364="中医诊所"),IFERROR(T364/同类汇总数据!E$7,0),IF(AND($G364="检查版",$H364="口腔诊所"),IFERROR(T364/同类汇总数据!E$8,0),IF(AND($G364="互联网版",$H364="中西医诊所"),IFERROR(T364/同类汇总数据!E$9,0),IF(AND($G364="互联网版",$H364="中医诊所"),IFERROR(T364/同类汇总数据!E$10,0),IF(AND($G364="互联网版",$H364="口腔诊所"),IFERROR(T364/同类汇总数据!E$11,0))))))))))</f>
        <v>0.843213921872527</v>
      </c>
      <c r="AG364" s="61">
        <f>IF(AND($G364="正式版",$H364="中西医诊所"),IFERROR(U364/同类汇总数据!F$3,0),IF(AND($G364="正式版",$H364="中医诊所"),IFERROR(U364/同类汇总数据!F$4,0),IF(AND($G364="正式版",$H364="口腔诊所"),IFERROR(U364/同类汇总数据!F$5,0),IF(AND($G364="检查版",$H364="中西医诊所"),IFERROR(U364/同类汇总数据!F$6,0),IF(AND($G364="检查版",$H364="中医诊所"),IFERROR(U364/同类汇总数据!F$7,0),IF(AND($G364="检查版",$H364="口腔诊所"),IFERROR(U364/同类汇总数据!F$8,0),IF(AND($G364="互联网版",$H364="中西医诊所"),IFERROR(U364/同类汇总数据!F$9,0),IF(AND($G364="互联网版",$H364="中医诊所"),IFERROR(U364/同类汇总数据!F$10,0),IF(AND($G364="互联网版",$H364="口腔诊所"),IFERROR(U364/同类汇总数据!F$11,0))))))))))</f>
        <v>0.702490871233609</v>
      </c>
      <c r="AH364" s="61">
        <f>IF(AND($G364="正式版",$H364="中西医诊所"),IFERROR(V364/同类汇总数据!G$3,0),IF(AND($G364="正式版",$H364="中医诊所"),IFERROR(V364/同类汇总数据!G$4,0),IF(AND($G364="正式版",$H364="口腔诊所"),IFERROR(V364/同类汇总数据!G$5,0),IF(AND($G364="检查版",$H364="中西医诊所"),IFERROR(V364/同类汇总数据!G$6,0),IF(AND($G364="检查版",$H364="中医诊所"),IFERROR(V364/同类汇总数据!G$7,0),IF(AND($G364="检查版",$H364="口腔诊所"),IFERROR(V364/同类汇总数据!G$8,0),IF(AND($G364="互联网版",$H364="中西医诊所"),IFERROR(V364/同类汇总数据!G$9,0),IF(AND($G364="互联网版",$H364="中医诊所"),IFERROR(V364/同类汇总数据!G$10,0),IF(AND($G364="互联网版",$H364="口腔诊所"),IFERROR(V364/同类汇总数据!G$11,0))))))))))</f>
        <v>0.903614457831325</v>
      </c>
      <c r="AI364" s="61">
        <f>IF(AND($G364="正式版",$H364="中西医诊所"),IFERROR(W364/同类汇总数据!H$3,0),IF(AND($G364="正式版",$H364="中医诊所"),IFERROR(W364/同类汇总数据!H$4,0),IF(AND($G364="正式版",$H364="口腔诊所"),IFERROR(W364/同类汇总数据!H$5,0),IF(AND($G364="检查版",$H364="中西医诊所"),IFERROR(W364/同类汇总数据!H$6,0),IF(AND($G364="检查版",$H364="中医诊所"),IFERROR(W364/同类汇总数据!H$7,0),IF(AND($G364="检查版",$H364="口腔诊所"),IFERROR(W364/同类汇总数据!H$8,0),IF(AND($G364="互联网版",$H364="中西医诊所"),IFERROR(W364/同类汇总数据!H$9,0),IF(AND($G364="互联网版",$H364="中医诊所"),IFERROR(W364/同类汇总数据!H$10,0),IF(AND($G364="互联网版",$H364="口腔诊所"),IFERROR(W364/同类汇总数据!H$11,0))))))))))</f>
        <v>0.684312459651388</v>
      </c>
      <c r="AJ364" s="61">
        <f>IF(AND($G364="正式版",$H364="中西医诊所"),IFERROR(X364/同类汇总数据!I$3,0),IF(AND($G364="正式版",$H364="中医诊所"),IFERROR(X364/同类汇总数据!I$4,0),IF(AND($G364="正式版",$H364="口腔诊所"),IFERROR(X364/同类汇总数据!I$5,0),IF(AND($G364="检查版",$H364="中西医诊所"),IFERROR(X364/同类汇总数据!I$6,0),IF(AND($G364="检查版",$H364="中医诊所"),IFERROR(X364/同类汇总数据!I$7,0),IF(AND($G364="检查版",$H364="口腔诊所"),IFERROR(X364/同类汇总数据!I$8,0),IF(AND($G364="互联网版",$H364="中西医诊所"),IFERROR(X364/同类汇总数据!I$9,0),IF(AND($G364="互联网版",$H364="中医诊所"),IFERROR(X364/同类汇总数据!I$10,0),IF(AND($G364="互联网版",$H364="口腔诊所"),IFERROR(X364/同类汇总数据!I$11,0))))))))))</f>
        <v>0.71727992547741</v>
      </c>
      <c r="AK364" s="61">
        <f>IF(AND($G364="正式版",$H364="中西医诊所"),IFERROR(Y364/同类汇总数据!J$3,0),IF(AND($G364="正式版",$H364="中医诊所"),IFERROR(Y364/同类汇总数据!J$4,0),IF(AND($G364="正式版",$H364="口腔诊所"),IFERROR(Y364/同类汇总数据!J$5,0),IF(AND($G364="检查版",$H364="中西医诊所"),IFERROR(Y364/同类汇总数据!J$6,0),IF(AND($G364="检查版",$H364="中医诊所"),IFERROR(Y364/同类汇总数据!J$7,0),IF(AND($G364="检查版",$H364="口腔诊所"),IFERROR(Y364/同类汇总数据!J$8,0),IF(AND($G364="互联网版",$H364="中西医诊所"),IFERROR(Y364/同类汇总数据!J$9,0),IF(AND($G364="互联网版",$H364="中医诊所"),IFERROR(Y364/同类汇总数据!J$10,0),IF(AND($G364="互联网版",$H364="口腔诊所"),IFERROR(Y364/同类汇总数据!J$11,0))))))))))</f>
        <v>0.661509735929581</v>
      </c>
      <c r="AL364" s="62" t="str">
        <f ca="1" t="shared" si="101"/>
        <v>-</v>
      </c>
      <c r="AM364" s="62" t="str">
        <f t="shared" si="102"/>
        <v/>
      </c>
      <c r="AN364" s="5" t="str">
        <f t="shared" si="103"/>
        <v/>
      </c>
      <c r="AO364" s="63">
        <f t="shared" si="104"/>
        <v>46104.3831481481</v>
      </c>
      <c r="AP364" s="5" t="str">
        <f t="shared" si="105"/>
        <v/>
      </c>
      <c r="AQ364" s="60">
        <v>45364.4683629977</v>
      </c>
    </row>
    <row r="365" ht="17" spans="1:43">
      <c r="A365" s="5">
        <f t="shared" si="108"/>
        <v>362</v>
      </c>
      <c r="B365" s="55" t="str">
        <f t="shared" si="97"/>
        <v>交易波动较大</v>
      </c>
      <c r="C365" s="2" t="str">
        <f t="shared" si="99"/>
        <v/>
      </c>
      <c r="D365" s="56" t="str">
        <f t="shared" si="100"/>
        <v>-</v>
      </c>
      <c r="E365" s="84" t="s">
        <v>1104</v>
      </c>
      <c r="F365" s="58">
        <v>45364.5063319444</v>
      </c>
      <c r="G365" s="59" t="s">
        <v>38</v>
      </c>
      <c r="H365" s="59" t="s">
        <v>66</v>
      </c>
      <c r="I365" s="59" t="s">
        <v>40</v>
      </c>
      <c r="J365" s="59" t="s">
        <v>117</v>
      </c>
      <c r="K365" s="59" t="s">
        <v>1105</v>
      </c>
      <c r="L365" s="59"/>
      <c r="M365" s="60">
        <v>46104.3857407407</v>
      </c>
      <c r="N365" s="60">
        <v>46104.3998356829</v>
      </c>
      <c r="O365" s="60">
        <v>46104.3989412268</v>
      </c>
      <c r="P365" s="60">
        <v>45996.3834373032</v>
      </c>
      <c r="Q365" s="60">
        <v>46104.3998792245</v>
      </c>
      <c r="R365" s="59">
        <v>6678.8</v>
      </c>
      <c r="S365" s="59">
        <v>18917.88</v>
      </c>
      <c r="T365" s="59">
        <v>73298.11</v>
      </c>
      <c r="U365" s="59">
        <v>56991.16</v>
      </c>
      <c r="V365" s="59">
        <v>33</v>
      </c>
      <c r="W365" s="59">
        <v>92</v>
      </c>
      <c r="X365" s="59">
        <v>352</v>
      </c>
      <c r="Y365" s="59">
        <v>295</v>
      </c>
      <c r="Z365" s="59">
        <v>360.7035443038</v>
      </c>
      <c r="AA365" s="59">
        <v>-0.1304934543</v>
      </c>
      <c r="AB365" s="59">
        <v>-0.3330810589</v>
      </c>
      <c r="AC365" s="59">
        <v>-0.1251535256</v>
      </c>
      <c r="AD365" s="61">
        <f>IF(AND($G365="正式版",$H365="中西医诊所"),IFERROR(R365/同类汇总数据!C$3,0),IF(AND($G365="正式版",$H365="中医诊所"),IFERROR(R365/同类汇总数据!C$4,0),IF(AND($G365="正式版",$H365="口腔诊所"),IFERROR(R365/同类汇总数据!C$5,0),IF(AND($G365="检查版",$H365="中西医诊所"),IFERROR(R365/同类汇总数据!C$6,0),IF(AND($G365="检查版",$H365="中医诊所"),IFERROR(R365/同类汇总数据!C$7,0),IF(AND($G365="检查版",$H365="口腔诊所"),IFERROR(R365/同类汇总数据!C$8,0),IF(AND($G365="互联网版",$H365="中西医诊所"),IFERROR(R365/同类汇总数据!C$9,0),IF(AND($G365="互联网版",$H365="中医诊所"),IFERROR(R365/同类汇总数据!C$10,0),IF(AND($G365="互联网版",$H365="口腔诊所"),IFERROR(R365/同类汇总数据!C$11,0))))))))))</f>
        <v>0.961392095623843</v>
      </c>
      <c r="AE365" s="61">
        <f>IF(AND($G365="正式版",$H365="中西医诊所"),IFERROR(S365/同类汇总数据!D$3,0),IF(AND($G365="正式版",$H365="中医诊所"),IFERROR(S365/同类汇总数据!D$4,0),IF(AND($G365="正式版",$H365="口腔诊所"),IFERROR(S365/同类汇总数据!D$5,0),IF(AND($G365="检查版",$H365="中西医诊所"),IFERROR(S365/同类汇总数据!D$6,0),IF(AND($G365="检查版",$H365="中医诊所"),IFERROR(S365/同类汇总数据!D$7,0),IF(AND($G365="检查版",$H365="口腔诊所"),IFERROR(S365/同类汇总数据!D$8,0),IF(AND($G365="互联网版",$H365="中西医诊所"),IFERROR(S365/同类汇总数据!D$9,0),IF(AND($G365="互联网版",$H365="中医诊所"),IFERROR(S365/同类汇总数据!D$10,0),IF(AND($G365="互联网版",$H365="口腔诊所"),IFERROR(S365/同类汇总数据!D$11,0))))))))))</f>
        <v>0.70185117712717</v>
      </c>
      <c r="AF365" s="61">
        <f>IF(AND($G365="正式版",$H365="中西医诊所"),IFERROR(T365/同类汇总数据!E$3,0),IF(AND($G365="正式版",$H365="中医诊所"),IFERROR(T365/同类汇总数据!E$4,0),IF(AND($G365="正式版",$H365="口腔诊所"),IFERROR(T365/同类汇总数据!E$5,0),IF(AND($G365="检查版",$H365="中西医诊所"),IFERROR(T365/同类汇总数据!E$6,0),IF(AND($G365="检查版",$H365="中医诊所"),IFERROR(T365/同类汇总数据!E$7,0),IF(AND($G365="检查版",$H365="口腔诊所"),IFERROR(T365/同类汇总数据!E$8,0),IF(AND($G365="互联网版",$H365="中西医诊所"),IFERROR(T365/同类汇总数据!E$9,0),IF(AND($G365="互联网版",$H365="中医诊所"),IFERROR(T365/同类汇总数据!E$10,0),IF(AND($G365="互联网版",$H365="口腔诊所"),IFERROR(T365/同类汇总数据!E$11,0))))))))))</f>
        <v>0.941836213359017</v>
      </c>
      <c r="AG365" s="61">
        <f>IF(AND($G365="正式版",$H365="中西医诊所"),IFERROR(U365/同类汇总数据!F$3,0),IF(AND($G365="正式版",$H365="中医诊所"),IFERROR(U365/同类汇总数据!F$4,0),IF(AND($G365="正式版",$H365="口腔诊所"),IFERROR(U365/同类汇总数据!F$5,0),IF(AND($G365="检查版",$H365="中西医诊所"),IFERROR(U365/同类汇总数据!F$6,0),IF(AND($G365="检查版",$H365="中医诊所"),IFERROR(U365/同类汇总数据!F$7,0),IF(AND($G365="检查版",$H365="口腔诊所"),IFERROR(U365/同类汇总数据!F$8,0),IF(AND($G365="互联网版",$H365="中西医诊所"),IFERROR(U365/同类汇总数据!F$9,0),IF(AND($G365="互联网版",$H365="中医诊所"),IFERROR(U365/同类汇总数据!F$10,0),IF(AND($G365="互联网版",$H365="口腔诊所"),IFERROR(U365/同类汇总数据!F$11,0))))))))))</f>
        <v>0.853326885153366</v>
      </c>
      <c r="AH365" s="61">
        <f>IF(AND($G365="正式版",$H365="中西医诊所"),IFERROR(V365/同类汇总数据!G$3,0),IF(AND($G365="正式版",$H365="中医诊所"),IFERROR(V365/同类汇总数据!G$4,0),IF(AND($G365="正式版",$H365="口腔诊所"),IFERROR(V365/同类汇总数据!G$5,0),IF(AND($G365="检查版",$H365="中西医诊所"),IFERROR(V365/同类汇总数据!G$6,0),IF(AND($G365="检查版",$H365="中医诊所"),IFERROR(V365/同类汇总数据!G$7,0),IF(AND($G365="检查版",$H365="口腔诊所"),IFERROR(V365/同类汇总数据!G$8,0),IF(AND($G365="互联网版",$H365="中西医诊所"),IFERROR(V365/同类汇总数据!G$9,0),IF(AND($G365="互联网版",$H365="中医诊所"),IFERROR(V365/同类汇总数据!G$10,0),IF(AND($G365="互联网版",$H365="口腔诊所"),IFERROR(V365/同类汇总数据!G$11,0))))))))))</f>
        <v>0.7454476865144</v>
      </c>
      <c r="AI365" s="61">
        <f>IF(AND($G365="正式版",$H365="中西医诊所"),IFERROR(W365/同类汇总数据!H$3,0),IF(AND($G365="正式版",$H365="中医诊所"),IFERROR(W365/同类汇总数据!H$4,0),IF(AND($G365="正式版",$H365="口腔诊所"),IFERROR(W365/同类汇总数据!H$5,0),IF(AND($G365="检查版",$H365="中西医诊所"),IFERROR(W365/同类汇总数据!H$6,0),IF(AND($G365="检查版",$H365="中医诊所"),IFERROR(W365/同类汇总数据!H$7,0),IF(AND($G365="检查版",$H365="口腔诊所"),IFERROR(W365/同类汇总数据!H$8,0),IF(AND($G365="互联网版",$H365="中西医诊所"),IFERROR(W365/同类汇总数据!H$9,0),IF(AND($G365="互联网版",$H365="中医诊所"),IFERROR(W365/同类汇总数据!H$10,0),IF(AND($G365="互联网版",$H365="口腔诊所"),IFERROR(W365/同类汇总数据!H$11,0))))))))))</f>
        <v>0.522838078751917</v>
      </c>
      <c r="AJ365" s="61">
        <f>IF(AND($G365="正式版",$H365="中西医诊所"),IFERROR(X365/同类汇总数据!I$3,0),IF(AND($G365="正式版",$H365="中医诊所"),IFERROR(X365/同类汇总数据!I$4,0),IF(AND($G365="正式版",$H365="口腔诊所"),IFERROR(X365/同类汇总数据!I$5,0),IF(AND($G365="检查版",$H365="中西医诊所"),IFERROR(X365/同类汇总数据!I$6,0),IF(AND($G365="检查版",$H365="中医诊所"),IFERROR(X365/同类汇总数据!I$7,0),IF(AND($G365="检查版",$H365="口腔诊所"),IFERROR(X365/同类汇总数据!I$8,0),IF(AND($G365="互联网版",$H365="中西医诊所"),IFERROR(X365/同类汇总数据!I$9,0),IF(AND($G365="互联网版",$H365="中医诊所"),IFERROR(X365/同类汇总数据!I$10,0),IF(AND($G365="互联网版",$H365="口腔诊所"),IFERROR(X365/同类汇总数据!I$11,0))))))))))</f>
        <v>0.681786047016121</v>
      </c>
      <c r="AK365" s="61">
        <f>IF(AND($G365="正式版",$H365="中西医诊所"),IFERROR(Y365/同类汇总数据!J$3,0),IF(AND($G365="正式版",$H365="中医诊所"),IFERROR(Y365/同类汇总数据!J$4,0),IF(AND($G365="正式版",$H365="口腔诊所"),IFERROR(Y365/同类汇总数据!J$5,0),IF(AND($G365="检查版",$H365="中西医诊所"),IFERROR(Y365/同类汇总数据!J$6,0),IF(AND($G365="检查版",$H365="中医诊所"),IFERROR(Y365/同类汇总数据!J$7,0),IF(AND($G365="检查版",$H365="口腔诊所"),IFERROR(Y365/同类汇总数据!J$8,0),IF(AND($G365="互联网版",$H365="中西医诊所"),IFERROR(Y365/同类汇总数据!J$9,0),IF(AND($G365="互联网版",$H365="中医诊所"),IFERROR(Y365/同类汇总数据!J$10,0),IF(AND($G365="互联网版",$H365="口腔诊所"),IFERROR(Y365/同类汇总数据!J$11,0))))))))))</f>
        <v>0.647268789006173</v>
      </c>
      <c r="AL365" s="62" t="str">
        <f ca="1" t="shared" si="101"/>
        <v>-</v>
      </c>
      <c r="AM365" s="62" t="str">
        <f t="shared" si="102"/>
        <v/>
      </c>
      <c r="AN365" s="5" t="str">
        <f t="shared" si="103"/>
        <v/>
      </c>
      <c r="AO365" s="63">
        <f t="shared" si="104"/>
        <v>46104.3998792245</v>
      </c>
      <c r="AP365" s="5" t="str">
        <f t="shared" si="105"/>
        <v/>
      </c>
      <c r="AQ365" s="60">
        <v>45364.4756910185</v>
      </c>
    </row>
    <row r="366" ht="17" spans="1:43">
      <c r="A366" s="5">
        <f t="shared" si="108"/>
        <v>363</v>
      </c>
      <c r="B366" s="55" t="str">
        <f t="shared" si="97"/>
        <v>连续三月交易上升</v>
      </c>
      <c r="C366" s="2" t="str">
        <f t="shared" si="99"/>
        <v/>
      </c>
      <c r="D366" s="56" t="str">
        <f t="shared" si="100"/>
        <v>-</v>
      </c>
      <c r="E366" s="84" t="s">
        <v>1106</v>
      </c>
      <c r="F366" s="58">
        <v>45364.7494781019</v>
      </c>
      <c r="G366" s="59" t="s">
        <v>38</v>
      </c>
      <c r="H366" s="59" t="s">
        <v>39</v>
      </c>
      <c r="I366" s="59" t="s">
        <v>40</v>
      </c>
      <c r="J366" s="59" t="s">
        <v>155</v>
      </c>
      <c r="K366" s="59" t="s">
        <v>1107</v>
      </c>
      <c r="L366" s="59"/>
      <c r="M366" s="60">
        <v>46104.3542939815</v>
      </c>
      <c r="N366" s="60">
        <v>46104.3927332407</v>
      </c>
      <c r="O366" s="60">
        <v>46104.3922233796</v>
      </c>
      <c r="P366" s="60">
        <v>46081.7112104282</v>
      </c>
      <c r="Q366" s="60">
        <v>46104.3927612037</v>
      </c>
      <c r="R366" s="59">
        <v>4789.28</v>
      </c>
      <c r="S366" s="59">
        <v>19190.21</v>
      </c>
      <c r="T366" s="59">
        <v>58493.44</v>
      </c>
      <c r="U366" s="59">
        <v>50114.4</v>
      </c>
      <c r="V366" s="59">
        <v>30</v>
      </c>
      <c r="W366" s="59">
        <v>130</v>
      </c>
      <c r="X366" s="59">
        <v>401</v>
      </c>
      <c r="Y366" s="59">
        <v>358</v>
      </c>
      <c r="Z366" s="59">
        <v>293.0666666667</v>
      </c>
      <c r="AA366" s="59">
        <v>0.3729063229</v>
      </c>
      <c r="AB366" s="59">
        <v>-0.44807255</v>
      </c>
      <c r="AC366" s="59">
        <v>0.1615480685</v>
      </c>
      <c r="AD366" s="61">
        <f>IF(AND($G366="正式版",$H366="中西医诊所"),IFERROR(R366/同类汇总数据!C$3,0),IF(AND($G366="正式版",$H366="中医诊所"),IFERROR(R366/同类汇总数据!C$4,0),IF(AND($G366="正式版",$H366="口腔诊所"),IFERROR(R366/同类汇总数据!C$5,0),IF(AND($G366="检查版",$H366="中西医诊所"),IFERROR(R366/同类汇总数据!C$6,0),IF(AND($G366="检查版",$H366="中医诊所"),IFERROR(R366/同类汇总数据!C$7,0),IF(AND($G366="检查版",$H366="口腔诊所"),IFERROR(R366/同类汇总数据!C$8,0),IF(AND($G366="互联网版",$H366="中西医诊所"),IFERROR(R366/同类汇总数据!C$9,0),IF(AND($G366="互联网版",$H366="中医诊所"),IFERROR(R366/同类汇总数据!C$10,0),IF(AND($G366="互联网版",$H366="口腔诊所"),IFERROR(R366/同类汇总数据!C$11,0))))))))))</f>
        <v>0.523318376205196</v>
      </c>
      <c r="AE366" s="61">
        <f>IF(AND($G366="正式版",$H366="中西医诊所"),IFERROR(S366/同类汇总数据!D$3,0),IF(AND($G366="正式版",$H366="中医诊所"),IFERROR(S366/同类汇总数据!D$4,0),IF(AND($G366="正式版",$H366="口腔诊所"),IFERROR(S366/同类汇总数据!D$5,0),IF(AND($G366="检查版",$H366="中西医诊所"),IFERROR(S366/同类汇总数据!D$6,0),IF(AND($G366="检查版",$H366="中医诊所"),IFERROR(S366/同类汇总数据!D$7,0),IF(AND($G366="检查版",$H366="口腔诊所"),IFERROR(S366/同类汇总数据!D$8,0),IF(AND($G366="互联网版",$H366="中西医诊所"),IFERROR(S366/同类汇总数据!D$9,0),IF(AND($G366="互联网版",$H366="中医诊所"),IFERROR(S366/同类汇总数据!D$10,0),IF(AND($G366="互联网版",$H366="口腔诊所"),IFERROR(S366/同类汇总数据!D$11,0))))))))))</f>
        <v>0.525994007524877</v>
      </c>
      <c r="AF366" s="61">
        <f>IF(AND($G366="正式版",$H366="中西医诊所"),IFERROR(T366/同类汇总数据!E$3,0),IF(AND($G366="正式版",$H366="中医诊所"),IFERROR(T366/同类汇总数据!E$4,0),IF(AND($G366="正式版",$H366="口腔诊所"),IFERROR(T366/同类汇总数据!E$5,0),IF(AND($G366="检查版",$H366="中西医诊所"),IFERROR(T366/同类汇总数据!E$6,0),IF(AND($G366="检查版",$H366="中医诊所"),IFERROR(T366/同类汇总数据!E$7,0),IF(AND($G366="检查版",$H366="口腔诊所"),IFERROR(T366/同类汇总数据!E$8,0),IF(AND($G366="互联网版",$H366="中西医诊所"),IFERROR(T366/同类汇总数据!E$9,0),IF(AND($G366="互联网版",$H366="中医诊所"),IFERROR(T366/同类汇总数据!E$10,0),IF(AND($G366="互联网版",$H366="口腔诊所"),IFERROR(T366/同类汇总数据!E$11,0))))))))))</f>
        <v>0.536065563262544</v>
      </c>
      <c r="AG366" s="61">
        <f>IF(AND($G366="正式版",$H366="中西医诊所"),IFERROR(U366/同类汇总数据!F$3,0),IF(AND($G366="正式版",$H366="中医诊所"),IFERROR(U366/同类汇总数据!F$4,0),IF(AND($G366="正式版",$H366="口腔诊所"),IFERROR(U366/同类汇总数据!F$5,0),IF(AND($G366="检查版",$H366="中西医诊所"),IFERROR(U366/同类汇总数据!F$6,0),IF(AND($G366="检查版",$H366="中医诊所"),IFERROR(U366/同类汇总数据!F$7,0),IF(AND($G366="检查版",$H366="口腔诊所"),IFERROR(U366/同类汇总数据!F$8,0),IF(AND($G366="互联网版",$H366="中西医诊所"),IFERROR(U366/同类汇总数据!F$9,0),IF(AND($G366="互联网版",$H366="中医诊所"),IFERROR(U366/同类汇总数据!F$10,0),IF(AND($G366="互联网版",$H366="口腔诊所"),IFERROR(U366/同类汇总数据!F$11,0))))))))))</f>
        <v>0.52244306370168</v>
      </c>
      <c r="AH366" s="61">
        <f>IF(AND($G366="正式版",$H366="中西医诊所"),IFERROR(V366/同类汇总数据!G$3,0),IF(AND($G366="正式版",$H366="中医诊所"),IFERROR(V366/同类汇总数据!G$4,0),IF(AND($G366="正式版",$H366="口腔诊所"),IFERROR(V366/同类汇总数据!G$5,0),IF(AND($G366="检查版",$H366="中西医诊所"),IFERROR(V366/同类汇总数据!G$6,0),IF(AND($G366="检查版",$H366="中医诊所"),IFERROR(V366/同类汇总数据!G$7,0),IF(AND($G366="检查版",$H366="口腔诊所"),IFERROR(V366/同类汇总数据!G$8,0),IF(AND($G366="互联网版",$H366="中西医诊所"),IFERROR(V366/同类汇总数据!G$9,0),IF(AND($G366="互联网版",$H366="中医诊所"),IFERROR(V366/同类汇总数据!G$10,0),IF(AND($G366="互联网版",$H366="口腔诊所"),IFERROR(V366/同类汇总数据!G$11,0))))))))))</f>
        <v>0.316452024290857</v>
      </c>
      <c r="AI366" s="61">
        <f>IF(AND($G366="正式版",$H366="中西医诊所"),IFERROR(W366/同类汇总数据!H$3,0),IF(AND($G366="正式版",$H366="中医诊所"),IFERROR(W366/同类汇总数据!H$4,0),IF(AND($G366="正式版",$H366="口腔诊所"),IFERROR(W366/同类汇总数据!H$5,0),IF(AND($G366="检查版",$H366="中西医诊所"),IFERROR(W366/同类汇总数据!H$6,0),IF(AND($G366="检查版",$H366="中医诊所"),IFERROR(W366/同类汇总数据!H$7,0),IF(AND($G366="检查版",$H366="口腔诊所"),IFERROR(W366/同类汇总数据!H$8,0),IF(AND($G366="互联网版",$H366="中西医诊所"),IFERROR(W366/同类汇总数据!H$9,0),IF(AND($G366="互联网版",$H366="中医诊所"),IFERROR(W366/同类汇总数据!H$10,0),IF(AND($G366="互联网版",$H366="口腔诊所"),IFERROR(W366/同类汇总数据!H$11,0))))))))))</f>
        <v>0.35555030435106</v>
      </c>
      <c r="AJ366" s="61">
        <f>IF(AND($G366="正式版",$H366="中西医诊所"),IFERROR(X366/同类汇总数据!I$3,0),IF(AND($G366="正式版",$H366="中医诊所"),IFERROR(X366/同类汇总数据!I$4,0),IF(AND($G366="正式版",$H366="口腔诊所"),IFERROR(X366/同类汇总数据!I$5,0),IF(AND($G366="检查版",$H366="中西医诊所"),IFERROR(X366/同类汇总数据!I$6,0),IF(AND($G366="检查版",$H366="中医诊所"),IFERROR(X366/同类汇总数据!I$7,0),IF(AND($G366="检查版",$H366="口腔诊所"),IFERROR(X366/同类汇总数据!I$8,0),IF(AND($G366="互联网版",$H366="中西医诊所"),IFERROR(X366/同类汇总数据!I$9,0),IF(AND($G366="互联网版",$H366="中医诊所"),IFERROR(X366/同类汇总数据!I$10,0),IF(AND($G366="互联网版",$H366="口腔诊所"),IFERROR(X366/同类汇总数据!I$11,0))))))))))</f>
        <v>0.35458173988927</v>
      </c>
      <c r="AK366" s="61">
        <f>IF(AND($G366="正式版",$H366="中西医诊所"),IFERROR(Y366/同类汇总数据!J$3,0),IF(AND($G366="正式版",$H366="中医诊所"),IFERROR(Y366/同类汇总数据!J$4,0),IF(AND($G366="正式版",$H366="口腔诊所"),IFERROR(Y366/同类汇总数据!J$5,0),IF(AND($G366="检查版",$H366="中西医诊所"),IFERROR(Y366/同类汇总数据!J$6,0),IF(AND($G366="检查版",$H366="中医诊所"),IFERROR(Y366/同类汇总数据!J$7,0),IF(AND($G366="检查版",$H366="口腔诊所"),IFERROR(Y366/同类汇总数据!J$8,0),IF(AND($G366="互联网版",$H366="中西医诊所"),IFERROR(Y366/同类汇总数据!J$9,0),IF(AND($G366="互联网版",$H366="中医诊所"),IFERROR(Y366/同类汇总数据!J$10,0),IF(AND($G366="互联网版",$H366="口腔诊所"),IFERROR(Y366/同类汇总数据!J$11,0))))))))))</f>
        <v>0.357720119778285</v>
      </c>
      <c r="AL366" s="62" t="str">
        <f ca="1" t="shared" si="101"/>
        <v>-</v>
      </c>
      <c r="AM366" s="62" t="str">
        <f t="shared" si="102"/>
        <v/>
      </c>
      <c r="AN366" s="5" t="str">
        <f t="shared" si="103"/>
        <v>低于同行50%</v>
      </c>
      <c r="AO366" s="63">
        <f t="shared" si="104"/>
        <v>46104.3927612037</v>
      </c>
      <c r="AP366" s="5" t="str">
        <f t="shared" si="105"/>
        <v/>
      </c>
      <c r="AQ366" s="60">
        <v>45364.5063319444</v>
      </c>
    </row>
    <row r="367" ht="17" spans="1:43">
      <c r="A367" s="5">
        <f t="shared" si="108"/>
        <v>364</v>
      </c>
      <c r="B367" s="55" t="str">
        <f t="shared" si="97"/>
        <v>连续三月交易上升</v>
      </c>
      <c r="C367" s="2" t="str">
        <f t="shared" si="99"/>
        <v/>
      </c>
      <c r="D367" s="56" t="str">
        <f t="shared" si="100"/>
        <v>-</v>
      </c>
      <c r="E367" s="84" t="s">
        <v>1108</v>
      </c>
      <c r="F367" s="58">
        <v>45365.5388852315</v>
      </c>
      <c r="G367" s="59" t="s">
        <v>38</v>
      </c>
      <c r="H367" s="59" t="s">
        <v>39</v>
      </c>
      <c r="I367" s="59" t="s">
        <v>40</v>
      </c>
      <c r="J367" s="59" t="s">
        <v>520</v>
      </c>
      <c r="K367" s="59" t="s">
        <v>1109</v>
      </c>
      <c r="L367" s="59" t="s">
        <v>1110</v>
      </c>
      <c r="M367" s="60">
        <v>46103.3431481481</v>
      </c>
      <c r="N367" s="60">
        <v>46101.9324039005</v>
      </c>
      <c r="O367" s="60">
        <v>46101.9322302893</v>
      </c>
      <c r="P367" s="60">
        <v>46060.7785138542</v>
      </c>
      <c r="Q367" s="60">
        <v>46101.9324128819</v>
      </c>
      <c r="R367" s="59">
        <v>28</v>
      </c>
      <c r="S367" s="59">
        <v>149</v>
      </c>
      <c r="T367" s="59">
        <v>1105.56</v>
      </c>
      <c r="U367" s="59">
        <v>957.84</v>
      </c>
      <c r="V367" s="59">
        <v>2</v>
      </c>
      <c r="W367" s="59">
        <v>8</v>
      </c>
      <c r="X367" s="59">
        <v>55</v>
      </c>
      <c r="Y367" s="59">
        <v>44</v>
      </c>
      <c r="Z367" s="59">
        <v>25.2063157895</v>
      </c>
      <c r="AA367" s="59">
        <v>0.4539422326</v>
      </c>
      <c r="AB367" s="59">
        <v>-0.8800112402</v>
      </c>
      <c r="AC367" s="59">
        <v>1.1871446863</v>
      </c>
      <c r="AD367" s="61">
        <f>IF(AND($G367="正式版",$H367="中西医诊所"),IFERROR(R367/同类汇总数据!C$3,0),IF(AND($G367="正式版",$H367="中医诊所"),IFERROR(R367/同类汇总数据!C$4,0),IF(AND($G367="正式版",$H367="口腔诊所"),IFERROR(R367/同类汇总数据!C$5,0),IF(AND($G367="检查版",$H367="中西医诊所"),IFERROR(R367/同类汇总数据!C$6,0),IF(AND($G367="检查版",$H367="中医诊所"),IFERROR(R367/同类汇总数据!C$7,0),IF(AND($G367="检查版",$H367="口腔诊所"),IFERROR(R367/同类汇总数据!C$8,0),IF(AND($G367="互联网版",$H367="中西医诊所"),IFERROR(R367/同类汇总数据!C$9,0),IF(AND($G367="互联网版",$H367="中医诊所"),IFERROR(R367/同类汇总数据!C$10,0),IF(AND($G367="互联网版",$H367="口腔诊所"),IFERROR(R367/同类汇总数据!C$11,0))))))))))</f>
        <v>0.00305952346359901</v>
      </c>
      <c r="AE367" s="61">
        <f>IF(AND($G367="正式版",$H367="中西医诊所"),IFERROR(S367/同类汇总数据!D$3,0),IF(AND($G367="正式版",$H367="中医诊所"),IFERROR(S367/同类汇总数据!D$4,0),IF(AND($G367="正式版",$H367="口腔诊所"),IFERROR(S367/同类汇总数据!D$5,0),IF(AND($G367="检查版",$H367="中西医诊所"),IFERROR(S367/同类汇总数据!D$6,0),IF(AND($G367="检查版",$H367="中医诊所"),IFERROR(S367/同类汇总数据!D$7,0),IF(AND($G367="检查版",$H367="口腔诊所"),IFERROR(S367/同类汇总数据!D$8,0),IF(AND($G367="互联网版",$H367="中西医诊所"),IFERROR(S367/同类汇总数据!D$9,0),IF(AND($G367="互联网版",$H367="中医诊所"),IFERROR(S367/同类汇总数据!D$10,0),IF(AND($G367="互联网版",$H367="口腔诊所"),IFERROR(S367/同类汇总数据!D$11,0))))))))))</f>
        <v>0.00408401508483788</v>
      </c>
      <c r="AF367" s="61">
        <f>IF(AND($G367="正式版",$H367="中西医诊所"),IFERROR(T367/同类汇总数据!E$3,0),IF(AND($G367="正式版",$H367="中医诊所"),IFERROR(T367/同类汇总数据!E$4,0),IF(AND($G367="正式版",$H367="口腔诊所"),IFERROR(T367/同类汇总数据!E$5,0),IF(AND($G367="检查版",$H367="中西医诊所"),IFERROR(T367/同类汇总数据!E$6,0),IF(AND($G367="检查版",$H367="中医诊所"),IFERROR(T367/同类汇总数据!E$7,0),IF(AND($G367="检查版",$H367="口腔诊所"),IFERROR(T367/同类汇总数据!E$8,0),IF(AND($G367="互联网版",$H367="中西医诊所"),IFERROR(T367/同类汇总数据!E$9,0),IF(AND($G367="互联网版",$H367="中医诊所"),IFERROR(T367/同类汇总数据!E$10,0),IF(AND($G367="互联网版",$H367="口腔诊所"),IFERROR(T367/同类汇总数据!E$11,0))))))))))</f>
        <v>0.0101319505934433</v>
      </c>
      <c r="AG367" s="61">
        <f>IF(AND($G367="正式版",$H367="中西医诊所"),IFERROR(U367/同类汇总数据!F$3,0),IF(AND($G367="正式版",$H367="中医诊所"),IFERROR(U367/同类汇总数据!F$4,0),IF(AND($G367="正式版",$H367="口腔诊所"),IFERROR(U367/同类汇总数据!F$5,0),IF(AND($G367="检查版",$H367="中西医诊所"),IFERROR(U367/同类汇总数据!F$6,0),IF(AND($G367="检查版",$H367="中医诊所"),IFERROR(U367/同类汇总数据!F$7,0),IF(AND($G367="检查版",$H367="口腔诊所"),IFERROR(U367/同类汇总数据!F$8,0),IF(AND($G367="互联网版",$H367="中西医诊所"),IFERROR(U367/同类汇总数据!F$9,0),IF(AND($G367="互联网版",$H367="中医诊所"),IFERROR(U367/同类汇总数据!F$10,0),IF(AND($G367="互联网版",$H367="口腔诊所"),IFERROR(U367/同类汇总数据!F$11,0))))))))))</f>
        <v>0.00998549048050096</v>
      </c>
      <c r="AH367" s="61">
        <f>IF(AND($G367="正式版",$H367="中西医诊所"),IFERROR(V367/同类汇总数据!G$3,0),IF(AND($G367="正式版",$H367="中医诊所"),IFERROR(V367/同类汇总数据!G$4,0),IF(AND($G367="正式版",$H367="口腔诊所"),IFERROR(V367/同类汇总数据!G$5,0),IF(AND($G367="检查版",$H367="中西医诊所"),IFERROR(V367/同类汇总数据!G$6,0),IF(AND($G367="检查版",$H367="中医诊所"),IFERROR(V367/同类汇总数据!G$7,0),IF(AND($G367="检查版",$H367="口腔诊所"),IFERROR(V367/同类汇总数据!G$8,0),IF(AND($G367="互联网版",$H367="中西医诊所"),IFERROR(V367/同类汇总数据!G$9,0),IF(AND($G367="互联网版",$H367="中医诊所"),IFERROR(V367/同类汇总数据!G$10,0),IF(AND($G367="互联网版",$H367="口腔诊所"),IFERROR(V367/同类汇总数据!G$11,0))))))))))</f>
        <v>0.0210968016193905</v>
      </c>
      <c r="AI367" s="61">
        <f>IF(AND($G367="正式版",$H367="中西医诊所"),IFERROR(W367/同类汇总数据!H$3,0),IF(AND($G367="正式版",$H367="中医诊所"),IFERROR(W367/同类汇总数据!H$4,0),IF(AND($G367="正式版",$H367="口腔诊所"),IFERROR(W367/同类汇总数据!H$5,0),IF(AND($G367="检查版",$H367="中西医诊所"),IFERROR(W367/同类汇总数据!H$6,0),IF(AND($G367="检查版",$H367="中医诊所"),IFERROR(W367/同类汇总数据!H$7,0),IF(AND($G367="检查版",$H367="口腔诊所"),IFERROR(W367/同类汇总数据!H$8,0),IF(AND($G367="互联网版",$H367="中西医诊所"),IFERROR(W367/同类汇总数据!H$9,0),IF(AND($G367="互联网版",$H367="中医诊所"),IFERROR(W367/同类汇总数据!H$10,0),IF(AND($G367="互联网版",$H367="口腔诊所"),IFERROR(W367/同类汇总数据!H$11,0))))))))))</f>
        <v>0.021880018729296</v>
      </c>
      <c r="AJ367" s="61">
        <f>IF(AND($G367="正式版",$H367="中西医诊所"),IFERROR(X367/同类汇总数据!I$3,0),IF(AND($G367="正式版",$H367="中医诊所"),IFERROR(X367/同类汇总数据!I$4,0),IF(AND($G367="正式版",$H367="口腔诊所"),IFERROR(X367/同类汇总数据!I$5,0),IF(AND($G367="检查版",$H367="中西医诊所"),IFERROR(X367/同类汇总数据!I$6,0),IF(AND($G367="检查版",$H367="中医诊所"),IFERROR(X367/同类汇总数据!I$7,0),IF(AND($G367="检查版",$H367="口腔诊所"),IFERROR(X367/同类汇总数据!I$8,0),IF(AND($G367="互联网版",$H367="中西医诊所"),IFERROR(X367/同类汇总数据!I$9,0),IF(AND($G367="互联网版",$H367="中医诊所"),IFERROR(X367/同类汇总数据!I$10,0),IF(AND($G367="互联网版",$H367="口腔诊所"),IFERROR(X367/同类汇总数据!I$11,0))))))))))</f>
        <v>0.0486334057204734</v>
      </c>
      <c r="AK367" s="61">
        <f>IF(AND($G367="正式版",$H367="中西医诊所"),IFERROR(Y367/同类汇总数据!J$3,0),IF(AND($G367="正式版",$H367="中医诊所"),IFERROR(Y367/同类汇总数据!J$4,0),IF(AND($G367="正式版",$H367="口腔诊所"),IFERROR(Y367/同类汇总数据!J$5,0),IF(AND($G367="检查版",$H367="中西医诊所"),IFERROR(Y367/同类汇总数据!J$6,0),IF(AND($G367="检查版",$H367="中医诊所"),IFERROR(Y367/同类汇总数据!J$7,0),IF(AND($G367="检查版",$H367="口腔诊所"),IFERROR(Y367/同类汇总数据!J$8,0),IF(AND($G367="互联网版",$H367="中西医诊所"),IFERROR(Y367/同类汇总数据!J$9,0),IF(AND($G367="互联网版",$H367="中医诊所"),IFERROR(Y367/同类汇总数据!J$10,0),IF(AND($G367="互联网版",$H367="口腔诊所"),IFERROR(Y367/同类汇总数据!J$11,0))))))))))</f>
        <v>0.0439656013135323</v>
      </c>
      <c r="AL367" s="62" t="str">
        <f ca="1" t="shared" si="101"/>
        <v>-</v>
      </c>
      <c r="AM367" s="62" t="str">
        <f t="shared" si="102"/>
        <v>低于同行20%</v>
      </c>
      <c r="AN367" s="5" t="str">
        <f t="shared" si="103"/>
        <v>低于同行20%</v>
      </c>
      <c r="AO367" s="63">
        <f t="shared" si="104"/>
        <v>46103.3431481481</v>
      </c>
      <c r="AP367" s="5" t="str">
        <f t="shared" si="105"/>
        <v/>
      </c>
      <c r="AQ367" s="60">
        <v>45364.7494781019</v>
      </c>
    </row>
    <row r="368" ht="17" spans="1:43">
      <c r="A368" s="5">
        <f t="shared" si="108"/>
        <v>365</v>
      </c>
      <c r="B368" s="55" t="str">
        <f t="shared" si="97"/>
        <v>连续三月交易上升</v>
      </c>
      <c r="C368" s="2" t="str">
        <f t="shared" si="99"/>
        <v/>
      </c>
      <c r="D368" s="56" t="str">
        <f t="shared" si="100"/>
        <v>-</v>
      </c>
      <c r="E368" s="84" t="s">
        <v>1111</v>
      </c>
      <c r="F368" s="58">
        <v>45366.6068542477</v>
      </c>
      <c r="G368" s="59" t="s">
        <v>38</v>
      </c>
      <c r="H368" s="59" t="s">
        <v>39</v>
      </c>
      <c r="I368" s="59" t="s">
        <v>40</v>
      </c>
      <c r="J368" s="59" t="s">
        <v>149</v>
      </c>
      <c r="K368" s="59" t="s">
        <v>1112</v>
      </c>
      <c r="L368" s="59" t="s">
        <v>1113</v>
      </c>
      <c r="M368" s="60">
        <v>46103.5948958333</v>
      </c>
      <c r="N368" s="60">
        <v>46103.9037954167</v>
      </c>
      <c r="O368" s="60">
        <v>46103.9031014931</v>
      </c>
      <c r="P368" s="60">
        <v>46091.6982355787</v>
      </c>
      <c r="Q368" s="60">
        <v>46103.9037988194</v>
      </c>
      <c r="R368" s="59">
        <v>4678.98</v>
      </c>
      <c r="S368" s="59">
        <v>12409.05</v>
      </c>
      <c r="T368" s="59">
        <v>29418.15</v>
      </c>
      <c r="U368" s="59">
        <v>26460.8</v>
      </c>
      <c r="V368" s="59">
        <v>63</v>
      </c>
      <c r="W368" s="59">
        <v>160</v>
      </c>
      <c r="X368" s="59">
        <v>364</v>
      </c>
      <c r="Y368" s="59">
        <v>329</v>
      </c>
      <c r="Z368" s="59">
        <v>134.3187817259</v>
      </c>
      <c r="AA368" s="59">
        <v>1.1016258786</v>
      </c>
      <c r="AB368" s="59">
        <v>-0.4682834141</v>
      </c>
      <c r="AC368" s="59">
        <v>0.4582438723</v>
      </c>
      <c r="AD368" s="61">
        <f>IF(AND($G368="正式版",$H368="中西医诊所"),IFERROR(R368/同类汇总数据!C$3,0),IF(AND($G368="正式版",$H368="中医诊所"),IFERROR(R368/同类汇总数据!C$4,0),IF(AND($G368="正式版",$H368="口腔诊所"),IFERROR(R368/同类汇总数据!C$5,0),IF(AND($G368="检查版",$H368="中西医诊所"),IFERROR(R368/同类汇总数据!C$6,0),IF(AND($G368="检查版",$H368="中医诊所"),IFERROR(R368/同类汇总数据!C$7,0),IF(AND($G368="检查版",$H368="口腔诊所"),IFERROR(R368/同类汇总数据!C$8,0),IF(AND($G368="互联网版",$H368="中西医诊所"),IFERROR(R368/同类汇总数据!C$9,0),IF(AND($G368="互联网版",$H368="中医诊所"),IFERROR(R368/同类汇总数据!C$10,0),IF(AND($G368="互联网版",$H368="口腔诊所"),IFERROR(R368/同类汇总数据!C$11,0))))))))))</f>
        <v>0.511266039132518</v>
      </c>
      <c r="AE368" s="61">
        <f>IF(AND($G368="正式版",$H368="中西医诊所"),IFERROR(S368/同类汇总数据!D$3,0),IF(AND($G368="正式版",$H368="中医诊所"),IFERROR(S368/同类汇总数据!D$4,0),IF(AND($G368="正式版",$H368="口腔诊所"),IFERROR(S368/同类汇总数据!D$5,0),IF(AND($G368="检查版",$H368="中西医诊所"),IFERROR(S368/同类汇总数据!D$6,0),IF(AND($G368="检查版",$H368="中医诊所"),IFERROR(S368/同类汇总数据!D$7,0),IF(AND($G368="检查版",$H368="口腔诊所"),IFERROR(S368/同类汇总数据!D$8,0),IF(AND($G368="互联网版",$H368="中西医诊所"),IFERROR(S368/同类汇总数据!D$9,0),IF(AND($G368="互联网版",$H368="中医诊所"),IFERROR(S368/同类汇总数据!D$10,0),IF(AND($G368="互联网版",$H368="口腔诊所"),IFERROR(S368/同类汇总数据!D$11,0))))))))))</f>
        <v>0.340125821399379</v>
      </c>
      <c r="AF368" s="61">
        <f>IF(AND($G368="正式版",$H368="中西医诊所"),IFERROR(T368/同类汇总数据!E$3,0),IF(AND($G368="正式版",$H368="中医诊所"),IFERROR(T368/同类汇总数据!E$4,0),IF(AND($G368="正式版",$H368="口腔诊所"),IFERROR(T368/同类汇总数据!E$5,0),IF(AND($G368="检查版",$H368="中西医诊所"),IFERROR(T368/同类汇总数据!E$6,0),IF(AND($G368="检查版",$H368="中医诊所"),IFERROR(T368/同类汇总数据!E$7,0),IF(AND($G368="检查版",$H368="口腔诊所"),IFERROR(T368/同类汇总数据!E$8,0),IF(AND($G368="互联网版",$H368="中西医诊所"),IFERROR(T368/同类汇总数据!E$9,0),IF(AND($G368="互联网版",$H368="中医诊所"),IFERROR(T368/同类汇总数据!E$10,0),IF(AND($G368="互联网版",$H368="口腔诊所"),IFERROR(T368/同类汇总数据!E$11,0))))))))))</f>
        <v>0.269603858994991</v>
      </c>
      <c r="AG368" s="61">
        <f>IF(AND($G368="正式版",$H368="中西医诊所"),IFERROR(U368/同类汇总数据!F$3,0),IF(AND($G368="正式版",$H368="中医诊所"),IFERROR(U368/同类汇总数据!F$4,0),IF(AND($G368="正式版",$H368="口腔诊所"),IFERROR(U368/同类汇总数据!F$5,0),IF(AND($G368="检查版",$H368="中西医诊所"),IFERROR(U368/同类汇总数据!F$6,0),IF(AND($G368="检查版",$H368="中医诊所"),IFERROR(U368/同类汇总数据!F$7,0),IF(AND($G368="检查版",$H368="口腔诊所"),IFERROR(U368/同类汇总数据!F$8,0),IF(AND($G368="互联网版",$H368="中西医诊所"),IFERROR(U368/同类汇总数据!F$9,0),IF(AND($G368="互联网版",$H368="中医诊所"),IFERROR(U368/同类汇总数据!F$10,0),IF(AND($G368="互联网版",$H368="口腔诊所"),IFERROR(U368/同类汇总数据!F$11,0))))))))))</f>
        <v>0.275854074278</v>
      </c>
      <c r="AH368" s="61">
        <f>IF(AND($G368="正式版",$H368="中西医诊所"),IFERROR(V368/同类汇总数据!G$3,0),IF(AND($G368="正式版",$H368="中医诊所"),IFERROR(V368/同类汇总数据!G$4,0),IF(AND($G368="正式版",$H368="口腔诊所"),IFERROR(V368/同类汇总数据!G$5,0),IF(AND($G368="检查版",$H368="中西医诊所"),IFERROR(V368/同类汇总数据!G$6,0),IF(AND($G368="检查版",$H368="中医诊所"),IFERROR(V368/同类汇总数据!G$7,0),IF(AND($G368="检查版",$H368="口腔诊所"),IFERROR(V368/同类汇总数据!G$8,0),IF(AND($G368="互联网版",$H368="中西医诊所"),IFERROR(V368/同类汇总数据!G$9,0),IF(AND($G368="互联网版",$H368="中医诊所"),IFERROR(V368/同类汇总数据!G$10,0),IF(AND($G368="互联网版",$H368="口腔诊所"),IFERROR(V368/同类汇总数据!G$11,0))))))))))</f>
        <v>0.6645492510108</v>
      </c>
      <c r="AI368" s="61">
        <f>IF(AND($G368="正式版",$H368="中西医诊所"),IFERROR(W368/同类汇总数据!H$3,0),IF(AND($G368="正式版",$H368="中医诊所"),IFERROR(W368/同类汇总数据!H$4,0),IF(AND($G368="正式版",$H368="口腔诊所"),IFERROR(W368/同类汇总数据!H$5,0),IF(AND($G368="检查版",$H368="中西医诊所"),IFERROR(W368/同类汇总数据!H$6,0),IF(AND($G368="检查版",$H368="中医诊所"),IFERROR(W368/同类汇总数据!H$7,0),IF(AND($G368="检查版",$H368="口腔诊所"),IFERROR(W368/同类汇总数据!H$8,0),IF(AND($G368="互联网版",$H368="中西医诊所"),IFERROR(W368/同类汇总数据!H$9,0),IF(AND($G368="互联网版",$H368="中医诊所"),IFERROR(W368/同类汇总数据!H$10,0),IF(AND($G368="互联网版",$H368="口腔诊所"),IFERROR(W368/同类汇总数据!H$11,0))))))))))</f>
        <v>0.437600374585921</v>
      </c>
      <c r="AJ368" s="61">
        <f>IF(AND($G368="正式版",$H368="中西医诊所"),IFERROR(X368/同类汇总数据!I$3,0),IF(AND($G368="正式版",$H368="中医诊所"),IFERROR(X368/同类汇总数据!I$4,0),IF(AND($G368="正式版",$H368="口腔诊所"),IFERROR(X368/同类汇总数据!I$5,0),IF(AND($G368="检查版",$H368="中西医诊所"),IFERROR(X368/同类汇总数据!I$6,0),IF(AND($G368="检查版",$H368="中医诊所"),IFERROR(X368/同类汇总数据!I$7,0),IF(AND($G368="检查版",$H368="口腔诊所"),IFERROR(X368/同类汇总数据!I$8,0),IF(AND($G368="互联网版",$H368="中西医诊所"),IFERROR(X368/同类汇总数据!I$9,0),IF(AND($G368="互联网版",$H368="中医诊所"),IFERROR(X368/同类汇总数据!I$10,0),IF(AND($G368="互联网版",$H368="口腔诊所"),IFERROR(X368/同类汇总数据!I$11,0))))))))))</f>
        <v>0.321864721495497</v>
      </c>
      <c r="AK368" s="61">
        <f>IF(AND($G368="正式版",$H368="中西医诊所"),IFERROR(Y368/同类汇总数据!J$3,0),IF(AND($G368="正式版",$H368="中医诊所"),IFERROR(Y368/同类汇总数据!J$4,0),IF(AND($G368="正式版",$H368="口腔诊所"),IFERROR(Y368/同类汇总数据!J$5,0),IF(AND($G368="检查版",$H368="中西医诊所"),IFERROR(Y368/同类汇总数据!J$6,0),IF(AND($G368="检查版",$H368="中医诊所"),IFERROR(Y368/同类汇总数据!J$7,0),IF(AND($G368="检查版",$H368="口腔诊所"),IFERROR(Y368/同类汇总数据!J$8,0),IF(AND($G368="互联网版",$H368="中西医诊所"),IFERROR(Y368/同类汇总数据!J$9,0),IF(AND($G368="互联网版",$H368="中医诊所"),IFERROR(Y368/同类汇总数据!J$10,0),IF(AND($G368="互联网版",$H368="口腔诊所"),IFERROR(Y368/同类汇总数据!J$11,0))))))))))</f>
        <v>0.328742791639821</v>
      </c>
      <c r="AL368" s="62" t="str">
        <f ca="1" t="shared" si="101"/>
        <v>-</v>
      </c>
      <c r="AM368" s="62" t="str">
        <f t="shared" si="102"/>
        <v>低于同行50%</v>
      </c>
      <c r="AN368" s="5" t="str">
        <f t="shared" si="103"/>
        <v>低于同行50%</v>
      </c>
      <c r="AO368" s="63">
        <f t="shared" si="104"/>
        <v>46103.9037988194</v>
      </c>
      <c r="AP368" s="5" t="str">
        <f t="shared" si="105"/>
        <v/>
      </c>
      <c r="AQ368" s="60">
        <v>45365.5388852315</v>
      </c>
    </row>
    <row r="369" ht="17" spans="1:43">
      <c r="A369" s="5">
        <f t="shared" si="108"/>
        <v>366</v>
      </c>
      <c r="B369" s="55" t="str">
        <f t="shared" si="97"/>
        <v>无交易</v>
      </c>
      <c r="C369" s="2" t="str">
        <f t="shared" si="99"/>
        <v>本月交易额降超20%</v>
      </c>
      <c r="D369" s="56" t="str">
        <f t="shared" si="100"/>
        <v>可能流失</v>
      </c>
      <c r="E369" s="84" t="s">
        <v>1114</v>
      </c>
      <c r="F369" s="58">
        <v>45366.8503603241</v>
      </c>
      <c r="G369" s="59" t="s">
        <v>38</v>
      </c>
      <c r="H369" s="59" t="s">
        <v>66</v>
      </c>
      <c r="I369" s="59" t="s">
        <v>40</v>
      </c>
      <c r="J369" s="59" t="s">
        <v>41</v>
      </c>
      <c r="K369" s="59" t="s">
        <v>1115</v>
      </c>
      <c r="L369" s="59" t="s">
        <v>1116</v>
      </c>
      <c r="M369" s="60">
        <v>46086.7033449074</v>
      </c>
      <c r="N369" s="60">
        <v>46086.7042803472</v>
      </c>
      <c r="O369" s="60">
        <v>46086.7040554861</v>
      </c>
      <c r="P369" s="60">
        <v>45728.5973668634</v>
      </c>
      <c r="Q369" s="60">
        <v>46083.6781925463</v>
      </c>
      <c r="R369" s="59"/>
      <c r="S369" s="59">
        <v>972</v>
      </c>
      <c r="T369" s="59">
        <v>6001</v>
      </c>
      <c r="U369" s="59">
        <v>5478</v>
      </c>
      <c r="V369" s="59"/>
      <c r="W369" s="59">
        <v>13</v>
      </c>
      <c r="X369" s="59">
        <v>91</v>
      </c>
      <c r="Y369" s="59">
        <v>84</v>
      </c>
      <c r="Z369" s="59">
        <v>260.8571428571</v>
      </c>
      <c r="AA369" s="59">
        <v>-0.4886901631</v>
      </c>
      <c r="AB369" s="59">
        <v>-0.3922634271</v>
      </c>
      <c r="AC369" s="59">
        <v>-0.112120352</v>
      </c>
      <c r="AD369" s="61">
        <f>IF(AND($G369="正式版",$H369="中西医诊所"),IFERROR(R369/同类汇总数据!C$3,0),IF(AND($G369="正式版",$H369="中医诊所"),IFERROR(R369/同类汇总数据!C$4,0),IF(AND($G369="正式版",$H369="口腔诊所"),IFERROR(R369/同类汇总数据!C$5,0),IF(AND($G369="检查版",$H369="中西医诊所"),IFERROR(R369/同类汇总数据!C$6,0),IF(AND($G369="检查版",$H369="中医诊所"),IFERROR(R369/同类汇总数据!C$7,0),IF(AND($G369="检查版",$H369="口腔诊所"),IFERROR(R369/同类汇总数据!C$8,0),IF(AND($G369="互联网版",$H369="中西医诊所"),IFERROR(R369/同类汇总数据!C$9,0),IF(AND($G369="互联网版",$H369="中医诊所"),IFERROR(R369/同类汇总数据!C$10,0),IF(AND($G369="互联网版",$H369="口腔诊所"),IFERROR(R369/同类汇总数据!C$11,0))))))))))</f>
        <v>0</v>
      </c>
      <c r="AE369" s="61">
        <f>IF(AND($G369="正式版",$H369="中西医诊所"),IFERROR(S369/同类汇总数据!D$3,0),IF(AND($G369="正式版",$H369="中医诊所"),IFERROR(S369/同类汇总数据!D$4,0),IF(AND($G369="正式版",$H369="口腔诊所"),IFERROR(S369/同类汇总数据!D$5,0),IF(AND($G369="检查版",$H369="中西医诊所"),IFERROR(S369/同类汇总数据!D$6,0),IF(AND($G369="检查版",$H369="中医诊所"),IFERROR(S369/同类汇总数据!D$7,0),IF(AND($G369="检查版",$H369="口腔诊所"),IFERROR(S369/同类汇总数据!D$8,0),IF(AND($G369="互联网版",$H369="中西医诊所"),IFERROR(S369/同类汇总数据!D$9,0),IF(AND($G369="互联网版",$H369="中医诊所"),IFERROR(S369/同类汇总数据!D$10,0),IF(AND($G369="互联网版",$H369="口腔诊所"),IFERROR(S369/同类汇总数据!D$11,0))))))))))</f>
        <v>0.0360610884606314</v>
      </c>
      <c r="AF369" s="61">
        <f>IF(AND($G369="正式版",$H369="中西医诊所"),IFERROR(T369/同类汇总数据!E$3,0),IF(AND($G369="正式版",$H369="中医诊所"),IFERROR(T369/同类汇总数据!E$4,0),IF(AND($G369="正式版",$H369="口腔诊所"),IFERROR(T369/同类汇总数据!E$5,0),IF(AND($G369="检查版",$H369="中西医诊所"),IFERROR(T369/同类汇总数据!E$6,0),IF(AND($G369="检查版",$H369="中医诊所"),IFERROR(T369/同类汇总数据!E$7,0),IF(AND($G369="检查版",$H369="口腔诊所"),IFERROR(T369/同类汇总数据!E$8,0),IF(AND($G369="互联网版",$H369="中西医诊所"),IFERROR(T369/同类汇总数据!E$9,0),IF(AND($G369="互联网版",$H369="中医诊所"),IFERROR(T369/同类汇总数据!E$10,0),IF(AND($G369="互联网版",$H369="口腔诊所"),IFERROR(T369/同类汇总数据!E$11,0))))))))))</f>
        <v>0.0771092067226217</v>
      </c>
      <c r="AG369" s="61">
        <f>IF(AND($G369="正式版",$H369="中西医诊所"),IFERROR(U369/同类汇总数据!F$3,0),IF(AND($G369="正式版",$H369="中医诊所"),IFERROR(U369/同类汇总数据!F$4,0),IF(AND($G369="正式版",$H369="口腔诊所"),IFERROR(U369/同类汇总数据!F$5,0),IF(AND($G369="检查版",$H369="中西医诊所"),IFERROR(U369/同类汇总数据!F$6,0),IF(AND($G369="检查版",$H369="中医诊所"),IFERROR(U369/同类汇总数据!F$7,0),IF(AND($G369="检查版",$H369="口腔诊所"),IFERROR(U369/同类汇总数据!F$8,0),IF(AND($G369="互联网版",$H369="中西医诊所"),IFERROR(U369/同类汇总数据!F$9,0),IF(AND($G369="互联网版",$H369="中医诊所"),IFERROR(U369/同类汇总数据!F$10,0),IF(AND($G369="互联网版",$H369="口腔诊所"),IFERROR(U369/同类汇总数据!F$11,0))))))))))</f>
        <v>0.0820219254507214</v>
      </c>
      <c r="AH369" s="61">
        <f>IF(AND($G369="正式版",$H369="中西医诊所"),IFERROR(V369/同类汇总数据!G$3,0),IF(AND($G369="正式版",$H369="中医诊所"),IFERROR(V369/同类汇总数据!G$4,0),IF(AND($G369="正式版",$H369="口腔诊所"),IFERROR(V369/同类汇总数据!G$5,0),IF(AND($G369="检查版",$H369="中西医诊所"),IFERROR(V369/同类汇总数据!G$6,0),IF(AND($G369="检查版",$H369="中医诊所"),IFERROR(V369/同类汇总数据!G$7,0),IF(AND($G369="检查版",$H369="口腔诊所"),IFERROR(V369/同类汇总数据!G$8,0),IF(AND($G369="互联网版",$H369="中西医诊所"),IFERROR(V369/同类汇总数据!G$9,0),IF(AND($G369="互联网版",$H369="中医诊所"),IFERROR(V369/同类汇总数据!G$10,0),IF(AND($G369="互联网版",$H369="口腔诊所"),IFERROR(V369/同类汇总数据!G$11,0))))))))))</f>
        <v>0</v>
      </c>
      <c r="AI369" s="61">
        <f>IF(AND($G369="正式版",$H369="中西医诊所"),IFERROR(W369/同类汇总数据!H$3,0),IF(AND($G369="正式版",$H369="中医诊所"),IFERROR(W369/同类汇总数据!H$4,0),IF(AND($G369="正式版",$H369="口腔诊所"),IFERROR(W369/同类汇总数据!H$5,0),IF(AND($G369="检查版",$H369="中西医诊所"),IFERROR(W369/同类汇总数据!H$6,0),IF(AND($G369="检查版",$H369="中医诊所"),IFERROR(W369/同类汇总数据!H$7,0),IF(AND($G369="检查版",$H369="口腔诊所"),IFERROR(W369/同类汇总数据!H$8,0),IF(AND($G369="互联网版",$H369="中西医诊所"),IFERROR(W369/同类汇总数据!H$9,0),IF(AND($G369="互联网版",$H369="中医诊所"),IFERROR(W369/同类汇总数据!H$10,0),IF(AND($G369="互联网版",$H369="口腔诊所"),IFERROR(W369/同类汇总数据!H$11,0))))))))))</f>
        <v>0.073879293736684</v>
      </c>
      <c r="AJ369" s="61">
        <f>IF(AND($G369="正式版",$H369="中西医诊所"),IFERROR(X369/同类汇总数据!I$3,0),IF(AND($G369="正式版",$H369="中医诊所"),IFERROR(X369/同类汇总数据!I$4,0),IF(AND($G369="正式版",$H369="口腔诊所"),IFERROR(X369/同类汇总数据!I$5,0),IF(AND($G369="检查版",$H369="中西医诊所"),IFERROR(X369/同类汇总数据!I$6,0),IF(AND($G369="检查版",$H369="中医诊所"),IFERROR(X369/同类汇总数据!I$7,0),IF(AND($G369="检查版",$H369="口腔诊所"),IFERROR(X369/同类汇总数据!I$8,0),IF(AND($G369="互联网版",$H369="中西医诊所"),IFERROR(X369/同类汇总数据!I$9,0),IF(AND($G369="互联网版",$H369="中医诊所"),IFERROR(X369/同类汇总数据!I$10,0),IF(AND($G369="互联网版",$H369="口腔诊所"),IFERROR(X369/同类汇总数据!I$11,0))))))))))</f>
        <v>0.176257188291099</v>
      </c>
      <c r="AK369" s="61">
        <f>IF(AND($G369="正式版",$H369="中西医诊所"),IFERROR(Y369/同类汇总数据!J$3,0),IF(AND($G369="正式版",$H369="中医诊所"),IFERROR(Y369/同类汇总数据!J$4,0),IF(AND($G369="正式版",$H369="口腔诊所"),IFERROR(Y369/同类汇总数据!J$5,0),IF(AND($G369="检查版",$H369="中西医诊所"),IFERROR(Y369/同类汇总数据!J$6,0),IF(AND($G369="检查版",$H369="中医诊所"),IFERROR(Y369/同类汇总数据!J$7,0),IF(AND($G369="检查版",$H369="口腔诊所"),IFERROR(Y369/同类汇总数据!J$8,0),IF(AND($G369="互联网版",$H369="中西医诊所"),IFERROR(Y369/同类汇总数据!J$9,0),IF(AND($G369="互联网版",$H369="中医诊所"),IFERROR(Y369/同类汇总数据!J$10,0),IF(AND($G369="互联网版",$H369="口腔诊所"),IFERROR(Y369/同类汇总数据!J$11,0))))))))))</f>
        <v>0.184307045005147</v>
      </c>
      <c r="AL369" s="62" t="str">
        <f ca="1" t="shared" si="101"/>
        <v>最近一周未操作</v>
      </c>
      <c r="AM369" s="62" t="str">
        <f t="shared" si="102"/>
        <v>低于同行20%</v>
      </c>
      <c r="AN369" s="5" t="str">
        <f t="shared" si="103"/>
        <v>低于同行20%</v>
      </c>
      <c r="AO369" s="63">
        <f t="shared" si="104"/>
        <v>46086.7042803472</v>
      </c>
      <c r="AP369" s="5" t="str">
        <f t="shared" si="105"/>
        <v/>
      </c>
      <c r="AQ369" s="60">
        <v>45366.6068542477</v>
      </c>
    </row>
    <row r="370" ht="17" spans="1:43">
      <c r="A370" s="5">
        <f t="shared" si="108"/>
        <v>367</v>
      </c>
      <c r="B370" s="55" t="str">
        <f t="shared" si="97"/>
        <v>交易波动较大</v>
      </c>
      <c r="C370" s="2" t="str">
        <f t="shared" si="99"/>
        <v/>
      </c>
      <c r="D370" s="56" t="str">
        <f t="shared" si="100"/>
        <v>-</v>
      </c>
      <c r="E370" s="84" t="s">
        <v>1117</v>
      </c>
      <c r="F370" s="58">
        <v>45369.3829292361</v>
      </c>
      <c r="G370" s="59" t="s">
        <v>38</v>
      </c>
      <c r="H370" s="59" t="s">
        <v>39</v>
      </c>
      <c r="I370" s="59" t="s">
        <v>40</v>
      </c>
      <c r="J370" s="59" t="s">
        <v>121</v>
      </c>
      <c r="K370" s="59" t="s">
        <v>1118</v>
      </c>
      <c r="L370" s="59" t="s">
        <v>1119</v>
      </c>
      <c r="M370" s="60">
        <v>46104.3997337963</v>
      </c>
      <c r="N370" s="60">
        <v>46104.3930425347</v>
      </c>
      <c r="O370" s="60">
        <v>46104.3971166551</v>
      </c>
      <c r="P370" s="60">
        <v>46103.7299654051</v>
      </c>
      <c r="Q370" s="60">
        <v>46104.3930569329</v>
      </c>
      <c r="R370" s="59">
        <v>15174.47</v>
      </c>
      <c r="S370" s="59">
        <v>54154.03</v>
      </c>
      <c r="T370" s="59">
        <v>172721.46</v>
      </c>
      <c r="U370" s="59">
        <v>151272.04</v>
      </c>
      <c r="V370" s="59">
        <v>184</v>
      </c>
      <c r="W370" s="59">
        <v>585</v>
      </c>
      <c r="X370" s="59">
        <v>1894</v>
      </c>
      <c r="Y370" s="59">
        <v>1651</v>
      </c>
      <c r="Z370" s="59">
        <v>208.4669793103</v>
      </c>
      <c r="AA370" s="59">
        <v>0.1086679921</v>
      </c>
      <c r="AB370" s="59">
        <v>-0.2994112281</v>
      </c>
      <c r="AC370" s="59">
        <v>-0.1198460999</v>
      </c>
      <c r="AD370" s="61">
        <f>IF(AND($G370="正式版",$H370="中西医诊所"),IFERROR(R370/同类汇总数据!C$3,0),IF(AND($G370="正式版",$H370="中医诊所"),IFERROR(R370/同类汇总数据!C$4,0),IF(AND($G370="正式版",$H370="口腔诊所"),IFERROR(R370/同类汇总数据!C$5,0),IF(AND($G370="检查版",$H370="中西医诊所"),IFERROR(R370/同类汇总数据!C$6,0),IF(AND($G370="检查版",$H370="中医诊所"),IFERROR(R370/同类汇总数据!C$7,0),IF(AND($G370="检查版",$H370="口腔诊所"),IFERROR(R370/同类汇总数据!C$8,0),IF(AND($G370="互联网版",$H370="中西医诊所"),IFERROR(R370/同类汇总数据!C$9,0),IF(AND($G370="互联网版",$H370="中医诊所"),IFERROR(R370/同类汇总数据!C$10,0),IF(AND($G370="互联网版",$H370="口腔诊所"),IFERROR(R370/同类汇总数据!C$11,0))))))))))</f>
        <v>1.65809453616712</v>
      </c>
      <c r="AE370" s="61">
        <f>IF(AND($G370="正式版",$H370="中西医诊所"),IFERROR(S370/同类汇总数据!D$3,0),IF(AND($G370="正式版",$H370="中医诊所"),IFERROR(S370/同类汇总数据!D$4,0),IF(AND($G370="正式版",$H370="口腔诊所"),IFERROR(S370/同类汇总数据!D$5,0),IF(AND($G370="检查版",$H370="中西医诊所"),IFERROR(S370/同类汇总数据!D$6,0),IF(AND($G370="检查版",$H370="中医诊所"),IFERROR(S370/同类汇总数据!D$7,0),IF(AND($G370="检查版",$H370="口腔诊所"),IFERROR(S370/同类汇总数据!D$8,0),IF(AND($G370="互联网版",$H370="中西医诊所"),IFERROR(S370/同类汇总数据!D$9,0),IF(AND($G370="互联网版",$H370="中医诊所"),IFERROR(S370/同类汇总数据!D$10,0),IF(AND($G370="互联网版",$H370="口腔诊所"),IFERROR(S370/同类汇总数据!D$11,0))))))))))</f>
        <v>1.48433473439438</v>
      </c>
      <c r="AF370" s="61">
        <f>IF(AND($G370="正式版",$H370="中西医诊所"),IFERROR(T370/同类汇总数据!E$3,0),IF(AND($G370="正式版",$H370="中医诊所"),IFERROR(T370/同类汇总数据!E$4,0),IF(AND($G370="正式版",$H370="口腔诊所"),IFERROR(T370/同类汇总数据!E$5,0),IF(AND($G370="检查版",$H370="中西医诊所"),IFERROR(T370/同类汇总数据!E$6,0),IF(AND($G370="检查版",$H370="中医诊所"),IFERROR(T370/同类汇总数据!E$7,0),IF(AND($G370="检查版",$H370="口腔诊所"),IFERROR(T370/同类汇总数据!E$8,0),IF(AND($G370="互联网版",$H370="中西医诊所"),IFERROR(T370/同类汇总数据!E$9,0),IF(AND($G370="互联网版",$H370="中医诊所"),IFERROR(T370/同类汇总数据!E$10,0),IF(AND($G370="互联网版",$H370="口腔诊所"),IFERROR(T370/同类汇总数据!E$11,0))))))))))</f>
        <v>1.5829130025936</v>
      </c>
      <c r="AG370" s="61">
        <f>IF(AND($G370="正式版",$H370="中西医诊所"),IFERROR(U370/同类汇总数据!F$3,0),IF(AND($G370="正式版",$H370="中医诊所"),IFERROR(U370/同类汇总数据!F$4,0),IF(AND($G370="正式版",$H370="口腔诊所"),IFERROR(U370/同类汇总数据!F$5,0),IF(AND($G370="检查版",$H370="中西医诊所"),IFERROR(U370/同类汇总数据!F$6,0),IF(AND($G370="检查版",$H370="中医诊所"),IFERROR(U370/同类汇总数据!F$7,0),IF(AND($G370="检查版",$H370="口腔诊所"),IFERROR(U370/同类汇总数据!F$8,0),IF(AND($G370="互联网版",$H370="中西医诊所"),IFERROR(U370/同类汇总数据!F$9,0),IF(AND($G370="互联网版",$H370="中医诊所"),IFERROR(U370/同类汇总数据!F$10,0),IF(AND($G370="互联网版",$H370="口腔诊所"),IFERROR(U370/同类汇总数据!F$11,0))))))))))</f>
        <v>1.57701235632878</v>
      </c>
      <c r="AH370" s="61">
        <f>IF(AND($G370="正式版",$H370="中西医诊所"),IFERROR(V370/同类汇总数据!G$3,0),IF(AND($G370="正式版",$H370="中医诊所"),IFERROR(V370/同类汇总数据!G$4,0),IF(AND($G370="正式版",$H370="口腔诊所"),IFERROR(V370/同类汇总数据!G$5,0),IF(AND($G370="检查版",$H370="中西医诊所"),IFERROR(V370/同类汇总数据!G$6,0),IF(AND($G370="检查版",$H370="中医诊所"),IFERROR(V370/同类汇总数据!G$7,0),IF(AND($G370="检查版",$H370="口腔诊所"),IFERROR(V370/同类汇总数据!G$8,0),IF(AND($G370="互联网版",$H370="中西医诊所"),IFERROR(V370/同类汇总数据!G$9,0),IF(AND($G370="互联网版",$H370="中医诊所"),IFERROR(V370/同类汇总数据!G$10,0),IF(AND($G370="互联网版",$H370="口腔诊所"),IFERROR(V370/同类汇总数据!G$11,0))))))))))</f>
        <v>1.94090574898393</v>
      </c>
      <c r="AI370" s="61">
        <f>IF(AND($G370="正式版",$H370="中西医诊所"),IFERROR(W370/同类汇总数据!H$3,0),IF(AND($G370="正式版",$H370="中医诊所"),IFERROR(W370/同类汇总数据!H$4,0),IF(AND($G370="正式版",$H370="口腔诊所"),IFERROR(W370/同类汇总数据!H$5,0),IF(AND($G370="检查版",$H370="中西医诊所"),IFERROR(W370/同类汇总数据!H$6,0),IF(AND($G370="检查版",$H370="中医诊所"),IFERROR(W370/同类汇总数据!H$7,0),IF(AND($G370="检查版",$H370="口腔诊所"),IFERROR(W370/同类汇总数据!H$8,0),IF(AND($G370="互联网版",$H370="中西医诊所"),IFERROR(W370/同类汇总数据!H$9,0),IF(AND($G370="互联网版",$H370="中医诊所"),IFERROR(W370/同类汇总数据!H$10,0),IF(AND($G370="互联网版",$H370="口腔诊所"),IFERROR(W370/同类汇总数据!H$11,0))))))))))</f>
        <v>1.59997636957977</v>
      </c>
      <c r="AJ370" s="61">
        <f>IF(AND($G370="正式版",$H370="中西医诊所"),IFERROR(X370/同类汇总数据!I$3,0),IF(AND($G370="正式版",$H370="中医诊所"),IFERROR(X370/同类汇总数据!I$4,0),IF(AND($G370="正式版",$H370="口腔诊所"),IFERROR(X370/同类汇总数据!I$5,0),IF(AND($G370="检查版",$H370="中西医诊所"),IFERROR(X370/同类汇总数据!I$6,0),IF(AND($G370="检查版",$H370="中医诊所"),IFERROR(X370/同类汇总数据!I$7,0),IF(AND($G370="检查版",$H370="口腔诊所"),IFERROR(X370/同类汇总数据!I$8,0),IF(AND($G370="互联网版",$H370="中西医诊所"),IFERROR(X370/同类汇总数据!I$9,0),IF(AND($G370="互联网版",$H370="中医诊所"),IFERROR(X370/同类汇总数据!I$10,0),IF(AND($G370="互联网版",$H370="口腔诊所"),IFERROR(X370/同类汇总数据!I$11,0))))))))))</f>
        <v>1.67475764426503</v>
      </c>
      <c r="AK370" s="61">
        <f>IF(AND($G370="正式版",$H370="中西医诊所"),IFERROR(Y370/同类汇总数据!J$3,0),IF(AND($G370="正式版",$H370="中医诊所"),IFERROR(Y370/同类汇总数据!J$4,0),IF(AND($G370="正式版",$H370="口腔诊所"),IFERROR(Y370/同类汇总数据!J$5,0),IF(AND($G370="检查版",$H370="中西医诊所"),IFERROR(Y370/同类汇总数据!J$6,0),IF(AND($G370="检查版",$H370="中医诊所"),IFERROR(Y370/同类汇总数据!J$7,0),IF(AND($G370="检查版",$H370="口腔诊所"),IFERROR(Y370/同类汇总数据!J$8,0),IF(AND($G370="互联网版",$H370="中西医诊所"),IFERROR(Y370/同类汇总数据!J$9,0),IF(AND($G370="互联网版",$H370="中医诊所"),IFERROR(Y370/同类汇总数据!J$10,0),IF(AND($G370="互联网版",$H370="口腔诊所"),IFERROR(Y370/同类汇总数据!J$11,0))))))))))</f>
        <v>1.64970926746913</v>
      </c>
      <c r="AL370" s="62" t="str">
        <f ca="1" t="shared" si="101"/>
        <v>-</v>
      </c>
      <c r="AM370" s="62" t="str">
        <f t="shared" si="102"/>
        <v>高于同行20%</v>
      </c>
      <c r="AN370" s="5" t="str">
        <f t="shared" si="103"/>
        <v>高于同行150%</v>
      </c>
      <c r="AO370" s="63">
        <f t="shared" si="104"/>
        <v>46104.3997337963</v>
      </c>
      <c r="AP370" s="5" t="str">
        <f t="shared" si="105"/>
        <v/>
      </c>
      <c r="AQ370" s="60">
        <v>45366.8503603241</v>
      </c>
    </row>
    <row r="371" ht="17" spans="1:43">
      <c r="A371" s="5">
        <f t="shared" si="108"/>
        <v>368</v>
      </c>
      <c r="B371" s="55" t="str">
        <f t="shared" si="97"/>
        <v>无交易</v>
      </c>
      <c r="C371" s="2" t="str">
        <f t="shared" si="99"/>
        <v/>
      </c>
      <c r="D371" s="56" t="str">
        <f t="shared" si="100"/>
        <v>流失</v>
      </c>
      <c r="E371" s="84" t="s">
        <v>1120</v>
      </c>
      <c r="F371" s="58">
        <v>45369.3860677894</v>
      </c>
      <c r="G371" s="59" t="s">
        <v>38</v>
      </c>
      <c r="H371" s="59" t="s">
        <v>63</v>
      </c>
      <c r="I371" s="59" t="s">
        <v>40</v>
      </c>
      <c r="J371" s="59" t="s">
        <v>280</v>
      </c>
      <c r="K371" s="59" t="s">
        <v>1121</v>
      </c>
      <c r="L371" s="59" t="s">
        <v>1122</v>
      </c>
      <c r="M371" s="60">
        <v>45788.3993981481</v>
      </c>
      <c r="N371" s="60"/>
      <c r="O371" s="60"/>
      <c r="P371" s="60">
        <v>45577.3487158218</v>
      </c>
      <c r="Q371" s="60"/>
      <c r="R371" s="59"/>
      <c r="S371" s="59"/>
      <c r="T371" s="59"/>
      <c r="U371" s="59"/>
      <c r="V371" s="59"/>
      <c r="W371" s="59"/>
      <c r="X371" s="59"/>
      <c r="Y371" s="59"/>
      <c r="Z371" s="59"/>
      <c r="AA371" s="59"/>
      <c r="AB371" s="59"/>
      <c r="AC371" s="59"/>
      <c r="AD371" s="61">
        <f>IF(AND($G371="正式版",$H371="中西医诊所"),IFERROR(R371/同类汇总数据!C$3,0),IF(AND($G371="正式版",$H371="中医诊所"),IFERROR(R371/同类汇总数据!C$4,0),IF(AND($G371="正式版",$H371="口腔诊所"),IFERROR(R371/同类汇总数据!C$5,0),IF(AND($G371="检查版",$H371="中西医诊所"),IFERROR(R371/同类汇总数据!C$6,0),IF(AND($G371="检查版",$H371="中医诊所"),IFERROR(R371/同类汇总数据!C$7,0),IF(AND($G371="检查版",$H371="口腔诊所"),IFERROR(R371/同类汇总数据!C$8,0),IF(AND($G371="互联网版",$H371="中西医诊所"),IFERROR(R371/同类汇总数据!C$9,0),IF(AND($G371="互联网版",$H371="中医诊所"),IFERROR(R371/同类汇总数据!C$10,0),IF(AND($G371="互联网版",$H371="口腔诊所"),IFERROR(R371/同类汇总数据!C$11,0))))))))))</f>
        <v>0</v>
      </c>
      <c r="AE371" s="61">
        <f>IF(AND($G371="正式版",$H371="中西医诊所"),IFERROR(S371/同类汇总数据!D$3,0),IF(AND($G371="正式版",$H371="中医诊所"),IFERROR(S371/同类汇总数据!D$4,0),IF(AND($G371="正式版",$H371="口腔诊所"),IFERROR(S371/同类汇总数据!D$5,0),IF(AND($G371="检查版",$H371="中西医诊所"),IFERROR(S371/同类汇总数据!D$6,0),IF(AND($G371="检查版",$H371="中医诊所"),IFERROR(S371/同类汇总数据!D$7,0),IF(AND($G371="检查版",$H371="口腔诊所"),IFERROR(S371/同类汇总数据!D$8,0),IF(AND($G371="互联网版",$H371="中西医诊所"),IFERROR(S371/同类汇总数据!D$9,0),IF(AND($G371="互联网版",$H371="中医诊所"),IFERROR(S371/同类汇总数据!D$10,0),IF(AND($G371="互联网版",$H371="口腔诊所"),IFERROR(S371/同类汇总数据!D$11,0))))))))))</f>
        <v>0</v>
      </c>
      <c r="AF371" s="61">
        <f>IF(AND($G371="正式版",$H371="中西医诊所"),IFERROR(T371/同类汇总数据!E$3,0),IF(AND($G371="正式版",$H371="中医诊所"),IFERROR(T371/同类汇总数据!E$4,0),IF(AND($G371="正式版",$H371="口腔诊所"),IFERROR(T371/同类汇总数据!E$5,0),IF(AND($G371="检查版",$H371="中西医诊所"),IFERROR(T371/同类汇总数据!E$6,0),IF(AND($G371="检查版",$H371="中医诊所"),IFERROR(T371/同类汇总数据!E$7,0),IF(AND($G371="检查版",$H371="口腔诊所"),IFERROR(T371/同类汇总数据!E$8,0),IF(AND($G371="互联网版",$H371="中西医诊所"),IFERROR(T371/同类汇总数据!E$9,0),IF(AND($G371="互联网版",$H371="中医诊所"),IFERROR(T371/同类汇总数据!E$10,0),IF(AND($G371="互联网版",$H371="口腔诊所"),IFERROR(T371/同类汇总数据!E$11,0))))))))))</f>
        <v>0</v>
      </c>
      <c r="AG371" s="61">
        <f>IF(AND($G371="正式版",$H371="中西医诊所"),IFERROR(U371/同类汇总数据!F$3,0),IF(AND($G371="正式版",$H371="中医诊所"),IFERROR(U371/同类汇总数据!F$4,0),IF(AND($G371="正式版",$H371="口腔诊所"),IFERROR(U371/同类汇总数据!F$5,0),IF(AND($G371="检查版",$H371="中西医诊所"),IFERROR(U371/同类汇总数据!F$6,0),IF(AND($G371="检查版",$H371="中医诊所"),IFERROR(U371/同类汇总数据!F$7,0),IF(AND($G371="检查版",$H371="口腔诊所"),IFERROR(U371/同类汇总数据!F$8,0),IF(AND($G371="互联网版",$H371="中西医诊所"),IFERROR(U371/同类汇总数据!F$9,0),IF(AND($G371="互联网版",$H371="中医诊所"),IFERROR(U371/同类汇总数据!F$10,0),IF(AND($G371="互联网版",$H371="口腔诊所"),IFERROR(U371/同类汇总数据!F$11,0))))))))))</f>
        <v>0</v>
      </c>
      <c r="AH371" s="61">
        <f>IF(AND($G371="正式版",$H371="中西医诊所"),IFERROR(V371/同类汇总数据!G$3,0),IF(AND($G371="正式版",$H371="中医诊所"),IFERROR(V371/同类汇总数据!G$4,0),IF(AND($G371="正式版",$H371="口腔诊所"),IFERROR(V371/同类汇总数据!G$5,0),IF(AND($G371="检查版",$H371="中西医诊所"),IFERROR(V371/同类汇总数据!G$6,0),IF(AND($G371="检查版",$H371="中医诊所"),IFERROR(V371/同类汇总数据!G$7,0),IF(AND($G371="检查版",$H371="口腔诊所"),IFERROR(V371/同类汇总数据!G$8,0),IF(AND($G371="互联网版",$H371="中西医诊所"),IFERROR(V371/同类汇总数据!G$9,0),IF(AND($G371="互联网版",$H371="中医诊所"),IFERROR(V371/同类汇总数据!G$10,0),IF(AND($G371="互联网版",$H371="口腔诊所"),IFERROR(V371/同类汇总数据!G$11,0))))))))))</f>
        <v>0</v>
      </c>
      <c r="AI371" s="61">
        <f>IF(AND($G371="正式版",$H371="中西医诊所"),IFERROR(W371/同类汇总数据!H$3,0),IF(AND($G371="正式版",$H371="中医诊所"),IFERROR(W371/同类汇总数据!H$4,0),IF(AND($G371="正式版",$H371="口腔诊所"),IFERROR(W371/同类汇总数据!H$5,0),IF(AND($G371="检查版",$H371="中西医诊所"),IFERROR(W371/同类汇总数据!H$6,0),IF(AND($G371="检查版",$H371="中医诊所"),IFERROR(W371/同类汇总数据!H$7,0),IF(AND($G371="检查版",$H371="口腔诊所"),IFERROR(W371/同类汇总数据!H$8,0),IF(AND($G371="互联网版",$H371="中西医诊所"),IFERROR(W371/同类汇总数据!H$9,0),IF(AND($G371="互联网版",$H371="中医诊所"),IFERROR(W371/同类汇总数据!H$10,0),IF(AND($G371="互联网版",$H371="口腔诊所"),IFERROR(W371/同类汇总数据!H$11,0))))))))))</f>
        <v>0</v>
      </c>
      <c r="AJ371" s="61">
        <f>IF(AND($G371="正式版",$H371="中西医诊所"),IFERROR(X371/同类汇总数据!I$3,0),IF(AND($G371="正式版",$H371="中医诊所"),IFERROR(X371/同类汇总数据!I$4,0),IF(AND($G371="正式版",$H371="口腔诊所"),IFERROR(X371/同类汇总数据!I$5,0),IF(AND($G371="检查版",$H371="中西医诊所"),IFERROR(X371/同类汇总数据!I$6,0),IF(AND($G371="检查版",$H371="中医诊所"),IFERROR(X371/同类汇总数据!I$7,0),IF(AND($G371="检查版",$H371="口腔诊所"),IFERROR(X371/同类汇总数据!I$8,0),IF(AND($G371="互联网版",$H371="中西医诊所"),IFERROR(X371/同类汇总数据!I$9,0),IF(AND($G371="互联网版",$H371="中医诊所"),IFERROR(X371/同类汇总数据!I$10,0),IF(AND($G371="互联网版",$H371="口腔诊所"),IFERROR(X371/同类汇总数据!I$11,0))))))))))</f>
        <v>0</v>
      </c>
      <c r="AK371" s="61">
        <f>IF(AND($G371="正式版",$H371="中西医诊所"),IFERROR(Y371/同类汇总数据!J$3,0),IF(AND($G371="正式版",$H371="中医诊所"),IFERROR(Y371/同类汇总数据!J$4,0),IF(AND($G371="正式版",$H371="口腔诊所"),IFERROR(Y371/同类汇总数据!J$5,0),IF(AND($G371="检查版",$H371="中西医诊所"),IFERROR(Y371/同类汇总数据!J$6,0),IF(AND($G371="检查版",$H371="中医诊所"),IFERROR(Y371/同类汇总数据!J$7,0),IF(AND($G371="检查版",$H371="口腔诊所"),IFERROR(Y371/同类汇总数据!J$8,0),IF(AND($G371="互联网版",$H371="中西医诊所"),IFERROR(Y371/同类汇总数据!J$9,0),IF(AND($G371="互联网版",$H371="中医诊所"),IFERROR(Y371/同类汇总数据!J$10,0),IF(AND($G371="互联网版",$H371="口腔诊所"),IFERROR(Y371/同类汇总数据!J$11,0))))))))))</f>
        <v>0</v>
      </c>
      <c r="AL371" s="62" t="str">
        <f ca="1" t="shared" si="101"/>
        <v>今年内未操作</v>
      </c>
      <c r="AM371" s="62" t="str">
        <f t="shared" si="102"/>
        <v>低于同行20%</v>
      </c>
      <c r="AN371" s="5" t="str">
        <f t="shared" si="103"/>
        <v>低于同行20%</v>
      </c>
      <c r="AO371" s="63">
        <f t="shared" si="104"/>
        <v>45788.3993981481</v>
      </c>
      <c r="AP371" s="5" t="str">
        <f t="shared" si="105"/>
        <v/>
      </c>
      <c r="AQ371" s="60">
        <v>45369.3829292361</v>
      </c>
    </row>
    <row r="372" ht="17" spans="1:43">
      <c r="A372" s="5">
        <f t="shared" si="108"/>
        <v>369</v>
      </c>
      <c r="B372" s="55" t="str">
        <f t="shared" si="97"/>
        <v>连续三月交易上升</v>
      </c>
      <c r="C372" s="2" t="str">
        <f t="shared" si="99"/>
        <v/>
      </c>
      <c r="D372" s="56" t="str">
        <f t="shared" si="100"/>
        <v>-</v>
      </c>
      <c r="E372" s="84" t="s">
        <v>1123</v>
      </c>
      <c r="F372" s="58">
        <v>45369.3865096991</v>
      </c>
      <c r="G372" s="59" t="s">
        <v>38</v>
      </c>
      <c r="H372" s="59" t="s">
        <v>63</v>
      </c>
      <c r="I372" s="59" t="s">
        <v>40</v>
      </c>
      <c r="J372" s="59" t="s">
        <v>280</v>
      </c>
      <c r="K372" s="59" t="s">
        <v>1124</v>
      </c>
      <c r="L372" s="59" t="s">
        <v>1125</v>
      </c>
      <c r="M372" s="60">
        <v>46102.6140856482</v>
      </c>
      <c r="N372" s="60">
        <v>46102.6219815741</v>
      </c>
      <c r="O372" s="60">
        <v>46102.6203355093</v>
      </c>
      <c r="P372" s="60">
        <v>45914.5179984375</v>
      </c>
      <c r="Q372" s="60">
        <v>46099.6030149537</v>
      </c>
      <c r="R372" s="59">
        <v>2002</v>
      </c>
      <c r="S372" s="59">
        <v>22719.04</v>
      </c>
      <c r="T372" s="59">
        <v>32541.3</v>
      </c>
      <c r="U372" s="59">
        <v>31781.22</v>
      </c>
      <c r="V372" s="59">
        <v>6</v>
      </c>
      <c r="W372" s="59">
        <v>23</v>
      </c>
      <c r="X372" s="59">
        <v>47</v>
      </c>
      <c r="Y372" s="59">
        <v>42</v>
      </c>
      <c r="Z372" s="59">
        <v>858.9518918919</v>
      </c>
      <c r="AA372" s="59">
        <v>254.2701123596</v>
      </c>
      <c r="AB372" s="59">
        <v>-0.9908560955</v>
      </c>
      <c r="AC372" s="59">
        <v>-0.1623866309</v>
      </c>
      <c r="AD372" s="61">
        <f>IF(AND($G372="正式版",$H372="中西医诊所"),IFERROR(R372/同类汇总数据!C$3,0),IF(AND($G372="正式版",$H372="中医诊所"),IFERROR(R372/同类汇总数据!C$4,0),IF(AND($G372="正式版",$H372="口腔诊所"),IFERROR(R372/同类汇总数据!C$5,0),IF(AND($G372="检查版",$H372="中西医诊所"),IFERROR(R372/同类汇总数据!C$6,0),IF(AND($G372="检查版",$H372="中医诊所"),IFERROR(R372/同类汇总数据!C$7,0),IF(AND($G372="检查版",$H372="口腔诊所"),IFERROR(R372/同类汇总数据!C$8,0),IF(AND($G372="互联网版",$H372="中西医诊所"),IFERROR(R372/同类汇总数据!C$9,0),IF(AND($G372="互联网版",$H372="中医诊所"),IFERROR(R372/同类汇总数据!C$10,0),IF(AND($G372="互联网版",$H372="口腔诊所"),IFERROR(R372/同类汇总数据!C$11,0))))))))))</f>
        <v>0.200249181115791</v>
      </c>
      <c r="AE372" s="61">
        <f>IF(AND($G372="正式版",$H372="中西医诊所"),IFERROR(S372/同类汇总数据!D$3,0),IF(AND($G372="正式版",$H372="中医诊所"),IFERROR(S372/同类汇总数据!D$4,0),IF(AND($G372="正式版",$H372="口腔诊所"),IFERROR(S372/同类汇总数据!D$5,0),IF(AND($G372="检查版",$H372="中西医诊所"),IFERROR(S372/同类汇总数据!D$6,0),IF(AND($G372="检查版",$H372="中医诊所"),IFERROR(S372/同类汇总数据!D$7,0),IF(AND($G372="检查版",$H372="口腔诊所"),IFERROR(S372/同类汇总数据!D$8,0),IF(AND($G372="互联网版",$H372="中西医诊所"),IFERROR(S372/同类汇总数据!D$9,0),IF(AND($G372="互联网版",$H372="中医诊所"),IFERROR(S372/同类汇总数据!D$10,0),IF(AND($G372="互联网版",$H372="口腔诊所"),IFERROR(S372/同类汇总数据!D$11,0))))))))))</f>
        <v>0.523108686590305</v>
      </c>
      <c r="AF372" s="61">
        <f>IF(AND($G372="正式版",$H372="中西医诊所"),IFERROR(T372/同类汇总数据!E$3,0),IF(AND($G372="正式版",$H372="中医诊所"),IFERROR(T372/同类汇总数据!E$4,0),IF(AND($G372="正式版",$H372="口腔诊所"),IFERROR(T372/同类汇总数据!E$5,0),IF(AND($G372="检查版",$H372="中西医诊所"),IFERROR(T372/同类汇总数据!E$6,0),IF(AND($G372="检查版",$H372="中医诊所"),IFERROR(T372/同类汇总数据!E$7,0),IF(AND($G372="检查版",$H372="口腔诊所"),IFERROR(T372/同类汇总数据!E$8,0),IF(AND($G372="互联网版",$H372="中西医诊所"),IFERROR(T372/同类汇总数据!E$9,0),IF(AND($G372="互联网版",$H372="中医诊所"),IFERROR(T372/同类汇总数据!E$10,0),IF(AND($G372="互联网版",$H372="口腔诊所"),IFERROR(T372/同类汇总数据!E$11,0))))))))))</f>
        <v>0.293516658476309</v>
      </c>
      <c r="AG372" s="61">
        <f>IF(AND($G372="正式版",$H372="中西医诊所"),IFERROR(U372/同类汇总数据!F$3,0),IF(AND($G372="正式版",$H372="中医诊所"),IFERROR(U372/同类汇总数据!F$4,0),IF(AND($G372="正式版",$H372="口腔诊所"),IFERROR(U372/同类汇总数据!F$5,0),IF(AND($G372="检查版",$H372="中西医诊所"),IFERROR(U372/同类汇总数据!F$6,0),IF(AND($G372="检查版",$H372="中医诊所"),IFERROR(U372/同类汇总数据!F$7,0),IF(AND($G372="检查版",$H372="口腔诊所"),IFERROR(U372/同类汇总数据!F$8,0),IF(AND($G372="互联网版",$H372="中西医诊所"),IFERROR(U372/同类汇总数据!F$9,0),IF(AND($G372="互联网版",$H372="中医诊所"),IFERROR(U372/同类汇总数据!F$10,0),IF(AND($G372="互联网版",$H372="口腔诊所"),IFERROR(U372/同类汇总数据!F$11,0))))))))))</f>
        <v>0.318136711194035</v>
      </c>
      <c r="AH372" s="61">
        <f>IF(AND($G372="正式版",$H372="中西医诊所"),IFERROR(V372/同类汇总数据!G$3,0),IF(AND($G372="正式版",$H372="中医诊所"),IFERROR(V372/同类汇总数据!G$4,0),IF(AND($G372="正式版",$H372="口腔诊所"),IFERROR(V372/同类汇总数据!G$5,0),IF(AND($G372="检查版",$H372="中西医诊所"),IFERROR(V372/同类汇总数据!G$6,0),IF(AND($G372="检查版",$H372="中医诊所"),IFERROR(V372/同类汇总数据!G$7,0),IF(AND($G372="检查版",$H372="口腔诊所"),IFERROR(V372/同类汇总数据!G$8,0),IF(AND($G372="互联网版",$H372="中西医诊所"),IFERROR(V372/同类汇总数据!G$9,0),IF(AND($G372="互联网版",$H372="中医诊所"),IFERROR(V372/同类汇总数据!G$10,0),IF(AND($G372="互联网版",$H372="口腔诊所"),IFERROR(V372/同类汇总数据!G$11,0))))))))))</f>
        <v>0.445884486192444</v>
      </c>
      <c r="AI372" s="61">
        <f>IF(AND($G372="正式版",$H372="中西医诊所"),IFERROR(W372/同类汇总数据!H$3,0),IF(AND($G372="正式版",$H372="中医诊所"),IFERROR(W372/同类汇总数据!H$4,0),IF(AND($G372="正式版",$H372="口腔诊所"),IFERROR(W372/同类汇总数据!H$5,0),IF(AND($G372="检查版",$H372="中西医诊所"),IFERROR(W372/同类汇总数据!H$6,0),IF(AND($G372="检查版",$H372="中医诊所"),IFERROR(W372/同类汇总数据!H$7,0),IF(AND($G372="检查版",$H372="口腔诊所"),IFERROR(W372/同类汇总数据!H$8,0),IF(AND($G372="互联网版",$H372="中西医诊所"),IFERROR(W372/同类汇总数据!H$9,0),IF(AND($G372="互联网版",$H372="中医诊所"),IFERROR(W372/同类汇总数据!H$10,0),IF(AND($G372="互联网版",$H372="口腔诊所"),IFERROR(W372/同类汇总数据!H$11,0))))))))))</f>
        <v>0.405027268901126</v>
      </c>
      <c r="AJ372" s="61">
        <f>IF(AND($G372="正式版",$H372="中西医诊所"),IFERROR(X372/同类汇总数据!I$3,0),IF(AND($G372="正式版",$H372="中医诊所"),IFERROR(X372/同类汇总数据!I$4,0),IF(AND($G372="正式版",$H372="口腔诊所"),IFERROR(X372/同类汇总数据!I$5,0),IF(AND($G372="检查版",$H372="中西医诊所"),IFERROR(X372/同类汇总数据!I$6,0),IF(AND($G372="检查版",$H372="中医诊所"),IFERROR(X372/同类汇总数据!I$7,0),IF(AND($G372="检查版",$H372="口腔诊所"),IFERROR(X372/同类汇总数据!I$8,0),IF(AND($G372="互联网版",$H372="中西医诊所"),IFERROR(X372/同类汇总数据!I$9,0),IF(AND($G372="互联网版",$H372="中医诊所"),IFERROR(X372/同类汇总数据!I$10,0),IF(AND($G372="互联网版",$H372="口腔诊所"),IFERROR(X372/同类汇总数据!I$11,0))))))))))</f>
        <v>0.318554440615013</v>
      </c>
      <c r="AK372" s="61">
        <f>IF(AND($G372="正式版",$H372="中西医诊所"),IFERROR(Y372/同类汇总数据!J$3,0),IF(AND($G372="正式版",$H372="中医诊所"),IFERROR(Y372/同类汇总数据!J$4,0),IF(AND($G372="正式版",$H372="口腔诊所"),IFERROR(Y372/同类汇总数据!J$5,0),IF(AND($G372="检查版",$H372="中西医诊所"),IFERROR(Y372/同类汇总数据!J$6,0),IF(AND($G372="检查版",$H372="中医诊所"),IFERROR(Y372/同类汇总数据!J$7,0),IF(AND($G372="检查版",$H372="口腔诊所"),IFERROR(Y372/同类汇总数据!J$8,0),IF(AND($G372="互联网版",$H372="中西医诊所"),IFERROR(Y372/同类汇总数据!J$9,0),IF(AND($G372="互联网版",$H372="中医诊所"),IFERROR(Y372/同类汇总数据!J$10,0),IF(AND($G372="互联网版",$H372="口腔诊所"),IFERROR(Y372/同类汇总数据!J$11,0))))))))))</f>
        <v>0.316248152395467</v>
      </c>
      <c r="AL372" s="62" t="str">
        <f ca="1" t="shared" si="101"/>
        <v>-</v>
      </c>
      <c r="AM372" s="62" t="str">
        <f t="shared" si="102"/>
        <v/>
      </c>
      <c r="AN372" s="5" t="str">
        <f t="shared" si="103"/>
        <v>低于同行50%</v>
      </c>
      <c r="AO372" s="63">
        <f t="shared" si="104"/>
        <v>46102.6219815741</v>
      </c>
      <c r="AP372" s="5" t="str">
        <f t="shared" si="105"/>
        <v/>
      </c>
      <c r="AQ372" s="60">
        <v>45369.3860677894</v>
      </c>
    </row>
    <row r="373" ht="17" spans="1:43">
      <c r="A373" s="5">
        <f t="shared" si="108"/>
        <v>370</v>
      </c>
      <c r="B373" s="55" t="str">
        <f t="shared" si="97"/>
        <v>无交易</v>
      </c>
      <c r="C373" s="2" t="str">
        <f t="shared" si="99"/>
        <v/>
      </c>
      <c r="D373" s="56" t="str">
        <f t="shared" si="100"/>
        <v>-</v>
      </c>
      <c r="E373" s="84" t="s">
        <v>1126</v>
      </c>
      <c r="F373" s="58">
        <v>45369.6070434028</v>
      </c>
      <c r="G373" s="59" t="s">
        <v>60</v>
      </c>
      <c r="H373" s="59" t="s">
        <v>39</v>
      </c>
      <c r="I373" s="59" t="s">
        <v>40</v>
      </c>
      <c r="J373" s="59" t="s">
        <v>121</v>
      </c>
      <c r="K373" s="59" t="s">
        <v>1127</v>
      </c>
      <c r="L373" s="59" t="s">
        <v>123</v>
      </c>
      <c r="M373" s="60">
        <v>46104.3906018519</v>
      </c>
      <c r="N373" s="60"/>
      <c r="O373" s="60"/>
      <c r="P373" s="60">
        <v>46044.4281016088</v>
      </c>
      <c r="Q373" s="60">
        <v>45683.7138190972</v>
      </c>
      <c r="R373" s="59"/>
      <c r="S373" s="59"/>
      <c r="T373" s="59"/>
      <c r="U373" s="59"/>
      <c r="V373" s="59"/>
      <c r="W373" s="59"/>
      <c r="X373" s="59"/>
      <c r="Y373" s="59"/>
      <c r="Z373" s="59"/>
      <c r="AA373" s="59"/>
      <c r="AB373" s="59"/>
      <c r="AC373" s="59"/>
      <c r="AD373" s="61">
        <f>IF(AND($G373="正式版",$H373="中西医诊所"),IFERROR(R373/同类汇总数据!C$3,0),IF(AND($G373="正式版",$H373="中医诊所"),IFERROR(R373/同类汇总数据!C$4,0),IF(AND($G373="正式版",$H373="口腔诊所"),IFERROR(R373/同类汇总数据!C$5,0),IF(AND($G373="检查版",$H373="中西医诊所"),IFERROR(R373/同类汇总数据!C$6,0),IF(AND($G373="检查版",$H373="中医诊所"),IFERROR(R373/同类汇总数据!C$7,0),IF(AND($G373="检查版",$H373="口腔诊所"),IFERROR(R373/同类汇总数据!C$8,0),IF(AND($G373="互联网版",$H373="中西医诊所"),IFERROR(R373/同类汇总数据!C$9,0),IF(AND($G373="互联网版",$H373="中医诊所"),IFERROR(R373/同类汇总数据!C$10,0),IF(AND($G373="互联网版",$H373="口腔诊所"),IFERROR(R373/同类汇总数据!C$11,0))))))))))</f>
        <v>0</v>
      </c>
      <c r="AE373" s="61">
        <f>IF(AND($G373="正式版",$H373="中西医诊所"),IFERROR(S373/同类汇总数据!D$3,0),IF(AND($G373="正式版",$H373="中医诊所"),IFERROR(S373/同类汇总数据!D$4,0),IF(AND($G373="正式版",$H373="口腔诊所"),IFERROR(S373/同类汇总数据!D$5,0),IF(AND($G373="检查版",$H373="中西医诊所"),IFERROR(S373/同类汇总数据!D$6,0),IF(AND($G373="检查版",$H373="中医诊所"),IFERROR(S373/同类汇总数据!D$7,0),IF(AND($G373="检查版",$H373="口腔诊所"),IFERROR(S373/同类汇总数据!D$8,0),IF(AND($G373="互联网版",$H373="中西医诊所"),IFERROR(S373/同类汇总数据!D$9,0),IF(AND($G373="互联网版",$H373="中医诊所"),IFERROR(S373/同类汇总数据!D$10,0),IF(AND($G373="互联网版",$H373="口腔诊所"),IFERROR(S373/同类汇总数据!D$11,0))))))))))</f>
        <v>0</v>
      </c>
      <c r="AF373" s="61">
        <f>IF(AND($G373="正式版",$H373="中西医诊所"),IFERROR(T373/同类汇总数据!E$3,0),IF(AND($G373="正式版",$H373="中医诊所"),IFERROR(T373/同类汇总数据!E$4,0),IF(AND($G373="正式版",$H373="口腔诊所"),IFERROR(T373/同类汇总数据!E$5,0),IF(AND($G373="检查版",$H373="中西医诊所"),IFERROR(T373/同类汇总数据!E$6,0),IF(AND($G373="检查版",$H373="中医诊所"),IFERROR(T373/同类汇总数据!E$7,0),IF(AND($G373="检查版",$H373="口腔诊所"),IFERROR(T373/同类汇总数据!E$8,0),IF(AND($G373="互联网版",$H373="中西医诊所"),IFERROR(T373/同类汇总数据!E$9,0),IF(AND($G373="互联网版",$H373="中医诊所"),IFERROR(T373/同类汇总数据!E$10,0),IF(AND($G373="互联网版",$H373="口腔诊所"),IFERROR(T373/同类汇总数据!E$11,0))))))))))</f>
        <v>0</v>
      </c>
      <c r="AG373" s="61">
        <f>IF(AND($G373="正式版",$H373="中西医诊所"),IFERROR(U373/同类汇总数据!F$3,0),IF(AND($G373="正式版",$H373="中医诊所"),IFERROR(U373/同类汇总数据!F$4,0),IF(AND($G373="正式版",$H373="口腔诊所"),IFERROR(U373/同类汇总数据!F$5,0),IF(AND($G373="检查版",$H373="中西医诊所"),IFERROR(U373/同类汇总数据!F$6,0),IF(AND($G373="检查版",$H373="中医诊所"),IFERROR(U373/同类汇总数据!F$7,0),IF(AND($G373="检查版",$H373="口腔诊所"),IFERROR(U373/同类汇总数据!F$8,0),IF(AND($G373="互联网版",$H373="中西医诊所"),IFERROR(U373/同类汇总数据!F$9,0),IF(AND($G373="互联网版",$H373="中医诊所"),IFERROR(U373/同类汇总数据!F$10,0),IF(AND($G373="互联网版",$H373="口腔诊所"),IFERROR(U373/同类汇总数据!F$11,0))))))))))</f>
        <v>0</v>
      </c>
      <c r="AH373" s="61">
        <f>IF(AND($G373="正式版",$H373="中西医诊所"),IFERROR(V373/同类汇总数据!G$3,0),IF(AND($G373="正式版",$H373="中医诊所"),IFERROR(V373/同类汇总数据!G$4,0),IF(AND($G373="正式版",$H373="口腔诊所"),IFERROR(V373/同类汇总数据!G$5,0),IF(AND($G373="检查版",$H373="中西医诊所"),IFERROR(V373/同类汇总数据!G$6,0),IF(AND($G373="检查版",$H373="中医诊所"),IFERROR(V373/同类汇总数据!G$7,0),IF(AND($G373="检查版",$H373="口腔诊所"),IFERROR(V373/同类汇总数据!G$8,0),IF(AND($G373="互联网版",$H373="中西医诊所"),IFERROR(V373/同类汇总数据!G$9,0),IF(AND($G373="互联网版",$H373="中医诊所"),IFERROR(V373/同类汇总数据!G$10,0),IF(AND($G373="互联网版",$H373="口腔诊所"),IFERROR(V373/同类汇总数据!G$11,0))))))))))</f>
        <v>0</v>
      </c>
      <c r="AI373" s="61">
        <f>IF(AND($G373="正式版",$H373="中西医诊所"),IFERROR(W373/同类汇总数据!H$3,0),IF(AND($G373="正式版",$H373="中医诊所"),IFERROR(W373/同类汇总数据!H$4,0),IF(AND($G373="正式版",$H373="口腔诊所"),IFERROR(W373/同类汇总数据!H$5,0),IF(AND($G373="检查版",$H373="中西医诊所"),IFERROR(W373/同类汇总数据!H$6,0),IF(AND($G373="检查版",$H373="中医诊所"),IFERROR(W373/同类汇总数据!H$7,0),IF(AND($G373="检查版",$H373="口腔诊所"),IFERROR(W373/同类汇总数据!H$8,0),IF(AND($G373="互联网版",$H373="中西医诊所"),IFERROR(W373/同类汇总数据!H$9,0),IF(AND($G373="互联网版",$H373="中医诊所"),IFERROR(W373/同类汇总数据!H$10,0),IF(AND($G373="互联网版",$H373="口腔诊所"),IFERROR(W373/同类汇总数据!H$11,0))))))))))</f>
        <v>0</v>
      </c>
      <c r="AJ373" s="61">
        <f>IF(AND($G373="正式版",$H373="中西医诊所"),IFERROR(X373/同类汇总数据!I$3,0),IF(AND($G373="正式版",$H373="中医诊所"),IFERROR(X373/同类汇总数据!I$4,0),IF(AND($G373="正式版",$H373="口腔诊所"),IFERROR(X373/同类汇总数据!I$5,0),IF(AND($G373="检查版",$H373="中西医诊所"),IFERROR(X373/同类汇总数据!I$6,0),IF(AND($G373="检查版",$H373="中医诊所"),IFERROR(X373/同类汇总数据!I$7,0),IF(AND($G373="检查版",$H373="口腔诊所"),IFERROR(X373/同类汇总数据!I$8,0),IF(AND($G373="互联网版",$H373="中西医诊所"),IFERROR(X373/同类汇总数据!I$9,0),IF(AND($G373="互联网版",$H373="中医诊所"),IFERROR(X373/同类汇总数据!I$10,0),IF(AND($G373="互联网版",$H373="口腔诊所"),IFERROR(X373/同类汇总数据!I$11,0))))))))))</f>
        <v>0</v>
      </c>
      <c r="AK373" s="61">
        <f>IF(AND($G373="正式版",$H373="中西医诊所"),IFERROR(Y373/同类汇总数据!J$3,0),IF(AND($G373="正式版",$H373="中医诊所"),IFERROR(Y373/同类汇总数据!J$4,0),IF(AND($G373="正式版",$H373="口腔诊所"),IFERROR(Y373/同类汇总数据!J$5,0),IF(AND($G373="检查版",$H373="中西医诊所"),IFERROR(Y373/同类汇总数据!J$6,0),IF(AND($G373="检查版",$H373="中医诊所"),IFERROR(Y373/同类汇总数据!J$7,0),IF(AND($G373="检查版",$H373="口腔诊所"),IFERROR(Y373/同类汇总数据!J$8,0),IF(AND($G373="互联网版",$H373="中西医诊所"),IFERROR(Y373/同类汇总数据!J$9,0),IF(AND($G373="互联网版",$H373="中医诊所"),IFERROR(Y373/同类汇总数据!J$10,0),IF(AND($G373="互联网版",$H373="口腔诊所"),IFERROR(Y373/同类汇总数据!J$11,0))))))))))</f>
        <v>0</v>
      </c>
      <c r="AL373" s="62" t="str">
        <f ca="1" t="shared" si="101"/>
        <v>-</v>
      </c>
      <c r="AM373" s="62" t="str">
        <f t="shared" si="102"/>
        <v>低于同行20%</v>
      </c>
      <c r="AN373" s="5" t="str">
        <f t="shared" si="103"/>
        <v>低于同行20%</v>
      </c>
      <c r="AO373" s="63">
        <f t="shared" si="104"/>
        <v>46104.3906018519</v>
      </c>
      <c r="AP373" s="5" t="str">
        <f t="shared" si="105"/>
        <v/>
      </c>
      <c r="AQ373" s="60">
        <v>45369.3865096991</v>
      </c>
    </row>
    <row r="374" ht="17" spans="1:43">
      <c r="A374" s="5">
        <f t="shared" ref="A374:A383" si="109">ROW()-3</f>
        <v>371</v>
      </c>
      <c r="B374" s="55" t="str">
        <f t="shared" si="97"/>
        <v>交易波动较大</v>
      </c>
      <c r="C374" s="2" t="str">
        <f t="shared" si="99"/>
        <v/>
      </c>
      <c r="D374" s="56" t="str">
        <f t="shared" si="100"/>
        <v>-</v>
      </c>
      <c r="E374" s="84" t="s">
        <v>1128</v>
      </c>
      <c r="F374" s="58">
        <v>45369.7563997454</v>
      </c>
      <c r="G374" s="59" t="s">
        <v>38</v>
      </c>
      <c r="H374" s="59" t="s">
        <v>39</v>
      </c>
      <c r="I374" s="59" t="s">
        <v>40</v>
      </c>
      <c r="J374" s="59" t="s">
        <v>53</v>
      </c>
      <c r="K374" s="59" t="s">
        <v>1129</v>
      </c>
      <c r="L374" s="59"/>
      <c r="M374" s="60">
        <v>46104.3614236111</v>
      </c>
      <c r="N374" s="60">
        <v>46104.3610591319</v>
      </c>
      <c r="O374" s="60">
        <v>46104.3604720833</v>
      </c>
      <c r="P374" s="60">
        <v>46102.4493683565</v>
      </c>
      <c r="Q374" s="60">
        <v>46104.3610877083</v>
      </c>
      <c r="R374" s="59">
        <v>2172.6</v>
      </c>
      <c r="S374" s="59">
        <v>7648.4</v>
      </c>
      <c r="T374" s="59">
        <v>23373.8</v>
      </c>
      <c r="U374" s="59">
        <v>19441.4</v>
      </c>
      <c r="V374" s="59">
        <v>23</v>
      </c>
      <c r="W374" s="59">
        <v>81</v>
      </c>
      <c r="X374" s="59">
        <v>246</v>
      </c>
      <c r="Y374" s="59">
        <v>203</v>
      </c>
      <c r="Z374" s="59">
        <v>115.0378698225</v>
      </c>
      <c r="AA374" s="59">
        <v>0.1565004385</v>
      </c>
      <c r="AB374" s="59">
        <v>-0.2742098332</v>
      </c>
      <c r="AC374" s="59">
        <v>-0.2354896575</v>
      </c>
      <c r="AD374" s="61">
        <f>IF(AND($G374="正式版",$H374="中西医诊所"),IFERROR(R374/同类汇总数据!C$3,0),IF(AND($G374="正式版",$H374="中医诊所"),IFERROR(R374/同类汇总数据!C$4,0),IF(AND($G374="正式版",$H374="口腔诊所"),IFERROR(R374/同类汇总数据!C$5,0),IF(AND($G374="检查版",$H374="中西医诊所"),IFERROR(R374/同类汇总数据!C$6,0),IF(AND($G374="检查版",$H374="中医诊所"),IFERROR(R374/同类汇总数据!C$7,0),IF(AND($G374="检查版",$H374="口腔诊所"),IFERROR(R374/同类汇总数据!C$8,0),IF(AND($G374="互联网版",$H374="中西医诊所"),IFERROR(R374/同类汇总数据!C$9,0),IF(AND($G374="互联网版",$H374="中医诊所"),IFERROR(R374/同类汇总数据!C$10,0),IF(AND($G374="互联网版",$H374="口腔诊所"),IFERROR(R374/同类汇总数据!C$11,0))))))))))</f>
        <v>0.237397167036258</v>
      </c>
      <c r="AE374" s="61">
        <f>IF(AND($G374="正式版",$H374="中西医诊所"),IFERROR(S374/同类汇总数据!D$3,0),IF(AND($G374="正式版",$H374="中医诊所"),IFERROR(S374/同类汇总数据!D$4,0),IF(AND($G374="正式版",$H374="口腔诊所"),IFERROR(S374/同类汇总数据!D$5,0),IF(AND($G374="检查版",$H374="中西医诊所"),IFERROR(S374/同类汇总数据!D$6,0),IF(AND($G374="检查版",$H374="中医诊所"),IFERROR(S374/同类汇总数据!D$7,0),IF(AND($G374="检查版",$H374="口腔诊所"),IFERROR(S374/同类汇总数据!D$8,0),IF(AND($G374="互联网版",$H374="中西医诊所"),IFERROR(S374/同类汇总数据!D$9,0),IF(AND($G374="互联网版",$H374="中医诊所"),IFERROR(S374/同类汇总数据!D$10,0),IF(AND($G374="互联网版",$H374="口腔诊所"),IFERROR(S374/同类汇总数据!D$11,0))))))))))</f>
        <v>0.209638798489087</v>
      </c>
      <c r="AF374" s="61">
        <f>IF(AND($G374="正式版",$H374="中西医诊所"),IFERROR(T374/同类汇总数据!E$3,0),IF(AND($G374="正式版",$H374="中医诊所"),IFERROR(T374/同类汇总数据!E$4,0),IF(AND($G374="正式版",$H374="口腔诊所"),IFERROR(T374/同类汇总数据!E$5,0),IF(AND($G374="检查版",$H374="中西医诊所"),IFERROR(T374/同类汇总数据!E$6,0),IF(AND($G374="检查版",$H374="中医诊所"),IFERROR(T374/同类汇总数据!E$7,0),IF(AND($G374="检查版",$H374="口腔诊所"),IFERROR(T374/同类汇总数据!E$8,0),IF(AND($G374="互联网版",$H374="中西医诊所"),IFERROR(T374/同类汇总数据!E$9,0),IF(AND($G374="互联网版",$H374="中医诊所"),IFERROR(T374/同类汇总数据!E$10,0),IF(AND($G374="互联网版",$H374="口腔诊所"),IFERROR(T374/同类汇总数据!E$11,0))))))))))</f>
        <v>0.214210162072636</v>
      </c>
      <c r="AG374" s="61">
        <f>IF(AND($G374="正式版",$H374="中西医诊所"),IFERROR(U374/同类汇总数据!F$3,0),IF(AND($G374="正式版",$H374="中医诊所"),IFERROR(U374/同类汇总数据!F$4,0),IF(AND($G374="正式版",$H374="口腔诊所"),IFERROR(U374/同类汇总数据!F$5,0),IF(AND($G374="检查版",$H374="中西医诊所"),IFERROR(U374/同类汇总数据!F$6,0),IF(AND($G374="检查版",$H374="中医诊所"),IFERROR(U374/同类汇总数据!F$7,0),IF(AND($G374="检查版",$H374="口腔诊所"),IFERROR(U374/同类汇总数据!F$8,0),IF(AND($G374="互联网版",$H374="中西医诊所"),IFERROR(U374/同类汇总数据!F$9,0),IF(AND($G374="互联网版",$H374="中医诊所"),IFERROR(U374/同类汇总数据!F$10,0),IF(AND($G374="互联网版",$H374="口腔诊所"),IFERROR(U374/同类汇总数据!F$11,0))))))))))</f>
        <v>0.202676767129804</v>
      </c>
      <c r="AH374" s="61">
        <f>IF(AND($G374="正式版",$H374="中西医诊所"),IFERROR(V374/同类汇总数据!G$3,0),IF(AND($G374="正式版",$H374="中医诊所"),IFERROR(V374/同类汇总数据!G$4,0),IF(AND($G374="正式版",$H374="口腔诊所"),IFERROR(V374/同类汇总数据!G$5,0),IF(AND($G374="检查版",$H374="中西医诊所"),IFERROR(V374/同类汇总数据!G$6,0),IF(AND($G374="检查版",$H374="中医诊所"),IFERROR(V374/同类汇总数据!G$7,0),IF(AND($G374="检查版",$H374="口腔诊所"),IFERROR(V374/同类汇总数据!G$8,0),IF(AND($G374="互联网版",$H374="中西医诊所"),IFERROR(V374/同类汇总数据!G$9,0),IF(AND($G374="互联网版",$H374="中医诊所"),IFERROR(V374/同类汇总数据!G$10,0),IF(AND($G374="互联网版",$H374="口腔诊所"),IFERROR(V374/同类汇总数据!G$11,0))))))))))</f>
        <v>0.242613218622991</v>
      </c>
      <c r="AI374" s="61">
        <f>IF(AND($G374="正式版",$H374="中西医诊所"),IFERROR(W374/同类汇总数据!H$3,0),IF(AND($G374="正式版",$H374="中医诊所"),IFERROR(W374/同类汇总数据!H$4,0),IF(AND($G374="正式版",$H374="口腔诊所"),IFERROR(W374/同类汇总数据!H$5,0),IF(AND($G374="检查版",$H374="中西医诊所"),IFERROR(W374/同类汇总数据!H$6,0),IF(AND($G374="检查版",$H374="中医诊所"),IFERROR(W374/同类汇总数据!H$7,0),IF(AND($G374="检查版",$H374="口腔诊所"),IFERROR(W374/同类汇总数据!H$8,0),IF(AND($G374="互联网版",$H374="中西医诊所"),IFERROR(W374/同类汇总数据!H$9,0),IF(AND($G374="互联网版",$H374="中医诊所"),IFERROR(W374/同类汇总数据!H$10,0),IF(AND($G374="互联网版",$H374="口腔诊所"),IFERROR(W374/同类汇总数据!H$11,0))))))))))</f>
        <v>0.221535189634122</v>
      </c>
      <c r="AJ374" s="61">
        <f>IF(AND($G374="正式版",$H374="中西医诊所"),IFERROR(X374/同类汇总数据!I$3,0),IF(AND($G374="正式版",$H374="中医诊所"),IFERROR(X374/同类汇总数据!I$4,0),IF(AND($G374="正式版",$H374="口腔诊所"),IFERROR(X374/同类汇总数据!I$5,0),IF(AND($G374="检查版",$H374="中西医诊所"),IFERROR(X374/同类汇总数据!I$6,0),IF(AND($G374="检查版",$H374="中医诊所"),IFERROR(X374/同类汇总数据!I$7,0),IF(AND($G374="检查版",$H374="口腔诊所"),IFERROR(X374/同类汇总数据!I$8,0),IF(AND($G374="互联网版",$H374="中西医诊所"),IFERROR(X374/同类汇总数据!I$9,0),IF(AND($G374="互联网版",$H374="中医诊所"),IFERROR(X374/同类汇总数据!I$10,0),IF(AND($G374="互联网版",$H374="口腔诊所"),IFERROR(X374/同类汇总数据!I$11,0))))))))))</f>
        <v>0.217523960131572</v>
      </c>
      <c r="AK374" s="61">
        <f>IF(AND($G374="正式版",$H374="中西医诊所"),IFERROR(Y374/同类汇总数据!J$3,0),IF(AND($G374="正式版",$H374="中医诊所"),IFERROR(Y374/同类汇总数据!J$4,0),IF(AND($G374="正式版",$H374="口腔诊所"),IFERROR(Y374/同类汇总数据!J$5,0),IF(AND($G374="检查版",$H374="中西医诊所"),IFERROR(Y374/同类汇总数据!J$6,0),IF(AND($G374="检查版",$H374="中医诊所"),IFERROR(Y374/同类汇总数据!J$7,0),IF(AND($G374="检查版",$H374="口腔诊所"),IFERROR(Y374/同类汇总数据!J$8,0),IF(AND($G374="互联网版",$H374="中西医诊所"),IFERROR(Y374/同类汇总数据!J$9,0),IF(AND($G374="互联网版",$H374="中医诊所"),IFERROR(Y374/同类汇总数据!J$10,0),IF(AND($G374="互联网版",$H374="口腔诊所"),IFERROR(Y374/同类汇总数据!J$11,0))))))))))</f>
        <v>0.202841296969251</v>
      </c>
      <c r="AL374" s="62" t="str">
        <f ca="1" t="shared" si="101"/>
        <v>-</v>
      </c>
      <c r="AM374" s="62" t="str">
        <f t="shared" si="102"/>
        <v>低于同行50%</v>
      </c>
      <c r="AN374" s="5" t="str">
        <f t="shared" si="103"/>
        <v>低于同行50%</v>
      </c>
      <c r="AO374" s="63">
        <f t="shared" si="104"/>
        <v>46104.3614236111</v>
      </c>
      <c r="AP374" s="5" t="str">
        <f t="shared" si="105"/>
        <v/>
      </c>
      <c r="AQ374" s="60">
        <v>45369.6070434028</v>
      </c>
    </row>
    <row r="375" ht="17" spans="1:43">
      <c r="A375" s="5">
        <f t="shared" si="109"/>
        <v>372</v>
      </c>
      <c r="B375" s="55" t="str">
        <f t="shared" si="97"/>
        <v>交易波动较大</v>
      </c>
      <c r="C375" s="2" t="str">
        <f t="shared" si="99"/>
        <v/>
      </c>
      <c r="D375" s="56" t="str">
        <f t="shared" si="100"/>
        <v>-</v>
      </c>
      <c r="E375" s="84" t="s">
        <v>1130</v>
      </c>
      <c r="F375" s="58">
        <v>45370.6231499537</v>
      </c>
      <c r="G375" s="59" t="s">
        <v>38</v>
      </c>
      <c r="H375" s="59" t="s">
        <v>39</v>
      </c>
      <c r="I375" s="59" t="s">
        <v>40</v>
      </c>
      <c r="J375" s="59" t="s">
        <v>53</v>
      </c>
      <c r="K375" s="59" t="s">
        <v>1131</v>
      </c>
      <c r="L375" s="59" t="s">
        <v>1132</v>
      </c>
      <c r="M375" s="60">
        <v>46104.3412384259</v>
      </c>
      <c r="N375" s="60">
        <v>46104.3764921065</v>
      </c>
      <c r="O375" s="60">
        <v>46104.3713944097</v>
      </c>
      <c r="P375" s="60">
        <v>46102.3924334838</v>
      </c>
      <c r="Q375" s="60">
        <v>46104.3765414468</v>
      </c>
      <c r="R375" s="59">
        <v>20239</v>
      </c>
      <c r="S375" s="59">
        <v>77391.7</v>
      </c>
      <c r="T375" s="59">
        <v>253018</v>
      </c>
      <c r="U375" s="59">
        <v>223366.8</v>
      </c>
      <c r="V375" s="59">
        <v>207</v>
      </c>
      <c r="W375" s="59">
        <v>782</v>
      </c>
      <c r="X375" s="59">
        <v>2701</v>
      </c>
      <c r="Y375" s="59">
        <v>2389</v>
      </c>
      <c r="Z375" s="59">
        <v>163.2798245614</v>
      </c>
      <c r="AA375" s="59">
        <v>0.1156119975</v>
      </c>
      <c r="AB375" s="59">
        <v>-0.3471209483</v>
      </c>
      <c r="AC375" s="59">
        <v>-0.1326596381</v>
      </c>
      <c r="AD375" s="61">
        <f>IF(AND($G375="正式版",$H375="中西医诊所"),IFERROR(R375/同类汇总数据!C$3,0),IF(AND($G375="正式版",$H375="中医诊所"),IFERROR(R375/同类汇总数据!C$4,0),IF(AND($G375="正式版",$H375="口腔诊所"),IFERROR(R375/同类汇总数据!C$5,0),IF(AND($G375="检查版",$H375="中西医诊所"),IFERROR(R375/同类汇总数据!C$6,0),IF(AND($G375="检查版",$H375="中医诊所"),IFERROR(R375/同类汇总数据!C$7,0),IF(AND($G375="检查版",$H375="口腔诊所"),IFERROR(R375/同类汇总数据!C$8,0),IF(AND($G375="互联网版",$H375="中西医诊所"),IFERROR(R375/同类汇总数据!C$9,0),IF(AND($G375="互联网版",$H375="中医诊所"),IFERROR(R375/同类汇总数据!C$10,0),IF(AND($G375="互联网版",$H375="口腔诊所"),IFERROR(R375/同类汇总数据!C$11,0))))))))))</f>
        <v>2.21148912070644</v>
      </c>
      <c r="AE375" s="61">
        <f>IF(AND($G375="正式版",$H375="中西医诊所"),IFERROR(S375/同类汇总数据!D$3,0),IF(AND($G375="正式版",$H375="中医诊所"),IFERROR(S375/同类汇总数据!D$4,0),IF(AND($G375="正式版",$H375="口腔诊所"),IFERROR(S375/同类汇总数据!D$5,0),IF(AND($G375="检查版",$H375="中西医诊所"),IFERROR(S375/同类汇总数据!D$6,0),IF(AND($G375="检查版",$H375="中医诊所"),IFERROR(S375/同类汇总数据!D$7,0),IF(AND($G375="检查版",$H375="口腔诊所"),IFERROR(S375/同类汇总数据!D$8,0),IF(AND($G375="互联网版",$H375="中西医诊所"),IFERROR(S375/同类汇总数据!D$9,0),IF(AND($G375="互联网版",$H375="中医诊所"),IFERROR(S375/同类汇总数据!D$10,0),IF(AND($G375="互联网版",$H375="口腔诊所"),IFERROR(S375/同类汇总数据!D$11,0))))))))))</f>
        <v>2.12126758551173</v>
      </c>
      <c r="AF375" s="61">
        <f>IF(AND($G375="正式版",$H375="中西医诊所"),IFERROR(T375/同类汇总数据!E$3,0),IF(AND($G375="正式版",$H375="中医诊所"),IFERROR(T375/同类汇总数据!E$4,0),IF(AND($G375="正式版",$H375="口腔诊所"),IFERROR(T375/同类汇总数据!E$5,0),IF(AND($G375="检查版",$H375="中西医诊所"),IFERROR(T375/同类汇总数据!E$6,0),IF(AND($G375="检查版",$H375="中医诊所"),IFERROR(T375/同类汇总数据!E$7,0),IF(AND($G375="检查版",$H375="口腔诊所"),IFERROR(T375/同类汇总数据!E$8,0),IF(AND($G375="互联网版",$H375="中西医诊所"),IFERROR(T375/同类汇总数据!E$9,0),IF(AND($G375="互联网版",$H375="中医诊所"),IFERROR(T375/同类汇总数据!E$10,0),IF(AND($G375="互联网版",$H375="口腔诊所"),IFERROR(T375/同类汇总数据!E$11,0))))))))))</f>
        <v>2.31879398246303</v>
      </c>
      <c r="AG375" s="61">
        <f>IF(AND($G375="正式版",$H375="中西医诊所"),IFERROR(U375/同类汇总数据!F$3,0),IF(AND($G375="正式版",$H375="中医诊所"),IFERROR(U375/同类汇总数据!F$4,0),IF(AND($G375="正式版",$H375="口腔诊所"),IFERROR(U375/同类汇总数据!F$5,0),IF(AND($G375="检查版",$H375="中西医诊所"),IFERROR(U375/同类汇总数据!F$6,0),IF(AND($G375="检查版",$H375="中医诊所"),IFERROR(U375/同类汇总数据!F$7,0),IF(AND($G375="检查版",$H375="口腔诊所"),IFERROR(U375/同类汇总数据!F$8,0),IF(AND($G375="互联网版",$H375="中西医诊所"),IFERROR(U375/同类汇总数据!F$9,0),IF(AND($G375="互联网版",$H375="中医诊所"),IFERROR(U375/同类汇总数据!F$10,0),IF(AND($G375="互联网版",$H375="口腔诊所"),IFERROR(U375/同类汇总数据!F$11,0))))))))))</f>
        <v>2.32860086763965</v>
      </c>
      <c r="AH375" s="61">
        <f>IF(AND($G375="正式版",$H375="中西医诊所"),IFERROR(V375/同类汇总数据!G$3,0),IF(AND($G375="正式版",$H375="中医诊所"),IFERROR(V375/同类汇总数据!G$4,0),IF(AND($G375="正式版",$H375="口腔诊所"),IFERROR(V375/同类汇总数据!G$5,0),IF(AND($G375="检查版",$H375="中西医诊所"),IFERROR(V375/同类汇总数据!G$6,0),IF(AND($G375="检查版",$H375="中医诊所"),IFERROR(V375/同类汇总数据!G$7,0),IF(AND($G375="检查版",$H375="口腔诊所"),IFERROR(V375/同类汇总数据!G$8,0),IF(AND($G375="互联网版",$H375="中西医诊所"),IFERROR(V375/同类汇总数据!G$9,0),IF(AND($G375="互联网版",$H375="中医诊所"),IFERROR(V375/同类汇总数据!G$10,0),IF(AND($G375="互联网版",$H375="口腔诊所"),IFERROR(V375/同类汇总数据!G$11,0))))))))))</f>
        <v>2.18351896760692</v>
      </c>
      <c r="AI375" s="61">
        <f>IF(AND($G375="正式版",$H375="中西医诊所"),IFERROR(W375/同类汇总数据!H$3,0),IF(AND($G375="正式版",$H375="中医诊所"),IFERROR(W375/同类汇总数据!H$4,0),IF(AND($G375="正式版",$H375="口腔诊所"),IFERROR(W375/同类汇总数据!H$5,0),IF(AND($G375="检查版",$H375="中西医诊所"),IFERROR(W375/同类汇总数据!H$6,0),IF(AND($G375="检查版",$H375="中医诊所"),IFERROR(W375/同类汇总数据!H$7,0),IF(AND($G375="检查版",$H375="口腔诊所"),IFERROR(W375/同类汇总数据!H$8,0),IF(AND($G375="互联网版",$H375="中西医诊所"),IFERROR(W375/同类汇总数据!H$9,0),IF(AND($G375="互联网版",$H375="中医诊所"),IFERROR(W375/同类汇总数据!H$10,0),IF(AND($G375="互联网版",$H375="口腔诊所"),IFERROR(W375/同类汇总数据!H$11,0))))))))))</f>
        <v>2.13877183078869</v>
      </c>
      <c r="AJ375" s="61">
        <f>IF(AND($G375="正式版",$H375="中西医诊所"),IFERROR(X375/同类汇总数据!I$3,0),IF(AND($G375="正式版",$H375="中医诊所"),IFERROR(X375/同类汇总数据!I$4,0),IF(AND($G375="正式版",$H375="口腔诊所"),IFERROR(X375/同类汇总数据!I$5,0),IF(AND($G375="检查版",$H375="中西医诊所"),IFERROR(X375/同类汇总数据!I$6,0),IF(AND($G375="检查版",$H375="中医诊所"),IFERROR(X375/同类汇总数据!I$7,0),IF(AND($G375="检查版",$H375="口腔诊所"),IFERROR(X375/同类汇总数据!I$8,0),IF(AND($G375="互联网版",$H375="中西医诊所"),IFERROR(X375/同类汇总数据!I$9,0),IF(AND($G375="互联网版",$H375="中医诊所"),IFERROR(X375/同类汇总数据!I$10,0),IF(AND($G375="互联网版",$H375="口腔诊所"),IFERROR(X375/同类汇总数据!I$11,0))))))))))</f>
        <v>2.38834234274543</v>
      </c>
      <c r="AK375" s="61">
        <f>IF(AND($G375="正式版",$H375="中西医诊所"),IFERROR(Y375/同类汇总数据!J$3,0),IF(AND($G375="正式版",$H375="中医诊所"),IFERROR(Y375/同类汇总数据!J$4,0),IF(AND($G375="正式版",$H375="口腔诊所"),IFERROR(Y375/同类汇总数据!J$5,0),IF(AND($G375="检查版",$H375="中西医诊所"),IFERROR(Y375/同类汇总数据!J$6,0),IF(AND($G375="检查版",$H375="中医诊所"),IFERROR(Y375/同类汇总数据!J$7,0),IF(AND($G375="检查版",$H375="口腔诊所"),IFERROR(Y375/同类汇总数据!J$8,0),IF(AND($G375="互联网版",$H375="中西医诊所"),IFERROR(Y375/同类汇总数据!J$9,0),IF(AND($G375="互联网版",$H375="中医诊所"),IFERROR(Y375/同类汇总数据!J$10,0),IF(AND($G375="互联网版",$H375="口腔诊所"),IFERROR(Y375/同类汇总数据!J$11,0))))))))))</f>
        <v>2.38713230768247</v>
      </c>
      <c r="AL375" s="62" t="str">
        <f ca="1" t="shared" si="101"/>
        <v>-</v>
      </c>
      <c r="AM375" s="62" t="str">
        <f t="shared" si="102"/>
        <v>高于同行100%</v>
      </c>
      <c r="AN375" s="5" t="str">
        <f t="shared" si="103"/>
        <v>高于同行100%</v>
      </c>
      <c r="AO375" s="63">
        <f t="shared" si="104"/>
        <v>46104.3765414468</v>
      </c>
      <c r="AP375" s="5" t="str">
        <f t="shared" si="105"/>
        <v/>
      </c>
      <c r="AQ375" s="60">
        <v>45369.6488644907</v>
      </c>
    </row>
    <row r="376" ht="17" spans="1:43">
      <c r="A376" s="5">
        <f t="shared" si="109"/>
        <v>373</v>
      </c>
      <c r="B376" s="55" t="str">
        <f t="shared" si="97"/>
        <v>交易波动较大</v>
      </c>
      <c r="C376" s="2" t="str">
        <f t="shared" si="99"/>
        <v/>
      </c>
      <c r="D376" s="56" t="str">
        <f t="shared" si="100"/>
        <v>-</v>
      </c>
      <c r="E376" s="84" t="s">
        <v>1133</v>
      </c>
      <c r="F376" s="58">
        <v>45370.6299566898</v>
      </c>
      <c r="G376" s="59" t="s">
        <v>38</v>
      </c>
      <c r="H376" s="59" t="s">
        <v>39</v>
      </c>
      <c r="I376" s="59" t="s">
        <v>40</v>
      </c>
      <c r="J376" s="59" t="s">
        <v>155</v>
      </c>
      <c r="K376" s="59" t="s">
        <v>1134</v>
      </c>
      <c r="L376" s="59" t="s">
        <v>1135</v>
      </c>
      <c r="M376" s="60">
        <v>46104.3867361111</v>
      </c>
      <c r="N376" s="60">
        <v>46103.8833576157</v>
      </c>
      <c r="O376" s="60">
        <v>46103.8801157176</v>
      </c>
      <c r="P376" s="60">
        <v>46100.8978291551</v>
      </c>
      <c r="Q376" s="60">
        <v>46103.8833673843</v>
      </c>
      <c r="R376" s="59">
        <v>7940.21</v>
      </c>
      <c r="S376" s="59">
        <v>32360.37</v>
      </c>
      <c r="T376" s="59">
        <v>115854.34</v>
      </c>
      <c r="U376" s="59">
        <v>100210.05</v>
      </c>
      <c r="V376" s="59">
        <v>52</v>
      </c>
      <c r="W376" s="59">
        <v>228</v>
      </c>
      <c r="X376" s="59">
        <v>802</v>
      </c>
      <c r="Y376" s="59">
        <v>697</v>
      </c>
      <c r="Z376" s="59">
        <v>203.6789634146</v>
      </c>
      <c r="AA376" s="59">
        <v>0.0860073778</v>
      </c>
      <c r="AB376" s="59">
        <v>-0.4450735161</v>
      </c>
      <c r="AC376" s="59">
        <v>-0.1884308448</v>
      </c>
      <c r="AD376" s="61">
        <f>IF(AND($G376="正式版",$H376="中西医诊所"),IFERROR(R376/同类汇总数据!C$3,0),IF(AND($G376="正式版",$H376="中医诊所"),IFERROR(R376/同类汇总数据!C$4,0),IF(AND($G376="正式版",$H376="口腔诊所"),IFERROR(R376/同类汇总数据!C$5,0),IF(AND($G376="检查版",$H376="中西医诊所"),IFERROR(R376/同类汇总数据!C$6,0),IF(AND($G376="检查版",$H376="中医诊所"),IFERROR(R376/同类汇总数据!C$7,0),IF(AND($G376="检查版",$H376="口腔诊所"),IFERROR(R376/同类汇总数据!C$8,0),IF(AND($G376="互联网版",$H376="中西医诊所"),IFERROR(R376/同类汇总数据!C$9,0),IF(AND($G376="互联网版",$H376="中医诊所"),IFERROR(R376/同类汇总数据!C$10,0),IF(AND($G376="互联网版",$H376="口腔诊所"),IFERROR(R376/同类汇总数据!C$11,0))))))))))</f>
        <v>0.867616385746554</v>
      </c>
      <c r="AE376" s="61">
        <f>IF(AND($G376="正式版",$H376="中西医诊所"),IFERROR(S376/同类汇总数据!D$3,0),IF(AND($G376="正式版",$H376="中医诊所"),IFERROR(S376/同类汇总数据!D$4,0),IF(AND($G376="正式版",$H376="口腔诊所"),IFERROR(S376/同类汇总数据!D$5,0),IF(AND($G376="检查版",$H376="中西医诊所"),IFERROR(S376/同类汇总数据!D$6,0),IF(AND($G376="检查版",$H376="中医诊所"),IFERROR(S376/同类汇总数据!D$7,0),IF(AND($G376="检查版",$H376="口腔诊所"),IFERROR(S376/同类汇总数据!D$8,0),IF(AND($G376="互联网版",$H376="中西医诊所"),IFERROR(S376/同类汇总数据!D$9,0),IF(AND($G376="互联网版",$H376="中医诊所"),IFERROR(S376/同类汇总数据!D$10,0),IF(AND($G376="互联网版",$H376="口腔诊所"),IFERROR(S376/同类汇总数据!D$11,0))))))))))</f>
        <v>0.886981471348558</v>
      </c>
      <c r="AF376" s="61">
        <f>IF(AND($G376="正式版",$H376="中西医诊所"),IFERROR(T376/同类汇总数据!E$3,0),IF(AND($G376="正式版",$H376="中医诊所"),IFERROR(T376/同类汇总数据!E$4,0),IF(AND($G376="正式版",$H376="口腔诊所"),IFERROR(T376/同类汇总数据!E$5,0),IF(AND($G376="检查版",$H376="中西医诊所"),IFERROR(T376/同类汇总数据!E$6,0),IF(AND($G376="检查版",$H376="中医诊所"),IFERROR(T376/同类汇总数据!E$7,0),IF(AND($G376="检查版",$H376="口腔诊所"),IFERROR(T376/同类汇总数据!E$8,0),IF(AND($G376="互联网版",$H376="中西医诊所"),IFERROR(T376/同类汇总数据!E$9,0),IF(AND($G376="互联网版",$H376="中医诊所"),IFERROR(T376/同类汇总数据!E$10,0),IF(AND($G376="互联网版",$H376="口腔诊所"),IFERROR(T376/同类汇总数据!E$11,0))))))))))</f>
        <v>1.06175191659971</v>
      </c>
      <c r="AG376" s="61">
        <f>IF(AND($G376="正式版",$H376="中西医诊所"),IFERROR(U376/同类汇总数据!F$3,0),IF(AND($G376="正式版",$H376="中医诊所"),IFERROR(U376/同类汇总数据!F$4,0),IF(AND($G376="正式版",$H376="口腔诊所"),IFERROR(U376/同类汇总数据!F$5,0),IF(AND($G376="检查版",$H376="中西医诊所"),IFERROR(U376/同类汇总数据!F$6,0),IF(AND($G376="检查版",$H376="中医诊所"),IFERROR(U376/同类汇总数据!F$7,0),IF(AND($G376="检查版",$H376="口腔诊所"),IFERROR(U376/同类汇总数据!F$8,0),IF(AND($G376="互联网版",$H376="中西医诊所"),IFERROR(U376/同类汇总数据!F$9,0),IF(AND($G376="互联网版",$H376="中医诊所"),IFERROR(U376/同类汇总数据!F$10,0),IF(AND($G376="互联网版",$H376="口腔诊所"),IFERROR(U376/同类汇总数据!F$11,0))))))))))</f>
        <v>1.04469065848735</v>
      </c>
      <c r="AH376" s="61">
        <f>IF(AND($G376="正式版",$H376="中西医诊所"),IFERROR(V376/同类汇总数据!G$3,0),IF(AND($G376="正式版",$H376="中医诊所"),IFERROR(V376/同类汇总数据!G$4,0),IF(AND($G376="正式版",$H376="口腔诊所"),IFERROR(V376/同类汇总数据!G$5,0),IF(AND($G376="检查版",$H376="中西医诊所"),IFERROR(V376/同类汇总数据!G$6,0),IF(AND($G376="检查版",$H376="中医诊所"),IFERROR(V376/同类汇总数据!G$7,0),IF(AND($G376="检查版",$H376="口腔诊所"),IFERROR(V376/同类汇总数据!G$8,0),IF(AND($G376="互联网版",$H376="中西医诊所"),IFERROR(V376/同类汇总数据!G$9,0),IF(AND($G376="互联网版",$H376="中医诊所"),IFERROR(V376/同类汇总数据!G$10,0),IF(AND($G376="互联网版",$H376="口腔诊所"),IFERROR(V376/同类汇总数据!G$11,0))))))))))</f>
        <v>0.548516842104153</v>
      </c>
      <c r="AI376" s="61">
        <f>IF(AND($G376="正式版",$H376="中西医诊所"),IFERROR(W376/同类汇总数据!H$3,0),IF(AND($G376="正式版",$H376="中医诊所"),IFERROR(W376/同类汇总数据!H$4,0),IF(AND($G376="正式版",$H376="口腔诊所"),IFERROR(W376/同类汇总数据!H$5,0),IF(AND($G376="检查版",$H376="中西医诊所"),IFERROR(W376/同类汇总数据!H$6,0),IF(AND($G376="检查版",$H376="中医诊所"),IFERROR(W376/同类汇总数据!H$7,0),IF(AND($G376="检查版",$H376="口腔诊所"),IFERROR(W376/同类汇总数据!H$8,0),IF(AND($G376="互联网版",$H376="中西医诊所"),IFERROR(W376/同类汇总数据!H$9,0),IF(AND($G376="互联网版",$H376="中医诊所"),IFERROR(W376/同类汇总数据!H$10,0),IF(AND($G376="互联网版",$H376="口腔诊所"),IFERROR(W376/同类汇总数据!H$11,0))))))))))</f>
        <v>0.623580533784937</v>
      </c>
      <c r="AJ376" s="61">
        <f>IF(AND($G376="正式版",$H376="中西医诊所"),IFERROR(X376/同类汇总数据!I$3,0),IF(AND($G376="正式版",$H376="中医诊所"),IFERROR(X376/同类汇总数据!I$4,0),IF(AND($G376="正式版",$H376="口腔诊所"),IFERROR(X376/同类汇总数据!I$5,0),IF(AND($G376="检查版",$H376="中西医诊所"),IFERROR(X376/同类汇总数据!I$6,0),IF(AND($G376="检查版",$H376="中医诊所"),IFERROR(X376/同类汇总数据!I$7,0),IF(AND($G376="检查版",$H376="口腔诊所"),IFERROR(X376/同类汇总数据!I$8,0),IF(AND($G376="互联网版",$H376="中西医诊所"),IFERROR(X376/同类汇总数据!I$9,0),IF(AND($G376="互联网版",$H376="中医诊所"),IFERROR(X376/同类汇总数据!I$10,0),IF(AND($G376="互联网版",$H376="口腔诊所"),IFERROR(X376/同类汇总数据!I$11,0))))))))))</f>
        <v>0.709163479778539</v>
      </c>
      <c r="AK376" s="61">
        <f>IF(AND($G376="正式版",$H376="中西医诊所"),IFERROR(Y376/同类汇总数据!J$3,0),IF(AND($G376="正式版",$H376="中医诊所"),IFERROR(Y376/同类汇总数据!J$4,0),IF(AND($G376="正式版",$H376="口腔诊所"),IFERROR(Y376/同类汇总数据!J$5,0),IF(AND($G376="检查版",$H376="中西医诊所"),IFERROR(Y376/同类汇总数据!J$6,0),IF(AND($G376="检查版",$H376="中医诊所"),IFERROR(Y376/同类汇总数据!J$7,0),IF(AND($G376="检查版",$H376="口腔诊所"),IFERROR(Y376/同类汇总数据!J$8,0),IF(AND($G376="互联网版",$H376="中西医诊所"),IFERROR(Y376/同类汇总数据!J$9,0),IF(AND($G376="互联网版",$H376="中医诊所"),IFERROR(Y376/同类汇总数据!J$10,0),IF(AND($G376="互联网版",$H376="口腔诊所"),IFERROR(Y376/同类汇总数据!J$11,0))))))))))</f>
        <v>0.696455093534818</v>
      </c>
      <c r="AL376" s="62" t="str">
        <f ca="1" t="shared" si="101"/>
        <v>-</v>
      </c>
      <c r="AM376" s="62" t="str">
        <f t="shared" si="102"/>
        <v/>
      </c>
      <c r="AN376" s="5" t="str">
        <f t="shared" si="103"/>
        <v/>
      </c>
      <c r="AO376" s="63">
        <f t="shared" si="104"/>
        <v>46104.3867361111</v>
      </c>
      <c r="AP376" s="5" t="str">
        <f t="shared" si="105"/>
        <v/>
      </c>
      <c r="AQ376" s="60">
        <v>45369.7563997454</v>
      </c>
    </row>
    <row r="377" ht="17" spans="1:43">
      <c r="A377" s="5">
        <f t="shared" si="109"/>
        <v>374</v>
      </c>
      <c r="B377" s="55" t="str">
        <f t="shared" si="97"/>
        <v>交易波动较大</v>
      </c>
      <c r="C377" s="2" t="str">
        <f t="shared" si="99"/>
        <v/>
      </c>
      <c r="D377" s="56" t="str">
        <f t="shared" si="100"/>
        <v>-</v>
      </c>
      <c r="E377" s="84" t="s">
        <v>1136</v>
      </c>
      <c r="F377" s="58">
        <v>45370.669871794</v>
      </c>
      <c r="G377" s="59" t="s">
        <v>38</v>
      </c>
      <c r="H377" s="59" t="s">
        <v>39</v>
      </c>
      <c r="I377" s="59" t="s">
        <v>40</v>
      </c>
      <c r="J377" s="59" t="s">
        <v>374</v>
      </c>
      <c r="K377" s="59" t="s">
        <v>1137</v>
      </c>
      <c r="L377" s="59" t="s">
        <v>1138</v>
      </c>
      <c r="M377" s="60">
        <v>46104.3303240741</v>
      </c>
      <c r="N377" s="60">
        <v>46104.3983735069</v>
      </c>
      <c r="O377" s="60">
        <v>46104.3998244676</v>
      </c>
      <c r="P377" s="60">
        <v>46094.7578128241</v>
      </c>
      <c r="Q377" s="60">
        <v>46104.3983990625</v>
      </c>
      <c r="R377" s="59">
        <v>64000</v>
      </c>
      <c r="S377" s="59">
        <v>267128</v>
      </c>
      <c r="T377" s="59">
        <v>851701</v>
      </c>
      <c r="U377" s="59">
        <v>761083.5</v>
      </c>
      <c r="V377" s="59">
        <v>1351</v>
      </c>
      <c r="W377" s="59">
        <v>5424</v>
      </c>
      <c r="X377" s="59">
        <v>17342</v>
      </c>
      <c r="Y377" s="59">
        <v>15482</v>
      </c>
      <c r="Z377" s="59">
        <v>94.6757244124</v>
      </c>
      <c r="AA377" s="59">
        <v>0.0079103805</v>
      </c>
      <c r="AB377" s="59">
        <v>-0.1705881709</v>
      </c>
      <c r="AC377" s="59">
        <v>-0.1792033599</v>
      </c>
      <c r="AD377" s="61">
        <f>IF(AND($G377="正式版",$H377="中西医诊所"),IFERROR(R377/同类汇总数据!C$3,0),IF(AND($G377="正式版",$H377="中医诊所"),IFERROR(R377/同类汇总数据!C$4,0),IF(AND($G377="正式版",$H377="口腔诊所"),IFERROR(R377/同类汇总数据!C$5,0),IF(AND($G377="检查版",$H377="中西医诊所"),IFERROR(R377/同类汇总数据!C$6,0),IF(AND($G377="检查版",$H377="中医诊所"),IFERROR(R377/同类汇总数据!C$7,0),IF(AND($G377="检查版",$H377="口腔诊所"),IFERROR(R377/同类汇总数据!C$8,0),IF(AND($G377="互联网版",$H377="中西医诊所"),IFERROR(R377/同类汇总数据!C$9,0),IF(AND($G377="互联网版",$H377="中医诊所"),IFERROR(R377/同类汇总数据!C$10,0),IF(AND($G377="互联网版",$H377="口腔诊所"),IFERROR(R377/同类汇总数据!C$11,0))))))))))</f>
        <v>6.99319648822632</v>
      </c>
      <c r="AE377" s="61">
        <f>IF(AND($G377="正式版",$H377="中西医诊所"),IFERROR(S377/同类汇总数据!D$3,0),IF(AND($G377="正式版",$H377="中医诊所"),IFERROR(S377/同类汇总数据!D$4,0),IF(AND($G377="正式版",$H377="口腔诊所"),IFERROR(S377/同类汇总数据!D$5,0),IF(AND($G377="检查版",$H377="中西医诊所"),IFERROR(S377/同类汇总数据!D$6,0),IF(AND($G377="检查版",$H377="中医诊所"),IFERROR(S377/同类汇总数据!D$7,0),IF(AND($G377="检查版",$H377="口腔诊所"),IFERROR(S377/同类汇总数据!D$8,0),IF(AND($G377="互联网版",$H377="中西医诊所"),IFERROR(S377/同类汇总数据!D$9,0),IF(AND($G377="互联网版",$H377="中医诊所"),IFERROR(S377/同类汇总数据!D$10,0),IF(AND($G377="互联网版",$H377="口腔诊所"),IFERROR(S377/同类汇总数据!D$11,0))))))))))</f>
        <v>7.32184417169512</v>
      </c>
      <c r="AF377" s="61">
        <f>IF(AND($G377="正式版",$H377="中西医诊所"),IFERROR(T377/同类汇总数据!E$3,0),IF(AND($G377="正式版",$H377="中医诊所"),IFERROR(T377/同类汇总数据!E$4,0),IF(AND($G377="正式版",$H377="口腔诊所"),IFERROR(T377/同类汇总数据!E$5,0),IF(AND($G377="检查版",$H377="中西医诊所"),IFERROR(T377/同类汇总数据!E$6,0),IF(AND($G377="检查版",$H377="中医诊所"),IFERROR(T377/同类汇总数据!E$7,0),IF(AND($G377="检查版",$H377="口腔诊所"),IFERROR(T377/同类汇总数据!E$8,0),IF(AND($G377="互联网版",$H377="中西医诊所"),IFERROR(T377/同类汇总数据!E$9,0),IF(AND($G377="互联网版",$H377="中医诊所"),IFERROR(T377/同类汇总数据!E$10,0),IF(AND($G377="互联网版",$H377="口腔诊所"),IFERROR(T377/同类汇总数据!E$11,0))))))))))</f>
        <v>7.80544923150821</v>
      </c>
      <c r="AG377" s="61">
        <f>IF(AND($G377="正式版",$H377="中西医诊所"),IFERROR(U377/同类汇总数据!F$3,0),IF(AND($G377="正式版",$H377="中医诊所"),IFERROR(U377/同类汇总数据!F$4,0),IF(AND($G377="正式版",$H377="口腔诊所"),IFERROR(U377/同类汇总数据!F$5,0),IF(AND($G377="检查版",$H377="中西医诊所"),IFERROR(U377/同类汇总数据!F$6,0),IF(AND($G377="检查版",$H377="中医诊所"),IFERROR(U377/同类汇总数据!F$7,0),IF(AND($G377="检查版",$H377="口腔诊所"),IFERROR(U377/同类汇总数据!F$8,0),IF(AND($G377="互联网版",$H377="中西医诊所"),IFERROR(U377/同类汇总数据!F$9,0),IF(AND($G377="互联网版",$H377="中医诊所"),IFERROR(U377/同类汇总数据!F$10,0),IF(AND($G377="互联网版",$H377="口腔诊所"),IFERROR(U377/同类汇总数据!F$11,0))))))))))</f>
        <v>7.93430222596295</v>
      </c>
      <c r="AH377" s="61">
        <f>IF(AND($G377="正式版",$H377="中西医诊所"),IFERROR(V377/同类汇总数据!G$3,0),IF(AND($G377="正式版",$H377="中医诊所"),IFERROR(V377/同类汇总数据!G$4,0),IF(AND($G377="正式版",$H377="口腔诊所"),IFERROR(V377/同类汇总数据!G$5,0),IF(AND($G377="检查版",$H377="中西医诊所"),IFERROR(V377/同类汇总数据!G$6,0),IF(AND($G377="检查版",$H377="中医诊所"),IFERROR(V377/同类汇总数据!G$7,0),IF(AND($G377="检查版",$H377="口腔诊所"),IFERROR(V377/同类汇总数据!G$8,0),IF(AND($G377="互联网版",$H377="中西医诊所"),IFERROR(V377/同类汇总数据!G$9,0),IF(AND($G377="互联网版",$H377="中医诊所"),IFERROR(V377/同类汇总数据!G$10,0),IF(AND($G377="互联网版",$H377="口腔诊所"),IFERROR(V377/同类汇总数据!G$11,0))))))))))</f>
        <v>14.2508894938983</v>
      </c>
      <c r="AI377" s="61">
        <f>IF(AND($G377="正式版",$H377="中西医诊所"),IFERROR(W377/同类汇总数据!H$3,0),IF(AND($G377="正式版",$H377="中医诊所"),IFERROR(W377/同类汇总数据!H$4,0),IF(AND($G377="正式版",$H377="口腔诊所"),IFERROR(W377/同类汇总数据!H$5,0),IF(AND($G377="检查版",$H377="中西医诊所"),IFERROR(W377/同类汇总数据!H$6,0),IF(AND($G377="检查版",$H377="中医诊所"),IFERROR(W377/同类汇总数据!H$7,0),IF(AND($G377="检查版",$H377="口腔诊所"),IFERROR(W377/同类汇总数据!H$8,0),IF(AND($G377="互联网版",$H377="中西医诊所"),IFERROR(W377/同类汇总数据!H$9,0),IF(AND($G377="互联网版",$H377="中医诊所"),IFERROR(W377/同类汇总数据!H$10,0),IF(AND($G377="互联网版",$H377="口腔诊所"),IFERROR(W377/同类汇总数据!H$11,0))))))))))</f>
        <v>14.8346526984627</v>
      </c>
      <c r="AJ377" s="61">
        <f>IF(AND($G377="正式版",$H377="中西医诊所"),IFERROR(X377/同类汇总数据!I$3,0),IF(AND($G377="正式版",$H377="中医诊所"),IFERROR(X377/同类汇总数据!I$4,0),IF(AND($G377="正式版",$H377="口腔诊所"),IFERROR(X377/同类汇总数据!I$5,0),IF(AND($G377="检查版",$H377="中西医诊所"),IFERROR(X377/同类汇总数据!I$6,0),IF(AND($G377="检查版",$H377="中医诊所"),IFERROR(X377/同类汇总数据!I$7,0),IF(AND($G377="检查版",$H377="口腔诊所"),IFERROR(X377/同类汇总数据!I$8,0),IF(AND($G377="互联网版",$H377="中西医诊所"),IFERROR(X377/同类汇总数据!I$9,0),IF(AND($G377="互联网版",$H377="中医诊所"),IFERROR(X377/同类汇总数据!I$10,0),IF(AND($G377="互联网版",$H377="口腔诊所"),IFERROR(X377/同类汇总数据!I$11,0))))))))))</f>
        <v>15.3345549455354</v>
      </c>
      <c r="AK377" s="61">
        <f>IF(AND($G377="正式版",$H377="中西医诊所"),IFERROR(Y377/同类汇总数据!J$3,0),IF(AND($G377="正式版",$H377="中医诊所"),IFERROR(Y377/同类汇总数据!J$4,0),IF(AND($G377="正式版",$H377="口腔诊所"),IFERROR(Y377/同类汇总数据!J$5,0),IF(AND($G377="检查版",$H377="中西医诊所"),IFERROR(Y377/同类汇总数据!J$6,0),IF(AND($G377="检查版",$H377="中医诊所"),IFERROR(Y377/同类汇总数据!J$7,0),IF(AND($G377="检查版",$H377="口腔诊所"),IFERROR(Y377/同类汇总数据!J$8,0),IF(AND($G377="互联网版",$H377="中西医诊所"),IFERROR(Y377/同类汇总数据!J$9,0),IF(AND($G377="互联网版",$H377="中医诊所"),IFERROR(Y377/同类汇总数据!J$10,0),IF(AND($G377="互联网版",$H377="口腔诊所"),IFERROR(Y377/同类汇总数据!J$11,0))))))))))</f>
        <v>15.4698963530933</v>
      </c>
      <c r="AL377" s="62" t="str">
        <f ca="1" t="shared" si="101"/>
        <v>-</v>
      </c>
      <c r="AM377" s="62" t="str">
        <f t="shared" si="102"/>
        <v>高于同行100%</v>
      </c>
      <c r="AN377" s="5" t="str">
        <f t="shared" si="103"/>
        <v>高于同行100%</v>
      </c>
      <c r="AO377" s="63">
        <f t="shared" si="104"/>
        <v>46104.3998244676</v>
      </c>
      <c r="AP377" s="5" t="str">
        <f t="shared" si="105"/>
        <v/>
      </c>
      <c r="AQ377" s="60">
        <v>45370.6231499537</v>
      </c>
    </row>
    <row r="378" ht="17" spans="1:43">
      <c r="A378" s="5">
        <f t="shared" si="109"/>
        <v>375</v>
      </c>
      <c r="B378" s="55" t="str">
        <f t="shared" si="97"/>
        <v>交易波动较大</v>
      </c>
      <c r="C378" s="2" t="str">
        <f t="shared" si="99"/>
        <v/>
      </c>
      <c r="D378" s="56" t="str">
        <f t="shared" si="100"/>
        <v>-</v>
      </c>
      <c r="E378" s="84" t="s">
        <v>1139</v>
      </c>
      <c r="F378" s="58">
        <v>45370.7429002546</v>
      </c>
      <c r="G378" s="59" t="s">
        <v>38</v>
      </c>
      <c r="H378" s="59" t="s">
        <v>63</v>
      </c>
      <c r="I378" s="59" t="s">
        <v>40</v>
      </c>
      <c r="J378" s="59" t="s">
        <v>75</v>
      </c>
      <c r="K378" s="59" t="s">
        <v>1140</v>
      </c>
      <c r="L378" s="59" t="s">
        <v>1141</v>
      </c>
      <c r="M378" s="60">
        <v>46104.3852199074</v>
      </c>
      <c r="N378" s="60">
        <v>46102.4302257986</v>
      </c>
      <c r="O378" s="60">
        <v>46102.4288642014</v>
      </c>
      <c r="P378" s="60">
        <v>46097.4967743981</v>
      </c>
      <c r="Q378" s="60">
        <v>46104.3868280208</v>
      </c>
      <c r="R378" s="59">
        <v>3600</v>
      </c>
      <c r="S378" s="59">
        <v>17380</v>
      </c>
      <c r="T378" s="59">
        <v>63640</v>
      </c>
      <c r="U378" s="59">
        <v>58390</v>
      </c>
      <c r="V378" s="59">
        <v>4</v>
      </c>
      <c r="W378" s="59">
        <v>36</v>
      </c>
      <c r="X378" s="59">
        <v>116</v>
      </c>
      <c r="Y378" s="59">
        <v>109</v>
      </c>
      <c r="Z378" s="59">
        <v>663.5227272727</v>
      </c>
      <c r="AA378" s="59">
        <v>-0.1889874008</v>
      </c>
      <c r="AB378" s="59">
        <v>-0.1369311317</v>
      </c>
      <c r="AC378" s="59">
        <v>-0.21574449</v>
      </c>
      <c r="AD378" s="61">
        <f>IF(AND($G378="正式版",$H378="中西医诊所"),IFERROR(R378/同类汇总数据!C$3,0),IF(AND($G378="正式版",$H378="中医诊所"),IFERROR(R378/同类汇总数据!C$4,0),IF(AND($G378="正式版",$H378="口腔诊所"),IFERROR(R378/同类汇总数据!C$5,0),IF(AND($G378="检查版",$H378="中西医诊所"),IFERROR(R378/同类汇总数据!C$6,0),IF(AND($G378="检查版",$H378="中医诊所"),IFERROR(R378/同类汇总数据!C$7,0),IF(AND($G378="检查版",$H378="口腔诊所"),IFERROR(R378/同类汇总数据!C$8,0),IF(AND($G378="互联网版",$H378="中西医诊所"),IFERROR(R378/同类汇总数据!C$9,0),IF(AND($G378="互联网版",$H378="中医诊所"),IFERROR(R378/同类汇总数据!C$10,0),IF(AND($G378="互联网版",$H378="口腔诊所"),IFERROR(R378/同类汇总数据!C$11,0))))))))))</f>
        <v>0.360088437570852</v>
      </c>
      <c r="AE378" s="61">
        <f>IF(AND($G378="正式版",$H378="中西医诊所"),IFERROR(S378/同类汇总数据!D$3,0),IF(AND($G378="正式版",$H378="中医诊所"),IFERROR(S378/同类汇总数据!D$4,0),IF(AND($G378="正式版",$H378="口腔诊所"),IFERROR(S378/同类汇总数据!D$5,0),IF(AND($G378="检查版",$H378="中西医诊所"),IFERROR(S378/同类汇总数据!D$6,0),IF(AND($G378="检查版",$H378="中医诊所"),IFERROR(S378/同类汇总数据!D$7,0),IF(AND($G378="检查版",$H378="口腔诊所"),IFERROR(S378/同类汇总数据!D$8,0),IF(AND($G378="互联网版",$H378="中西医诊所"),IFERROR(S378/同类汇总数据!D$9,0),IF(AND($G378="互联网版",$H378="中医诊所"),IFERROR(S378/同类汇总数据!D$10,0),IF(AND($G378="互联网版",$H378="口腔诊所"),IFERROR(S378/同类汇总数据!D$11,0))))))))))</f>
        <v>0.400176634793526</v>
      </c>
      <c r="AF378" s="61">
        <f>IF(AND($G378="正式版",$H378="中西医诊所"),IFERROR(T378/同类汇总数据!E$3,0),IF(AND($G378="正式版",$H378="中医诊所"),IFERROR(T378/同类汇总数据!E$4,0),IF(AND($G378="正式版",$H378="口腔诊所"),IFERROR(T378/同类汇总数据!E$5,0),IF(AND($G378="检查版",$H378="中西医诊所"),IFERROR(T378/同类汇总数据!E$6,0),IF(AND($G378="检查版",$H378="中医诊所"),IFERROR(T378/同类汇总数据!E$7,0),IF(AND($G378="检查版",$H378="口腔诊所"),IFERROR(T378/同类汇总数据!E$8,0),IF(AND($G378="互联网版",$H378="中西医诊所"),IFERROR(T378/同类汇总数据!E$9,0),IF(AND($G378="互联网版",$H378="中医诊所"),IFERROR(T378/同类汇总数据!E$10,0),IF(AND($G378="互联网版",$H378="口腔诊所"),IFERROR(T378/同类汇总数据!E$11,0))))))))))</f>
        <v>0.574021325067908</v>
      </c>
      <c r="AG378" s="61">
        <f>IF(AND($G378="正式版",$H378="中西医诊所"),IFERROR(U378/同类汇总数据!F$3,0),IF(AND($G378="正式版",$H378="中医诊所"),IFERROR(U378/同类汇总数据!F$4,0),IF(AND($G378="正式版",$H378="口腔诊所"),IFERROR(U378/同类汇总数据!F$5,0),IF(AND($G378="检查版",$H378="中西医诊所"),IFERROR(U378/同类汇总数据!F$6,0),IF(AND($G378="检查版",$H378="中医诊所"),IFERROR(U378/同类汇总数据!F$7,0),IF(AND($G378="检查版",$H378="口腔诊所"),IFERROR(U378/同类汇总数据!F$8,0),IF(AND($G378="互联网版",$H378="中西医诊所"),IFERROR(U378/同类汇总数据!F$9,0),IF(AND($G378="互联网版",$H378="中医诊所"),IFERROR(U378/同类汇总数据!F$10,0),IF(AND($G378="互联网版",$H378="口腔诊所"),IFERROR(U378/同类汇总数据!F$11,0))))))))))</f>
        <v>0.584496207717001</v>
      </c>
      <c r="AH378" s="61">
        <f>IF(AND($G378="正式版",$H378="中西医诊所"),IFERROR(V378/同类汇总数据!G$3,0),IF(AND($G378="正式版",$H378="中医诊所"),IFERROR(V378/同类汇总数据!G$4,0),IF(AND($G378="正式版",$H378="口腔诊所"),IFERROR(V378/同类汇总数据!G$5,0),IF(AND($G378="检查版",$H378="中西医诊所"),IFERROR(V378/同类汇总数据!G$6,0),IF(AND($G378="检查版",$H378="中医诊所"),IFERROR(V378/同类汇总数据!G$7,0),IF(AND($G378="检查版",$H378="口腔诊所"),IFERROR(V378/同类汇总数据!G$8,0),IF(AND($G378="互联网版",$H378="中西医诊所"),IFERROR(V378/同类汇总数据!G$9,0),IF(AND($G378="互联网版",$H378="中医诊所"),IFERROR(V378/同类汇总数据!G$10,0),IF(AND($G378="互联网版",$H378="口腔诊所"),IFERROR(V378/同类汇总数据!G$11,0))))))))))</f>
        <v>0.297256324128296</v>
      </c>
      <c r="AI378" s="61">
        <f>IF(AND($G378="正式版",$H378="中西医诊所"),IFERROR(W378/同类汇总数据!H$3,0),IF(AND($G378="正式版",$H378="中医诊所"),IFERROR(W378/同类汇总数据!H$4,0),IF(AND($G378="正式版",$H378="口腔诊所"),IFERROR(W378/同类汇总数据!H$5,0),IF(AND($G378="检查版",$H378="中西医诊所"),IFERROR(W378/同类汇总数据!H$6,0),IF(AND($G378="检查版",$H378="中医诊所"),IFERROR(W378/同类汇总数据!H$7,0),IF(AND($G378="检查版",$H378="口腔诊所"),IFERROR(W378/同类汇总数据!H$8,0),IF(AND($G378="互联网版",$H378="中西医诊所"),IFERROR(W378/同类汇总数据!H$9,0),IF(AND($G378="互联网版",$H378="中医诊所"),IFERROR(W378/同类汇总数据!H$10,0),IF(AND($G378="互联网版",$H378="口腔诊所"),IFERROR(W378/同类汇总数据!H$11,0))))))))))</f>
        <v>0.633955725236545</v>
      </c>
      <c r="AJ378" s="61">
        <f>IF(AND($G378="正式版",$H378="中西医诊所"),IFERROR(X378/同类汇总数据!I$3,0),IF(AND($G378="正式版",$H378="中医诊所"),IFERROR(X378/同类汇总数据!I$4,0),IF(AND($G378="正式版",$H378="口腔诊所"),IFERROR(X378/同类汇总数据!I$5,0),IF(AND($G378="检查版",$H378="中西医诊所"),IFERROR(X378/同类汇总数据!I$6,0),IF(AND($G378="检查版",$H378="中医诊所"),IFERROR(X378/同类汇总数据!I$7,0),IF(AND($G378="检查版",$H378="口腔诊所"),IFERROR(X378/同类汇总数据!I$8,0),IF(AND($G378="互联网版",$H378="中西医诊所"),IFERROR(X378/同类汇总数据!I$9,0),IF(AND($G378="互联网版",$H378="中医诊所"),IFERROR(X378/同类汇总数据!I$10,0),IF(AND($G378="互联网版",$H378="口腔诊所"),IFERROR(X378/同类汇总数据!I$11,0))))))))))</f>
        <v>0.786219470454076</v>
      </c>
      <c r="AK378" s="61">
        <f>IF(AND($G378="正式版",$H378="中西医诊所"),IFERROR(Y378/同类汇总数据!J$3,0),IF(AND($G378="正式版",$H378="中医诊所"),IFERROR(Y378/同类汇总数据!J$4,0),IF(AND($G378="正式版",$H378="口腔诊所"),IFERROR(Y378/同类汇总数据!J$5,0),IF(AND($G378="检查版",$H378="中西医诊所"),IFERROR(Y378/同类汇总数据!J$6,0),IF(AND($G378="检查版",$H378="中医诊所"),IFERROR(Y378/同类汇总数据!J$7,0),IF(AND($G378="检查版",$H378="口腔诊所"),IFERROR(Y378/同类汇总数据!J$8,0),IF(AND($G378="互联网版",$H378="中西医诊所"),IFERROR(Y378/同类汇总数据!J$9,0),IF(AND($G378="互联网版",$H378="中医诊所"),IFERROR(Y378/同类汇总数据!J$10,0),IF(AND($G378="互联网版",$H378="口腔诊所"),IFERROR(Y378/同类汇总数据!J$11,0))))))))))</f>
        <v>0.820739252645378</v>
      </c>
      <c r="AL378" s="62" t="str">
        <f ca="1" t="shared" si="101"/>
        <v>-</v>
      </c>
      <c r="AM378" s="62" t="str">
        <f t="shared" si="102"/>
        <v>低于同行50%</v>
      </c>
      <c r="AN378" s="5" t="str">
        <f t="shared" si="103"/>
        <v/>
      </c>
      <c r="AO378" s="63">
        <f t="shared" si="104"/>
        <v>46104.3868280208</v>
      </c>
      <c r="AP378" s="5" t="str">
        <f t="shared" si="105"/>
        <v/>
      </c>
      <c r="AQ378" s="60">
        <v>45370.6299566898</v>
      </c>
    </row>
    <row r="379" ht="17" spans="1:43">
      <c r="A379" s="5">
        <f t="shared" si="109"/>
        <v>376</v>
      </c>
      <c r="B379" s="55" t="str">
        <f t="shared" si="97"/>
        <v>交易波动较大</v>
      </c>
      <c r="C379" s="2" t="str">
        <f t="shared" si="99"/>
        <v>本月交易额降超20%</v>
      </c>
      <c r="D379" s="56" t="str">
        <f t="shared" si="100"/>
        <v>-</v>
      </c>
      <c r="E379" s="84" t="s">
        <v>1142</v>
      </c>
      <c r="F379" s="58">
        <v>45372.4545077778</v>
      </c>
      <c r="G379" s="59" t="s">
        <v>38</v>
      </c>
      <c r="H379" s="59" t="s">
        <v>39</v>
      </c>
      <c r="I379" s="59" t="s">
        <v>40</v>
      </c>
      <c r="J379" s="59" t="s">
        <v>53</v>
      </c>
      <c r="K379" s="59" t="s">
        <v>1143</v>
      </c>
      <c r="L379" s="59"/>
      <c r="M379" s="60">
        <v>46104.396087963</v>
      </c>
      <c r="N379" s="60">
        <v>46103.7935424074</v>
      </c>
      <c r="O379" s="60"/>
      <c r="P379" s="60">
        <v>46066.4522310764</v>
      </c>
      <c r="Q379" s="60">
        <v>46104.3989230324</v>
      </c>
      <c r="R379" s="59">
        <v>2151</v>
      </c>
      <c r="S379" s="59">
        <v>7035</v>
      </c>
      <c r="T379" s="59">
        <v>26165</v>
      </c>
      <c r="U379" s="59">
        <v>23427</v>
      </c>
      <c r="V379" s="59">
        <v>17</v>
      </c>
      <c r="W379" s="59">
        <v>71</v>
      </c>
      <c r="X379" s="59">
        <v>280</v>
      </c>
      <c r="Y379" s="59">
        <v>247</v>
      </c>
      <c r="Z379" s="59">
        <v>163.8251748252</v>
      </c>
      <c r="AA379" s="59">
        <v>-0.313122437</v>
      </c>
      <c r="AB379" s="59">
        <v>0.152340234</v>
      </c>
      <c r="AC379" s="59">
        <v>-0.2141467728</v>
      </c>
      <c r="AD379" s="61">
        <f>IF(AND($G379="正式版",$H379="中西医诊所"),IFERROR(R379/同类汇总数据!C$3,0),IF(AND($G379="正式版",$H379="中医诊所"),IFERROR(R379/同类汇总数据!C$4,0),IF(AND($G379="正式版",$H379="口腔诊所"),IFERROR(R379/同类汇总数据!C$5,0),IF(AND($G379="检查版",$H379="中西医诊所"),IFERROR(R379/同类汇总数据!C$6,0),IF(AND($G379="检查版",$H379="中医诊所"),IFERROR(R379/同类汇总数据!C$7,0),IF(AND($G379="检查版",$H379="口腔诊所"),IFERROR(R379/同类汇总数据!C$8,0),IF(AND($G379="互联网版",$H379="中西医诊所"),IFERROR(R379/同类汇总数据!C$9,0),IF(AND($G379="互联网版",$H379="中医诊所"),IFERROR(R379/同类汇总数据!C$10,0),IF(AND($G379="互联网版",$H379="口腔诊所"),IFERROR(R379/同类汇总数据!C$11,0))))))))))</f>
        <v>0.235036963221481</v>
      </c>
      <c r="AE379" s="61">
        <f>IF(AND($G379="正式版",$H379="中西医诊所"),IFERROR(S379/同类汇总数据!D$3,0),IF(AND($G379="正式版",$H379="中医诊所"),IFERROR(S379/同类汇总数据!D$4,0),IF(AND($G379="正式版",$H379="口腔诊所"),IFERROR(S379/同类汇总数据!D$5,0),IF(AND($G379="检查版",$H379="中西医诊所"),IFERROR(S379/同类汇总数据!D$6,0),IF(AND($G379="检查版",$H379="中医诊所"),IFERROR(S379/同类汇总数据!D$7,0),IF(AND($G379="检查版",$H379="口腔诊所"),IFERROR(S379/同类汇总数据!D$8,0),IF(AND($G379="互联网版",$H379="中西医诊所"),IFERROR(S379/同类汇总数据!D$9,0),IF(AND($G379="互联网版",$H379="中医诊所"),IFERROR(S379/同类汇总数据!D$10,0),IF(AND($G379="互联网版",$H379="口腔诊所"),IFERROR(S379/同类汇总数据!D$11,0))))))))))</f>
        <v>0.192825812898218</v>
      </c>
      <c r="AF379" s="61">
        <f>IF(AND($G379="正式版",$H379="中西医诊所"),IFERROR(T379/同类汇总数据!E$3,0),IF(AND($G379="正式版",$H379="中医诊所"),IFERROR(T379/同类汇总数据!E$4,0),IF(AND($G379="正式版",$H379="口腔诊所"),IFERROR(T379/同类汇总数据!E$5,0),IF(AND($G379="检查版",$H379="中西医诊所"),IFERROR(T379/同类汇总数据!E$6,0),IF(AND($G379="检查版",$H379="中医诊所"),IFERROR(T379/同类汇总数据!E$7,0),IF(AND($G379="检查版",$H379="口腔诊所"),IFERROR(T379/同类汇总数据!E$8,0),IF(AND($G379="互联网版",$H379="中西医诊所"),IFERROR(T379/同类汇总数据!E$9,0),IF(AND($G379="互联网版",$H379="中医诊所"),IFERROR(T379/同类汇总数据!E$10,0),IF(AND($G379="互联网版",$H379="口腔诊所"),IFERROR(T379/同类汇总数据!E$11,0))))))))))</f>
        <v>0.239790230541484</v>
      </c>
      <c r="AG379" s="61">
        <f>IF(AND($G379="正式版",$H379="中西医诊所"),IFERROR(U379/同类汇总数据!F$3,0),IF(AND($G379="正式版",$H379="中医诊所"),IFERROR(U379/同类汇总数据!F$4,0),IF(AND($G379="正式版",$H379="口腔诊所"),IFERROR(U379/同类汇总数据!F$5,0),IF(AND($G379="检查版",$H379="中西医诊所"),IFERROR(U379/同类汇总数据!F$6,0),IF(AND($G379="检查版",$H379="中医诊所"),IFERROR(U379/同类汇总数据!F$7,0),IF(AND($G379="检查版",$H379="口腔诊所"),IFERROR(U379/同类汇总数据!F$8,0),IF(AND($G379="互联网版",$H379="中西医诊所"),IFERROR(U379/同类汇总数据!F$9,0),IF(AND($G379="互联网版",$H379="中医诊所"),IFERROR(U379/同类汇总数据!F$10,0),IF(AND($G379="互联网版",$H379="口腔诊所"),IFERROR(U379/同类汇总数据!F$11,0))))))))))</f>
        <v>0.244226682417414</v>
      </c>
      <c r="AH379" s="61">
        <f>IF(AND($G379="正式版",$H379="中西医诊所"),IFERROR(V379/同类汇总数据!G$3,0),IF(AND($G379="正式版",$H379="中医诊所"),IFERROR(V379/同类汇总数据!G$4,0),IF(AND($G379="正式版",$H379="口腔诊所"),IFERROR(V379/同类汇总数据!G$5,0),IF(AND($G379="检查版",$H379="中西医诊所"),IFERROR(V379/同类汇总数据!G$6,0),IF(AND($G379="检查版",$H379="中医诊所"),IFERROR(V379/同类汇总数据!G$7,0),IF(AND($G379="检查版",$H379="口腔诊所"),IFERROR(V379/同类汇总数据!G$8,0),IF(AND($G379="互联网版",$H379="中西医诊所"),IFERROR(V379/同类汇总数据!G$9,0),IF(AND($G379="互联网版",$H379="中医诊所"),IFERROR(V379/同类汇总数据!G$10,0),IF(AND($G379="互联网版",$H379="口腔诊所"),IFERROR(V379/同类汇总数据!G$11,0))))))))))</f>
        <v>0.179322813764819</v>
      </c>
      <c r="AI379" s="61">
        <f>IF(AND($G379="正式版",$H379="中西医诊所"),IFERROR(W379/同类汇总数据!H$3,0),IF(AND($G379="正式版",$H379="中医诊所"),IFERROR(W379/同类汇总数据!H$4,0),IF(AND($G379="正式版",$H379="口腔诊所"),IFERROR(W379/同类汇总数据!H$5,0),IF(AND($G379="检查版",$H379="中西医诊所"),IFERROR(W379/同类汇总数据!H$6,0),IF(AND($G379="检查版",$H379="中医诊所"),IFERROR(W379/同类汇总数据!H$7,0),IF(AND($G379="检查版",$H379="口腔诊所"),IFERROR(W379/同类汇总数据!H$8,0),IF(AND($G379="互联网版",$H379="中西医诊所"),IFERROR(W379/同类汇总数据!H$9,0),IF(AND($G379="互联网版",$H379="中医诊所"),IFERROR(W379/同类汇总数据!H$10,0),IF(AND($G379="互联网版",$H379="口腔诊所"),IFERROR(W379/同类汇总数据!H$11,0))))))))))</f>
        <v>0.194185166222502</v>
      </c>
      <c r="AJ379" s="61">
        <f>IF(AND($G379="正式版",$H379="中西医诊所"),IFERROR(X379/同类汇总数据!I$3,0),IF(AND($G379="正式版",$H379="中医诊所"),IFERROR(X379/同类汇总数据!I$4,0),IF(AND($G379="正式版",$H379="口腔诊所"),IFERROR(X379/同类汇总数据!I$5,0),IF(AND($G379="检查版",$H379="中西医诊所"),IFERROR(X379/同类汇总数据!I$6,0),IF(AND($G379="检查版",$H379="中医诊所"),IFERROR(X379/同类汇总数据!I$7,0),IF(AND($G379="检查版",$H379="口腔诊所"),IFERROR(X379/同类汇总数据!I$8,0),IF(AND($G379="互联网版",$H379="中西医诊所"),IFERROR(X379/同类汇总数据!I$9,0),IF(AND($G379="互联网版",$H379="中医诊所"),IFERROR(X379/同类汇总数据!I$10,0),IF(AND($G379="互联网版",$H379="口腔诊所"),IFERROR(X379/同类汇总数据!I$11,0))))))))))</f>
        <v>0.247588247304228</v>
      </c>
      <c r="AK379" s="61">
        <f>IF(AND($G379="正式版",$H379="中西医诊所"),IFERROR(Y379/同类汇总数据!J$3,0),IF(AND($G379="正式版",$H379="中医诊所"),IFERROR(Y379/同类汇总数据!J$4,0),IF(AND($G379="正式版",$H379="口腔诊所"),IFERROR(Y379/同类汇总数据!J$5,0),IF(AND($G379="检查版",$H379="中西医诊所"),IFERROR(Y379/同类汇总数据!J$6,0),IF(AND($G379="检查版",$H379="中医诊所"),IFERROR(Y379/同类汇总数据!J$7,0),IF(AND($G379="检查版",$H379="口腔诊所"),IFERROR(Y379/同类汇总数据!J$8,0),IF(AND($G379="互联网版",$H379="中西医诊所"),IFERROR(Y379/同类汇总数据!J$9,0),IF(AND($G379="互联网版",$H379="中医诊所"),IFERROR(Y379/同类汇总数据!J$10,0),IF(AND($G379="互联网版",$H379="口腔诊所"),IFERROR(Y379/同类汇总数据!J$11,0))))))))))</f>
        <v>0.246806898282784</v>
      </c>
      <c r="AL379" s="62" t="str">
        <f ca="1" t="shared" si="101"/>
        <v>-</v>
      </c>
      <c r="AM379" s="62" t="str">
        <f t="shared" si="102"/>
        <v>低于同行20%</v>
      </c>
      <c r="AN379" s="5" t="str">
        <f t="shared" si="103"/>
        <v>低于同行20%</v>
      </c>
      <c r="AO379" s="63">
        <f t="shared" si="104"/>
        <v>46104.3989230324</v>
      </c>
      <c r="AP379" s="5" t="str">
        <f t="shared" si="105"/>
        <v/>
      </c>
      <c r="AQ379" s="60">
        <v>45370.669871794</v>
      </c>
    </row>
    <row r="380" ht="17" spans="1:43">
      <c r="A380" s="5">
        <f t="shared" si="109"/>
        <v>377</v>
      </c>
      <c r="B380" s="55" t="str">
        <f t="shared" si="97"/>
        <v>连续三月交易上升</v>
      </c>
      <c r="C380" s="2" t="str">
        <f t="shared" si="99"/>
        <v/>
      </c>
      <c r="D380" s="56" t="str">
        <f t="shared" si="100"/>
        <v>-</v>
      </c>
      <c r="E380" s="84" t="s">
        <v>1144</v>
      </c>
      <c r="F380" s="58">
        <v>45374.6976888773</v>
      </c>
      <c r="G380" s="59" t="s">
        <v>38</v>
      </c>
      <c r="H380" s="59" t="s">
        <v>63</v>
      </c>
      <c r="I380" s="59" t="s">
        <v>40</v>
      </c>
      <c r="J380" s="59" t="s">
        <v>41</v>
      </c>
      <c r="K380" s="59" t="s">
        <v>1145</v>
      </c>
      <c r="L380" s="59"/>
      <c r="M380" s="60">
        <v>46104.3355555556</v>
      </c>
      <c r="N380" s="60">
        <v>46104.3989405671</v>
      </c>
      <c r="O380" s="60">
        <v>46103.740316331</v>
      </c>
      <c r="P380" s="60">
        <v>46098.4296401389</v>
      </c>
      <c r="Q380" s="60">
        <v>46104.3873900347</v>
      </c>
      <c r="R380" s="59">
        <v>23501.68</v>
      </c>
      <c r="S380" s="59">
        <v>79770.5</v>
      </c>
      <c r="T380" s="59">
        <v>172147.34</v>
      </c>
      <c r="U380" s="59">
        <v>154691.1</v>
      </c>
      <c r="V380" s="59">
        <v>93</v>
      </c>
      <c r="W380" s="59">
        <v>333</v>
      </c>
      <c r="X380" s="59">
        <v>830</v>
      </c>
      <c r="Y380" s="59">
        <v>748</v>
      </c>
      <c r="Z380" s="59">
        <v>378.2178484108</v>
      </c>
      <c r="AA380" s="59">
        <v>1.0458422754</v>
      </c>
      <c r="AB380" s="59">
        <v>-0.269620937</v>
      </c>
      <c r="AC380" s="59">
        <v>0.3742802995</v>
      </c>
      <c r="AD380" s="61">
        <f>IF(AND($G380="正式版",$H380="中西医诊所"),IFERROR(R380/同类汇总数据!C$3,0),IF(AND($G380="正式版",$H380="中医诊所"),IFERROR(R380/同类汇总数据!C$4,0),IF(AND($G380="正式版",$H380="口腔诊所"),IFERROR(R380/同类汇总数据!C$5,0),IF(AND($G380="检查版",$H380="中西医诊所"),IFERROR(R380/同类汇总数据!C$6,0),IF(AND($G380="检查版",$H380="中医诊所"),IFERROR(R380/同类汇总数据!C$7,0),IF(AND($G380="检查版",$H380="口腔诊所"),IFERROR(R380/同类汇总数据!C$8,0),IF(AND($G380="互联网版",$H380="中西医诊所"),IFERROR(R380/同类汇总数据!C$9,0),IF(AND($G380="互联网版",$H380="中医诊所"),IFERROR(R380/同类汇总数据!C$10,0),IF(AND($G380="互联网版",$H380="口腔诊所"),IFERROR(R380/同类汇总数据!C$11,0))))))))))</f>
        <v>2.3507453420806</v>
      </c>
      <c r="AE380" s="61">
        <f>IF(AND($G380="正式版",$H380="中西医诊所"),IFERROR(S380/同类汇总数据!D$3,0),IF(AND($G380="正式版",$H380="中医诊所"),IFERROR(S380/同类汇总数据!D$4,0),IF(AND($G380="正式版",$H380="口腔诊所"),IFERROR(S380/同类汇总数据!D$5,0),IF(AND($G380="检查版",$H380="中西医诊所"),IFERROR(S380/同类汇总数据!D$6,0),IF(AND($G380="检查版",$H380="中医诊所"),IFERROR(S380/同类汇总数据!D$7,0),IF(AND($G380="检查版",$H380="口腔诊所"),IFERROR(S380/同类汇总数据!D$8,0),IF(AND($G380="互联网版",$H380="中西医诊所"),IFERROR(S380/同类汇总数据!D$9,0),IF(AND($G380="互联网版",$H380="中医诊所"),IFERROR(S380/同类汇总数据!D$10,0),IF(AND($G380="互联网版",$H380="口腔诊所"),IFERROR(S380/同类汇总数据!D$11,0))))))))))</f>
        <v>1.83672556074781</v>
      </c>
      <c r="AF380" s="61">
        <f>IF(AND($G380="正式版",$H380="中西医诊所"),IFERROR(T380/同类汇总数据!E$3,0),IF(AND($G380="正式版",$H380="中医诊所"),IFERROR(T380/同类汇总数据!E$4,0),IF(AND($G380="正式版",$H380="口腔诊所"),IFERROR(T380/同类汇总数据!E$5,0),IF(AND($G380="检查版",$H380="中西医诊所"),IFERROR(T380/同类汇总数据!E$6,0),IF(AND($G380="检查版",$H380="中医诊所"),IFERROR(T380/同类汇总数据!E$7,0),IF(AND($G380="检查版",$H380="口腔诊所"),IFERROR(T380/同类汇总数据!E$8,0),IF(AND($G380="互联网版",$H380="中西医诊所"),IFERROR(T380/同类汇总数据!E$9,0),IF(AND($G380="互联网版",$H380="中医诊所"),IFERROR(T380/同类汇总数据!E$10,0),IF(AND($G380="互联网版",$H380="口腔诊所"),IFERROR(T380/同类汇总数据!E$11,0))))))))))</f>
        <v>1.55273796690314</v>
      </c>
      <c r="AG380" s="61">
        <f>IF(AND($G380="正式版",$H380="中西医诊所"),IFERROR(U380/同类汇总数据!F$3,0),IF(AND($G380="正式版",$H380="中医诊所"),IFERROR(U380/同类汇总数据!F$4,0),IF(AND($G380="正式版",$H380="口腔诊所"),IFERROR(U380/同类汇总数据!F$5,0),IF(AND($G380="检查版",$H380="中西医诊所"),IFERROR(U380/同类汇总数据!F$6,0),IF(AND($G380="检查版",$H380="中医诊所"),IFERROR(U380/同类汇总数据!F$7,0),IF(AND($G380="检查版",$H380="口腔诊所"),IFERROR(U380/同类汇总数据!F$8,0),IF(AND($G380="互联网版",$H380="中西医诊所"),IFERROR(U380/同类汇总数据!F$9,0),IF(AND($G380="互联网版",$H380="中医诊所"),IFERROR(U380/同类汇总数据!F$10,0),IF(AND($G380="互联网版",$H380="口腔诊所"),IFERROR(U380/同类汇总数据!F$11,0))))))))))</f>
        <v>1.54849051751278</v>
      </c>
      <c r="AH380" s="61">
        <f>IF(AND($G380="正式版",$H380="中西医诊所"),IFERROR(V380/同类汇总数据!G$3,0),IF(AND($G380="正式版",$H380="中医诊所"),IFERROR(V380/同类汇总数据!G$4,0),IF(AND($G380="正式版",$H380="口腔诊所"),IFERROR(V380/同类汇总数据!G$5,0),IF(AND($G380="检查版",$H380="中西医诊所"),IFERROR(V380/同类汇总数据!G$6,0),IF(AND($G380="检查版",$H380="中医诊所"),IFERROR(V380/同类汇总数据!G$7,0),IF(AND($G380="检查版",$H380="口腔诊所"),IFERROR(V380/同类汇总数据!G$8,0),IF(AND($G380="互联网版",$H380="中西医诊所"),IFERROR(V380/同类汇总数据!G$9,0),IF(AND($G380="互联网版",$H380="中医诊所"),IFERROR(V380/同类汇总数据!G$10,0),IF(AND($G380="互联网版",$H380="口腔诊所"),IFERROR(V380/同类汇总数据!G$11,0))))))))))</f>
        <v>6.91120953598288</v>
      </c>
      <c r="AI380" s="61">
        <f>IF(AND($G380="正式版",$H380="中西医诊所"),IFERROR(W380/同类汇总数据!H$3,0),IF(AND($G380="正式版",$H380="中医诊所"),IFERROR(W380/同类汇总数据!H$4,0),IF(AND($G380="正式版",$H380="口腔诊所"),IFERROR(W380/同类汇总数据!H$5,0),IF(AND($G380="检查版",$H380="中西医诊所"),IFERROR(W380/同类汇总数据!H$6,0),IF(AND($G380="检查版",$H380="中医诊所"),IFERROR(W380/同类汇总数据!H$7,0),IF(AND($G380="检查版",$H380="口腔诊所"),IFERROR(W380/同类汇总数据!H$8,0),IF(AND($G380="互联网版",$H380="中西医诊所"),IFERROR(W380/同类汇总数据!H$9,0),IF(AND($G380="互联网版",$H380="中医诊所"),IFERROR(W380/同类汇总数据!H$10,0),IF(AND($G380="互联网版",$H380="口腔诊所"),IFERROR(W380/同类汇总数据!H$11,0))))))))))</f>
        <v>5.86409045843804</v>
      </c>
      <c r="AJ380" s="61">
        <f>IF(AND($G380="正式版",$H380="中西医诊所"),IFERROR(X380/同类汇总数据!I$3,0),IF(AND($G380="正式版",$H380="中医诊所"),IFERROR(X380/同类汇总数据!I$4,0),IF(AND($G380="正式版",$H380="口腔诊所"),IFERROR(X380/同类汇总数据!I$5,0),IF(AND($G380="检查版",$H380="中西医诊所"),IFERROR(X380/同类汇总数据!I$6,0),IF(AND($G380="检查版",$H380="中医诊所"),IFERROR(X380/同类汇总数据!I$7,0),IF(AND($G380="检查版",$H380="口腔诊所"),IFERROR(X380/同类汇总数据!I$8,0),IF(AND($G380="互联网版",$H380="中西医诊所"),IFERROR(X380/同类汇总数据!I$9,0),IF(AND($G380="互联网版",$H380="中医诊所"),IFERROR(X380/同类汇总数据!I$10,0),IF(AND($G380="互联网版",$H380="口腔诊所"),IFERROR(X380/同类汇总数据!I$11,0))))))))))</f>
        <v>5.62553586618002</v>
      </c>
      <c r="AK380" s="61">
        <f>IF(AND($G380="正式版",$H380="中西医诊所"),IFERROR(Y380/同类汇总数据!J$3,0),IF(AND($G380="正式版",$H380="中医诊所"),IFERROR(Y380/同类汇总数据!J$4,0),IF(AND($G380="正式版",$H380="口腔诊所"),IFERROR(Y380/同类汇总数据!J$5,0),IF(AND($G380="检查版",$H380="中西医诊所"),IFERROR(Y380/同类汇总数据!J$6,0),IF(AND($G380="检查版",$H380="中医诊所"),IFERROR(Y380/同类汇总数据!J$7,0),IF(AND($G380="检查版",$H380="口腔诊所"),IFERROR(Y380/同类汇总数据!J$8,0),IF(AND($G380="互联网版",$H380="中西医诊所"),IFERROR(Y380/同类汇总数据!J$9,0),IF(AND($G380="互联网版",$H380="中医诊所"),IFERROR(Y380/同类汇总数据!J$10,0),IF(AND($G380="互联网版",$H380="口腔诊所"),IFERROR(Y380/同类汇总数据!J$11,0))))))))))</f>
        <v>5.63222899980498</v>
      </c>
      <c r="AL380" s="62" t="str">
        <f ca="1" t="shared" si="101"/>
        <v>-</v>
      </c>
      <c r="AM380" s="62" t="str">
        <f t="shared" si="102"/>
        <v>高于同行150%</v>
      </c>
      <c r="AN380" s="5" t="str">
        <f t="shared" si="103"/>
        <v>高于同行100%</v>
      </c>
      <c r="AO380" s="63">
        <f t="shared" si="104"/>
        <v>46104.3989405671</v>
      </c>
      <c r="AP380" s="5" t="str">
        <f t="shared" si="105"/>
        <v/>
      </c>
      <c r="AQ380" s="60">
        <v>45370.7429002546</v>
      </c>
    </row>
    <row r="381" ht="17" spans="1:43">
      <c r="A381" s="5">
        <f t="shared" si="109"/>
        <v>378</v>
      </c>
      <c r="B381" s="55" t="str">
        <f t="shared" si="97"/>
        <v>交易波动较大</v>
      </c>
      <c r="C381" s="2" t="str">
        <f t="shared" si="99"/>
        <v/>
      </c>
      <c r="D381" s="56" t="str">
        <f t="shared" si="100"/>
        <v>-</v>
      </c>
      <c r="E381" s="84" t="s">
        <v>1146</v>
      </c>
      <c r="F381" s="58">
        <v>45377.4867313657</v>
      </c>
      <c r="G381" s="59" t="s">
        <v>38</v>
      </c>
      <c r="H381" s="59" t="s">
        <v>39</v>
      </c>
      <c r="I381" s="59" t="s">
        <v>40</v>
      </c>
      <c r="J381" s="59" t="s">
        <v>45</v>
      </c>
      <c r="K381" s="59" t="s">
        <v>1147</v>
      </c>
      <c r="L381" s="59" t="s">
        <v>47</v>
      </c>
      <c r="M381" s="60">
        <v>46104.3635532407</v>
      </c>
      <c r="N381" s="60">
        <v>46104.3954827778</v>
      </c>
      <c r="O381" s="60">
        <v>46104.3918062037</v>
      </c>
      <c r="P381" s="60">
        <v>46101.6682800347</v>
      </c>
      <c r="Q381" s="60">
        <v>46104.3954927894</v>
      </c>
      <c r="R381" s="59">
        <v>45505.77</v>
      </c>
      <c r="S381" s="59">
        <v>173123.03</v>
      </c>
      <c r="T381" s="59">
        <v>567707.09</v>
      </c>
      <c r="U381" s="59">
        <v>491690.76</v>
      </c>
      <c r="V381" s="59">
        <v>622</v>
      </c>
      <c r="W381" s="59">
        <v>2382</v>
      </c>
      <c r="X381" s="59">
        <v>7784</v>
      </c>
      <c r="Y381" s="59">
        <v>6797</v>
      </c>
      <c r="Z381" s="59">
        <v>114.8542576112</v>
      </c>
      <c r="AA381" s="59">
        <v>0.0921530254</v>
      </c>
      <c r="AB381" s="59">
        <v>-0.3285202147</v>
      </c>
      <c r="AC381" s="59">
        <v>-0.291842947</v>
      </c>
      <c r="AD381" s="61">
        <f>IF(AND($G381="正式版",$H381="中西医诊所"),IFERROR(R381/同类汇总数据!C$3,0),IF(AND($G381="正式版",$H381="中医诊所"),IFERROR(R381/同类汇总数据!C$4,0),IF(AND($G381="正式版",$H381="口腔诊所"),IFERROR(R381/同类汇总数据!C$5,0),IF(AND($G381="检查版",$H381="中西医诊所"),IFERROR(R381/同类汇总数据!C$6,0),IF(AND($G381="检查版",$H381="中医诊所"),IFERROR(R381/同类汇总数据!C$7,0),IF(AND($G381="检查版",$H381="口腔诊所"),IFERROR(R381/同类汇总数据!C$8,0),IF(AND($G381="互联网版",$H381="中西医诊所"),IFERROR(R381/同类汇总数据!C$9,0),IF(AND($G381="互联网版",$H381="中医诊所"),IFERROR(R381/同类汇总数据!C$10,0),IF(AND($G381="互联网版",$H381="口腔诊所"),IFERROR(R381/同类汇总数据!C$11,0))))))))))</f>
        <v>4.97235610871929</v>
      </c>
      <c r="AE381" s="61">
        <f>IF(AND($G381="正式版",$H381="中西医诊所"),IFERROR(S381/同类汇总数据!D$3,0),IF(AND($G381="正式版",$H381="中医诊所"),IFERROR(S381/同类汇总数据!D$4,0),IF(AND($G381="正式版",$H381="口腔诊所"),IFERROR(S381/同类汇总数据!D$5,0),IF(AND($G381="检查版",$H381="中西医诊所"),IFERROR(S381/同类汇总数据!D$6,0),IF(AND($G381="检查版",$H381="中医诊所"),IFERROR(S381/同类汇总数据!D$7,0),IF(AND($G381="检查版",$H381="口腔诊所"),IFERROR(S381/同类汇总数据!D$8,0),IF(AND($G381="互联网版",$H381="中西医诊所"),IFERROR(S381/同类汇总数据!D$9,0),IF(AND($G381="互联网版",$H381="中医诊所"),IFERROR(S381/同类汇总数据!D$10,0),IF(AND($G381="互联网版",$H381="口腔诊所"),IFERROR(S381/同类汇总数据!D$11,0))))))))))</f>
        <v>4.74521520840832</v>
      </c>
      <c r="AF381" s="61">
        <f>IF(AND($G381="正式版",$H381="中西医诊所"),IFERROR(T381/同类汇总数据!E$3,0),IF(AND($G381="正式版",$H381="中医诊所"),IFERROR(T381/同类汇总数据!E$4,0),IF(AND($G381="正式版",$H381="口腔诊所"),IFERROR(T381/同类汇总数据!E$5,0),IF(AND($G381="检查版",$H381="中西医诊所"),IFERROR(T381/同类汇总数据!E$6,0),IF(AND($G381="检查版",$H381="中医诊所"),IFERROR(T381/同类汇总数据!E$7,0),IF(AND($G381="检查版",$H381="口腔诊所"),IFERROR(T381/同类汇总数据!E$8,0),IF(AND($G381="互联网版",$H381="中西医诊所"),IFERROR(T381/同类汇总数据!E$9,0),IF(AND($G381="互联网版",$H381="中医诊所"),IFERROR(T381/同类汇总数据!E$10,0),IF(AND($G381="互联网版",$H381="口腔诊所"),IFERROR(T381/同类汇总数据!E$11,0))))))))))</f>
        <v>5.20277523375253</v>
      </c>
      <c r="AG381" s="61">
        <f>IF(AND($G381="正式版",$H381="中西医诊所"),IFERROR(U381/同类汇总数据!F$3,0),IF(AND($G381="正式版",$H381="中医诊所"),IFERROR(U381/同类汇总数据!F$4,0),IF(AND($G381="正式版",$H381="口腔诊所"),IFERROR(U381/同类汇总数据!F$5,0),IF(AND($G381="检查版",$H381="中西医诊所"),IFERROR(U381/同类汇总数据!F$6,0),IF(AND($G381="检查版",$H381="中医诊所"),IFERROR(U381/同类汇总数据!F$7,0),IF(AND($G381="检查版",$H381="口腔诊所"),IFERROR(U381/同类汇总数据!F$8,0),IF(AND($G381="互联网版",$H381="中西医诊所"),IFERROR(U381/同类汇总数据!F$9,0),IF(AND($G381="互联网版",$H381="中医诊所"),IFERROR(U381/同类汇总数据!F$10,0),IF(AND($G381="互联网版",$H381="口腔诊所"),IFERROR(U381/同类汇总数据!F$11,0))))))))))</f>
        <v>5.12588052631993</v>
      </c>
      <c r="AH381" s="61">
        <f>IF(AND($G381="正式版",$H381="中西医诊所"),IFERROR(V381/同类汇总数据!G$3,0),IF(AND($G381="正式版",$H381="中医诊所"),IFERROR(V381/同类汇总数据!G$4,0),IF(AND($G381="正式版",$H381="口腔诊所"),IFERROR(V381/同类汇总数据!G$5,0),IF(AND($G381="检查版",$H381="中西医诊所"),IFERROR(V381/同类汇总数据!G$6,0),IF(AND($G381="检查版",$H381="中医诊所"),IFERROR(V381/同类汇总数据!G$7,0),IF(AND($G381="检查版",$H381="口腔诊所"),IFERROR(V381/同类汇总数据!G$8,0),IF(AND($G381="互联网版",$H381="中西医诊所"),IFERROR(V381/同类汇总数据!G$9,0),IF(AND($G381="互联网版",$H381="中医诊所"),IFERROR(V381/同类汇总数据!G$10,0),IF(AND($G381="互联网版",$H381="口腔诊所"),IFERROR(V381/同类汇总数据!G$11,0))))))))))</f>
        <v>6.56110530363044</v>
      </c>
      <c r="AI381" s="61">
        <f>IF(AND($G381="正式版",$H381="中西医诊所"),IFERROR(W381/同类汇总数据!H$3,0),IF(AND($G381="正式版",$H381="中医诊所"),IFERROR(W381/同类汇总数据!H$4,0),IF(AND($G381="正式版",$H381="口腔诊所"),IFERROR(W381/同类汇总数据!H$5,0),IF(AND($G381="检查版",$H381="中西医诊所"),IFERROR(W381/同类汇总数据!H$6,0),IF(AND($G381="检查版",$H381="中医诊所"),IFERROR(W381/同类汇总数据!H$7,0),IF(AND($G381="检查版",$H381="口腔诊所"),IFERROR(W381/同类汇总数据!H$8,0),IF(AND($G381="互联网版",$H381="中西医诊所"),IFERROR(W381/同类汇总数据!H$9,0),IF(AND($G381="互联网版",$H381="中医诊所"),IFERROR(W381/同类汇总数据!H$10,0),IF(AND($G381="互联网版",$H381="口腔诊所"),IFERROR(W381/同类汇总数据!H$11,0))))))))))</f>
        <v>6.51477557664789</v>
      </c>
      <c r="AJ381" s="61">
        <f>IF(AND($G381="正式版",$H381="中西医诊所"),IFERROR(X381/同类汇总数据!I$3,0),IF(AND($G381="正式版",$H381="中医诊所"),IFERROR(X381/同类汇总数据!I$4,0),IF(AND($G381="正式版",$H381="口腔诊所"),IFERROR(X381/同类汇总数据!I$5,0),IF(AND($G381="检查版",$H381="中西医诊所"),IFERROR(X381/同类汇总数据!I$6,0),IF(AND($G381="检查版",$H381="中医诊所"),IFERROR(X381/同类汇总数据!I$7,0),IF(AND($G381="检查版",$H381="口腔诊所"),IFERROR(X381/同类汇总数据!I$8,0),IF(AND($G381="互联网版",$H381="中西医诊所"),IFERROR(X381/同类汇总数据!I$9,0),IF(AND($G381="互联网版",$H381="中医诊所"),IFERROR(X381/同类汇总数据!I$10,0),IF(AND($G381="互联网版",$H381="口腔诊所"),IFERROR(X381/同类汇总数据!I$11,0))))))))))</f>
        <v>6.88295327505754</v>
      </c>
      <c r="AK381" s="61">
        <f>IF(AND($G381="正式版",$H381="中西医诊所"),IFERROR(Y381/同类汇总数据!J$3,0),IF(AND($G381="正式版",$H381="中医诊所"),IFERROR(Y381/同类汇总数据!J$4,0),IF(AND($G381="正式版",$H381="口腔诊所"),IFERROR(Y381/同类汇总数据!J$5,0),IF(AND($G381="检查版",$H381="中西医诊所"),IFERROR(Y381/同类汇总数据!J$6,0),IF(AND($G381="检查版",$H381="中医诊所"),IFERROR(Y381/同类汇总数据!J$7,0),IF(AND($G381="检查版",$H381="口腔诊所"),IFERROR(Y381/同类汇总数据!J$8,0),IF(AND($G381="互联网版",$H381="中西医诊所"),IFERROR(Y381/同类汇总数据!J$9,0),IF(AND($G381="互联网版",$H381="中医诊所"),IFERROR(Y381/同类汇总数据!J$10,0),IF(AND($G381="互联网版",$H381="口腔诊所"),IFERROR(Y381/同类汇总数据!J$11,0))))))))))</f>
        <v>6.79168618472907</v>
      </c>
      <c r="AL381" s="62" t="str">
        <f ca="1" t="shared" si="101"/>
        <v>-</v>
      </c>
      <c r="AM381" s="62" t="str">
        <f t="shared" si="102"/>
        <v>高于同行100%</v>
      </c>
      <c r="AN381" s="5" t="str">
        <f t="shared" si="103"/>
        <v>高于同行100%</v>
      </c>
      <c r="AO381" s="63">
        <f t="shared" si="104"/>
        <v>46104.3954927894</v>
      </c>
      <c r="AP381" s="5" t="str">
        <f t="shared" si="105"/>
        <v/>
      </c>
      <c r="AQ381" s="60">
        <v>45372.4545077778</v>
      </c>
    </row>
    <row r="382" ht="17" spans="1:43">
      <c r="A382" s="5">
        <f t="shared" si="109"/>
        <v>379</v>
      </c>
      <c r="B382" s="55" t="str">
        <f t="shared" si="97"/>
        <v>交易波动较大</v>
      </c>
      <c r="C382" s="2" t="str">
        <f t="shared" si="99"/>
        <v/>
      </c>
      <c r="D382" s="56" t="str">
        <f t="shared" si="100"/>
        <v>-</v>
      </c>
      <c r="E382" s="84" t="s">
        <v>1148</v>
      </c>
      <c r="F382" s="58">
        <v>45377.5672246991</v>
      </c>
      <c r="G382" s="59" t="s">
        <v>38</v>
      </c>
      <c r="H382" s="59" t="s">
        <v>63</v>
      </c>
      <c r="I382" s="59" t="s">
        <v>40</v>
      </c>
      <c r="J382" s="59" t="s">
        <v>53</v>
      </c>
      <c r="K382" s="59" t="s">
        <v>1149</v>
      </c>
      <c r="L382" s="59" t="s">
        <v>1150</v>
      </c>
      <c r="M382" s="60">
        <v>46103.5199884259</v>
      </c>
      <c r="N382" s="60">
        <v>46103.7514633449</v>
      </c>
      <c r="O382" s="60">
        <v>46103.7496295718</v>
      </c>
      <c r="P382" s="60">
        <v>45995.6351346643</v>
      </c>
      <c r="Q382" s="60">
        <v>46103.7514775694</v>
      </c>
      <c r="R382" s="59">
        <v>3973.21</v>
      </c>
      <c r="S382" s="59">
        <v>4661.21</v>
      </c>
      <c r="T382" s="59">
        <v>4711.21</v>
      </c>
      <c r="U382" s="59">
        <v>4711.21</v>
      </c>
      <c r="V382" s="59">
        <v>8</v>
      </c>
      <c r="W382" s="59">
        <v>11</v>
      </c>
      <c r="X382" s="59">
        <v>12</v>
      </c>
      <c r="Y382" s="59">
        <v>12</v>
      </c>
      <c r="Z382" s="59">
        <v>785.2016666667</v>
      </c>
      <c r="AA382" s="59"/>
      <c r="AB382" s="59"/>
      <c r="AC382" s="59">
        <v>-0.9897980004</v>
      </c>
      <c r="AD382" s="61">
        <f>IF(AND($G382="正式版",$H382="中西医诊所"),IFERROR(R382/同类汇总数据!C$3,0),IF(AND($G382="正式版",$H382="中医诊所"),IFERROR(R382/同类汇总数据!C$4,0),IF(AND($G382="正式版",$H382="口腔诊所"),IFERROR(R382/同类汇总数据!C$5,0),IF(AND($G382="检查版",$H382="中西医诊所"),IFERROR(R382/同类汇总数据!C$6,0),IF(AND($G382="检查版",$H382="中医诊所"),IFERROR(R382/同类汇总数据!C$7,0),IF(AND($G382="检查版",$H382="口腔诊所"),IFERROR(R382/同类汇总数据!C$8,0),IF(AND($G382="互联网版",$H382="中西医诊所"),IFERROR(R382/同类汇总数据!C$9,0),IF(AND($G382="互联网版",$H382="中医诊所"),IFERROR(R382/同类汇总数据!C$10,0),IF(AND($G382="互联网版",$H382="口腔诊所"),IFERROR(R382/同类汇总数据!C$11,0))))))))))</f>
        <v>0.397418605844691</v>
      </c>
      <c r="AE382" s="61">
        <f>IF(AND($G382="正式版",$H382="中西医诊所"),IFERROR(S382/同类汇总数据!D$3,0),IF(AND($G382="正式版",$H382="中医诊所"),IFERROR(S382/同类汇总数据!D$4,0),IF(AND($G382="正式版",$H382="口腔诊所"),IFERROR(S382/同类汇总数据!D$5,0),IF(AND($G382="检查版",$H382="中西医诊所"),IFERROR(S382/同类汇总数据!D$6,0),IF(AND($G382="检查版",$H382="中医诊所"),IFERROR(S382/同类汇总数据!D$7,0),IF(AND($G382="检查版",$H382="口腔诊所"),IFERROR(S382/同类汇总数据!D$8,0),IF(AND($G382="互联网版",$H382="中西医诊所"),IFERROR(S382/同类汇总数据!D$9,0),IF(AND($G382="互联网版",$H382="中医诊所"),IFERROR(S382/同类汇总数据!D$10,0),IF(AND($G382="互联网版",$H382="口腔诊所"),IFERROR(S382/同类汇总数据!D$11,0))))))))))</f>
        <v>0.107324932788604</v>
      </c>
      <c r="AF382" s="61">
        <f>IF(AND($G382="正式版",$H382="中西医诊所"),IFERROR(T382/同类汇总数据!E$3,0),IF(AND($G382="正式版",$H382="中医诊所"),IFERROR(T382/同类汇总数据!E$4,0),IF(AND($G382="正式版",$H382="口腔诊所"),IFERROR(T382/同类汇总数据!E$5,0),IF(AND($G382="检查版",$H382="中西医诊所"),IFERROR(T382/同类汇总数据!E$6,0),IF(AND($G382="检查版",$H382="中医诊所"),IFERROR(T382/同类汇总数据!E$7,0),IF(AND($G382="检查版",$H382="口腔诊所"),IFERROR(T382/同类汇总数据!E$8,0),IF(AND($G382="互联网版",$H382="中西医诊所"),IFERROR(T382/同类汇总数据!E$9,0),IF(AND($G382="互联网版",$H382="中医诊所"),IFERROR(T382/同类汇总数据!E$10,0),IF(AND($G382="互联网版",$H382="口腔诊所"),IFERROR(T382/同类汇总数据!E$11,0))))))))))</f>
        <v>0.0424942647214516</v>
      </c>
      <c r="AG382" s="61">
        <f>IF(AND($G382="正式版",$H382="中西医诊所"),IFERROR(U382/同类汇总数据!F$3,0),IF(AND($G382="正式版",$H382="中医诊所"),IFERROR(U382/同类汇总数据!F$4,0),IF(AND($G382="正式版",$H382="口腔诊所"),IFERROR(U382/同类汇总数据!F$5,0),IF(AND($G382="检查版",$H382="中西医诊所"),IFERROR(U382/同类汇总数据!F$6,0),IF(AND($G382="检查版",$H382="中医诊所"),IFERROR(U382/同类汇总数据!F$7,0),IF(AND($G382="检查版",$H382="口腔诊所"),IFERROR(U382/同类汇总数据!F$8,0),IF(AND($G382="互联网版",$H382="中西医诊所"),IFERROR(U382/同类汇总数据!F$9,0),IF(AND($G382="互联网版",$H382="中医诊所"),IFERROR(U382/同类汇总数据!F$10,0),IF(AND($G382="互联网版",$H382="口腔诊所"),IFERROR(U382/同类汇总数据!F$11,0))))))))))</f>
        <v>0.0471602051508548</v>
      </c>
      <c r="AH382" s="61">
        <f>IF(AND($G382="正式版",$H382="中西医诊所"),IFERROR(V382/同类汇总数据!G$3,0),IF(AND($G382="正式版",$H382="中医诊所"),IFERROR(V382/同类汇总数据!G$4,0),IF(AND($G382="正式版",$H382="口腔诊所"),IFERROR(V382/同类汇总数据!G$5,0),IF(AND($G382="检查版",$H382="中西医诊所"),IFERROR(V382/同类汇总数据!G$6,0),IF(AND($G382="检查版",$H382="中医诊所"),IFERROR(V382/同类汇总数据!G$7,0),IF(AND($G382="检查版",$H382="口腔诊所"),IFERROR(V382/同类汇总数据!G$8,0),IF(AND($G382="互联网版",$H382="中西医诊所"),IFERROR(V382/同类汇总数据!G$9,0),IF(AND($G382="互联网版",$H382="中医诊所"),IFERROR(V382/同类汇总数据!G$10,0),IF(AND($G382="互联网版",$H382="口腔诊所"),IFERROR(V382/同类汇总数据!G$11,0))))))))))</f>
        <v>0.594512648256592</v>
      </c>
      <c r="AI382" s="61">
        <f>IF(AND($G382="正式版",$H382="中西医诊所"),IFERROR(W382/同类汇总数据!H$3,0),IF(AND($G382="正式版",$H382="中医诊所"),IFERROR(W382/同类汇总数据!H$4,0),IF(AND($G382="正式版",$H382="口腔诊所"),IFERROR(W382/同类汇总数据!H$5,0),IF(AND($G382="检查版",$H382="中西医诊所"),IFERROR(W382/同类汇总数据!H$6,0),IF(AND($G382="检查版",$H382="中医诊所"),IFERROR(W382/同类汇总数据!H$7,0),IF(AND($G382="检查版",$H382="口腔诊所"),IFERROR(W382/同类汇总数据!H$8,0),IF(AND($G382="互联网版",$H382="中西医诊所"),IFERROR(W382/同类汇总数据!H$9,0),IF(AND($G382="互联网版",$H382="中医诊所"),IFERROR(W382/同类汇总数据!H$10,0),IF(AND($G382="互联网版",$H382="口腔诊所"),IFERROR(W382/同类汇总数据!H$11,0))))))))))</f>
        <v>0.193708693822278</v>
      </c>
      <c r="AJ382" s="61">
        <f>IF(AND($G382="正式版",$H382="中西医诊所"),IFERROR(X382/同类汇总数据!I$3,0),IF(AND($G382="正式版",$H382="中医诊所"),IFERROR(X382/同类汇总数据!I$4,0),IF(AND($G382="正式版",$H382="口腔诊所"),IFERROR(X382/同类汇总数据!I$5,0),IF(AND($G382="检查版",$H382="中西医诊所"),IFERROR(X382/同类汇总数据!I$6,0),IF(AND($G382="检查版",$H382="中医诊所"),IFERROR(X382/同类汇总数据!I$7,0),IF(AND($G382="检查版",$H382="口腔诊所"),IFERROR(X382/同类汇总数据!I$8,0),IF(AND($G382="互联网版",$H382="中西医诊所"),IFERROR(X382/同类汇总数据!I$9,0),IF(AND($G382="互联网版",$H382="中医诊所"),IFERROR(X382/同类汇总数据!I$10,0),IF(AND($G382="互联网版",$H382="口腔诊所"),IFERROR(X382/同类汇总数据!I$11,0))))))))))</f>
        <v>0.081333048667663</v>
      </c>
      <c r="AK382" s="61">
        <f>IF(AND($G382="正式版",$H382="中西医诊所"),IFERROR(Y382/同类汇总数据!J$3,0),IF(AND($G382="正式版",$H382="中医诊所"),IFERROR(Y382/同类汇总数据!J$4,0),IF(AND($G382="正式版",$H382="口腔诊所"),IFERROR(Y382/同类汇总数据!J$5,0),IF(AND($G382="检查版",$H382="中西医诊所"),IFERROR(Y382/同类汇总数据!J$6,0),IF(AND($G382="检查版",$H382="中医诊所"),IFERROR(Y382/同类汇总数据!J$7,0),IF(AND($G382="检查版",$H382="口腔诊所"),IFERROR(Y382/同类汇总数据!J$8,0),IF(AND($G382="互联网版",$H382="中西医诊所"),IFERROR(Y382/同类汇总数据!J$9,0),IF(AND($G382="互联网版",$H382="中医诊所"),IFERROR(Y382/同类汇总数据!J$10,0),IF(AND($G382="互联网版",$H382="口腔诊所"),IFERROR(Y382/同类汇总数据!J$11,0))))))))))</f>
        <v>0.0903566149701334</v>
      </c>
      <c r="AL382" s="62" t="str">
        <f ca="1" t="shared" si="101"/>
        <v>-</v>
      </c>
      <c r="AM382" s="62" t="str">
        <f t="shared" si="102"/>
        <v>低于同行20%</v>
      </c>
      <c r="AN382" s="5" t="str">
        <f t="shared" si="103"/>
        <v>低于同行20%</v>
      </c>
      <c r="AO382" s="63">
        <f t="shared" si="104"/>
        <v>46103.7514775694</v>
      </c>
      <c r="AP382" s="5" t="str">
        <f t="shared" si="105"/>
        <v/>
      </c>
      <c r="AQ382" s="60">
        <v>45374.6976888773</v>
      </c>
    </row>
    <row r="383" ht="17" spans="1:43">
      <c r="A383" s="5">
        <f t="shared" si="109"/>
        <v>380</v>
      </c>
      <c r="B383" s="55" t="str">
        <f t="shared" si="97"/>
        <v>交易波动较大</v>
      </c>
      <c r="C383" s="2" t="str">
        <f t="shared" si="99"/>
        <v/>
      </c>
      <c r="D383" s="56" t="str">
        <f t="shared" si="100"/>
        <v>-</v>
      </c>
      <c r="E383" s="84" t="s">
        <v>1151</v>
      </c>
      <c r="F383" s="58">
        <v>45377.7399871759</v>
      </c>
      <c r="G383" s="59" t="s">
        <v>38</v>
      </c>
      <c r="H383" s="59" t="s">
        <v>39</v>
      </c>
      <c r="I383" s="59" t="s">
        <v>40</v>
      </c>
      <c r="J383" s="59" t="s">
        <v>121</v>
      </c>
      <c r="K383" s="59" t="s">
        <v>1152</v>
      </c>
      <c r="L383" s="59"/>
      <c r="M383" s="60">
        <v>46104.3963194444</v>
      </c>
      <c r="N383" s="60">
        <v>46104.3992157755</v>
      </c>
      <c r="O383" s="60">
        <v>46104.398229375</v>
      </c>
      <c r="P383" s="60">
        <v>46100.807569456</v>
      </c>
      <c r="Q383" s="60">
        <v>46104.3992513657</v>
      </c>
      <c r="R383" s="59">
        <v>8439.66</v>
      </c>
      <c r="S383" s="59">
        <v>36977.89</v>
      </c>
      <c r="T383" s="59">
        <v>108386.45</v>
      </c>
      <c r="U383" s="59">
        <v>96358.88</v>
      </c>
      <c r="V383" s="59">
        <v>61</v>
      </c>
      <c r="W383" s="59">
        <v>285</v>
      </c>
      <c r="X383" s="59">
        <v>924</v>
      </c>
      <c r="Y383" s="59">
        <v>825</v>
      </c>
      <c r="Z383" s="59">
        <v>186.5877756286</v>
      </c>
      <c r="AA383" s="59">
        <v>0.1174143768</v>
      </c>
      <c r="AB383" s="59">
        <v>-0.1363345364</v>
      </c>
      <c r="AC383" s="59">
        <v>0.0873218773</v>
      </c>
      <c r="AD383" s="61">
        <f>IF(AND($G383="正式版",$H383="中西医诊所"),IFERROR(R383/同类汇总数据!C$3,0),IF(AND($G383="正式版",$H383="中医诊所"),IFERROR(R383/同类汇总数据!C$4,0),IF(AND($G383="正式版",$H383="口腔诊所"),IFERROR(R383/同类汇总数据!C$5,0),IF(AND($G383="检查版",$H383="中西医诊所"),IFERROR(R383/同类汇总数据!C$6,0),IF(AND($G383="检查版",$H383="中医诊所"),IFERROR(R383/同类汇总数据!C$7,0),IF(AND($G383="检查版",$H383="口腔诊所"),IFERROR(R383/同类汇总数据!C$8,0),IF(AND($G383="互联网版",$H383="中西医诊所"),IFERROR(R383/同类汇总数据!C$9,0),IF(AND($G383="互联网版",$H383="中医诊所"),IFERROR(R383/同类汇总数据!C$10,0),IF(AND($G383="互联网版",$H383="口腔诊所"),IFERROR(R383/同类汇总数据!C$11,0))))))))))</f>
        <v>0.922190635528502</v>
      </c>
      <c r="AE383" s="61">
        <f>IF(AND($G383="正式版",$H383="中西医诊所"),IFERROR(S383/同类汇总数据!D$3,0),IF(AND($G383="正式版",$H383="中医诊所"),IFERROR(S383/同类汇总数据!D$4,0),IF(AND($G383="正式版",$H383="口腔诊所"),IFERROR(S383/同类汇总数据!D$5,0),IF(AND($G383="检查版",$H383="中西医诊所"),IFERROR(S383/同类汇总数据!D$6,0),IF(AND($G383="检查版",$H383="中医诊所"),IFERROR(S383/同类汇总数据!D$7,0),IF(AND($G383="检查版",$H383="口腔诊所"),IFERROR(S383/同类汇总数据!D$8,0),IF(AND($G383="互联网版",$H383="中西医诊所"),IFERROR(S383/同类汇总数据!D$9,0),IF(AND($G383="互联网版",$H383="中医诊所"),IFERROR(S383/同类汇总数据!D$10,0),IF(AND($G383="互联网版",$H383="口腔诊所"),IFERROR(S383/同类汇总数据!D$11,0))))))))))</f>
        <v>1.01354537292266</v>
      </c>
      <c r="AF383" s="61">
        <f>IF(AND($G383="正式版",$H383="中西医诊所"),IFERROR(T383/同类汇总数据!E$3,0),IF(AND($G383="正式版",$H383="中医诊所"),IFERROR(T383/同类汇总数据!E$4,0),IF(AND($G383="正式版",$H383="口腔诊所"),IFERROR(T383/同类汇总数据!E$5,0),IF(AND($G383="检查版",$H383="中西医诊所"),IFERROR(T383/同类汇总数据!E$6,0),IF(AND($G383="检查版",$H383="中医诊所"),IFERROR(T383/同类汇总数据!E$7,0),IF(AND($G383="检查版",$H383="口腔诊所"),IFERROR(T383/同类汇总数据!E$8,0),IF(AND($G383="互联网版",$H383="中西医诊所"),IFERROR(T383/同类汇总数据!E$9,0),IF(AND($G383="互联网版",$H383="中医诊所"),IFERROR(T383/同类汇总数据!E$10,0),IF(AND($G383="互联网版",$H383="口腔诊所"),IFERROR(T383/同类汇总数据!E$11,0))))))))))</f>
        <v>0.99331212815108</v>
      </c>
      <c r="AG383" s="61">
        <f>IF(AND($G383="正式版",$H383="中西医诊所"),IFERROR(U383/同类汇总数据!F$3,0),IF(AND($G383="正式版",$H383="中医诊所"),IFERROR(U383/同类汇总数据!F$4,0),IF(AND($G383="正式版",$H383="口腔诊所"),IFERROR(U383/同类汇总数据!F$5,0),IF(AND($G383="检查版",$H383="中西医诊所"),IFERROR(U383/同类汇总数据!F$6,0),IF(AND($G383="检查版",$H383="中医诊所"),IFERROR(U383/同类汇总数据!F$7,0),IF(AND($G383="检查版",$H383="口腔诊所"),IFERROR(U383/同类汇总数据!F$8,0),IF(AND($G383="互联网版",$H383="中西医诊所"),IFERROR(U383/同类汇总数据!F$9,0),IF(AND($G383="互联网版",$H383="中医诊所"),IFERROR(U383/同类汇总数据!F$10,0),IF(AND($G383="互联网版",$H383="口腔诊所"),IFERROR(U383/同类汇总数据!F$11,0))))))))))</f>
        <v>1.00454217713995</v>
      </c>
      <c r="AH383" s="61">
        <f>IF(AND($G383="正式版",$H383="中西医诊所"),IFERROR(V383/同类汇总数据!G$3,0),IF(AND($G383="正式版",$H383="中医诊所"),IFERROR(V383/同类汇总数据!G$4,0),IF(AND($G383="正式版",$H383="口腔诊所"),IFERROR(V383/同类汇总数据!G$5,0),IF(AND($G383="检查版",$H383="中西医诊所"),IFERROR(V383/同类汇总数据!G$6,0),IF(AND($G383="检查版",$H383="中医诊所"),IFERROR(V383/同类汇总数据!G$7,0),IF(AND($G383="检查版",$H383="口腔诊所"),IFERROR(V383/同类汇总数据!G$8,0),IF(AND($G383="互联网版",$H383="中西医诊所"),IFERROR(V383/同类汇总数据!G$9,0),IF(AND($G383="互联网版",$H383="中医诊所"),IFERROR(V383/同类汇总数据!G$10,0),IF(AND($G383="互联网版",$H383="口腔诊所"),IFERROR(V383/同类汇总数据!G$11,0))))))))))</f>
        <v>0.64345244939141</v>
      </c>
      <c r="AI383" s="61">
        <f>IF(AND($G383="正式版",$H383="中西医诊所"),IFERROR(W383/同类汇总数据!H$3,0),IF(AND($G383="正式版",$H383="中医诊所"),IFERROR(W383/同类汇总数据!H$4,0),IF(AND($G383="正式版",$H383="口腔诊所"),IFERROR(W383/同类汇总数据!H$5,0),IF(AND($G383="检查版",$H383="中西医诊所"),IFERROR(W383/同类汇总数据!H$6,0),IF(AND($G383="检查版",$H383="中医诊所"),IFERROR(W383/同类汇总数据!H$7,0),IF(AND($G383="检查版",$H383="口腔诊所"),IFERROR(W383/同类汇总数据!H$8,0),IF(AND($G383="互联网版",$H383="中西医诊所"),IFERROR(W383/同类汇总数据!H$9,0),IF(AND($G383="互联网版",$H383="中医诊所"),IFERROR(W383/同类汇总数据!H$10,0),IF(AND($G383="互联网版",$H383="口腔诊所"),IFERROR(W383/同类汇总数据!H$11,0))))))))))</f>
        <v>0.779475667231171</v>
      </c>
      <c r="AJ383" s="61">
        <f>IF(AND($G383="正式版",$H383="中西医诊所"),IFERROR(X383/同类汇总数据!I$3,0),IF(AND($G383="正式版",$H383="中医诊所"),IFERROR(X383/同类汇总数据!I$4,0),IF(AND($G383="正式版",$H383="口腔诊所"),IFERROR(X383/同类汇总数据!I$5,0),IF(AND($G383="检查版",$H383="中西医诊所"),IFERROR(X383/同类汇总数据!I$6,0),IF(AND($G383="检查版",$H383="中医诊所"),IFERROR(X383/同类汇总数据!I$7,0),IF(AND($G383="检查版",$H383="口腔诊所"),IFERROR(X383/同类汇总数据!I$8,0),IF(AND($G383="互联网版",$H383="中西医诊所"),IFERROR(X383/同类汇总数据!I$9,0),IF(AND($G383="互联网版",$H383="中医诊所"),IFERROR(X383/同类汇总数据!I$10,0),IF(AND($G383="互联网版",$H383="口腔诊所"),IFERROR(X383/同类汇总数据!I$11,0))))))))))</f>
        <v>0.817041216103953</v>
      </c>
      <c r="AK383" s="61">
        <f>IF(AND($G383="正式版",$H383="中西医诊所"),IFERROR(Y383/同类汇总数据!J$3,0),IF(AND($G383="正式版",$H383="中医诊所"),IFERROR(Y383/同类汇总数据!J$4,0),IF(AND($G383="正式版",$H383="口腔诊所"),IFERROR(Y383/同类汇总数据!J$5,0),IF(AND($G383="检查版",$H383="中西医诊所"),IFERROR(Y383/同类汇总数据!J$6,0),IF(AND($G383="检查版",$H383="中医诊所"),IFERROR(Y383/同类汇总数据!J$7,0),IF(AND($G383="检查版",$H383="口腔诊所"),IFERROR(Y383/同类汇总数据!J$8,0),IF(AND($G383="互联网版",$H383="中西医诊所"),IFERROR(Y383/同类汇总数据!J$9,0),IF(AND($G383="互联网版",$H383="中医诊所"),IFERROR(Y383/同类汇总数据!J$10,0),IF(AND($G383="互联网版",$H383="口腔诊所"),IFERROR(Y383/同类汇总数据!J$11,0))))))))))</f>
        <v>0.82435502462873</v>
      </c>
      <c r="AL383" s="62" t="str">
        <f ca="1" t="shared" si="101"/>
        <v>-</v>
      </c>
      <c r="AM383" s="62" t="str">
        <f t="shared" si="102"/>
        <v/>
      </c>
      <c r="AN383" s="5" t="str">
        <f t="shared" si="103"/>
        <v/>
      </c>
      <c r="AO383" s="63">
        <f t="shared" si="104"/>
        <v>46104.3992513657</v>
      </c>
      <c r="AP383" s="5" t="str">
        <f t="shared" si="105"/>
        <v/>
      </c>
      <c r="AQ383" s="60">
        <v>45377.4867313657</v>
      </c>
    </row>
    <row r="384" ht="17" spans="1:43">
      <c r="A384" s="5">
        <f t="shared" ref="A384:A393" si="110">ROW()-3</f>
        <v>381</v>
      </c>
      <c r="B384" s="55" t="str">
        <f t="shared" si="97"/>
        <v>连续三月交易上升</v>
      </c>
      <c r="C384" s="2" t="str">
        <f t="shared" si="99"/>
        <v/>
      </c>
      <c r="D384" s="56" t="str">
        <f t="shared" si="100"/>
        <v>-</v>
      </c>
      <c r="E384" s="84" t="s">
        <v>1153</v>
      </c>
      <c r="F384" s="58">
        <v>45377.742331794</v>
      </c>
      <c r="G384" s="59" t="s">
        <v>38</v>
      </c>
      <c r="H384" s="59" t="s">
        <v>39</v>
      </c>
      <c r="I384" s="59" t="s">
        <v>40</v>
      </c>
      <c r="J384" s="59" t="s">
        <v>374</v>
      </c>
      <c r="K384" s="59" t="s">
        <v>1154</v>
      </c>
      <c r="L384" s="59"/>
      <c r="M384" s="60">
        <v>46104.3404166667</v>
      </c>
      <c r="N384" s="60">
        <v>46104.3868821991</v>
      </c>
      <c r="O384" s="60">
        <v>46104.3856181944</v>
      </c>
      <c r="P384" s="60">
        <v>46098.4351171296</v>
      </c>
      <c r="Q384" s="60">
        <v>46104.386903912</v>
      </c>
      <c r="R384" s="59">
        <v>10246</v>
      </c>
      <c r="S384" s="59">
        <v>33917</v>
      </c>
      <c r="T384" s="59">
        <v>100920</v>
      </c>
      <c r="U384" s="59">
        <v>86510</v>
      </c>
      <c r="V384" s="59">
        <v>200</v>
      </c>
      <c r="W384" s="59">
        <v>633</v>
      </c>
      <c r="X384" s="59">
        <v>1927</v>
      </c>
      <c r="Y384" s="59">
        <v>1651</v>
      </c>
      <c r="Z384" s="59">
        <v>80.3249767874</v>
      </c>
      <c r="AA384" s="59">
        <v>0.5490751313</v>
      </c>
      <c r="AB384" s="59">
        <v>-0.5146093819</v>
      </c>
      <c r="AC384" s="59">
        <v>-0.3120949171</v>
      </c>
      <c r="AD384" s="61">
        <f>IF(AND($G384="正式版",$H384="中西医诊所"),IFERROR(R384/同类汇总数据!C$3,0),IF(AND($G384="正式版",$H384="中医诊所"),IFERROR(R384/同类汇总数据!C$4,0),IF(AND($G384="正式版",$H384="口腔诊所"),IFERROR(R384/同类汇总数据!C$5,0),IF(AND($G384="检查版",$H384="中西医诊所"),IFERROR(R384/同类汇总数据!C$6,0),IF(AND($G384="检查版",$H384="中医诊所"),IFERROR(R384/同类汇总数据!C$7,0),IF(AND($G384="检查版",$H384="口腔诊所"),IFERROR(R384/同类汇总数据!C$8,0),IF(AND($G384="互联网版",$H384="中西医诊所"),IFERROR(R384/同类汇总数据!C$9,0),IF(AND($G384="互联网版",$H384="中医诊所"),IFERROR(R384/同类汇总数据!C$10,0),IF(AND($G384="互联网版",$H384="口腔诊所"),IFERROR(R384/同类汇总数据!C$11,0))))))))))</f>
        <v>1.11956705028698</v>
      </c>
      <c r="AE384" s="61">
        <f>IF(AND($G384="正式版",$H384="中西医诊所"),IFERROR(S384/同类汇总数据!D$3,0),IF(AND($G384="正式版",$H384="中医诊所"),IFERROR(S384/同类汇总数据!D$4,0),IF(AND($G384="正式版",$H384="口腔诊所"),IFERROR(S384/同类汇总数据!D$5,0),IF(AND($G384="检查版",$H384="中西医诊所"),IFERROR(S384/同类汇总数据!D$6,0),IF(AND($G384="检查版",$H384="中医诊所"),IFERROR(S384/同类汇总数据!D$7,0),IF(AND($G384="检查版",$H384="口腔诊所"),IFERROR(S384/同类汇总数据!D$8,0),IF(AND($G384="互联网版",$H384="中西医诊所"),IFERROR(S384/同类汇总数据!D$9,0),IF(AND($G384="互联网版",$H384="中医诊所"),IFERROR(S384/同类汇总数据!D$10,0),IF(AND($G384="互联网版",$H384="口腔诊所"),IFERROR(S384/同类汇总数据!D$11,0))))))))))</f>
        <v>0.929647916996284</v>
      </c>
      <c r="AF384" s="61">
        <f>IF(AND($G384="正式版",$H384="中西医诊所"),IFERROR(T384/同类汇总数据!E$3,0),IF(AND($G384="正式版",$H384="中医诊所"),IFERROR(T384/同类汇总数据!E$4,0),IF(AND($G384="正式版",$H384="口腔诊所"),IFERROR(T384/同类汇总数据!E$5,0),IF(AND($G384="检查版",$H384="中西医诊所"),IFERROR(T384/同类汇总数据!E$6,0),IF(AND($G384="检查版",$H384="中医诊所"),IFERROR(T384/同类汇总数据!E$7,0),IF(AND($G384="检查版",$H384="口腔诊所"),IFERROR(T384/同类汇总数据!E$8,0),IF(AND($G384="互联网版",$H384="中西医诊所"),IFERROR(T384/同类汇总数据!E$9,0),IF(AND($G384="互联网版",$H384="中医诊所"),IFERROR(T384/同类汇总数据!E$10,0),IF(AND($G384="互联网版",$H384="口腔诊所"),IFERROR(T384/同类汇总数据!E$11,0))))))))))</f>
        <v>0.924885536642329</v>
      </c>
      <c r="AG384" s="61">
        <f>IF(AND($G384="正式版",$H384="中西医诊所"),IFERROR(U384/同类汇总数据!F$3,0),IF(AND($G384="正式版",$H384="中医诊所"),IFERROR(U384/同类汇总数据!F$4,0),IF(AND($G384="正式版",$H384="口腔诊所"),IFERROR(U384/同类汇总数据!F$5,0),IF(AND($G384="检查版",$H384="中西医诊所"),IFERROR(U384/同类汇总数据!F$6,0),IF(AND($G384="检查版",$H384="中医诊所"),IFERROR(U384/同类汇总数据!F$7,0),IF(AND($G384="检查版",$H384="口腔诊所"),IFERROR(U384/同类汇总数据!F$8,0),IF(AND($G384="互联网版",$H384="中西医诊所"),IFERROR(U384/同类汇总数据!F$9,0),IF(AND($G384="互联网版",$H384="中医诊所"),IFERROR(U384/同类汇总数据!F$10,0),IF(AND($G384="互联网版",$H384="口腔诊所"),IFERROR(U384/同类汇总数据!F$11,0))))))))))</f>
        <v>0.901867515940176</v>
      </c>
      <c r="AH384" s="61">
        <f>IF(AND($G384="正式版",$H384="中西医诊所"),IFERROR(V384/同类汇总数据!G$3,0),IF(AND($G384="正式版",$H384="中医诊所"),IFERROR(V384/同类汇总数据!G$4,0),IF(AND($G384="正式版",$H384="口腔诊所"),IFERROR(V384/同类汇总数据!G$5,0),IF(AND($G384="检查版",$H384="中西医诊所"),IFERROR(V384/同类汇总数据!G$6,0),IF(AND($G384="检查版",$H384="中医诊所"),IFERROR(V384/同类汇总数据!G$7,0),IF(AND($G384="检查版",$H384="口腔诊所"),IFERROR(V384/同类汇总数据!G$8,0),IF(AND($G384="互联网版",$H384="中西医诊所"),IFERROR(V384/同类汇总数据!G$9,0),IF(AND($G384="互联网版",$H384="中医诊所"),IFERROR(V384/同类汇总数据!G$10,0),IF(AND($G384="互联网版",$H384="口腔诊所"),IFERROR(V384/同类汇总数据!G$11,0))))))))))</f>
        <v>2.10968016193905</v>
      </c>
      <c r="AI384" s="61">
        <f>IF(AND($G384="正式版",$H384="中西医诊所"),IFERROR(W384/同类汇总数据!H$3,0),IF(AND($G384="正式版",$H384="中医诊所"),IFERROR(W384/同类汇总数据!H$4,0),IF(AND($G384="正式版",$H384="口腔诊所"),IFERROR(W384/同类汇总数据!H$5,0),IF(AND($G384="检查版",$H384="中西医诊所"),IFERROR(W384/同类汇总数据!H$6,0),IF(AND($G384="检查版",$H384="中医诊所"),IFERROR(W384/同类汇总数据!H$7,0),IF(AND($G384="检查版",$H384="口腔诊所"),IFERROR(W384/同类汇总数据!H$8,0),IF(AND($G384="互联网版",$H384="中西医诊所"),IFERROR(W384/同类汇总数据!H$9,0),IF(AND($G384="互联网版",$H384="中医诊所"),IFERROR(W384/同类汇总数据!H$10,0),IF(AND($G384="互联网版",$H384="口腔诊所"),IFERROR(W384/同类汇总数据!H$11,0))))))))))</f>
        <v>1.73125648195555</v>
      </c>
      <c r="AJ384" s="61">
        <f>IF(AND($G384="正式版",$H384="中西医诊所"),IFERROR(X384/同类汇总数据!I$3,0),IF(AND($G384="正式版",$H384="中医诊所"),IFERROR(X384/同类汇总数据!I$4,0),IF(AND($G384="正式版",$H384="口腔诊所"),IFERROR(X384/同类汇总数据!I$5,0),IF(AND($G384="检查版",$H384="中西医诊所"),IFERROR(X384/同类汇总数据!I$6,0),IF(AND($G384="检查版",$H384="中医诊所"),IFERROR(X384/同类汇总数据!I$7,0),IF(AND($G384="检查版",$H384="口腔诊所"),IFERROR(X384/同类汇总数据!I$8,0),IF(AND($G384="互联网版",$H384="中西医诊所"),IFERROR(X384/同类汇总数据!I$9,0),IF(AND($G384="互联网版",$H384="中医诊所"),IFERROR(X384/同类汇总数据!I$10,0),IF(AND($G384="互联网版",$H384="口腔诊所"),IFERROR(X384/同类汇总数据!I$11,0))))))))))</f>
        <v>1.70393768769731</v>
      </c>
      <c r="AK384" s="61">
        <f>IF(AND($G384="正式版",$H384="中西医诊所"),IFERROR(Y384/同类汇总数据!J$3,0),IF(AND($G384="正式版",$H384="中医诊所"),IFERROR(Y384/同类汇总数据!J$4,0),IF(AND($G384="正式版",$H384="口腔诊所"),IFERROR(Y384/同类汇总数据!J$5,0),IF(AND($G384="检查版",$H384="中西医诊所"),IFERROR(Y384/同类汇总数据!J$6,0),IF(AND($G384="检查版",$H384="中医诊所"),IFERROR(Y384/同类汇总数据!J$7,0),IF(AND($G384="检查版",$H384="口腔诊所"),IFERROR(Y384/同类汇总数据!J$8,0),IF(AND($G384="互联网版",$H384="中西医诊所"),IFERROR(Y384/同类汇总数据!J$9,0),IF(AND($G384="互联网版",$H384="中医诊所"),IFERROR(Y384/同类汇总数据!J$10,0),IF(AND($G384="互联网版",$H384="口腔诊所"),IFERROR(Y384/同类汇总数据!J$11,0))))))))))</f>
        <v>1.64970926746913</v>
      </c>
      <c r="AL384" s="62" t="str">
        <f ca="1" t="shared" si="101"/>
        <v>-</v>
      </c>
      <c r="AM384" s="62" t="str">
        <f t="shared" si="102"/>
        <v/>
      </c>
      <c r="AN384" s="5" t="str">
        <f t="shared" si="103"/>
        <v>高于同行150%</v>
      </c>
      <c r="AO384" s="63">
        <f t="shared" si="104"/>
        <v>46104.386903912</v>
      </c>
      <c r="AP384" s="5" t="str">
        <f t="shared" si="105"/>
        <v/>
      </c>
      <c r="AQ384" s="60">
        <v>45377.5672246991</v>
      </c>
    </row>
    <row r="385" ht="17" spans="1:43">
      <c r="A385" s="5">
        <f t="shared" si="110"/>
        <v>382</v>
      </c>
      <c r="B385" s="55" t="str">
        <f t="shared" si="97"/>
        <v>交易波动较大</v>
      </c>
      <c r="C385" s="2" t="str">
        <f t="shared" si="99"/>
        <v/>
      </c>
      <c r="D385" s="56" t="str">
        <f t="shared" si="100"/>
        <v>-</v>
      </c>
      <c r="E385" s="84" t="s">
        <v>1155</v>
      </c>
      <c r="F385" s="58">
        <v>45378.5305004051</v>
      </c>
      <c r="G385" s="59" t="s">
        <v>38</v>
      </c>
      <c r="H385" s="59" t="s">
        <v>39</v>
      </c>
      <c r="I385" s="59" t="s">
        <v>40</v>
      </c>
      <c r="J385" s="59" t="s">
        <v>916</v>
      </c>
      <c r="K385" s="59" t="s">
        <v>1156</v>
      </c>
      <c r="L385" s="59" t="s">
        <v>1157</v>
      </c>
      <c r="M385" s="60">
        <v>46103.6939699074</v>
      </c>
      <c r="N385" s="60">
        <v>46103.8773836806</v>
      </c>
      <c r="O385" s="60">
        <v>46103.8759832986</v>
      </c>
      <c r="P385" s="60">
        <v>46102.3604845833</v>
      </c>
      <c r="Q385" s="60">
        <v>46103.8774187037</v>
      </c>
      <c r="R385" s="59">
        <v>10804</v>
      </c>
      <c r="S385" s="59">
        <v>37755.5</v>
      </c>
      <c r="T385" s="59">
        <v>121737.54</v>
      </c>
      <c r="U385" s="59">
        <v>107961.54</v>
      </c>
      <c r="V385" s="59">
        <v>92</v>
      </c>
      <c r="W385" s="59">
        <v>328</v>
      </c>
      <c r="X385" s="59">
        <v>1012</v>
      </c>
      <c r="Y385" s="59">
        <v>906</v>
      </c>
      <c r="Z385" s="59">
        <v>147.2872305593</v>
      </c>
      <c r="AA385" s="59">
        <v>0.0564525155</v>
      </c>
      <c r="AB385" s="59">
        <v>-0.2592245591</v>
      </c>
      <c r="AC385" s="59">
        <v>-0.1859194762</v>
      </c>
      <c r="AD385" s="61">
        <f>IF(AND($G385="正式版",$H385="中西医诊所"),IFERROR(R385/同类汇总数据!C$3,0),IF(AND($G385="正式版",$H385="中医诊所"),IFERROR(R385/同类汇总数据!C$4,0),IF(AND($G385="正式版",$H385="口腔诊所"),IFERROR(R385/同类汇总数据!C$5,0),IF(AND($G385="检查版",$H385="中西医诊所"),IFERROR(R385/同类汇总数据!C$6,0),IF(AND($G385="检查版",$H385="中医诊所"),IFERROR(R385/同类汇总数据!C$7,0),IF(AND($G385="检查版",$H385="口腔诊所"),IFERROR(R385/同类汇总数据!C$8,0),IF(AND($G385="互联网版",$H385="中西医诊所"),IFERROR(R385/同类汇总数据!C$9,0),IF(AND($G385="互联网版",$H385="中医诊所"),IFERROR(R385/同类汇总数据!C$10,0),IF(AND($G385="互联网版",$H385="口腔诊所"),IFERROR(R385/同类汇总数据!C$11,0))))))))))</f>
        <v>1.1805389821687</v>
      </c>
      <c r="AE385" s="61">
        <f>IF(AND($G385="正式版",$H385="中西医诊所"),IFERROR(S385/同类汇总数据!D$3,0),IF(AND($G385="正式版",$H385="中医诊所"),IFERROR(S385/同类汇总数据!D$4,0),IF(AND($G385="正式版",$H385="口腔诊所"),IFERROR(S385/同类汇总数据!D$5,0),IF(AND($G385="检查版",$H385="中西医诊所"),IFERROR(S385/同类汇总数据!D$6,0),IF(AND($G385="检查版",$H385="中医诊所"),IFERROR(S385/同类汇总数据!D$7,0),IF(AND($G385="检查版",$H385="口腔诊所"),IFERROR(S385/同类汇总数据!D$8,0),IF(AND($G385="互联网版",$H385="中西医诊所"),IFERROR(S385/同类汇总数据!D$9,0),IF(AND($G385="互联网版",$H385="中医诊所"),IFERROR(S385/同类汇总数据!D$10,0),IF(AND($G385="互联网版",$H385="口腔诊所"),IFERROR(S385/同类汇总数据!D$11,0))))))))))</f>
        <v>1.03485927205098</v>
      </c>
      <c r="AF385" s="61">
        <f>IF(AND($G385="正式版",$H385="中西医诊所"),IFERROR(T385/同类汇总数据!E$3,0),IF(AND($G385="正式版",$H385="中医诊所"),IFERROR(T385/同类汇总数据!E$4,0),IF(AND($G385="正式版",$H385="口腔诊所"),IFERROR(T385/同类汇总数据!E$5,0),IF(AND($G385="检查版",$H385="中西医诊所"),IFERROR(T385/同类汇总数据!E$6,0),IF(AND($G385="检查版",$H385="中医诊所"),IFERROR(T385/同类汇总数据!E$7,0),IF(AND($G385="检查版",$H385="口腔诊所"),IFERROR(T385/同类汇总数据!E$8,0),IF(AND($G385="互联网版",$H385="中西医诊所"),IFERROR(T385/同类汇总数据!E$9,0),IF(AND($G385="互联网版",$H385="中医诊所"),IFERROR(T385/同类汇总数据!E$10,0),IF(AND($G385="互联网版",$H385="口腔诊所"),IFERROR(T385/同类汇总数据!E$11,0))))))))))</f>
        <v>1.11566874764583</v>
      </c>
      <c r="AG385" s="61">
        <f>IF(AND($G385="正式版",$H385="中西医诊所"),IFERROR(U385/同类汇总数据!F$3,0),IF(AND($G385="正式版",$H385="中医诊所"),IFERROR(U385/同类汇总数据!F$4,0),IF(AND($G385="正式版",$H385="口腔诊所"),IFERROR(U385/同类汇总数据!F$5,0),IF(AND($G385="检查版",$H385="中西医诊所"),IFERROR(U385/同类汇总数据!F$6,0),IF(AND($G385="检查版",$H385="中医诊所"),IFERROR(U385/同类汇总数据!F$7,0),IF(AND($G385="检查版",$H385="口腔诊所"),IFERROR(U385/同类汇总数据!F$8,0),IF(AND($G385="互联网版",$H385="中西医诊所"),IFERROR(U385/同类汇总数据!F$9,0),IF(AND($G385="互联网版",$H385="中医诊所"),IFERROR(U385/同类汇总数据!F$10,0),IF(AND($G385="互联网版",$H385="口腔诊所"),IFERROR(U385/同类汇总数据!F$11,0))))))))))</f>
        <v>1.12550001036731</v>
      </c>
      <c r="AH385" s="61">
        <f>IF(AND($G385="正式版",$H385="中西医诊所"),IFERROR(V385/同类汇总数据!G$3,0),IF(AND($G385="正式版",$H385="中医诊所"),IFERROR(V385/同类汇总数据!G$4,0),IF(AND($G385="正式版",$H385="口腔诊所"),IFERROR(V385/同类汇总数据!G$5,0),IF(AND($G385="检查版",$H385="中西医诊所"),IFERROR(V385/同类汇总数据!G$6,0),IF(AND($G385="检查版",$H385="中医诊所"),IFERROR(V385/同类汇总数据!G$7,0),IF(AND($G385="检查版",$H385="口腔诊所"),IFERROR(V385/同类汇总数据!G$8,0),IF(AND($G385="互联网版",$H385="中西医诊所"),IFERROR(V385/同类汇总数据!G$9,0),IF(AND($G385="互联网版",$H385="中医诊所"),IFERROR(V385/同类汇总数据!G$10,0),IF(AND($G385="互联网版",$H385="口腔诊所"),IFERROR(V385/同类汇总数据!G$11,0))))))))))</f>
        <v>0.970452874491963</v>
      </c>
      <c r="AI385" s="61">
        <f>IF(AND($G385="正式版",$H385="中西医诊所"),IFERROR(W385/同类汇总数据!H$3,0),IF(AND($G385="正式版",$H385="中医诊所"),IFERROR(W385/同类汇总数据!H$4,0),IF(AND($G385="正式版",$H385="口腔诊所"),IFERROR(W385/同类汇总数据!H$5,0),IF(AND($G385="检查版",$H385="中西医诊所"),IFERROR(W385/同类汇总数据!H$6,0),IF(AND($G385="检查版",$H385="中医诊所"),IFERROR(W385/同类汇总数据!H$7,0),IF(AND($G385="检查版",$H385="口腔诊所"),IFERROR(W385/同类汇总数据!H$8,0),IF(AND($G385="互联网版",$H385="中西医诊所"),IFERROR(W385/同类汇总数据!H$9,0),IF(AND($G385="互联网版",$H385="中医诊所"),IFERROR(W385/同类汇总数据!H$10,0),IF(AND($G385="互联网版",$H385="口腔诊所"),IFERROR(W385/同类汇总数据!H$11,0))))))))))</f>
        <v>0.897080767901137</v>
      </c>
      <c r="AJ385" s="61">
        <f>IF(AND($G385="正式版",$H385="中西医诊所"),IFERROR(X385/同类汇总数据!I$3,0),IF(AND($G385="正式版",$H385="中医诊所"),IFERROR(X385/同类汇总数据!I$4,0),IF(AND($G385="正式版",$H385="口腔诊所"),IFERROR(X385/同类汇总数据!I$5,0),IF(AND($G385="检查版",$H385="中西医诊所"),IFERROR(X385/同类汇总数据!I$6,0),IF(AND($G385="检查版",$H385="中医诊所"),IFERROR(X385/同类汇总数据!I$7,0),IF(AND($G385="检查版",$H385="口腔诊所"),IFERROR(X385/同类汇总数据!I$8,0),IF(AND($G385="互联网版",$H385="中西医诊所"),IFERROR(X385/同类汇总数据!I$9,0),IF(AND($G385="互联网版",$H385="中医诊所"),IFERROR(X385/同类汇总数据!I$10,0),IF(AND($G385="互联网版",$H385="口腔诊所"),IFERROR(X385/同类汇总数据!I$11,0))))))))))</f>
        <v>0.89485466525671</v>
      </c>
      <c r="AK385" s="61">
        <f>IF(AND($G385="正式版",$H385="中西医诊所"),IFERROR(Y385/同类汇总数据!J$3,0),IF(AND($G385="正式版",$H385="中医诊所"),IFERROR(Y385/同类汇总数据!J$4,0),IF(AND($G385="正式版",$H385="口腔诊所"),IFERROR(Y385/同类汇总数据!J$5,0),IF(AND($G385="检查版",$H385="中西医诊所"),IFERROR(Y385/同类汇总数据!J$6,0),IF(AND($G385="检查版",$H385="中医诊所"),IFERROR(Y385/同类汇总数据!J$7,0),IF(AND($G385="检查版",$H385="口腔诊所"),IFERROR(Y385/同类汇总数据!J$8,0),IF(AND($G385="互联网版",$H385="中西医诊所"),IFERROR(Y385/同类汇总数据!J$9,0),IF(AND($G385="互联网版",$H385="中医诊所"),IFERROR(Y385/同类汇总数据!J$10,0),IF(AND($G385="互联网版",$H385="口腔诊所"),IFERROR(Y385/同类汇总数据!J$11,0))))))))))</f>
        <v>0.905291699774097</v>
      </c>
      <c r="AL385" s="62" t="str">
        <f ca="1" t="shared" si="101"/>
        <v>-</v>
      </c>
      <c r="AM385" s="62" t="str">
        <f t="shared" si="102"/>
        <v/>
      </c>
      <c r="AN385" s="5" t="str">
        <f t="shared" si="103"/>
        <v/>
      </c>
      <c r="AO385" s="63">
        <f t="shared" si="104"/>
        <v>46103.8774187037</v>
      </c>
      <c r="AP385" s="5" t="str">
        <f t="shared" si="105"/>
        <v/>
      </c>
      <c r="AQ385" s="60">
        <v>45377.7399871759</v>
      </c>
    </row>
    <row r="386" ht="17" spans="1:43">
      <c r="A386" s="5">
        <f t="shared" si="110"/>
        <v>383</v>
      </c>
      <c r="B386" s="55" t="str">
        <f t="shared" si="97"/>
        <v>交易波动较大</v>
      </c>
      <c r="C386" s="2" t="str">
        <f t="shared" si="99"/>
        <v/>
      </c>
      <c r="D386" s="56" t="str">
        <f t="shared" si="100"/>
        <v>-</v>
      </c>
      <c r="E386" s="84" t="s">
        <v>1158</v>
      </c>
      <c r="F386" s="58">
        <v>45378.8636927315</v>
      </c>
      <c r="G386" s="59" t="s">
        <v>38</v>
      </c>
      <c r="H386" s="59" t="s">
        <v>39</v>
      </c>
      <c r="I386" s="59" t="s">
        <v>40</v>
      </c>
      <c r="J386" s="59" t="s">
        <v>511</v>
      </c>
      <c r="K386" s="59" t="s">
        <v>1159</v>
      </c>
      <c r="L386" s="59"/>
      <c r="M386" s="60">
        <v>46104.3450462963</v>
      </c>
      <c r="N386" s="60">
        <v>46104.3790692708</v>
      </c>
      <c r="O386" s="60">
        <v>46104.3785578009</v>
      </c>
      <c r="P386" s="60">
        <v>46102.6213490972</v>
      </c>
      <c r="Q386" s="60">
        <v>46104.3791003472</v>
      </c>
      <c r="R386" s="59">
        <v>18391.8</v>
      </c>
      <c r="S386" s="59">
        <v>66908.8</v>
      </c>
      <c r="T386" s="59">
        <v>188711.5</v>
      </c>
      <c r="U386" s="59">
        <v>169956.18</v>
      </c>
      <c r="V386" s="59">
        <v>204</v>
      </c>
      <c r="W386" s="59">
        <v>777</v>
      </c>
      <c r="X386" s="59">
        <v>2282</v>
      </c>
      <c r="Y386" s="59">
        <v>2033</v>
      </c>
      <c r="Z386" s="59">
        <v>127.1175617053</v>
      </c>
      <c r="AA386" s="59">
        <v>0.1874265055</v>
      </c>
      <c r="AB386" s="59">
        <v>-0.1391372021</v>
      </c>
      <c r="AC386" s="59">
        <v>-0.2925103656</v>
      </c>
      <c r="AD386" s="61">
        <f>IF(AND($G386="正式版",$H386="中西医诊所"),IFERROR(R386/同类汇总数据!C$3,0),IF(AND($G386="正式版",$H386="中医诊所"),IFERROR(R386/同类汇总数据!C$4,0),IF(AND($G386="正式版",$H386="口腔诊所"),IFERROR(R386/同类汇总数据!C$5,0),IF(AND($G386="检查版",$H386="中西医诊所"),IFERROR(R386/同类汇总数据!C$6,0),IF(AND($G386="检查版",$H386="中医诊所"),IFERROR(R386/同类汇总数据!C$7,0),IF(AND($G386="检查版",$H386="口腔诊所"),IFERROR(R386/同类汇总数据!C$8,0),IF(AND($G386="互联网版",$H386="中西医诊所"),IFERROR(R386/同类汇总数据!C$9,0),IF(AND($G386="互联网版",$H386="中医诊所"),IFERROR(R386/同类汇总数据!C$10,0),IF(AND($G386="互联网版",$H386="口腔诊所"),IFERROR(R386/同类汇总数据!C$11,0))))))))))</f>
        <v>2.00964798706501</v>
      </c>
      <c r="AE386" s="61">
        <f>IF(AND($G386="正式版",$H386="中西医诊所"),IFERROR(S386/同类汇总数据!D$3,0),IF(AND($G386="正式版",$H386="中医诊所"),IFERROR(S386/同类汇总数据!D$4,0),IF(AND($G386="正式版",$H386="口腔诊所"),IFERROR(S386/同类汇总数据!D$5,0),IF(AND($G386="检查版",$H386="中西医诊所"),IFERROR(S386/同类汇总数据!D$6,0),IF(AND($G386="检查版",$H386="中医诊所"),IFERROR(S386/同类汇总数据!D$7,0),IF(AND($G386="检查版",$H386="口腔诊所"),IFERROR(S386/同类汇总数据!D$8,0),IF(AND($G386="互联网版",$H386="中西医诊所"),IFERROR(S386/同类汇总数据!D$9,0),IF(AND($G386="互联网版",$H386="中医诊所"),IFERROR(S386/同类汇总数据!D$10,0),IF(AND($G386="互联网版",$H386="口腔诊所"),IFERROR(S386/同类汇总数据!D$11,0))))))))))</f>
        <v>1.83393656717047</v>
      </c>
      <c r="AF386" s="61">
        <f>IF(AND($G386="正式版",$H386="中西医诊所"),IFERROR(T386/同类汇总数据!E$3,0),IF(AND($G386="正式版",$H386="中医诊所"),IFERROR(T386/同类汇总数据!E$4,0),IF(AND($G386="正式版",$H386="口腔诊所"),IFERROR(T386/同类汇总数据!E$5,0),IF(AND($G386="检查版",$H386="中西医诊所"),IFERROR(T386/同类汇总数据!E$6,0),IF(AND($G386="检查版",$H386="中医诊所"),IFERROR(T386/同类汇总数据!E$7,0),IF(AND($G386="检查版",$H386="口腔诊所"),IFERROR(T386/同类汇总数据!E$8,0),IF(AND($G386="互联网版",$H386="中西医诊所"),IFERROR(T386/同类汇总数据!E$9,0),IF(AND($G386="互联网版",$H386="中医诊所"),IFERROR(T386/同类汇总数据!E$10,0),IF(AND($G386="互联网版",$H386="口腔诊所"),IFERROR(T386/同类汇总数据!E$11,0))))))))))</f>
        <v>1.72945438910106</v>
      </c>
      <c r="AG386" s="61">
        <f>IF(AND($G386="正式版",$H386="中西医诊所"),IFERROR(U386/同类汇总数据!F$3,0),IF(AND($G386="正式版",$H386="中医诊所"),IFERROR(U386/同类汇总数据!F$4,0),IF(AND($G386="正式版",$H386="口腔诊所"),IFERROR(U386/同类汇总数据!F$5,0),IF(AND($G386="检查版",$H386="中西医诊所"),IFERROR(U386/同类汇总数据!F$6,0),IF(AND($G386="检查版",$H386="中医诊所"),IFERROR(U386/同类汇总数据!F$7,0),IF(AND($G386="检查版",$H386="口腔诊所"),IFERROR(U386/同类汇总数据!F$8,0),IF(AND($G386="互联网版",$H386="中西医诊所"),IFERROR(U386/同类汇总数据!F$9,0),IF(AND($G386="互联网版",$H386="中医诊所"),IFERROR(U386/同类汇总数据!F$10,0),IF(AND($G386="互联网版",$H386="口腔诊所"),IFERROR(U386/同类汇总数据!F$11,0))))))))))</f>
        <v>1.77179468125398</v>
      </c>
      <c r="AH386" s="61">
        <f>IF(AND($G386="正式版",$H386="中西医诊所"),IFERROR(V386/同类汇总数据!G$3,0),IF(AND($G386="正式版",$H386="中医诊所"),IFERROR(V386/同类汇总数据!G$4,0),IF(AND($G386="正式版",$H386="口腔诊所"),IFERROR(V386/同类汇总数据!G$5,0),IF(AND($G386="检查版",$H386="中西医诊所"),IFERROR(V386/同类汇总数据!G$6,0),IF(AND($G386="检查版",$H386="中医诊所"),IFERROR(V386/同类汇总数据!G$7,0),IF(AND($G386="检查版",$H386="口腔诊所"),IFERROR(V386/同类汇总数据!G$8,0),IF(AND($G386="互联网版",$H386="中西医诊所"),IFERROR(V386/同类汇总数据!G$9,0),IF(AND($G386="互联网版",$H386="中医诊所"),IFERROR(V386/同类汇总数据!G$10,0),IF(AND($G386="互联网版",$H386="口腔诊所"),IFERROR(V386/同类汇总数据!G$11,0))))))))))</f>
        <v>2.15187376517783</v>
      </c>
      <c r="AI386" s="61">
        <f>IF(AND($G386="正式版",$H386="中西医诊所"),IFERROR(W386/同类汇总数据!H$3,0),IF(AND($G386="正式版",$H386="中医诊所"),IFERROR(W386/同类汇总数据!H$4,0),IF(AND($G386="正式版",$H386="口腔诊所"),IFERROR(W386/同类汇总数据!H$5,0),IF(AND($G386="检查版",$H386="中西医诊所"),IFERROR(W386/同类汇总数据!H$6,0),IF(AND($G386="检查版",$H386="中医诊所"),IFERROR(W386/同类汇总数据!H$7,0),IF(AND($G386="检查版",$H386="口腔诊所"),IFERROR(W386/同类汇总数据!H$8,0),IF(AND($G386="互联网版",$H386="中西医诊所"),IFERROR(W386/同类汇总数据!H$9,0),IF(AND($G386="互联网版",$H386="中医诊所"),IFERROR(W386/同类汇总数据!H$10,0),IF(AND($G386="互联网版",$H386="口腔诊所"),IFERROR(W386/同类汇总数据!H$11,0))))))))))</f>
        <v>2.12509681908288</v>
      </c>
      <c r="AJ386" s="61">
        <f>IF(AND($G386="正式版",$H386="中西医诊所"),IFERROR(X386/同类汇总数据!I$3,0),IF(AND($G386="正式版",$H386="中医诊所"),IFERROR(X386/同类汇总数据!I$4,0),IF(AND($G386="正式版",$H386="口腔诊所"),IFERROR(X386/同类汇总数据!I$5,0),IF(AND($G386="检查版",$H386="中西医诊所"),IFERROR(X386/同类汇总数据!I$6,0),IF(AND($G386="检查版",$H386="中医诊所"),IFERROR(X386/同类汇总数据!I$7,0),IF(AND($G386="检查版",$H386="口腔诊所"),IFERROR(X386/同类汇总数据!I$8,0),IF(AND($G386="互联网版",$H386="中西医诊所"),IFERROR(X386/同类汇总数据!I$9,0),IF(AND($G386="互联网版",$H386="中医诊所"),IFERROR(X386/同类汇总数据!I$10,0),IF(AND($G386="互联网版",$H386="口腔诊所"),IFERROR(X386/同类汇总数据!I$11,0))))))))))</f>
        <v>2.01784421552946</v>
      </c>
      <c r="AK386" s="61">
        <f>IF(AND($G386="正式版",$H386="中西医诊所"),IFERROR(Y386/同类汇总数据!J$3,0),IF(AND($G386="正式版",$H386="中医诊所"),IFERROR(Y386/同类汇总数据!J$4,0),IF(AND($G386="正式版",$H386="口腔诊所"),IFERROR(Y386/同类汇总数据!J$5,0),IF(AND($G386="检查版",$H386="中西医诊所"),IFERROR(Y386/同类汇总数据!J$6,0),IF(AND($G386="检查版",$H386="中医诊所"),IFERROR(Y386/同类汇总数据!J$7,0),IF(AND($G386="检查版",$H386="口腔诊所"),IFERROR(Y386/同类汇总数据!J$8,0),IF(AND($G386="互联网版",$H386="中西医诊所"),IFERROR(Y386/同类汇总数据!J$9,0),IF(AND($G386="互联网版",$H386="中医诊所"),IFERROR(Y386/同类汇总数据!J$10,0),IF(AND($G386="互联网版",$H386="口腔诊所"),IFERROR(Y386/同类汇总数据!J$11,0))))))))))</f>
        <v>2.03141062432753</v>
      </c>
      <c r="AL386" s="62" t="str">
        <f ca="1" t="shared" si="101"/>
        <v>-</v>
      </c>
      <c r="AM386" s="62" t="str">
        <f t="shared" si="102"/>
        <v>高于同行150%</v>
      </c>
      <c r="AN386" s="5" t="str">
        <f t="shared" si="103"/>
        <v>高于同行100%</v>
      </c>
      <c r="AO386" s="63">
        <f t="shared" si="104"/>
        <v>46104.3791003472</v>
      </c>
      <c r="AP386" s="5" t="str">
        <f t="shared" si="105"/>
        <v/>
      </c>
      <c r="AQ386" s="60">
        <v>45377.742331794</v>
      </c>
    </row>
    <row r="387" ht="17" spans="1:43">
      <c r="A387" s="5">
        <f t="shared" si="110"/>
        <v>384</v>
      </c>
      <c r="B387" s="55" t="str">
        <f t="shared" si="97"/>
        <v>连续三月交易上升</v>
      </c>
      <c r="C387" s="2" t="str">
        <f t="shared" si="99"/>
        <v/>
      </c>
      <c r="D387" s="56" t="str">
        <f t="shared" si="100"/>
        <v>-</v>
      </c>
      <c r="E387" s="84" t="s">
        <v>1160</v>
      </c>
      <c r="F387" s="58">
        <v>45378.8703231481</v>
      </c>
      <c r="G387" s="59" t="s">
        <v>38</v>
      </c>
      <c r="H387" s="59" t="s">
        <v>39</v>
      </c>
      <c r="I387" s="59" t="s">
        <v>40</v>
      </c>
      <c r="J387" s="59" t="s">
        <v>85</v>
      </c>
      <c r="K387" s="59" t="s">
        <v>1161</v>
      </c>
      <c r="L387" s="59"/>
      <c r="M387" s="60">
        <v>46104.3284837963</v>
      </c>
      <c r="N387" s="60">
        <v>46104.3861942014</v>
      </c>
      <c r="O387" s="60">
        <v>46104.3795709491</v>
      </c>
      <c r="P387" s="60">
        <v>46096.6209535301</v>
      </c>
      <c r="Q387" s="60">
        <v>46104.3862003241</v>
      </c>
      <c r="R387" s="59">
        <v>3517.62</v>
      </c>
      <c r="S387" s="59">
        <v>20218.38</v>
      </c>
      <c r="T387" s="59">
        <v>55021.96</v>
      </c>
      <c r="U387" s="59">
        <v>48296.92</v>
      </c>
      <c r="V387" s="59">
        <v>69</v>
      </c>
      <c r="W387" s="59">
        <v>406</v>
      </c>
      <c r="X387" s="59">
        <v>1040</v>
      </c>
      <c r="Y387" s="59">
        <v>914</v>
      </c>
      <c r="Z387" s="59">
        <v>127.5183068783</v>
      </c>
      <c r="AA387" s="59">
        <v>0.5286532031</v>
      </c>
      <c r="AB387" s="59">
        <v>-0.3870287816</v>
      </c>
      <c r="AC387" s="59">
        <v>-0.0831010346</v>
      </c>
      <c r="AD387" s="61">
        <f>IF(AND($G387="正式版",$H387="中西医诊所"),IFERROR(R387/同类汇总数据!C$3,0),IF(AND($G387="正式版",$H387="中医诊所"),IFERROR(R387/同类汇总数据!C$4,0),IF(AND($G387="正式版",$H387="口腔诊所"),IFERROR(R387/同类汇总数据!C$5,0),IF(AND($G387="检查版",$H387="中西医诊所"),IFERROR(R387/同类汇总数据!C$6,0),IF(AND($G387="检查版",$H387="中医诊所"),IFERROR(R387/同类汇总数据!C$7,0),IF(AND($G387="检查版",$H387="口腔诊所"),IFERROR(R387/同类汇总数据!C$8,0),IF(AND($G387="互联网版",$H387="中西医诊所"),IFERROR(R387/同类汇总数据!C$9,0),IF(AND($G387="互联网版",$H387="中医诊所"),IFERROR(R387/同类汇总数据!C$10,0),IF(AND($G387="互联网版",$H387="口腔诊所"),IFERROR(R387/同类汇总数据!C$11,0))))))))))</f>
        <v>0.384365747358041</v>
      </c>
      <c r="AE387" s="61">
        <f>IF(AND($G387="正式版",$H387="中西医诊所"),IFERROR(S387/同类汇总数据!D$3,0),IF(AND($G387="正式版",$H387="中医诊所"),IFERROR(S387/同类汇总数据!D$4,0),IF(AND($G387="正式版",$H387="口腔诊所"),IFERROR(S387/同类汇总数据!D$5,0),IF(AND($G387="检查版",$H387="中西医诊所"),IFERROR(S387/同类汇总数据!D$6,0),IF(AND($G387="检查版",$H387="中医诊所"),IFERROR(S387/同类汇总数据!D$7,0),IF(AND($G387="检查版",$H387="口腔诊所"),IFERROR(S387/同类汇总数据!D$8,0),IF(AND($G387="互联网版",$H387="中西医诊所"),IFERROR(S387/同类汇总数据!D$9,0),IF(AND($G387="互联网版",$H387="中医诊所"),IFERROR(S387/同类汇总数据!D$10,0),IF(AND($G387="互联网版",$H387="口腔诊所"),IFERROR(S387/同类汇总数据!D$11,0))))))))))</f>
        <v>0.554175630275063</v>
      </c>
      <c r="AF387" s="61">
        <f>IF(AND($G387="正式版",$H387="中西医诊所"),IFERROR(T387/同类汇总数据!E$3,0),IF(AND($G387="正式版",$H387="中医诊所"),IFERROR(T387/同类汇总数据!E$4,0),IF(AND($G387="正式版",$H387="口腔诊所"),IFERROR(T387/同类汇总数据!E$5,0),IF(AND($G387="检查版",$H387="中西医诊所"),IFERROR(T387/同类汇总数据!E$6,0),IF(AND($G387="检查版",$H387="中医诊所"),IFERROR(T387/同类汇总数据!E$7,0),IF(AND($G387="检查版",$H387="口腔诊所"),IFERROR(T387/同类汇总数据!E$8,0),IF(AND($G387="互联网版",$H387="中西医诊所"),IFERROR(T387/同类汇总数据!E$9,0),IF(AND($G387="互联网版",$H387="中医诊所"),IFERROR(T387/同类汇总数据!E$10,0),IF(AND($G387="互联网版",$H387="口腔诊所"),IFERROR(T387/同类汇总数据!E$11,0))))))))))</f>
        <v>0.504251040445033</v>
      </c>
      <c r="AG387" s="61">
        <f>IF(AND($G387="正式版",$H387="中西医诊所"),IFERROR(U387/同类汇总数据!F$3,0),IF(AND($G387="正式版",$H387="中医诊所"),IFERROR(U387/同类汇总数据!F$4,0),IF(AND($G387="正式版",$H387="口腔诊所"),IFERROR(U387/同类汇总数据!F$5,0),IF(AND($G387="检查版",$H387="中西医诊所"),IFERROR(U387/同类汇总数据!F$6,0),IF(AND($G387="检查版",$H387="中医诊所"),IFERROR(U387/同类汇总数据!F$7,0),IF(AND($G387="检查版",$H387="口腔诊所"),IFERROR(U387/同类汇总数据!F$8,0),IF(AND($G387="互联网版",$H387="中西医诊所"),IFERROR(U387/同类汇总数据!F$9,0),IF(AND($G387="互联网版",$H387="中医诊所"),IFERROR(U387/同类汇总数据!F$10,0),IF(AND($G387="互联网版",$H387="口腔诊所"),IFERROR(U387/同类汇总数据!F$11,0))))))))))</f>
        <v>0.503495818610119</v>
      </c>
      <c r="AH387" s="61">
        <f>IF(AND($G387="正式版",$H387="中西医诊所"),IFERROR(V387/同类汇总数据!G$3,0),IF(AND($G387="正式版",$H387="中医诊所"),IFERROR(V387/同类汇总数据!G$4,0),IF(AND($G387="正式版",$H387="口腔诊所"),IFERROR(V387/同类汇总数据!G$5,0),IF(AND($G387="检查版",$H387="中西医诊所"),IFERROR(V387/同类汇总数据!G$6,0),IF(AND($G387="检查版",$H387="中医诊所"),IFERROR(V387/同类汇总数据!G$7,0),IF(AND($G387="检查版",$H387="口腔诊所"),IFERROR(V387/同类汇总数据!G$8,0),IF(AND($G387="互联网版",$H387="中西医诊所"),IFERROR(V387/同类汇总数据!G$9,0),IF(AND($G387="互联网版",$H387="中医诊所"),IFERROR(V387/同类汇总数据!G$10,0),IF(AND($G387="互联网版",$H387="口腔诊所"),IFERROR(V387/同类汇总数据!G$11,0))))))))))</f>
        <v>0.727839655868972</v>
      </c>
      <c r="AI387" s="61">
        <f>IF(AND($G387="正式版",$H387="中西医诊所"),IFERROR(W387/同类汇总数据!H$3,0),IF(AND($G387="正式版",$H387="中医诊所"),IFERROR(W387/同类汇总数据!H$4,0),IF(AND($G387="正式版",$H387="口腔诊所"),IFERROR(W387/同类汇总数据!H$5,0),IF(AND($G387="检查版",$H387="中西医诊所"),IFERROR(W387/同类汇总数据!H$6,0),IF(AND($G387="检查版",$H387="中医诊所"),IFERROR(W387/同类汇总数据!H$7,0),IF(AND($G387="检查版",$H387="口腔诊所"),IFERROR(W387/同类汇总数据!H$8,0),IF(AND($G387="互联网版",$H387="中西医诊所"),IFERROR(W387/同类汇总数据!H$9,0),IF(AND($G387="互联网版",$H387="中医诊所"),IFERROR(W387/同类汇总数据!H$10,0),IF(AND($G387="互联网版",$H387="口腔诊所"),IFERROR(W387/同类汇总数据!H$11,0))))))))))</f>
        <v>1.11041095051177</v>
      </c>
      <c r="AJ387" s="61">
        <f>IF(AND($G387="正式版",$H387="中西医诊所"),IFERROR(X387/同类汇总数据!I$3,0),IF(AND($G387="正式版",$H387="中医诊所"),IFERROR(X387/同类汇总数据!I$4,0),IF(AND($G387="正式版",$H387="口腔诊所"),IFERROR(X387/同类汇总数据!I$5,0),IF(AND($G387="检查版",$H387="中西医诊所"),IFERROR(X387/同类汇总数据!I$6,0),IF(AND($G387="检查版",$H387="中医诊所"),IFERROR(X387/同类汇总数据!I$7,0),IF(AND($G387="检查版",$H387="口腔诊所"),IFERROR(X387/同类汇总数据!I$8,0),IF(AND($G387="互联网版",$H387="中西医诊所"),IFERROR(X387/同类汇总数据!I$9,0),IF(AND($G387="互联网版",$H387="中医诊所"),IFERROR(X387/同类汇总数据!I$10,0),IF(AND($G387="互联网版",$H387="口腔诊所"),IFERROR(X387/同类汇总数据!I$11,0))))))))))</f>
        <v>0.919613489987133</v>
      </c>
      <c r="AK387" s="61">
        <f>IF(AND($G387="正式版",$H387="中西医诊所"),IFERROR(Y387/同类汇总数据!J$3,0),IF(AND($G387="正式版",$H387="中医诊所"),IFERROR(Y387/同类汇总数据!J$4,0),IF(AND($G387="正式版",$H387="口腔诊所"),IFERROR(Y387/同类汇总数据!J$5,0),IF(AND($G387="检查版",$H387="中西医诊所"),IFERROR(Y387/同类汇总数据!J$6,0),IF(AND($G387="检查版",$H387="中医诊所"),IFERROR(Y387/同类汇总数据!J$7,0),IF(AND($G387="检查版",$H387="口腔诊所"),IFERROR(Y387/同类汇总数据!J$8,0),IF(AND($G387="互联网版",$H387="中西医诊所"),IFERROR(Y387/同类汇总数据!J$9,0),IF(AND($G387="互联网版",$H387="中医诊所"),IFERROR(Y387/同类汇总数据!J$10,0),IF(AND($G387="互联网版",$H387="口腔诊所"),IFERROR(Y387/同类汇总数据!J$11,0))))))))))</f>
        <v>0.913285445467466</v>
      </c>
      <c r="AL387" s="62" t="str">
        <f ca="1" t="shared" si="101"/>
        <v>-</v>
      </c>
      <c r="AM387" s="62" t="str">
        <f t="shared" si="102"/>
        <v/>
      </c>
      <c r="AN387" s="5" t="str">
        <f t="shared" si="103"/>
        <v/>
      </c>
      <c r="AO387" s="63">
        <f t="shared" si="104"/>
        <v>46104.3862003241</v>
      </c>
      <c r="AP387" s="5" t="str">
        <f t="shared" si="105"/>
        <v/>
      </c>
      <c r="AQ387" s="60">
        <v>45378.5305004051</v>
      </c>
    </row>
    <row r="388" ht="17" spans="1:43">
      <c r="A388" s="5">
        <f t="shared" si="110"/>
        <v>385</v>
      </c>
      <c r="B388" s="55" t="str">
        <f t="shared" si="97"/>
        <v>交易波动较大</v>
      </c>
      <c r="C388" s="2" t="str">
        <f t="shared" si="99"/>
        <v>本月交易额降超20%</v>
      </c>
      <c r="D388" s="56" t="str">
        <f t="shared" si="100"/>
        <v>-</v>
      </c>
      <c r="E388" s="84" t="s">
        <v>1162</v>
      </c>
      <c r="F388" s="58">
        <v>45378.8751051505</v>
      </c>
      <c r="G388" s="59" t="s">
        <v>38</v>
      </c>
      <c r="H388" s="59" t="s">
        <v>39</v>
      </c>
      <c r="I388" s="59" t="s">
        <v>40</v>
      </c>
      <c r="J388" s="59" t="s">
        <v>75</v>
      </c>
      <c r="K388" s="59" t="s">
        <v>1163</v>
      </c>
      <c r="L388" s="59" t="s">
        <v>1164</v>
      </c>
      <c r="M388" s="60">
        <v>46104.3437037037</v>
      </c>
      <c r="N388" s="60">
        <v>46103.8705849306</v>
      </c>
      <c r="O388" s="60">
        <v>46104.3888962616</v>
      </c>
      <c r="P388" s="60">
        <v>46102.6384277662</v>
      </c>
      <c r="Q388" s="60">
        <v>46103.8706097569</v>
      </c>
      <c r="R388" s="59">
        <v>9781.4</v>
      </c>
      <c r="S388" s="59">
        <v>35450.12</v>
      </c>
      <c r="T388" s="59">
        <v>136302.54</v>
      </c>
      <c r="U388" s="59">
        <v>120893.69</v>
      </c>
      <c r="V388" s="59">
        <v>167</v>
      </c>
      <c r="W388" s="59">
        <v>646</v>
      </c>
      <c r="X388" s="59">
        <v>2374</v>
      </c>
      <c r="Y388" s="59">
        <v>2127</v>
      </c>
      <c r="Z388" s="59">
        <v>109.2782007233</v>
      </c>
      <c r="AA388" s="59">
        <v>-0.2813623944</v>
      </c>
      <c r="AB388" s="59">
        <v>-0.0425671741</v>
      </c>
      <c r="AC388" s="59">
        <v>-0.1611731541</v>
      </c>
      <c r="AD388" s="61">
        <f>IF(AND($G388="正式版",$H388="中西医诊所"),IFERROR(R388/同类汇总数据!C$3,0),IF(AND($G388="正式版",$H388="中医诊所"),IFERROR(R388/同类汇总数据!C$4,0),IF(AND($G388="正式版",$H388="口腔诊所"),IFERROR(R388/同类汇总数据!C$5,0),IF(AND($G388="检查版",$H388="中西医诊所"),IFERROR(R388/同类汇总数据!C$6,0),IF(AND($G388="检查版",$H388="中医诊所"),IFERROR(R388/同类汇总数据!C$7,0),IF(AND($G388="检查版",$H388="口腔诊所"),IFERROR(R388/同类汇总数据!C$8,0),IF(AND($G388="互联网版",$H388="中西医诊所"),IFERROR(R388/同类汇总数据!C$9,0),IF(AND($G388="互联网版",$H388="中医诊所"),IFERROR(R388/同类汇总数据!C$10,0),IF(AND($G388="互联网版",$H388="口腔诊所"),IFERROR(R388/同类汇总数据!C$11,0))))))))))</f>
        <v>1.06880081453026</v>
      </c>
      <c r="AE388" s="61">
        <f>IF(AND($G388="正式版",$H388="中西医诊所"),IFERROR(S388/同类汇总数据!D$3,0),IF(AND($G388="正式版",$H388="中医诊所"),IFERROR(S388/同类汇总数据!D$4,0),IF(AND($G388="正式版",$H388="口腔诊所"),IFERROR(S388/同类汇总数据!D$5,0),IF(AND($G388="检查版",$H388="中西医诊所"),IFERROR(S388/同类汇总数据!D$6,0),IF(AND($G388="检查版",$H388="中医诊所"),IFERROR(S388/同类汇总数据!D$7,0),IF(AND($G388="检查版",$H388="口腔诊所"),IFERROR(S388/同类汇总数据!D$8,0),IF(AND($G388="互联网版",$H388="中西医诊所"),IFERROR(S388/同类汇总数据!D$9,0),IF(AND($G388="互联网版",$H388="中医诊所"),IFERROR(S388/同类汇总数据!D$10,0),IF(AND($G388="互联网版",$H388="口腔诊所"),IFERROR(S388/同类汇总数据!D$11,0))))))))))</f>
        <v>0.971669965364516</v>
      </c>
      <c r="AF388" s="61">
        <f>IF(AND($G388="正式版",$H388="中西医诊所"),IFERROR(T388/同类汇总数据!E$3,0),IF(AND($G388="正式版",$H388="中医诊所"),IFERROR(T388/同类汇总数据!E$4,0),IF(AND($G388="正式版",$H388="口腔诊所"),IFERROR(T388/同类汇总数据!E$5,0),IF(AND($G388="检查版",$H388="中西医诊所"),IFERROR(T388/同类汇总数据!E$6,0),IF(AND($G388="检查版",$H388="中医诊所"),IFERROR(T388/同类汇总数据!E$7,0),IF(AND($G388="检查版",$H388="口腔诊所"),IFERROR(T388/同类汇总数据!E$8,0),IF(AND($G388="互联网版",$H388="中西医诊所"),IFERROR(T388/同类汇总数据!E$9,0),IF(AND($G388="互联网版",$H388="中医诊所"),IFERROR(T388/同类汇总数据!E$10,0),IF(AND($G388="互联网版",$H388="口腔诊所"),IFERROR(T388/同类汇总数据!E$11,0))))))))))</f>
        <v>1.24915029581463</v>
      </c>
      <c r="AG388" s="61">
        <f>IF(AND($G388="正式版",$H388="中西医诊所"),IFERROR(U388/同类汇总数据!F$3,0),IF(AND($G388="正式版",$H388="中医诊所"),IFERROR(U388/同类汇总数据!F$4,0),IF(AND($G388="正式版",$H388="口腔诊所"),IFERROR(U388/同类汇总数据!F$5,0),IF(AND($G388="检查版",$H388="中西医诊所"),IFERROR(U388/同类汇总数据!F$6,0),IF(AND($G388="检查版",$H388="中医诊所"),IFERROR(U388/同类汇总数据!F$7,0),IF(AND($G388="检查版",$H388="口腔诊所"),IFERROR(U388/同类汇总数据!F$8,0),IF(AND($G388="互联网版",$H388="中西医诊所"),IFERROR(U388/同类汇总数据!F$9,0),IF(AND($G388="互联网版",$H388="中医诊所"),IFERROR(U388/同类汇总数据!F$10,0),IF(AND($G388="互联网版",$H388="口腔诊所"),IFERROR(U388/同类汇总数据!F$11,0))))))))))</f>
        <v>1.26031778861567</v>
      </c>
      <c r="AH388" s="61">
        <f>IF(AND($G388="正式版",$H388="中西医诊所"),IFERROR(V388/同类汇总数据!G$3,0),IF(AND($G388="正式版",$H388="中医诊所"),IFERROR(V388/同类汇总数据!G$4,0),IF(AND($G388="正式版",$H388="口腔诊所"),IFERROR(V388/同类汇总数据!G$5,0),IF(AND($G388="检查版",$H388="中西医诊所"),IFERROR(V388/同类汇总数据!G$6,0),IF(AND($G388="检查版",$H388="中医诊所"),IFERROR(V388/同类汇总数据!G$7,0),IF(AND($G388="检查版",$H388="口腔诊所"),IFERROR(V388/同类汇总数据!G$8,0),IF(AND($G388="互联网版",$H388="中西医诊所"),IFERROR(V388/同类汇总数据!G$9,0),IF(AND($G388="互联网版",$H388="中医诊所"),IFERROR(V388/同类汇总数据!G$10,0),IF(AND($G388="互联网版",$H388="口腔诊所"),IFERROR(V388/同类汇总数据!G$11,0))))))))))</f>
        <v>1.76158293521911</v>
      </c>
      <c r="AI388" s="61">
        <f>IF(AND($G388="正式版",$H388="中西医诊所"),IFERROR(W388/同类汇总数据!H$3,0),IF(AND($G388="正式版",$H388="中医诊所"),IFERROR(W388/同类汇总数据!H$4,0),IF(AND($G388="正式版",$H388="口腔诊所"),IFERROR(W388/同类汇总数据!H$5,0),IF(AND($G388="检查版",$H388="中西医诊所"),IFERROR(W388/同类汇总数据!H$6,0),IF(AND($G388="检查版",$H388="中医诊所"),IFERROR(W388/同类汇总数据!H$7,0),IF(AND($G388="检查版",$H388="口腔诊所"),IFERROR(W388/同类汇总数据!H$8,0),IF(AND($G388="互联网版",$H388="中西医诊所"),IFERROR(W388/同类汇总数据!H$9,0),IF(AND($G388="互联网版",$H388="中医诊所"),IFERROR(W388/同类汇总数据!H$10,0),IF(AND($G388="互联网版",$H388="口腔诊所"),IFERROR(W388/同类汇总数据!H$11,0))))))))))</f>
        <v>1.76681151239065</v>
      </c>
      <c r="AJ388" s="61">
        <f>IF(AND($G388="正式版",$H388="中西医诊所"),IFERROR(X388/同类汇总数据!I$3,0),IF(AND($G388="正式版",$H388="中医诊所"),IFERROR(X388/同类汇总数据!I$4,0),IF(AND($G388="正式版",$H388="口腔诊所"),IFERROR(X388/同类汇总数据!I$5,0),IF(AND($G388="检查版",$H388="中西医诊所"),IFERROR(X388/同类汇总数据!I$6,0),IF(AND($G388="检查版",$H388="中医诊所"),IFERROR(X388/同类汇总数据!I$7,0),IF(AND($G388="检查版",$H388="口腔诊所"),IFERROR(X388/同类汇总数据!I$8,0),IF(AND($G388="互联网版",$H388="中西医诊所"),IFERROR(X388/同类汇总数据!I$9,0),IF(AND($G388="互联网版",$H388="中医诊所"),IFERROR(X388/同类汇总数据!I$10,0),IF(AND($G388="互联网版",$H388="口腔诊所"),IFERROR(X388/同类汇总数据!I$11,0))))))))))</f>
        <v>2.09919463964371</v>
      </c>
      <c r="AK388" s="61">
        <f>IF(AND($G388="正式版",$H388="中西医诊所"),IFERROR(Y388/同类汇总数据!J$3,0),IF(AND($G388="正式版",$H388="中医诊所"),IFERROR(Y388/同类汇总数据!J$4,0),IF(AND($G388="正式版",$H388="口腔诊所"),IFERROR(Y388/同类汇总数据!J$5,0),IF(AND($G388="检查版",$H388="中西医诊所"),IFERROR(Y388/同类汇总数据!J$6,0),IF(AND($G388="检查版",$H388="中医诊所"),IFERROR(Y388/同类汇总数据!J$7,0),IF(AND($G388="检查版",$H388="口腔诊所"),IFERROR(Y388/同类汇总数据!J$8,0),IF(AND($G388="互联网版",$H388="中西医诊所"),IFERROR(Y388/同类汇总数据!J$9,0),IF(AND($G388="互联网版",$H388="中医诊所"),IFERROR(Y388/同类汇总数据!J$10,0),IF(AND($G388="互联网版",$H388="口腔诊所"),IFERROR(Y388/同类汇总数据!J$11,0))))))))))</f>
        <v>2.12533713622462</v>
      </c>
      <c r="AL388" s="62" t="str">
        <f ca="1" t="shared" si="101"/>
        <v>-</v>
      </c>
      <c r="AM388" s="62" t="str">
        <f t="shared" si="102"/>
        <v/>
      </c>
      <c r="AN388" s="5" t="str">
        <f t="shared" si="103"/>
        <v>高于同行150%</v>
      </c>
      <c r="AO388" s="63">
        <f t="shared" si="104"/>
        <v>46104.3888962616</v>
      </c>
      <c r="AP388" s="5" t="str">
        <f t="shared" si="105"/>
        <v/>
      </c>
      <c r="AQ388" s="60">
        <v>45378.8636927315</v>
      </c>
    </row>
    <row r="389" ht="17" spans="1:43">
      <c r="A389" s="5">
        <f t="shared" si="110"/>
        <v>386</v>
      </c>
      <c r="B389" s="55" t="str">
        <f t="shared" si="97"/>
        <v>交易波动较大</v>
      </c>
      <c r="C389" s="2" t="str">
        <f t="shared" si="99"/>
        <v/>
      </c>
      <c r="D389" s="56" t="str">
        <f t="shared" si="100"/>
        <v>-</v>
      </c>
      <c r="E389" s="84" t="s">
        <v>1165</v>
      </c>
      <c r="F389" s="58">
        <v>45379.6568615625</v>
      </c>
      <c r="G389" s="59" t="s">
        <v>38</v>
      </c>
      <c r="H389" s="59" t="s">
        <v>39</v>
      </c>
      <c r="I389" s="59" t="s">
        <v>40</v>
      </c>
      <c r="J389" s="59" t="s">
        <v>41</v>
      </c>
      <c r="K389" s="59" t="s">
        <v>1166</v>
      </c>
      <c r="L389" s="59"/>
      <c r="M389" s="60">
        <v>46104.3334143519</v>
      </c>
      <c r="N389" s="60">
        <v>46104.3982177893</v>
      </c>
      <c r="O389" s="60">
        <v>46104.3973611111</v>
      </c>
      <c r="P389" s="60">
        <v>46093.5687066088</v>
      </c>
      <c r="Q389" s="60">
        <v>46104.3982276273</v>
      </c>
      <c r="R389" s="59">
        <v>23589.4</v>
      </c>
      <c r="S389" s="59">
        <v>95292.3</v>
      </c>
      <c r="T389" s="59">
        <v>311106.1</v>
      </c>
      <c r="U389" s="59">
        <v>281476.9</v>
      </c>
      <c r="V389" s="59">
        <v>294</v>
      </c>
      <c r="W389" s="59">
        <v>1181</v>
      </c>
      <c r="X389" s="59">
        <v>3995</v>
      </c>
      <c r="Y389" s="59">
        <v>3584</v>
      </c>
      <c r="Z389" s="59">
        <v>255.6556766576</v>
      </c>
      <c r="AA389" s="59">
        <v>-0.1025104425</v>
      </c>
      <c r="AB389" s="59">
        <v>-0.0315658996</v>
      </c>
      <c r="AC389" s="59">
        <v>-0.1493170083</v>
      </c>
      <c r="AD389" s="61">
        <f>IF(AND($G389="正式版",$H389="中西医诊所"),IFERROR(R389/同类汇总数据!C$3,0),IF(AND($G389="正式版",$H389="中医诊所"),IFERROR(R389/同类汇总数据!C$4,0),IF(AND($G389="正式版",$H389="口腔诊所"),IFERROR(R389/同类汇总数据!C$5,0),IF(AND($G389="检查版",$H389="中西医诊所"),IFERROR(R389/同类汇总数据!C$6,0),IF(AND($G389="检查版",$H389="中医诊所"),IFERROR(R389/同类汇总数据!C$7,0),IF(AND($G389="检查版",$H389="口腔诊所"),IFERROR(R389/同类汇总数据!C$8,0),IF(AND($G389="互联网版",$H389="中西医诊所"),IFERROR(R389/同类汇总数据!C$9,0),IF(AND($G389="互联网版",$H389="中医诊所"),IFERROR(R389/同类汇总数据!C$10,0),IF(AND($G389="互联网版",$H389="口腔诊所"),IFERROR(R389/同类汇总数据!C$11,0))))))))))</f>
        <v>2.57758295686509</v>
      </c>
      <c r="AE389" s="61">
        <f>IF(AND($G389="正式版",$H389="中西医诊所"),IFERROR(S389/同类汇总数据!D$3,0),IF(AND($G389="正式版",$H389="中医诊所"),IFERROR(S389/同类汇总数据!D$4,0),IF(AND($G389="正式版",$H389="口腔诊所"),IFERROR(S389/同类汇总数据!D$5,0),IF(AND($G389="检查版",$H389="中西医诊所"),IFERROR(S389/同类汇总数据!D$6,0),IF(AND($G389="检查版",$H389="中医诊所"),IFERROR(S389/同类汇总数据!D$7,0),IF(AND($G389="检查版",$H389="口腔诊所"),IFERROR(S389/同类汇总数据!D$8,0),IF(AND($G389="互联网版",$H389="中西医诊所"),IFERROR(S389/同类汇总数据!D$9,0),IF(AND($G389="互联网版",$H389="中医诊所"),IFERROR(S389/同类汇总数据!D$10,0),IF(AND($G389="互联网版",$H389="口腔诊所"),IFERROR(S389/同类汇总数据!D$11,0))))))))))</f>
        <v>2.61191403133488</v>
      </c>
      <c r="AF389" s="61">
        <f>IF(AND($G389="正式版",$H389="中西医诊所"),IFERROR(T389/同类汇总数据!E$3,0),IF(AND($G389="正式版",$H389="中医诊所"),IFERROR(T389/同类汇总数据!E$4,0),IF(AND($G389="正式版",$H389="口腔诊所"),IFERROR(T389/同类汇总数据!E$5,0),IF(AND($G389="检查版",$H389="中西医诊所"),IFERROR(T389/同类汇总数据!E$6,0),IF(AND($G389="检查版",$H389="中医诊所"),IFERROR(T389/同类汇总数据!E$7,0),IF(AND($G389="检查版",$H389="口腔诊所"),IFERROR(T389/同类汇总数据!E$8,0),IF(AND($G389="互联网版",$H389="中西医诊所"),IFERROR(T389/同类汇总数据!E$9,0),IF(AND($G389="互联网版",$H389="中医诊所"),IFERROR(T389/同类汇总数据!E$10,0),IF(AND($G389="互联网版",$H389="口腔诊所"),IFERROR(T389/同类汇总数据!E$11,0))))))))))</f>
        <v>2.85114479043997</v>
      </c>
      <c r="AG389" s="61">
        <f>IF(AND($G389="正式版",$H389="中西医诊所"),IFERROR(U389/同类汇总数据!F$3,0),IF(AND($G389="正式版",$H389="中医诊所"),IFERROR(U389/同类汇总数据!F$4,0),IF(AND($G389="正式版",$H389="口腔诊所"),IFERROR(U389/同类汇总数据!F$5,0),IF(AND($G389="检查版",$H389="中西医诊所"),IFERROR(U389/同类汇总数据!F$6,0),IF(AND($G389="检查版",$H389="中医诊所"),IFERROR(U389/同类汇总数据!F$7,0),IF(AND($G389="检查版",$H389="口腔诊所"),IFERROR(U389/同类汇总数据!F$8,0),IF(AND($G389="互联网版",$H389="中西医诊所"),IFERROR(U389/同类汇总数据!F$9,0),IF(AND($G389="互联网版",$H389="中医诊所"),IFERROR(U389/同类汇总数据!F$10,0),IF(AND($G389="互联网版",$H389="口腔诊所"),IFERROR(U389/同类汇总数据!F$11,0))))))))))</f>
        <v>2.93439917463347</v>
      </c>
      <c r="AH389" s="61">
        <f>IF(AND($G389="正式版",$H389="中西医诊所"),IFERROR(V389/同类汇总数据!G$3,0),IF(AND($G389="正式版",$H389="中医诊所"),IFERROR(V389/同类汇总数据!G$4,0),IF(AND($G389="正式版",$H389="口腔诊所"),IFERROR(V389/同类汇总数据!G$5,0),IF(AND($G389="检查版",$H389="中西医诊所"),IFERROR(V389/同类汇总数据!G$6,0),IF(AND($G389="检查版",$H389="中医诊所"),IFERROR(V389/同类汇总数据!G$7,0),IF(AND($G389="检查版",$H389="口腔诊所"),IFERROR(V389/同类汇总数据!G$8,0),IF(AND($G389="互联网版",$H389="中西医诊所"),IFERROR(V389/同类汇总数据!G$9,0),IF(AND($G389="互联网版",$H389="中医诊所"),IFERROR(V389/同类汇总数据!G$10,0),IF(AND($G389="互联网版",$H389="口腔诊所"),IFERROR(V389/同类汇总数据!G$11,0))))))))))</f>
        <v>3.1012298380504</v>
      </c>
      <c r="AI389" s="61">
        <f>IF(AND($G389="正式版",$H389="中西医诊所"),IFERROR(W389/同类汇总数据!H$3,0),IF(AND($G389="正式版",$H389="中医诊所"),IFERROR(W389/同类汇总数据!H$4,0),IF(AND($G389="正式版",$H389="口腔诊所"),IFERROR(W389/同类汇总数据!H$5,0),IF(AND($G389="检查版",$H389="中西医诊所"),IFERROR(W389/同类汇总数据!H$6,0),IF(AND($G389="检查版",$H389="中医诊所"),IFERROR(W389/同类汇总数据!H$7,0),IF(AND($G389="检查版",$H389="口腔诊所"),IFERROR(W389/同类汇总数据!H$8,0),IF(AND($G389="互联网版",$H389="中西医诊所"),IFERROR(W389/同类汇总数据!H$9,0),IF(AND($G389="互联网版",$H389="中医诊所"),IFERROR(W389/同类汇总数据!H$10,0),IF(AND($G389="互联网版",$H389="口腔诊所"),IFERROR(W389/同类汇总数据!H$11,0))))))))))</f>
        <v>3.23003776491233</v>
      </c>
      <c r="AJ389" s="61">
        <f>IF(AND($G389="正式版",$H389="中西医诊所"),IFERROR(X389/同类汇总数据!I$3,0),IF(AND($G389="正式版",$H389="中医诊所"),IFERROR(X389/同类汇总数据!I$4,0),IF(AND($G389="正式版",$H389="口腔诊所"),IFERROR(X389/同类汇总数据!I$5,0),IF(AND($G389="检查版",$H389="中西医诊所"),IFERROR(X389/同类汇总数据!I$6,0),IF(AND($G389="检查版",$H389="中医诊所"),IFERROR(X389/同类汇总数据!I$7,0),IF(AND($G389="检查版",$H389="口腔诊所"),IFERROR(X389/同类汇总数据!I$8,0),IF(AND($G389="互联网版",$H389="中西医诊所"),IFERROR(X389/同类汇总数据!I$9,0),IF(AND($G389="互联网版",$H389="中医诊所"),IFERROR(X389/同类汇总数据!I$10,0),IF(AND($G389="互联网版",$H389="口腔诊所"),IFERROR(X389/同类汇总数据!I$11,0))))))))))</f>
        <v>3.53255374278711</v>
      </c>
      <c r="AK389" s="61">
        <f>IF(AND($G389="正式版",$H389="中西医诊所"),IFERROR(Y389/同类汇总数据!J$3,0),IF(AND($G389="正式版",$H389="中医诊所"),IFERROR(Y389/同类汇总数据!J$4,0),IF(AND($G389="正式版",$H389="口腔诊所"),IFERROR(Y389/同类汇总数据!J$5,0),IF(AND($G389="检查版",$H389="中西医诊所"),IFERROR(Y389/同类汇总数据!J$6,0),IF(AND($G389="检查版",$H389="中医诊所"),IFERROR(Y389/同类汇总数据!J$7,0),IF(AND($G389="检查版",$H389="口腔诊所"),IFERROR(Y389/同类汇总数据!J$8,0),IF(AND($G389="互联网版",$H389="中西医诊所"),IFERROR(Y389/同类汇总数据!J$9,0),IF(AND($G389="互联网版",$H389="中医诊所"),IFERROR(Y389/同类汇总数据!J$10,0),IF(AND($G389="互联网版",$H389="口腔诊所"),IFERROR(Y389/同类汇总数据!J$11,0))))))))))</f>
        <v>3.58119807062954</v>
      </c>
      <c r="AL389" s="62" t="str">
        <f ca="1" t="shared" si="101"/>
        <v>-</v>
      </c>
      <c r="AM389" s="62" t="str">
        <f t="shared" si="102"/>
        <v>高于同行100%</v>
      </c>
      <c r="AN389" s="5" t="str">
        <f t="shared" si="103"/>
        <v>高于同行100%</v>
      </c>
      <c r="AO389" s="63">
        <f t="shared" si="104"/>
        <v>46104.3982276273</v>
      </c>
      <c r="AP389" s="5" t="str">
        <f t="shared" si="105"/>
        <v/>
      </c>
      <c r="AQ389" s="60">
        <v>45378.8703231481</v>
      </c>
    </row>
    <row r="390" ht="17" spans="1:43">
      <c r="A390" s="5">
        <f t="shared" si="110"/>
        <v>387</v>
      </c>
      <c r="B390" s="55" t="str">
        <f t="shared" si="97"/>
        <v>连续三月交易上升</v>
      </c>
      <c r="C390" s="2" t="str">
        <f t="shared" si="99"/>
        <v/>
      </c>
      <c r="D390" s="56" t="str">
        <f t="shared" si="100"/>
        <v>-</v>
      </c>
      <c r="E390" s="84" t="s">
        <v>1167</v>
      </c>
      <c r="F390" s="58">
        <v>45379.907559213</v>
      </c>
      <c r="G390" s="59" t="s">
        <v>38</v>
      </c>
      <c r="H390" s="59" t="s">
        <v>39</v>
      </c>
      <c r="I390" s="59" t="s">
        <v>40</v>
      </c>
      <c r="J390" s="59" t="s">
        <v>45</v>
      </c>
      <c r="K390" s="59" t="s">
        <v>1168</v>
      </c>
      <c r="L390" s="59" t="s">
        <v>47</v>
      </c>
      <c r="M390" s="60">
        <v>46104.3655555556</v>
      </c>
      <c r="N390" s="60">
        <v>46103.9975683565</v>
      </c>
      <c r="O390" s="60">
        <v>46103.8610885764</v>
      </c>
      <c r="P390" s="60">
        <v>46100.5273438889</v>
      </c>
      <c r="Q390" s="60">
        <v>46103.9975666898</v>
      </c>
      <c r="R390" s="59">
        <v>5126.86</v>
      </c>
      <c r="S390" s="59">
        <v>16216.64</v>
      </c>
      <c r="T390" s="59">
        <v>45996.15</v>
      </c>
      <c r="U390" s="59">
        <v>39374.63</v>
      </c>
      <c r="V390" s="59">
        <v>61</v>
      </c>
      <c r="W390" s="59">
        <v>184</v>
      </c>
      <c r="X390" s="59">
        <v>526</v>
      </c>
      <c r="Y390" s="59">
        <v>463</v>
      </c>
      <c r="Z390" s="59">
        <v>181.4499078341</v>
      </c>
      <c r="AA390" s="59">
        <v>1.2622114281</v>
      </c>
      <c r="AB390" s="59">
        <v>-0.6829647667</v>
      </c>
      <c r="AC390" s="59">
        <v>-0.3446580739</v>
      </c>
      <c r="AD390" s="61">
        <f>IF(AND($G390="正式版",$H390="中西医诊所"),IFERROR(R390/同类汇总数据!C$3,0),IF(AND($G390="正式版",$H390="中医诊所"),IFERROR(R390/同类汇总数据!C$4,0),IF(AND($G390="正式版",$H390="口腔诊所"),IFERROR(R390/同类汇总数据!C$5,0),IF(AND($G390="检查版",$H390="中西医诊所"),IFERROR(R390/同类汇总数据!C$6,0),IF(AND($G390="检查版",$H390="中医诊所"),IFERROR(R390/同类汇总数据!C$7,0),IF(AND($G390="检查版",$H390="口腔诊所"),IFERROR(R390/同类汇总数据!C$8,0),IF(AND($G390="互联网版",$H390="中西医诊所"),IFERROR(R390/同类汇总数据!C$9,0),IF(AND($G390="互联网版",$H390="中医诊所"),IFERROR(R390/同类汇总数据!C$10,0),IF(AND($G390="互联网版",$H390="口腔诊所"),IFERROR(R390/同类汇总数据!C$11,0))))))))))</f>
        <v>0.560205302306687</v>
      </c>
      <c r="AE390" s="61">
        <f>IF(AND($G390="正式版",$H390="中西医诊所"),IFERROR(S390/同类汇总数据!D$3,0),IF(AND($G390="正式版",$H390="中医诊所"),IFERROR(S390/同类汇总数据!D$4,0),IF(AND($G390="正式版",$H390="口腔诊所"),IFERROR(S390/同类汇总数据!D$5,0),IF(AND($G390="检查版",$H390="中西医诊所"),IFERROR(S390/同类汇总数据!D$6,0),IF(AND($G390="检查版",$H390="中医诊所"),IFERROR(S390/同类汇总数据!D$7,0),IF(AND($G390="检查版",$H390="口腔诊所"),IFERROR(S390/同类汇总数据!D$8,0),IF(AND($G390="互联网版",$H390="中西医诊所"),IFERROR(S390/同类汇总数据!D$9,0),IF(AND($G390="互联网版",$H390="中医诊所"),IFERROR(S390/同类汇总数据!D$10,0),IF(AND($G390="互联网版",$H390="口腔诊所"),IFERROR(S390/同类汇总数据!D$11,0))))))))))</f>
        <v>0.444489948895203</v>
      </c>
      <c r="AF390" s="61">
        <f>IF(AND($G390="正式版",$H390="中西医诊所"),IFERROR(T390/同类汇总数据!E$3,0),IF(AND($G390="正式版",$H390="中医诊所"),IFERROR(T390/同类汇总数据!E$4,0),IF(AND($G390="正式版",$H390="口腔诊所"),IFERROR(T390/同类汇总数据!E$5,0),IF(AND($G390="检查版",$H390="中西医诊所"),IFERROR(T390/同类汇总数据!E$6,0),IF(AND($G390="检查版",$H390="中医诊所"),IFERROR(T390/同类汇总数据!E$7,0),IF(AND($G390="检查版",$H390="口腔诊所"),IFERROR(T390/同类汇总数据!E$8,0),IF(AND($G390="互联网版",$H390="中西医诊所"),IFERROR(T390/同类汇总数据!E$9,0),IF(AND($G390="互联网版",$H390="中医诊所"),IFERROR(T390/同类汇总数据!E$10,0),IF(AND($G390="互联网版",$H390="口腔诊所"),IFERROR(T390/同类汇总数据!E$11,0))))))))))</f>
        <v>0.421533629372087</v>
      </c>
      <c r="AG390" s="61">
        <f>IF(AND($G390="正式版",$H390="中西医诊所"),IFERROR(U390/同类汇总数据!F$3,0),IF(AND($G390="正式版",$H390="中医诊所"),IFERROR(U390/同类汇总数据!F$4,0),IF(AND($G390="正式版",$H390="口腔诊所"),IFERROR(U390/同类汇总数据!F$5,0),IF(AND($G390="检查版",$H390="中西医诊所"),IFERROR(U390/同类汇总数据!F$6,0),IF(AND($G390="检查版",$H390="中医诊所"),IFERROR(U390/同类汇总数据!F$7,0),IF(AND($G390="检查版",$H390="口腔诊所"),IFERROR(U390/同类汇总数据!F$8,0),IF(AND($G390="互联网版",$H390="中西医诊所"),IFERROR(U390/同类汇总数据!F$9,0),IF(AND($G390="互联网版",$H390="中医诊所"),IFERROR(U390/同类汇总数据!F$10,0),IF(AND($G390="互联网版",$H390="口腔诊所"),IFERROR(U390/同类汇总数据!F$11,0))))))))))</f>
        <v>0.41048086636416</v>
      </c>
      <c r="AH390" s="61">
        <f>IF(AND($G390="正式版",$H390="中西医诊所"),IFERROR(V390/同类汇总数据!G$3,0),IF(AND($G390="正式版",$H390="中医诊所"),IFERROR(V390/同类汇总数据!G$4,0),IF(AND($G390="正式版",$H390="口腔诊所"),IFERROR(V390/同类汇总数据!G$5,0),IF(AND($G390="检查版",$H390="中西医诊所"),IFERROR(V390/同类汇总数据!G$6,0),IF(AND($G390="检查版",$H390="中医诊所"),IFERROR(V390/同类汇总数据!G$7,0),IF(AND($G390="检查版",$H390="口腔诊所"),IFERROR(V390/同类汇总数据!G$8,0),IF(AND($G390="互联网版",$H390="中西医诊所"),IFERROR(V390/同类汇总数据!G$9,0),IF(AND($G390="互联网版",$H390="中医诊所"),IFERROR(V390/同类汇总数据!G$10,0),IF(AND($G390="互联网版",$H390="口腔诊所"),IFERROR(V390/同类汇总数据!G$11,0))))))))))</f>
        <v>0.64345244939141</v>
      </c>
      <c r="AI390" s="61">
        <f>IF(AND($G390="正式版",$H390="中西医诊所"),IFERROR(W390/同类汇总数据!H$3,0),IF(AND($G390="正式版",$H390="中医诊所"),IFERROR(W390/同类汇总数据!H$4,0),IF(AND($G390="正式版",$H390="口腔诊所"),IFERROR(W390/同类汇总数据!H$5,0),IF(AND($G390="检查版",$H390="中西医诊所"),IFERROR(W390/同类汇总数据!H$6,0),IF(AND($G390="检查版",$H390="中医诊所"),IFERROR(W390/同类汇总数据!H$7,0),IF(AND($G390="检查版",$H390="口腔诊所"),IFERROR(W390/同类汇总数据!H$8,0),IF(AND($G390="互联网版",$H390="中西医诊所"),IFERROR(W390/同类汇总数据!H$9,0),IF(AND($G390="互联网版",$H390="中医诊所"),IFERROR(W390/同类汇总数据!H$10,0),IF(AND($G390="互联网版",$H390="口腔诊所"),IFERROR(W390/同类汇总数据!H$11,0))))))))))</f>
        <v>0.503240430773809</v>
      </c>
      <c r="AJ390" s="61">
        <f>IF(AND($G390="正式版",$H390="中西医诊所"),IFERROR(X390/同类汇总数据!I$3,0),IF(AND($G390="正式版",$H390="中医诊所"),IFERROR(X390/同类汇总数据!I$4,0),IF(AND($G390="正式版",$H390="口腔诊所"),IFERROR(X390/同类汇总数据!I$5,0),IF(AND($G390="检查版",$H390="中西医诊所"),IFERROR(X390/同类汇总数据!I$6,0),IF(AND($G390="检查版",$H390="中医诊所"),IFERROR(X390/同类汇总数据!I$7,0),IF(AND($G390="检查版",$H390="口腔诊所"),IFERROR(X390/同类汇总数据!I$8,0),IF(AND($G390="互联网版",$H390="中西医诊所"),IFERROR(X390/同类汇总数据!I$9,0),IF(AND($G390="互联网版",$H390="中医诊所"),IFERROR(X390/同类汇总数据!I$10,0),IF(AND($G390="互联网版",$H390="口腔诊所"),IFERROR(X390/同类汇总数据!I$11,0))))))))))</f>
        <v>0.4651122074358</v>
      </c>
      <c r="AK390" s="61">
        <f>IF(AND($G390="正式版",$H390="中西医诊所"),IFERROR(Y390/同类汇总数据!J$3,0),IF(AND($G390="正式版",$H390="中医诊所"),IFERROR(Y390/同类汇总数据!J$4,0),IF(AND($G390="正式版",$H390="口腔诊所"),IFERROR(Y390/同类汇总数据!J$5,0),IF(AND($G390="检查版",$H390="中西医诊所"),IFERROR(Y390/同类汇总数据!J$6,0),IF(AND($G390="检查版",$H390="中医诊所"),IFERROR(Y390/同类汇总数据!J$7,0),IF(AND($G390="检查版",$H390="口腔诊所"),IFERROR(Y390/同类汇总数据!J$8,0),IF(AND($G390="互联网版",$H390="中西医诊所"),IFERROR(Y390/同类汇总数据!J$9,0),IF(AND($G390="互联网版",$H390="中医诊所"),IFERROR(Y390/同类汇总数据!J$10,0),IF(AND($G390="互联网版",$H390="口腔诊所"),IFERROR(Y390/同类汇总数据!J$11,0))))))))))</f>
        <v>0.46263803200376</v>
      </c>
      <c r="AL390" s="62" t="str">
        <f ca="1" t="shared" si="101"/>
        <v>-</v>
      </c>
      <c r="AM390" s="62" t="str">
        <f t="shared" si="102"/>
        <v>低于同行50%</v>
      </c>
      <c r="AN390" s="5" t="str">
        <f t="shared" si="103"/>
        <v/>
      </c>
      <c r="AO390" s="63">
        <f t="shared" si="104"/>
        <v>46104.3655555556</v>
      </c>
      <c r="AP390" s="5" t="str">
        <f t="shared" si="105"/>
        <v/>
      </c>
      <c r="AQ390" s="60">
        <v>45378.8751051505</v>
      </c>
    </row>
    <row r="391" ht="17" spans="1:43">
      <c r="A391" s="5">
        <f t="shared" si="110"/>
        <v>388</v>
      </c>
      <c r="B391" s="55" t="str">
        <f t="shared" si="97"/>
        <v>无交易</v>
      </c>
      <c r="C391" s="2" t="str">
        <f t="shared" si="99"/>
        <v/>
      </c>
      <c r="D391" s="56" t="str">
        <f t="shared" si="100"/>
        <v>流失</v>
      </c>
      <c r="E391" s="84" t="s">
        <v>1169</v>
      </c>
      <c r="F391" s="58">
        <v>45379.9089395602</v>
      </c>
      <c r="G391" s="59" t="s">
        <v>60</v>
      </c>
      <c r="H391" s="59" t="s">
        <v>63</v>
      </c>
      <c r="I391" s="59" t="s">
        <v>40</v>
      </c>
      <c r="J391" s="59" t="s">
        <v>85</v>
      </c>
      <c r="K391" s="59" t="s">
        <v>1170</v>
      </c>
      <c r="L391" s="59" t="s">
        <v>87</v>
      </c>
      <c r="M391" s="60">
        <v>45382.7348611111</v>
      </c>
      <c r="N391" s="60"/>
      <c r="O391" s="60"/>
      <c r="P391" s="60">
        <v>45380.6193456366</v>
      </c>
      <c r="Q391" s="60"/>
      <c r="R391" s="59"/>
      <c r="S391" s="59"/>
      <c r="T391" s="59"/>
      <c r="U391" s="59"/>
      <c r="V391" s="59"/>
      <c r="W391" s="59"/>
      <c r="X391" s="59"/>
      <c r="Y391" s="59"/>
      <c r="Z391" s="59"/>
      <c r="AA391" s="59"/>
      <c r="AB391" s="59"/>
      <c r="AC391" s="59"/>
      <c r="AD391" s="61">
        <f>IF(AND($G391="正式版",$H391="中西医诊所"),IFERROR(R391/同类汇总数据!C$3,0),IF(AND($G391="正式版",$H391="中医诊所"),IFERROR(R391/同类汇总数据!C$4,0),IF(AND($G391="正式版",$H391="口腔诊所"),IFERROR(R391/同类汇总数据!C$5,0),IF(AND($G391="检查版",$H391="中西医诊所"),IFERROR(R391/同类汇总数据!C$6,0),IF(AND($G391="检查版",$H391="中医诊所"),IFERROR(R391/同类汇总数据!C$7,0),IF(AND($G391="检查版",$H391="口腔诊所"),IFERROR(R391/同类汇总数据!C$8,0),IF(AND($G391="互联网版",$H391="中西医诊所"),IFERROR(R391/同类汇总数据!C$9,0),IF(AND($G391="互联网版",$H391="中医诊所"),IFERROR(R391/同类汇总数据!C$10,0),IF(AND($G391="互联网版",$H391="口腔诊所"),IFERROR(R391/同类汇总数据!C$11,0))))))))))</f>
        <v>0</v>
      </c>
      <c r="AE391" s="61">
        <f>IF(AND($G391="正式版",$H391="中西医诊所"),IFERROR(S391/同类汇总数据!D$3,0),IF(AND($G391="正式版",$H391="中医诊所"),IFERROR(S391/同类汇总数据!D$4,0),IF(AND($G391="正式版",$H391="口腔诊所"),IFERROR(S391/同类汇总数据!D$5,0),IF(AND($G391="检查版",$H391="中西医诊所"),IFERROR(S391/同类汇总数据!D$6,0),IF(AND($G391="检查版",$H391="中医诊所"),IFERROR(S391/同类汇总数据!D$7,0),IF(AND($G391="检查版",$H391="口腔诊所"),IFERROR(S391/同类汇总数据!D$8,0),IF(AND($G391="互联网版",$H391="中西医诊所"),IFERROR(S391/同类汇总数据!D$9,0),IF(AND($G391="互联网版",$H391="中医诊所"),IFERROR(S391/同类汇总数据!D$10,0),IF(AND($G391="互联网版",$H391="口腔诊所"),IFERROR(S391/同类汇总数据!D$11,0))))))))))</f>
        <v>0</v>
      </c>
      <c r="AF391" s="61">
        <f>IF(AND($G391="正式版",$H391="中西医诊所"),IFERROR(T391/同类汇总数据!E$3,0),IF(AND($G391="正式版",$H391="中医诊所"),IFERROR(T391/同类汇总数据!E$4,0),IF(AND($G391="正式版",$H391="口腔诊所"),IFERROR(T391/同类汇总数据!E$5,0),IF(AND($G391="检查版",$H391="中西医诊所"),IFERROR(T391/同类汇总数据!E$6,0),IF(AND($G391="检查版",$H391="中医诊所"),IFERROR(T391/同类汇总数据!E$7,0),IF(AND($G391="检查版",$H391="口腔诊所"),IFERROR(T391/同类汇总数据!E$8,0),IF(AND($G391="互联网版",$H391="中西医诊所"),IFERROR(T391/同类汇总数据!E$9,0),IF(AND($G391="互联网版",$H391="中医诊所"),IFERROR(T391/同类汇总数据!E$10,0),IF(AND($G391="互联网版",$H391="口腔诊所"),IFERROR(T391/同类汇总数据!E$11,0))))))))))</f>
        <v>0</v>
      </c>
      <c r="AG391" s="61">
        <f>IF(AND($G391="正式版",$H391="中西医诊所"),IFERROR(U391/同类汇总数据!F$3,0),IF(AND($G391="正式版",$H391="中医诊所"),IFERROR(U391/同类汇总数据!F$4,0),IF(AND($G391="正式版",$H391="口腔诊所"),IFERROR(U391/同类汇总数据!F$5,0),IF(AND($G391="检查版",$H391="中西医诊所"),IFERROR(U391/同类汇总数据!F$6,0),IF(AND($G391="检查版",$H391="中医诊所"),IFERROR(U391/同类汇总数据!F$7,0),IF(AND($G391="检查版",$H391="口腔诊所"),IFERROR(U391/同类汇总数据!F$8,0),IF(AND($G391="互联网版",$H391="中西医诊所"),IFERROR(U391/同类汇总数据!F$9,0),IF(AND($G391="互联网版",$H391="中医诊所"),IFERROR(U391/同类汇总数据!F$10,0),IF(AND($G391="互联网版",$H391="口腔诊所"),IFERROR(U391/同类汇总数据!F$11,0))))))))))</f>
        <v>0</v>
      </c>
      <c r="AH391" s="61">
        <f>IF(AND($G391="正式版",$H391="中西医诊所"),IFERROR(V391/同类汇总数据!G$3,0),IF(AND($G391="正式版",$H391="中医诊所"),IFERROR(V391/同类汇总数据!G$4,0),IF(AND($G391="正式版",$H391="口腔诊所"),IFERROR(V391/同类汇总数据!G$5,0),IF(AND($G391="检查版",$H391="中西医诊所"),IFERROR(V391/同类汇总数据!G$6,0),IF(AND($G391="检查版",$H391="中医诊所"),IFERROR(V391/同类汇总数据!G$7,0),IF(AND($G391="检查版",$H391="口腔诊所"),IFERROR(V391/同类汇总数据!G$8,0),IF(AND($G391="互联网版",$H391="中西医诊所"),IFERROR(V391/同类汇总数据!G$9,0),IF(AND($G391="互联网版",$H391="中医诊所"),IFERROR(V391/同类汇总数据!G$10,0),IF(AND($G391="互联网版",$H391="口腔诊所"),IFERROR(V391/同类汇总数据!G$11,0))))))))))</f>
        <v>0</v>
      </c>
      <c r="AI391" s="61">
        <f>IF(AND($G391="正式版",$H391="中西医诊所"),IFERROR(W391/同类汇总数据!H$3,0),IF(AND($G391="正式版",$H391="中医诊所"),IFERROR(W391/同类汇总数据!H$4,0),IF(AND($G391="正式版",$H391="口腔诊所"),IFERROR(W391/同类汇总数据!H$5,0),IF(AND($G391="检查版",$H391="中西医诊所"),IFERROR(W391/同类汇总数据!H$6,0),IF(AND($G391="检查版",$H391="中医诊所"),IFERROR(W391/同类汇总数据!H$7,0),IF(AND($G391="检查版",$H391="口腔诊所"),IFERROR(W391/同类汇总数据!H$8,0),IF(AND($G391="互联网版",$H391="中西医诊所"),IFERROR(W391/同类汇总数据!H$9,0),IF(AND($G391="互联网版",$H391="中医诊所"),IFERROR(W391/同类汇总数据!H$10,0),IF(AND($G391="互联网版",$H391="口腔诊所"),IFERROR(W391/同类汇总数据!H$11,0))))))))))</f>
        <v>0</v>
      </c>
      <c r="AJ391" s="61">
        <f>IF(AND($G391="正式版",$H391="中西医诊所"),IFERROR(X391/同类汇总数据!I$3,0),IF(AND($G391="正式版",$H391="中医诊所"),IFERROR(X391/同类汇总数据!I$4,0),IF(AND($G391="正式版",$H391="口腔诊所"),IFERROR(X391/同类汇总数据!I$5,0),IF(AND($G391="检查版",$H391="中西医诊所"),IFERROR(X391/同类汇总数据!I$6,0),IF(AND($G391="检查版",$H391="中医诊所"),IFERROR(X391/同类汇总数据!I$7,0),IF(AND($G391="检查版",$H391="口腔诊所"),IFERROR(X391/同类汇总数据!I$8,0),IF(AND($G391="互联网版",$H391="中西医诊所"),IFERROR(X391/同类汇总数据!I$9,0),IF(AND($G391="互联网版",$H391="中医诊所"),IFERROR(X391/同类汇总数据!I$10,0),IF(AND($G391="互联网版",$H391="口腔诊所"),IFERROR(X391/同类汇总数据!I$11,0))))))))))</f>
        <v>0</v>
      </c>
      <c r="AK391" s="61">
        <f>IF(AND($G391="正式版",$H391="中西医诊所"),IFERROR(Y391/同类汇总数据!J$3,0),IF(AND($G391="正式版",$H391="中医诊所"),IFERROR(Y391/同类汇总数据!J$4,0),IF(AND($G391="正式版",$H391="口腔诊所"),IFERROR(Y391/同类汇总数据!J$5,0),IF(AND($G391="检查版",$H391="中西医诊所"),IFERROR(Y391/同类汇总数据!J$6,0),IF(AND($G391="检查版",$H391="中医诊所"),IFERROR(Y391/同类汇总数据!J$7,0),IF(AND($G391="检查版",$H391="口腔诊所"),IFERROR(Y391/同类汇总数据!J$8,0),IF(AND($G391="互联网版",$H391="中西医诊所"),IFERROR(Y391/同类汇总数据!J$9,0),IF(AND($G391="互联网版",$H391="中医诊所"),IFERROR(Y391/同类汇总数据!J$10,0),IF(AND($G391="互联网版",$H391="口腔诊所"),IFERROR(Y391/同类汇总数据!J$11,0))))))))))</f>
        <v>0</v>
      </c>
      <c r="AL391" s="62" t="str">
        <f ca="1" t="shared" si="101"/>
        <v>今年内未操作</v>
      </c>
      <c r="AM391" s="62" t="str">
        <f t="shared" si="102"/>
        <v>低于同行20%</v>
      </c>
      <c r="AN391" s="5" t="str">
        <f t="shared" si="103"/>
        <v>低于同行20%</v>
      </c>
      <c r="AO391" s="63">
        <f t="shared" si="104"/>
        <v>45382.7348611111</v>
      </c>
      <c r="AP391" s="5" t="str">
        <f t="shared" si="105"/>
        <v/>
      </c>
      <c r="AQ391" s="60">
        <v>45379.6568615625</v>
      </c>
    </row>
    <row r="392" ht="17" spans="1:43">
      <c r="A392" s="5">
        <f t="shared" si="110"/>
        <v>389</v>
      </c>
      <c r="B392" s="55" t="str">
        <f t="shared" si="97"/>
        <v>交易波动较大</v>
      </c>
      <c r="C392" s="2" t="str">
        <f t="shared" si="99"/>
        <v/>
      </c>
      <c r="D392" s="56" t="str">
        <f t="shared" si="100"/>
        <v>-</v>
      </c>
      <c r="E392" s="84" t="s">
        <v>1171</v>
      </c>
      <c r="F392" s="58">
        <v>45382.6803184606</v>
      </c>
      <c r="G392" s="59" t="s">
        <v>38</v>
      </c>
      <c r="H392" s="59" t="s">
        <v>39</v>
      </c>
      <c r="I392" s="59" t="s">
        <v>40</v>
      </c>
      <c r="J392" s="59" t="s">
        <v>155</v>
      </c>
      <c r="K392" s="59" t="s">
        <v>1172</v>
      </c>
      <c r="L392" s="59" t="s">
        <v>1173</v>
      </c>
      <c r="M392" s="60">
        <v>46104.3556134259</v>
      </c>
      <c r="N392" s="60">
        <v>46103.6797624769</v>
      </c>
      <c r="O392" s="60">
        <v>46103.6793144444</v>
      </c>
      <c r="P392" s="60">
        <v>45957.8079136458</v>
      </c>
      <c r="Q392" s="60">
        <v>46096.7328108218</v>
      </c>
      <c r="R392" s="59">
        <v>19889</v>
      </c>
      <c r="S392" s="59">
        <v>69017.62</v>
      </c>
      <c r="T392" s="59">
        <v>186733.52</v>
      </c>
      <c r="U392" s="59">
        <v>163871.62</v>
      </c>
      <c r="V392" s="59">
        <v>14</v>
      </c>
      <c r="W392" s="59">
        <v>105</v>
      </c>
      <c r="X392" s="59">
        <v>269</v>
      </c>
      <c r="Y392" s="59">
        <v>225</v>
      </c>
      <c r="Z392" s="59">
        <v>987.1784337349</v>
      </c>
      <c r="AA392" s="59">
        <v>0.1787204755</v>
      </c>
      <c r="AB392" s="59">
        <v>-0.0103088253</v>
      </c>
      <c r="AC392" s="59">
        <v>-0.1088080576</v>
      </c>
      <c r="AD392" s="61">
        <f>IF(AND($G392="正式版",$H392="中西医诊所"),IFERROR(R392/同类汇总数据!C$3,0),IF(AND($G392="正式版",$H392="中医诊所"),IFERROR(R392/同类汇总数据!C$4,0),IF(AND($G392="正式版",$H392="口腔诊所"),IFERROR(R392/同类汇总数据!C$5,0),IF(AND($G392="检查版",$H392="中西医诊所"),IFERROR(R392/同类汇总数据!C$6,0),IF(AND($G392="检查版",$H392="中医诊所"),IFERROR(R392/同类汇总数据!C$7,0),IF(AND($G392="检查版",$H392="口腔诊所"),IFERROR(R392/同类汇总数据!C$8,0),IF(AND($G392="互联网版",$H392="中西医诊所"),IFERROR(R392/同类汇总数据!C$9,0),IF(AND($G392="互联网版",$H392="中医诊所"),IFERROR(R392/同类汇总数据!C$10,0),IF(AND($G392="互联网版",$H392="口腔诊所"),IFERROR(R392/同类汇总数据!C$11,0))))))))))</f>
        <v>2.17324507741146</v>
      </c>
      <c r="AE392" s="61">
        <f>IF(AND($G392="正式版",$H392="中西医诊所"),IFERROR(S392/同类汇总数据!D$3,0),IF(AND($G392="正式版",$H392="中医诊所"),IFERROR(S392/同类汇总数据!D$4,0),IF(AND($G392="正式版",$H392="口腔诊所"),IFERROR(S392/同类汇总数据!D$5,0),IF(AND($G392="检查版",$H392="中西医诊所"),IFERROR(S392/同类汇总数据!D$6,0),IF(AND($G392="检查版",$H392="中医诊所"),IFERROR(S392/同类汇总数据!D$7,0),IF(AND($G392="检查版",$H392="口腔诊所"),IFERROR(S392/同类汇总数据!D$8,0),IF(AND($G392="互联网版",$H392="中西医诊所"),IFERROR(S392/同类汇总数据!D$9,0),IF(AND($G392="互联网版",$H392="中医诊所"),IFERROR(S392/同类汇总数据!D$10,0),IF(AND($G392="互联网版",$H392="口腔诊所"),IFERROR(S392/同类汇总数据!D$11,0))))))))))</f>
        <v>1.89173826308462</v>
      </c>
      <c r="AF392" s="61">
        <f>IF(AND($G392="正式版",$H392="中西医诊所"),IFERROR(T392/同类汇总数据!E$3,0),IF(AND($G392="正式版",$H392="中医诊所"),IFERROR(T392/同类汇总数据!E$4,0),IF(AND($G392="正式版",$H392="口腔诊所"),IFERROR(T392/同类汇总数据!E$5,0),IF(AND($G392="检查版",$H392="中西医诊所"),IFERROR(T392/同类汇总数据!E$6,0),IF(AND($G392="检查版",$H392="中医诊所"),IFERROR(T392/同类汇总数据!E$7,0),IF(AND($G392="检查版",$H392="口腔诊所"),IFERROR(T392/同类汇总数据!E$8,0),IF(AND($G392="互联网版",$H392="中西医诊所"),IFERROR(T392/同类汇总数据!E$9,0),IF(AND($G392="互联网版",$H392="中医诊所"),IFERROR(T392/同类汇总数据!E$10,0),IF(AND($G392="互联网版",$H392="口腔诊所"),IFERROR(T392/同类汇总数据!E$11,0))))))))))</f>
        <v>1.71132710913903</v>
      </c>
      <c r="AG392" s="61">
        <f>IF(AND($G392="正式版",$H392="中西医诊所"),IFERROR(U392/同类汇总数据!F$3,0),IF(AND($G392="正式版",$H392="中医诊所"),IFERROR(U392/同类汇总数据!F$4,0),IF(AND($G392="正式版",$H392="口腔诊所"),IFERROR(U392/同类汇总数据!F$5,0),IF(AND($G392="检查版",$H392="中西医诊所"),IFERROR(U392/同类汇总数据!F$6,0),IF(AND($G392="检查版",$H392="中医诊所"),IFERROR(U392/同类汇总数据!F$7,0),IF(AND($G392="检查版",$H392="口腔诊所"),IFERROR(U392/同类汇总数据!F$8,0),IF(AND($G392="互联网版",$H392="中西医诊所"),IFERROR(U392/同类汇总数据!F$9,0),IF(AND($G392="互联网版",$H392="中医诊所"),IFERROR(U392/同类汇总数据!F$10,0),IF(AND($G392="互联网版",$H392="口腔诊所"),IFERROR(U392/同类汇总数据!F$11,0))))))))))</f>
        <v>1.70836308938264</v>
      </c>
      <c r="AH392" s="61">
        <f>IF(AND($G392="正式版",$H392="中西医诊所"),IFERROR(V392/同类汇总数据!G$3,0),IF(AND($G392="正式版",$H392="中医诊所"),IFERROR(V392/同类汇总数据!G$4,0),IF(AND($G392="正式版",$H392="口腔诊所"),IFERROR(V392/同类汇总数据!G$5,0),IF(AND($G392="检查版",$H392="中西医诊所"),IFERROR(V392/同类汇总数据!G$6,0),IF(AND($G392="检查版",$H392="中医诊所"),IFERROR(V392/同类汇总数据!G$7,0),IF(AND($G392="检查版",$H392="口腔诊所"),IFERROR(V392/同类汇总数据!G$8,0),IF(AND($G392="互联网版",$H392="中西医诊所"),IFERROR(V392/同类汇总数据!G$9,0),IF(AND($G392="互联网版",$H392="中医诊所"),IFERROR(V392/同类汇总数据!G$10,0),IF(AND($G392="互联网版",$H392="口腔诊所"),IFERROR(V392/同类汇总数据!G$11,0))))))))))</f>
        <v>0.147677611335733</v>
      </c>
      <c r="AI392" s="61">
        <f>IF(AND($G392="正式版",$H392="中西医诊所"),IFERROR(W392/同类汇总数据!H$3,0),IF(AND($G392="正式版",$H392="中医诊所"),IFERROR(W392/同类汇总数据!H$4,0),IF(AND($G392="正式版",$H392="口腔诊所"),IFERROR(W392/同类汇总数据!H$5,0),IF(AND($G392="检查版",$H392="中西医诊所"),IFERROR(W392/同类汇总数据!H$6,0),IF(AND($G392="检查版",$H392="中医诊所"),IFERROR(W392/同类汇总数据!H$7,0),IF(AND($G392="检查版",$H392="口腔诊所"),IFERROR(W392/同类汇总数据!H$8,0),IF(AND($G392="互联网版",$H392="中西医诊所"),IFERROR(W392/同类汇总数据!H$9,0),IF(AND($G392="互联网版",$H392="中医诊所"),IFERROR(W392/同类汇总数据!H$10,0),IF(AND($G392="互联网版",$H392="口腔诊所"),IFERROR(W392/同类汇总数据!H$11,0))))))))))</f>
        <v>0.28717524582201</v>
      </c>
      <c r="AJ392" s="61">
        <f>IF(AND($G392="正式版",$H392="中西医诊所"),IFERROR(X392/同类汇总数据!I$3,0),IF(AND($G392="正式版",$H392="中医诊所"),IFERROR(X392/同类汇总数据!I$4,0),IF(AND($G392="正式版",$H392="口腔诊所"),IFERROR(X392/同类汇总数据!I$5,0),IF(AND($G392="检查版",$H392="中西医诊所"),IFERROR(X392/同类汇总数据!I$6,0),IF(AND($G392="检查版",$H392="中医诊所"),IFERROR(X392/同类汇总数据!I$7,0),IF(AND($G392="检查版",$H392="口腔诊所"),IFERROR(X392/同类汇总数据!I$8,0),IF(AND($G392="互联网版",$H392="中西医诊所"),IFERROR(X392/同类汇总数据!I$9,0),IF(AND($G392="互联网版",$H392="中医诊所"),IFERROR(X392/同类汇总数据!I$10,0),IF(AND($G392="互联网版",$H392="口腔诊所"),IFERROR(X392/同类汇总数据!I$11,0))))))))))</f>
        <v>0.237861566160134</v>
      </c>
      <c r="AK392" s="61">
        <f>IF(AND($G392="正式版",$H392="中西医诊所"),IFERROR(Y392/同类汇总数据!J$3,0),IF(AND($G392="正式版",$H392="中医诊所"),IFERROR(Y392/同类汇总数据!J$4,0),IF(AND($G392="正式版",$H392="口腔诊所"),IFERROR(Y392/同类汇总数据!J$5,0),IF(AND($G392="检查版",$H392="中西医诊所"),IFERROR(Y392/同类汇总数据!J$6,0),IF(AND($G392="检查版",$H392="中医诊所"),IFERROR(Y392/同类汇总数据!J$7,0),IF(AND($G392="检查版",$H392="口腔诊所"),IFERROR(Y392/同类汇总数据!J$8,0),IF(AND($G392="互联网版",$H392="中西医诊所"),IFERROR(Y392/同类汇总数据!J$9,0),IF(AND($G392="互联网版",$H392="中医诊所"),IFERROR(Y392/同类汇总数据!J$10,0),IF(AND($G392="互联网版",$H392="口腔诊所"),IFERROR(Y392/同类汇总数据!J$11,0))))))))))</f>
        <v>0.224824097626017</v>
      </c>
      <c r="AL392" s="62" t="str">
        <f ca="1" t="shared" si="101"/>
        <v>-</v>
      </c>
      <c r="AM392" s="62" t="str">
        <f t="shared" si="102"/>
        <v>高于同行150%</v>
      </c>
      <c r="AN392" s="5" t="str">
        <f t="shared" si="103"/>
        <v>低于同行50%</v>
      </c>
      <c r="AO392" s="63">
        <f t="shared" si="104"/>
        <v>46104.3556134259</v>
      </c>
      <c r="AP392" s="5" t="str">
        <f t="shared" si="105"/>
        <v/>
      </c>
      <c r="AQ392" s="60">
        <v>45379.907559213</v>
      </c>
    </row>
    <row r="393" ht="17" spans="1:43">
      <c r="A393" s="5">
        <f t="shared" si="110"/>
        <v>390</v>
      </c>
      <c r="B393" s="55" t="str">
        <f t="shared" si="97"/>
        <v>交易波动较大</v>
      </c>
      <c r="C393" s="2" t="str">
        <f t="shared" si="99"/>
        <v>本月交易额降超20%</v>
      </c>
      <c r="D393" s="56" t="str">
        <f t="shared" si="100"/>
        <v>-</v>
      </c>
      <c r="E393" s="84" t="s">
        <v>1174</v>
      </c>
      <c r="F393" s="58">
        <v>45382.681905787</v>
      </c>
      <c r="G393" s="59" t="s">
        <v>38</v>
      </c>
      <c r="H393" s="59" t="s">
        <v>39</v>
      </c>
      <c r="I393" s="59" t="s">
        <v>40</v>
      </c>
      <c r="J393" s="59" t="s">
        <v>41</v>
      </c>
      <c r="K393" s="59" t="s">
        <v>1175</v>
      </c>
      <c r="L393" s="59" t="s">
        <v>1176</v>
      </c>
      <c r="M393" s="60">
        <v>46104.3738773148</v>
      </c>
      <c r="N393" s="60">
        <v>46104.3923024306</v>
      </c>
      <c r="O393" s="60">
        <v>46104.3902740509</v>
      </c>
      <c r="P393" s="60">
        <v>46101.6982446759</v>
      </c>
      <c r="Q393" s="60">
        <v>46104.3923300579</v>
      </c>
      <c r="R393" s="59">
        <v>3564.95</v>
      </c>
      <c r="S393" s="59">
        <v>16249.35</v>
      </c>
      <c r="T393" s="59">
        <v>69525.99</v>
      </c>
      <c r="U393" s="59">
        <v>53854.61</v>
      </c>
      <c r="V393" s="59">
        <v>66</v>
      </c>
      <c r="W393" s="59">
        <v>289</v>
      </c>
      <c r="X393" s="59">
        <v>1096</v>
      </c>
      <c r="Y393" s="59">
        <v>943</v>
      </c>
      <c r="Z393" s="59">
        <v>98.2237408759</v>
      </c>
      <c r="AA393" s="59">
        <v>-0.2846819855</v>
      </c>
      <c r="AB393" s="59">
        <v>-0.2566761277</v>
      </c>
      <c r="AC393" s="59">
        <v>-0.0128448096</v>
      </c>
      <c r="AD393" s="61">
        <f>IF(AND($G393="正式版",$H393="中西医诊所"),IFERROR(R393/同类汇总数据!C$3,0),IF(AND($G393="正式版",$H393="中医诊所"),IFERROR(R393/同类汇总数据!C$4,0),IF(AND($G393="正式版",$H393="口腔诊所"),IFERROR(R393/同类汇总数据!C$5,0),IF(AND($G393="检查版",$H393="中西医诊所"),IFERROR(R393/同类汇总数据!C$6,0),IF(AND($G393="检查版",$H393="中医诊所"),IFERROR(R393/同类汇总数据!C$7,0),IF(AND($G393="检查版",$H393="口腔诊所"),IFERROR(R393/同类汇总数据!C$8,0),IF(AND($G393="互联网版",$H393="中西医诊所"),IFERROR(R393/同类汇总数据!C$9,0),IF(AND($G393="互联网版",$H393="中医诊所"),IFERROR(R393/同类汇总数据!C$10,0),IF(AND($G393="互联网版",$H393="口腔诊所"),IFERROR(R393/同类汇总数据!C$11,0))))))))))</f>
        <v>0.389537434698475</v>
      </c>
      <c r="AE393" s="61">
        <f>IF(AND($G393="正式版",$H393="中西医诊所"),IFERROR(S393/同类汇总数据!D$3,0),IF(AND($G393="正式版",$H393="中医诊所"),IFERROR(S393/同类汇总数据!D$4,0),IF(AND($G393="正式版",$H393="口腔诊所"),IFERROR(S393/同类汇总数据!D$5,0),IF(AND($G393="检查版",$H393="中西医诊所"),IFERROR(S393/同类汇总数据!D$6,0),IF(AND($G393="检查版",$H393="中医诊所"),IFERROR(S393/同类汇总数据!D$7,0),IF(AND($G393="检查版",$H393="口腔诊所"),IFERROR(S393/同类汇总数据!D$8,0),IF(AND($G393="互联网版",$H393="中西医诊所"),IFERROR(S393/同类汇总数据!D$9,0),IF(AND($G393="互联网版",$H393="中医诊所"),IFERROR(S393/同类汇总数据!D$10,0),IF(AND($G393="互联网版",$H393="口腔诊所"),IFERROR(S393/同类汇总数据!D$11,0))))))))))</f>
        <v>0.445386513549063</v>
      </c>
      <c r="AF393" s="61">
        <f>IF(AND($G393="正式版",$H393="中西医诊所"),IFERROR(T393/同类汇总数据!E$3,0),IF(AND($G393="正式版",$H393="中医诊所"),IFERROR(T393/同类汇总数据!E$4,0),IF(AND($G393="正式版",$H393="口腔诊所"),IFERROR(T393/同类汇总数据!E$5,0),IF(AND($G393="检查版",$H393="中西医诊所"),IFERROR(T393/同类汇总数据!E$6,0),IF(AND($G393="检查版",$H393="中医诊所"),IFERROR(T393/同类汇总数据!E$7,0),IF(AND($G393="检查版",$H393="口腔诊所"),IFERROR(T393/同类汇总数据!E$8,0),IF(AND($G393="互联网版",$H393="中西医诊所"),IFERROR(T393/同类汇总数据!E$9,0),IF(AND($G393="互联网版",$H393="中医诊所"),IFERROR(T393/同类汇总数据!E$10,0),IF(AND($G393="互联网版",$H393="口腔诊所"),IFERROR(T393/同类汇总数据!E$11,0))))))))))</f>
        <v>0.637173826513468</v>
      </c>
      <c r="AG393" s="61">
        <f>IF(AND($G393="正式版",$H393="中西医诊所"),IFERROR(U393/同类汇总数据!F$3,0),IF(AND($G393="正式版",$H393="中医诊所"),IFERROR(U393/同类汇总数据!F$4,0),IF(AND($G393="正式版",$H393="口腔诊所"),IFERROR(U393/同类汇总数据!F$5,0),IF(AND($G393="检查版",$H393="中西医诊所"),IFERROR(U393/同类汇总数据!F$6,0),IF(AND($G393="检查版",$H393="中医诊所"),IFERROR(U393/同类汇总数据!F$7,0),IF(AND($G393="检查版",$H393="口腔诊所"),IFERROR(U393/同类汇总数据!F$8,0),IF(AND($G393="互联网版",$H393="中西医诊所"),IFERROR(U393/同类汇总数据!F$9,0),IF(AND($G393="互联网版",$H393="中医诊所"),IFERROR(U393/同类汇总数据!F$10,0),IF(AND($G393="互联网版",$H393="口腔诊所"),IFERROR(U393/同类汇总数据!F$11,0))))))))))</f>
        <v>0.561434786066662</v>
      </c>
      <c r="AH393" s="61">
        <f>IF(AND($G393="正式版",$H393="中西医诊所"),IFERROR(V393/同类汇总数据!G$3,0),IF(AND($G393="正式版",$H393="中医诊所"),IFERROR(V393/同类汇总数据!G$4,0),IF(AND($G393="正式版",$H393="口腔诊所"),IFERROR(V393/同类汇总数据!G$5,0),IF(AND($G393="检查版",$H393="中西医诊所"),IFERROR(V393/同类汇总数据!G$6,0),IF(AND($G393="检查版",$H393="中医诊所"),IFERROR(V393/同类汇总数据!G$7,0),IF(AND($G393="检查版",$H393="口腔诊所"),IFERROR(V393/同类汇总数据!G$8,0),IF(AND($G393="互联网版",$H393="中西医诊所"),IFERROR(V393/同类汇总数据!G$9,0),IF(AND($G393="互联网版",$H393="中医诊所"),IFERROR(V393/同类汇总数据!G$10,0),IF(AND($G393="互联网版",$H393="口腔诊所"),IFERROR(V393/同类汇总数据!G$11,0))))))))))</f>
        <v>0.696194453439886</v>
      </c>
      <c r="AI393" s="61">
        <f>IF(AND($G393="正式版",$H393="中西医诊所"),IFERROR(W393/同类汇总数据!H$3,0),IF(AND($G393="正式版",$H393="中医诊所"),IFERROR(W393/同类汇总数据!H$4,0),IF(AND($G393="正式版",$H393="口腔诊所"),IFERROR(W393/同类汇总数据!H$5,0),IF(AND($G393="检查版",$H393="中西医诊所"),IFERROR(W393/同类汇总数据!H$6,0),IF(AND($G393="检查版",$H393="中医诊所"),IFERROR(W393/同类汇总数据!H$7,0),IF(AND($G393="检查版",$H393="口腔诊所"),IFERROR(W393/同类汇总数据!H$8,0),IF(AND($G393="互联网版",$H393="中西医诊所"),IFERROR(W393/同类汇总数据!H$9,0),IF(AND($G393="互联网版",$H393="中医诊所"),IFERROR(W393/同类汇总数据!H$10,0),IF(AND($G393="互联网版",$H393="口腔诊所"),IFERROR(W393/同类汇总数据!H$11,0))))))))))</f>
        <v>0.790415676595819</v>
      </c>
      <c r="AJ393" s="61">
        <f>IF(AND($G393="正式版",$H393="中西医诊所"),IFERROR(X393/同类汇总数据!I$3,0),IF(AND($G393="正式版",$H393="中医诊所"),IFERROR(X393/同类汇总数据!I$4,0),IF(AND($G393="正式版",$H393="口腔诊所"),IFERROR(X393/同类汇总数据!I$5,0),IF(AND($G393="检查版",$H393="中西医诊所"),IFERROR(X393/同类汇总数据!I$6,0),IF(AND($G393="检查版",$H393="中医诊所"),IFERROR(X393/同类汇总数据!I$7,0),IF(AND($G393="检查版",$H393="口腔诊所"),IFERROR(X393/同类汇总数据!I$8,0),IF(AND($G393="互联网版",$H393="中西医诊所"),IFERROR(X393/同类汇总数据!I$9,0),IF(AND($G393="互联网版",$H393="中医诊所"),IFERROR(X393/同类汇总数据!I$10,0),IF(AND($G393="互联网版",$H393="口腔诊所"),IFERROR(X393/同类汇总数据!I$11,0))))))))))</f>
        <v>0.969131139447979</v>
      </c>
      <c r="AK393" s="61">
        <f>IF(AND($G393="正式版",$H393="中西医诊所"),IFERROR(Y393/同类汇总数据!J$3,0),IF(AND($G393="正式版",$H393="中医诊所"),IFERROR(Y393/同类汇总数据!J$4,0),IF(AND($G393="正式版",$H393="口腔诊所"),IFERROR(Y393/同类汇总数据!J$5,0),IF(AND($G393="检查版",$H393="中西医诊所"),IFERROR(Y393/同类汇总数据!J$6,0),IF(AND($G393="检查版",$H393="中医诊所"),IFERROR(Y393/同类汇总数据!J$7,0),IF(AND($G393="检查版",$H393="口腔诊所"),IFERROR(Y393/同类汇总数据!J$8,0),IF(AND($G393="互联网版",$H393="中西医诊所"),IFERROR(Y393/同类汇总数据!J$9,0),IF(AND($G393="互联网版",$H393="中医诊所"),IFERROR(Y393/同类汇总数据!J$10,0),IF(AND($G393="互联网版",$H393="口腔诊所"),IFERROR(Y393/同类汇总数据!J$11,0))))))))))</f>
        <v>0.942262773605931</v>
      </c>
      <c r="AL393" s="62" t="str">
        <f ca="1" t="shared" si="101"/>
        <v>-</v>
      </c>
      <c r="AM393" s="62" t="str">
        <f t="shared" si="102"/>
        <v>低于同行50%</v>
      </c>
      <c r="AN393" s="5" t="str">
        <f t="shared" si="103"/>
        <v/>
      </c>
      <c r="AO393" s="63">
        <f t="shared" si="104"/>
        <v>46104.3923300579</v>
      </c>
      <c r="AP393" s="5" t="str">
        <f t="shared" si="105"/>
        <v/>
      </c>
      <c r="AQ393" s="60">
        <v>45379.9089395602</v>
      </c>
    </row>
    <row r="394" ht="17" spans="1:43">
      <c r="A394" s="5">
        <f t="shared" ref="A394:A403" si="111">ROW()-3</f>
        <v>391</v>
      </c>
      <c r="B394" s="55" t="str">
        <f t="shared" si="97"/>
        <v>连续三月交易上升</v>
      </c>
      <c r="C394" s="2" t="str">
        <f t="shared" si="99"/>
        <v/>
      </c>
      <c r="D394" s="56" t="str">
        <f t="shared" si="100"/>
        <v>-</v>
      </c>
      <c r="E394" s="84" t="s">
        <v>1177</v>
      </c>
      <c r="F394" s="58">
        <v>45383.5431752431</v>
      </c>
      <c r="G394" s="59" t="s">
        <v>60</v>
      </c>
      <c r="H394" s="59" t="s">
        <v>39</v>
      </c>
      <c r="I394" s="59" t="s">
        <v>40</v>
      </c>
      <c r="J394" s="59" t="s">
        <v>85</v>
      </c>
      <c r="K394" s="59" t="s">
        <v>1178</v>
      </c>
      <c r="L394" s="59" t="s">
        <v>1179</v>
      </c>
      <c r="M394" s="60">
        <v>46104.3534490741</v>
      </c>
      <c r="N394" s="60">
        <v>46104.3927695949</v>
      </c>
      <c r="O394" s="60"/>
      <c r="P394" s="60">
        <v>46100.5270388426</v>
      </c>
      <c r="Q394" s="60">
        <v>46104.3927832407</v>
      </c>
      <c r="R394" s="59">
        <v>11175.17</v>
      </c>
      <c r="S394" s="59">
        <v>46477.77</v>
      </c>
      <c r="T394" s="59">
        <v>128222.68</v>
      </c>
      <c r="U394" s="59">
        <v>107416.89</v>
      </c>
      <c r="V394" s="59">
        <v>145</v>
      </c>
      <c r="W394" s="59">
        <v>584</v>
      </c>
      <c r="X394" s="59">
        <v>1625</v>
      </c>
      <c r="Y394" s="59">
        <v>1436</v>
      </c>
      <c r="Z394" s="59">
        <v>300.8876470588</v>
      </c>
      <c r="AA394" s="59">
        <v>0.4949711172</v>
      </c>
      <c r="AB394" s="59">
        <v>-0.3862579582</v>
      </c>
      <c r="AC394" s="59">
        <v>-0.1643683104</v>
      </c>
      <c r="AD394" s="61">
        <f>IF(AND($G394="正式版",$H394="中西医诊所"),IFERROR(R394/同类汇总数据!C$3,0),IF(AND($G394="正式版",$H394="中医诊所"),IFERROR(R394/同类汇总数据!C$4,0),IF(AND($G394="正式版",$H394="口腔诊所"),IFERROR(R394/同类汇总数据!C$5,0),IF(AND($G394="检查版",$H394="中西医诊所"),IFERROR(R394/同类汇总数据!C$6,0),IF(AND($G394="检查版",$H394="中医诊所"),IFERROR(R394/同类汇总数据!C$7,0),IF(AND($G394="检查版",$H394="口腔诊所"),IFERROR(R394/同类汇总数据!C$8,0),IF(AND($G394="互联网版",$H394="中西医诊所"),IFERROR(R394/同类汇总数据!C$9,0),IF(AND($G394="互联网版",$H394="中医诊所"),IFERROR(R394/同类汇总数据!C$10,0),IF(AND($G394="互联网版",$H394="口腔诊所"),IFERROR(R394/同类汇总数据!C$11,0))))))))))</f>
        <v>4.83932285154114</v>
      </c>
      <c r="AE394" s="61">
        <f>IF(AND($G394="正式版",$H394="中西医诊所"),IFERROR(S394/同类汇总数据!D$3,0),IF(AND($G394="正式版",$H394="中医诊所"),IFERROR(S394/同类汇总数据!D$4,0),IF(AND($G394="正式版",$H394="口腔诊所"),IFERROR(S394/同类汇总数据!D$5,0),IF(AND($G394="检查版",$H394="中西医诊所"),IFERROR(S394/同类汇总数据!D$6,0),IF(AND($G394="检查版",$H394="中医诊所"),IFERROR(S394/同类汇总数据!D$7,0),IF(AND($G394="检查版",$H394="口腔诊所"),IFERROR(S394/同类汇总数据!D$8,0),IF(AND($G394="互联网版",$H394="中西医诊所"),IFERROR(S394/同类汇总数据!D$9,0),IF(AND($G394="互联网版",$H394="中医诊所"),IFERROR(S394/同类汇总数据!D$10,0),IF(AND($G394="互联网版",$H394="口腔诊所"),IFERROR(S394/同类汇总数据!D$11,0))))))))))</f>
        <v>5.69744228894694</v>
      </c>
      <c r="AF394" s="61">
        <f>IF(AND($G394="正式版",$H394="中西医诊所"),IFERROR(T394/同类汇总数据!E$3,0),IF(AND($G394="正式版",$H394="中医诊所"),IFERROR(T394/同类汇总数据!E$4,0),IF(AND($G394="正式版",$H394="口腔诊所"),IFERROR(T394/同类汇总数据!E$5,0),IF(AND($G394="检查版",$H394="中西医诊所"),IFERROR(T394/同类汇总数据!E$6,0),IF(AND($G394="检查版",$H394="中医诊所"),IFERROR(T394/同类汇总数据!E$7,0),IF(AND($G394="检查版",$H394="口腔诊所"),IFERROR(T394/同类汇总数据!E$8,0),IF(AND($G394="互联网版",$H394="中西医诊所"),IFERROR(T394/同类汇总数据!E$9,0),IF(AND($G394="互联网版",$H394="中医诊所"),IFERROR(T394/同类汇总数据!E$10,0),IF(AND($G394="互联网版",$H394="口腔诊所"),IFERROR(T394/同类汇总数据!E$11,0))))))))))</f>
        <v>5.70742675847425</v>
      </c>
      <c r="AG394" s="61">
        <f>IF(AND($G394="正式版",$H394="中西医诊所"),IFERROR(U394/同类汇总数据!F$3,0),IF(AND($G394="正式版",$H394="中医诊所"),IFERROR(U394/同类汇总数据!F$4,0),IF(AND($G394="正式版",$H394="口腔诊所"),IFERROR(U394/同类汇总数据!F$5,0),IF(AND($G394="检查版",$H394="中西医诊所"),IFERROR(U394/同类汇总数据!F$6,0),IF(AND($G394="检查版",$H394="中医诊所"),IFERROR(U394/同类汇总数据!F$7,0),IF(AND($G394="检查版",$H394="口腔诊所"),IFERROR(U394/同类汇总数据!F$8,0),IF(AND($G394="互联网版",$H394="中西医诊所"),IFERROR(U394/同类汇总数据!F$9,0),IF(AND($G394="互联网版",$H394="中医诊所"),IFERROR(U394/同类汇总数据!F$10,0),IF(AND($G394="互联网版",$H394="口腔诊所"),IFERROR(U394/同类汇总数据!F$11,0))))))))))</f>
        <v>5.41794069445338</v>
      </c>
      <c r="AH394" s="61">
        <f>IF(AND($G394="正式版",$H394="中西医诊所"),IFERROR(V394/同类汇总数据!G$3,0),IF(AND($G394="正式版",$H394="中医诊所"),IFERROR(V394/同类汇总数据!G$4,0),IF(AND($G394="正式版",$H394="口腔诊所"),IFERROR(V394/同类汇总数据!G$5,0),IF(AND($G394="检查版",$H394="中西医诊所"),IFERROR(V394/同类汇总数据!G$6,0),IF(AND($G394="检查版",$H394="中医诊所"),IFERROR(V394/同类汇总数据!G$7,0),IF(AND($G394="检查版",$H394="口腔诊所"),IFERROR(V394/同类汇总数据!G$8,0),IF(AND($G394="互联网版",$H394="中西医诊所"),IFERROR(V394/同类汇总数据!G$9,0),IF(AND($G394="互联网版",$H394="中医诊所"),IFERROR(V394/同类汇总数据!G$10,0),IF(AND($G394="互联网版",$H394="口腔诊所"),IFERROR(V394/同类汇总数据!G$11,0))))))))))</f>
        <v>6.77570093457944</v>
      </c>
      <c r="AI394" s="61">
        <f>IF(AND($G394="正式版",$H394="中西医诊所"),IFERROR(W394/同类汇总数据!H$3,0),IF(AND($G394="正式版",$H394="中医诊所"),IFERROR(W394/同类汇总数据!H$4,0),IF(AND($G394="正式版",$H394="口腔诊所"),IFERROR(W394/同类汇总数据!H$5,0),IF(AND($G394="检查版",$H394="中西医诊所"),IFERROR(W394/同类汇总数据!H$6,0),IF(AND($G394="检查版",$H394="中医诊所"),IFERROR(W394/同类汇总数据!H$7,0),IF(AND($G394="检查版",$H394="口腔诊所"),IFERROR(W394/同类汇总数据!H$8,0),IF(AND($G394="互联网版",$H394="中西医诊所"),IFERROR(W394/同类汇总数据!H$9,0),IF(AND($G394="互联网版",$H394="中医诊所"),IFERROR(W394/同类汇总数据!H$10,0),IF(AND($G394="互联网版",$H394="口腔诊所"),IFERROR(W394/同类汇总数据!H$11,0))))))))))</f>
        <v>7.50883960141434</v>
      </c>
      <c r="AJ394" s="61">
        <f>IF(AND($G394="正式版",$H394="中西医诊所"),IFERROR(X394/同类汇总数据!I$3,0),IF(AND($G394="正式版",$H394="中医诊所"),IFERROR(X394/同类汇总数据!I$4,0),IF(AND($G394="正式版",$H394="口腔诊所"),IFERROR(X394/同类汇总数据!I$5,0),IF(AND($G394="检查版",$H394="中西医诊所"),IFERROR(X394/同类汇总数据!I$6,0),IF(AND($G394="检查版",$H394="中医诊所"),IFERROR(X394/同类汇总数据!I$7,0),IF(AND($G394="检查版",$H394="口腔诊所"),IFERROR(X394/同类汇总数据!I$8,0),IF(AND($G394="互联网版",$H394="中西医诊所"),IFERROR(X394/同类汇总数据!I$9,0),IF(AND($G394="互联网版",$H394="中医诊所"),IFERROR(X394/同类汇总数据!I$10,0),IF(AND($G394="互联网版",$H394="口腔诊所"),IFERROR(X394/同类汇总数据!I$11,0))))))))))</f>
        <v>7.38804273698568</v>
      </c>
      <c r="AK394" s="61">
        <f>IF(AND($G394="正式版",$H394="中西医诊所"),IFERROR(Y394/同类汇总数据!J$3,0),IF(AND($G394="正式版",$H394="中医诊所"),IFERROR(Y394/同类汇总数据!J$4,0),IF(AND($G394="正式版",$H394="口腔诊所"),IFERROR(Y394/同类汇总数据!J$5,0),IF(AND($G394="检查版",$H394="中西医诊所"),IFERROR(Y394/同类汇总数据!J$6,0),IF(AND($G394="检查版",$H394="中医诊所"),IFERROR(Y394/同类汇总数据!J$7,0),IF(AND($G394="检查版",$H394="口腔诊所"),IFERROR(Y394/同类汇总数据!J$8,0),IF(AND($G394="互联网版",$H394="中西医诊所"),IFERROR(Y394/同类汇总数据!J$9,0),IF(AND($G394="互联网版",$H394="中医诊所"),IFERROR(Y394/同类汇总数据!J$10,0),IF(AND($G394="互联网版",$H394="口腔诊所"),IFERROR(Y394/同类汇总数据!J$11,0))))))))))</f>
        <v>7.29674796747967</v>
      </c>
      <c r="AL394" s="62" t="str">
        <f ca="1" t="shared" si="101"/>
        <v>-</v>
      </c>
      <c r="AM394" s="62" t="str">
        <f t="shared" si="102"/>
        <v>高于同行100%</v>
      </c>
      <c r="AN394" s="5" t="str">
        <f t="shared" si="103"/>
        <v>高于同行100%</v>
      </c>
      <c r="AO394" s="63">
        <f t="shared" si="104"/>
        <v>46104.3927832407</v>
      </c>
      <c r="AP394" s="5" t="str">
        <f t="shared" si="105"/>
        <v/>
      </c>
      <c r="AQ394" s="60">
        <v>45382.6803184606</v>
      </c>
    </row>
    <row r="395" ht="17" spans="1:43">
      <c r="A395" s="5">
        <f t="shared" si="111"/>
        <v>392</v>
      </c>
      <c r="B395" s="55" t="str">
        <f t="shared" si="97"/>
        <v>交易波动较大</v>
      </c>
      <c r="C395" s="2" t="str">
        <f t="shared" si="99"/>
        <v/>
      </c>
      <c r="D395" s="56" t="str">
        <f t="shared" si="100"/>
        <v>-</v>
      </c>
      <c r="E395" s="84" t="s">
        <v>1180</v>
      </c>
      <c r="F395" s="58">
        <v>45384.5964799306</v>
      </c>
      <c r="G395" s="59" t="s">
        <v>38</v>
      </c>
      <c r="H395" s="59" t="s">
        <v>39</v>
      </c>
      <c r="I395" s="59" t="s">
        <v>40</v>
      </c>
      <c r="J395" s="59" t="s">
        <v>155</v>
      </c>
      <c r="K395" s="59" t="s">
        <v>1181</v>
      </c>
      <c r="L395" s="59" t="s">
        <v>190</v>
      </c>
      <c r="M395" s="60">
        <v>46103.4344212963</v>
      </c>
      <c r="N395" s="60">
        <v>46103.6338947338</v>
      </c>
      <c r="O395" s="60">
        <v>46103.5341886574</v>
      </c>
      <c r="P395" s="60">
        <v>46101.4012743171</v>
      </c>
      <c r="Q395" s="60">
        <v>46103.6339013194</v>
      </c>
      <c r="R395" s="59">
        <v>2813.01</v>
      </c>
      <c r="S395" s="59">
        <v>6388.64</v>
      </c>
      <c r="T395" s="59">
        <v>22202.5</v>
      </c>
      <c r="U395" s="59">
        <v>18984.03</v>
      </c>
      <c r="V395" s="59">
        <v>51</v>
      </c>
      <c r="W395" s="59">
        <v>113</v>
      </c>
      <c r="X395" s="59">
        <v>364</v>
      </c>
      <c r="Y395" s="59">
        <v>320</v>
      </c>
      <c r="Z395" s="59">
        <v>67.8001071429</v>
      </c>
      <c r="AA395" s="59">
        <v>0.0073033212</v>
      </c>
      <c r="AB395" s="59">
        <v>-0.3303813319</v>
      </c>
      <c r="AC395" s="59">
        <v>-0.1917984723</v>
      </c>
      <c r="AD395" s="61">
        <f>IF(AND($G395="正式版",$H395="中西医诊所"),IFERROR(R395/同类汇总数据!C$3,0),IF(AND($G395="正式版",$H395="中医诊所"),IFERROR(R395/同类汇总数据!C$4,0),IF(AND($G395="正式版",$H395="口腔诊所"),IFERROR(R395/同类汇总数据!C$5,0),IF(AND($G395="检查版",$H395="中西医诊所"),IFERROR(R395/同类汇总数据!C$6,0),IF(AND($G395="检查版",$H395="中医诊所"),IFERROR(R395/同类汇总数据!C$7,0),IF(AND($G395="检查版",$H395="口腔诊所"),IFERROR(R395/同类汇总数据!C$8,0),IF(AND($G395="互联网版",$H395="中西医诊所"),IFERROR(R395/同类汇总数据!C$9,0),IF(AND($G395="互联网版",$H395="中医诊所"),IFERROR(R395/同类汇总数据!C$10,0),IF(AND($G395="互联网版",$H395="口腔诊所"),IFERROR(R395/同类汇总数据!C$11,0))))))))))</f>
        <v>0.307373932083524</v>
      </c>
      <c r="AE395" s="61">
        <f>IF(AND($G395="正式版",$H395="中西医诊所"),IFERROR(S395/同类汇总数据!D$3,0),IF(AND($G395="正式版",$H395="中医诊所"),IFERROR(S395/同类汇总数据!D$4,0),IF(AND($G395="正式版",$H395="口腔诊所"),IFERROR(S395/同类汇总数据!D$5,0),IF(AND($G395="检查版",$H395="中西医诊所"),IFERROR(S395/同类汇总数据!D$6,0),IF(AND($G395="检查版",$H395="中医诊所"),IFERROR(S395/同类汇总数据!D$7,0),IF(AND($G395="检查版",$H395="口腔诊所"),IFERROR(S395/同类汇总数据!D$8,0),IF(AND($G395="互联网版",$H395="中西医诊所"),IFERROR(S395/同类汇总数据!D$9,0),IF(AND($G395="互联网版",$H395="中医诊所"),IFERROR(S395/同类汇总数据!D$10,0),IF(AND($G395="互联网版",$H395="口腔诊所"),IFERROR(S395/同类汇总数据!D$11,0))))))))))</f>
        <v>0.175109410279186</v>
      </c>
      <c r="AF395" s="61">
        <f>IF(AND($G395="正式版",$H395="中西医诊所"),IFERROR(T395/同类汇总数据!E$3,0),IF(AND($G395="正式版",$H395="中医诊所"),IFERROR(T395/同类汇总数据!E$4,0),IF(AND($G395="正式版",$H395="口腔诊所"),IFERROR(T395/同类汇总数据!E$5,0),IF(AND($G395="检查版",$H395="中西医诊所"),IFERROR(T395/同类汇总数据!E$6,0),IF(AND($G395="检查版",$H395="中医诊所"),IFERROR(T395/同类汇总数据!E$7,0),IF(AND($G395="检查版",$H395="口腔诊所"),IFERROR(T395/同类汇总数据!E$8,0),IF(AND($G395="互联网版",$H395="中西医诊所"),IFERROR(T395/同类汇总数据!E$9,0),IF(AND($G395="互联网版",$H395="中医诊所"),IFERROR(T395/同类汇总数据!E$10,0),IF(AND($G395="互联网版",$H395="口腔诊所"),IFERROR(T395/同类汇总数据!E$11,0))))))))))</f>
        <v>0.203475734515471</v>
      </c>
      <c r="AG395" s="61">
        <f>IF(AND($G395="正式版",$H395="中西医诊所"),IFERROR(U395/同类汇总数据!F$3,0),IF(AND($G395="正式版",$H395="中医诊所"),IFERROR(U395/同类汇总数据!F$4,0),IF(AND($G395="正式版",$H395="口腔诊所"),IFERROR(U395/同类汇总数据!F$5,0),IF(AND($G395="检查版",$H395="中西医诊所"),IFERROR(U395/同类汇总数据!F$6,0),IF(AND($G395="检查版",$H395="中医诊所"),IFERROR(U395/同类汇总数据!F$7,0),IF(AND($G395="检查版",$H395="口腔诊所"),IFERROR(U395/同类汇总数据!F$8,0),IF(AND($G395="互联网版",$H395="中西医诊所"),IFERROR(U395/同类汇总数据!F$9,0),IF(AND($G395="互联网版",$H395="中医诊所"),IFERROR(U395/同类汇总数据!F$10,0),IF(AND($G395="互联网版",$H395="口腔诊所"),IFERROR(U395/同类汇总数据!F$11,0))))))))))</f>
        <v>0.197908680830352</v>
      </c>
      <c r="AH395" s="61">
        <f>IF(AND($G395="正式版",$H395="中西医诊所"),IFERROR(V395/同类汇总数据!G$3,0),IF(AND($G395="正式版",$H395="中医诊所"),IFERROR(V395/同类汇总数据!G$4,0),IF(AND($G395="正式版",$H395="口腔诊所"),IFERROR(V395/同类汇总数据!G$5,0),IF(AND($G395="检查版",$H395="中西医诊所"),IFERROR(V395/同类汇总数据!G$6,0),IF(AND($G395="检查版",$H395="中医诊所"),IFERROR(V395/同类汇总数据!G$7,0),IF(AND($G395="检查版",$H395="口腔诊所"),IFERROR(V395/同类汇总数据!G$8,0),IF(AND($G395="互联网版",$H395="中西医诊所"),IFERROR(V395/同类汇总数据!G$9,0),IF(AND($G395="互联网版",$H395="中医诊所"),IFERROR(V395/同类汇总数据!G$10,0),IF(AND($G395="互联网版",$H395="口腔诊所"),IFERROR(V395/同类汇总数据!G$11,0))))))))))</f>
        <v>0.537968441294458</v>
      </c>
      <c r="AI395" s="61">
        <f>IF(AND($G395="正式版",$H395="中西医诊所"),IFERROR(W395/同类汇总数据!H$3,0),IF(AND($G395="正式版",$H395="中医诊所"),IFERROR(W395/同类汇总数据!H$4,0),IF(AND($G395="正式版",$H395="口腔诊所"),IFERROR(W395/同类汇总数据!H$5,0),IF(AND($G395="检查版",$H395="中西医诊所"),IFERROR(W395/同类汇总数据!H$6,0),IF(AND($G395="检查版",$H395="中医诊所"),IFERROR(W395/同类汇总数据!H$7,0),IF(AND($G395="检查版",$H395="口腔诊所"),IFERROR(W395/同类汇总数据!H$8,0),IF(AND($G395="互联网版",$H395="中西医诊所"),IFERROR(W395/同类汇总数据!H$9,0),IF(AND($G395="互联网版",$H395="中医诊所"),IFERROR(W395/同类汇总数据!H$10,0),IF(AND($G395="互联网版",$H395="口腔诊所"),IFERROR(W395/同类汇总数据!H$11,0))))))))))</f>
        <v>0.309055264551306</v>
      </c>
      <c r="AJ395" s="61">
        <f>IF(AND($G395="正式版",$H395="中西医诊所"),IFERROR(X395/同类汇总数据!I$3,0),IF(AND($G395="正式版",$H395="中医诊所"),IFERROR(X395/同类汇总数据!I$4,0),IF(AND($G395="正式版",$H395="口腔诊所"),IFERROR(X395/同类汇总数据!I$5,0),IF(AND($G395="检查版",$H395="中西医诊所"),IFERROR(X395/同类汇总数据!I$6,0),IF(AND($G395="检查版",$H395="中医诊所"),IFERROR(X395/同类汇总数据!I$7,0),IF(AND($G395="检查版",$H395="口腔诊所"),IFERROR(X395/同类汇总数据!I$8,0),IF(AND($G395="互联网版",$H395="中西医诊所"),IFERROR(X395/同类汇总数据!I$9,0),IF(AND($G395="互联网版",$H395="中医诊所"),IFERROR(X395/同类汇总数据!I$10,0),IF(AND($G395="互联网版",$H395="口腔诊所"),IFERROR(X395/同类汇总数据!I$11,0))))))))))</f>
        <v>0.321864721495497</v>
      </c>
      <c r="AK395" s="61">
        <f>IF(AND($G395="正式版",$H395="中西医诊所"),IFERROR(Y395/同类汇总数据!J$3,0),IF(AND($G395="正式版",$H395="中医诊所"),IFERROR(Y395/同类汇总数据!J$4,0),IF(AND($G395="正式版",$H395="口腔诊所"),IFERROR(Y395/同类汇总数据!J$5,0),IF(AND($G395="检查版",$H395="中西医诊所"),IFERROR(Y395/同类汇总数据!J$6,0),IF(AND($G395="检查版",$H395="中医诊所"),IFERROR(Y395/同类汇总数据!J$7,0),IF(AND($G395="检查版",$H395="口腔诊所"),IFERROR(Y395/同类汇总数据!J$8,0),IF(AND($G395="互联网版",$H395="中西医诊所"),IFERROR(Y395/同类汇总数据!J$9,0),IF(AND($G395="互联网版",$H395="中医诊所"),IFERROR(Y395/同类汇总数据!J$10,0),IF(AND($G395="互联网版",$H395="口腔诊所"),IFERROR(Y395/同类汇总数据!J$11,0))))))))))</f>
        <v>0.31974982773478</v>
      </c>
      <c r="AL395" s="62" t="str">
        <f ca="1" t="shared" si="101"/>
        <v>-</v>
      </c>
      <c r="AM395" s="62" t="str">
        <f t="shared" si="102"/>
        <v>低于同行20%</v>
      </c>
      <c r="AN395" s="5" t="str">
        <f t="shared" si="103"/>
        <v>低于同行50%</v>
      </c>
      <c r="AO395" s="63">
        <f t="shared" si="104"/>
        <v>46103.6339013194</v>
      </c>
      <c r="AP395" s="5" t="str">
        <f t="shared" si="105"/>
        <v/>
      </c>
      <c r="AQ395" s="60">
        <v>45382.681905787</v>
      </c>
    </row>
    <row r="396" ht="17" spans="1:43">
      <c r="A396" s="5">
        <f t="shared" si="111"/>
        <v>393</v>
      </c>
      <c r="B396" s="55" t="str">
        <f t="shared" si="97"/>
        <v>连续三月交易上升</v>
      </c>
      <c r="C396" s="2" t="str">
        <f t="shared" si="99"/>
        <v/>
      </c>
      <c r="D396" s="56" t="str">
        <f t="shared" si="100"/>
        <v>-</v>
      </c>
      <c r="E396" s="84" t="s">
        <v>1182</v>
      </c>
      <c r="F396" s="58">
        <v>45384.7206607639</v>
      </c>
      <c r="G396" s="59" t="s">
        <v>60</v>
      </c>
      <c r="H396" s="59" t="s">
        <v>39</v>
      </c>
      <c r="I396" s="59" t="s">
        <v>40</v>
      </c>
      <c r="J396" s="59" t="s">
        <v>117</v>
      </c>
      <c r="K396" s="59" t="s">
        <v>1183</v>
      </c>
      <c r="L396" s="59"/>
      <c r="M396" s="60">
        <v>46104.3460069444</v>
      </c>
      <c r="N396" s="60">
        <v>46104.382404919</v>
      </c>
      <c r="O396" s="60">
        <v>46103.9322839005</v>
      </c>
      <c r="P396" s="60">
        <v>46101.4712591204</v>
      </c>
      <c r="Q396" s="60">
        <v>46104.3824218171</v>
      </c>
      <c r="R396" s="59">
        <v>29147.78</v>
      </c>
      <c r="S396" s="59">
        <v>93854.65</v>
      </c>
      <c r="T396" s="59">
        <v>258859.31</v>
      </c>
      <c r="U396" s="59">
        <v>232616.32</v>
      </c>
      <c r="V396" s="59">
        <v>262</v>
      </c>
      <c r="W396" s="59">
        <v>870</v>
      </c>
      <c r="X396" s="59">
        <v>2664</v>
      </c>
      <c r="Y396" s="59">
        <v>2407</v>
      </c>
      <c r="Z396" s="59">
        <v>209.1873381295</v>
      </c>
      <c r="AA396" s="59">
        <v>0.2716887732</v>
      </c>
      <c r="AB396" s="59">
        <v>-0.1907681343</v>
      </c>
      <c r="AC396" s="59">
        <v>-0.1249050797</v>
      </c>
      <c r="AD396" s="61">
        <f>IF(AND($G396="正式版",$H396="中西医诊所"),IFERROR(R396/同类汇总数据!C$3,0),IF(AND($G396="正式版",$H396="中医诊所"),IFERROR(R396/同类汇总数据!C$4,0),IF(AND($G396="正式版",$H396="口腔诊所"),IFERROR(R396/同类汇总数据!C$5,0),IF(AND($G396="检查版",$H396="中西医诊所"),IFERROR(R396/同类汇总数据!C$6,0),IF(AND($G396="检查版",$H396="中医诊所"),IFERROR(R396/同类汇总数据!C$7,0),IF(AND($G396="检查版",$H396="口腔诊所"),IFERROR(R396/同类汇总数据!C$8,0),IF(AND($G396="互联网版",$H396="中西医诊所"),IFERROR(R396/同类汇总数据!C$9,0),IF(AND($G396="互联网版",$H396="中医诊所"),IFERROR(R396/同类汇总数据!C$10,0),IF(AND($G396="互联网版",$H396="口腔诊所"),IFERROR(R396/同类汇总数据!C$11,0))))))))))</f>
        <v>12.6222256865617</v>
      </c>
      <c r="AE396" s="61">
        <f>IF(AND($G396="正式版",$H396="中西医诊所"),IFERROR(S396/同类汇总数据!D$3,0),IF(AND($G396="正式版",$H396="中医诊所"),IFERROR(S396/同类汇总数据!D$4,0),IF(AND($G396="正式版",$H396="口腔诊所"),IFERROR(S396/同类汇总数据!D$5,0),IF(AND($G396="检查版",$H396="中西医诊所"),IFERROR(S396/同类汇总数据!D$6,0),IF(AND($G396="检查版",$H396="中医诊所"),IFERROR(S396/同类汇总数据!D$7,0),IF(AND($G396="检查版",$H396="口腔诊所"),IFERROR(S396/同类汇总数据!D$8,0),IF(AND($G396="互联网版",$H396="中西医诊所"),IFERROR(S396/同类汇总数据!D$9,0),IF(AND($G396="互联网版",$H396="中医诊所"),IFERROR(S396/同类汇总数据!D$10,0),IF(AND($G396="互联网版",$H396="口腔诊所"),IFERROR(S396/同类汇总数据!D$11,0))))))))))</f>
        <v>11.5051012973366</v>
      </c>
      <c r="AF396" s="61">
        <f>IF(AND($G396="正式版",$H396="中西医诊所"),IFERROR(T396/同类汇总数据!E$3,0),IF(AND($G396="正式版",$H396="中医诊所"),IFERROR(T396/同类汇总数据!E$4,0),IF(AND($G396="正式版",$H396="口腔诊所"),IFERROR(T396/同类汇总数据!E$5,0),IF(AND($G396="检查版",$H396="中西医诊所"),IFERROR(T396/同类汇总数据!E$6,0),IF(AND($G396="检查版",$H396="中医诊所"),IFERROR(T396/同类汇总数据!E$7,0),IF(AND($G396="检查版",$H396="口腔诊所"),IFERROR(T396/同类汇总数据!E$8,0),IF(AND($G396="互联网版",$H396="中西医诊所"),IFERROR(T396/同类汇总数据!E$9,0),IF(AND($G396="互联网版",$H396="中医诊所"),IFERROR(T396/同类汇总数据!E$10,0),IF(AND($G396="互联网版",$H396="口腔诊所"),IFERROR(T396/同类汇总数据!E$11,0))))))))))</f>
        <v>11.5223028607278</v>
      </c>
      <c r="AG396" s="61">
        <f>IF(AND($G396="正式版",$H396="中西医诊所"),IFERROR(U396/同类汇总数据!F$3,0),IF(AND($G396="正式版",$H396="中医诊所"),IFERROR(U396/同类汇总数据!F$4,0),IF(AND($G396="正式版",$H396="口腔诊所"),IFERROR(U396/同类汇总数据!F$5,0),IF(AND($G396="检查版",$H396="中西医诊所"),IFERROR(U396/同类汇总数据!F$6,0),IF(AND($G396="检查版",$H396="中医诊所"),IFERROR(U396/同类汇总数据!F$7,0),IF(AND($G396="检查版",$H396="口腔诊所"),IFERROR(U396/同类汇总数据!F$8,0),IF(AND($G396="互联网版",$H396="中西医诊所"),IFERROR(U396/同类汇总数据!F$9,0),IF(AND($G396="互联网版",$H396="中医诊所"),IFERROR(U396/同类汇总数据!F$10,0),IF(AND($G396="互联网版",$H396="口腔诊所"),IFERROR(U396/同类汇总数据!F$11,0))))))))))</f>
        <v>11.7328050209049</v>
      </c>
      <c r="AH396" s="61">
        <f>IF(AND($G396="正式版",$H396="中西医诊所"),IFERROR(V396/同类汇总数据!G$3,0),IF(AND($G396="正式版",$H396="中医诊所"),IFERROR(V396/同类汇总数据!G$4,0),IF(AND($G396="正式版",$H396="口腔诊所"),IFERROR(V396/同类汇总数据!G$5,0),IF(AND($G396="检查版",$H396="中西医诊所"),IFERROR(V396/同类汇总数据!G$6,0),IF(AND($G396="检查版",$H396="中医诊所"),IFERROR(V396/同类汇总数据!G$7,0),IF(AND($G396="检查版",$H396="口腔诊所"),IFERROR(V396/同类汇总数据!G$8,0),IF(AND($G396="互联网版",$H396="中西医诊所"),IFERROR(V396/同类汇总数据!G$9,0),IF(AND($G396="互联网版",$H396="中医诊所"),IFERROR(V396/同类汇总数据!G$10,0),IF(AND($G396="互联网版",$H396="口腔诊所"),IFERROR(V396/同类汇总数据!G$11,0))))))))))</f>
        <v>12.2429906542056</v>
      </c>
      <c r="AI396" s="61">
        <f>IF(AND($G396="正式版",$H396="中西医诊所"),IFERROR(W396/同类汇总数据!H$3,0),IF(AND($G396="正式版",$H396="中医诊所"),IFERROR(W396/同类汇总数据!H$4,0),IF(AND($G396="正式版",$H396="口腔诊所"),IFERROR(W396/同类汇总数据!H$5,0),IF(AND($G396="检查版",$H396="中西医诊所"),IFERROR(W396/同类汇总数据!H$6,0),IF(AND($G396="检查版",$H396="中医诊所"),IFERROR(W396/同类汇总数据!H$7,0),IF(AND($G396="检查版",$H396="口腔诊所"),IFERROR(W396/同类汇总数据!H$8,0),IF(AND($G396="互联网版",$H396="中西医诊所"),IFERROR(W396/同类汇总数据!H$9,0),IF(AND($G396="互联网版",$H396="中医诊所"),IFERROR(W396/同类汇总数据!H$10,0),IF(AND($G396="互联网版",$H396="口腔诊所"),IFERROR(W396/同类汇总数据!H$11,0))))))))))</f>
        <v>11.1861137897782</v>
      </c>
      <c r="AJ396" s="61">
        <f>IF(AND($G396="正式版",$H396="中西医诊所"),IFERROR(X396/同类汇总数据!I$3,0),IF(AND($G396="正式版",$H396="中医诊所"),IFERROR(X396/同类汇总数据!I$4,0),IF(AND($G396="正式版",$H396="口腔诊所"),IFERROR(X396/同类汇总数据!I$5,0),IF(AND($G396="检查版",$H396="中西医诊所"),IFERROR(X396/同类汇总数据!I$6,0),IF(AND($G396="检查版",$H396="中医诊所"),IFERROR(X396/同类汇总数据!I$7,0),IF(AND($G396="检查版",$H396="口腔诊所"),IFERROR(X396/同类汇总数据!I$8,0),IF(AND($G396="互联网版",$H396="中西医诊所"),IFERROR(X396/同类汇总数据!I$9,0),IF(AND($G396="互联网版",$H396="中医诊所"),IFERROR(X396/同类汇总数据!I$10,0),IF(AND($G396="互联网版",$H396="口腔诊所"),IFERROR(X396/同类汇总数据!I$11,0))))))))))</f>
        <v>12.1118436008184</v>
      </c>
      <c r="AK396" s="61">
        <f>IF(AND($G396="正式版",$H396="中西医诊所"),IFERROR(Y396/同类汇总数据!J$3,0),IF(AND($G396="正式版",$H396="中医诊所"),IFERROR(Y396/同类汇总数据!J$4,0),IF(AND($G396="正式版",$H396="口腔诊所"),IFERROR(Y396/同类汇总数据!J$5,0),IF(AND($G396="检查版",$H396="中西医诊所"),IFERROR(Y396/同类汇总数据!J$6,0),IF(AND($G396="检查版",$H396="中医诊所"),IFERROR(Y396/同类汇总数据!J$7,0),IF(AND($G396="检查版",$H396="口腔诊所"),IFERROR(Y396/同类汇总数据!J$8,0),IF(AND($G396="互联网版",$H396="中西医诊所"),IFERROR(Y396/同类汇总数据!J$9,0),IF(AND($G396="互联网版",$H396="中医诊所"),IFERROR(Y396/同类汇总数据!J$10,0),IF(AND($G396="互联网版",$H396="口腔诊所"),IFERROR(Y396/同类汇总数据!J$11,0))))))))))</f>
        <v>12.2306910569106</v>
      </c>
      <c r="AL396" s="62" t="str">
        <f ca="1" t="shared" si="101"/>
        <v>-</v>
      </c>
      <c r="AM396" s="62" t="str">
        <f t="shared" si="102"/>
        <v>高于同行100%</v>
      </c>
      <c r="AN396" s="5" t="str">
        <f t="shared" si="103"/>
        <v>高于同行100%</v>
      </c>
      <c r="AO396" s="63">
        <f t="shared" si="104"/>
        <v>46104.3824218171</v>
      </c>
      <c r="AP396" s="5" t="str">
        <f t="shared" si="105"/>
        <v/>
      </c>
      <c r="AQ396" s="60">
        <v>45383.5431752431</v>
      </c>
    </row>
    <row r="397" ht="17" spans="1:43">
      <c r="A397" s="5">
        <f t="shared" si="111"/>
        <v>394</v>
      </c>
      <c r="B397" s="55" t="str">
        <f t="shared" ref="B397:B460" si="112">IF(V397=0,"无交易",IF(AND(Y397&lt;=-0.2,Z397&lt;=-0.2,AA397&lt;=-0.2),"连续三月交易下滑",IF(AND(Y397&gt;=0.2,Z397&gt;=0.2,AA397&gt;=0.2),"连续三月交易上升",IF(AND(Y397&lt;0.2,Y397&gt;-0.2,Z397&lt;0.2,Z397&gt;-0.2,AA397&lt;0.2,AA397&gt;-0.2),"交易平稳",IF(OR(ABS(Y397-Z397)&gt;=0.2,ABS(Z397-AA397)&gt;=0.2),"交易波动较大","-")))))</f>
        <v>交易波动较大</v>
      </c>
      <c r="C397" s="2" t="str">
        <f t="shared" si="99"/>
        <v/>
      </c>
      <c r="D397" s="56" t="str">
        <f t="shared" si="100"/>
        <v>-</v>
      </c>
      <c r="E397" s="84" t="s">
        <v>1184</v>
      </c>
      <c r="F397" s="58">
        <v>45385.4325609491</v>
      </c>
      <c r="G397" s="59" t="s">
        <v>38</v>
      </c>
      <c r="H397" s="59" t="s">
        <v>39</v>
      </c>
      <c r="I397" s="59" t="s">
        <v>40</v>
      </c>
      <c r="J397" s="59" t="s">
        <v>85</v>
      </c>
      <c r="K397" s="59" t="s">
        <v>1185</v>
      </c>
      <c r="L397" s="59"/>
      <c r="M397" s="60">
        <v>46104.3599537037</v>
      </c>
      <c r="N397" s="60">
        <v>46103.456098669</v>
      </c>
      <c r="O397" s="60">
        <v>46103.5020079282</v>
      </c>
      <c r="P397" s="60">
        <v>46103.4077932986</v>
      </c>
      <c r="Q397" s="60">
        <v>46103.4561485532</v>
      </c>
      <c r="R397" s="59">
        <v>4169</v>
      </c>
      <c r="S397" s="59">
        <v>27543.06</v>
      </c>
      <c r="T397" s="59">
        <v>73975.87</v>
      </c>
      <c r="U397" s="59">
        <v>69504.87</v>
      </c>
      <c r="V397" s="59">
        <v>29</v>
      </c>
      <c r="W397" s="59">
        <v>142</v>
      </c>
      <c r="X397" s="59">
        <v>402</v>
      </c>
      <c r="Y397" s="59">
        <v>377</v>
      </c>
      <c r="Z397" s="59">
        <v>265.2857633588</v>
      </c>
      <c r="AA397" s="59">
        <v>0.1125780465</v>
      </c>
      <c r="AB397" s="59">
        <v>0.1420568776</v>
      </c>
      <c r="AC397" s="59">
        <v>-0.0602949592</v>
      </c>
      <c r="AD397" s="61">
        <f>IF(AND($G397="正式版",$H397="中西医诊所"),IFERROR(R397/同类汇总数据!C$3,0),IF(AND($G397="正式版",$H397="中医诊所"),IFERROR(R397/同类汇总数据!C$4,0),IF(AND($G397="正式版",$H397="口腔诊所"),IFERROR(R397/同类汇总数据!C$5,0),IF(AND($G397="检查版",$H397="中西医诊所"),IFERROR(R397/同类汇总数据!C$6,0),IF(AND($G397="检查版",$H397="中医诊所"),IFERROR(R397/同类汇总数据!C$7,0),IF(AND($G397="检查版",$H397="口腔诊所"),IFERROR(R397/同类汇总数据!C$8,0),IF(AND($G397="互联网版",$H397="中西医诊所"),IFERROR(R397/同类汇总数据!C$9,0),IF(AND($G397="互联网版",$H397="中医诊所"),IFERROR(R397/同类汇总数据!C$10,0),IF(AND($G397="互联网版",$H397="口腔诊所"),IFERROR(R397/同类汇总数据!C$11,0))))))))))</f>
        <v>0.455541189990867</v>
      </c>
      <c r="AE397" s="61">
        <f>IF(AND($G397="正式版",$H397="中西医诊所"),IFERROR(S397/同类汇总数据!D$3,0),IF(AND($G397="正式版",$H397="中医诊所"),IFERROR(S397/同类汇总数据!D$4,0),IF(AND($G397="正式版",$H397="口腔诊所"),IFERROR(S397/同类汇总数据!D$5,0),IF(AND($G397="检查版",$H397="中西医诊所"),IFERROR(S397/同类汇总数据!D$6,0),IF(AND($G397="检查版",$H397="中医诊所"),IFERROR(S397/同类汇总数据!D$7,0),IF(AND($G397="检查版",$H397="口腔诊所"),IFERROR(S397/同类汇总数据!D$8,0),IF(AND($G397="互联网版",$H397="中西医诊所"),IFERROR(S397/同类汇总数据!D$9,0),IF(AND($G397="互联网版",$H397="中医诊所"),IFERROR(S397/同类汇总数据!D$10,0),IF(AND($G397="互联网版",$H397="口腔诊所"),IFERROR(S397/同类汇总数据!D$11,0))))))))))</f>
        <v>0.754941426326139</v>
      </c>
      <c r="AF397" s="61">
        <f>IF(AND($G397="正式版",$H397="中西医诊所"),IFERROR(T397/同类汇总数据!E$3,0),IF(AND($G397="正式版",$H397="中医诊所"),IFERROR(T397/同类汇总数据!E$4,0),IF(AND($G397="正式版",$H397="口腔诊所"),IFERROR(T397/同类汇总数据!E$5,0),IF(AND($G397="检查版",$H397="中西医诊所"),IFERROR(T397/同类汇总数据!E$6,0),IF(AND($G397="检查版",$H397="中医诊所"),IFERROR(T397/同类汇总数据!E$7,0),IF(AND($G397="检查版",$H397="口腔诊所"),IFERROR(T397/同类汇总数据!E$8,0),IF(AND($G397="互联网版",$H397="中西医诊所"),IFERROR(T397/同类汇总数据!E$9,0),IF(AND($G397="互联网版",$H397="中医诊所"),IFERROR(T397/同类汇总数据!E$10,0),IF(AND($G397="互联网版",$H397="口腔诊所"),IFERROR(T397/同类汇总数据!E$11,0))))))))))</f>
        <v>0.677954936816619</v>
      </c>
      <c r="AG397" s="61">
        <f>IF(AND($G397="正式版",$H397="中西医诊所"),IFERROR(U397/同类汇总数据!F$3,0),IF(AND($G397="正式版",$H397="中医诊所"),IFERROR(U397/同类汇总数据!F$4,0),IF(AND($G397="正式版",$H397="口腔诊所"),IFERROR(U397/同类汇总数据!F$5,0),IF(AND($G397="检查版",$H397="中西医诊所"),IFERROR(U397/同类汇总数据!F$6,0),IF(AND($G397="检查版",$H397="中医诊所"),IFERROR(U397/同类汇总数据!F$7,0),IF(AND($G397="检查版",$H397="口腔诊所"),IFERROR(U397/同类汇总数据!F$8,0),IF(AND($G397="互联网版",$H397="中西医诊所"),IFERROR(U397/同类汇总数据!F$9,0),IF(AND($G397="互联网版",$H397="中医诊所"),IFERROR(U397/同类汇总数据!F$10,0),IF(AND($G397="互联网版",$H397="口腔诊所"),IFERROR(U397/同类汇总数据!F$11,0))))))))))</f>
        <v>0.724588885130561</v>
      </c>
      <c r="AH397" s="61">
        <f>IF(AND($G397="正式版",$H397="中西医诊所"),IFERROR(V397/同类汇总数据!G$3,0),IF(AND($G397="正式版",$H397="中医诊所"),IFERROR(V397/同类汇总数据!G$4,0),IF(AND($G397="正式版",$H397="口腔诊所"),IFERROR(V397/同类汇总数据!G$5,0),IF(AND($G397="检查版",$H397="中西医诊所"),IFERROR(V397/同类汇总数据!G$6,0),IF(AND($G397="检查版",$H397="中医诊所"),IFERROR(V397/同类汇总数据!G$7,0),IF(AND($G397="检查版",$H397="口腔诊所"),IFERROR(V397/同类汇总数据!G$8,0),IF(AND($G397="互联网版",$H397="中西医诊所"),IFERROR(V397/同类汇总数据!G$9,0),IF(AND($G397="互联网版",$H397="中医诊所"),IFERROR(V397/同类汇总数据!G$10,0),IF(AND($G397="互联网版",$H397="口腔诊所"),IFERROR(V397/同类汇总数据!G$11,0))))))))))</f>
        <v>0.305903623481162</v>
      </c>
      <c r="AI397" s="61">
        <f>IF(AND($G397="正式版",$H397="中西医诊所"),IFERROR(W397/同类汇总数据!H$3,0),IF(AND($G397="正式版",$H397="中医诊所"),IFERROR(W397/同类汇总数据!H$4,0),IF(AND($G397="正式版",$H397="口腔诊所"),IFERROR(W397/同类汇总数据!H$5,0),IF(AND($G397="检查版",$H397="中西医诊所"),IFERROR(W397/同类汇总数据!H$6,0),IF(AND($G397="检查版",$H397="中医诊所"),IFERROR(W397/同类汇总数据!H$7,0),IF(AND($G397="检查版",$H397="口腔诊所"),IFERROR(W397/同类汇总数据!H$8,0),IF(AND($G397="互联网版",$H397="中西医诊所"),IFERROR(W397/同类汇总数据!H$9,0),IF(AND($G397="互联网版",$H397="中医诊所"),IFERROR(W397/同类汇总数据!H$10,0),IF(AND($G397="互联网版",$H397="口腔诊所"),IFERROR(W397/同类汇总数据!H$11,0))))))))))</f>
        <v>0.388370332445005</v>
      </c>
      <c r="AJ397" s="61">
        <f>IF(AND($G397="正式版",$H397="中西医诊所"),IFERROR(X397/同类汇总数据!I$3,0),IF(AND($G397="正式版",$H397="中医诊所"),IFERROR(X397/同类汇总数据!I$4,0),IF(AND($G397="正式版",$H397="口腔诊所"),IFERROR(X397/同类汇总数据!I$5,0),IF(AND($G397="检查版",$H397="中西医诊所"),IFERROR(X397/同类汇总数据!I$6,0),IF(AND($G397="检查版",$H397="中医诊所"),IFERROR(X397/同类汇总数据!I$7,0),IF(AND($G397="检查版",$H397="口腔诊所"),IFERROR(X397/同类汇总数据!I$8,0),IF(AND($G397="互联网版",$H397="中西医诊所"),IFERROR(X397/同类汇总数据!I$9,0),IF(AND($G397="互联网版",$H397="中医诊所"),IFERROR(X397/同类汇总数据!I$10,0),IF(AND($G397="互联网版",$H397="口腔诊所"),IFERROR(X397/同类汇总数据!I$11,0))))))))))</f>
        <v>0.355465983629642</v>
      </c>
      <c r="AK397" s="61">
        <f>IF(AND($G397="正式版",$H397="中西医诊所"),IFERROR(Y397/同类汇总数据!J$3,0),IF(AND($G397="正式版",$H397="中医诊所"),IFERROR(Y397/同类汇总数据!J$4,0),IF(AND($G397="正式版",$H397="口腔诊所"),IFERROR(Y397/同类汇总数据!J$5,0),IF(AND($G397="检查版",$H397="中西医诊所"),IFERROR(Y397/同类汇总数据!J$6,0),IF(AND($G397="检查版",$H397="中医诊所"),IFERROR(Y397/同类汇总数据!J$7,0),IF(AND($G397="检查版",$H397="口腔诊所"),IFERROR(Y397/同类汇总数据!J$8,0),IF(AND($G397="互联网版",$H397="中西医诊所"),IFERROR(Y397/同类汇总数据!J$9,0),IF(AND($G397="互联网版",$H397="中医诊所"),IFERROR(Y397/同类汇总数据!J$10,0),IF(AND($G397="互联网版",$H397="口腔诊所"),IFERROR(Y397/同类汇总数据!J$11,0))))))))))</f>
        <v>0.376705265800038</v>
      </c>
      <c r="AL397" s="62" t="str">
        <f ca="1" t="shared" si="101"/>
        <v>-</v>
      </c>
      <c r="AM397" s="62" t="str">
        <f t="shared" si="102"/>
        <v/>
      </c>
      <c r="AN397" s="5" t="str">
        <f t="shared" si="103"/>
        <v>低于同行50%</v>
      </c>
      <c r="AO397" s="63">
        <f t="shared" si="104"/>
        <v>46104.3599537037</v>
      </c>
      <c r="AP397" s="5" t="str">
        <f t="shared" si="105"/>
        <v/>
      </c>
      <c r="AQ397" s="60">
        <v>45384.5964799306</v>
      </c>
    </row>
    <row r="398" ht="17" spans="1:43">
      <c r="A398" s="5">
        <f t="shared" si="111"/>
        <v>395</v>
      </c>
      <c r="B398" s="55" t="str">
        <f t="shared" si="112"/>
        <v>连续三月交易上升</v>
      </c>
      <c r="C398" s="2" t="str">
        <f t="shared" ref="C398:C461" si="113">IF(AA398&lt;=-0.5,"本月交易额降超50%",IF(AA398&lt;=-0.2,"本月交易额降超20%",""))</f>
        <v/>
      </c>
      <c r="D398" s="56" t="str">
        <f t="shared" ref="D398:D461" si="114">IF(DATEDIF(AO398,$B$1,"d")&gt;30,"流失",IF(AND(DATEDIF(AO398,$B$1,"d")&gt;7,DATEDIF(AO398,$B$1,"d")&lt;=30),"可能流失",IF(AND(DATEDIF(AO398,$B$1,"d")&lt;=7,DATEDIF(AO398,$B$1,"d")&gt;3),"即将流失","-")))</f>
        <v>-</v>
      </c>
      <c r="E398" s="84" t="s">
        <v>1186</v>
      </c>
      <c r="F398" s="58">
        <v>45389.6197807523</v>
      </c>
      <c r="G398" s="59" t="s">
        <v>38</v>
      </c>
      <c r="H398" s="59" t="s">
        <v>39</v>
      </c>
      <c r="I398" s="59" t="s">
        <v>40</v>
      </c>
      <c r="J398" s="59" t="s">
        <v>270</v>
      </c>
      <c r="K398" s="59" t="s">
        <v>1187</v>
      </c>
      <c r="L398" s="59"/>
      <c r="M398" s="60">
        <v>46104.3452546296</v>
      </c>
      <c r="N398" s="60">
        <v>46104.391138588</v>
      </c>
      <c r="O398" s="60">
        <v>46104.3908321065</v>
      </c>
      <c r="P398" s="60">
        <v>46093.4060828819</v>
      </c>
      <c r="Q398" s="60">
        <v>46104.3911651852</v>
      </c>
      <c r="R398" s="59">
        <v>14805</v>
      </c>
      <c r="S398" s="59">
        <v>55006.7</v>
      </c>
      <c r="T398" s="59">
        <v>158639.74</v>
      </c>
      <c r="U398" s="59">
        <v>140827.74</v>
      </c>
      <c r="V398" s="59">
        <v>192</v>
      </c>
      <c r="W398" s="59">
        <v>682</v>
      </c>
      <c r="X398" s="59">
        <v>1994</v>
      </c>
      <c r="Y398" s="59">
        <v>1797</v>
      </c>
      <c r="Z398" s="59">
        <v>126.1897311828</v>
      </c>
      <c r="AA398" s="59">
        <v>0.3431665568</v>
      </c>
      <c r="AB398" s="59">
        <v>-0.3466341119</v>
      </c>
      <c r="AC398" s="59">
        <v>-0.2153039174</v>
      </c>
      <c r="AD398" s="61">
        <f>IF(AND($G398="正式版",$H398="中西医诊所"),IFERROR(R398/同类汇总数据!C$3,0),IF(AND($G398="正式版",$H398="中医诊所"),IFERROR(R398/同类汇总数据!C$4,0),IF(AND($G398="正式版",$H398="口腔诊所"),IFERROR(R398/同类汇总数据!C$5,0),IF(AND($G398="检查版",$H398="中西医诊所"),IFERROR(R398/同类汇总数据!C$6,0),IF(AND($G398="检查版",$H398="中医诊所"),IFERROR(R398/同类汇总数据!C$7,0),IF(AND($G398="检查版",$H398="口腔诊所"),IFERROR(R398/同类汇总数据!C$8,0),IF(AND($G398="互联网版",$H398="中西医诊所"),IFERROR(R398/同类汇总数据!C$9,0),IF(AND($G398="互联网版",$H398="中医诊所"),IFERROR(R398/同类汇总数据!C$10,0),IF(AND($G398="互联网版",$H398="口腔诊所"),IFERROR(R398/同类汇总数据!C$11,0))))))))))</f>
        <v>1.61772303137798</v>
      </c>
      <c r="AE398" s="61">
        <f>IF(AND($G398="正式版",$H398="中西医诊所"),IFERROR(S398/同类汇总数据!D$3,0),IF(AND($G398="正式版",$H398="中医诊所"),IFERROR(S398/同类汇总数据!D$4,0),IF(AND($G398="正式版",$H398="口腔诊所"),IFERROR(S398/同类汇总数据!D$5,0),IF(AND($G398="检查版",$H398="中西医诊所"),IFERROR(S398/同类汇总数据!D$6,0),IF(AND($G398="检查版",$H398="中医诊所"),IFERROR(S398/同类汇总数据!D$7,0),IF(AND($G398="检查版",$H398="口腔诊所"),IFERROR(S398/同类汇总数据!D$8,0),IF(AND($G398="互联网版",$H398="中西医诊所"),IFERROR(S398/同类汇总数据!D$9,0),IF(AND($G398="互联网版",$H398="中医诊所"),IFERROR(S398/同类汇总数据!D$10,0),IF(AND($G398="互联网版",$H398="口腔诊所"),IFERROR(S398/同类汇总数据!D$11,0))))))))))</f>
        <v>1.50770599038357</v>
      </c>
      <c r="AF398" s="61">
        <f>IF(AND($G398="正式版",$H398="中西医诊所"),IFERROR(T398/同类汇总数据!E$3,0),IF(AND($G398="正式版",$H398="中医诊所"),IFERROR(T398/同类汇总数据!E$4,0),IF(AND($G398="正式版",$H398="口腔诊所"),IFERROR(T398/同类汇总数据!E$5,0),IF(AND($G398="检查版",$H398="中西医诊所"),IFERROR(T398/同类汇总数据!E$6,0),IF(AND($G398="检查版",$H398="中医诊所"),IFERROR(T398/同类汇总数据!E$7,0),IF(AND($G398="检查版",$H398="口腔诊所"),IFERROR(T398/同类汇总数据!E$8,0),IF(AND($G398="互联网版",$H398="中西医诊所"),IFERROR(T398/同类汇总数据!E$9,0),IF(AND($G398="互联网版",$H398="中医诊所"),IFERROR(T398/同类汇总数据!E$10,0),IF(AND($G398="互联网版",$H398="口腔诊所"),IFERROR(T398/同类汇总数据!E$11,0))))))))))</f>
        <v>1.45386049408145</v>
      </c>
      <c r="AG398" s="61">
        <f>IF(AND($G398="正式版",$H398="中西医诊所"),IFERROR(U398/同类汇总数据!F$3,0),IF(AND($G398="正式版",$H398="中医诊所"),IFERROR(U398/同类汇总数据!F$4,0),IF(AND($G398="正式版",$H398="口腔诊所"),IFERROR(U398/同类汇总数据!F$5,0),IF(AND($G398="检查版",$H398="中西医诊所"),IFERROR(U398/同类汇总数据!F$6,0),IF(AND($G398="检查版",$H398="中医诊所"),IFERROR(U398/同类汇总数据!F$7,0),IF(AND($G398="检查版",$H398="口腔诊所"),IFERROR(U398/同类汇总数据!F$8,0),IF(AND($G398="互联网版",$H398="中西医诊所"),IFERROR(U398/同类汇总数据!F$9,0),IF(AND($G398="互联网版",$H398="中医诊所"),IFERROR(U398/同类汇总数据!F$10,0),IF(AND($G398="互联网版",$H398="口腔诊所"),IFERROR(U398/同类汇总数据!F$11,0))))))))))</f>
        <v>1.46813043635729</v>
      </c>
      <c r="AH398" s="61">
        <f>IF(AND($G398="正式版",$H398="中西医诊所"),IFERROR(V398/同类汇总数据!G$3,0),IF(AND($G398="正式版",$H398="中医诊所"),IFERROR(V398/同类汇总数据!G$4,0),IF(AND($G398="正式版",$H398="口腔诊所"),IFERROR(V398/同类汇总数据!G$5,0),IF(AND($G398="检查版",$H398="中西医诊所"),IFERROR(V398/同类汇总数据!G$6,0),IF(AND($G398="检查版",$H398="中医诊所"),IFERROR(V398/同类汇总数据!G$7,0),IF(AND($G398="检查版",$H398="口腔诊所"),IFERROR(V398/同类汇总数据!G$8,0),IF(AND($G398="互联网版",$H398="中西医诊所"),IFERROR(V398/同类汇总数据!G$9,0),IF(AND($G398="互联网版",$H398="中医诊所"),IFERROR(V398/同类汇总数据!G$10,0),IF(AND($G398="互联网版",$H398="口腔诊所"),IFERROR(V398/同类汇总数据!G$11,0))))))))))</f>
        <v>2.02529295546149</v>
      </c>
      <c r="AI398" s="61">
        <f>IF(AND($G398="正式版",$H398="中西医诊所"),IFERROR(W398/同类汇总数据!H$3,0),IF(AND($G398="正式版",$H398="中医诊所"),IFERROR(W398/同类汇总数据!H$4,0),IF(AND($G398="正式版",$H398="口腔诊所"),IFERROR(W398/同类汇总数据!H$5,0),IF(AND($G398="检查版",$H398="中西医诊所"),IFERROR(W398/同类汇总数据!H$6,0),IF(AND($G398="检查版",$H398="中医诊所"),IFERROR(W398/同类汇总数据!H$7,0),IF(AND($G398="检查版",$H398="口腔诊所"),IFERROR(W398/同类汇总数据!H$8,0),IF(AND($G398="互联网版",$H398="中西医诊所"),IFERROR(W398/同类汇总数据!H$9,0),IF(AND($G398="互联网版",$H398="中医诊所"),IFERROR(W398/同类汇总数据!H$10,0),IF(AND($G398="互联网版",$H398="口腔诊所"),IFERROR(W398/同类汇总数据!H$11,0))))))))))</f>
        <v>1.86527159667249</v>
      </c>
      <c r="AJ398" s="61">
        <f>IF(AND($G398="正式版",$H398="中西医诊所"),IFERROR(X398/同类汇总数据!I$3,0),IF(AND($G398="正式版",$H398="中医诊所"),IFERROR(X398/同类汇总数据!I$4,0),IF(AND($G398="正式版",$H398="口腔诊所"),IFERROR(X398/同类汇总数据!I$5,0),IF(AND($G398="检查版",$H398="中西医诊所"),IFERROR(X398/同类汇总数据!I$6,0),IF(AND($G398="检查版",$H398="中医诊所"),IFERROR(X398/同类汇总数据!I$7,0),IF(AND($G398="检查版",$H398="口腔诊所"),IFERROR(X398/同类汇总数据!I$8,0),IF(AND($G398="互联网版",$H398="中西医诊所"),IFERROR(X398/同类汇总数据!I$9,0),IF(AND($G398="互联网版",$H398="中医诊所"),IFERROR(X398/同类汇总数据!I$10,0),IF(AND($G398="互联网版",$H398="口腔诊所"),IFERROR(X398/同类汇总数据!I$11,0))))))))))</f>
        <v>1.76318201830225</v>
      </c>
      <c r="AK398" s="61">
        <f>IF(AND($G398="正式版",$H398="中西医诊所"),IFERROR(Y398/同类汇总数据!J$3,0),IF(AND($G398="正式版",$H398="中医诊所"),IFERROR(Y398/同类汇总数据!J$4,0),IF(AND($G398="正式版",$H398="口腔诊所"),IFERROR(Y398/同类汇总数据!J$5,0),IF(AND($G398="检查版",$H398="中西医诊所"),IFERROR(Y398/同类汇总数据!J$6,0),IF(AND($G398="检查版",$H398="中医诊所"),IFERROR(Y398/同类汇总数据!J$7,0),IF(AND($G398="检查版",$H398="口腔诊所"),IFERROR(Y398/同类汇总数据!J$8,0),IF(AND($G398="互联网版",$H398="中西医诊所"),IFERROR(Y398/同类汇总数据!J$9,0),IF(AND($G398="互联网版",$H398="中医诊所"),IFERROR(Y398/同类汇总数据!J$10,0),IF(AND($G398="互联网版",$H398="口腔诊所"),IFERROR(Y398/同类汇总数据!J$11,0))))))))))</f>
        <v>1.79559512637313</v>
      </c>
      <c r="AL398" s="62" t="str">
        <f ca="1" t="shared" ref="AL398:AL461" si="115">IF(YEAR(AO398)&lt;YEAR(TODAY()),"今年内未操作",IF(DATEDIF(AO398,$B$1,"d")&gt;90,"最近三月未操作",IF(DATEDIF(AO398,$B$1,"d")&gt;30,"最近一月未操作",IF(DATEDIF(AO398,$B$1,"d")&gt;7,"最近一周未操作","-"))))</f>
        <v>-</v>
      </c>
      <c r="AM398" s="62" t="str">
        <f t="shared" ref="AM398:AM461" si="116">IF(AE398&lt;0.2,"低于同行20%",IF(AE398&lt;0.5,"低于同行50%",IF(AE398&gt;=2,"高于同行100%",IF(AE398&gt;=1.5,"高于同行150%",IF(AE398&gt;=1.2,"高于同行20%","")))))</f>
        <v>高于同行150%</v>
      </c>
      <c r="AN398" s="5" t="str">
        <f t="shared" ref="AN398:AN461" si="117">IF(AI398&lt;0.2,"低于同行20%",IF(AI398&lt;0.5,"低于同行50%",IF(AI398&gt;=2,"高于同行100%",IF(AI398&gt;=1.5,"高于同行150%",IF(AI398&gt;=1.2,"高于同行20%","")))))</f>
        <v>高于同行150%</v>
      </c>
      <c r="AO398" s="63">
        <f t="shared" ref="AO398:AO461" si="118">MAX(IF(M398&lt;&gt;"",M398,0),IF(N398&lt;&gt;"",N398,0),IF(O398&lt;&gt;"",O398,0),IF(P398&lt;&gt;"",P398,0),IF(Q398&lt;&gt;"",Q398,0))</f>
        <v>46104.3911651852</v>
      </c>
      <c r="AP398" s="5" t="str">
        <f t="shared" ref="AP398:AP461" si="119">IF(AND(DATEDIF(AQ398,$B$1,"d")&lt;=14,DATEDIF(N398,$B$1,"d")&gt;14),"未支付","")</f>
        <v/>
      </c>
      <c r="AQ398" s="60">
        <v>45384.7206607639</v>
      </c>
    </row>
    <row r="399" ht="17" spans="1:43">
      <c r="A399" s="5">
        <f t="shared" si="111"/>
        <v>396</v>
      </c>
      <c r="B399" s="55" t="str">
        <f t="shared" si="112"/>
        <v>连续三月交易上升</v>
      </c>
      <c r="C399" s="2" t="str">
        <f t="shared" si="113"/>
        <v/>
      </c>
      <c r="D399" s="56" t="str">
        <f t="shared" si="114"/>
        <v>-</v>
      </c>
      <c r="E399" s="84" t="s">
        <v>1188</v>
      </c>
      <c r="F399" s="58">
        <v>45389.7442853819</v>
      </c>
      <c r="G399" s="59" t="s">
        <v>60</v>
      </c>
      <c r="H399" s="59" t="s">
        <v>63</v>
      </c>
      <c r="I399" s="59" t="s">
        <v>40</v>
      </c>
      <c r="J399" s="59" t="s">
        <v>53</v>
      </c>
      <c r="K399" s="59" t="s">
        <v>1189</v>
      </c>
      <c r="L399" s="59" t="s">
        <v>83</v>
      </c>
      <c r="M399" s="60">
        <v>46102.7374768518</v>
      </c>
      <c r="N399" s="60">
        <v>46103.7653257523</v>
      </c>
      <c r="O399" s="60">
        <v>46103.7651155556</v>
      </c>
      <c r="P399" s="60">
        <v>46054.4849156597</v>
      </c>
      <c r="Q399" s="60">
        <v>46103.7653327431</v>
      </c>
      <c r="R399" s="59">
        <v>26895.03</v>
      </c>
      <c r="S399" s="59">
        <v>145681.74</v>
      </c>
      <c r="T399" s="59">
        <v>382037.64</v>
      </c>
      <c r="U399" s="59">
        <v>311831.64</v>
      </c>
      <c r="V399" s="59">
        <v>41</v>
      </c>
      <c r="W399" s="59">
        <v>179</v>
      </c>
      <c r="X399" s="59">
        <v>443</v>
      </c>
      <c r="Y399" s="59">
        <v>394</v>
      </c>
      <c r="Z399" s="59">
        <v>859.0403305785</v>
      </c>
      <c r="AA399" s="59">
        <v>0.9622021982</v>
      </c>
      <c r="AB399" s="59">
        <v>-0.5420200491</v>
      </c>
      <c r="AC399" s="59">
        <v>0.4156333127</v>
      </c>
      <c r="AD399" s="61">
        <f>IF(AND($G399="正式版",$H399="中西医诊所"),IFERROR(R399/同类汇总数据!C$3,0),IF(AND($G399="正式版",$H399="中医诊所"),IFERROR(R399/同类汇总数据!C$4,0),IF(AND($G399="正式版",$H399="口腔诊所"),IFERROR(R399/同类汇总数据!C$5,0),IF(AND($G399="检查版",$H399="中西医诊所"),IFERROR(R399/同类汇总数据!C$6,0),IF(AND($G399="检查版",$H399="中医诊所"),IFERROR(R399/同类汇总数据!C$7,0),IF(AND($G399="检查版",$H399="口腔诊所"),IFERROR(R399/同类汇总数据!C$8,0),IF(AND($G399="互联网版",$H399="中西医诊所"),IFERROR(R399/同类汇总数据!C$9,0),IF(AND($G399="互联网版",$H399="中医诊所"),IFERROR(R399/同类汇总数据!C$10,0),IF(AND($G399="互联网版",$H399="口腔诊所"),IFERROR(R399/同类汇总数据!C$11,0))))))))))</f>
        <v>18.1087143164696</v>
      </c>
      <c r="AE399" s="61">
        <f>IF(AND($G399="正式版",$H399="中西医诊所"),IFERROR(S399/同类汇总数据!D$3,0),IF(AND($G399="正式版",$H399="中医诊所"),IFERROR(S399/同类汇总数据!D$4,0),IF(AND($G399="正式版",$H399="口腔诊所"),IFERROR(S399/同类汇总数据!D$5,0),IF(AND($G399="检查版",$H399="中西医诊所"),IFERROR(S399/同类汇总数据!D$6,0),IF(AND($G399="检查版",$H399="中医诊所"),IFERROR(S399/同类汇总数据!D$7,0),IF(AND($G399="检查版",$H399="口腔诊所"),IFERROR(S399/同类汇总数据!D$8,0),IF(AND($G399="互联网版",$H399="中西医诊所"),IFERROR(S399/同类汇总数据!D$9,0),IF(AND($G399="互联网版",$H399="中医诊所"),IFERROR(S399/同类汇总数据!D$10,0),IF(AND($G399="互联网版",$H399="口腔诊所"),IFERROR(S399/同类汇总数据!D$11,0))))))))))</f>
        <v>17.7561250886932</v>
      </c>
      <c r="AF399" s="61">
        <f>IF(AND($G399="正式版",$H399="中西医诊所"),IFERROR(T399/同类汇总数据!E$3,0),IF(AND($G399="正式版",$H399="中医诊所"),IFERROR(T399/同类汇总数据!E$4,0),IF(AND($G399="正式版",$H399="口腔诊所"),IFERROR(T399/同类汇总数据!E$5,0),IF(AND($G399="检查版",$H399="中西医诊所"),IFERROR(T399/同类汇总数据!E$6,0),IF(AND($G399="检查版",$H399="中医诊所"),IFERROR(T399/同类汇总数据!E$7,0),IF(AND($G399="检查版",$H399="口腔诊所"),IFERROR(T399/同类汇总数据!E$8,0),IF(AND($G399="互联网版",$H399="中西医诊所"),IFERROR(T399/同类汇总数据!E$9,0),IF(AND($G399="互联网版",$H399="中医诊所"),IFERROR(T399/同类汇总数据!E$10,0),IF(AND($G399="互联网版",$H399="口腔诊所"),IFERROR(T399/同类汇总数据!E$11,0))))))))))</f>
        <v>19.4587443954856</v>
      </c>
      <c r="AG399" s="61">
        <f>IF(AND($G399="正式版",$H399="中西医诊所"),IFERROR(U399/同类汇总数据!F$3,0),IF(AND($G399="正式版",$H399="中医诊所"),IFERROR(U399/同类汇总数据!F$4,0),IF(AND($G399="正式版",$H399="口腔诊所"),IFERROR(U399/同类汇总数据!F$5,0),IF(AND($G399="检查版",$H399="中西医诊所"),IFERROR(U399/同类汇总数据!F$6,0),IF(AND($G399="检查版",$H399="中医诊所"),IFERROR(U399/同类汇总数据!F$7,0),IF(AND($G399="检查版",$H399="口腔诊所"),IFERROR(U399/同类汇总数据!F$8,0),IF(AND($G399="互联网版",$H399="中西医诊所"),IFERROR(U399/同类汇总数据!F$9,0),IF(AND($G399="互联网版",$H399="中医诊所"),IFERROR(U399/同类汇总数据!F$10,0),IF(AND($G399="互联网版",$H399="口腔诊所"),IFERROR(U399/同类汇总数据!F$11,0))))))))))</f>
        <v>18.4914422086494</v>
      </c>
      <c r="AH399" s="61">
        <f>IF(AND($G399="正式版",$H399="中西医诊所"),IFERROR(V399/同类汇总数据!G$3,0),IF(AND($G399="正式版",$H399="中医诊所"),IFERROR(V399/同类汇总数据!G$4,0),IF(AND($G399="正式版",$H399="口腔诊所"),IFERROR(V399/同类汇总数据!G$5,0),IF(AND($G399="检查版",$H399="中西医诊所"),IFERROR(V399/同类汇总数据!G$6,0),IF(AND($G399="检查版",$H399="中医诊所"),IFERROR(V399/同类汇总数据!G$7,0),IF(AND($G399="检查版",$H399="口腔诊所"),IFERROR(V399/同类汇总数据!G$8,0),IF(AND($G399="互联网版",$H399="中西医诊所"),IFERROR(V399/同类汇总数据!G$9,0),IF(AND($G399="互联网版",$H399="中医诊所"),IFERROR(V399/同类汇总数据!G$10,0),IF(AND($G399="互联网版",$H399="口腔诊所"),IFERROR(V399/同类汇总数据!G$11,0))))))))))</f>
        <v>16.6565102579728</v>
      </c>
      <c r="AI399" s="61">
        <f>IF(AND($G399="正式版",$H399="中西医诊所"),IFERROR(W399/同类汇总数据!H$3,0),IF(AND($G399="正式版",$H399="中医诊所"),IFERROR(W399/同类汇总数据!H$4,0),IF(AND($G399="正式版",$H399="口腔诊所"),IFERROR(W399/同类汇总数据!H$5,0),IF(AND($G399="检查版",$H399="中西医诊所"),IFERROR(W399/同类汇总数据!H$6,0),IF(AND($G399="检查版",$H399="中医诊所"),IFERROR(W399/同类汇总数据!H$7,0),IF(AND($G399="检查版",$H399="口腔诊所"),IFERROR(W399/同类汇总数据!H$8,0),IF(AND($G399="互联网版",$H399="中西医诊所"),IFERROR(W399/同类汇总数据!H$9,0),IF(AND($G399="互联网版",$H399="中医诊所"),IFERROR(W399/同类汇总数据!H$10,0),IF(AND($G399="互联网版",$H399="口腔诊所"),IFERROR(W399/同类汇总数据!H$11,0))))))))))</f>
        <v>15.0128741686306</v>
      </c>
      <c r="AJ399" s="61">
        <f>IF(AND($G399="正式版",$H399="中西医诊所"),IFERROR(X399/同类汇总数据!I$3,0),IF(AND($G399="正式版",$H399="中医诊所"),IFERROR(X399/同类汇总数据!I$4,0),IF(AND($G399="正式版",$H399="口腔诊所"),IFERROR(X399/同类汇总数据!I$5,0),IF(AND($G399="检查版",$H399="中西医诊所"),IFERROR(X399/同类汇总数据!I$6,0),IF(AND($G399="检查版",$H399="中医诊所"),IFERROR(X399/同类汇总数据!I$7,0),IF(AND($G399="检查版",$H399="口腔诊所"),IFERROR(X399/同类汇总数据!I$8,0),IF(AND($G399="互联网版",$H399="中西医诊所"),IFERROR(X399/同类汇总数据!I$9,0),IF(AND($G399="互联网版",$H399="中医诊所"),IFERROR(X399/同类汇总数据!I$10,0),IF(AND($G399="互联网版",$H399="口腔诊所"),IFERROR(X399/同类汇总数据!I$11,0))))))))))</f>
        <v>14.3854988975447</v>
      </c>
      <c r="AK399" s="61">
        <f>IF(AND($G399="正式版",$H399="中西医诊所"),IFERROR(Y399/同类汇总数据!J$3,0),IF(AND($G399="正式版",$H399="中医诊所"),IFERROR(Y399/同类汇总数据!J$4,0),IF(AND($G399="正式版",$H399="口腔诊所"),IFERROR(Y399/同类汇总数据!J$5,0),IF(AND($G399="检查版",$H399="中西医诊所"),IFERROR(Y399/同类汇总数据!J$6,0),IF(AND($G399="检查版",$H399="中医诊所"),IFERROR(Y399/同类汇总数据!J$7,0),IF(AND($G399="检查版",$H399="口腔诊所"),IFERROR(Y399/同类汇总数据!J$8,0),IF(AND($G399="互联网版",$H399="中西医诊所"),IFERROR(Y399/同类汇总数据!J$9,0),IF(AND($G399="互联网版",$H399="中医诊所"),IFERROR(Y399/同类汇总数据!J$10,0),IF(AND($G399="互联网版",$H399="口腔诊所"),IFERROR(Y399/同类汇总数据!J$11,0))))))))))</f>
        <v>14.4962195772549</v>
      </c>
      <c r="AL399" s="62" t="str">
        <f ca="1" t="shared" si="115"/>
        <v>-</v>
      </c>
      <c r="AM399" s="62" t="str">
        <f t="shared" si="116"/>
        <v>高于同行100%</v>
      </c>
      <c r="AN399" s="5" t="str">
        <f t="shared" si="117"/>
        <v>高于同行100%</v>
      </c>
      <c r="AO399" s="63">
        <f t="shared" si="118"/>
        <v>46103.7653327431</v>
      </c>
      <c r="AP399" s="5" t="str">
        <f t="shared" si="119"/>
        <v/>
      </c>
      <c r="AQ399" s="60">
        <v>45385.4325609491</v>
      </c>
    </row>
    <row r="400" ht="17" spans="1:43">
      <c r="A400" s="5">
        <f t="shared" si="111"/>
        <v>397</v>
      </c>
      <c r="B400" s="55" t="str">
        <f t="shared" si="112"/>
        <v>无交易</v>
      </c>
      <c r="C400" s="2" t="str">
        <f t="shared" si="113"/>
        <v/>
      </c>
      <c r="D400" s="56" t="str">
        <f t="shared" si="114"/>
        <v>流失</v>
      </c>
      <c r="E400" s="84" t="s">
        <v>1190</v>
      </c>
      <c r="F400" s="58">
        <v>45389.9323776389</v>
      </c>
      <c r="G400" s="59" t="s">
        <v>60</v>
      </c>
      <c r="H400" s="59" t="s">
        <v>63</v>
      </c>
      <c r="I400" s="59" t="s">
        <v>40</v>
      </c>
      <c r="J400" s="59" t="s">
        <v>102</v>
      </c>
      <c r="K400" s="59" t="s">
        <v>1191</v>
      </c>
      <c r="L400" s="59" t="s">
        <v>104</v>
      </c>
      <c r="M400" s="60">
        <v>45763.4334490741</v>
      </c>
      <c r="N400" s="60">
        <v>45738.7278022801</v>
      </c>
      <c r="O400" s="60">
        <v>45738.7259046875</v>
      </c>
      <c r="P400" s="60">
        <v>45599.7169845718</v>
      </c>
      <c r="Q400" s="60">
        <v>45738.7278103935</v>
      </c>
      <c r="R400" s="59"/>
      <c r="S400" s="59"/>
      <c r="T400" s="59"/>
      <c r="U400" s="59"/>
      <c r="V400" s="59"/>
      <c r="W400" s="59"/>
      <c r="X400" s="59"/>
      <c r="Y400" s="59"/>
      <c r="Z400" s="59"/>
      <c r="AA400" s="59"/>
      <c r="AB400" s="59"/>
      <c r="AC400" s="59"/>
      <c r="AD400" s="61">
        <f>IF(AND($G400="正式版",$H400="中西医诊所"),IFERROR(R400/同类汇总数据!C$3,0),IF(AND($G400="正式版",$H400="中医诊所"),IFERROR(R400/同类汇总数据!C$4,0),IF(AND($G400="正式版",$H400="口腔诊所"),IFERROR(R400/同类汇总数据!C$5,0),IF(AND($G400="检查版",$H400="中西医诊所"),IFERROR(R400/同类汇总数据!C$6,0),IF(AND($G400="检查版",$H400="中医诊所"),IFERROR(R400/同类汇总数据!C$7,0),IF(AND($G400="检查版",$H400="口腔诊所"),IFERROR(R400/同类汇总数据!C$8,0),IF(AND($G400="互联网版",$H400="中西医诊所"),IFERROR(R400/同类汇总数据!C$9,0),IF(AND($G400="互联网版",$H400="中医诊所"),IFERROR(R400/同类汇总数据!C$10,0),IF(AND($G400="互联网版",$H400="口腔诊所"),IFERROR(R400/同类汇总数据!C$11,0))))))))))</f>
        <v>0</v>
      </c>
      <c r="AE400" s="61">
        <f>IF(AND($G400="正式版",$H400="中西医诊所"),IFERROR(S400/同类汇总数据!D$3,0),IF(AND($G400="正式版",$H400="中医诊所"),IFERROR(S400/同类汇总数据!D$4,0),IF(AND($G400="正式版",$H400="口腔诊所"),IFERROR(S400/同类汇总数据!D$5,0),IF(AND($G400="检查版",$H400="中西医诊所"),IFERROR(S400/同类汇总数据!D$6,0),IF(AND($G400="检查版",$H400="中医诊所"),IFERROR(S400/同类汇总数据!D$7,0),IF(AND($G400="检查版",$H400="口腔诊所"),IFERROR(S400/同类汇总数据!D$8,0),IF(AND($G400="互联网版",$H400="中西医诊所"),IFERROR(S400/同类汇总数据!D$9,0),IF(AND($G400="互联网版",$H400="中医诊所"),IFERROR(S400/同类汇总数据!D$10,0),IF(AND($G400="互联网版",$H400="口腔诊所"),IFERROR(S400/同类汇总数据!D$11,0))))))))))</f>
        <v>0</v>
      </c>
      <c r="AF400" s="61">
        <f>IF(AND($G400="正式版",$H400="中西医诊所"),IFERROR(T400/同类汇总数据!E$3,0),IF(AND($G400="正式版",$H400="中医诊所"),IFERROR(T400/同类汇总数据!E$4,0),IF(AND($G400="正式版",$H400="口腔诊所"),IFERROR(T400/同类汇总数据!E$5,0),IF(AND($G400="检查版",$H400="中西医诊所"),IFERROR(T400/同类汇总数据!E$6,0),IF(AND($G400="检查版",$H400="中医诊所"),IFERROR(T400/同类汇总数据!E$7,0),IF(AND($G400="检查版",$H400="口腔诊所"),IFERROR(T400/同类汇总数据!E$8,0),IF(AND($G400="互联网版",$H400="中西医诊所"),IFERROR(T400/同类汇总数据!E$9,0),IF(AND($G400="互联网版",$H400="中医诊所"),IFERROR(T400/同类汇总数据!E$10,0),IF(AND($G400="互联网版",$H400="口腔诊所"),IFERROR(T400/同类汇总数据!E$11,0))))))))))</f>
        <v>0</v>
      </c>
      <c r="AG400" s="61">
        <f>IF(AND($G400="正式版",$H400="中西医诊所"),IFERROR(U400/同类汇总数据!F$3,0),IF(AND($G400="正式版",$H400="中医诊所"),IFERROR(U400/同类汇总数据!F$4,0),IF(AND($G400="正式版",$H400="口腔诊所"),IFERROR(U400/同类汇总数据!F$5,0),IF(AND($G400="检查版",$H400="中西医诊所"),IFERROR(U400/同类汇总数据!F$6,0),IF(AND($G400="检查版",$H400="中医诊所"),IFERROR(U400/同类汇总数据!F$7,0),IF(AND($G400="检查版",$H400="口腔诊所"),IFERROR(U400/同类汇总数据!F$8,0),IF(AND($G400="互联网版",$H400="中西医诊所"),IFERROR(U400/同类汇总数据!F$9,0),IF(AND($G400="互联网版",$H400="中医诊所"),IFERROR(U400/同类汇总数据!F$10,0),IF(AND($G400="互联网版",$H400="口腔诊所"),IFERROR(U400/同类汇总数据!F$11,0))))))))))</f>
        <v>0</v>
      </c>
      <c r="AH400" s="61">
        <f>IF(AND($G400="正式版",$H400="中西医诊所"),IFERROR(V400/同类汇总数据!G$3,0),IF(AND($G400="正式版",$H400="中医诊所"),IFERROR(V400/同类汇总数据!G$4,0),IF(AND($G400="正式版",$H400="口腔诊所"),IFERROR(V400/同类汇总数据!G$5,0),IF(AND($G400="检查版",$H400="中西医诊所"),IFERROR(V400/同类汇总数据!G$6,0),IF(AND($G400="检查版",$H400="中医诊所"),IFERROR(V400/同类汇总数据!G$7,0),IF(AND($G400="检查版",$H400="口腔诊所"),IFERROR(V400/同类汇总数据!G$8,0),IF(AND($G400="互联网版",$H400="中西医诊所"),IFERROR(V400/同类汇总数据!G$9,0),IF(AND($G400="互联网版",$H400="中医诊所"),IFERROR(V400/同类汇总数据!G$10,0),IF(AND($G400="互联网版",$H400="口腔诊所"),IFERROR(V400/同类汇总数据!G$11,0))))))))))</f>
        <v>0</v>
      </c>
      <c r="AI400" s="61">
        <f>IF(AND($G400="正式版",$H400="中西医诊所"),IFERROR(W400/同类汇总数据!H$3,0),IF(AND($G400="正式版",$H400="中医诊所"),IFERROR(W400/同类汇总数据!H$4,0),IF(AND($G400="正式版",$H400="口腔诊所"),IFERROR(W400/同类汇总数据!H$5,0),IF(AND($G400="检查版",$H400="中西医诊所"),IFERROR(W400/同类汇总数据!H$6,0),IF(AND($G400="检查版",$H400="中医诊所"),IFERROR(W400/同类汇总数据!H$7,0),IF(AND($G400="检查版",$H400="口腔诊所"),IFERROR(W400/同类汇总数据!H$8,0),IF(AND($G400="互联网版",$H400="中西医诊所"),IFERROR(W400/同类汇总数据!H$9,0),IF(AND($G400="互联网版",$H400="中医诊所"),IFERROR(W400/同类汇总数据!H$10,0),IF(AND($G400="互联网版",$H400="口腔诊所"),IFERROR(W400/同类汇总数据!H$11,0))))))))))</f>
        <v>0</v>
      </c>
      <c r="AJ400" s="61">
        <f>IF(AND($G400="正式版",$H400="中西医诊所"),IFERROR(X400/同类汇总数据!I$3,0),IF(AND($G400="正式版",$H400="中医诊所"),IFERROR(X400/同类汇总数据!I$4,0),IF(AND($G400="正式版",$H400="口腔诊所"),IFERROR(X400/同类汇总数据!I$5,0),IF(AND($G400="检查版",$H400="中西医诊所"),IFERROR(X400/同类汇总数据!I$6,0),IF(AND($G400="检查版",$H400="中医诊所"),IFERROR(X400/同类汇总数据!I$7,0),IF(AND($G400="检查版",$H400="口腔诊所"),IFERROR(X400/同类汇总数据!I$8,0),IF(AND($G400="互联网版",$H400="中西医诊所"),IFERROR(X400/同类汇总数据!I$9,0),IF(AND($G400="互联网版",$H400="中医诊所"),IFERROR(X400/同类汇总数据!I$10,0),IF(AND($G400="互联网版",$H400="口腔诊所"),IFERROR(X400/同类汇总数据!I$11,0))))))))))</f>
        <v>0</v>
      </c>
      <c r="AK400" s="61">
        <f>IF(AND($G400="正式版",$H400="中西医诊所"),IFERROR(Y400/同类汇总数据!J$3,0),IF(AND($G400="正式版",$H400="中医诊所"),IFERROR(Y400/同类汇总数据!J$4,0),IF(AND($G400="正式版",$H400="口腔诊所"),IFERROR(Y400/同类汇总数据!J$5,0),IF(AND($G400="检查版",$H400="中西医诊所"),IFERROR(Y400/同类汇总数据!J$6,0),IF(AND($G400="检查版",$H400="中医诊所"),IFERROR(Y400/同类汇总数据!J$7,0),IF(AND($G400="检查版",$H400="口腔诊所"),IFERROR(Y400/同类汇总数据!J$8,0),IF(AND($G400="互联网版",$H400="中西医诊所"),IFERROR(Y400/同类汇总数据!J$9,0),IF(AND($G400="互联网版",$H400="中医诊所"),IFERROR(Y400/同类汇总数据!J$10,0),IF(AND($G400="互联网版",$H400="口腔诊所"),IFERROR(Y400/同类汇总数据!J$11,0))))))))))</f>
        <v>0</v>
      </c>
      <c r="AL400" s="62" t="str">
        <f ca="1" t="shared" si="115"/>
        <v>今年内未操作</v>
      </c>
      <c r="AM400" s="62" t="str">
        <f t="shared" si="116"/>
        <v>低于同行20%</v>
      </c>
      <c r="AN400" s="5" t="str">
        <f t="shared" si="117"/>
        <v>低于同行20%</v>
      </c>
      <c r="AO400" s="63">
        <f t="shared" si="118"/>
        <v>45763.4334490741</v>
      </c>
      <c r="AP400" s="5" t="str">
        <f t="shared" si="119"/>
        <v/>
      </c>
      <c r="AQ400" s="60">
        <v>45389.6197807523</v>
      </c>
    </row>
    <row r="401" ht="17" spans="1:43">
      <c r="A401" s="5">
        <f t="shared" si="111"/>
        <v>398</v>
      </c>
      <c r="B401" s="55" t="str">
        <f t="shared" si="112"/>
        <v>连续三月交易上升</v>
      </c>
      <c r="C401" s="2" t="str">
        <f t="shared" si="113"/>
        <v/>
      </c>
      <c r="D401" s="56" t="str">
        <f t="shared" si="114"/>
        <v>-</v>
      </c>
      <c r="E401" s="84" t="s">
        <v>1192</v>
      </c>
      <c r="F401" s="58">
        <v>45391.4271560995</v>
      </c>
      <c r="G401" s="59" t="s">
        <v>60</v>
      </c>
      <c r="H401" s="59" t="s">
        <v>63</v>
      </c>
      <c r="I401" s="59" t="s">
        <v>40</v>
      </c>
      <c r="J401" s="59" t="s">
        <v>53</v>
      </c>
      <c r="K401" s="59" t="s">
        <v>1193</v>
      </c>
      <c r="L401" s="59" t="s">
        <v>1194</v>
      </c>
      <c r="M401" s="60">
        <v>46104.3988541667</v>
      </c>
      <c r="N401" s="60">
        <v>46104.3999198843</v>
      </c>
      <c r="O401" s="60">
        <v>46103.4062318403</v>
      </c>
      <c r="P401" s="60">
        <v>46098.5532401736</v>
      </c>
      <c r="Q401" s="60">
        <v>46104.3999435648</v>
      </c>
      <c r="R401" s="59">
        <v>3109</v>
      </c>
      <c r="S401" s="59">
        <v>29133</v>
      </c>
      <c r="T401" s="59">
        <v>66678</v>
      </c>
      <c r="U401" s="59">
        <v>58475</v>
      </c>
      <c r="V401" s="59">
        <v>12</v>
      </c>
      <c r="W401" s="59">
        <v>81</v>
      </c>
      <c r="X401" s="59">
        <v>245</v>
      </c>
      <c r="Y401" s="59">
        <v>215</v>
      </c>
      <c r="Z401" s="59">
        <v>512.9385964912</v>
      </c>
      <c r="AA401" s="59">
        <v>0.71795023</v>
      </c>
      <c r="AB401" s="59">
        <v>-0.1762762909</v>
      </c>
      <c r="AC401" s="59">
        <v>-0.3077440398</v>
      </c>
      <c r="AD401" s="61">
        <f>IF(AND($G401="正式版",$H401="中西医诊所"),IFERROR(R401/同类汇总数据!C$3,0),IF(AND($G401="正式版",$H401="中医诊所"),IFERROR(R401/同类汇总数据!C$4,0),IF(AND($G401="正式版",$H401="口腔诊所"),IFERROR(R401/同类汇总数据!C$5,0),IF(AND($G401="检查版",$H401="中西医诊所"),IFERROR(R401/同类汇总数据!C$6,0),IF(AND($G401="检查版",$H401="中医诊所"),IFERROR(R401/同类汇总数据!C$7,0),IF(AND($G401="检查版",$H401="口腔诊所"),IFERROR(R401/同类汇总数据!C$8,0),IF(AND($G401="互联网版",$H401="中西医诊所"),IFERROR(R401/同类汇总数据!C$9,0),IF(AND($G401="互联网版",$H401="中医诊所"),IFERROR(R401/同类汇总数据!C$10,0),IF(AND($G401="互联网版",$H401="口腔诊所"),IFERROR(R401/同类汇总数据!C$11,0))))))))))</f>
        <v>2.09332329467206</v>
      </c>
      <c r="AE401" s="61">
        <f>IF(AND($G401="正式版",$H401="中西医诊所"),IFERROR(S401/同类汇总数据!D$3,0),IF(AND($G401="正式版",$H401="中医诊所"),IFERROR(S401/同类汇总数据!D$4,0),IF(AND($G401="正式版",$H401="口腔诊所"),IFERROR(S401/同类汇总数据!D$5,0),IF(AND($G401="检查版",$H401="中西医诊所"),IFERROR(S401/同类汇总数据!D$6,0),IF(AND($G401="检查版",$H401="中医诊所"),IFERROR(S401/同类汇总数据!D$7,0),IF(AND($G401="检查版",$H401="口腔诊所"),IFERROR(S401/同类汇总数据!D$8,0),IF(AND($G401="互联网版",$H401="中西医诊所"),IFERROR(S401/同类汇总数据!D$9,0),IF(AND($G401="互联网版",$H401="中医诊所"),IFERROR(S401/同类汇总数据!D$10,0),IF(AND($G401="互联网版",$H401="口腔诊所"),IFERROR(S401/同类汇总数据!D$11,0))))))))))</f>
        <v>3.55081695351044</v>
      </c>
      <c r="AF401" s="61">
        <f>IF(AND($G401="正式版",$H401="中西医诊所"),IFERROR(T401/同类汇总数据!E$3,0),IF(AND($G401="正式版",$H401="中医诊所"),IFERROR(T401/同类汇总数据!E$4,0),IF(AND($G401="正式版",$H401="口腔诊所"),IFERROR(T401/同类汇总数据!E$5,0),IF(AND($G401="检查版",$H401="中西医诊所"),IFERROR(T401/同类汇总数据!E$6,0),IF(AND($G401="检查版",$H401="中医诊所"),IFERROR(T401/同类汇总数据!E$7,0),IF(AND($G401="检查版",$H401="口腔诊所"),IFERROR(T401/同类汇总数据!E$8,0),IF(AND($G401="互联网版",$H401="中西医诊所"),IFERROR(T401/同类汇总数据!E$9,0),IF(AND($G401="互联网版",$H401="中医诊所"),IFERROR(T401/同类汇总数据!E$10,0),IF(AND($G401="互联网版",$H401="口腔诊所"),IFERROR(T401/同类汇总数据!E$11,0))))))))))</f>
        <v>3.39618410060901</v>
      </c>
      <c r="AG401" s="61">
        <f>IF(AND($G401="正式版",$H401="中西医诊所"),IFERROR(U401/同类汇总数据!F$3,0),IF(AND($G401="正式版",$H401="中医诊所"),IFERROR(U401/同类汇总数据!F$4,0),IF(AND($G401="正式版",$H401="口腔诊所"),IFERROR(U401/同类汇总数据!F$5,0),IF(AND($G401="检查版",$H401="中西医诊所"),IFERROR(U401/同类汇总数据!F$6,0),IF(AND($G401="检查版",$H401="中医诊所"),IFERROR(U401/同类汇总数据!F$7,0),IF(AND($G401="检查版",$H401="口腔诊所"),IFERROR(U401/同类汇总数据!F$8,0),IF(AND($G401="互联网版",$H401="中西医诊所"),IFERROR(U401/同类汇总数据!F$9,0),IF(AND($G401="互联网版",$H401="中医诊所"),IFERROR(U401/同类汇总数据!F$10,0),IF(AND($G401="互联网版",$H401="口腔诊所"),IFERROR(U401/同类汇总数据!F$11,0))))))))))</f>
        <v>3.46753486320623</v>
      </c>
      <c r="AH401" s="61">
        <f>IF(AND($G401="正式版",$H401="中西医诊所"),IFERROR(V401/同类汇总数据!G$3,0),IF(AND($G401="正式版",$H401="中医诊所"),IFERROR(V401/同类汇总数据!G$4,0),IF(AND($G401="正式版",$H401="口腔诊所"),IFERROR(V401/同类汇总数据!G$5,0),IF(AND($G401="检查版",$H401="中西医诊所"),IFERROR(V401/同类汇总数据!G$6,0),IF(AND($G401="检查版",$H401="中医诊所"),IFERROR(V401/同类汇总数据!G$7,0),IF(AND($G401="检查版",$H401="口腔诊所"),IFERROR(V401/同类汇总数据!G$8,0),IF(AND($G401="互联网版",$H401="中西医诊所"),IFERROR(V401/同类汇总数据!G$9,0),IF(AND($G401="互联网版",$H401="中医诊所"),IFERROR(V401/同类汇总数据!G$10,0),IF(AND($G401="互联网版",$H401="口腔诊所"),IFERROR(V401/同类汇总数据!G$11,0))))))))))</f>
        <v>4.8750761730652</v>
      </c>
      <c r="AI401" s="61">
        <f>IF(AND($G401="正式版",$H401="中西医诊所"),IFERROR(W401/同类汇总数据!H$3,0),IF(AND($G401="正式版",$H401="中医诊所"),IFERROR(W401/同类汇总数据!H$4,0),IF(AND($G401="正式版",$H401="口腔诊所"),IFERROR(W401/同类汇总数据!H$5,0),IF(AND($G401="检查版",$H401="中西医诊所"),IFERROR(W401/同类汇总数据!H$6,0),IF(AND($G401="检查版",$H401="中医诊所"),IFERROR(W401/同类汇总数据!H$7,0),IF(AND($G401="检查版",$H401="口腔诊所"),IFERROR(W401/同类汇总数据!H$8,0),IF(AND($G401="互联网版",$H401="中西医诊所"),IFERROR(W401/同类汇总数据!H$9,0),IF(AND($G401="互联网版",$H401="中医诊所"),IFERROR(W401/同类汇总数据!H$10,0),IF(AND($G401="互联网版",$H401="口腔诊所"),IFERROR(W401/同类汇总数据!H$11,0))))))))))</f>
        <v>6.79353523831889</v>
      </c>
      <c r="AJ401" s="61">
        <f>IF(AND($G401="正式版",$H401="中西医诊所"),IFERROR(X401/同类汇总数据!I$3,0),IF(AND($G401="正式版",$H401="中医诊所"),IFERROR(X401/同类汇总数据!I$4,0),IF(AND($G401="正式版",$H401="口腔诊所"),IFERROR(X401/同类汇总数据!I$5,0),IF(AND($G401="检查版",$H401="中西医诊所"),IFERROR(X401/同类汇总数据!I$6,0),IF(AND($G401="检查版",$H401="中医诊所"),IFERROR(X401/同类汇总数据!I$7,0),IF(AND($G401="检查版",$H401="口腔诊所"),IFERROR(X401/同类汇总数据!I$8,0),IF(AND($G401="互联网版",$H401="中西医诊所"),IFERROR(X401/同类汇总数据!I$9,0),IF(AND($G401="互联网版",$H401="中医诊所"),IFERROR(X401/同类汇总数据!I$10,0),IF(AND($G401="互联网版",$H401="口腔诊所"),IFERROR(X401/同类汇总数据!I$11,0))))))))))</f>
        <v>7.95586282144121</v>
      </c>
      <c r="AK401" s="61">
        <f>IF(AND($G401="正式版",$H401="中西医诊所"),IFERROR(Y401/同类汇总数据!J$3,0),IF(AND($G401="正式版",$H401="中医诊所"),IFERROR(Y401/同类汇总数据!J$4,0),IF(AND($G401="正式版",$H401="口腔诊所"),IFERROR(Y401/同类汇总数据!J$5,0),IF(AND($G401="检查版",$H401="中西医诊所"),IFERROR(Y401/同类汇总数据!J$6,0),IF(AND($G401="检查版",$H401="中医诊所"),IFERROR(Y401/同类汇总数据!J$7,0),IF(AND($G401="检查版",$H401="口腔诊所"),IFERROR(Y401/同类汇总数据!J$8,0),IF(AND($G401="互联网版",$H401="中西医诊所"),IFERROR(Y401/同类汇总数据!J$9,0),IF(AND($G401="互联网版",$H401="中医诊所"),IFERROR(Y401/同类汇总数据!J$10,0),IF(AND($G401="互联网版",$H401="口腔诊所"),IFERROR(Y401/同类汇总数据!J$11,0))))))))))</f>
        <v>7.91037362718225</v>
      </c>
      <c r="AL401" s="62" t="str">
        <f ca="1" t="shared" si="115"/>
        <v>-</v>
      </c>
      <c r="AM401" s="62" t="str">
        <f t="shared" si="116"/>
        <v>高于同行100%</v>
      </c>
      <c r="AN401" s="5" t="str">
        <f t="shared" si="117"/>
        <v>高于同行100%</v>
      </c>
      <c r="AO401" s="63">
        <f t="shared" si="118"/>
        <v>46104.3999435648</v>
      </c>
      <c r="AP401" s="5" t="str">
        <f t="shared" si="119"/>
        <v/>
      </c>
      <c r="AQ401" s="60">
        <v>45389.7442853819</v>
      </c>
    </row>
    <row r="402" ht="17" spans="1:43">
      <c r="A402" s="5">
        <f t="shared" si="111"/>
        <v>399</v>
      </c>
      <c r="B402" s="55" t="str">
        <f t="shared" si="112"/>
        <v>无交易</v>
      </c>
      <c r="C402" s="2" t="str">
        <f t="shared" si="113"/>
        <v/>
      </c>
      <c r="D402" s="56" t="str">
        <f t="shared" si="114"/>
        <v>流失</v>
      </c>
      <c r="E402" s="84" t="s">
        <v>1195</v>
      </c>
      <c r="F402" s="58">
        <v>45393.9387435417</v>
      </c>
      <c r="G402" s="59" t="s">
        <v>60</v>
      </c>
      <c r="H402" s="59" t="s">
        <v>39</v>
      </c>
      <c r="I402" s="59" t="s">
        <v>40</v>
      </c>
      <c r="J402" s="59" t="s">
        <v>1077</v>
      </c>
      <c r="K402" s="59" t="s">
        <v>1196</v>
      </c>
      <c r="L402" s="59" t="s">
        <v>1197</v>
      </c>
      <c r="M402" s="60">
        <v>45491.7365740741</v>
      </c>
      <c r="N402" s="60"/>
      <c r="O402" s="60"/>
      <c r="P402" s="60">
        <v>45398.7133639931</v>
      </c>
      <c r="Q402" s="60"/>
      <c r="R402" s="59"/>
      <c r="S402" s="59"/>
      <c r="T402" s="59"/>
      <c r="U402" s="59"/>
      <c r="V402" s="59"/>
      <c r="W402" s="59"/>
      <c r="X402" s="59"/>
      <c r="Y402" s="59"/>
      <c r="Z402" s="59"/>
      <c r="AA402" s="59"/>
      <c r="AB402" s="59"/>
      <c r="AC402" s="59"/>
      <c r="AD402" s="61">
        <f>IF(AND($G402="正式版",$H402="中西医诊所"),IFERROR(R402/同类汇总数据!C$3,0),IF(AND($G402="正式版",$H402="中医诊所"),IFERROR(R402/同类汇总数据!C$4,0),IF(AND($G402="正式版",$H402="口腔诊所"),IFERROR(R402/同类汇总数据!C$5,0),IF(AND($G402="检查版",$H402="中西医诊所"),IFERROR(R402/同类汇总数据!C$6,0),IF(AND($G402="检查版",$H402="中医诊所"),IFERROR(R402/同类汇总数据!C$7,0),IF(AND($G402="检查版",$H402="口腔诊所"),IFERROR(R402/同类汇总数据!C$8,0),IF(AND($G402="互联网版",$H402="中西医诊所"),IFERROR(R402/同类汇总数据!C$9,0),IF(AND($G402="互联网版",$H402="中医诊所"),IFERROR(R402/同类汇总数据!C$10,0),IF(AND($G402="互联网版",$H402="口腔诊所"),IFERROR(R402/同类汇总数据!C$11,0))))))))))</f>
        <v>0</v>
      </c>
      <c r="AE402" s="61">
        <f>IF(AND($G402="正式版",$H402="中西医诊所"),IFERROR(S402/同类汇总数据!D$3,0),IF(AND($G402="正式版",$H402="中医诊所"),IFERROR(S402/同类汇总数据!D$4,0),IF(AND($G402="正式版",$H402="口腔诊所"),IFERROR(S402/同类汇总数据!D$5,0),IF(AND($G402="检查版",$H402="中西医诊所"),IFERROR(S402/同类汇总数据!D$6,0),IF(AND($G402="检查版",$H402="中医诊所"),IFERROR(S402/同类汇总数据!D$7,0),IF(AND($G402="检查版",$H402="口腔诊所"),IFERROR(S402/同类汇总数据!D$8,0),IF(AND($G402="互联网版",$H402="中西医诊所"),IFERROR(S402/同类汇总数据!D$9,0),IF(AND($G402="互联网版",$H402="中医诊所"),IFERROR(S402/同类汇总数据!D$10,0),IF(AND($G402="互联网版",$H402="口腔诊所"),IFERROR(S402/同类汇总数据!D$11,0))))))))))</f>
        <v>0</v>
      </c>
      <c r="AF402" s="61">
        <f>IF(AND($G402="正式版",$H402="中西医诊所"),IFERROR(T402/同类汇总数据!E$3,0),IF(AND($G402="正式版",$H402="中医诊所"),IFERROR(T402/同类汇总数据!E$4,0),IF(AND($G402="正式版",$H402="口腔诊所"),IFERROR(T402/同类汇总数据!E$5,0),IF(AND($G402="检查版",$H402="中西医诊所"),IFERROR(T402/同类汇总数据!E$6,0),IF(AND($G402="检查版",$H402="中医诊所"),IFERROR(T402/同类汇总数据!E$7,0),IF(AND($G402="检查版",$H402="口腔诊所"),IFERROR(T402/同类汇总数据!E$8,0),IF(AND($G402="互联网版",$H402="中西医诊所"),IFERROR(T402/同类汇总数据!E$9,0),IF(AND($G402="互联网版",$H402="中医诊所"),IFERROR(T402/同类汇总数据!E$10,0),IF(AND($G402="互联网版",$H402="口腔诊所"),IFERROR(T402/同类汇总数据!E$11,0))))))))))</f>
        <v>0</v>
      </c>
      <c r="AG402" s="61">
        <f>IF(AND($G402="正式版",$H402="中西医诊所"),IFERROR(U402/同类汇总数据!F$3,0),IF(AND($G402="正式版",$H402="中医诊所"),IFERROR(U402/同类汇总数据!F$4,0),IF(AND($G402="正式版",$H402="口腔诊所"),IFERROR(U402/同类汇总数据!F$5,0),IF(AND($G402="检查版",$H402="中西医诊所"),IFERROR(U402/同类汇总数据!F$6,0),IF(AND($G402="检查版",$H402="中医诊所"),IFERROR(U402/同类汇总数据!F$7,0),IF(AND($G402="检查版",$H402="口腔诊所"),IFERROR(U402/同类汇总数据!F$8,0),IF(AND($G402="互联网版",$H402="中西医诊所"),IFERROR(U402/同类汇总数据!F$9,0),IF(AND($G402="互联网版",$H402="中医诊所"),IFERROR(U402/同类汇总数据!F$10,0),IF(AND($G402="互联网版",$H402="口腔诊所"),IFERROR(U402/同类汇总数据!F$11,0))))))))))</f>
        <v>0</v>
      </c>
      <c r="AH402" s="61">
        <f>IF(AND($G402="正式版",$H402="中西医诊所"),IFERROR(V402/同类汇总数据!G$3,0),IF(AND($G402="正式版",$H402="中医诊所"),IFERROR(V402/同类汇总数据!G$4,0),IF(AND($G402="正式版",$H402="口腔诊所"),IFERROR(V402/同类汇总数据!G$5,0),IF(AND($G402="检查版",$H402="中西医诊所"),IFERROR(V402/同类汇总数据!G$6,0),IF(AND($G402="检查版",$H402="中医诊所"),IFERROR(V402/同类汇总数据!G$7,0),IF(AND($G402="检查版",$H402="口腔诊所"),IFERROR(V402/同类汇总数据!G$8,0),IF(AND($G402="互联网版",$H402="中西医诊所"),IFERROR(V402/同类汇总数据!G$9,0),IF(AND($G402="互联网版",$H402="中医诊所"),IFERROR(V402/同类汇总数据!G$10,0),IF(AND($G402="互联网版",$H402="口腔诊所"),IFERROR(V402/同类汇总数据!G$11,0))))))))))</f>
        <v>0</v>
      </c>
      <c r="AI402" s="61">
        <f>IF(AND($G402="正式版",$H402="中西医诊所"),IFERROR(W402/同类汇总数据!H$3,0),IF(AND($G402="正式版",$H402="中医诊所"),IFERROR(W402/同类汇总数据!H$4,0),IF(AND($G402="正式版",$H402="口腔诊所"),IFERROR(W402/同类汇总数据!H$5,0),IF(AND($G402="检查版",$H402="中西医诊所"),IFERROR(W402/同类汇总数据!H$6,0),IF(AND($G402="检查版",$H402="中医诊所"),IFERROR(W402/同类汇总数据!H$7,0),IF(AND($G402="检查版",$H402="口腔诊所"),IFERROR(W402/同类汇总数据!H$8,0),IF(AND($G402="互联网版",$H402="中西医诊所"),IFERROR(W402/同类汇总数据!H$9,0),IF(AND($G402="互联网版",$H402="中医诊所"),IFERROR(W402/同类汇总数据!H$10,0),IF(AND($G402="互联网版",$H402="口腔诊所"),IFERROR(W402/同类汇总数据!H$11,0))))))))))</f>
        <v>0</v>
      </c>
      <c r="AJ402" s="61">
        <f>IF(AND($G402="正式版",$H402="中西医诊所"),IFERROR(X402/同类汇总数据!I$3,0),IF(AND($G402="正式版",$H402="中医诊所"),IFERROR(X402/同类汇总数据!I$4,0),IF(AND($G402="正式版",$H402="口腔诊所"),IFERROR(X402/同类汇总数据!I$5,0),IF(AND($G402="检查版",$H402="中西医诊所"),IFERROR(X402/同类汇总数据!I$6,0),IF(AND($G402="检查版",$H402="中医诊所"),IFERROR(X402/同类汇总数据!I$7,0),IF(AND($G402="检查版",$H402="口腔诊所"),IFERROR(X402/同类汇总数据!I$8,0),IF(AND($G402="互联网版",$H402="中西医诊所"),IFERROR(X402/同类汇总数据!I$9,0),IF(AND($G402="互联网版",$H402="中医诊所"),IFERROR(X402/同类汇总数据!I$10,0),IF(AND($G402="互联网版",$H402="口腔诊所"),IFERROR(X402/同类汇总数据!I$11,0))))))))))</f>
        <v>0</v>
      </c>
      <c r="AK402" s="61">
        <f>IF(AND($G402="正式版",$H402="中西医诊所"),IFERROR(Y402/同类汇总数据!J$3,0),IF(AND($G402="正式版",$H402="中医诊所"),IFERROR(Y402/同类汇总数据!J$4,0),IF(AND($G402="正式版",$H402="口腔诊所"),IFERROR(Y402/同类汇总数据!J$5,0),IF(AND($G402="检查版",$H402="中西医诊所"),IFERROR(Y402/同类汇总数据!J$6,0),IF(AND($G402="检查版",$H402="中医诊所"),IFERROR(Y402/同类汇总数据!J$7,0),IF(AND($G402="检查版",$H402="口腔诊所"),IFERROR(Y402/同类汇总数据!J$8,0),IF(AND($G402="互联网版",$H402="中西医诊所"),IFERROR(Y402/同类汇总数据!J$9,0),IF(AND($G402="互联网版",$H402="中医诊所"),IFERROR(Y402/同类汇总数据!J$10,0),IF(AND($G402="互联网版",$H402="口腔诊所"),IFERROR(Y402/同类汇总数据!J$11,0))))))))))</f>
        <v>0</v>
      </c>
      <c r="AL402" s="62" t="str">
        <f ca="1" t="shared" si="115"/>
        <v>今年内未操作</v>
      </c>
      <c r="AM402" s="62" t="str">
        <f t="shared" si="116"/>
        <v>低于同行20%</v>
      </c>
      <c r="AN402" s="5" t="str">
        <f t="shared" si="117"/>
        <v>低于同行20%</v>
      </c>
      <c r="AO402" s="63">
        <f t="shared" si="118"/>
        <v>45491.7365740741</v>
      </c>
      <c r="AP402" s="5" t="str">
        <f t="shared" si="119"/>
        <v/>
      </c>
      <c r="AQ402" s="60">
        <v>45389.9323776389</v>
      </c>
    </row>
    <row r="403" ht="17" spans="1:43">
      <c r="A403" s="5">
        <f t="shared" si="111"/>
        <v>400</v>
      </c>
      <c r="B403" s="55" t="str">
        <f t="shared" si="112"/>
        <v>交易波动较大</v>
      </c>
      <c r="C403" s="2" t="str">
        <f t="shared" si="113"/>
        <v/>
      </c>
      <c r="D403" s="56" t="str">
        <f t="shared" si="114"/>
        <v>-</v>
      </c>
      <c r="E403" s="84" t="s">
        <v>1198</v>
      </c>
      <c r="F403" s="58">
        <v>45393.9398110185</v>
      </c>
      <c r="G403" s="59" t="s">
        <v>38</v>
      </c>
      <c r="H403" s="59" t="s">
        <v>39</v>
      </c>
      <c r="I403" s="59" t="s">
        <v>40</v>
      </c>
      <c r="J403" s="59" t="s">
        <v>374</v>
      </c>
      <c r="K403" s="59" t="s">
        <v>1199</v>
      </c>
      <c r="L403" s="59" t="s">
        <v>1200</v>
      </c>
      <c r="M403" s="60">
        <v>46104.3604861111</v>
      </c>
      <c r="N403" s="60">
        <v>46104.3929577431</v>
      </c>
      <c r="O403" s="60">
        <v>46103.447653044</v>
      </c>
      <c r="P403" s="60">
        <v>46090.5900738426</v>
      </c>
      <c r="Q403" s="60">
        <v>46104.3954531019</v>
      </c>
      <c r="R403" s="59">
        <v>2812.1</v>
      </c>
      <c r="S403" s="59">
        <v>19286</v>
      </c>
      <c r="T403" s="59">
        <v>59700.5</v>
      </c>
      <c r="U403" s="59">
        <v>52944.5</v>
      </c>
      <c r="V403" s="59">
        <v>44</v>
      </c>
      <c r="W403" s="59">
        <v>223</v>
      </c>
      <c r="X403" s="59">
        <v>709</v>
      </c>
      <c r="Y403" s="59">
        <v>621</v>
      </c>
      <c r="Z403" s="59">
        <v>243.9838709677</v>
      </c>
      <c r="AA403" s="59">
        <v>0.0520057166</v>
      </c>
      <c r="AB403" s="59">
        <v>-0.169790643</v>
      </c>
      <c r="AC403" s="59">
        <v>0.0453415767</v>
      </c>
      <c r="AD403" s="61">
        <f>IF(AND($G403="正式版",$H403="中西医诊所"),IFERROR(R403/同类汇总数据!C$3,0),IF(AND($G403="正式版",$H403="中医诊所"),IFERROR(R403/同类汇总数据!C$4,0),IF(AND($G403="正式版",$H403="口腔诊所"),IFERROR(R403/同类汇总数据!C$5,0),IF(AND($G403="检查版",$H403="中西医诊所"),IFERROR(R403/同类汇总数据!C$6,0),IF(AND($G403="检查版",$H403="中医诊所"),IFERROR(R403/同类汇总数据!C$7,0),IF(AND($G403="检查版",$H403="口腔诊所"),IFERROR(R403/同类汇总数据!C$8,0),IF(AND($G403="互联网版",$H403="中西医诊所"),IFERROR(R403/同类汇总数据!C$9,0),IF(AND($G403="互联网版",$H403="中医诊所"),IFERROR(R403/同类汇总数据!C$10,0),IF(AND($G403="互联网版",$H403="口腔诊所"),IFERROR(R403/同类汇总数据!C$11,0))))))))))</f>
        <v>0.307274497570957</v>
      </c>
      <c r="AE403" s="61">
        <f>IF(AND($G403="正式版",$H403="中西医诊所"),IFERROR(S403/同类汇总数据!D$3,0),IF(AND($G403="正式版",$H403="中医诊所"),IFERROR(S403/同类汇总数据!D$4,0),IF(AND($G403="正式版",$H403="口腔诊所"),IFERROR(S403/同类汇总数据!D$5,0),IF(AND($G403="检查版",$H403="中西医诊所"),IFERROR(S403/同类汇总数据!D$6,0),IF(AND($G403="检查版",$H403="中医诊所"),IFERROR(S403/同类汇总数据!D$7,0),IF(AND($G403="检查版",$H403="口腔诊所"),IFERROR(S403/同类汇总数据!D$8,0),IF(AND($G403="互联网版",$H403="中西医诊所"),IFERROR(S403/同类汇总数据!D$9,0),IF(AND($G403="互联网版",$H403="中医诊所"),IFERROR(S403/同类汇总数据!D$10,0),IF(AND($G403="互联网版",$H403="口腔诊所"),IFERROR(S403/同类汇总数据!D$11,0))))))))))</f>
        <v>0.528619563262975</v>
      </c>
      <c r="AF403" s="61">
        <f>IF(AND($G403="正式版",$H403="中西医诊所"),IFERROR(T403/同类汇总数据!E$3,0),IF(AND($G403="正式版",$H403="中医诊所"),IFERROR(T403/同类汇总数据!E$4,0),IF(AND($G403="正式版",$H403="口腔诊所"),IFERROR(T403/同类汇总数据!E$5,0),IF(AND($G403="检查版",$H403="中西医诊所"),IFERROR(T403/同类汇总数据!E$6,0),IF(AND($G403="检查版",$H403="中医诊所"),IFERROR(T403/同类汇总数据!E$7,0),IF(AND($G403="检查版",$H403="口腔诊所"),IFERROR(T403/同类汇总数据!E$8,0),IF(AND($G403="互联网版",$H403="中西医诊所"),IFERROR(T403/同类汇总数据!E$9,0),IF(AND($G403="互联网版",$H403="中医诊所"),IFERROR(T403/同类汇总数据!E$10,0),IF(AND($G403="互联网版",$H403="口腔诊所"),IFERROR(T403/同类汇总数据!E$11,0))))))))))</f>
        <v>0.547127714826748</v>
      </c>
      <c r="AG403" s="61">
        <f>IF(AND($G403="正式版",$H403="中西医诊所"),IFERROR(U403/同类汇总数据!F$3,0),IF(AND($G403="正式版",$H403="中医诊所"),IFERROR(U403/同类汇总数据!F$4,0),IF(AND($G403="正式版",$H403="口腔诊所"),IFERROR(U403/同类汇总数据!F$5,0),IF(AND($G403="检查版",$H403="中西医诊所"),IFERROR(U403/同类汇总数据!F$6,0),IF(AND($G403="检查版",$H403="中医诊所"),IFERROR(U403/同类汇总数据!F$7,0),IF(AND($G403="检查版",$H403="口腔诊所"),IFERROR(U403/同类汇总数据!F$8,0),IF(AND($G403="互联网版",$H403="中西医诊所"),IFERROR(U403/同类汇总数据!F$9,0),IF(AND($G403="互联网版",$H403="中医诊所"),IFERROR(U403/同类汇总数据!F$10,0),IF(AND($G403="互联网版",$H403="口腔诊所"),IFERROR(U403/同类汇总数据!F$11,0))))))))))</f>
        <v>0.551946881258752</v>
      </c>
      <c r="AH403" s="61">
        <f>IF(AND($G403="正式版",$H403="中西医诊所"),IFERROR(V403/同类汇总数据!G$3,0),IF(AND($G403="正式版",$H403="中医诊所"),IFERROR(V403/同类汇总数据!G$4,0),IF(AND($G403="正式版",$H403="口腔诊所"),IFERROR(V403/同类汇总数据!G$5,0),IF(AND($G403="检查版",$H403="中西医诊所"),IFERROR(V403/同类汇总数据!G$6,0),IF(AND($G403="检查版",$H403="中医诊所"),IFERROR(V403/同类汇总数据!G$7,0),IF(AND($G403="检查版",$H403="口腔诊所"),IFERROR(V403/同类汇总数据!G$8,0),IF(AND($G403="互联网版",$H403="中西医诊所"),IFERROR(V403/同类汇总数据!G$9,0),IF(AND($G403="互联网版",$H403="中医诊所"),IFERROR(V403/同类汇总数据!G$10,0),IF(AND($G403="互联网版",$H403="口腔诊所"),IFERROR(V403/同类汇总数据!G$11,0))))))))))</f>
        <v>0.464129635626591</v>
      </c>
      <c r="AI403" s="61">
        <f>IF(AND($G403="正式版",$H403="中西医诊所"),IFERROR(W403/同类汇总数据!H$3,0),IF(AND($G403="正式版",$H403="中医诊所"),IFERROR(W403/同类汇总数据!H$4,0),IF(AND($G403="正式版",$H403="口腔诊所"),IFERROR(W403/同类汇总数据!H$5,0),IF(AND($G403="检查版",$H403="中西医诊所"),IFERROR(W403/同类汇总数据!H$6,0),IF(AND($G403="检查版",$H403="中医诊所"),IFERROR(W403/同类汇总数据!H$7,0),IF(AND($G403="检查版",$H403="口腔诊所"),IFERROR(W403/同类汇总数据!H$8,0),IF(AND($G403="互联网版",$H403="中西医诊所"),IFERROR(W403/同类汇总数据!H$9,0),IF(AND($G403="互联网版",$H403="中医诊所"),IFERROR(W403/同类汇总数据!H$10,0),IF(AND($G403="互联网版",$H403="口腔诊所"),IFERROR(W403/同类汇总数据!H$11,0))))))))))</f>
        <v>0.609905522079127</v>
      </c>
      <c r="AJ403" s="61">
        <f>IF(AND($G403="正式版",$H403="中西医诊所"),IFERROR(X403/同类汇总数据!I$3,0),IF(AND($G403="正式版",$H403="中医诊所"),IFERROR(X403/同类汇总数据!I$4,0),IF(AND($G403="正式版",$H403="口腔诊所"),IFERROR(X403/同类汇总数据!I$5,0),IF(AND($G403="检查版",$H403="中西医诊所"),IFERROR(X403/同类汇总数据!I$6,0),IF(AND($G403="检查版",$H403="中医诊所"),IFERROR(X403/同类汇总数据!I$7,0),IF(AND($G403="检查版",$H403="口腔诊所"),IFERROR(X403/同类汇总数据!I$8,0),IF(AND($G403="互联网版",$H403="中西医诊所"),IFERROR(X403/同类汇总数据!I$9,0),IF(AND($G403="互联网版",$H403="中医诊所"),IFERROR(X403/同类汇总数据!I$10,0),IF(AND($G403="互联网版",$H403="口腔诊所"),IFERROR(X403/同类汇总数据!I$11,0))))))))))</f>
        <v>0.626928811923921</v>
      </c>
      <c r="AK403" s="61">
        <f>IF(AND($G403="正式版",$H403="中西医诊所"),IFERROR(Y403/同类汇总数据!J$3,0),IF(AND($G403="正式版",$H403="中医诊所"),IFERROR(Y403/同类汇总数据!J$4,0),IF(AND($G403="正式版",$H403="口腔诊所"),IFERROR(Y403/同类汇总数据!J$5,0),IF(AND($G403="检查版",$H403="中西医诊所"),IFERROR(Y403/同类汇总数据!J$6,0),IF(AND($G403="检查版",$H403="中医诊所"),IFERROR(Y403/同类汇总数据!J$7,0),IF(AND($G403="检查版",$H403="口腔诊所"),IFERROR(Y403/同类汇总数据!J$8,0),IF(AND($G403="互联网版",$H403="中西医诊所"),IFERROR(Y403/同类汇总数据!J$9,0),IF(AND($G403="互联网版",$H403="中医诊所"),IFERROR(Y403/同类汇总数据!J$10,0),IF(AND($G403="互联网版",$H403="口腔诊所"),IFERROR(Y403/同类汇总数据!J$11,0))))))))))</f>
        <v>0.620514509447808</v>
      </c>
      <c r="AL403" s="62" t="str">
        <f ca="1" t="shared" si="115"/>
        <v>-</v>
      </c>
      <c r="AM403" s="62" t="str">
        <f t="shared" si="116"/>
        <v/>
      </c>
      <c r="AN403" s="5" t="str">
        <f t="shared" si="117"/>
        <v/>
      </c>
      <c r="AO403" s="63">
        <f t="shared" si="118"/>
        <v>46104.3954531019</v>
      </c>
      <c r="AP403" s="5" t="str">
        <f t="shared" si="119"/>
        <v/>
      </c>
      <c r="AQ403" s="60">
        <v>45391.4271560995</v>
      </c>
    </row>
    <row r="404" ht="17" spans="1:43">
      <c r="A404" s="5">
        <f t="shared" ref="A404:A413" si="120">ROW()-3</f>
        <v>401</v>
      </c>
      <c r="B404" s="55" t="str">
        <f t="shared" si="112"/>
        <v>连续三月交易上升</v>
      </c>
      <c r="C404" s="2" t="str">
        <f t="shared" si="113"/>
        <v/>
      </c>
      <c r="D404" s="56" t="str">
        <f t="shared" si="114"/>
        <v>-</v>
      </c>
      <c r="E404" s="84" t="s">
        <v>1201</v>
      </c>
      <c r="F404" s="58">
        <v>45394.5651977199</v>
      </c>
      <c r="G404" s="59" t="s">
        <v>38</v>
      </c>
      <c r="H404" s="59" t="s">
        <v>63</v>
      </c>
      <c r="I404" s="59" t="s">
        <v>40</v>
      </c>
      <c r="J404" s="59" t="s">
        <v>41</v>
      </c>
      <c r="K404" s="59" t="s">
        <v>1202</v>
      </c>
      <c r="L404" s="59"/>
      <c r="M404" s="60">
        <v>46104.3788773148</v>
      </c>
      <c r="N404" s="60">
        <v>46103.7076828125</v>
      </c>
      <c r="O404" s="60">
        <v>46103.6203461227</v>
      </c>
      <c r="P404" s="60">
        <v>46087.4437346875</v>
      </c>
      <c r="Q404" s="60">
        <v>46103.6253002199</v>
      </c>
      <c r="R404" s="59">
        <v>15142</v>
      </c>
      <c r="S404" s="59">
        <v>50794.8</v>
      </c>
      <c r="T404" s="59">
        <v>97295.4</v>
      </c>
      <c r="U404" s="59">
        <v>91682.4</v>
      </c>
      <c r="V404" s="59">
        <v>30</v>
      </c>
      <c r="W404" s="59">
        <v>93</v>
      </c>
      <c r="X404" s="59">
        <v>211</v>
      </c>
      <c r="Y404" s="59">
        <v>190</v>
      </c>
      <c r="Z404" s="59">
        <v>764.02</v>
      </c>
      <c r="AA404" s="59">
        <v>1.0199470306</v>
      </c>
      <c r="AB404" s="59">
        <v>0.1776060691</v>
      </c>
      <c r="AC404" s="59">
        <v>-0.4512359655</v>
      </c>
      <c r="AD404" s="61">
        <f>IF(AND($G404="正式版",$H404="中西医诊所"),IFERROR(R404/同类汇总数据!C$3,0),IF(AND($G404="正式版",$H404="中医诊所"),IFERROR(R404/同类汇总数据!C$4,0),IF(AND($G404="正式版",$H404="口腔诊所"),IFERROR(R404/同类汇总数据!C$5,0),IF(AND($G404="检查版",$H404="中西医诊所"),IFERROR(R404/同类汇总数据!C$6,0),IF(AND($G404="检查版",$H404="中医诊所"),IFERROR(R404/同类汇总数据!C$7,0),IF(AND($G404="检查版",$H404="口腔诊所"),IFERROR(R404/同类汇总数据!C$8,0),IF(AND($G404="互联网版",$H404="中西医诊所"),IFERROR(R404/同类汇总数据!C$9,0),IF(AND($G404="互联网版",$H404="中医诊所"),IFERROR(R404/同类汇总数据!C$10,0),IF(AND($G404="互联网版",$H404="口腔诊所"),IFERROR(R404/同类汇总数据!C$11,0))))))))))</f>
        <v>1.5145719782494</v>
      </c>
      <c r="AE404" s="61">
        <f>IF(AND($G404="正式版",$H404="中西医诊所"),IFERROR(S404/同类汇总数据!D$3,0),IF(AND($G404="正式版",$H404="中医诊所"),IFERROR(S404/同类汇总数据!D$4,0),IF(AND($G404="正式版",$H404="口腔诊所"),IFERROR(S404/同类汇总数据!D$5,0),IF(AND($G404="检查版",$H404="中西医诊所"),IFERROR(S404/同类汇总数据!D$6,0),IF(AND($G404="检查版",$H404="中医诊所"),IFERROR(S404/同类汇总数据!D$7,0),IF(AND($G404="检查版",$H404="口腔诊所"),IFERROR(S404/同类汇总数据!D$8,0),IF(AND($G404="互联网版",$H404="中西医诊所"),IFERROR(S404/同类汇总数据!D$9,0),IF(AND($G404="互联网版",$H404="中医诊所"),IFERROR(S404/同类汇总数据!D$10,0),IF(AND($G404="互联网版",$H404="口腔诊所"),IFERROR(S404/同类汇总数据!D$11,0))))))))))</f>
        <v>1.16955650914903</v>
      </c>
      <c r="AF404" s="61">
        <f>IF(AND($G404="正式版",$H404="中西医诊所"),IFERROR(T404/同类汇总数据!E$3,0),IF(AND($G404="正式版",$H404="中医诊所"),IFERROR(T404/同类汇总数据!E$4,0),IF(AND($G404="正式版",$H404="口腔诊所"),IFERROR(T404/同类汇总数据!E$5,0),IF(AND($G404="检查版",$H404="中西医诊所"),IFERROR(T404/同类汇总数据!E$6,0),IF(AND($G404="检查版",$H404="中医诊所"),IFERROR(T404/同类汇总数据!E$7,0),IF(AND($G404="检查版",$H404="口腔诊所"),IFERROR(T404/同类汇总数据!E$8,0),IF(AND($G404="互联网版",$H404="中西医诊所"),IFERROR(T404/同类汇总数据!E$9,0),IF(AND($G404="互联网版",$H404="中医诊所"),IFERROR(T404/同类汇总数据!E$10,0),IF(AND($G404="互联网版",$H404="口腔诊所"),IFERROR(T404/同类汇总数据!E$11,0))))))))))</f>
        <v>0.877586964660782</v>
      </c>
      <c r="AG404" s="61">
        <f>IF(AND($G404="正式版",$H404="中西医诊所"),IFERROR(U404/同类汇总数据!F$3,0),IF(AND($G404="正式版",$H404="中医诊所"),IFERROR(U404/同类汇总数据!F$4,0),IF(AND($G404="正式版",$H404="口腔诊所"),IFERROR(U404/同类汇总数据!F$5,0),IF(AND($G404="检查版",$H404="中西医诊所"),IFERROR(U404/同类汇总数据!F$6,0),IF(AND($G404="检查版",$H404="中医诊所"),IFERROR(U404/同类汇总数据!F$7,0),IF(AND($G404="检查版",$H404="口腔诊所"),IFERROR(U404/同类汇总数据!F$8,0),IF(AND($G404="互联网版",$H404="中西医诊所"),IFERROR(U404/同类汇总数据!F$9,0),IF(AND($G404="互联网版",$H404="中医诊所"),IFERROR(U404/同类汇总数据!F$10,0),IF(AND($G404="互联网版",$H404="口腔诊所"),IFERROR(U404/同类汇总数据!F$11,0))))))))))</f>
        <v>0.917760149244617</v>
      </c>
      <c r="AH404" s="61">
        <f>IF(AND($G404="正式版",$H404="中西医诊所"),IFERROR(V404/同类汇总数据!G$3,0),IF(AND($G404="正式版",$H404="中医诊所"),IFERROR(V404/同类汇总数据!G$4,0),IF(AND($G404="正式版",$H404="口腔诊所"),IFERROR(V404/同类汇总数据!G$5,0),IF(AND($G404="检查版",$H404="中西医诊所"),IFERROR(V404/同类汇总数据!G$6,0),IF(AND($G404="检查版",$H404="中医诊所"),IFERROR(V404/同类汇总数据!G$7,0),IF(AND($G404="检查版",$H404="口腔诊所"),IFERROR(V404/同类汇总数据!G$8,0),IF(AND($G404="互联网版",$H404="中西医诊所"),IFERROR(V404/同类汇总数据!G$9,0),IF(AND($G404="互联网版",$H404="中医诊所"),IFERROR(V404/同类汇总数据!G$10,0),IF(AND($G404="互联网版",$H404="口腔诊所"),IFERROR(V404/同类汇总数据!G$11,0))))))))))</f>
        <v>2.22942243096222</v>
      </c>
      <c r="AI404" s="61">
        <f>IF(AND($G404="正式版",$H404="中西医诊所"),IFERROR(W404/同类汇总数据!H$3,0),IF(AND($G404="正式版",$H404="中医诊所"),IFERROR(W404/同类汇总数据!H$4,0),IF(AND($G404="正式版",$H404="口腔诊所"),IFERROR(W404/同类汇总数据!H$5,0),IF(AND($G404="检查版",$H404="中西医诊所"),IFERROR(W404/同类汇总数据!H$6,0),IF(AND($G404="检查版",$H404="中医诊所"),IFERROR(W404/同类汇总数据!H$7,0),IF(AND($G404="检查版",$H404="口腔诊所"),IFERROR(W404/同类汇总数据!H$8,0),IF(AND($G404="互联网版",$H404="中西医诊所"),IFERROR(W404/同类汇总数据!H$9,0),IF(AND($G404="互联网版",$H404="中医诊所"),IFERROR(W404/同类汇总数据!H$10,0),IF(AND($G404="互联网版",$H404="口腔诊所"),IFERROR(W404/同类汇总数据!H$11,0))))))))))</f>
        <v>1.63771895686107</v>
      </c>
      <c r="AJ404" s="61">
        <f>IF(AND($G404="正式版",$H404="中西医诊所"),IFERROR(X404/同类汇总数据!I$3,0),IF(AND($G404="正式版",$H404="中医诊所"),IFERROR(X404/同类汇总数据!I$4,0),IF(AND($G404="正式版",$H404="口腔诊所"),IFERROR(X404/同类汇总数据!I$5,0),IF(AND($G404="检查版",$H404="中西医诊所"),IFERROR(X404/同类汇总数据!I$6,0),IF(AND($G404="检查版",$H404="中医诊所"),IFERROR(X404/同类汇总数据!I$7,0),IF(AND($G404="检查版",$H404="口腔诊所"),IFERROR(X404/同类汇总数据!I$8,0),IF(AND($G404="互联网版",$H404="中西医诊所"),IFERROR(X404/同类汇总数据!I$9,0),IF(AND($G404="互联网版",$H404="中医诊所"),IFERROR(X404/同类汇总数据!I$10,0),IF(AND($G404="互联网版",$H404="口腔诊所"),IFERROR(X404/同类汇总数据!I$11,0))))))))))</f>
        <v>1.43010610573974</v>
      </c>
      <c r="AK404" s="61">
        <f>IF(AND($G404="正式版",$H404="中西医诊所"),IFERROR(Y404/同类汇总数据!J$3,0),IF(AND($G404="正式版",$H404="中医诊所"),IFERROR(Y404/同类汇总数据!J$4,0),IF(AND($G404="正式版",$H404="口腔诊所"),IFERROR(Y404/同类汇总数据!J$5,0),IF(AND($G404="检查版",$H404="中西医诊所"),IFERROR(Y404/同类汇总数据!J$6,0),IF(AND($G404="检查版",$H404="中医诊所"),IFERROR(Y404/同类汇总数据!J$7,0),IF(AND($G404="检查版",$H404="口腔诊所"),IFERROR(Y404/同类汇总数据!J$8,0),IF(AND($G404="互联网版",$H404="中西医诊所"),IFERROR(Y404/同类汇总数据!J$9,0),IF(AND($G404="互联网版",$H404="中医诊所"),IFERROR(Y404/同类汇总数据!J$10,0),IF(AND($G404="互联网版",$H404="口腔诊所"),IFERROR(Y404/同类汇总数据!J$11,0))))))))))</f>
        <v>1.43064640369378</v>
      </c>
      <c r="AL404" s="62" t="str">
        <f ca="1" t="shared" si="115"/>
        <v>-</v>
      </c>
      <c r="AM404" s="62" t="str">
        <f t="shared" si="116"/>
        <v/>
      </c>
      <c r="AN404" s="5" t="str">
        <f t="shared" si="117"/>
        <v>高于同行150%</v>
      </c>
      <c r="AO404" s="63">
        <f t="shared" si="118"/>
        <v>46104.3788773148</v>
      </c>
      <c r="AP404" s="5" t="str">
        <f t="shared" si="119"/>
        <v/>
      </c>
      <c r="AQ404" s="60">
        <v>45393.9387435417</v>
      </c>
    </row>
    <row r="405" ht="17" spans="1:43">
      <c r="A405" s="5">
        <f t="shared" si="120"/>
        <v>402</v>
      </c>
      <c r="B405" s="55" t="str">
        <f t="shared" si="112"/>
        <v>交易波动较大</v>
      </c>
      <c r="C405" s="2" t="str">
        <f t="shared" si="113"/>
        <v/>
      </c>
      <c r="D405" s="56" t="str">
        <f t="shared" si="114"/>
        <v>-</v>
      </c>
      <c r="E405" s="84" t="s">
        <v>1203</v>
      </c>
      <c r="F405" s="58">
        <v>45394.6394855208</v>
      </c>
      <c r="G405" s="59" t="s">
        <v>38</v>
      </c>
      <c r="H405" s="59" t="s">
        <v>39</v>
      </c>
      <c r="I405" s="59" t="s">
        <v>40</v>
      </c>
      <c r="J405" s="59" t="s">
        <v>102</v>
      </c>
      <c r="K405" s="59" t="s">
        <v>1204</v>
      </c>
      <c r="L405" s="59" t="s">
        <v>1205</v>
      </c>
      <c r="M405" s="60">
        <v>46104.3496296296</v>
      </c>
      <c r="N405" s="60">
        <v>46104.3984714815</v>
      </c>
      <c r="O405" s="60">
        <v>46104.3966766204</v>
      </c>
      <c r="P405" s="60">
        <v>46101.7524905556</v>
      </c>
      <c r="Q405" s="60">
        <v>46104.3984902315</v>
      </c>
      <c r="R405" s="59">
        <v>5515.18</v>
      </c>
      <c r="S405" s="59">
        <v>36563.75</v>
      </c>
      <c r="T405" s="59">
        <v>119293.28</v>
      </c>
      <c r="U405" s="59">
        <v>103056.77</v>
      </c>
      <c r="V405" s="59">
        <v>78</v>
      </c>
      <c r="W405" s="59">
        <v>384</v>
      </c>
      <c r="X405" s="59">
        <v>1272</v>
      </c>
      <c r="Y405" s="59">
        <v>1107</v>
      </c>
      <c r="Z405" s="59">
        <v>215.0736192469</v>
      </c>
      <c r="AA405" s="59">
        <v>0.0221378045</v>
      </c>
      <c r="AB405" s="59">
        <v>-0.2382112493</v>
      </c>
      <c r="AC405" s="59">
        <v>-0.1190548284</v>
      </c>
      <c r="AD405" s="61">
        <f>IF(AND($G405="正式版",$H405="中西医诊所"),IFERROR(R405/同类汇总数据!C$3,0),IF(AND($G405="正式版",$H405="中医诊所"),IFERROR(R405/同类汇总数据!C$4,0),IF(AND($G405="正式版",$H405="口腔诊所"),IFERROR(R405/同类汇总数据!C$5,0),IF(AND($G405="检查版",$H405="中西医诊所"),IFERROR(R405/同类汇总数据!C$6,0),IF(AND($G405="检查版",$H405="中医诊所"),IFERROR(R405/同类汇总数据!C$7,0),IF(AND($G405="检查版",$H405="口腔诊所"),IFERROR(R405/同类汇总数据!C$8,0),IF(AND($G405="互联网版",$H405="中西医诊所"),IFERROR(R405/同类汇总数据!C$9,0),IF(AND($G405="互联网版",$H405="中医诊所"),IFERROR(R405/同类汇总数据!C$10,0),IF(AND($G405="互联网版",$H405="口腔诊所"),IFERROR(R405/同类汇总数据!C$11,0))))))))))</f>
        <v>0.602636521999</v>
      </c>
      <c r="AE405" s="61">
        <f>IF(AND($G405="正式版",$H405="中西医诊所"),IFERROR(S405/同类汇总数据!D$3,0),IF(AND($G405="正式版",$H405="中医诊所"),IFERROR(S405/同类汇总数据!D$4,0),IF(AND($G405="正式版",$H405="口腔诊所"),IFERROR(S405/同类汇总数据!D$5,0),IF(AND($G405="检查版",$H405="中西医诊所"),IFERROR(S405/同类汇总数据!D$6,0),IF(AND($G405="检查版",$H405="中医诊所"),IFERROR(S405/同类汇总数据!D$7,0),IF(AND($G405="检查版",$H405="口腔诊所"),IFERROR(S405/同类汇总数据!D$8,0),IF(AND($G405="互联网版",$H405="中西医诊所"),IFERROR(S405/同类汇总数据!D$9,0),IF(AND($G405="互联网版",$H405="中医诊所"),IFERROR(S405/同类汇总数据!D$10,0),IF(AND($G405="互联网版",$H405="口腔诊所"),IFERROR(S405/同类汇总数据!D$11,0))))))))))</f>
        <v>1.00219400374658</v>
      </c>
      <c r="AF405" s="61">
        <f>IF(AND($G405="正式版",$H405="中西医诊所"),IFERROR(T405/同类汇总数据!E$3,0),IF(AND($G405="正式版",$H405="中医诊所"),IFERROR(T405/同类汇总数据!E$4,0),IF(AND($G405="正式版",$H405="口腔诊所"),IFERROR(T405/同类汇总数据!E$5,0),IF(AND($G405="检查版",$H405="中西医诊所"),IFERROR(T405/同类汇总数据!E$6,0),IF(AND($G405="检查版",$H405="中医诊所"),IFERROR(T405/同类汇总数据!E$7,0),IF(AND($G405="检查版",$H405="口腔诊所"),IFERROR(T405/同类汇总数据!E$8,0),IF(AND($G405="互联网版",$H405="中西医诊所"),IFERROR(T405/同类汇总数据!E$9,0),IF(AND($G405="互联网版",$H405="中医诊所"),IFERROR(T405/同类汇总数据!E$10,0),IF(AND($G405="互联网版",$H405="口腔诊所"),IFERROR(T405/同类汇总数据!E$11,0))))))))))</f>
        <v>1.09326822523408</v>
      </c>
      <c r="AG405" s="61">
        <f>IF(AND($G405="正式版",$H405="中西医诊所"),IFERROR(U405/同类汇总数据!F$3,0),IF(AND($G405="正式版",$H405="中医诊所"),IFERROR(U405/同类汇总数据!F$4,0),IF(AND($G405="正式版",$H405="口腔诊所"),IFERROR(U405/同类汇总数据!F$5,0),IF(AND($G405="检查版",$H405="中西医诊所"),IFERROR(U405/同类汇总数据!F$6,0),IF(AND($G405="检查版",$H405="中医诊所"),IFERROR(U405/同类汇总数据!F$7,0),IF(AND($G405="检查版",$H405="口腔诊所"),IFERROR(U405/同类汇总数据!F$8,0),IF(AND($G405="互联网版",$H405="中西医诊所"),IFERROR(U405/同类汇总数据!F$9,0),IF(AND($G405="互联网版",$H405="中医诊所"),IFERROR(U405/同类汇总数据!F$10,0),IF(AND($G405="互联网版",$H405="口腔诊所"),IFERROR(U405/同类汇总数据!F$11,0))))))))))</f>
        <v>1.07436773969157</v>
      </c>
      <c r="AH405" s="61">
        <f>IF(AND($G405="正式版",$H405="中西医诊所"),IFERROR(V405/同类汇总数据!G$3,0),IF(AND($G405="正式版",$H405="中医诊所"),IFERROR(V405/同类汇总数据!G$4,0),IF(AND($G405="正式版",$H405="口腔诊所"),IFERROR(V405/同类汇总数据!G$5,0),IF(AND($G405="检查版",$H405="中西医诊所"),IFERROR(V405/同类汇总数据!G$6,0),IF(AND($G405="检查版",$H405="中医诊所"),IFERROR(V405/同类汇总数据!G$7,0),IF(AND($G405="检查版",$H405="口腔诊所"),IFERROR(V405/同类汇总数据!G$8,0),IF(AND($G405="互联网版",$H405="中西医诊所"),IFERROR(V405/同类汇总数据!G$9,0),IF(AND($G405="互联网版",$H405="中医诊所"),IFERROR(V405/同类汇总数据!G$10,0),IF(AND($G405="互联网版",$H405="口腔诊所"),IFERROR(V405/同类汇总数据!G$11,0))))))))))</f>
        <v>0.822775263156229</v>
      </c>
      <c r="AI405" s="61">
        <f>IF(AND($G405="正式版",$H405="中西医诊所"),IFERROR(W405/同类汇总数据!H$3,0),IF(AND($G405="正式版",$H405="中医诊所"),IFERROR(W405/同类汇总数据!H$4,0),IF(AND($G405="正式版",$H405="口腔诊所"),IFERROR(W405/同类汇总数据!H$5,0),IF(AND($G405="检查版",$H405="中西医诊所"),IFERROR(W405/同类汇总数据!H$6,0),IF(AND($G405="检查版",$H405="中医诊所"),IFERROR(W405/同类汇总数据!H$7,0),IF(AND($G405="检查版",$H405="口腔诊所"),IFERROR(W405/同类汇总数据!H$8,0),IF(AND($G405="互联网版",$H405="中西医诊所"),IFERROR(W405/同类汇总数据!H$9,0),IF(AND($G405="互联网版",$H405="中医诊所"),IFERROR(W405/同类汇总数据!H$10,0),IF(AND($G405="互联网版",$H405="口腔诊所"),IFERROR(W405/同类汇总数据!H$11,0))))))))))</f>
        <v>1.05024089900621</v>
      </c>
      <c r="AJ405" s="61">
        <f>IF(AND($G405="正式版",$H405="中西医诊所"),IFERROR(X405/同类汇总数据!I$3,0),IF(AND($G405="正式版",$H405="中医诊所"),IFERROR(X405/同类汇总数据!I$4,0),IF(AND($G405="正式版",$H405="口腔诊所"),IFERROR(X405/同类汇总数据!I$5,0),IF(AND($G405="检查版",$H405="中西医诊所"),IFERROR(X405/同类汇总数据!I$6,0),IF(AND($G405="检查版",$H405="中医诊所"),IFERROR(X405/同类汇总数据!I$7,0),IF(AND($G405="检查版",$H405="口腔诊所"),IFERROR(X405/同类汇总数据!I$8,0),IF(AND($G405="互联网版",$H405="中西医诊所"),IFERROR(X405/同类汇总数据!I$9,0),IF(AND($G405="互联网版",$H405="中医诊所"),IFERROR(X405/同类汇总数据!I$10,0),IF(AND($G405="互联网版",$H405="口腔诊所"),IFERROR(X405/同类汇总数据!I$11,0))))))))))</f>
        <v>1.12475803775349</v>
      </c>
      <c r="AK405" s="61">
        <f>IF(AND($G405="正式版",$H405="中西医诊所"),IFERROR(Y405/同类汇总数据!J$3,0),IF(AND($G405="正式版",$H405="中医诊所"),IFERROR(Y405/同类汇总数据!J$4,0),IF(AND($G405="正式版",$H405="口腔诊所"),IFERROR(Y405/同类汇总数据!J$5,0),IF(AND($G405="检查版",$H405="中西医诊所"),IFERROR(Y405/同类汇总数据!J$6,0),IF(AND($G405="检查版",$H405="中医诊所"),IFERROR(Y405/同类汇总数据!J$7,0),IF(AND($G405="检查版",$H405="口腔诊所"),IFERROR(Y405/同类汇总数据!J$8,0),IF(AND($G405="互联网版",$H405="中西医诊所"),IFERROR(Y405/同类汇总数据!J$9,0),IF(AND($G405="互联网版",$H405="中医诊所"),IFERROR(Y405/同类汇总数据!J$10,0),IF(AND($G405="互联网版",$H405="口腔诊所"),IFERROR(Y405/同类汇总数据!J$11,0))))))))))</f>
        <v>1.10613456032001</v>
      </c>
      <c r="AL405" s="62" t="str">
        <f ca="1" t="shared" si="115"/>
        <v>-</v>
      </c>
      <c r="AM405" s="62" t="str">
        <f t="shared" si="116"/>
        <v/>
      </c>
      <c r="AN405" s="5" t="str">
        <f t="shared" si="117"/>
        <v/>
      </c>
      <c r="AO405" s="63">
        <f t="shared" si="118"/>
        <v>46104.3984902315</v>
      </c>
      <c r="AP405" s="5" t="str">
        <f t="shared" si="119"/>
        <v/>
      </c>
      <c r="AQ405" s="60">
        <v>45393.9398110185</v>
      </c>
    </row>
    <row r="406" ht="17" spans="1:43">
      <c r="A406" s="5">
        <f t="shared" si="120"/>
        <v>403</v>
      </c>
      <c r="B406" s="55" t="str">
        <f t="shared" si="112"/>
        <v>交易波动较大</v>
      </c>
      <c r="C406" s="2" t="str">
        <f t="shared" si="113"/>
        <v>本月交易额降超20%</v>
      </c>
      <c r="D406" s="56" t="str">
        <f t="shared" si="114"/>
        <v>-</v>
      </c>
      <c r="E406" s="84" t="s">
        <v>1206</v>
      </c>
      <c r="F406" s="58">
        <v>45394.7191544676</v>
      </c>
      <c r="G406" s="59" t="s">
        <v>38</v>
      </c>
      <c r="H406" s="59" t="s">
        <v>39</v>
      </c>
      <c r="I406" s="59" t="s">
        <v>40</v>
      </c>
      <c r="J406" s="59" t="s">
        <v>85</v>
      </c>
      <c r="K406" s="59" t="s">
        <v>1207</v>
      </c>
      <c r="L406" s="59" t="s">
        <v>1208</v>
      </c>
      <c r="M406" s="60">
        <v>46104.3857638889</v>
      </c>
      <c r="N406" s="60">
        <v>46103.9275941435</v>
      </c>
      <c r="O406" s="60">
        <v>46103.9271886111</v>
      </c>
      <c r="P406" s="60">
        <v>46075.6546422917</v>
      </c>
      <c r="Q406" s="60">
        <v>46103.9276134144</v>
      </c>
      <c r="R406" s="59">
        <v>1586.86</v>
      </c>
      <c r="S406" s="59">
        <v>5962.26</v>
      </c>
      <c r="T406" s="59">
        <v>22493.35</v>
      </c>
      <c r="U406" s="59">
        <v>20821.4</v>
      </c>
      <c r="V406" s="59">
        <v>18</v>
      </c>
      <c r="W406" s="59">
        <v>82</v>
      </c>
      <c r="X406" s="59">
        <v>278</v>
      </c>
      <c r="Y406" s="59">
        <v>254</v>
      </c>
      <c r="Z406" s="59">
        <v>112.5481081081</v>
      </c>
      <c r="AA406" s="59">
        <v>-0.2365610123</v>
      </c>
      <c r="AB406" s="59">
        <v>-0.1045262488</v>
      </c>
      <c r="AC406" s="59">
        <v>-0.1848024714</v>
      </c>
      <c r="AD406" s="61">
        <f>IF(AND($G406="正式版",$H406="中西医诊所"),IFERROR(R406/同类汇总数据!C$3,0),IF(AND($G406="正式版",$H406="中医诊所"),IFERROR(R406/同类汇总数据!C$4,0),IF(AND($G406="正式版",$H406="口腔诊所"),IFERROR(R406/同类汇总数据!C$5,0),IF(AND($G406="检查版",$H406="中西医诊所"),IFERROR(R406/同类汇总数据!C$6,0),IF(AND($G406="检查版",$H406="中医诊所"),IFERROR(R406/同类汇总数据!C$7,0),IF(AND($G406="检查版",$H406="口腔诊所"),IFERROR(R406/同类汇总数据!C$8,0),IF(AND($G406="互联网版",$H406="中西医诊所"),IFERROR(R406/同类汇总数据!C$9,0),IF(AND($G406="互联网版",$H406="中医诊所"),IFERROR(R406/同类汇总数据!C$10,0),IF(AND($G406="互联网版",$H406="口腔诊所"),IFERROR(R406/同类汇总数据!C$11,0))))))))))</f>
        <v>0.173394121551669</v>
      </c>
      <c r="AE406" s="61">
        <f>IF(AND($G406="正式版",$H406="中西医诊所"),IFERROR(S406/同类汇总数据!D$3,0),IF(AND($G406="正式版",$H406="中医诊所"),IFERROR(S406/同类汇总数据!D$4,0),IF(AND($G406="正式版",$H406="口腔诊所"),IFERROR(S406/同类汇总数据!D$5,0),IF(AND($G406="检查版",$H406="中西医诊所"),IFERROR(S406/同类汇总数据!D$6,0),IF(AND($G406="检查版",$H406="中医诊所"),IFERROR(S406/同类汇总数据!D$7,0),IF(AND($G406="检查版",$H406="口腔诊所"),IFERROR(S406/同类汇总数据!D$8,0),IF(AND($G406="互联网版",$H406="中西医诊所"),IFERROR(S406/同类汇总数据!D$9,0),IF(AND($G406="互联网版",$H406="中医诊所"),IFERROR(S406/同类汇总数据!D$10,0),IF(AND($G406="互联网版",$H406="口腔诊所"),IFERROR(S406/同类汇总数据!D$11,0))))))))))</f>
        <v>0.163422548857218</v>
      </c>
      <c r="AF406" s="61">
        <f>IF(AND($G406="正式版",$H406="中西医诊所"),IFERROR(T406/同类汇总数据!E$3,0),IF(AND($G406="正式版",$H406="中医诊所"),IFERROR(T406/同类汇总数据!E$4,0),IF(AND($G406="正式版",$H406="口腔诊所"),IFERROR(T406/同类汇总数据!E$5,0),IF(AND($G406="检查版",$H406="中西医诊所"),IFERROR(T406/同类汇总数据!E$6,0),IF(AND($G406="检查版",$H406="中医诊所"),IFERROR(T406/同类汇总数据!E$7,0),IF(AND($G406="检查版",$H406="口腔诊所"),IFERROR(T406/同类汇总数据!E$8,0),IF(AND($G406="互联网版",$H406="中西医诊所"),IFERROR(T406/同类汇总数据!E$9,0),IF(AND($G406="互联网版",$H406="中医诊所"),IFERROR(T406/同类汇总数据!E$10,0),IF(AND($G406="互联网版",$H406="口腔诊所"),IFERROR(T406/同类汇总数据!E$11,0))))))))))</f>
        <v>0.206141241435134</v>
      </c>
      <c r="AG406" s="61">
        <f>IF(AND($G406="正式版",$H406="中西医诊所"),IFERROR(U406/同类汇总数据!F$3,0),IF(AND($G406="正式版",$H406="中医诊所"),IFERROR(U406/同类汇总数据!F$4,0),IF(AND($G406="正式版",$H406="口腔诊所"),IFERROR(U406/同类汇总数据!F$5,0),IF(AND($G406="检查版",$H406="中西医诊所"),IFERROR(U406/同类汇总数据!F$6,0),IF(AND($G406="检查版",$H406="中医诊所"),IFERROR(U406/同类汇总数据!F$7,0),IF(AND($G406="检查版",$H406="口腔诊所"),IFERROR(U406/同类汇总数据!F$8,0),IF(AND($G406="互联网版",$H406="中西医诊所"),IFERROR(U406/同类汇总数据!F$9,0),IF(AND($G406="互联网版",$H406="中医诊所"),IFERROR(U406/同类汇总数据!F$10,0),IF(AND($G406="互联网版",$H406="口腔诊所"),IFERROR(U406/同类汇总数据!F$11,0))))))))))</f>
        <v>0.217063279348015</v>
      </c>
      <c r="AH406" s="61">
        <f>IF(AND($G406="正式版",$H406="中西医诊所"),IFERROR(V406/同类汇总数据!G$3,0),IF(AND($G406="正式版",$H406="中医诊所"),IFERROR(V406/同类汇总数据!G$4,0),IF(AND($G406="正式版",$H406="口腔诊所"),IFERROR(V406/同类汇总数据!G$5,0),IF(AND($G406="检查版",$H406="中西医诊所"),IFERROR(V406/同类汇总数据!G$6,0),IF(AND($G406="检查版",$H406="中医诊所"),IFERROR(V406/同类汇总数据!G$7,0),IF(AND($G406="检查版",$H406="口腔诊所"),IFERROR(V406/同类汇总数据!G$8,0),IF(AND($G406="互联网版",$H406="中西医诊所"),IFERROR(V406/同类汇总数据!G$9,0),IF(AND($G406="互联网版",$H406="中医诊所"),IFERROR(V406/同类汇总数据!G$10,0),IF(AND($G406="互联网版",$H406="口腔诊所"),IFERROR(V406/同类汇总数据!G$11,0))))))))))</f>
        <v>0.189871214574514</v>
      </c>
      <c r="AI406" s="61">
        <f>IF(AND($G406="正式版",$H406="中西医诊所"),IFERROR(W406/同类汇总数据!H$3,0),IF(AND($G406="正式版",$H406="中医诊所"),IFERROR(W406/同类汇总数据!H$4,0),IF(AND($G406="正式版",$H406="口腔诊所"),IFERROR(W406/同类汇总数据!H$5,0),IF(AND($G406="检查版",$H406="中西医诊所"),IFERROR(W406/同类汇总数据!H$6,0),IF(AND($G406="检查版",$H406="中医诊所"),IFERROR(W406/同类汇总数据!H$7,0),IF(AND($G406="检查版",$H406="口腔诊所"),IFERROR(W406/同类汇总数据!H$8,0),IF(AND($G406="互联网版",$H406="中西医诊所"),IFERROR(W406/同类汇总数据!H$9,0),IF(AND($G406="互联网版",$H406="中医诊所"),IFERROR(W406/同类汇总数据!H$10,0),IF(AND($G406="互联网版",$H406="口腔诊所"),IFERROR(W406/同类汇总数据!H$11,0))))))))))</f>
        <v>0.224270191975284</v>
      </c>
      <c r="AJ406" s="61">
        <f>IF(AND($G406="正式版",$H406="中西医诊所"),IFERROR(X406/同类汇总数据!I$3,0),IF(AND($G406="正式版",$H406="中医诊所"),IFERROR(X406/同类汇总数据!I$4,0),IF(AND($G406="正式版",$H406="口腔诊所"),IFERROR(X406/同类汇总数据!I$5,0),IF(AND($G406="检查版",$H406="中西医诊所"),IFERROR(X406/同类汇总数据!I$6,0),IF(AND($G406="检查版",$H406="中医诊所"),IFERROR(X406/同类汇总数据!I$7,0),IF(AND($G406="检查版",$H406="口腔诊所"),IFERROR(X406/同类汇总数据!I$8,0),IF(AND($G406="互联网版",$H406="中西医诊所"),IFERROR(X406/同类汇总数据!I$9,0),IF(AND($G406="互联网版",$H406="中医诊所"),IFERROR(X406/同类汇总数据!I$10,0),IF(AND($G406="互联网版",$H406="口腔诊所"),IFERROR(X406/同类汇总数据!I$11,0))))))))))</f>
        <v>0.245819759823484</v>
      </c>
      <c r="AK406" s="61">
        <f>IF(AND($G406="正式版",$H406="中西医诊所"),IFERROR(Y406/同类汇总数据!J$3,0),IF(AND($G406="正式版",$H406="中医诊所"),IFERROR(Y406/同类汇总数据!J$4,0),IF(AND($G406="正式版",$H406="口腔诊所"),IFERROR(Y406/同类汇总数据!J$5,0),IF(AND($G406="检查版",$H406="中西医诊所"),IFERROR(Y406/同类汇总数据!J$6,0),IF(AND($G406="检查版",$H406="中医诊所"),IFERROR(Y406/同类汇总数据!J$7,0),IF(AND($G406="检查版",$H406="口腔诊所"),IFERROR(Y406/同类汇总数据!J$8,0),IF(AND($G406="互联网版",$H406="中西医诊所"),IFERROR(Y406/同类汇总数据!J$9,0),IF(AND($G406="互联网版",$H406="中医诊所"),IFERROR(Y406/同类汇总数据!J$10,0),IF(AND($G406="互联网版",$H406="口腔诊所"),IFERROR(Y406/同类汇总数据!J$11,0))))))))))</f>
        <v>0.253801425764482</v>
      </c>
      <c r="AL406" s="62" t="str">
        <f ca="1" t="shared" si="115"/>
        <v>-</v>
      </c>
      <c r="AM406" s="62" t="str">
        <f t="shared" si="116"/>
        <v>低于同行20%</v>
      </c>
      <c r="AN406" s="5" t="str">
        <f t="shared" si="117"/>
        <v>低于同行50%</v>
      </c>
      <c r="AO406" s="63">
        <f t="shared" si="118"/>
        <v>46104.3857638889</v>
      </c>
      <c r="AP406" s="5" t="str">
        <f t="shared" si="119"/>
        <v/>
      </c>
      <c r="AQ406" s="60">
        <v>45394.5651977199</v>
      </c>
    </row>
    <row r="407" ht="17" spans="1:43">
      <c r="A407" s="5">
        <f t="shared" si="120"/>
        <v>404</v>
      </c>
      <c r="B407" s="55" t="str">
        <f t="shared" si="112"/>
        <v>连续三月交易上升</v>
      </c>
      <c r="C407" s="2" t="str">
        <f t="shared" si="113"/>
        <v/>
      </c>
      <c r="D407" s="56" t="str">
        <f t="shared" si="114"/>
        <v>-</v>
      </c>
      <c r="E407" s="84" t="s">
        <v>1209</v>
      </c>
      <c r="F407" s="58">
        <v>45396.662811956</v>
      </c>
      <c r="G407" s="59" t="s">
        <v>38</v>
      </c>
      <c r="H407" s="59" t="s">
        <v>39</v>
      </c>
      <c r="I407" s="59" t="s">
        <v>40</v>
      </c>
      <c r="J407" s="59" t="s">
        <v>78</v>
      </c>
      <c r="K407" s="59" t="s">
        <v>1210</v>
      </c>
      <c r="L407" s="59"/>
      <c r="M407" s="60">
        <v>46103.351400463</v>
      </c>
      <c r="N407" s="60">
        <v>46103.8816891667</v>
      </c>
      <c r="O407" s="60">
        <v>46103.8806956944</v>
      </c>
      <c r="P407" s="60">
        <v>46103.5477609143</v>
      </c>
      <c r="Q407" s="60">
        <v>46103.8817257986</v>
      </c>
      <c r="R407" s="59">
        <v>16900.05</v>
      </c>
      <c r="S407" s="59">
        <v>59259.85</v>
      </c>
      <c r="T407" s="59">
        <v>154367.84</v>
      </c>
      <c r="U407" s="59">
        <v>137221.77</v>
      </c>
      <c r="V407" s="59">
        <v>170</v>
      </c>
      <c r="W407" s="59">
        <v>637</v>
      </c>
      <c r="X407" s="59">
        <v>1696</v>
      </c>
      <c r="Y407" s="59">
        <v>1517</v>
      </c>
      <c r="Z407" s="59">
        <v>134.2678767123</v>
      </c>
      <c r="AA407" s="59">
        <v>0.5796682901</v>
      </c>
      <c r="AB407" s="59">
        <v>-0.3486441615</v>
      </c>
      <c r="AC407" s="59">
        <v>-0.2107069117</v>
      </c>
      <c r="AD407" s="61">
        <f>IF(AND($G407="正式版",$H407="中西医诊所"),IFERROR(R407/同类汇总数据!C$3,0),IF(AND($G407="正式版",$H407="中医诊所"),IFERROR(R407/同类汇总数据!C$4,0),IF(AND($G407="正式版",$H407="口腔诊所"),IFERROR(R407/同类汇总数据!C$5,0),IF(AND($G407="检查版",$H407="中西医诊所"),IFERROR(R407/同类汇总数据!C$6,0),IF(AND($G407="检查版",$H407="中医诊所"),IFERROR(R407/同类汇总数据!C$7,0),IF(AND($G407="检查版",$H407="口腔诊所"),IFERROR(R407/同类汇总数据!C$8,0),IF(AND($G407="互联网版",$H407="中西医诊所"),IFERROR(R407/同类汇总数据!C$9,0),IF(AND($G407="互联网版",$H407="中医诊所"),IFERROR(R407/同类汇总数据!C$10,0),IF(AND($G407="互联网版",$H407="口腔诊所"),IFERROR(R407/同类汇总数据!C$11,0))))))))))</f>
        <v>1.84664641110702</v>
      </c>
      <c r="AE407" s="61">
        <f>IF(AND($G407="正式版",$H407="中西医诊所"),IFERROR(S407/同类汇总数据!D$3,0),IF(AND($G407="正式版",$H407="中医诊所"),IFERROR(S407/同类汇总数据!D$4,0),IF(AND($G407="正式版",$H407="口腔诊所"),IFERROR(S407/同类汇总数据!D$5,0),IF(AND($G407="检查版",$H407="中西医诊所"),IFERROR(S407/同类汇总数据!D$6,0),IF(AND($G407="检查版",$H407="中医诊所"),IFERROR(S407/同类汇总数据!D$7,0),IF(AND($G407="检查版",$H407="口腔诊所"),IFERROR(S407/同类汇总数据!D$8,0),IF(AND($G407="互联网版",$H407="中西医诊所"),IFERROR(S407/同类汇总数据!D$9,0),IF(AND($G407="互联网版",$H407="中医诊所"),IFERROR(S407/同类汇总数据!D$10,0),IF(AND($G407="互联网版",$H407="口腔诊所"),IFERROR(S407/同类汇总数据!D$11,0))))))))))</f>
        <v>1.62428269345792</v>
      </c>
      <c r="AF407" s="61">
        <f>IF(AND($G407="正式版",$H407="中西医诊所"),IFERROR(T407/同类汇总数据!E$3,0),IF(AND($G407="正式版",$H407="中医诊所"),IFERROR(T407/同类汇总数据!E$4,0),IF(AND($G407="正式版",$H407="口腔诊所"),IFERROR(T407/同类汇总数据!E$5,0),IF(AND($G407="检查版",$H407="中西医诊所"),IFERROR(T407/同类汇总数据!E$6,0),IF(AND($G407="检查版",$H407="中医诊所"),IFERROR(T407/同类汇总数据!E$7,0),IF(AND($G407="检查版",$H407="口腔诊所"),IFERROR(T407/同类汇总数据!E$8,0),IF(AND($G407="互联网版",$H407="中西医诊所"),IFERROR(T407/同类汇总数据!E$9,0),IF(AND($G407="互联网版",$H407="中医诊所"),IFERROR(T407/同类汇总数据!E$10,0),IF(AND($G407="互联网版",$H407="口腔诊所"),IFERROR(T407/同类汇总数据!E$11,0))))))))))</f>
        <v>1.41471048888939</v>
      </c>
      <c r="AG407" s="61">
        <f>IF(AND($G407="正式版",$H407="中西医诊所"),IFERROR(U407/同类汇总数据!F$3,0),IF(AND($G407="正式版",$H407="中医诊所"),IFERROR(U407/同类汇总数据!F$4,0),IF(AND($G407="正式版",$H407="口腔诊所"),IFERROR(U407/同类汇总数据!F$5,0),IF(AND($G407="检查版",$H407="中西医诊所"),IFERROR(U407/同类汇总数据!F$6,0),IF(AND($G407="检查版",$H407="中医诊所"),IFERROR(U407/同类汇总数据!F$7,0),IF(AND($G407="检查版",$H407="口腔诊所"),IFERROR(U407/同类汇总数据!F$8,0),IF(AND($G407="互联网版",$H407="中西医诊所"),IFERROR(U407/同类汇总数据!F$9,0),IF(AND($G407="互联网版",$H407="中医诊所"),IFERROR(U407/同类汇总数据!F$10,0),IF(AND($G407="互联网版",$H407="口腔诊所"),IFERROR(U407/同类汇总数据!F$11,0))))))))))</f>
        <v>1.43053816718084</v>
      </c>
      <c r="AH407" s="61">
        <f>IF(AND($G407="正式版",$H407="中西医诊所"),IFERROR(V407/同类汇总数据!G$3,0),IF(AND($G407="正式版",$H407="中医诊所"),IFERROR(V407/同类汇总数据!G$4,0),IF(AND($G407="正式版",$H407="口腔诊所"),IFERROR(V407/同类汇总数据!G$5,0),IF(AND($G407="检查版",$H407="中西医诊所"),IFERROR(V407/同类汇总数据!G$6,0),IF(AND($G407="检查版",$H407="中医诊所"),IFERROR(V407/同类汇总数据!G$7,0),IF(AND($G407="检查版",$H407="口腔诊所"),IFERROR(V407/同类汇总数据!G$8,0),IF(AND($G407="互联网版",$H407="中西医诊所"),IFERROR(V407/同类汇总数据!G$9,0),IF(AND($G407="互联网版",$H407="中医诊所"),IFERROR(V407/同类汇总数据!G$10,0),IF(AND($G407="互联网版",$H407="口腔诊所"),IFERROR(V407/同类汇总数据!G$11,0))))))))))</f>
        <v>1.79322813764819</v>
      </c>
      <c r="AI407" s="61">
        <f>IF(AND($G407="正式版",$H407="中西医诊所"),IFERROR(W407/同类汇总数据!H$3,0),IF(AND($G407="正式版",$H407="中医诊所"),IFERROR(W407/同类汇总数据!H$4,0),IF(AND($G407="正式版",$H407="口腔诊所"),IFERROR(W407/同类汇总数据!H$5,0),IF(AND($G407="检查版",$H407="中西医诊所"),IFERROR(W407/同类汇总数据!H$6,0),IF(AND($G407="检查版",$H407="中医诊所"),IFERROR(W407/同类汇总数据!H$7,0),IF(AND($G407="检查版",$H407="口腔诊所"),IFERROR(W407/同类汇总数据!H$8,0),IF(AND($G407="互联网版",$H407="中西医诊所"),IFERROR(W407/同类汇总数据!H$9,0),IF(AND($G407="互联网版",$H407="中医诊所"),IFERROR(W407/同类汇总数据!H$10,0),IF(AND($G407="互联网版",$H407="口腔诊所"),IFERROR(W407/同类汇总数据!H$11,0))))))))))</f>
        <v>1.7421964913202</v>
      </c>
      <c r="AJ407" s="61">
        <f>IF(AND($G407="正式版",$H407="中西医诊所"),IFERROR(X407/同类汇总数据!I$3,0),IF(AND($G407="正式版",$H407="中医诊所"),IFERROR(X407/同类汇总数据!I$4,0),IF(AND($G407="正式版",$H407="口腔诊所"),IFERROR(X407/同类汇总数据!I$5,0),IF(AND($G407="检查版",$H407="中西医诊所"),IFERROR(X407/同类汇总数据!I$6,0),IF(AND($G407="检查版",$H407="中医诊所"),IFERROR(X407/同类汇总数据!I$7,0),IF(AND($G407="检查版",$H407="口腔诊所"),IFERROR(X407/同类汇总数据!I$8,0),IF(AND($G407="互联网版",$H407="中西医诊所"),IFERROR(X407/同类汇总数据!I$9,0),IF(AND($G407="互联网版",$H407="中医诊所"),IFERROR(X407/同类汇总数据!I$10,0),IF(AND($G407="互联网版",$H407="口腔诊所"),IFERROR(X407/同类汇总数据!I$11,0))))))))))</f>
        <v>1.49967738367133</v>
      </c>
      <c r="AK407" s="61">
        <f>IF(AND($G407="正式版",$H407="中西医诊所"),IFERROR(Y407/同类汇总数据!J$3,0),IF(AND($G407="正式版",$H407="中医诊所"),IFERROR(Y407/同类汇总数据!J$4,0),IF(AND($G407="正式版",$H407="口腔诊所"),IFERROR(Y407/同类汇总数据!J$5,0),IF(AND($G407="检查版",$H407="中西医诊所"),IFERROR(Y407/同类汇总数据!J$6,0),IF(AND($G407="检查版",$H407="中医诊所"),IFERROR(Y407/同类汇总数据!J$7,0),IF(AND($G407="检查版",$H407="口腔诊所"),IFERROR(Y407/同类汇总数据!J$8,0),IF(AND($G407="互联网版",$H407="中西医诊所"),IFERROR(Y407/同类汇总数据!J$9,0),IF(AND($G407="互联网版",$H407="中医诊所"),IFERROR(Y407/同类汇总数据!J$10,0),IF(AND($G407="互联网版",$H407="口腔诊所"),IFERROR(Y407/同类汇总数据!J$11,0))))))))))</f>
        <v>1.51581402710519</v>
      </c>
      <c r="AL407" s="62" t="str">
        <f ca="1" t="shared" si="115"/>
        <v>-</v>
      </c>
      <c r="AM407" s="62" t="str">
        <f t="shared" si="116"/>
        <v>高于同行150%</v>
      </c>
      <c r="AN407" s="5" t="str">
        <f t="shared" si="117"/>
        <v>高于同行150%</v>
      </c>
      <c r="AO407" s="63">
        <f t="shared" si="118"/>
        <v>46103.8817257986</v>
      </c>
      <c r="AP407" s="5" t="str">
        <f t="shared" si="119"/>
        <v/>
      </c>
      <c r="AQ407" s="60">
        <v>45394.6394855208</v>
      </c>
    </row>
    <row r="408" ht="17" spans="1:43">
      <c r="A408" s="5">
        <f t="shared" si="120"/>
        <v>405</v>
      </c>
      <c r="B408" s="55" t="str">
        <f t="shared" si="112"/>
        <v>交易波动较大</v>
      </c>
      <c r="C408" s="2" t="str">
        <f t="shared" si="113"/>
        <v>本月交易额降超50%</v>
      </c>
      <c r="D408" s="56" t="str">
        <f t="shared" si="114"/>
        <v>-</v>
      </c>
      <c r="E408" s="84" t="s">
        <v>1211</v>
      </c>
      <c r="F408" s="58">
        <v>45396.6673343171</v>
      </c>
      <c r="G408" s="59" t="s">
        <v>38</v>
      </c>
      <c r="H408" s="59" t="s">
        <v>63</v>
      </c>
      <c r="I408" s="59" t="s">
        <v>40</v>
      </c>
      <c r="J408" s="59" t="s">
        <v>117</v>
      </c>
      <c r="K408" s="59" t="s">
        <v>1212</v>
      </c>
      <c r="L408" s="59" t="s">
        <v>119</v>
      </c>
      <c r="M408" s="60">
        <v>46103.4427314815</v>
      </c>
      <c r="N408" s="60">
        <v>46103.4999553588</v>
      </c>
      <c r="O408" s="60">
        <v>46013.477831088</v>
      </c>
      <c r="P408" s="60">
        <v>45527.4714370023</v>
      </c>
      <c r="Q408" s="60">
        <v>46092.7093103935</v>
      </c>
      <c r="R408" s="59">
        <v>1624</v>
      </c>
      <c r="S408" s="59">
        <v>7968</v>
      </c>
      <c r="T408" s="59">
        <v>74553</v>
      </c>
      <c r="U408" s="59">
        <v>52181</v>
      </c>
      <c r="V408" s="59">
        <v>4</v>
      </c>
      <c r="W408" s="59">
        <v>19</v>
      </c>
      <c r="X408" s="59">
        <v>60</v>
      </c>
      <c r="Y408" s="59">
        <v>54</v>
      </c>
      <c r="Z408" s="85" t="s">
        <v>1213</v>
      </c>
      <c r="AA408" s="59">
        <v>-0.5297172874</v>
      </c>
      <c r="AB408" s="59">
        <v>-0.6586962653</v>
      </c>
      <c r="AC408" s="59">
        <v>2.5946415641</v>
      </c>
      <c r="AD408" s="61">
        <f>IF(AND($G408="正式版",$H408="中西医诊所"),IFERROR(R408/同类汇总数据!C$3,0),IF(AND($G408="正式版",$H408="中医诊所"),IFERROR(R408/同类汇总数据!C$4,0),IF(AND($G408="正式版",$H408="口腔诊所"),IFERROR(R408/同类汇总数据!C$5,0),IF(AND($G408="检查版",$H408="中西医诊所"),IFERROR(R408/同类汇总数据!C$6,0),IF(AND($G408="检查版",$H408="中医诊所"),IFERROR(R408/同类汇总数据!C$7,0),IF(AND($G408="检查版",$H408="口腔诊所"),IFERROR(R408/同类汇总数据!C$8,0),IF(AND($G408="互联网版",$H408="中西医诊所"),IFERROR(R408/同类汇总数据!C$9,0),IF(AND($G408="互联网版",$H408="中医诊所"),IFERROR(R408/同类汇总数据!C$10,0),IF(AND($G408="互联网版",$H408="口腔诊所"),IFERROR(R408/同类汇总数据!C$11,0))))))))))</f>
        <v>0.162439895170851</v>
      </c>
      <c r="AE408" s="61">
        <f>IF(AND($G408="正式版",$H408="中西医诊所"),IFERROR(S408/同类汇总数据!D$3,0),IF(AND($G408="正式版",$H408="中医诊所"),IFERROR(S408/同类汇总数据!D$4,0),IF(AND($G408="正式版",$H408="口腔诊所"),IFERROR(S408/同类汇总数据!D$5,0),IF(AND($G408="检查版",$H408="中西医诊所"),IFERROR(S408/同类汇总数据!D$6,0),IF(AND($G408="检查版",$H408="中医诊所"),IFERROR(S408/同类汇总数据!D$7,0),IF(AND($G408="检查版",$H408="口腔诊所"),IFERROR(S408/同类汇总数据!D$8,0),IF(AND($G408="互联网版",$H408="中西医诊所"),IFERROR(S408/同类汇总数据!D$9,0),IF(AND($G408="互联网版",$H408="中医诊所"),IFERROR(S408/同类汇总数据!D$10,0),IF(AND($G408="互联网版",$H408="口腔诊所"),IFERROR(S408/同类汇总数据!D$11,0))))))))))</f>
        <v>0.183464178713165</v>
      </c>
      <c r="AF408" s="61">
        <f>IF(AND($G408="正式版",$H408="中西医诊所"),IFERROR(T408/同类汇总数据!E$3,0),IF(AND($G408="正式版",$H408="中医诊所"),IFERROR(T408/同类汇总数据!E$4,0),IF(AND($G408="正式版",$H408="口腔诊所"),IFERROR(T408/同类汇总数据!E$5,0),IF(AND($G408="检查版",$H408="中西医诊所"),IFERROR(T408/同类汇总数据!E$6,0),IF(AND($G408="检查版",$H408="中医诊所"),IFERROR(T408/同类汇总数据!E$7,0),IF(AND($G408="检查版",$H408="口腔诊所"),IFERROR(T408/同类汇总数据!E$8,0),IF(AND($G408="互联网版",$H408="中西医诊所"),IFERROR(T408/同类汇总数据!E$9,0),IF(AND($G408="互联网版",$H408="中医诊所"),IFERROR(T408/同类汇总数据!E$10,0),IF(AND($G408="互联网版",$H408="口腔诊所"),IFERROR(T408/同类汇总数据!E$11,0))))))))))</f>
        <v>0.672454617344245</v>
      </c>
      <c r="AG408" s="61">
        <f>IF(AND($G408="正式版",$H408="中西医诊所"),IFERROR(U408/同类汇总数据!F$3,0),IF(AND($G408="正式版",$H408="中医诊所"),IFERROR(U408/同类汇总数据!F$4,0),IF(AND($G408="正式版",$H408="口腔诊所"),IFERROR(U408/同类汇总数据!F$5,0),IF(AND($G408="检查版",$H408="中西医诊所"),IFERROR(U408/同类汇总数据!F$6,0),IF(AND($G408="检查版",$H408="中医诊所"),IFERROR(U408/同类汇总数据!F$7,0),IF(AND($G408="检查版",$H408="口腔诊所"),IFERROR(U408/同类汇总数据!F$8,0),IF(AND($G408="互联网版",$H408="中西医诊所"),IFERROR(U408/同类汇总数据!F$9,0),IF(AND($G408="互联网版",$H408="中医诊所"),IFERROR(U408/同类汇总数据!F$10,0),IF(AND($G408="互联网版",$H408="口腔诊所"),IFERROR(U408/同类汇总数据!F$11,0))))))))))</f>
        <v>0.522342808954973</v>
      </c>
      <c r="AH408" s="61">
        <f>IF(AND($G408="正式版",$H408="中西医诊所"),IFERROR(V408/同类汇总数据!G$3,0),IF(AND($G408="正式版",$H408="中医诊所"),IFERROR(V408/同类汇总数据!G$4,0),IF(AND($G408="正式版",$H408="口腔诊所"),IFERROR(V408/同类汇总数据!G$5,0),IF(AND($G408="检查版",$H408="中西医诊所"),IFERROR(V408/同类汇总数据!G$6,0),IF(AND($G408="检查版",$H408="中医诊所"),IFERROR(V408/同类汇总数据!G$7,0),IF(AND($G408="检查版",$H408="口腔诊所"),IFERROR(V408/同类汇总数据!G$8,0),IF(AND($G408="互联网版",$H408="中西医诊所"),IFERROR(V408/同类汇总数据!G$9,0),IF(AND($G408="互联网版",$H408="中医诊所"),IFERROR(V408/同类汇总数据!G$10,0),IF(AND($G408="互联网版",$H408="口腔诊所"),IFERROR(V408/同类汇总数据!G$11,0))))))))))</f>
        <v>0.297256324128296</v>
      </c>
      <c r="AI408" s="61">
        <f>IF(AND($G408="正式版",$H408="中西医诊所"),IFERROR(W408/同类汇总数据!H$3,0),IF(AND($G408="正式版",$H408="中医诊所"),IFERROR(W408/同类汇总数据!H$4,0),IF(AND($G408="正式版",$H408="口腔诊所"),IFERROR(W408/同类汇总数据!H$5,0),IF(AND($G408="检查版",$H408="中西医诊所"),IFERROR(W408/同类汇总数据!H$6,0),IF(AND($G408="检查版",$H408="中医诊所"),IFERROR(W408/同类汇总数据!H$7,0),IF(AND($G408="检查版",$H408="口腔诊所"),IFERROR(W408/同类汇总数据!H$8,0),IF(AND($G408="互联网版",$H408="中西医诊所"),IFERROR(W408/同类汇总数据!H$9,0),IF(AND($G408="互联网版",$H408="中医诊所"),IFERROR(W408/同类汇总数据!H$10,0),IF(AND($G408="互联网版",$H408="口腔诊所"),IFERROR(W408/同类汇总数据!H$11,0))))))))))</f>
        <v>0.334587743874843</v>
      </c>
      <c r="AJ408" s="61">
        <f>IF(AND($G408="正式版",$H408="中西医诊所"),IFERROR(X408/同类汇总数据!I$3,0),IF(AND($G408="正式版",$H408="中医诊所"),IFERROR(X408/同类汇总数据!I$4,0),IF(AND($G408="正式版",$H408="口腔诊所"),IFERROR(X408/同类汇总数据!I$5,0),IF(AND($G408="检查版",$H408="中西医诊所"),IFERROR(X408/同类汇总数据!I$6,0),IF(AND($G408="检查版",$H408="中医诊所"),IFERROR(X408/同类汇总数据!I$7,0),IF(AND($G408="检查版",$H408="口腔诊所"),IFERROR(X408/同类汇总数据!I$8,0),IF(AND($G408="互联网版",$H408="中西医诊所"),IFERROR(X408/同类汇总数据!I$9,0),IF(AND($G408="互联网版",$H408="中医诊所"),IFERROR(X408/同类汇总数据!I$10,0),IF(AND($G408="互联网版",$H408="口腔诊所"),IFERROR(X408/同类汇总数据!I$11,0))))))))))</f>
        <v>0.406665243338315</v>
      </c>
      <c r="AK408" s="61">
        <f>IF(AND($G408="正式版",$H408="中西医诊所"),IFERROR(Y408/同类汇总数据!J$3,0),IF(AND($G408="正式版",$H408="中医诊所"),IFERROR(Y408/同类汇总数据!J$4,0),IF(AND($G408="正式版",$H408="口腔诊所"),IFERROR(Y408/同类汇总数据!J$5,0),IF(AND($G408="检查版",$H408="中西医诊所"),IFERROR(Y408/同类汇总数据!J$6,0),IF(AND($G408="检查版",$H408="中医诊所"),IFERROR(Y408/同类汇总数据!J$7,0),IF(AND($G408="检查版",$H408="口腔诊所"),IFERROR(Y408/同类汇总数据!J$8,0),IF(AND($G408="互联网版",$H408="中西医诊所"),IFERROR(Y408/同类汇总数据!J$9,0),IF(AND($G408="互联网版",$H408="中医诊所"),IFERROR(Y408/同类汇总数据!J$10,0),IF(AND($G408="互联网版",$H408="口腔诊所"),IFERROR(Y408/同类汇总数据!J$11,0))))))))))</f>
        <v>0.4066047673656</v>
      </c>
      <c r="AL408" s="62" t="str">
        <f ca="1" t="shared" si="115"/>
        <v>-</v>
      </c>
      <c r="AM408" s="62" t="str">
        <f t="shared" si="116"/>
        <v>低于同行20%</v>
      </c>
      <c r="AN408" s="5" t="str">
        <f t="shared" si="117"/>
        <v>低于同行50%</v>
      </c>
      <c r="AO408" s="63">
        <f t="shared" si="118"/>
        <v>46103.4999553588</v>
      </c>
      <c r="AP408" s="5" t="str">
        <f t="shared" si="119"/>
        <v/>
      </c>
      <c r="AQ408" s="60">
        <v>45394.7191544676</v>
      </c>
    </row>
    <row r="409" ht="17" spans="1:43">
      <c r="A409" s="5">
        <f t="shared" si="120"/>
        <v>406</v>
      </c>
      <c r="B409" s="55" t="str">
        <f t="shared" si="112"/>
        <v>无交易</v>
      </c>
      <c r="C409" s="2" t="str">
        <f t="shared" si="113"/>
        <v/>
      </c>
      <c r="D409" s="56" t="str">
        <f t="shared" si="114"/>
        <v>流失</v>
      </c>
      <c r="E409" s="84" t="s">
        <v>1214</v>
      </c>
      <c r="F409" s="58">
        <v>45396.6688387269</v>
      </c>
      <c r="G409" s="59" t="s">
        <v>60</v>
      </c>
      <c r="H409" s="59" t="s">
        <v>63</v>
      </c>
      <c r="I409" s="59" t="s">
        <v>40</v>
      </c>
      <c r="J409" s="59" t="s">
        <v>374</v>
      </c>
      <c r="K409" s="59" t="s">
        <v>1215</v>
      </c>
      <c r="L409" s="59" t="s">
        <v>1200</v>
      </c>
      <c r="M409" s="60">
        <v>45611.5286689815</v>
      </c>
      <c r="N409" s="60"/>
      <c r="O409" s="60"/>
      <c r="P409" s="60">
        <v>45397.4969293519</v>
      </c>
      <c r="Q409" s="60"/>
      <c r="R409" s="59"/>
      <c r="S409" s="59"/>
      <c r="T409" s="59"/>
      <c r="U409" s="59"/>
      <c r="V409" s="59"/>
      <c r="W409" s="59"/>
      <c r="X409" s="59"/>
      <c r="Y409" s="59"/>
      <c r="Z409" s="59"/>
      <c r="AA409" s="59"/>
      <c r="AB409" s="59"/>
      <c r="AC409" s="59"/>
      <c r="AD409" s="61">
        <f>IF(AND($G409="正式版",$H409="中西医诊所"),IFERROR(R409/同类汇总数据!C$3,0),IF(AND($G409="正式版",$H409="中医诊所"),IFERROR(R409/同类汇总数据!C$4,0),IF(AND($G409="正式版",$H409="口腔诊所"),IFERROR(R409/同类汇总数据!C$5,0),IF(AND($G409="检查版",$H409="中西医诊所"),IFERROR(R409/同类汇总数据!C$6,0),IF(AND($G409="检查版",$H409="中医诊所"),IFERROR(R409/同类汇总数据!C$7,0),IF(AND($G409="检查版",$H409="口腔诊所"),IFERROR(R409/同类汇总数据!C$8,0),IF(AND($G409="互联网版",$H409="中西医诊所"),IFERROR(R409/同类汇总数据!C$9,0),IF(AND($G409="互联网版",$H409="中医诊所"),IFERROR(R409/同类汇总数据!C$10,0),IF(AND($G409="互联网版",$H409="口腔诊所"),IFERROR(R409/同类汇总数据!C$11,0))))))))))</f>
        <v>0</v>
      </c>
      <c r="AE409" s="61">
        <f>IF(AND($G409="正式版",$H409="中西医诊所"),IFERROR(S409/同类汇总数据!D$3,0),IF(AND($G409="正式版",$H409="中医诊所"),IFERROR(S409/同类汇总数据!D$4,0),IF(AND($G409="正式版",$H409="口腔诊所"),IFERROR(S409/同类汇总数据!D$5,0),IF(AND($G409="检查版",$H409="中西医诊所"),IFERROR(S409/同类汇总数据!D$6,0),IF(AND($G409="检查版",$H409="中医诊所"),IFERROR(S409/同类汇总数据!D$7,0),IF(AND($G409="检查版",$H409="口腔诊所"),IFERROR(S409/同类汇总数据!D$8,0),IF(AND($G409="互联网版",$H409="中西医诊所"),IFERROR(S409/同类汇总数据!D$9,0),IF(AND($G409="互联网版",$H409="中医诊所"),IFERROR(S409/同类汇总数据!D$10,0),IF(AND($G409="互联网版",$H409="口腔诊所"),IFERROR(S409/同类汇总数据!D$11,0))))))))))</f>
        <v>0</v>
      </c>
      <c r="AF409" s="61">
        <f>IF(AND($G409="正式版",$H409="中西医诊所"),IFERROR(T409/同类汇总数据!E$3,0),IF(AND($G409="正式版",$H409="中医诊所"),IFERROR(T409/同类汇总数据!E$4,0),IF(AND($G409="正式版",$H409="口腔诊所"),IFERROR(T409/同类汇总数据!E$5,0),IF(AND($G409="检查版",$H409="中西医诊所"),IFERROR(T409/同类汇总数据!E$6,0),IF(AND($G409="检查版",$H409="中医诊所"),IFERROR(T409/同类汇总数据!E$7,0),IF(AND($G409="检查版",$H409="口腔诊所"),IFERROR(T409/同类汇总数据!E$8,0),IF(AND($G409="互联网版",$H409="中西医诊所"),IFERROR(T409/同类汇总数据!E$9,0),IF(AND($G409="互联网版",$H409="中医诊所"),IFERROR(T409/同类汇总数据!E$10,0),IF(AND($G409="互联网版",$H409="口腔诊所"),IFERROR(T409/同类汇总数据!E$11,0))))))))))</f>
        <v>0</v>
      </c>
      <c r="AG409" s="61">
        <f>IF(AND($G409="正式版",$H409="中西医诊所"),IFERROR(U409/同类汇总数据!F$3,0),IF(AND($G409="正式版",$H409="中医诊所"),IFERROR(U409/同类汇总数据!F$4,0),IF(AND($G409="正式版",$H409="口腔诊所"),IFERROR(U409/同类汇总数据!F$5,0),IF(AND($G409="检查版",$H409="中西医诊所"),IFERROR(U409/同类汇总数据!F$6,0),IF(AND($G409="检查版",$H409="中医诊所"),IFERROR(U409/同类汇总数据!F$7,0),IF(AND($G409="检查版",$H409="口腔诊所"),IFERROR(U409/同类汇总数据!F$8,0),IF(AND($G409="互联网版",$H409="中西医诊所"),IFERROR(U409/同类汇总数据!F$9,0),IF(AND($G409="互联网版",$H409="中医诊所"),IFERROR(U409/同类汇总数据!F$10,0),IF(AND($G409="互联网版",$H409="口腔诊所"),IFERROR(U409/同类汇总数据!F$11,0))))))))))</f>
        <v>0</v>
      </c>
      <c r="AH409" s="61">
        <f>IF(AND($G409="正式版",$H409="中西医诊所"),IFERROR(V409/同类汇总数据!G$3,0),IF(AND($G409="正式版",$H409="中医诊所"),IFERROR(V409/同类汇总数据!G$4,0),IF(AND($G409="正式版",$H409="口腔诊所"),IFERROR(V409/同类汇总数据!G$5,0),IF(AND($G409="检查版",$H409="中西医诊所"),IFERROR(V409/同类汇总数据!G$6,0),IF(AND($G409="检查版",$H409="中医诊所"),IFERROR(V409/同类汇总数据!G$7,0),IF(AND($G409="检查版",$H409="口腔诊所"),IFERROR(V409/同类汇总数据!G$8,0),IF(AND($G409="互联网版",$H409="中西医诊所"),IFERROR(V409/同类汇总数据!G$9,0),IF(AND($G409="互联网版",$H409="中医诊所"),IFERROR(V409/同类汇总数据!G$10,0),IF(AND($G409="互联网版",$H409="口腔诊所"),IFERROR(V409/同类汇总数据!G$11,0))))))))))</f>
        <v>0</v>
      </c>
      <c r="AI409" s="61">
        <f>IF(AND($G409="正式版",$H409="中西医诊所"),IFERROR(W409/同类汇总数据!H$3,0),IF(AND($G409="正式版",$H409="中医诊所"),IFERROR(W409/同类汇总数据!H$4,0),IF(AND($G409="正式版",$H409="口腔诊所"),IFERROR(W409/同类汇总数据!H$5,0),IF(AND($G409="检查版",$H409="中西医诊所"),IFERROR(W409/同类汇总数据!H$6,0),IF(AND($G409="检查版",$H409="中医诊所"),IFERROR(W409/同类汇总数据!H$7,0),IF(AND($G409="检查版",$H409="口腔诊所"),IFERROR(W409/同类汇总数据!H$8,0),IF(AND($G409="互联网版",$H409="中西医诊所"),IFERROR(W409/同类汇总数据!H$9,0),IF(AND($G409="互联网版",$H409="中医诊所"),IFERROR(W409/同类汇总数据!H$10,0),IF(AND($G409="互联网版",$H409="口腔诊所"),IFERROR(W409/同类汇总数据!H$11,0))))))))))</f>
        <v>0</v>
      </c>
      <c r="AJ409" s="61">
        <f>IF(AND($G409="正式版",$H409="中西医诊所"),IFERROR(X409/同类汇总数据!I$3,0),IF(AND($G409="正式版",$H409="中医诊所"),IFERROR(X409/同类汇总数据!I$4,0),IF(AND($G409="正式版",$H409="口腔诊所"),IFERROR(X409/同类汇总数据!I$5,0),IF(AND($G409="检查版",$H409="中西医诊所"),IFERROR(X409/同类汇总数据!I$6,0),IF(AND($G409="检查版",$H409="中医诊所"),IFERROR(X409/同类汇总数据!I$7,0),IF(AND($G409="检查版",$H409="口腔诊所"),IFERROR(X409/同类汇总数据!I$8,0),IF(AND($G409="互联网版",$H409="中西医诊所"),IFERROR(X409/同类汇总数据!I$9,0),IF(AND($G409="互联网版",$H409="中医诊所"),IFERROR(X409/同类汇总数据!I$10,0),IF(AND($G409="互联网版",$H409="口腔诊所"),IFERROR(X409/同类汇总数据!I$11,0))))))))))</f>
        <v>0</v>
      </c>
      <c r="AK409" s="61">
        <f>IF(AND($G409="正式版",$H409="中西医诊所"),IFERROR(Y409/同类汇总数据!J$3,0),IF(AND($G409="正式版",$H409="中医诊所"),IFERROR(Y409/同类汇总数据!J$4,0),IF(AND($G409="正式版",$H409="口腔诊所"),IFERROR(Y409/同类汇总数据!J$5,0),IF(AND($G409="检查版",$H409="中西医诊所"),IFERROR(Y409/同类汇总数据!J$6,0),IF(AND($G409="检查版",$H409="中医诊所"),IFERROR(Y409/同类汇总数据!J$7,0),IF(AND($G409="检查版",$H409="口腔诊所"),IFERROR(Y409/同类汇总数据!J$8,0),IF(AND($G409="互联网版",$H409="中西医诊所"),IFERROR(Y409/同类汇总数据!J$9,0),IF(AND($G409="互联网版",$H409="中医诊所"),IFERROR(Y409/同类汇总数据!J$10,0),IF(AND($G409="互联网版",$H409="口腔诊所"),IFERROR(Y409/同类汇总数据!J$11,0))))))))))</f>
        <v>0</v>
      </c>
      <c r="AL409" s="62" t="str">
        <f ca="1" t="shared" si="115"/>
        <v>今年内未操作</v>
      </c>
      <c r="AM409" s="62" t="str">
        <f t="shared" si="116"/>
        <v>低于同行20%</v>
      </c>
      <c r="AN409" s="5" t="str">
        <f t="shared" si="117"/>
        <v>低于同行20%</v>
      </c>
      <c r="AO409" s="63">
        <f t="shared" si="118"/>
        <v>45611.5286689815</v>
      </c>
      <c r="AP409" s="5" t="str">
        <f t="shared" si="119"/>
        <v/>
      </c>
      <c r="AQ409" s="60">
        <v>45396.662811956</v>
      </c>
    </row>
    <row r="410" ht="17" spans="1:43">
      <c r="A410" s="5">
        <f t="shared" si="120"/>
        <v>407</v>
      </c>
      <c r="B410" s="55" t="str">
        <f t="shared" si="112"/>
        <v>交易波动较大</v>
      </c>
      <c r="C410" s="2" t="str">
        <f t="shared" si="113"/>
        <v/>
      </c>
      <c r="D410" s="56" t="str">
        <f t="shared" si="114"/>
        <v>-</v>
      </c>
      <c r="E410" s="84" t="s">
        <v>1216</v>
      </c>
      <c r="F410" s="58">
        <v>45396.6833477546</v>
      </c>
      <c r="G410" s="59" t="s">
        <v>38</v>
      </c>
      <c r="H410" s="59" t="s">
        <v>39</v>
      </c>
      <c r="I410" s="59" t="s">
        <v>40</v>
      </c>
      <c r="J410" s="59" t="s">
        <v>374</v>
      </c>
      <c r="K410" s="59" t="s">
        <v>1217</v>
      </c>
      <c r="L410" s="59"/>
      <c r="M410" s="60">
        <v>46104.3272337963</v>
      </c>
      <c r="N410" s="60">
        <v>46104.3856979977</v>
      </c>
      <c r="O410" s="60">
        <v>46104.3833016667</v>
      </c>
      <c r="P410" s="60">
        <v>46098.4140221065</v>
      </c>
      <c r="Q410" s="60">
        <v>46104.385729213</v>
      </c>
      <c r="R410" s="59">
        <v>11408.16</v>
      </c>
      <c r="S410" s="59">
        <v>54213.25</v>
      </c>
      <c r="T410" s="59">
        <v>170714.65</v>
      </c>
      <c r="U410" s="59">
        <v>152793.51</v>
      </c>
      <c r="V410" s="59">
        <v>145</v>
      </c>
      <c r="W410" s="59">
        <v>578</v>
      </c>
      <c r="X410" s="59">
        <v>1852</v>
      </c>
      <c r="Y410" s="59">
        <v>1648</v>
      </c>
      <c r="Z410" s="59">
        <v>146.3539367816</v>
      </c>
      <c r="AA410" s="59">
        <v>0.0076477009</v>
      </c>
      <c r="AB410" s="59">
        <v>-0.1419118875</v>
      </c>
      <c r="AC410" s="59">
        <v>-0.2446947608</v>
      </c>
      <c r="AD410" s="61">
        <f>IF(AND($G410="正式版",$H410="中西医诊所"),IFERROR(R410/同类汇总数据!C$3,0),IF(AND($G410="正式版",$H410="中医诊所"),IFERROR(R410/同类汇总数据!C$4,0),IF(AND($G410="正式版",$H410="口腔诊所"),IFERROR(R410/同类汇总数据!C$5,0),IF(AND($G410="检查版",$H410="中西医诊所"),IFERROR(R410/同类汇总数据!C$6,0),IF(AND($G410="检查版",$H410="中医诊所"),IFERROR(R410/同类汇总数据!C$7,0),IF(AND($G410="检查版",$H410="口腔诊所"),IFERROR(R410/同类汇总数据!C$8,0),IF(AND($G410="互联网版",$H410="中西医诊所"),IFERROR(R410/同类汇总数据!C$9,0),IF(AND($G410="互联网版",$H410="中医诊所"),IFERROR(R410/同类汇总数据!C$10,0),IF(AND($G410="互联网版",$H410="口腔诊所"),IFERROR(R410/同类汇总数据!C$11,0))))))))))</f>
        <v>1.24655475701756</v>
      </c>
      <c r="AE410" s="61">
        <f>IF(AND($G410="正式版",$H410="中西医诊所"),IFERROR(S410/同类汇总数据!D$3,0),IF(AND($G410="正式版",$H410="中医诊所"),IFERROR(S410/同类汇总数据!D$4,0),IF(AND($G410="正式版",$H410="口腔诊所"),IFERROR(S410/同类汇总数据!D$5,0),IF(AND($G410="检查版",$H410="中西医诊所"),IFERROR(S410/同类汇总数据!D$6,0),IF(AND($G410="检查版",$H410="中医诊所"),IFERROR(S410/同类汇总数据!D$7,0),IF(AND($G410="检查版",$H410="口腔诊所"),IFERROR(S410/同类汇总数据!D$8,0),IF(AND($G410="互联网版",$H410="中西医诊所"),IFERROR(S410/同类汇总数据!D$9,0),IF(AND($G410="互联网版",$H410="中医诊所"),IFERROR(S410/同类汇总数据!D$10,0),IF(AND($G410="互联网版",$H410="口腔诊所"),IFERROR(S410/同类汇总数据!D$11,0))))))))))</f>
        <v>1.48595792481938</v>
      </c>
      <c r="AF410" s="61">
        <f>IF(AND($G410="正式版",$H410="中西医诊所"),IFERROR(T410/同类汇总数据!E$3,0),IF(AND($G410="正式版",$H410="中医诊所"),IFERROR(T410/同类汇总数据!E$4,0),IF(AND($G410="正式版",$H410="口腔诊所"),IFERROR(T410/同类汇总数据!E$5,0),IF(AND($G410="检查版",$H410="中西医诊所"),IFERROR(T410/同类汇总数据!E$6,0),IF(AND($G410="检查版",$H410="中医诊所"),IFERROR(T410/同类汇总数据!E$7,0),IF(AND($G410="检查版",$H410="口腔诊所"),IFERROR(T410/同类汇总数据!E$8,0),IF(AND($G410="互联网版",$H410="中西医诊所"),IFERROR(T410/同类汇总数据!E$9,0),IF(AND($G410="互联网版",$H410="中医诊所"),IFERROR(T410/同类汇总数据!E$10,0),IF(AND($G410="互联网版",$H410="口腔诊所"),IFERROR(T410/同类汇总数据!E$11,0))))))))))</f>
        <v>1.56452150889771</v>
      </c>
      <c r="AG410" s="61">
        <f>IF(AND($G410="正式版",$H410="中西医诊所"),IFERROR(U410/同类汇总数据!F$3,0),IF(AND($G410="正式版",$H410="中医诊所"),IFERROR(U410/同类汇总数据!F$4,0),IF(AND($G410="正式版",$H410="口腔诊所"),IFERROR(U410/同类汇总数据!F$5,0),IF(AND($G410="检查版",$H410="中西医诊所"),IFERROR(U410/同类汇总数据!F$6,0),IF(AND($G410="检查版",$H410="中医诊所"),IFERROR(U410/同类汇总数据!F$7,0),IF(AND($G410="检查版",$H410="口腔诊所"),IFERROR(U410/同类汇总数据!F$8,0),IF(AND($G410="互联网版",$H410="中西医诊所"),IFERROR(U410/同类汇总数据!F$9,0),IF(AND($G410="互联网版",$H410="中医诊所"),IFERROR(U410/同类汇总数据!F$10,0),IF(AND($G410="互联网版",$H410="口腔诊所"),IFERROR(U410/同类汇总数据!F$11,0))))))))))</f>
        <v>1.59287369454954</v>
      </c>
      <c r="AH410" s="61">
        <f>IF(AND($G410="正式版",$H410="中西医诊所"),IFERROR(V410/同类汇总数据!G$3,0),IF(AND($G410="正式版",$H410="中医诊所"),IFERROR(V410/同类汇总数据!G$4,0),IF(AND($G410="正式版",$H410="口腔诊所"),IFERROR(V410/同类汇总数据!G$5,0),IF(AND($G410="检查版",$H410="中西医诊所"),IFERROR(V410/同类汇总数据!G$6,0),IF(AND($G410="检查版",$H410="中医诊所"),IFERROR(V410/同类汇总数据!G$7,0),IF(AND($G410="检查版",$H410="口腔诊所"),IFERROR(V410/同类汇总数据!G$8,0),IF(AND($G410="互联网版",$H410="中西医诊所"),IFERROR(V410/同类汇总数据!G$9,0),IF(AND($G410="互联网版",$H410="中医诊所"),IFERROR(V410/同类汇总数据!G$10,0),IF(AND($G410="互联网版",$H410="口腔诊所"),IFERROR(V410/同类汇总数据!G$11,0))))))))))</f>
        <v>1.52951811740581</v>
      </c>
      <c r="AI410" s="61">
        <f>IF(AND($G410="正式版",$H410="中西医诊所"),IFERROR(W410/同类汇总数据!H$3,0),IF(AND($G410="正式版",$H410="中医诊所"),IFERROR(W410/同类汇总数据!H$4,0),IF(AND($G410="正式版",$H410="口腔诊所"),IFERROR(W410/同类汇总数据!H$5,0),IF(AND($G410="检查版",$H410="中西医诊所"),IFERROR(W410/同类汇总数据!H$6,0),IF(AND($G410="检查版",$H410="中医诊所"),IFERROR(W410/同类汇总数据!H$7,0),IF(AND($G410="检查版",$H410="口腔诊所"),IFERROR(W410/同类汇总数据!H$8,0),IF(AND($G410="互联网版",$H410="中西医诊所"),IFERROR(W410/同类汇总数据!H$9,0),IF(AND($G410="互联网版",$H410="中医诊所"),IFERROR(W410/同类汇总数据!H$10,0),IF(AND($G410="互联网版",$H410="口腔诊所"),IFERROR(W410/同类汇总数据!H$11,0))))))))))</f>
        <v>1.58083135319164</v>
      </c>
      <c r="AJ410" s="61">
        <f>IF(AND($G410="正式版",$H410="中西医诊所"),IFERROR(X410/同类汇总数据!I$3,0),IF(AND($G410="正式版",$H410="中医诊所"),IFERROR(X410/同类汇总数据!I$4,0),IF(AND($G410="正式版",$H410="口腔诊所"),IFERROR(X410/同类汇总数据!I$5,0),IF(AND($G410="检查版",$H410="中西医诊所"),IFERROR(X410/同类汇总数据!I$6,0),IF(AND($G410="检查版",$H410="中医诊所"),IFERROR(X410/同类汇总数据!I$7,0),IF(AND($G410="检查版",$H410="口腔诊所"),IFERROR(X410/同类汇总数据!I$8,0),IF(AND($G410="互联网版",$H410="中西医诊所"),IFERROR(X410/同类汇总数据!I$9,0),IF(AND($G410="互联网版",$H410="中医诊所"),IFERROR(X410/同类汇总数据!I$10,0),IF(AND($G410="互联网版",$H410="口腔诊所"),IFERROR(X410/同类汇总数据!I$11,0))))))))))</f>
        <v>1.6376194071694</v>
      </c>
      <c r="AK410" s="61">
        <f>IF(AND($G410="正式版",$H410="中西医诊所"),IFERROR(Y410/同类汇总数据!J$3,0),IF(AND($G410="正式版",$H410="中医诊所"),IFERROR(Y410/同类汇总数据!J$4,0),IF(AND($G410="正式版",$H410="口腔诊所"),IFERROR(Y410/同类汇总数据!J$5,0),IF(AND($G410="检查版",$H410="中西医诊所"),IFERROR(Y410/同类汇总数据!J$6,0),IF(AND($G410="检查版",$H410="中医诊所"),IFERROR(Y410/同类汇总数据!J$7,0),IF(AND($G410="检查版",$H410="口腔诊所"),IFERROR(Y410/同类汇总数据!J$8,0),IF(AND($G410="互联网版",$H410="中西医诊所"),IFERROR(Y410/同类汇总数据!J$9,0),IF(AND($G410="互联网版",$H410="中医诊所"),IFERROR(Y410/同类汇总数据!J$10,0),IF(AND($G410="互联网版",$H410="口腔诊所"),IFERROR(Y410/同类汇总数据!J$11,0))))))))))</f>
        <v>1.64671161283412</v>
      </c>
      <c r="AL410" s="62" t="str">
        <f ca="1" t="shared" si="115"/>
        <v>-</v>
      </c>
      <c r="AM410" s="62" t="str">
        <f t="shared" si="116"/>
        <v>高于同行20%</v>
      </c>
      <c r="AN410" s="5" t="str">
        <f t="shared" si="117"/>
        <v>高于同行150%</v>
      </c>
      <c r="AO410" s="63">
        <f t="shared" si="118"/>
        <v>46104.385729213</v>
      </c>
      <c r="AP410" s="5" t="str">
        <f t="shared" si="119"/>
        <v/>
      </c>
      <c r="AQ410" s="60">
        <v>45396.6673343171</v>
      </c>
    </row>
    <row r="411" ht="17" spans="1:43">
      <c r="A411" s="5">
        <f t="shared" si="120"/>
        <v>408</v>
      </c>
      <c r="B411" s="55" t="str">
        <f t="shared" si="112"/>
        <v>交易波动较大</v>
      </c>
      <c r="C411" s="2" t="str">
        <f t="shared" si="113"/>
        <v>本月交易额降超50%</v>
      </c>
      <c r="D411" s="56" t="str">
        <f t="shared" si="114"/>
        <v>-</v>
      </c>
      <c r="E411" s="84" t="s">
        <v>1218</v>
      </c>
      <c r="F411" s="58">
        <v>45397.3893351157</v>
      </c>
      <c r="G411" s="59" t="s">
        <v>38</v>
      </c>
      <c r="H411" s="59" t="s">
        <v>66</v>
      </c>
      <c r="I411" s="59" t="s">
        <v>40</v>
      </c>
      <c r="J411" s="59" t="s">
        <v>374</v>
      </c>
      <c r="K411" s="59" t="s">
        <v>1219</v>
      </c>
      <c r="L411" s="59" t="s">
        <v>1200</v>
      </c>
      <c r="M411" s="60">
        <v>46103.5433449074</v>
      </c>
      <c r="N411" s="60">
        <v>46103.791187338</v>
      </c>
      <c r="O411" s="60">
        <v>46088.8697062384</v>
      </c>
      <c r="P411" s="60">
        <v>46052.5527099074</v>
      </c>
      <c r="Q411" s="60">
        <v>46096.4782170255</v>
      </c>
      <c r="R411" s="59">
        <v>160</v>
      </c>
      <c r="S411" s="59">
        <v>1644.4</v>
      </c>
      <c r="T411" s="59">
        <v>9855.28</v>
      </c>
      <c r="U411" s="59">
        <v>8727.4</v>
      </c>
      <c r="V411" s="59">
        <v>1</v>
      </c>
      <c r="W411" s="59">
        <v>8</v>
      </c>
      <c r="X411" s="59">
        <v>34</v>
      </c>
      <c r="Y411" s="59">
        <v>28</v>
      </c>
      <c r="Z411" s="59">
        <v>363.6416666667</v>
      </c>
      <c r="AA411" s="59">
        <v>-0.562682836</v>
      </c>
      <c r="AB411" s="59">
        <v>-0.1551403381</v>
      </c>
      <c r="AC411" s="59">
        <v>-0.2795244617</v>
      </c>
      <c r="AD411" s="61">
        <f>IF(AND($G411="正式版",$H411="中西医诊所"),IFERROR(R411/同类汇总数据!C$3,0),IF(AND($G411="正式版",$H411="中医诊所"),IFERROR(R411/同类汇总数据!C$4,0),IF(AND($G411="正式版",$H411="口腔诊所"),IFERROR(R411/同类汇总数据!C$5,0),IF(AND($G411="检查版",$H411="中西医诊所"),IFERROR(R411/同类汇总数据!C$6,0),IF(AND($G411="检查版",$H411="中医诊所"),IFERROR(R411/同类汇总数据!C$7,0),IF(AND($G411="检查版",$H411="口腔诊所"),IFERROR(R411/同类汇总数据!C$8,0),IF(AND($G411="互联网版",$H411="中西医诊所"),IFERROR(R411/同类汇总数据!C$9,0),IF(AND($G411="互联网版",$H411="中医诊所"),IFERROR(R411/同类汇总数据!C$10,0),IF(AND($G411="互联网版",$H411="口腔诊所"),IFERROR(R411/同类汇总数据!C$11,0))))))))))</f>
        <v>0.0230314929777527</v>
      </c>
      <c r="AE411" s="61">
        <f>IF(AND($G411="正式版",$H411="中西医诊所"),IFERROR(S411/同类汇总数据!D$3,0),IF(AND($G411="正式版",$H411="中医诊所"),IFERROR(S411/同类汇总数据!D$4,0),IF(AND($G411="正式版",$H411="口腔诊所"),IFERROR(S411/同类汇总数据!D$5,0),IF(AND($G411="检查版",$H411="中西医诊所"),IFERROR(S411/同类汇总数据!D$6,0),IF(AND($G411="检查版",$H411="中医诊所"),IFERROR(S411/同类汇总数据!D$7,0),IF(AND($G411="检查版",$H411="口腔诊所"),IFERROR(S411/同类汇总数据!D$8,0),IF(AND($G411="互联网版",$H411="中西医诊所"),IFERROR(S411/同类汇总数据!D$9,0),IF(AND($G411="互联网版",$H411="中医诊所"),IFERROR(S411/同类汇总数据!D$10,0),IF(AND($G411="互联网版",$H411="口腔诊所"),IFERROR(S411/同类汇总数据!D$11,0))))))))))</f>
        <v>0.0610070513010929</v>
      </c>
      <c r="AF411" s="61">
        <f>IF(AND($G411="正式版",$H411="中西医诊所"),IFERROR(T411/同类汇总数据!E$3,0),IF(AND($G411="正式版",$H411="中医诊所"),IFERROR(T411/同类汇总数据!E$4,0),IF(AND($G411="正式版",$H411="口腔诊所"),IFERROR(T411/同类汇总数据!E$5,0),IF(AND($G411="检查版",$H411="中西医诊所"),IFERROR(T411/同类汇总数据!E$6,0),IF(AND($G411="检查版",$H411="中医诊所"),IFERROR(T411/同类汇总数据!E$7,0),IF(AND($G411="检查版",$H411="口腔诊所"),IFERROR(T411/同类汇总数据!E$8,0),IF(AND($G411="互联网版",$H411="中西医诊所"),IFERROR(T411/同类汇总数据!E$9,0),IF(AND($G411="互联网版",$H411="中医诊所"),IFERROR(T411/同类汇总数据!E$10,0),IF(AND($G411="互联网版",$H411="口腔诊所"),IFERROR(T411/同类汇总数据!E$11,0))))))))))</f>
        <v>0.126634364744096</v>
      </c>
      <c r="AG411" s="61">
        <f>IF(AND($G411="正式版",$H411="中西医诊所"),IFERROR(U411/同类汇总数据!F$3,0),IF(AND($G411="正式版",$H411="中医诊所"),IFERROR(U411/同类汇总数据!F$4,0),IF(AND($G411="正式版",$H411="口腔诊所"),IFERROR(U411/同类汇总数据!F$5,0),IF(AND($G411="检查版",$H411="中西医诊所"),IFERROR(U411/同类汇总数据!F$6,0),IF(AND($G411="检查版",$H411="中医诊所"),IFERROR(U411/同类汇总数据!F$7,0),IF(AND($G411="检查版",$H411="口腔诊所"),IFERROR(U411/同类汇总数据!F$8,0),IF(AND($G411="互联网版",$H411="中西医诊所"),IFERROR(U411/同类汇总数据!F$9,0),IF(AND($G411="互联网版",$H411="中医诊所"),IFERROR(U411/同类汇总数据!F$10,0),IF(AND($G411="互联网版",$H411="口腔诊所"),IFERROR(U411/同类汇总数据!F$11,0))))))))))</f>
        <v>0.130675091671892</v>
      </c>
      <c r="AH411" s="61">
        <f>IF(AND($G411="正式版",$H411="中西医诊所"),IFERROR(V411/同类汇总数据!G$3,0),IF(AND($G411="正式版",$H411="中医诊所"),IFERROR(V411/同类汇总数据!G$4,0),IF(AND($G411="正式版",$H411="口腔诊所"),IFERROR(V411/同类汇总数据!G$5,0),IF(AND($G411="检查版",$H411="中西医诊所"),IFERROR(V411/同类汇总数据!G$6,0),IF(AND($G411="检查版",$H411="中医诊所"),IFERROR(V411/同类汇总数据!G$7,0),IF(AND($G411="检查版",$H411="口腔诊所"),IFERROR(V411/同类汇总数据!G$8,0),IF(AND($G411="互联网版",$H411="中西医诊所"),IFERROR(V411/同类汇总数据!G$9,0),IF(AND($G411="互联网版",$H411="中医诊所"),IFERROR(V411/同类汇总数据!G$10,0),IF(AND($G411="互联网版",$H411="口腔诊所"),IFERROR(V411/同类汇总数据!G$11,0))))))))))</f>
        <v>0.0225893238337697</v>
      </c>
      <c r="AI411" s="61">
        <f>IF(AND($G411="正式版",$H411="中西医诊所"),IFERROR(W411/同类汇总数据!H$3,0),IF(AND($G411="正式版",$H411="中医诊所"),IFERROR(W411/同类汇总数据!H$4,0),IF(AND($G411="正式版",$H411="口腔诊所"),IFERROR(W411/同类汇总数据!H$5,0),IF(AND($G411="检查版",$H411="中西医诊所"),IFERROR(W411/同类汇总数据!H$6,0),IF(AND($G411="检查版",$H411="中医诊所"),IFERROR(W411/同类汇总数据!H$7,0),IF(AND($G411="检查版",$H411="口腔诊所"),IFERROR(W411/同类汇总数据!H$8,0),IF(AND($G411="互联网版",$H411="中西医诊所"),IFERROR(W411/同类汇总数据!H$9,0),IF(AND($G411="互联网版",$H411="中医诊所"),IFERROR(W411/同类汇总数据!H$10,0),IF(AND($G411="互联网版",$H411="口腔诊所"),IFERROR(W411/同类汇总数据!H$11,0))))))))))</f>
        <v>0.0454641807610363</v>
      </c>
      <c r="AJ411" s="61">
        <f>IF(AND($G411="正式版",$H411="中西医诊所"),IFERROR(X411/同类汇总数据!I$3,0),IF(AND($G411="正式版",$H411="中医诊所"),IFERROR(X411/同类汇总数据!I$4,0),IF(AND($G411="正式版",$H411="口腔诊所"),IFERROR(X411/同类汇总数据!I$5,0),IF(AND($G411="检查版",$H411="中西医诊所"),IFERROR(X411/同类汇总数据!I$6,0),IF(AND($G411="检查版",$H411="中医诊所"),IFERROR(X411/同类汇总数据!I$7,0),IF(AND($G411="检查版",$H411="口腔诊所"),IFERROR(X411/同类汇总数据!I$8,0),IF(AND($G411="互联网版",$H411="中西医诊所"),IFERROR(X411/同类汇总数据!I$9,0),IF(AND($G411="互联网版",$H411="中医诊所"),IFERROR(X411/同类汇总数据!I$10,0),IF(AND($G411="互联网版",$H411="口腔诊所"),IFERROR(X411/同类汇总数据!I$11,0))))))))))</f>
        <v>0.0658543340867844</v>
      </c>
      <c r="AK411" s="61">
        <f>IF(AND($G411="正式版",$H411="中西医诊所"),IFERROR(Y411/同类汇总数据!J$3,0),IF(AND($G411="正式版",$H411="中医诊所"),IFERROR(Y411/同类汇总数据!J$4,0),IF(AND($G411="正式版",$H411="口腔诊所"),IFERROR(Y411/同类汇总数据!J$5,0),IF(AND($G411="检查版",$H411="中西医诊所"),IFERROR(Y411/同类汇总数据!J$6,0),IF(AND($G411="检查版",$H411="中医诊所"),IFERROR(Y411/同类汇总数据!J$7,0),IF(AND($G411="检查版",$H411="口腔诊所"),IFERROR(Y411/同类汇总数据!J$8,0),IF(AND($G411="互联网版",$H411="中西医诊所"),IFERROR(Y411/同类汇总数据!J$9,0),IF(AND($G411="互联网版",$H411="中医诊所"),IFERROR(Y411/同类汇总数据!J$10,0),IF(AND($G411="互联网版",$H411="口腔诊所"),IFERROR(Y411/同类汇总数据!J$11,0))))))))))</f>
        <v>0.0614356816683825</v>
      </c>
      <c r="AL411" s="62" t="str">
        <f ca="1" t="shared" si="115"/>
        <v>-</v>
      </c>
      <c r="AM411" s="62" t="str">
        <f t="shared" si="116"/>
        <v>低于同行20%</v>
      </c>
      <c r="AN411" s="5" t="str">
        <f t="shared" si="117"/>
        <v>低于同行20%</v>
      </c>
      <c r="AO411" s="63">
        <f t="shared" si="118"/>
        <v>46103.791187338</v>
      </c>
      <c r="AP411" s="5" t="str">
        <f t="shared" si="119"/>
        <v/>
      </c>
      <c r="AQ411" s="60">
        <v>45396.6688387269</v>
      </c>
    </row>
    <row r="412" ht="17" spans="1:43">
      <c r="A412" s="5">
        <f t="shared" si="120"/>
        <v>409</v>
      </c>
      <c r="B412" s="55" t="str">
        <f t="shared" si="112"/>
        <v>无交易</v>
      </c>
      <c r="C412" s="2" t="str">
        <f t="shared" si="113"/>
        <v/>
      </c>
      <c r="D412" s="56" t="str">
        <f t="shared" si="114"/>
        <v>流失</v>
      </c>
      <c r="E412" s="84" t="s">
        <v>1220</v>
      </c>
      <c r="F412" s="58">
        <v>45397.3926172917</v>
      </c>
      <c r="G412" s="59" t="s">
        <v>38</v>
      </c>
      <c r="H412" s="59" t="s">
        <v>39</v>
      </c>
      <c r="I412" s="59" t="s">
        <v>40</v>
      </c>
      <c r="J412" s="59" t="s">
        <v>149</v>
      </c>
      <c r="K412" s="59" t="s">
        <v>1221</v>
      </c>
      <c r="L412" s="59" t="s">
        <v>151</v>
      </c>
      <c r="M412" s="60">
        <v>46031.4141203704</v>
      </c>
      <c r="N412" s="60">
        <v>45942.4563900463</v>
      </c>
      <c r="O412" s="60">
        <v>45942.455340463</v>
      </c>
      <c r="P412" s="60">
        <v>45883.8146118403</v>
      </c>
      <c r="Q412" s="60">
        <v>45942.4564719444</v>
      </c>
      <c r="R412" s="59"/>
      <c r="S412" s="59"/>
      <c r="T412" s="59"/>
      <c r="U412" s="59"/>
      <c r="V412" s="59"/>
      <c r="W412" s="59"/>
      <c r="X412" s="59"/>
      <c r="Y412" s="59"/>
      <c r="Z412" s="59"/>
      <c r="AA412" s="59"/>
      <c r="AB412" s="59"/>
      <c r="AC412" s="59"/>
      <c r="AD412" s="61">
        <f>IF(AND($G412="正式版",$H412="中西医诊所"),IFERROR(R412/同类汇总数据!C$3,0),IF(AND($G412="正式版",$H412="中医诊所"),IFERROR(R412/同类汇总数据!C$4,0),IF(AND($G412="正式版",$H412="口腔诊所"),IFERROR(R412/同类汇总数据!C$5,0),IF(AND($G412="检查版",$H412="中西医诊所"),IFERROR(R412/同类汇总数据!C$6,0),IF(AND($G412="检查版",$H412="中医诊所"),IFERROR(R412/同类汇总数据!C$7,0),IF(AND($G412="检查版",$H412="口腔诊所"),IFERROR(R412/同类汇总数据!C$8,0),IF(AND($G412="互联网版",$H412="中西医诊所"),IFERROR(R412/同类汇总数据!C$9,0),IF(AND($G412="互联网版",$H412="中医诊所"),IFERROR(R412/同类汇总数据!C$10,0),IF(AND($G412="互联网版",$H412="口腔诊所"),IFERROR(R412/同类汇总数据!C$11,0))))))))))</f>
        <v>0</v>
      </c>
      <c r="AE412" s="61">
        <f>IF(AND($G412="正式版",$H412="中西医诊所"),IFERROR(S412/同类汇总数据!D$3,0),IF(AND($G412="正式版",$H412="中医诊所"),IFERROR(S412/同类汇总数据!D$4,0),IF(AND($G412="正式版",$H412="口腔诊所"),IFERROR(S412/同类汇总数据!D$5,0),IF(AND($G412="检查版",$H412="中西医诊所"),IFERROR(S412/同类汇总数据!D$6,0),IF(AND($G412="检查版",$H412="中医诊所"),IFERROR(S412/同类汇总数据!D$7,0),IF(AND($G412="检查版",$H412="口腔诊所"),IFERROR(S412/同类汇总数据!D$8,0),IF(AND($G412="互联网版",$H412="中西医诊所"),IFERROR(S412/同类汇总数据!D$9,0),IF(AND($G412="互联网版",$H412="中医诊所"),IFERROR(S412/同类汇总数据!D$10,0),IF(AND($G412="互联网版",$H412="口腔诊所"),IFERROR(S412/同类汇总数据!D$11,0))))))))))</f>
        <v>0</v>
      </c>
      <c r="AF412" s="61">
        <f>IF(AND($G412="正式版",$H412="中西医诊所"),IFERROR(T412/同类汇总数据!E$3,0),IF(AND($G412="正式版",$H412="中医诊所"),IFERROR(T412/同类汇总数据!E$4,0),IF(AND($G412="正式版",$H412="口腔诊所"),IFERROR(T412/同类汇总数据!E$5,0),IF(AND($G412="检查版",$H412="中西医诊所"),IFERROR(T412/同类汇总数据!E$6,0),IF(AND($G412="检查版",$H412="中医诊所"),IFERROR(T412/同类汇总数据!E$7,0),IF(AND($G412="检查版",$H412="口腔诊所"),IFERROR(T412/同类汇总数据!E$8,0),IF(AND($G412="互联网版",$H412="中西医诊所"),IFERROR(T412/同类汇总数据!E$9,0),IF(AND($G412="互联网版",$H412="中医诊所"),IFERROR(T412/同类汇总数据!E$10,0),IF(AND($G412="互联网版",$H412="口腔诊所"),IFERROR(T412/同类汇总数据!E$11,0))))))))))</f>
        <v>0</v>
      </c>
      <c r="AG412" s="61">
        <f>IF(AND($G412="正式版",$H412="中西医诊所"),IFERROR(U412/同类汇总数据!F$3,0),IF(AND($G412="正式版",$H412="中医诊所"),IFERROR(U412/同类汇总数据!F$4,0),IF(AND($G412="正式版",$H412="口腔诊所"),IFERROR(U412/同类汇总数据!F$5,0),IF(AND($G412="检查版",$H412="中西医诊所"),IFERROR(U412/同类汇总数据!F$6,0),IF(AND($G412="检查版",$H412="中医诊所"),IFERROR(U412/同类汇总数据!F$7,0),IF(AND($G412="检查版",$H412="口腔诊所"),IFERROR(U412/同类汇总数据!F$8,0),IF(AND($G412="互联网版",$H412="中西医诊所"),IFERROR(U412/同类汇总数据!F$9,0),IF(AND($G412="互联网版",$H412="中医诊所"),IFERROR(U412/同类汇总数据!F$10,0),IF(AND($G412="互联网版",$H412="口腔诊所"),IFERROR(U412/同类汇总数据!F$11,0))))))))))</f>
        <v>0</v>
      </c>
      <c r="AH412" s="61">
        <f>IF(AND($G412="正式版",$H412="中西医诊所"),IFERROR(V412/同类汇总数据!G$3,0),IF(AND($G412="正式版",$H412="中医诊所"),IFERROR(V412/同类汇总数据!G$4,0),IF(AND($G412="正式版",$H412="口腔诊所"),IFERROR(V412/同类汇总数据!G$5,0),IF(AND($G412="检查版",$H412="中西医诊所"),IFERROR(V412/同类汇总数据!G$6,0),IF(AND($G412="检查版",$H412="中医诊所"),IFERROR(V412/同类汇总数据!G$7,0),IF(AND($G412="检查版",$H412="口腔诊所"),IFERROR(V412/同类汇总数据!G$8,0),IF(AND($G412="互联网版",$H412="中西医诊所"),IFERROR(V412/同类汇总数据!G$9,0),IF(AND($G412="互联网版",$H412="中医诊所"),IFERROR(V412/同类汇总数据!G$10,0),IF(AND($G412="互联网版",$H412="口腔诊所"),IFERROR(V412/同类汇总数据!G$11,0))))))))))</f>
        <v>0</v>
      </c>
      <c r="AI412" s="61">
        <f>IF(AND($G412="正式版",$H412="中西医诊所"),IFERROR(W412/同类汇总数据!H$3,0),IF(AND($G412="正式版",$H412="中医诊所"),IFERROR(W412/同类汇总数据!H$4,0),IF(AND($G412="正式版",$H412="口腔诊所"),IFERROR(W412/同类汇总数据!H$5,0),IF(AND($G412="检查版",$H412="中西医诊所"),IFERROR(W412/同类汇总数据!H$6,0),IF(AND($G412="检查版",$H412="中医诊所"),IFERROR(W412/同类汇总数据!H$7,0),IF(AND($G412="检查版",$H412="口腔诊所"),IFERROR(W412/同类汇总数据!H$8,0),IF(AND($G412="互联网版",$H412="中西医诊所"),IFERROR(W412/同类汇总数据!H$9,0),IF(AND($G412="互联网版",$H412="中医诊所"),IFERROR(W412/同类汇总数据!H$10,0),IF(AND($G412="互联网版",$H412="口腔诊所"),IFERROR(W412/同类汇总数据!H$11,0))))))))))</f>
        <v>0</v>
      </c>
      <c r="AJ412" s="61">
        <f>IF(AND($G412="正式版",$H412="中西医诊所"),IFERROR(X412/同类汇总数据!I$3,0),IF(AND($G412="正式版",$H412="中医诊所"),IFERROR(X412/同类汇总数据!I$4,0),IF(AND($G412="正式版",$H412="口腔诊所"),IFERROR(X412/同类汇总数据!I$5,0),IF(AND($G412="检查版",$H412="中西医诊所"),IFERROR(X412/同类汇总数据!I$6,0),IF(AND($G412="检查版",$H412="中医诊所"),IFERROR(X412/同类汇总数据!I$7,0),IF(AND($G412="检查版",$H412="口腔诊所"),IFERROR(X412/同类汇总数据!I$8,0),IF(AND($G412="互联网版",$H412="中西医诊所"),IFERROR(X412/同类汇总数据!I$9,0),IF(AND($G412="互联网版",$H412="中医诊所"),IFERROR(X412/同类汇总数据!I$10,0),IF(AND($G412="互联网版",$H412="口腔诊所"),IFERROR(X412/同类汇总数据!I$11,0))))))))))</f>
        <v>0</v>
      </c>
      <c r="AK412" s="61">
        <f>IF(AND($G412="正式版",$H412="中西医诊所"),IFERROR(Y412/同类汇总数据!J$3,0),IF(AND($G412="正式版",$H412="中医诊所"),IFERROR(Y412/同类汇总数据!J$4,0),IF(AND($G412="正式版",$H412="口腔诊所"),IFERROR(Y412/同类汇总数据!J$5,0),IF(AND($G412="检查版",$H412="中西医诊所"),IFERROR(Y412/同类汇总数据!J$6,0),IF(AND($G412="检查版",$H412="中医诊所"),IFERROR(Y412/同类汇总数据!J$7,0),IF(AND($G412="检查版",$H412="口腔诊所"),IFERROR(Y412/同类汇总数据!J$8,0),IF(AND($G412="互联网版",$H412="中西医诊所"),IFERROR(Y412/同类汇总数据!J$9,0),IF(AND($G412="互联网版",$H412="中医诊所"),IFERROR(Y412/同类汇总数据!J$10,0),IF(AND($G412="互联网版",$H412="口腔诊所"),IFERROR(Y412/同类汇总数据!J$11,0))))))))))</f>
        <v>0</v>
      </c>
      <c r="AL412" s="62" t="str">
        <f ca="1" t="shared" si="115"/>
        <v>最近一月未操作</v>
      </c>
      <c r="AM412" s="62" t="str">
        <f t="shared" si="116"/>
        <v>低于同行20%</v>
      </c>
      <c r="AN412" s="5" t="str">
        <f t="shared" si="117"/>
        <v>低于同行20%</v>
      </c>
      <c r="AO412" s="63">
        <f t="shared" si="118"/>
        <v>46031.4141203704</v>
      </c>
      <c r="AP412" s="5" t="str">
        <f t="shared" si="119"/>
        <v/>
      </c>
      <c r="AQ412" s="60">
        <v>45396.6833477546</v>
      </c>
    </row>
    <row r="413" ht="17" spans="1:43">
      <c r="A413" s="5">
        <f t="shared" si="120"/>
        <v>410</v>
      </c>
      <c r="B413" s="55" t="str">
        <f t="shared" si="112"/>
        <v>无交易</v>
      </c>
      <c r="C413" s="2" t="str">
        <f t="shared" si="113"/>
        <v/>
      </c>
      <c r="D413" s="56" t="str">
        <f t="shared" si="114"/>
        <v>-</v>
      </c>
      <c r="E413" s="84" t="s">
        <v>1222</v>
      </c>
      <c r="F413" s="58">
        <v>45397.7103691667</v>
      </c>
      <c r="G413" s="59" t="s">
        <v>60</v>
      </c>
      <c r="H413" s="59" t="s">
        <v>39</v>
      </c>
      <c r="I413" s="59" t="s">
        <v>40</v>
      </c>
      <c r="J413" s="59" t="s">
        <v>899</v>
      </c>
      <c r="K413" s="59" t="s">
        <v>1223</v>
      </c>
      <c r="L413" s="59" t="s">
        <v>1224</v>
      </c>
      <c r="M413" s="60">
        <v>46102.6917361111</v>
      </c>
      <c r="N413" s="60"/>
      <c r="O413" s="60"/>
      <c r="P413" s="60">
        <v>45424.4491608681</v>
      </c>
      <c r="Q413" s="60"/>
      <c r="R413" s="59"/>
      <c r="S413" s="59"/>
      <c r="T413" s="59"/>
      <c r="U413" s="59"/>
      <c r="V413" s="59"/>
      <c r="W413" s="59"/>
      <c r="X413" s="59"/>
      <c r="Y413" s="59"/>
      <c r="Z413" s="59"/>
      <c r="AA413" s="59"/>
      <c r="AB413" s="59"/>
      <c r="AC413" s="59"/>
      <c r="AD413" s="61">
        <f>IF(AND($G413="正式版",$H413="中西医诊所"),IFERROR(R413/同类汇总数据!C$3,0),IF(AND($G413="正式版",$H413="中医诊所"),IFERROR(R413/同类汇总数据!C$4,0),IF(AND($G413="正式版",$H413="口腔诊所"),IFERROR(R413/同类汇总数据!C$5,0),IF(AND($G413="检查版",$H413="中西医诊所"),IFERROR(R413/同类汇总数据!C$6,0),IF(AND($G413="检查版",$H413="中医诊所"),IFERROR(R413/同类汇总数据!C$7,0),IF(AND($G413="检查版",$H413="口腔诊所"),IFERROR(R413/同类汇总数据!C$8,0),IF(AND($G413="互联网版",$H413="中西医诊所"),IFERROR(R413/同类汇总数据!C$9,0),IF(AND($G413="互联网版",$H413="中医诊所"),IFERROR(R413/同类汇总数据!C$10,0),IF(AND($G413="互联网版",$H413="口腔诊所"),IFERROR(R413/同类汇总数据!C$11,0))))))))))</f>
        <v>0</v>
      </c>
      <c r="AE413" s="61">
        <f>IF(AND($G413="正式版",$H413="中西医诊所"),IFERROR(S413/同类汇总数据!D$3,0),IF(AND($G413="正式版",$H413="中医诊所"),IFERROR(S413/同类汇总数据!D$4,0),IF(AND($G413="正式版",$H413="口腔诊所"),IFERROR(S413/同类汇总数据!D$5,0),IF(AND($G413="检查版",$H413="中西医诊所"),IFERROR(S413/同类汇总数据!D$6,0),IF(AND($G413="检查版",$H413="中医诊所"),IFERROR(S413/同类汇总数据!D$7,0),IF(AND($G413="检查版",$H413="口腔诊所"),IFERROR(S413/同类汇总数据!D$8,0),IF(AND($G413="互联网版",$H413="中西医诊所"),IFERROR(S413/同类汇总数据!D$9,0),IF(AND($G413="互联网版",$H413="中医诊所"),IFERROR(S413/同类汇总数据!D$10,0),IF(AND($G413="互联网版",$H413="口腔诊所"),IFERROR(S413/同类汇总数据!D$11,0))))))))))</f>
        <v>0</v>
      </c>
      <c r="AF413" s="61">
        <f>IF(AND($G413="正式版",$H413="中西医诊所"),IFERROR(T413/同类汇总数据!E$3,0),IF(AND($G413="正式版",$H413="中医诊所"),IFERROR(T413/同类汇总数据!E$4,0),IF(AND($G413="正式版",$H413="口腔诊所"),IFERROR(T413/同类汇总数据!E$5,0),IF(AND($G413="检查版",$H413="中西医诊所"),IFERROR(T413/同类汇总数据!E$6,0),IF(AND($G413="检查版",$H413="中医诊所"),IFERROR(T413/同类汇总数据!E$7,0),IF(AND($G413="检查版",$H413="口腔诊所"),IFERROR(T413/同类汇总数据!E$8,0),IF(AND($G413="互联网版",$H413="中西医诊所"),IFERROR(T413/同类汇总数据!E$9,0),IF(AND($G413="互联网版",$H413="中医诊所"),IFERROR(T413/同类汇总数据!E$10,0),IF(AND($G413="互联网版",$H413="口腔诊所"),IFERROR(T413/同类汇总数据!E$11,0))))))))))</f>
        <v>0</v>
      </c>
      <c r="AG413" s="61">
        <f>IF(AND($G413="正式版",$H413="中西医诊所"),IFERROR(U413/同类汇总数据!F$3,0),IF(AND($G413="正式版",$H413="中医诊所"),IFERROR(U413/同类汇总数据!F$4,0),IF(AND($G413="正式版",$H413="口腔诊所"),IFERROR(U413/同类汇总数据!F$5,0),IF(AND($G413="检查版",$H413="中西医诊所"),IFERROR(U413/同类汇总数据!F$6,0),IF(AND($G413="检查版",$H413="中医诊所"),IFERROR(U413/同类汇总数据!F$7,0),IF(AND($G413="检查版",$H413="口腔诊所"),IFERROR(U413/同类汇总数据!F$8,0),IF(AND($G413="互联网版",$H413="中西医诊所"),IFERROR(U413/同类汇总数据!F$9,0),IF(AND($G413="互联网版",$H413="中医诊所"),IFERROR(U413/同类汇总数据!F$10,0),IF(AND($G413="互联网版",$H413="口腔诊所"),IFERROR(U413/同类汇总数据!F$11,0))))))))))</f>
        <v>0</v>
      </c>
      <c r="AH413" s="61">
        <f>IF(AND($G413="正式版",$H413="中西医诊所"),IFERROR(V413/同类汇总数据!G$3,0),IF(AND($G413="正式版",$H413="中医诊所"),IFERROR(V413/同类汇总数据!G$4,0),IF(AND($G413="正式版",$H413="口腔诊所"),IFERROR(V413/同类汇总数据!G$5,0),IF(AND($G413="检查版",$H413="中西医诊所"),IFERROR(V413/同类汇总数据!G$6,0),IF(AND($G413="检查版",$H413="中医诊所"),IFERROR(V413/同类汇总数据!G$7,0),IF(AND($G413="检查版",$H413="口腔诊所"),IFERROR(V413/同类汇总数据!G$8,0),IF(AND($G413="互联网版",$H413="中西医诊所"),IFERROR(V413/同类汇总数据!G$9,0),IF(AND($G413="互联网版",$H413="中医诊所"),IFERROR(V413/同类汇总数据!G$10,0),IF(AND($G413="互联网版",$H413="口腔诊所"),IFERROR(V413/同类汇总数据!G$11,0))))))))))</f>
        <v>0</v>
      </c>
      <c r="AI413" s="61">
        <f>IF(AND($G413="正式版",$H413="中西医诊所"),IFERROR(W413/同类汇总数据!H$3,0),IF(AND($G413="正式版",$H413="中医诊所"),IFERROR(W413/同类汇总数据!H$4,0),IF(AND($G413="正式版",$H413="口腔诊所"),IFERROR(W413/同类汇总数据!H$5,0),IF(AND($G413="检查版",$H413="中西医诊所"),IFERROR(W413/同类汇总数据!H$6,0),IF(AND($G413="检查版",$H413="中医诊所"),IFERROR(W413/同类汇总数据!H$7,0),IF(AND($G413="检查版",$H413="口腔诊所"),IFERROR(W413/同类汇总数据!H$8,0),IF(AND($G413="互联网版",$H413="中西医诊所"),IFERROR(W413/同类汇总数据!H$9,0),IF(AND($G413="互联网版",$H413="中医诊所"),IFERROR(W413/同类汇总数据!H$10,0),IF(AND($G413="互联网版",$H413="口腔诊所"),IFERROR(W413/同类汇总数据!H$11,0))))))))))</f>
        <v>0</v>
      </c>
      <c r="AJ413" s="61">
        <f>IF(AND($G413="正式版",$H413="中西医诊所"),IFERROR(X413/同类汇总数据!I$3,0),IF(AND($G413="正式版",$H413="中医诊所"),IFERROR(X413/同类汇总数据!I$4,0),IF(AND($G413="正式版",$H413="口腔诊所"),IFERROR(X413/同类汇总数据!I$5,0),IF(AND($G413="检查版",$H413="中西医诊所"),IFERROR(X413/同类汇总数据!I$6,0),IF(AND($G413="检查版",$H413="中医诊所"),IFERROR(X413/同类汇总数据!I$7,0),IF(AND($G413="检查版",$H413="口腔诊所"),IFERROR(X413/同类汇总数据!I$8,0),IF(AND($G413="互联网版",$H413="中西医诊所"),IFERROR(X413/同类汇总数据!I$9,0),IF(AND($G413="互联网版",$H413="中医诊所"),IFERROR(X413/同类汇总数据!I$10,0),IF(AND($G413="互联网版",$H413="口腔诊所"),IFERROR(X413/同类汇总数据!I$11,0))))))))))</f>
        <v>0</v>
      </c>
      <c r="AK413" s="61">
        <f>IF(AND($G413="正式版",$H413="中西医诊所"),IFERROR(Y413/同类汇总数据!J$3,0),IF(AND($G413="正式版",$H413="中医诊所"),IFERROR(Y413/同类汇总数据!J$4,0),IF(AND($G413="正式版",$H413="口腔诊所"),IFERROR(Y413/同类汇总数据!J$5,0),IF(AND($G413="检查版",$H413="中西医诊所"),IFERROR(Y413/同类汇总数据!J$6,0),IF(AND($G413="检查版",$H413="中医诊所"),IFERROR(Y413/同类汇总数据!J$7,0),IF(AND($G413="检查版",$H413="口腔诊所"),IFERROR(Y413/同类汇总数据!J$8,0),IF(AND($G413="互联网版",$H413="中西医诊所"),IFERROR(Y413/同类汇总数据!J$9,0),IF(AND($G413="互联网版",$H413="中医诊所"),IFERROR(Y413/同类汇总数据!J$10,0),IF(AND($G413="互联网版",$H413="口腔诊所"),IFERROR(Y413/同类汇总数据!J$11,0))))))))))</f>
        <v>0</v>
      </c>
      <c r="AL413" s="62" t="str">
        <f ca="1" t="shared" si="115"/>
        <v>-</v>
      </c>
      <c r="AM413" s="62" t="str">
        <f t="shared" si="116"/>
        <v>低于同行20%</v>
      </c>
      <c r="AN413" s="5" t="str">
        <f t="shared" si="117"/>
        <v>低于同行20%</v>
      </c>
      <c r="AO413" s="63">
        <f t="shared" si="118"/>
        <v>46102.6917361111</v>
      </c>
      <c r="AP413" s="5" t="str">
        <f t="shared" si="119"/>
        <v/>
      </c>
      <c r="AQ413" s="60">
        <v>45397.3893351157</v>
      </c>
    </row>
    <row r="414" ht="17" spans="1:43">
      <c r="A414" s="5">
        <f t="shared" ref="A414:A423" si="121">ROW()-3</f>
        <v>411</v>
      </c>
      <c r="B414" s="55" t="str">
        <f t="shared" si="112"/>
        <v>连续三月交易上升</v>
      </c>
      <c r="C414" s="2" t="str">
        <f t="shared" si="113"/>
        <v/>
      </c>
      <c r="D414" s="56" t="str">
        <f t="shared" si="114"/>
        <v>-</v>
      </c>
      <c r="E414" s="84" t="s">
        <v>1225</v>
      </c>
      <c r="F414" s="58">
        <v>45397.7116768982</v>
      </c>
      <c r="G414" s="59" t="s">
        <v>38</v>
      </c>
      <c r="H414" s="59" t="s">
        <v>66</v>
      </c>
      <c r="I414" s="59" t="s">
        <v>40</v>
      </c>
      <c r="J414" s="59" t="s">
        <v>75</v>
      </c>
      <c r="K414" s="59" t="s">
        <v>1226</v>
      </c>
      <c r="L414" s="59" t="s">
        <v>140</v>
      </c>
      <c r="M414" s="60">
        <v>46103.4223958333</v>
      </c>
      <c r="N414" s="60">
        <v>46103.5308289815</v>
      </c>
      <c r="O414" s="60">
        <v>46103.530334456</v>
      </c>
      <c r="P414" s="60">
        <v>46101.7297500463</v>
      </c>
      <c r="Q414" s="60">
        <v>46103.8650310185</v>
      </c>
      <c r="R414" s="59">
        <v>10258.11</v>
      </c>
      <c r="S414" s="59">
        <v>20278.22</v>
      </c>
      <c r="T414" s="59">
        <v>58382.21</v>
      </c>
      <c r="U414" s="59">
        <v>52409.98</v>
      </c>
      <c r="V414" s="59">
        <v>36</v>
      </c>
      <c r="W414" s="59">
        <v>102</v>
      </c>
      <c r="X414" s="59">
        <v>329</v>
      </c>
      <c r="Y414" s="59">
        <v>287</v>
      </c>
      <c r="Z414" s="59">
        <v>406.2789147287</v>
      </c>
      <c r="AA414" s="59">
        <v>0.2672746953</v>
      </c>
      <c r="AB414" s="59">
        <v>-0.2760364754</v>
      </c>
      <c r="AC414" s="59">
        <v>-0.1906164082</v>
      </c>
      <c r="AD414" s="61">
        <f>IF(AND($G414="正式版",$H414="中西医诊所"),IFERROR(R414/同类汇总数据!C$3,0),IF(AND($G414="正式版",$H414="中医诊所"),IFERROR(R414/同类汇总数据!C$4,0),IF(AND($G414="正式版",$H414="口腔诊所"),IFERROR(R414/同类汇总数据!C$5,0),IF(AND($G414="检查版",$H414="中西医诊所"),IFERROR(R414/同类汇总数据!C$6,0),IF(AND($G414="检查版",$H414="中医诊所"),IFERROR(R414/同类汇总数据!C$7,0),IF(AND($G414="检查版",$H414="口腔诊所"),IFERROR(R414/同类汇总数据!C$8,0),IF(AND($G414="互联网版",$H414="中西医诊所"),IFERROR(R414/同类汇总数据!C$9,0),IF(AND($G414="互联网版",$H414="中医诊所"),IFERROR(R414/同类汇总数据!C$10,0),IF(AND($G414="互联网版",$H414="口腔诊所"),IFERROR(R414/同类汇总数据!C$11,0))))))))))</f>
        <v>1.47662242768759</v>
      </c>
      <c r="AE414" s="61">
        <f>IF(AND($G414="正式版",$H414="中西医诊所"),IFERROR(S414/同类汇总数据!D$3,0),IF(AND($G414="正式版",$H414="中医诊所"),IFERROR(S414/同类汇总数据!D$4,0),IF(AND($G414="正式版",$H414="口腔诊所"),IFERROR(S414/同类汇总数据!D$5,0),IF(AND($G414="检查版",$H414="中西医诊所"),IFERROR(S414/同类汇总数据!D$6,0),IF(AND($G414="检查版",$H414="中医诊所"),IFERROR(S414/同类汇总数据!D$7,0),IF(AND($G414="检查版",$H414="口腔诊所"),IFERROR(S414/同类汇总数据!D$8,0),IF(AND($G414="互联网版",$H414="中西医诊所"),IFERROR(S414/同类汇总数据!D$9,0),IF(AND($G414="互联网版",$H414="中医诊所"),IFERROR(S414/同类汇总数据!D$10,0),IF(AND($G414="互联网版",$H414="口腔诊所"),IFERROR(S414/同类汇总数据!D$11,0))))))))))</f>
        <v>0.75231963502484</v>
      </c>
      <c r="AF414" s="61">
        <f>IF(AND($G414="正式版",$H414="中西医诊所"),IFERROR(T414/同类汇总数据!E$3,0),IF(AND($G414="正式版",$H414="中医诊所"),IFERROR(T414/同类汇总数据!E$4,0),IF(AND($G414="正式版",$H414="口腔诊所"),IFERROR(T414/同类汇总数据!E$5,0),IF(AND($G414="检查版",$H414="中西医诊所"),IFERROR(T414/同类汇总数据!E$6,0),IF(AND($G414="检查版",$H414="中医诊所"),IFERROR(T414/同类汇总数据!E$7,0),IF(AND($G414="检查版",$H414="口腔诊所"),IFERROR(T414/同类汇总数据!E$8,0),IF(AND($G414="互联网版",$H414="中西医诊所"),IFERROR(T414/同类汇总数据!E$9,0),IF(AND($G414="互联网版",$H414="中医诊所"),IFERROR(T414/同类汇总数据!E$10,0),IF(AND($G414="互联网版",$H414="口腔诊所"),IFERROR(T414/同类汇总数据!E$11,0))))))))))</f>
        <v>0.750175953976589</v>
      </c>
      <c r="AG414" s="61">
        <f>IF(AND($G414="正式版",$H414="中西医诊所"),IFERROR(U414/同类汇总数据!F$3,0),IF(AND($G414="正式版",$H414="中医诊所"),IFERROR(U414/同类汇总数据!F$4,0),IF(AND($G414="正式版",$H414="口腔诊所"),IFERROR(U414/同类汇总数据!F$5,0),IF(AND($G414="检查版",$H414="中西医诊所"),IFERROR(U414/同类汇总数据!F$6,0),IF(AND($G414="检查版",$H414="中医诊所"),IFERROR(U414/同类汇总数据!F$7,0),IF(AND($G414="检查版",$H414="口腔诊所"),IFERROR(U414/同类汇总数据!F$8,0),IF(AND($G414="互联网版",$H414="中西医诊所"),IFERROR(U414/同类汇总数据!F$9,0),IF(AND($G414="互联网版",$H414="中医诊所"),IFERROR(U414/同类汇总数据!F$10,0),IF(AND($G414="互联网版",$H414="口腔诊所"),IFERROR(U414/同类汇总数据!F$11,0))))))))))</f>
        <v>0.78473301796893</v>
      </c>
      <c r="AH414" s="61">
        <f>IF(AND($G414="正式版",$H414="中西医诊所"),IFERROR(V414/同类汇总数据!G$3,0),IF(AND($G414="正式版",$H414="中医诊所"),IFERROR(V414/同类汇总数据!G$4,0),IF(AND($G414="正式版",$H414="口腔诊所"),IFERROR(V414/同类汇总数据!G$5,0),IF(AND($G414="检查版",$H414="中西医诊所"),IFERROR(V414/同类汇总数据!G$6,0),IF(AND($G414="检查版",$H414="中医诊所"),IFERROR(V414/同类汇总数据!G$7,0),IF(AND($G414="检查版",$H414="口腔诊所"),IFERROR(V414/同类汇总数据!G$8,0),IF(AND($G414="互联网版",$H414="中西医诊所"),IFERROR(V414/同类汇总数据!G$9,0),IF(AND($G414="互联网版",$H414="中医诊所"),IFERROR(V414/同类汇总数据!G$10,0),IF(AND($G414="互联网版",$H414="口腔诊所"),IFERROR(V414/同类汇总数据!G$11,0))))))))))</f>
        <v>0.813215658015709</v>
      </c>
      <c r="AI414" s="61">
        <f>IF(AND($G414="正式版",$H414="中西医诊所"),IFERROR(W414/同类汇总数据!H$3,0),IF(AND($G414="正式版",$H414="中医诊所"),IFERROR(W414/同类汇总数据!H$4,0),IF(AND($G414="正式版",$H414="口腔诊所"),IFERROR(W414/同类汇总数据!H$5,0),IF(AND($G414="检查版",$H414="中西医诊所"),IFERROR(W414/同类汇总数据!H$6,0),IF(AND($G414="检查版",$H414="中医诊所"),IFERROR(W414/同类汇总数据!H$7,0),IF(AND($G414="检查版",$H414="口腔诊所"),IFERROR(W414/同类汇总数据!H$8,0),IF(AND($G414="互联网版",$H414="中西医诊所"),IFERROR(W414/同类汇总数据!H$9,0),IF(AND($G414="互联网版",$H414="中医诊所"),IFERROR(W414/同类汇总数据!H$10,0),IF(AND($G414="互联网版",$H414="口腔诊所"),IFERROR(W414/同类汇总数据!H$11,0))))))))))</f>
        <v>0.579668304703213</v>
      </c>
      <c r="AJ414" s="61">
        <f>IF(AND($G414="正式版",$H414="中西医诊所"),IFERROR(X414/同类汇总数据!I$3,0),IF(AND($G414="正式版",$H414="中医诊所"),IFERROR(X414/同类汇总数据!I$4,0),IF(AND($G414="正式版",$H414="口腔诊所"),IFERROR(X414/同类汇总数据!I$5,0),IF(AND($G414="检查版",$H414="中西医诊所"),IFERROR(X414/同类汇总数据!I$6,0),IF(AND($G414="检查版",$H414="中医诊所"),IFERROR(X414/同类汇总数据!I$7,0),IF(AND($G414="检查版",$H414="口腔诊所"),IFERROR(X414/同类汇总数据!I$8,0),IF(AND($G414="互联网版",$H414="中西医诊所"),IFERROR(X414/同类汇总数据!I$9,0),IF(AND($G414="互联网版",$H414="中医诊所"),IFERROR(X414/同类汇总数据!I$10,0),IF(AND($G414="互联网版",$H414="口腔诊所"),IFERROR(X414/同类汇总数据!I$11,0))))))))))</f>
        <v>0.63723752689859</v>
      </c>
      <c r="AK414" s="61">
        <f>IF(AND($G414="正式版",$H414="中西医诊所"),IFERROR(Y414/同类汇总数据!J$3,0),IF(AND($G414="正式版",$H414="中医诊所"),IFERROR(Y414/同类汇总数据!J$4,0),IF(AND($G414="正式版",$H414="口腔诊所"),IFERROR(Y414/同类汇总数据!J$5,0),IF(AND($G414="检查版",$H414="中西医诊所"),IFERROR(Y414/同类汇总数据!J$6,0),IF(AND($G414="检查版",$H414="中医诊所"),IFERROR(Y414/同类汇总数据!J$7,0),IF(AND($G414="检查版",$H414="口腔诊所"),IFERROR(Y414/同类汇总数据!J$8,0),IF(AND($G414="互联网版",$H414="中西医诊所"),IFERROR(Y414/同类汇总数据!J$9,0),IF(AND($G414="互联网版",$H414="中医诊所"),IFERROR(Y414/同类汇总数据!J$10,0),IF(AND($G414="互联网版",$H414="口腔诊所"),IFERROR(Y414/同类汇总数据!J$11,0))))))))))</f>
        <v>0.62971573710092</v>
      </c>
      <c r="AL414" s="62" t="str">
        <f ca="1" t="shared" si="115"/>
        <v>-</v>
      </c>
      <c r="AM414" s="62" t="str">
        <f t="shared" si="116"/>
        <v/>
      </c>
      <c r="AN414" s="5" t="str">
        <f t="shared" si="117"/>
        <v/>
      </c>
      <c r="AO414" s="63">
        <f t="shared" si="118"/>
        <v>46103.8650310185</v>
      </c>
      <c r="AP414" s="5" t="str">
        <f t="shared" si="119"/>
        <v/>
      </c>
      <c r="AQ414" s="60">
        <v>45397.3926172917</v>
      </c>
    </row>
    <row r="415" ht="17" spans="1:43">
      <c r="A415" s="5">
        <f t="shared" si="121"/>
        <v>412</v>
      </c>
      <c r="B415" s="55" t="str">
        <f t="shared" si="112"/>
        <v>连续三月交易上升</v>
      </c>
      <c r="C415" s="2" t="str">
        <f t="shared" si="113"/>
        <v/>
      </c>
      <c r="D415" s="56" t="str">
        <f t="shared" si="114"/>
        <v>-</v>
      </c>
      <c r="E415" s="84" t="s">
        <v>1227</v>
      </c>
      <c r="F415" s="58">
        <v>45397.7165406134</v>
      </c>
      <c r="G415" s="59" t="s">
        <v>38</v>
      </c>
      <c r="H415" s="59" t="s">
        <v>63</v>
      </c>
      <c r="I415" s="59" t="s">
        <v>40</v>
      </c>
      <c r="J415" s="59" t="s">
        <v>41</v>
      </c>
      <c r="K415" s="59" t="s">
        <v>1228</v>
      </c>
      <c r="L415" s="59" t="s">
        <v>1229</v>
      </c>
      <c r="M415" s="60">
        <v>46103.7569907407</v>
      </c>
      <c r="N415" s="60">
        <v>46103.6573631597</v>
      </c>
      <c r="O415" s="60">
        <v>46103.6569950694</v>
      </c>
      <c r="P415" s="60">
        <v>46084.4013119097</v>
      </c>
      <c r="Q415" s="60">
        <v>46103.7656754282</v>
      </c>
      <c r="R415" s="59">
        <v>8394</v>
      </c>
      <c r="S415" s="59">
        <v>75479</v>
      </c>
      <c r="T415" s="59">
        <v>212385.6</v>
      </c>
      <c r="U415" s="59">
        <v>175197.6</v>
      </c>
      <c r="V415" s="59">
        <v>17</v>
      </c>
      <c r="W415" s="59">
        <v>121</v>
      </c>
      <c r="X415" s="59">
        <v>305</v>
      </c>
      <c r="Y415" s="59">
        <v>260</v>
      </c>
      <c r="Z415" s="85" t="s">
        <v>1230</v>
      </c>
      <c r="AA415" s="59">
        <v>0.3567307174</v>
      </c>
      <c r="AB415" s="59">
        <v>-0.3154849791</v>
      </c>
      <c r="AC415" s="59">
        <v>0.8076144638</v>
      </c>
      <c r="AD415" s="61">
        <f>IF(AND($G415="正式版",$H415="中西医诊所"),IFERROR(R415/同类汇总数据!C$3,0),IF(AND($G415="正式版",$H415="中医诊所"),IFERROR(R415/同类汇总数据!C$4,0),IF(AND($G415="正式版",$H415="口腔诊所"),IFERROR(R415/同类汇总数据!C$5,0),IF(AND($G415="检查版",$H415="中西医诊所"),IFERROR(R415/同类汇总数据!C$6,0),IF(AND($G415="检查版",$H415="中医诊所"),IFERROR(R415/同类汇总数据!C$7,0),IF(AND($G415="检查版",$H415="口腔诊所"),IFERROR(R415/同类汇总数据!C$8,0),IF(AND($G415="互联网版",$H415="中西医诊所"),IFERROR(R415/同类汇总数据!C$9,0),IF(AND($G415="互联网版",$H415="中医诊所"),IFERROR(R415/同类汇总数据!C$10,0),IF(AND($G415="互联网版",$H415="口腔诊所"),IFERROR(R415/同类汇总数据!C$11,0))))))))))</f>
        <v>0.839606206936037</v>
      </c>
      <c r="AE415" s="61">
        <f>IF(AND($G415="正式版",$H415="中西医诊所"),IFERROR(S415/同类汇总数据!D$3,0),IF(AND($G415="正式版",$H415="中医诊所"),IFERROR(S415/同类汇总数据!D$4,0),IF(AND($G415="正式版",$H415="口腔诊所"),IFERROR(S415/同类汇总数据!D$5,0),IF(AND($G415="检查版",$H415="中西医诊所"),IFERROR(S415/同类汇总数据!D$6,0),IF(AND($G415="检查版",$H415="中医诊所"),IFERROR(S415/同类汇总数据!D$7,0),IF(AND($G415="检查版",$H415="口腔诊所"),IFERROR(S415/同类汇总数据!D$8,0),IF(AND($G415="互联网版",$H415="中西医诊所"),IFERROR(S415/同类汇总数据!D$9,0),IF(AND($G415="互联网版",$H415="中医诊所"),IFERROR(S415/同类汇总数据!D$10,0),IF(AND($G415="互联网版",$H415="口腔诊所"),IFERROR(S415/同类汇总数据!D$11,0))))))))))</f>
        <v>1.73791324612086</v>
      </c>
      <c r="AF415" s="61">
        <f>IF(AND($G415="正式版",$H415="中西医诊所"),IFERROR(T415/同类汇总数据!E$3,0),IF(AND($G415="正式版",$H415="中医诊所"),IFERROR(T415/同类汇总数据!E$4,0),IF(AND($G415="正式版",$H415="口腔诊所"),IFERROR(T415/同类汇总数据!E$5,0),IF(AND($G415="检查版",$H415="中西医诊所"),IFERROR(T415/同类汇总数据!E$6,0),IF(AND($G415="检查版",$H415="中医诊所"),IFERROR(T415/同类汇总数据!E$7,0),IF(AND($G415="检查版",$H415="口腔诊所"),IFERROR(T415/同类汇总数据!E$8,0),IF(AND($G415="互联网版",$H415="中西医诊所"),IFERROR(T415/同类汇总数据!E$9,0),IF(AND($G415="互联网版",$H415="中医诊所"),IFERROR(T415/同类汇总数据!E$10,0),IF(AND($G415="互联网版",$H415="口腔诊所"),IFERROR(T415/同类汇总数据!E$11,0))))))))))</f>
        <v>1.91567981674014</v>
      </c>
      <c r="AG415" s="61">
        <f>IF(AND($G415="正式版",$H415="中西医诊所"),IFERROR(U415/同类汇总数据!F$3,0),IF(AND($G415="正式版",$H415="中医诊所"),IFERROR(U415/同类汇总数据!F$4,0),IF(AND($G415="正式版",$H415="口腔诊所"),IFERROR(U415/同类汇总数据!F$5,0),IF(AND($G415="检查版",$H415="中西医诊所"),IFERROR(U415/同类汇总数据!F$6,0),IF(AND($G415="检查版",$H415="中医诊所"),IFERROR(U415/同类汇总数据!F$7,0),IF(AND($G415="检查版",$H415="口腔诊所"),IFERROR(U415/同类汇总数据!F$8,0),IF(AND($G415="互联网版",$H415="中西医诊所"),IFERROR(U415/同类汇总数据!F$9,0),IF(AND($G415="互联网版",$H415="中医诊所"),IFERROR(U415/同类汇总数据!F$10,0),IF(AND($G415="互联网版",$H415="口腔诊所"),IFERROR(U415/同类汇总数据!F$11,0))))))))))</f>
        <v>1.75376490496866</v>
      </c>
      <c r="AH415" s="61">
        <f>IF(AND($G415="正式版",$H415="中西医诊所"),IFERROR(V415/同类汇总数据!G$3,0),IF(AND($G415="正式版",$H415="中医诊所"),IFERROR(V415/同类汇总数据!G$4,0),IF(AND($G415="正式版",$H415="口腔诊所"),IFERROR(V415/同类汇总数据!G$5,0),IF(AND($G415="检查版",$H415="中西医诊所"),IFERROR(V415/同类汇总数据!G$6,0),IF(AND($G415="检查版",$H415="中医诊所"),IFERROR(V415/同类汇总数据!G$7,0),IF(AND($G415="检查版",$H415="口腔诊所"),IFERROR(V415/同类汇总数据!G$8,0),IF(AND($G415="互联网版",$H415="中西医诊所"),IFERROR(V415/同类汇总数据!G$9,0),IF(AND($G415="互联网版",$H415="中医诊所"),IFERROR(V415/同类汇总数据!G$10,0),IF(AND($G415="互联网版",$H415="口腔诊所"),IFERROR(V415/同类汇总数据!G$11,0))))))))))</f>
        <v>1.26333937754526</v>
      </c>
      <c r="AI415" s="61">
        <f>IF(AND($G415="正式版",$H415="中西医诊所"),IFERROR(W415/同类汇总数据!H$3,0),IF(AND($G415="正式版",$H415="中医诊所"),IFERROR(W415/同类汇总数据!H$4,0),IF(AND($G415="正式版",$H415="口腔诊所"),IFERROR(W415/同类汇总数据!H$5,0),IF(AND($G415="检查版",$H415="中西医诊所"),IFERROR(W415/同类汇总数据!H$6,0),IF(AND($G415="检查版",$H415="中医诊所"),IFERROR(W415/同类汇总数据!H$7,0),IF(AND($G415="检查版",$H415="口腔诊所"),IFERROR(W415/同类汇总数据!H$8,0),IF(AND($G415="互联网版",$H415="中西医诊所"),IFERROR(W415/同类汇总数据!H$9,0),IF(AND($G415="互联网版",$H415="中医诊所"),IFERROR(W415/同类汇总数据!H$10,0),IF(AND($G415="互联网版",$H415="口腔诊所"),IFERROR(W415/同类汇总数据!H$11,0))))))))))</f>
        <v>2.13079563204505</v>
      </c>
      <c r="AJ415" s="61">
        <f>IF(AND($G415="正式版",$H415="中西医诊所"),IFERROR(X415/同类汇总数据!I$3,0),IF(AND($G415="正式版",$H415="中医诊所"),IFERROR(X415/同类汇总数据!I$4,0),IF(AND($G415="正式版",$H415="口腔诊所"),IFERROR(X415/同类汇总数据!I$5,0),IF(AND($G415="检查版",$H415="中西医诊所"),IFERROR(X415/同类汇总数据!I$6,0),IF(AND($G415="检查版",$H415="中医诊所"),IFERROR(X415/同类汇总数据!I$7,0),IF(AND($G415="检查版",$H415="口腔诊所"),IFERROR(X415/同类汇总数据!I$8,0),IF(AND($G415="互联网版",$H415="中西医诊所"),IFERROR(X415/同类汇总数据!I$9,0),IF(AND($G415="互联网版",$H415="中医诊所"),IFERROR(X415/同类汇总数据!I$10,0),IF(AND($G415="互联网版",$H415="口腔诊所"),IFERROR(X415/同类汇总数据!I$11,0))))))))))</f>
        <v>2.06721498696977</v>
      </c>
      <c r="AK415" s="61">
        <f>IF(AND($G415="正式版",$H415="中西医诊所"),IFERROR(Y415/同类汇总数据!J$3,0),IF(AND($G415="正式版",$H415="中医诊所"),IFERROR(Y415/同类汇总数据!J$4,0),IF(AND($G415="正式版",$H415="口腔诊所"),IFERROR(Y415/同类汇总数据!J$5,0),IF(AND($G415="检查版",$H415="中西医诊所"),IFERROR(Y415/同类汇总数据!J$6,0),IF(AND($G415="检查版",$H415="中医诊所"),IFERROR(Y415/同类汇总数据!J$7,0),IF(AND($G415="检查版",$H415="口腔诊所"),IFERROR(Y415/同类汇总数据!J$8,0),IF(AND($G415="互联网版",$H415="中西医诊所"),IFERROR(Y415/同类汇总数据!J$9,0),IF(AND($G415="互联网版",$H415="中医诊所"),IFERROR(Y415/同类汇总数据!J$10,0),IF(AND($G415="互联网版",$H415="口腔诊所"),IFERROR(Y415/同类汇总数据!J$11,0))))))))))</f>
        <v>1.95772665768622</v>
      </c>
      <c r="AL415" s="62" t="str">
        <f ca="1" t="shared" si="115"/>
        <v>-</v>
      </c>
      <c r="AM415" s="62" t="str">
        <f t="shared" si="116"/>
        <v>高于同行150%</v>
      </c>
      <c r="AN415" s="5" t="str">
        <f t="shared" si="117"/>
        <v>高于同行100%</v>
      </c>
      <c r="AO415" s="63">
        <f t="shared" si="118"/>
        <v>46103.7656754282</v>
      </c>
      <c r="AP415" s="5" t="str">
        <f t="shared" si="119"/>
        <v/>
      </c>
      <c r="AQ415" s="60">
        <v>45397.7103691667</v>
      </c>
    </row>
    <row r="416" ht="17" spans="1:43">
      <c r="A416" s="5">
        <f t="shared" si="121"/>
        <v>413</v>
      </c>
      <c r="B416" s="55" t="str">
        <f t="shared" si="112"/>
        <v>交易波动较大</v>
      </c>
      <c r="C416" s="2" t="str">
        <f t="shared" si="113"/>
        <v/>
      </c>
      <c r="D416" s="56" t="str">
        <f t="shared" si="114"/>
        <v>-</v>
      </c>
      <c r="E416" s="84" t="s">
        <v>1231</v>
      </c>
      <c r="F416" s="58">
        <v>45397.7478266782</v>
      </c>
      <c r="G416" s="59" t="s">
        <v>38</v>
      </c>
      <c r="H416" s="59" t="s">
        <v>39</v>
      </c>
      <c r="I416" s="59" t="s">
        <v>40</v>
      </c>
      <c r="J416" s="59" t="s">
        <v>155</v>
      </c>
      <c r="K416" s="59" t="s">
        <v>1232</v>
      </c>
      <c r="L416" s="59"/>
      <c r="M416" s="60">
        <v>46104.3741898148</v>
      </c>
      <c r="N416" s="60">
        <v>46104.3543025463</v>
      </c>
      <c r="O416" s="60">
        <v>46104.3516267014</v>
      </c>
      <c r="P416" s="60">
        <v>46102.3650114583</v>
      </c>
      <c r="Q416" s="60">
        <v>46104.3543153125</v>
      </c>
      <c r="R416" s="59">
        <v>5413.41</v>
      </c>
      <c r="S416" s="59">
        <v>30606.04</v>
      </c>
      <c r="T416" s="59">
        <v>97354.91</v>
      </c>
      <c r="U416" s="59">
        <v>83481.8</v>
      </c>
      <c r="V416" s="59">
        <v>68</v>
      </c>
      <c r="W416" s="59">
        <v>265</v>
      </c>
      <c r="X416" s="59">
        <v>848</v>
      </c>
      <c r="Y416" s="59">
        <v>752</v>
      </c>
      <c r="Z416" s="59">
        <v>228.0923497268</v>
      </c>
      <c r="AA416" s="59">
        <v>0.1235944991</v>
      </c>
      <c r="AB416" s="59">
        <v>-0.3105602277</v>
      </c>
      <c r="AC416" s="59">
        <v>0.0307077282</v>
      </c>
      <c r="AD416" s="61">
        <f>IF(AND($G416="正式版",$H416="中西医诊所"),IFERROR(R416/同类汇总数据!C$3,0),IF(AND($G416="正式版",$H416="中医诊所"),IFERROR(R416/同类汇总数据!C$4,0),IF(AND($G416="正式版",$H416="口腔诊所"),IFERROR(R416/同类汇总数据!C$5,0),IF(AND($G416="检查版",$H416="中西医诊所"),IFERROR(R416/同类汇总数据!C$6,0),IF(AND($G416="检查版",$H416="中医诊所"),IFERROR(R416/同类汇总数据!C$7,0),IF(AND($G416="检查版",$H416="口腔诊所"),IFERROR(R416/同类汇总数据!C$8,0),IF(AND($G416="互联网版",$H416="中西医诊所"),IFERROR(R416/同类汇总数据!C$9,0),IF(AND($G416="互联网版",$H416="中医诊所"),IFERROR(R416/同类汇总数据!C$10,0),IF(AND($G416="互联网版",$H416="口腔诊所"),IFERROR(R416/同类汇总数据!C$11,0))))))))))</f>
        <v>0.591516246895769</v>
      </c>
      <c r="AE416" s="61">
        <f>IF(AND($G416="正式版",$H416="中西医诊所"),IFERROR(S416/同类汇总数据!D$3,0),IF(AND($G416="正式版",$H416="中医诊所"),IFERROR(S416/同类汇总数据!D$4,0),IF(AND($G416="正式版",$H416="口腔诊所"),IFERROR(S416/同类汇总数据!D$5,0),IF(AND($G416="检查版",$H416="中西医诊所"),IFERROR(S416/同类汇总数据!D$6,0),IF(AND($G416="检查版",$H416="中医诊所"),IFERROR(S416/同类汇总数据!D$7,0),IF(AND($G416="检查版",$H416="口腔诊所"),IFERROR(S416/同类汇总数据!D$8,0),IF(AND($G416="互联网版",$H416="中西医诊所"),IFERROR(S416/同类汇总数据!D$9,0),IF(AND($G416="互联网版",$H416="中医诊所"),IFERROR(S416/同类汇总数据!D$10,0),IF(AND($G416="互联网版",$H416="口腔诊所"),IFERROR(S416/同类汇总数据!D$11,0))))))))))</f>
        <v>0.838896168101688</v>
      </c>
      <c r="AF416" s="61">
        <f>IF(AND($G416="正式版",$H416="中西医诊所"),IFERROR(T416/同类汇总数据!E$3,0),IF(AND($G416="正式版",$H416="中医诊所"),IFERROR(T416/同类汇总数据!E$4,0),IF(AND($G416="正式版",$H416="口腔诊所"),IFERROR(T416/同类汇总数据!E$5,0),IF(AND($G416="检查版",$H416="中西医诊所"),IFERROR(T416/同类汇总数据!E$6,0),IF(AND($G416="检查版",$H416="中医诊所"),IFERROR(T416/同类汇总数据!E$7,0),IF(AND($G416="检查版",$H416="口腔诊所"),IFERROR(T416/同类汇总数据!E$8,0),IF(AND($G416="互联网版",$H416="中西医诊所"),IFERROR(T416/同类汇总数据!E$9,0),IF(AND($G416="互联网版",$H416="中医诊所"),IFERROR(T416/同类汇总数据!E$10,0),IF(AND($G416="互联网版",$H416="口腔诊所"),IFERROR(T416/同类汇总数据!E$11,0))))))))))</f>
        <v>0.892213121087155</v>
      </c>
      <c r="AG416" s="61">
        <f>IF(AND($G416="正式版",$H416="中西医诊所"),IFERROR(U416/同类汇总数据!F$3,0),IF(AND($G416="正式版",$H416="中医诊所"),IFERROR(U416/同类汇总数据!F$4,0),IF(AND($G416="正式版",$H416="口腔诊所"),IFERROR(U416/同类汇总数据!F$5,0),IF(AND($G416="检查版",$H416="中西医诊所"),IFERROR(U416/同类汇总数据!F$6,0),IF(AND($G416="检查版",$H416="中医诊所"),IFERROR(U416/同类汇总数据!F$7,0),IF(AND($G416="检查版",$H416="口腔诊所"),IFERROR(U416/同类汇总数据!F$8,0),IF(AND($G416="互联网版",$H416="中西医诊所"),IFERROR(U416/同类汇总数据!F$9,0),IF(AND($G416="互联网版",$H416="中医诊所"),IFERROR(U416/同类汇总数据!F$10,0),IF(AND($G416="互联网版",$H416="口腔诊所"),IFERROR(U416/同类汇总数据!F$11,0))))))))))</f>
        <v>0.870298504129171</v>
      </c>
      <c r="AH416" s="61">
        <f>IF(AND($G416="正式版",$H416="中西医诊所"),IFERROR(V416/同类汇总数据!G$3,0),IF(AND($G416="正式版",$H416="中医诊所"),IFERROR(V416/同类汇总数据!G$4,0),IF(AND($G416="正式版",$H416="口腔诊所"),IFERROR(V416/同类汇总数据!G$5,0),IF(AND($G416="检查版",$H416="中西医诊所"),IFERROR(V416/同类汇总数据!G$6,0),IF(AND($G416="检查版",$H416="中医诊所"),IFERROR(V416/同类汇总数据!G$7,0),IF(AND($G416="检查版",$H416="口腔诊所"),IFERROR(V416/同类汇总数据!G$8,0),IF(AND($G416="互联网版",$H416="中西医诊所"),IFERROR(V416/同类汇总数据!G$9,0),IF(AND($G416="互联网版",$H416="中医诊所"),IFERROR(V416/同类汇总数据!G$10,0),IF(AND($G416="互联网版",$H416="口腔诊所"),IFERROR(V416/同类汇总数据!G$11,0))))))))))</f>
        <v>0.717291255059277</v>
      </c>
      <c r="AI416" s="61">
        <f>IF(AND($G416="正式版",$H416="中西医诊所"),IFERROR(W416/同类汇总数据!H$3,0),IF(AND($G416="正式版",$H416="中医诊所"),IFERROR(W416/同类汇总数据!H$4,0),IF(AND($G416="正式版",$H416="口腔诊所"),IFERROR(W416/同类汇总数据!H$5,0),IF(AND($G416="检查版",$H416="中西医诊所"),IFERROR(W416/同类汇总数据!H$6,0),IF(AND($G416="检查版",$H416="中医诊所"),IFERROR(W416/同类汇总数据!H$7,0),IF(AND($G416="检查版",$H416="口腔诊所"),IFERROR(W416/同类汇总数据!H$8,0),IF(AND($G416="互联网版",$H416="中西医诊所"),IFERROR(W416/同类汇总数据!H$9,0),IF(AND($G416="互联网版",$H416="中医诊所"),IFERROR(W416/同类汇总数据!H$10,0),IF(AND($G416="互联网版",$H416="口腔诊所"),IFERROR(W416/同类汇总数据!H$11,0))))))))))</f>
        <v>0.724775620407931</v>
      </c>
      <c r="AJ416" s="61">
        <f>IF(AND($G416="正式版",$H416="中西医诊所"),IFERROR(X416/同类汇总数据!I$3,0),IF(AND($G416="正式版",$H416="中医诊所"),IFERROR(X416/同类汇总数据!I$4,0),IF(AND($G416="正式版",$H416="口腔诊所"),IFERROR(X416/同类汇总数据!I$5,0),IF(AND($G416="检查版",$H416="中西医诊所"),IFERROR(X416/同类汇总数据!I$6,0),IF(AND($G416="检查版",$H416="中医诊所"),IFERROR(X416/同类汇总数据!I$7,0),IF(AND($G416="检查版",$H416="口腔诊所"),IFERROR(X416/同类汇总数据!I$8,0),IF(AND($G416="互联网版",$H416="中西医诊所"),IFERROR(X416/同类汇总数据!I$9,0),IF(AND($G416="互联网版",$H416="中医诊所"),IFERROR(X416/同类汇总数据!I$10,0),IF(AND($G416="互联网版",$H416="口腔诊所"),IFERROR(X416/同类汇总数据!I$11,0))))))))))</f>
        <v>0.749838691835663</v>
      </c>
      <c r="AK416" s="61">
        <f>IF(AND($G416="正式版",$H416="中西医诊所"),IFERROR(Y416/同类汇总数据!J$3,0),IF(AND($G416="正式版",$H416="中医诊所"),IFERROR(Y416/同类汇总数据!J$4,0),IF(AND($G416="正式版",$H416="口腔诊所"),IFERROR(Y416/同类汇总数据!J$5,0),IF(AND($G416="检查版",$H416="中西医诊所"),IFERROR(Y416/同类汇总数据!J$6,0),IF(AND($G416="检查版",$H416="中医诊所"),IFERROR(Y416/同类汇总数据!J$7,0),IF(AND($G416="检查版",$H416="口腔诊所"),IFERROR(Y416/同类汇总数据!J$8,0),IF(AND($G416="互联网版",$H416="中西医诊所"),IFERROR(Y416/同类汇总数据!J$9,0),IF(AND($G416="互联网版",$H416="中医诊所"),IFERROR(Y416/同类汇总数据!J$10,0),IF(AND($G416="互联网版",$H416="口腔诊所"),IFERROR(Y416/同类汇总数据!J$11,0))))))))))</f>
        <v>0.751412095176734</v>
      </c>
      <c r="AL416" s="62" t="str">
        <f ca="1" t="shared" si="115"/>
        <v>-</v>
      </c>
      <c r="AM416" s="62" t="str">
        <f t="shared" si="116"/>
        <v/>
      </c>
      <c r="AN416" s="5" t="str">
        <f t="shared" si="117"/>
        <v/>
      </c>
      <c r="AO416" s="63">
        <f t="shared" si="118"/>
        <v>46104.3741898148</v>
      </c>
      <c r="AP416" s="5" t="str">
        <f t="shared" si="119"/>
        <v/>
      </c>
      <c r="AQ416" s="60">
        <v>45397.7116768982</v>
      </c>
    </row>
    <row r="417" ht="17" spans="1:43">
      <c r="A417" s="5">
        <f t="shared" si="121"/>
        <v>414</v>
      </c>
      <c r="B417" s="55" t="str">
        <f t="shared" si="112"/>
        <v>交易波动较大</v>
      </c>
      <c r="C417" s="2" t="str">
        <f t="shared" si="113"/>
        <v/>
      </c>
      <c r="D417" s="56" t="str">
        <f t="shared" si="114"/>
        <v>-</v>
      </c>
      <c r="E417" s="84" t="s">
        <v>1233</v>
      </c>
      <c r="F417" s="58">
        <v>45397.7618691782</v>
      </c>
      <c r="G417" s="59" t="s">
        <v>38</v>
      </c>
      <c r="H417" s="59" t="s">
        <v>39</v>
      </c>
      <c r="I417" s="59" t="s">
        <v>40</v>
      </c>
      <c r="J417" s="59" t="s">
        <v>85</v>
      </c>
      <c r="K417" s="59" t="s">
        <v>1234</v>
      </c>
      <c r="L417" s="59"/>
      <c r="M417" s="60">
        <v>46104.3858564815</v>
      </c>
      <c r="N417" s="60">
        <v>46104.3913987153</v>
      </c>
      <c r="O417" s="60">
        <v>46104.3885904514</v>
      </c>
      <c r="P417" s="60">
        <v>46102.6991063542</v>
      </c>
      <c r="Q417" s="60">
        <v>46104.3914108681</v>
      </c>
      <c r="R417" s="59">
        <v>18456.88</v>
      </c>
      <c r="S417" s="59">
        <v>77601.6</v>
      </c>
      <c r="T417" s="59">
        <v>261831.81</v>
      </c>
      <c r="U417" s="59">
        <v>238443.75</v>
      </c>
      <c r="V417" s="59">
        <v>238</v>
      </c>
      <c r="W417" s="59">
        <v>935</v>
      </c>
      <c r="X417" s="59">
        <v>3137</v>
      </c>
      <c r="Y417" s="59">
        <v>2828</v>
      </c>
      <c r="Z417" s="59">
        <v>169.2283534422</v>
      </c>
      <c r="AA417" s="59">
        <v>-0.032329866</v>
      </c>
      <c r="AB417" s="59">
        <v>-0.2291676319</v>
      </c>
      <c r="AC417" s="59">
        <v>-0.0876322871</v>
      </c>
      <c r="AD417" s="61">
        <f>IF(AND($G417="正式版",$H417="中西医诊所"),IFERROR(R417/同类汇总数据!C$3,0),IF(AND($G417="正式版",$H417="中医诊所"),IFERROR(R417/同类汇总数据!C$4,0),IF(AND($G417="正式版",$H417="口腔诊所"),IFERROR(R417/同类汇总数据!C$5,0),IF(AND($G417="检查版",$H417="中西医诊所"),IFERROR(R417/同类汇总数据!C$6,0),IF(AND($G417="检查版",$H417="中医诊所"),IFERROR(R417/同类汇总数据!C$7,0),IF(AND($G417="检查版",$H417="口腔诊所"),IFERROR(R417/同类汇总数据!C$8,0),IF(AND($G417="互联网版",$H417="中西医诊所"),IFERROR(R417/同类汇总数据!C$9,0),IF(AND($G417="互联网版",$H417="中医诊所"),IFERROR(R417/同类汇总数据!C$10,0),IF(AND($G417="互联网版",$H417="口腔诊所"),IFERROR(R417/同类汇总数据!C$11,0))))))))))</f>
        <v>2.01675919374398</v>
      </c>
      <c r="AE417" s="61">
        <f>IF(AND($G417="正式版",$H417="中西医诊所"),IFERROR(S417/同类汇总数据!D$3,0),IF(AND($G417="正式版",$H417="中医诊所"),IFERROR(S417/同类汇总数据!D$4,0),IF(AND($G417="正式版",$H417="口腔诊所"),IFERROR(S417/同类汇总数据!D$5,0),IF(AND($G417="检查版",$H417="中西医诊所"),IFERROR(S417/同类汇总数据!D$6,0),IF(AND($G417="检查版",$H417="中医诊所"),IFERROR(S417/同类汇总数据!D$7,0),IF(AND($G417="检查版",$H417="口腔诊所"),IFERROR(S417/同类汇总数据!D$8,0),IF(AND($G417="互联网版",$H417="中西医诊所"),IFERROR(S417/同类汇总数据!D$9,0),IF(AND($G417="互联网版",$H417="中医诊所"),IFERROR(S417/同类汇总数据!D$10,0),IF(AND($G417="互联网版",$H417="口腔诊所"),IFERROR(S417/同类汇总数据!D$11,0))))))))))</f>
        <v>2.12702083897688</v>
      </c>
      <c r="AF417" s="61">
        <f>IF(AND($G417="正式版",$H417="中西医诊所"),IFERROR(T417/同类汇总数据!E$3,0),IF(AND($G417="正式版",$H417="中医诊所"),IFERROR(T417/同类汇总数据!E$4,0),IF(AND($G417="正式版",$H417="口腔诊所"),IFERROR(T417/同类汇总数据!E$5,0),IF(AND($G417="检查版",$H417="中西医诊所"),IFERROR(T417/同类汇总数据!E$6,0),IF(AND($G417="检查版",$H417="中医诊所"),IFERROR(T417/同类汇总数据!E$7,0),IF(AND($G417="检查版",$H417="口腔诊所"),IFERROR(T417/同类汇总数据!E$8,0),IF(AND($G417="互联网版",$H417="中西医诊所"),IFERROR(T417/同类汇总数据!E$9,0),IF(AND($G417="互联网版",$H417="中医诊所"),IFERROR(T417/同类汇总数据!E$10,0),IF(AND($G417="互联网版",$H417="口腔诊所"),IFERROR(T417/同类汇总数据!E$11,0))))))))))</f>
        <v>2.3995685107202</v>
      </c>
      <c r="AG417" s="61">
        <f>IF(AND($G417="正式版",$H417="中西医诊所"),IFERROR(U417/同类汇总数据!F$3,0),IF(AND($G417="正式版",$H417="中医诊所"),IFERROR(U417/同类汇总数据!F$4,0),IF(AND($G417="正式版",$H417="口腔诊所"),IFERROR(U417/同类汇总数据!F$5,0),IF(AND($G417="检查版",$H417="中西医诊所"),IFERROR(U417/同类汇总数据!F$6,0),IF(AND($G417="检查版",$H417="中医诊所"),IFERROR(U417/同类汇总数据!F$7,0),IF(AND($G417="检查版",$H417="口腔诊所"),IFERROR(U417/同类汇总数据!F$8,0),IF(AND($G417="互联网版",$H417="中西医诊所"),IFERROR(U417/同类汇总数据!F$9,0),IF(AND($G417="互联网版",$H417="中医诊所"),IFERROR(U417/同类汇总数据!F$10,0),IF(AND($G417="互联网版",$H417="口腔诊所"),IFERROR(U417/同类汇总数据!F$11,0))))))))))</f>
        <v>2.48577820487759</v>
      </c>
      <c r="AH417" s="61">
        <f>IF(AND($G417="正式版",$H417="中西医诊所"),IFERROR(V417/同类汇总数据!G$3,0),IF(AND($G417="正式版",$H417="中医诊所"),IFERROR(V417/同类汇总数据!G$4,0),IF(AND($G417="正式版",$H417="口腔诊所"),IFERROR(V417/同类汇总数据!G$5,0),IF(AND($G417="检查版",$H417="中西医诊所"),IFERROR(V417/同类汇总数据!G$6,0),IF(AND($G417="检查版",$H417="中医诊所"),IFERROR(V417/同类汇总数据!G$7,0),IF(AND($G417="检查版",$H417="口腔诊所"),IFERROR(V417/同类汇总数据!G$8,0),IF(AND($G417="互联网版",$H417="中西医诊所"),IFERROR(V417/同类汇总数据!G$9,0),IF(AND($G417="互联网版",$H417="中医诊所"),IFERROR(V417/同类汇总数据!G$10,0),IF(AND($G417="互联网版",$H417="口腔诊所"),IFERROR(V417/同类汇总数据!G$11,0))))))))))</f>
        <v>2.51051939270747</v>
      </c>
      <c r="AI417" s="61">
        <f>IF(AND($G417="正式版",$H417="中西医诊所"),IFERROR(W417/同类汇总数据!H$3,0),IF(AND($G417="正式版",$H417="中医诊所"),IFERROR(W417/同类汇总数据!H$4,0),IF(AND($G417="正式版",$H417="口腔诊所"),IFERROR(W417/同类汇总数据!H$5,0),IF(AND($G417="检查版",$H417="中西医诊所"),IFERROR(W417/同类汇总数据!H$6,0),IF(AND($G417="检查版",$H417="中医诊所"),IFERROR(W417/同类汇总数据!H$7,0),IF(AND($G417="检查版",$H417="口腔诊所"),IFERROR(W417/同类汇总数据!H$8,0),IF(AND($G417="互联网版",$H417="中西医诊所"),IFERROR(W417/同类汇总数据!H$9,0),IF(AND($G417="互联网版",$H417="中医诊所"),IFERROR(W417/同类汇总数据!H$10,0),IF(AND($G417="互联网版",$H417="口腔诊所"),IFERROR(W417/同类汇总数据!H$11,0))))))))))</f>
        <v>2.55722718898647</v>
      </c>
      <c r="AJ417" s="61">
        <f>IF(AND($G417="正式版",$H417="中西医诊所"),IFERROR(X417/同类汇总数据!I$3,0),IF(AND($G417="正式版",$H417="中医诊所"),IFERROR(X417/同类汇总数据!I$4,0),IF(AND($G417="正式版",$H417="口腔诊所"),IFERROR(X417/同类汇总数据!I$5,0),IF(AND($G417="检查版",$H417="中西医诊所"),IFERROR(X417/同类汇总数据!I$6,0),IF(AND($G417="检查版",$H417="中医诊所"),IFERROR(X417/同类汇总数据!I$7,0),IF(AND($G417="检查版",$H417="口腔诊所"),IFERROR(X417/同类汇总数据!I$8,0),IF(AND($G417="互联网版",$H417="中西医诊所"),IFERROR(X417/同类汇总数据!I$9,0),IF(AND($G417="互联网版",$H417="中医诊所"),IFERROR(X417/同类汇总数据!I$10,0),IF(AND($G417="互联网版",$H417="口腔诊所"),IFERROR(X417/同类汇总数据!I$11,0))))))))))</f>
        <v>2.77387261354773</v>
      </c>
      <c r="AK417" s="61">
        <f>IF(AND($G417="正式版",$H417="中西医诊所"),IFERROR(Y417/同类汇总数据!J$3,0),IF(AND($G417="正式版",$H417="中医诊所"),IFERROR(Y417/同类汇总数据!J$4,0),IF(AND($G417="正式版",$H417="口腔诊所"),IFERROR(Y417/同类汇总数据!J$5,0),IF(AND($G417="检查版",$H417="中西医诊所"),IFERROR(Y417/同类汇总数据!J$6,0),IF(AND($G417="检查版",$H417="中医诊所"),IFERROR(Y417/同类汇总数据!J$7,0),IF(AND($G417="检查版",$H417="口腔诊所"),IFERROR(Y417/同类汇总数据!J$8,0),IF(AND($G417="互联网版",$H417="中西医诊所"),IFERROR(Y417/同类汇总数据!J$9,0),IF(AND($G417="互联网版",$H417="中医诊所"),IFERROR(Y417/同类汇总数据!J$10,0),IF(AND($G417="互联网版",$H417="口腔诊所"),IFERROR(Y417/同类汇总数据!J$11,0))))))))))</f>
        <v>2.82578910260612</v>
      </c>
      <c r="AL417" s="62" t="str">
        <f ca="1" t="shared" si="115"/>
        <v>-</v>
      </c>
      <c r="AM417" s="62" t="str">
        <f t="shared" si="116"/>
        <v>高于同行100%</v>
      </c>
      <c r="AN417" s="5" t="str">
        <f t="shared" si="117"/>
        <v>高于同行100%</v>
      </c>
      <c r="AO417" s="63">
        <f t="shared" si="118"/>
        <v>46104.3914108681</v>
      </c>
      <c r="AP417" s="5" t="str">
        <f t="shared" si="119"/>
        <v/>
      </c>
      <c r="AQ417" s="60">
        <v>45397.7165406134</v>
      </c>
    </row>
    <row r="418" ht="17" spans="1:43">
      <c r="A418" s="5">
        <f t="shared" si="121"/>
        <v>415</v>
      </c>
      <c r="B418" s="55" t="str">
        <f t="shared" si="112"/>
        <v>交易波动较大</v>
      </c>
      <c r="C418" s="2" t="str">
        <f t="shared" si="113"/>
        <v/>
      </c>
      <c r="D418" s="56" t="str">
        <f t="shared" si="114"/>
        <v>-</v>
      </c>
      <c r="E418" s="84" t="s">
        <v>1235</v>
      </c>
      <c r="F418" s="58">
        <v>45398.4340365509</v>
      </c>
      <c r="G418" s="59" t="s">
        <v>38</v>
      </c>
      <c r="H418" s="59" t="s">
        <v>39</v>
      </c>
      <c r="I418" s="59" t="s">
        <v>40</v>
      </c>
      <c r="J418" s="59" t="s">
        <v>121</v>
      </c>
      <c r="K418" s="59" t="s">
        <v>1236</v>
      </c>
      <c r="L418" s="59" t="s">
        <v>388</v>
      </c>
      <c r="M418" s="60">
        <v>46104.3505555556</v>
      </c>
      <c r="N418" s="60">
        <v>46104.3950192824</v>
      </c>
      <c r="O418" s="60">
        <v>46104.394347037</v>
      </c>
      <c r="P418" s="60">
        <v>45835.9298989699</v>
      </c>
      <c r="Q418" s="60">
        <v>46104.3950388194</v>
      </c>
      <c r="R418" s="59">
        <v>4977</v>
      </c>
      <c r="S418" s="59">
        <v>17758</v>
      </c>
      <c r="T418" s="59">
        <v>56449</v>
      </c>
      <c r="U418" s="59">
        <v>50718</v>
      </c>
      <c r="V418" s="59">
        <v>84</v>
      </c>
      <c r="W418" s="59">
        <v>278</v>
      </c>
      <c r="X418" s="59">
        <v>811</v>
      </c>
      <c r="Y418" s="59">
        <v>731</v>
      </c>
      <c r="Z418" s="59">
        <v>108.6038543897</v>
      </c>
      <c r="AA418" s="59">
        <v>0.0542000594</v>
      </c>
      <c r="AB418" s="59">
        <v>-0.2289206262</v>
      </c>
      <c r="AC418" s="59">
        <v>-0.0650917961</v>
      </c>
      <c r="AD418" s="61">
        <f>IF(AND($G418="正式版",$H418="中西医诊所"),IFERROR(R418/同类汇总数据!C$3,0),IF(AND($G418="正式版",$H418="中医诊所"),IFERROR(R418/同类汇总数据!C$4,0),IF(AND($G418="正式版",$H418="口腔诊所"),IFERROR(R418/同类汇总数据!C$5,0),IF(AND($G418="检查版",$H418="中西医诊所"),IFERROR(R418/同类汇总数据!C$6,0),IF(AND($G418="检查版",$H418="中医诊所"),IFERROR(R418/同类汇总数据!C$7,0),IF(AND($G418="检查版",$H418="口腔诊所"),IFERROR(R418/同类汇总数据!C$8,0),IF(AND($G418="互联网版",$H418="中西医诊所"),IFERROR(R418/同类汇总数据!C$9,0),IF(AND($G418="互联网版",$H418="中医诊所"),IFERROR(R418/同类汇总数据!C$10,0),IF(AND($G418="互联网版",$H418="口腔诊所"),IFERROR(R418/同类汇总数据!C$11,0))))))))))</f>
        <v>0.543830295654725</v>
      </c>
      <c r="AE418" s="61">
        <f>IF(AND($G418="正式版",$H418="中西医诊所"),IFERROR(S418/同类汇总数据!D$3,0),IF(AND($G418="正式版",$H418="中医诊所"),IFERROR(S418/同类汇总数据!D$4,0),IF(AND($G418="正式版",$H418="口腔诊所"),IFERROR(S418/同类汇总数据!D$5,0),IF(AND($G418="检查版",$H418="中西医诊所"),IFERROR(S418/同类汇总数据!D$6,0),IF(AND($G418="检查版",$H418="中医诊所"),IFERROR(S418/同类汇总数据!D$7,0),IF(AND($G418="检查版",$H418="口腔诊所"),IFERROR(S418/同类汇总数据!D$8,0),IF(AND($G418="互联网版",$H418="中西医诊所"),IFERROR(S418/同类汇总数据!D$9,0),IF(AND($G418="互联网版",$H418="中医诊所"),IFERROR(S418/同类汇总数据!D$10,0),IF(AND($G418="互联网版",$H418="口腔诊所"),IFERROR(S418/同类汇总数据!D$11,0))))))))))</f>
        <v>0.486737851520477</v>
      </c>
      <c r="AF418" s="61">
        <f>IF(AND($G418="正式版",$H418="中西医诊所"),IFERROR(T418/同类汇总数据!E$3,0),IF(AND($G418="正式版",$H418="中医诊所"),IFERROR(T418/同类汇总数据!E$4,0),IF(AND($G418="正式版",$H418="口腔诊所"),IFERROR(T418/同类汇总数据!E$5,0),IF(AND($G418="检查版",$H418="中西医诊所"),IFERROR(T418/同类汇总数据!E$6,0),IF(AND($G418="检查版",$H418="中医诊所"),IFERROR(T418/同类汇总数据!E$7,0),IF(AND($G418="检查版",$H418="口腔诊所"),IFERROR(T418/同类汇总数据!E$8,0),IF(AND($G418="互联网版",$H418="中西医诊所"),IFERROR(T418/同类汇总数据!E$9,0),IF(AND($G418="互联网版",$H418="中医诊所"),IFERROR(T418/同类汇总数据!E$10,0),IF(AND($G418="互联网版",$H418="口腔诊所"),IFERROR(T418/同类汇总数据!E$11,0))))))))))</f>
        <v>0.517329207866853</v>
      </c>
      <c r="AG418" s="61">
        <f>IF(AND($G418="正式版",$H418="中西医诊所"),IFERROR(U418/同类汇总数据!F$3,0),IF(AND($G418="正式版",$H418="中医诊所"),IFERROR(U418/同类汇总数据!F$4,0),IF(AND($G418="正式版",$H418="口腔诊所"),IFERROR(U418/同类汇总数据!F$5,0),IF(AND($G418="检查版",$H418="中西医诊所"),IFERROR(U418/同类汇总数据!F$6,0),IF(AND($G418="检查版",$H418="中医诊所"),IFERROR(U418/同类汇总数据!F$7,0),IF(AND($G418="检查版",$H418="口腔诊所"),IFERROR(U418/同类汇总数据!F$8,0),IF(AND($G418="互联网版",$H418="中西医诊所"),IFERROR(U418/同类汇总数据!F$9,0),IF(AND($G418="互联网版",$H418="中医诊所"),IFERROR(U418/同类汇总数据!F$10,0),IF(AND($G418="互联网版",$H418="口腔诊所"),IFERROR(U418/同类汇总数据!F$11,0))))))))))</f>
        <v>0.528735599045819</v>
      </c>
      <c r="AH418" s="61">
        <f>IF(AND($G418="正式版",$H418="中西医诊所"),IFERROR(V418/同类汇总数据!G$3,0),IF(AND($G418="正式版",$H418="中医诊所"),IFERROR(V418/同类汇总数据!G$4,0),IF(AND($G418="正式版",$H418="口腔诊所"),IFERROR(V418/同类汇总数据!G$5,0),IF(AND($G418="检查版",$H418="中西医诊所"),IFERROR(V418/同类汇总数据!G$6,0),IF(AND($G418="检查版",$H418="中医诊所"),IFERROR(V418/同类汇总数据!G$7,0),IF(AND($G418="检查版",$H418="口腔诊所"),IFERROR(V418/同类汇总数据!G$8,0),IF(AND($G418="互联网版",$H418="中西医诊所"),IFERROR(V418/同类汇总数据!G$9,0),IF(AND($G418="互联网版",$H418="中医诊所"),IFERROR(V418/同类汇总数据!G$10,0),IF(AND($G418="互联网版",$H418="口腔诊所"),IFERROR(V418/同类汇总数据!G$11,0))))))))))</f>
        <v>0.886065668014401</v>
      </c>
      <c r="AI418" s="61">
        <f>IF(AND($G418="正式版",$H418="中西医诊所"),IFERROR(W418/同类汇总数据!H$3,0),IF(AND($G418="正式版",$H418="中医诊所"),IFERROR(W418/同类汇总数据!H$4,0),IF(AND($G418="正式版",$H418="口腔诊所"),IFERROR(W418/同类汇总数据!H$5,0),IF(AND($G418="检查版",$H418="中西医诊所"),IFERROR(W418/同类汇总数据!H$6,0),IF(AND($G418="检查版",$H418="中医诊所"),IFERROR(W418/同类汇总数据!H$7,0),IF(AND($G418="检查版",$H418="口腔诊所"),IFERROR(W418/同类汇总数据!H$8,0),IF(AND($G418="互联网版",$H418="中西医诊所"),IFERROR(W418/同类汇总数据!H$9,0),IF(AND($G418="互联网版",$H418="中医诊所"),IFERROR(W418/同类汇总数据!H$10,0),IF(AND($G418="互联网版",$H418="口腔诊所"),IFERROR(W418/同类汇总数据!H$11,0))))))))))</f>
        <v>0.760330650843037</v>
      </c>
      <c r="AJ418" s="61">
        <f>IF(AND($G418="正式版",$H418="中西医诊所"),IFERROR(X418/同类汇总数据!I$3,0),IF(AND($G418="正式版",$H418="中医诊所"),IFERROR(X418/同类汇总数据!I$4,0),IF(AND($G418="正式版",$H418="口腔诊所"),IFERROR(X418/同类汇总数据!I$5,0),IF(AND($G418="检查版",$H418="中西医诊所"),IFERROR(X418/同类汇总数据!I$6,0),IF(AND($G418="检查版",$H418="中医诊所"),IFERROR(X418/同类汇总数据!I$7,0),IF(AND($G418="检查版",$H418="口腔诊所"),IFERROR(X418/同类汇总数据!I$8,0),IF(AND($G418="互联网版",$H418="中西医诊所"),IFERROR(X418/同类汇总数据!I$9,0),IF(AND($G418="互联网版",$H418="中医诊所"),IFERROR(X418/同类汇总数据!I$10,0),IF(AND($G418="互联网版",$H418="口腔诊所"),IFERROR(X418/同类汇总数据!I$11,0))))))))))</f>
        <v>0.717121673441889</v>
      </c>
      <c r="AK418" s="61">
        <f>IF(AND($G418="正式版",$H418="中西医诊所"),IFERROR(Y418/同类汇总数据!J$3,0),IF(AND($G418="正式版",$H418="中医诊所"),IFERROR(Y418/同类汇总数据!J$4,0),IF(AND($G418="正式版",$H418="口腔诊所"),IFERROR(Y418/同类汇总数据!J$5,0),IF(AND($G418="检查版",$H418="中西医诊所"),IFERROR(Y418/同类汇总数据!J$6,0),IF(AND($G418="检查版",$H418="中医诊所"),IFERROR(Y418/同类汇总数据!J$7,0),IF(AND($G418="检查版",$H418="口腔诊所"),IFERROR(Y418/同类汇总数据!J$8,0),IF(AND($G418="互联网版",$H418="中西医诊所"),IFERROR(Y418/同类汇总数据!J$9,0),IF(AND($G418="互联网版",$H418="中医诊所"),IFERROR(Y418/同类汇总数据!J$10,0),IF(AND($G418="互联网版",$H418="口腔诊所"),IFERROR(Y418/同类汇总数据!J$11,0))))))))))</f>
        <v>0.730428512731639</v>
      </c>
      <c r="AL418" s="62" t="str">
        <f ca="1" t="shared" si="115"/>
        <v>-</v>
      </c>
      <c r="AM418" s="62" t="str">
        <f t="shared" si="116"/>
        <v>低于同行50%</v>
      </c>
      <c r="AN418" s="5" t="str">
        <f t="shared" si="117"/>
        <v/>
      </c>
      <c r="AO418" s="63">
        <f t="shared" si="118"/>
        <v>46104.3950388194</v>
      </c>
      <c r="AP418" s="5" t="str">
        <f t="shared" si="119"/>
        <v/>
      </c>
      <c r="AQ418" s="60">
        <v>45397.7478266782</v>
      </c>
    </row>
    <row r="419" ht="17" spans="1:43">
      <c r="A419" s="5">
        <f t="shared" si="121"/>
        <v>416</v>
      </c>
      <c r="B419" s="55" t="str">
        <f t="shared" si="112"/>
        <v>连续三月交易上升</v>
      </c>
      <c r="C419" s="2" t="str">
        <f t="shared" si="113"/>
        <v/>
      </c>
      <c r="D419" s="56" t="str">
        <f t="shared" si="114"/>
        <v>-</v>
      </c>
      <c r="E419" s="84" t="s">
        <v>1237</v>
      </c>
      <c r="F419" s="58">
        <v>45398.4880078009</v>
      </c>
      <c r="G419" s="59" t="s">
        <v>38</v>
      </c>
      <c r="H419" s="59" t="s">
        <v>39</v>
      </c>
      <c r="I419" s="59" t="s">
        <v>40</v>
      </c>
      <c r="J419" s="59" t="s">
        <v>121</v>
      </c>
      <c r="K419" s="59" t="s">
        <v>1238</v>
      </c>
      <c r="L419" s="59" t="s">
        <v>1239</v>
      </c>
      <c r="M419" s="60">
        <v>46104.3396180556</v>
      </c>
      <c r="N419" s="60">
        <v>46104.3875569097</v>
      </c>
      <c r="O419" s="60">
        <v>46104.3870900463</v>
      </c>
      <c r="P419" s="60">
        <v>46081.6592456134</v>
      </c>
      <c r="Q419" s="60">
        <v>46104.3875813889</v>
      </c>
      <c r="R419" s="59">
        <v>3173</v>
      </c>
      <c r="S419" s="59">
        <v>11729.1</v>
      </c>
      <c r="T419" s="59">
        <v>31818.8</v>
      </c>
      <c r="U419" s="59">
        <v>28555.6</v>
      </c>
      <c r="V419" s="59">
        <v>52</v>
      </c>
      <c r="W419" s="59">
        <v>209</v>
      </c>
      <c r="X419" s="59">
        <v>594</v>
      </c>
      <c r="Y419" s="59">
        <v>520</v>
      </c>
      <c r="Z419" s="59">
        <v>79.3211111111</v>
      </c>
      <c r="AA419" s="59">
        <v>0.2273426464</v>
      </c>
      <c r="AB419" s="59">
        <v>-0.0927258573</v>
      </c>
      <c r="AC419" s="59">
        <v>-0.2357277608</v>
      </c>
      <c r="AD419" s="61">
        <f>IF(AND($G419="正式版",$H419="中西医诊所"),IFERROR(R419/同类汇总数据!C$3,0),IF(AND($G419="正式版",$H419="中医诊所"),IFERROR(R419/同类汇总数据!C$4,0),IF(AND($G419="正式版",$H419="口腔诊所"),IFERROR(R419/同类汇总数据!C$5,0),IF(AND($G419="检查版",$H419="中西医诊所"),IFERROR(R419/同类汇总数据!C$6,0),IF(AND($G419="检查版",$H419="中医诊所"),IFERROR(R419/同类汇总数据!C$7,0),IF(AND($G419="检查版",$H419="口腔诊所"),IFERROR(R419/同类汇总数据!C$8,0),IF(AND($G419="互联网版",$H419="中西医诊所"),IFERROR(R419/同类汇总数据!C$9,0),IF(AND($G419="互联网版",$H419="中医诊所"),IFERROR(R419/同类汇总数据!C$10,0),IF(AND($G419="互联网版",$H419="口腔诊所"),IFERROR(R419/同类汇总数据!C$11,0))))))))))</f>
        <v>0.346709569642845</v>
      </c>
      <c r="AE419" s="61">
        <f>IF(AND($G419="正式版",$H419="中西医诊所"),IFERROR(S419/同类汇总数据!D$3,0),IF(AND($G419="正式版",$H419="中医诊所"),IFERROR(S419/同类汇总数据!D$4,0),IF(AND($G419="正式版",$H419="口腔诊所"),IFERROR(S419/同类汇总数据!D$5,0),IF(AND($G419="检查版",$H419="中西医诊所"),IFERROR(S419/同类汇总数据!D$6,0),IF(AND($G419="检查版",$H419="中医诊所"),IFERROR(S419/同类汇总数据!D$7,0),IF(AND($G419="检查版",$H419="口腔诊所"),IFERROR(S419/同类汇总数据!D$8,0),IF(AND($G419="互联网版",$H419="中西医诊所"),IFERROR(S419/同类汇总数据!D$9,0),IF(AND($G419="互联网版",$H419="中医诊所"),IFERROR(S419/同类汇总数据!D$10,0),IF(AND($G419="互联网版",$H419="口腔诊所"),IFERROR(S419/同类汇总数据!D$11,0))))))))))</f>
        <v>0.321488733768939</v>
      </c>
      <c r="AF419" s="61">
        <f>IF(AND($G419="正式版",$H419="中西医诊所"),IFERROR(T419/同类汇总数据!E$3,0),IF(AND($G419="正式版",$H419="中医诊所"),IFERROR(T419/同类汇总数据!E$4,0),IF(AND($G419="正式版",$H419="口腔诊所"),IFERROR(T419/同类汇总数据!E$5,0),IF(AND($G419="检查版",$H419="中西医诊所"),IFERROR(T419/同类汇总数据!E$6,0),IF(AND($G419="检查版",$H419="中医诊所"),IFERROR(T419/同类汇总数据!E$7,0),IF(AND($G419="检查版",$H419="口腔诊所"),IFERROR(T419/同类汇总数据!E$8,0),IF(AND($G419="互联网版",$H419="中西医诊所"),IFERROR(T419/同类汇总数据!E$9,0),IF(AND($G419="互联网版",$H419="中医诊所"),IFERROR(T419/同类汇总数据!E$10,0),IF(AND($G419="互联网版",$H419="口腔诊所"),IFERROR(T419/同类汇总数据!E$11,0))))))))))</f>
        <v>0.291604715748265</v>
      </c>
      <c r="AG419" s="61">
        <f>IF(AND($G419="正式版",$H419="中西医诊所"),IFERROR(U419/同类汇总数据!F$3,0),IF(AND($G419="正式版",$H419="中医诊所"),IFERROR(U419/同类汇总数据!F$4,0),IF(AND($G419="正式版",$H419="口腔诊所"),IFERROR(U419/同类汇总数据!F$5,0),IF(AND($G419="检查版",$H419="中西医诊所"),IFERROR(U419/同类汇总数据!F$6,0),IF(AND($G419="检查版",$H419="中医诊所"),IFERROR(U419/同类汇总数据!F$7,0),IF(AND($G419="检查版",$H419="口腔诊所"),IFERROR(U419/同类汇总数据!F$8,0),IF(AND($G419="互联网版",$H419="中西医诊所"),IFERROR(U419/同类汇总数据!F$9,0),IF(AND($G419="互联网版",$H419="中医诊所"),IFERROR(U419/同类汇总数据!F$10,0),IF(AND($G419="互联网版",$H419="口腔诊所"),IFERROR(U419/同类汇总数据!F$11,0))))))))))</f>
        <v>0.297692382824891</v>
      </c>
      <c r="AH419" s="61">
        <f>IF(AND($G419="正式版",$H419="中西医诊所"),IFERROR(V419/同类汇总数据!G$3,0),IF(AND($G419="正式版",$H419="中医诊所"),IFERROR(V419/同类汇总数据!G$4,0),IF(AND($G419="正式版",$H419="口腔诊所"),IFERROR(V419/同类汇总数据!G$5,0),IF(AND($G419="检查版",$H419="中西医诊所"),IFERROR(V419/同类汇总数据!G$6,0),IF(AND($G419="检查版",$H419="中医诊所"),IFERROR(V419/同类汇总数据!G$7,0),IF(AND($G419="检查版",$H419="口腔诊所"),IFERROR(V419/同类汇总数据!G$8,0),IF(AND($G419="互联网版",$H419="中西医诊所"),IFERROR(V419/同类汇总数据!G$9,0),IF(AND($G419="互联网版",$H419="中医诊所"),IFERROR(V419/同类汇总数据!G$10,0),IF(AND($G419="互联网版",$H419="口腔诊所"),IFERROR(V419/同类汇总数据!G$11,0))))))))))</f>
        <v>0.548516842104153</v>
      </c>
      <c r="AI419" s="61">
        <f>IF(AND($G419="正式版",$H419="中西医诊所"),IFERROR(W419/同类汇总数据!H$3,0),IF(AND($G419="正式版",$H419="中医诊所"),IFERROR(W419/同类汇总数据!H$4,0),IF(AND($G419="正式版",$H419="口腔诊所"),IFERROR(W419/同类汇总数据!H$5,0),IF(AND($G419="检查版",$H419="中西医诊所"),IFERROR(W419/同类汇总数据!H$6,0),IF(AND($G419="检查版",$H419="中医诊所"),IFERROR(W419/同类汇总数据!H$7,0),IF(AND($G419="检查版",$H419="口腔诊所"),IFERROR(W419/同类汇总数据!H$8,0),IF(AND($G419="互联网版",$H419="中西医诊所"),IFERROR(W419/同类汇总数据!H$9,0),IF(AND($G419="互联网版",$H419="中医诊所"),IFERROR(W419/同类汇总数据!H$10,0),IF(AND($G419="互联网版",$H419="口腔诊所"),IFERROR(W419/同类汇总数据!H$11,0))))))))))</f>
        <v>0.571615489302859</v>
      </c>
      <c r="AJ419" s="61">
        <f>IF(AND($G419="正式版",$H419="中西医诊所"),IFERROR(X419/同类汇总数据!I$3,0),IF(AND($G419="正式版",$H419="中医诊所"),IFERROR(X419/同类汇总数据!I$4,0),IF(AND($G419="正式版",$H419="口腔诊所"),IFERROR(X419/同类汇总数据!I$5,0),IF(AND($G419="检查版",$H419="中西医诊所"),IFERROR(X419/同类汇总数据!I$6,0),IF(AND($G419="检查版",$H419="中医诊所"),IFERROR(X419/同类汇总数据!I$7,0),IF(AND($G419="检查版",$H419="口腔诊所"),IFERROR(X419/同类汇总数据!I$8,0),IF(AND($G419="互联网版",$H419="中西医诊所"),IFERROR(X419/同类汇总数据!I$9,0),IF(AND($G419="互联网版",$H419="中医诊所"),IFERROR(X419/同类汇总数据!I$10,0),IF(AND($G419="互联网版",$H419="口腔诊所"),IFERROR(X419/同类汇总数据!I$11,0))))))))))</f>
        <v>0.525240781781113</v>
      </c>
      <c r="AK419" s="61">
        <f>IF(AND($G419="正式版",$H419="中西医诊所"),IFERROR(Y419/同类汇总数据!J$3,0),IF(AND($G419="正式版",$H419="中医诊所"),IFERROR(Y419/同类汇总数据!J$4,0),IF(AND($G419="正式版",$H419="口腔诊所"),IFERROR(Y419/同类汇总数据!J$5,0),IF(AND($G419="检查版",$H419="中西医诊所"),IFERROR(Y419/同类汇总数据!J$6,0),IF(AND($G419="检查版",$H419="中医诊所"),IFERROR(Y419/同类汇总数据!J$7,0),IF(AND($G419="检查版",$H419="口腔诊所"),IFERROR(Y419/同类汇总数据!J$8,0),IF(AND($G419="互联网版",$H419="中西医诊所"),IFERROR(Y419/同类汇总数据!J$9,0),IF(AND($G419="互联网版",$H419="中医诊所"),IFERROR(Y419/同类汇总数据!J$10,0),IF(AND($G419="互联网版",$H419="口腔诊所"),IFERROR(Y419/同类汇总数据!J$11,0))))))))))</f>
        <v>0.519593470069018</v>
      </c>
      <c r="AL419" s="62" t="str">
        <f ca="1" t="shared" si="115"/>
        <v>-</v>
      </c>
      <c r="AM419" s="62" t="str">
        <f t="shared" si="116"/>
        <v>低于同行50%</v>
      </c>
      <c r="AN419" s="5" t="str">
        <f t="shared" si="117"/>
        <v/>
      </c>
      <c r="AO419" s="63">
        <f t="shared" si="118"/>
        <v>46104.3875813889</v>
      </c>
      <c r="AP419" s="5" t="str">
        <f t="shared" si="119"/>
        <v/>
      </c>
      <c r="AQ419" s="60">
        <v>45397.7618691782</v>
      </c>
    </row>
    <row r="420" ht="17" spans="1:43">
      <c r="A420" s="5">
        <f t="shared" si="121"/>
        <v>417</v>
      </c>
      <c r="B420" s="55" t="str">
        <f t="shared" si="112"/>
        <v>连续三月交易上升</v>
      </c>
      <c r="C420" s="2" t="str">
        <f t="shared" si="113"/>
        <v/>
      </c>
      <c r="D420" s="56" t="str">
        <f t="shared" si="114"/>
        <v>-</v>
      </c>
      <c r="E420" s="84" t="s">
        <v>1240</v>
      </c>
      <c r="F420" s="58">
        <v>45398.4894490741</v>
      </c>
      <c r="G420" s="59" t="s">
        <v>38</v>
      </c>
      <c r="H420" s="59" t="s">
        <v>39</v>
      </c>
      <c r="I420" s="59" t="s">
        <v>40</v>
      </c>
      <c r="J420" s="59" t="s">
        <v>121</v>
      </c>
      <c r="K420" s="59" t="s">
        <v>1241</v>
      </c>
      <c r="L420" s="59" t="s">
        <v>1242</v>
      </c>
      <c r="M420" s="60">
        <v>46104.390162037</v>
      </c>
      <c r="N420" s="60">
        <v>46104.3983749884</v>
      </c>
      <c r="O420" s="60">
        <v>46104.3976859838</v>
      </c>
      <c r="P420" s="60">
        <v>46103.7579346528</v>
      </c>
      <c r="Q420" s="60">
        <v>46104.3984109838</v>
      </c>
      <c r="R420" s="59">
        <v>7638</v>
      </c>
      <c r="S420" s="59">
        <v>25781</v>
      </c>
      <c r="T420" s="59">
        <v>73029</v>
      </c>
      <c r="U420" s="59">
        <v>62941</v>
      </c>
      <c r="V420" s="59">
        <v>117</v>
      </c>
      <c r="W420" s="59">
        <v>398</v>
      </c>
      <c r="X420" s="59">
        <v>1236</v>
      </c>
      <c r="Y420" s="59">
        <v>1076</v>
      </c>
      <c r="Z420" s="59">
        <v>91.0868306802</v>
      </c>
      <c r="AA420" s="59">
        <v>0.4492664006</v>
      </c>
      <c r="AB420" s="59">
        <v>-0.3961437931</v>
      </c>
      <c r="AC420" s="59">
        <v>-0.2099709026</v>
      </c>
      <c r="AD420" s="61">
        <f>IF(AND($G420="正式版",$H420="中西医诊所"),IFERROR(R420/同类汇总数据!C$3,0),IF(AND($G420="正式版",$H420="中医诊所"),IFERROR(R420/同类汇总数据!C$4,0),IF(AND($G420="正式版",$H420="口腔诊所"),IFERROR(R420/同类汇总数据!C$5,0),IF(AND($G420="检查版",$H420="中西医诊所"),IFERROR(R420/同类汇总数据!C$6,0),IF(AND($G420="检查版",$H420="中医诊所"),IFERROR(R420/同类汇总数据!C$7,0),IF(AND($G420="检查版",$H420="口腔诊所"),IFERROR(R420/同类汇总数据!C$8,0),IF(AND($G420="互联网版",$H420="中西医诊所"),IFERROR(R420/同类汇总数据!C$9,0),IF(AND($G420="互联网版",$H420="中医诊所"),IFERROR(R420/同类汇总数据!C$10,0),IF(AND($G420="互联网版",$H420="口腔诊所"),IFERROR(R420/同类汇总数据!C$11,0))))))))))</f>
        <v>0.834594293391759</v>
      </c>
      <c r="AE420" s="61">
        <f>IF(AND($G420="正式版",$H420="中西医诊所"),IFERROR(S420/同类汇总数据!D$3,0),IF(AND($G420="正式版",$H420="中医诊所"),IFERROR(S420/同类汇总数据!D$4,0),IF(AND($G420="正式版",$H420="口腔诊所"),IFERROR(S420/同类汇总数据!D$5,0),IF(AND($G420="检查版",$H420="中西医诊所"),IFERROR(S420/同类汇总数据!D$6,0),IF(AND($G420="检查版",$H420="中医诊所"),IFERROR(S420/同类汇总数据!D$7,0),IF(AND($G420="检查版",$H420="口腔诊所"),IFERROR(S420/同类汇总数据!D$8,0),IF(AND($G420="互联网版",$H420="中西医诊所"),IFERROR(S420/同类汇总数据!D$9,0),IF(AND($G420="互联网版",$H420="中医诊所"),IFERROR(S420/同类汇总数据!D$10,0),IF(AND($G420="互联网版",$H420="口腔诊所"),IFERROR(S420/同类汇总数据!D$11,0))))))))))</f>
        <v>0.706644247665807</v>
      </c>
      <c r="AF420" s="61">
        <f>IF(AND($G420="正式版",$H420="中西医诊所"),IFERROR(T420/同类汇总数据!E$3,0),IF(AND($G420="正式版",$H420="中医诊所"),IFERROR(T420/同类汇总数据!E$4,0),IF(AND($G420="正式版",$H420="口腔诊所"),IFERROR(T420/同类汇总数据!E$5,0),IF(AND($G420="检查版",$H420="中西医诊所"),IFERROR(T420/同类汇总数据!E$6,0),IF(AND($G420="检查版",$H420="中医诊所"),IFERROR(T420/同类汇总数据!E$7,0),IF(AND($G420="检查版",$H420="口腔诊所"),IFERROR(T420/同类汇总数据!E$8,0),IF(AND($G420="互联网版",$H420="中西医诊所"),IFERROR(T420/同类汇总数据!E$9,0),IF(AND($G420="互联网版",$H420="中医诊所"),IFERROR(T420/同类汇总数据!E$10,0),IF(AND($G420="互联网版",$H420="口腔诊所"),IFERROR(T420/同类汇总数据!E$11,0))))))))))</f>
        <v>0.669277307327117</v>
      </c>
      <c r="AG420" s="61">
        <f>IF(AND($G420="正式版",$H420="中西医诊所"),IFERROR(U420/同类汇总数据!F$3,0),IF(AND($G420="正式版",$H420="中医诊所"),IFERROR(U420/同类汇总数据!F$4,0),IF(AND($G420="正式版",$H420="口腔诊所"),IFERROR(U420/同类汇总数据!F$5,0),IF(AND($G420="检查版",$H420="中西医诊所"),IFERROR(U420/同类汇总数据!F$6,0),IF(AND($G420="检查版",$H420="中医诊所"),IFERROR(U420/同类汇总数据!F$7,0),IF(AND($G420="检查版",$H420="口腔诊所"),IFERROR(U420/同类汇总数据!F$8,0),IF(AND($G420="互联网版",$H420="中西医诊所"),IFERROR(U420/同类汇总数据!F$9,0),IF(AND($G420="互联网版",$H420="中医诊所"),IFERROR(U420/同类汇总数据!F$10,0),IF(AND($G420="互联网版",$H420="口腔诊所"),IFERROR(U420/同类汇总数据!F$11,0))))))))))</f>
        <v>0.656160482265525</v>
      </c>
      <c r="AH420" s="61">
        <f>IF(AND($G420="正式版",$H420="中西医诊所"),IFERROR(V420/同类汇总数据!G$3,0),IF(AND($G420="正式版",$H420="中医诊所"),IFERROR(V420/同类汇总数据!G$4,0),IF(AND($G420="正式版",$H420="口腔诊所"),IFERROR(V420/同类汇总数据!G$5,0),IF(AND($G420="检查版",$H420="中西医诊所"),IFERROR(V420/同类汇总数据!G$6,0),IF(AND($G420="检查版",$H420="中医诊所"),IFERROR(V420/同类汇总数据!G$7,0),IF(AND($G420="检查版",$H420="口腔诊所"),IFERROR(V420/同类汇总数据!G$8,0),IF(AND($G420="互联网版",$H420="中西医诊所"),IFERROR(V420/同类汇总数据!G$9,0),IF(AND($G420="互联网版",$H420="中医诊所"),IFERROR(V420/同类汇总数据!G$10,0),IF(AND($G420="互联网版",$H420="口腔诊所"),IFERROR(V420/同类汇总数据!G$11,0))))))))))</f>
        <v>1.23416289473434</v>
      </c>
      <c r="AI420" s="61">
        <f>IF(AND($G420="正式版",$H420="中西医诊所"),IFERROR(W420/同类汇总数据!H$3,0),IF(AND($G420="正式版",$H420="中医诊所"),IFERROR(W420/同类汇总数据!H$4,0),IF(AND($G420="正式版",$H420="口腔诊所"),IFERROR(W420/同类汇总数据!H$5,0),IF(AND($G420="检查版",$H420="中西医诊所"),IFERROR(W420/同类汇总数据!H$6,0),IF(AND($G420="检查版",$H420="中医诊所"),IFERROR(W420/同类汇总数据!H$7,0),IF(AND($G420="检查版",$H420="口腔诊所"),IFERROR(W420/同类汇总数据!H$8,0),IF(AND($G420="互联网版",$H420="中西医诊所"),IFERROR(W420/同类汇总数据!H$9,0),IF(AND($G420="互联网版",$H420="中医诊所"),IFERROR(W420/同类汇总数据!H$10,0),IF(AND($G420="互联网版",$H420="口腔诊所"),IFERROR(W420/同类汇总数据!H$11,0))))))))))</f>
        <v>1.08853093178248</v>
      </c>
      <c r="AJ420" s="61">
        <f>IF(AND($G420="正式版",$H420="中西医诊所"),IFERROR(X420/同类汇总数据!I$3,0),IF(AND($G420="正式版",$H420="中医诊所"),IFERROR(X420/同类汇总数据!I$4,0),IF(AND($G420="正式版",$H420="口腔诊所"),IFERROR(X420/同类汇总数据!I$5,0),IF(AND($G420="检查版",$H420="中西医诊所"),IFERROR(X420/同类汇总数据!I$6,0),IF(AND($G420="检查版",$H420="中医诊所"),IFERROR(X420/同类汇总数据!I$7,0),IF(AND($G420="检查版",$H420="口腔诊所"),IFERROR(X420/同类汇总数据!I$8,0),IF(AND($G420="互联网版",$H420="中西医诊所"),IFERROR(X420/同类汇总数据!I$9,0),IF(AND($G420="互联网版",$H420="中医诊所"),IFERROR(X420/同类汇总数据!I$10,0),IF(AND($G420="互联网版",$H420="口腔诊所"),IFERROR(X420/同类汇总数据!I$11,0))))))))))</f>
        <v>1.09292526310009</v>
      </c>
      <c r="AK420" s="61">
        <f>IF(AND($G420="正式版",$H420="中西医诊所"),IFERROR(Y420/同类汇总数据!J$3,0),IF(AND($G420="正式版",$H420="中医诊所"),IFERROR(Y420/同类汇总数据!J$4,0),IF(AND($G420="正式版",$H420="口腔诊所"),IFERROR(Y420/同类汇总数据!J$5,0),IF(AND($G420="检查版",$H420="中西医诊所"),IFERROR(Y420/同类汇总数据!J$6,0),IF(AND($G420="检查版",$H420="中医诊所"),IFERROR(Y420/同类汇总数据!J$7,0),IF(AND($G420="检查版",$H420="口腔诊所"),IFERROR(Y420/同类汇总数据!J$8,0),IF(AND($G420="互联网版",$H420="中西医诊所"),IFERROR(Y420/同类汇总数据!J$9,0),IF(AND($G420="互联网版",$H420="中医诊所"),IFERROR(Y420/同类汇总数据!J$10,0),IF(AND($G420="互联网版",$H420="口腔诊所"),IFERROR(Y420/同类汇总数据!J$11,0))))))))))</f>
        <v>1.0751587957582</v>
      </c>
      <c r="AL420" s="62" t="str">
        <f ca="1" t="shared" si="115"/>
        <v>-</v>
      </c>
      <c r="AM420" s="62" t="str">
        <f t="shared" si="116"/>
        <v/>
      </c>
      <c r="AN420" s="5" t="str">
        <f t="shared" si="117"/>
        <v/>
      </c>
      <c r="AO420" s="63">
        <f t="shared" si="118"/>
        <v>46104.3984109838</v>
      </c>
      <c r="AP420" s="5" t="str">
        <f t="shared" si="119"/>
        <v/>
      </c>
      <c r="AQ420" s="60">
        <v>45398.4340365509</v>
      </c>
    </row>
    <row r="421" ht="17" spans="1:43">
      <c r="A421" s="5">
        <f t="shared" si="121"/>
        <v>418</v>
      </c>
      <c r="B421" s="55" t="str">
        <f t="shared" si="112"/>
        <v>连续三月交易上升</v>
      </c>
      <c r="C421" s="2" t="str">
        <f t="shared" si="113"/>
        <v/>
      </c>
      <c r="D421" s="56" t="str">
        <f t="shared" si="114"/>
        <v>-</v>
      </c>
      <c r="E421" s="84" t="s">
        <v>1243</v>
      </c>
      <c r="F421" s="58">
        <v>45398.4919336227</v>
      </c>
      <c r="G421" s="59" t="s">
        <v>38</v>
      </c>
      <c r="H421" s="59" t="s">
        <v>63</v>
      </c>
      <c r="I421" s="59" t="s">
        <v>40</v>
      </c>
      <c r="J421" s="59" t="s">
        <v>41</v>
      </c>
      <c r="K421" s="59" t="s">
        <v>1244</v>
      </c>
      <c r="L421" s="59"/>
      <c r="M421" s="60">
        <v>46104.3602662037</v>
      </c>
      <c r="N421" s="60">
        <v>46103.7236620602</v>
      </c>
      <c r="O421" s="60">
        <v>46096.4207116088</v>
      </c>
      <c r="P421" s="60">
        <v>46064.622579537</v>
      </c>
      <c r="Q421" s="60">
        <v>46104.3840539815</v>
      </c>
      <c r="R421" s="59">
        <v>37331</v>
      </c>
      <c r="S421" s="59">
        <v>80854.4</v>
      </c>
      <c r="T421" s="59">
        <v>150352.23</v>
      </c>
      <c r="U421" s="59">
        <v>136627.63</v>
      </c>
      <c r="V421" s="59">
        <v>24</v>
      </c>
      <c r="W421" s="59">
        <v>89</v>
      </c>
      <c r="X421" s="59">
        <v>215</v>
      </c>
      <c r="Y421" s="59">
        <v>202</v>
      </c>
      <c r="Z421" s="85" t="s">
        <v>1245</v>
      </c>
      <c r="AA421" s="59">
        <v>2.0773856624</v>
      </c>
      <c r="AB421" s="59">
        <v>-0.3921509066</v>
      </c>
      <c r="AC421" s="59">
        <v>-0.3699118135</v>
      </c>
      <c r="AD421" s="61">
        <f>IF(AND($G421="正式版",$H421="中西医诊所"),IFERROR(R421/同类汇总数据!C$3,0),IF(AND($G421="正式版",$H421="中医诊所"),IFERROR(R421/同类汇总数据!C$4,0),IF(AND($G421="正式版",$H421="口腔诊所"),IFERROR(R421/同类汇总数据!C$5,0),IF(AND($G421="检查版",$H421="中西医诊所"),IFERROR(R421/同类汇总数据!C$6,0),IF(AND($G421="检查版",$H421="中医诊所"),IFERROR(R421/同类汇总数据!C$7,0),IF(AND($G421="检查版",$H421="口腔诊所"),IFERROR(R421/同类汇总数据!C$8,0),IF(AND($G421="互联网版",$H421="中西医诊所"),IFERROR(R421/同类汇总数据!C$9,0),IF(AND($G421="互联网版",$H421="中医诊所"),IFERROR(R421/同类汇总数据!C$10,0),IF(AND($G421="互联网版",$H421="口腔诊所"),IFERROR(R421/同类汇总数据!C$11,0))))))))))</f>
        <v>3.73401707304375</v>
      </c>
      <c r="AE421" s="61">
        <f>IF(AND($G421="正式版",$H421="中西医诊所"),IFERROR(S421/同类汇总数据!D$3,0),IF(AND($G421="正式版",$H421="中医诊所"),IFERROR(S421/同类汇总数据!D$4,0),IF(AND($G421="正式版",$H421="口腔诊所"),IFERROR(S421/同类汇总数据!D$5,0),IF(AND($G421="检查版",$H421="中西医诊所"),IFERROR(S421/同类汇总数据!D$6,0),IF(AND($G421="检查版",$H421="中医诊所"),IFERROR(S421/同类汇总数据!D$7,0),IF(AND($G421="检查版",$H421="口腔诊所"),IFERROR(S421/同类汇总数据!D$8,0),IF(AND($G421="互联网版",$H421="中西医诊所"),IFERROR(S421/同类汇总数据!D$9,0),IF(AND($G421="互联网版",$H421="中医诊所"),IFERROR(S421/同类汇总数据!D$10,0),IF(AND($G421="互联网版",$H421="口腔诊所"),IFERROR(S421/同类汇总数据!D$11,0))))))))))</f>
        <v>1.86168249138375</v>
      </c>
      <c r="AF421" s="61">
        <f>IF(AND($G421="正式版",$H421="中西医诊所"),IFERROR(T421/同类汇总数据!E$3,0),IF(AND($G421="正式版",$H421="中医诊所"),IFERROR(T421/同类汇总数据!E$4,0),IF(AND($G421="正式版",$H421="口腔诊所"),IFERROR(T421/同类汇总数据!E$5,0),IF(AND($G421="检查版",$H421="中西医诊所"),IFERROR(T421/同类汇总数据!E$6,0),IF(AND($G421="检查版",$H421="中医诊所"),IFERROR(T421/同类汇总数据!E$7,0),IF(AND($G421="检查版",$H421="口腔诊所"),IFERROR(T421/同类汇总数据!E$8,0),IF(AND($G421="互联网版",$H421="中西医诊所"),IFERROR(T421/同类汇总数据!E$9,0),IF(AND($G421="互联网版",$H421="中医诊所"),IFERROR(T421/同类汇总数据!E$10,0),IF(AND($G421="互联网版",$H421="口腔诊所"),IFERROR(T421/同类汇总数据!E$11,0))))))))))</f>
        <v>1.35615000458069</v>
      </c>
      <c r="AG421" s="61">
        <f>IF(AND($G421="正式版",$H421="中西医诊所"),IFERROR(U421/同类汇总数据!F$3,0),IF(AND($G421="正式版",$H421="中医诊所"),IFERROR(U421/同类汇总数据!F$4,0),IF(AND($G421="正式版",$H421="口腔诊所"),IFERROR(U421/同类汇总数据!F$5,0),IF(AND($G421="检查版",$H421="中西医诊所"),IFERROR(U421/同类汇总数据!F$6,0),IF(AND($G421="检查版",$H421="中医诊所"),IFERROR(U421/同类汇总数据!F$7,0),IF(AND($G421="检查版",$H421="口腔诊所"),IFERROR(U421/同类汇总数据!F$8,0),IF(AND($G421="互联网版",$H421="中西医诊所"),IFERROR(U421/同类汇总数据!F$9,0),IF(AND($G421="互联网版",$H421="中医诊所"),IFERROR(U421/同类汇总数据!F$10,0),IF(AND($G421="互联网版",$H421="口腔诊所"),IFERROR(U421/同类汇总数据!F$11,0))))))))))</f>
        <v>1.36767137531018</v>
      </c>
      <c r="AH421" s="61">
        <f>IF(AND($G421="正式版",$H421="中西医诊所"),IFERROR(V421/同类汇总数据!G$3,0),IF(AND($G421="正式版",$H421="中医诊所"),IFERROR(V421/同类汇总数据!G$4,0),IF(AND($G421="正式版",$H421="口腔诊所"),IFERROR(V421/同类汇总数据!G$5,0),IF(AND($G421="检查版",$H421="中西医诊所"),IFERROR(V421/同类汇总数据!G$6,0),IF(AND($G421="检查版",$H421="中医诊所"),IFERROR(V421/同类汇总数据!G$7,0),IF(AND($G421="检查版",$H421="口腔诊所"),IFERROR(V421/同类汇总数据!G$8,0),IF(AND($G421="互联网版",$H421="中西医诊所"),IFERROR(V421/同类汇总数据!G$9,0),IF(AND($G421="互联网版",$H421="中医诊所"),IFERROR(V421/同类汇总数据!G$10,0),IF(AND($G421="互联网版",$H421="口腔诊所"),IFERROR(V421/同类汇总数据!G$11,0))))))))))</f>
        <v>1.78353794476978</v>
      </c>
      <c r="AI421" s="61">
        <f>IF(AND($G421="正式版",$H421="中西医诊所"),IFERROR(W421/同类汇总数据!H$3,0),IF(AND($G421="正式版",$H421="中医诊所"),IFERROR(W421/同类汇总数据!H$4,0),IF(AND($G421="正式版",$H421="口腔诊所"),IFERROR(W421/同类汇总数据!H$5,0),IF(AND($G421="检查版",$H421="中西医诊所"),IFERROR(W421/同类汇总数据!H$6,0),IF(AND($G421="检查版",$H421="中医诊所"),IFERROR(W421/同类汇总数据!H$7,0),IF(AND($G421="检查版",$H421="口腔诊所"),IFERROR(W421/同类汇总数据!H$8,0),IF(AND($G421="互联网版",$H421="中西医诊所"),IFERROR(W421/同类汇总数据!H$9,0),IF(AND($G421="互联网版",$H421="中医诊所"),IFERROR(W421/同类汇总数据!H$10,0),IF(AND($G421="互联网版",$H421="口腔诊所"),IFERROR(W421/同类汇总数据!H$11,0))))))))))</f>
        <v>1.56727943183479</v>
      </c>
      <c r="AJ421" s="61">
        <f>IF(AND($G421="正式版",$H421="中西医诊所"),IFERROR(X421/同类汇总数据!I$3,0),IF(AND($G421="正式版",$H421="中医诊所"),IFERROR(X421/同类汇总数据!I$4,0),IF(AND($G421="正式版",$H421="口腔诊所"),IFERROR(X421/同类汇总数据!I$5,0),IF(AND($G421="检查版",$H421="中西医诊所"),IFERROR(X421/同类汇总数据!I$6,0),IF(AND($G421="检查版",$H421="中医诊所"),IFERROR(X421/同类汇总数据!I$7,0),IF(AND($G421="检查版",$H421="口腔诊所"),IFERROR(X421/同类汇总数据!I$8,0),IF(AND($G421="互联网版",$H421="中西医诊所"),IFERROR(X421/同类汇总数据!I$9,0),IF(AND($G421="互联网版",$H421="中医诊所"),IFERROR(X421/同类汇总数据!I$10,0),IF(AND($G421="互联网版",$H421="口腔诊所"),IFERROR(X421/同类汇总数据!I$11,0))))))))))</f>
        <v>1.4572171219623</v>
      </c>
      <c r="AK421" s="61">
        <f>IF(AND($G421="正式版",$H421="中西医诊所"),IFERROR(Y421/同类汇总数据!J$3,0),IF(AND($G421="正式版",$H421="中医诊所"),IFERROR(Y421/同类汇总数据!J$4,0),IF(AND($G421="正式版",$H421="口腔诊所"),IFERROR(Y421/同类汇总数据!J$5,0),IF(AND($G421="检查版",$H421="中西医诊所"),IFERROR(Y421/同类汇总数据!J$6,0),IF(AND($G421="检查版",$H421="中医诊所"),IFERROR(Y421/同类汇总数据!J$7,0),IF(AND($G421="检查版",$H421="口腔诊所"),IFERROR(Y421/同类汇总数据!J$8,0),IF(AND($G421="互联网版",$H421="中西医诊所"),IFERROR(Y421/同类汇总数据!J$9,0),IF(AND($G421="互联网版",$H421="中医诊所"),IFERROR(Y421/同类汇总数据!J$10,0),IF(AND($G421="互联网版",$H421="口腔诊所"),IFERROR(Y421/同类汇总数据!J$11,0))))))))))</f>
        <v>1.52100301866391</v>
      </c>
      <c r="AL421" s="62" t="str">
        <f ca="1" t="shared" si="115"/>
        <v>-</v>
      </c>
      <c r="AM421" s="62" t="str">
        <f t="shared" si="116"/>
        <v>高于同行150%</v>
      </c>
      <c r="AN421" s="5" t="str">
        <f t="shared" si="117"/>
        <v>高于同行150%</v>
      </c>
      <c r="AO421" s="63">
        <f t="shared" si="118"/>
        <v>46104.3840539815</v>
      </c>
      <c r="AP421" s="5" t="str">
        <f t="shared" si="119"/>
        <v/>
      </c>
      <c r="AQ421" s="60">
        <v>45398.4880078009</v>
      </c>
    </row>
    <row r="422" ht="17" spans="1:43">
      <c r="A422" s="5">
        <f t="shared" si="121"/>
        <v>419</v>
      </c>
      <c r="B422" s="55" t="str">
        <f t="shared" si="112"/>
        <v>连续三月交易上升</v>
      </c>
      <c r="C422" s="2" t="str">
        <f t="shared" si="113"/>
        <v/>
      </c>
      <c r="D422" s="56" t="str">
        <f t="shared" si="114"/>
        <v>-</v>
      </c>
      <c r="E422" s="84" t="s">
        <v>1246</v>
      </c>
      <c r="F422" s="58">
        <v>45399.5026447338</v>
      </c>
      <c r="G422" s="59" t="s">
        <v>38</v>
      </c>
      <c r="H422" s="59" t="s">
        <v>63</v>
      </c>
      <c r="I422" s="59" t="s">
        <v>40</v>
      </c>
      <c r="J422" s="59" t="s">
        <v>41</v>
      </c>
      <c r="K422" s="59" t="s">
        <v>1247</v>
      </c>
      <c r="L422" s="59"/>
      <c r="M422" s="60">
        <v>46104.3713888889</v>
      </c>
      <c r="N422" s="60">
        <v>46103.7768262153</v>
      </c>
      <c r="O422" s="60">
        <v>46103.467971794</v>
      </c>
      <c r="P422" s="60">
        <v>46103.768345544</v>
      </c>
      <c r="Q422" s="60">
        <v>46103.7707384259</v>
      </c>
      <c r="R422" s="59">
        <v>23936</v>
      </c>
      <c r="S422" s="59">
        <v>95346.82</v>
      </c>
      <c r="T422" s="59">
        <v>187140.82</v>
      </c>
      <c r="U422" s="59">
        <v>161922.64</v>
      </c>
      <c r="V422" s="59">
        <v>27</v>
      </c>
      <c r="W422" s="59">
        <v>145</v>
      </c>
      <c r="X422" s="59">
        <v>272</v>
      </c>
      <c r="Y422" s="59">
        <v>238</v>
      </c>
      <c r="Z422" s="59">
        <v>847.762513089</v>
      </c>
      <c r="AA422" s="59">
        <v>2.6303236369</v>
      </c>
      <c r="AB422" s="59">
        <v>-0.5992064703</v>
      </c>
      <c r="AC422" s="59">
        <v>0.1840638343</v>
      </c>
      <c r="AD422" s="61">
        <f>IF(AND($G422="正式版",$H422="中西医诊所"),IFERROR(R422/同类汇总数据!C$3,0),IF(AND($G422="正式版",$H422="中医诊所"),IFERROR(R422/同类汇总数据!C$4,0),IF(AND($G422="正式版",$H422="口腔诊所"),IFERROR(R422/同类汇总数据!C$5,0),IF(AND($G422="检查版",$H422="中西医诊所"),IFERROR(R422/同类汇总数据!C$6,0),IF(AND($G422="检查版",$H422="中医诊所"),IFERROR(R422/同类汇总数据!C$7,0),IF(AND($G422="检查版",$H422="口腔诊所"),IFERROR(R422/同类汇总数据!C$8,0),IF(AND($G422="互联网版",$H422="中西医诊所"),IFERROR(R422/同类汇总数据!C$9,0),IF(AND($G422="互联网版",$H422="中医诊所"),IFERROR(R422/同类汇总数据!C$10,0),IF(AND($G422="互联网版",$H422="口腔诊所"),IFERROR(R422/同类汇总数据!C$11,0))))))))))</f>
        <v>2.3941880115822</v>
      </c>
      <c r="AE422" s="61">
        <f>IF(AND($G422="正式版",$H422="中西医诊所"),IFERROR(S422/同类汇总数据!D$3,0),IF(AND($G422="正式版",$H422="中医诊所"),IFERROR(S422/同类汇总数据!D$4,0),IF(AND($G422="正式版",$H422="口腔诊所"),IFERROR(S422/同类汇总数据!D$5,0),IF(AND($G422="检查版",$H422="中西医诊所"),IFERROR(S422/同类汇总数据!D$6,0),IF(AND($G422="检查版",$H422="中医诊所"),IFERROR(S422/同类汇总数据!D$7,0),IF(AND($G422="检查版",$H422="口腔诊所"),IFERROR(S422/同类汇总数据!D$8,0),IF(AND($G422="互联网版",$H422="中西医诊所"),IFERROR(S422/同类汇总数据!D$9,0),IF(AND($G422="互联网版",$H422="中医诊所"),IFERROR(S422/同类汇总数据!D$10,0),IF(AND($G422="互联网版",$H422="口腔诊所"),IFERROR(S422/同类汇总数据!D$11,0))))))))))</f>
        <v>2.19537224199448</v>
      </c>
      <c r="AF422" s="61">
        <f>IF(AND($G422="正式版",$H422="中西医诊所"),IFERROR(T422/同类汇总数据!E$3,0),IF(AND($G422="正式版",$H422="中医诊所"),IFERROR(T422/同类汇总数据!E$4,0),IF(AND($G422="正式版",$H422="口腔诊所"),IFERROR(T422/同类汇总数据!E$5,0),IF(AND($G422="检查版",$H422="中西医诊所"),IFERROR(T422/同类汇总数据!E$6,0),IF(AND($G422="检查版",$H422="中医诊所"),IFERROR(T422/同类汇总数据!E$7,0),IF(AND($G422="检查版",$H422="口腔诊所"),IFERROR(T422/同类汇总数据!E$8,0),IF(AND($G422="互联网版",$H422="中西医诊所"),IFERROR(T422/同类汇总数据!E$9,0),IF(AND($G422="互联网版",$H422="中医诊所"),IFERROR(T422/同类汇总数据!E$10,0),IF(AND($G422="互联网版",$H422="口腔诊所"),IFERROR(T422/同类汇总数据!E$11,0))))))))))</f>
        <v>1.68797645302789</v>
      </c>
      <c r="AG422" s="61">
        <f>IF(AND($G422="正式版",$H422="中西医诊所"),IFERROR(U422/同类汇总数据!F$3,0),IF(AND($G422="正式版",$H422="中医诊所"),IFERROR(U422/同类汇总数据!F$4,0),IF(AND($G422="正式版",$H422="口腔诊所"),IFERROR(U422/同类汇总数据!F$5,0),IF(AND($G422="检查版",$H422="中西医诊所"),IFERROR(U422/同类汇总数据!F$6,0),IF(AND($G422="检查版",$H422="中医诊所"),IFERROR(U422/同类汇总数据!F$7,0),IF(AND($G422="检查版",$H422="口腔诊所"),IFERROR(U422/同类汇总数据!F$8,0),IF(AND($G422="互联网版",$H422="中西医诊所"),IFERROR(U422/同类汇总数据!F$9,0),IF(AND($G422="互联网版",$H422="中医诊所"),IFERROR(U422/同类汇总数据!F$10,0),IF(AND($G422="互联网版",$H422="口腔诊所"),IFERROR(U422/同类汇总数据!F$11,0))))))))))</f>
        <v>1.62087975721057</v>
      </c>
      <c r="AH422" s="61">
        <f>IF(AND($G422="正式版",$H422="中西医诊所"),IFERROR(V422/同类汇总数据!G$3,0),IF(AND($G422="正式版",$H422="中医诊所"),IFERROR(V422/同类汇总数据!G$4,0),IF(AND($G422="正式版",$H422="口腔诊所"),IFERROR(V422/同类汇总数据!G$5,0),IF(AND($G422="检查版",$H422="中西医诊所"),IFERROR(V422/同类汇总数据!G$6,0),IF(AND($G422="检查版",$H422="中医诊所"),IFERROR(V422/同类汇总数据!G$7,0),IF(AND($G422="检查版",$H422="口腔诊所"),IFERROR(V422/同类汇总数据!G$8,0),IF(AND($G422="互联网版",$H422="中西医诊所"),IFERROR(V422/同类汇总数据!G$9,0),IF(AND($G422="互联网版",$H422="中医诊所"),IFERROR(V422/同类汇总数据!G$10,0),IF(AND($G422="互联网版",$H422="口腔诊所"),IFERROR(V422/同类汇总数据!G$11,0))))))))))</f>
        <v>2.006480187866</v>
      </c>
      <c r="AI422" s="61">
        <f>IF(AND($G422="正式版",$H422="中西医诊所"),IFERROR(W422/同类汇总数据!H$3,0),IF(AND($G422="正式版",$H422="中医诊所"),IFERROR(W422/同类汇总数据!H$4,0),IF(AND($G422="正式版",$H422="口腔诊所"),IFERROR(W422/同类汇总数据!H$5,0),IF(AND($G422="检查版",$H422="中西医诊所"),IFERROR(W422/同类汇总数据!H$6,0),IF(AND($G422="检查版",$H422="中医诊所"),IFERROR(W422/同类汇总数据!H$7,0),IF(AND($G422="检查版",$H422="口腔诊所"),IFERROR(W422/同类汇总数据!H$8,0),IF(AND($G422="互联网版",$H422="中西医诊所"),IFERROR(W422/同类汇总数据!H$9,0),IF(AND($G422="互联网版",$H422="中医诊所"),IFERROR(W422/同类汇总数据!H$10,0),IF(AND($G422="互联网版",$H422="口腔诊所"),IFERROR(W422/同类汇总数据!H$11,0))))))))))</f>
        <v>2.55343278220275</v>
      </c>
      <c r="AJ422" s="61">
        <f>IF(AND($G422="正式版",$H422="中西医诊所"),IFERROR(X422/同类汇总数据!I$3,0),IF(AND($G422="正式版",$H422="中医诊所"),IFERROR(X422/同类汇总数据!I$4,0),IF(AND($G422="正式版",$H422="口腔诊所"),IFERROR(X422/同类汇总数据!I$5,0),IF(AND($G422="检查版",$H422="中西医诊所"),IFERROR(X422/同类汇总数据!I$6,0),IF(AND($G422="检查版",$H422="中医诊所"),IFERROR(X422/同类汇总数据!I$7,0),IF(AND($G422="检查版",$H422="口腔诊所"),IFERROR(X422/同类汇总数据!I$8,0),IF(AND($G422="互联网版",$H422="中西医诊所"),IFERROR(X422/同类汇总数据!I$9,0),IF(AND($G422="互联网版",$H422="中医诊所"),IFERROR(X422/同类汇总数据!I$10,0),IF(AND($G422="互联网版",$H422="口腔诊所"),IFERROR(X422/同类汇总数据!I$11,0))))))))))</f>
        <v>1.84354910313369</v>
      </c>
      <c r="AK422" s="61">
        <f>IF(AND($G422="正式版",$H422="中西医诊所"),IFERROR(Y422/同类汇总数据!J$3,0),IF(AND($G422="正式版",$H422="中医诊所"),IFERROR(Y422/同类汇总数据!J$4,0),IF(AND($G422="正式版",$H422="口腔诊所"),IFERROR(Y422/同类汇总数据!J$5,0),IF(AND($G422="检查版",$H422="中西医诊所"),IFERROR(Y422/同类汇总数据!J$6,0),IF(AND($G422="检查版",$H422="中医诊所"),IFERROR(Y422/同类汇总数据!J$7,0),IF(AND($G422="检查版",$H422="口腔诊所"),IFERROR(Y422/同类汇总数据!J$8,0),IF(AND($G422="互联网版",$H422="中西医诊所"),IFERROR(Y422/同类汇总数据!J$9,0),IF(AND($G422="互联网版",$H422="中医诊所"),IFERROR(Y422/同类汇总数据!J$10,0),IF(AND($G422="互联网版",$H422="口腔诊所"),IFERROR(Y422/同类汇总数据!J$11,0))))))))))</f>
        <v>1.79207286357431</v>
      </c>
      <c r="AL422" s="62" t="str">
        <f ca="1" t="shared" si="115"/>
        <v>-</v>
      </c>
      <c r="AM422" s="62" t="str">
        <f t="shared" si="116"/>
        <v>高于同行100%</v>
      </c>
      <c r="AN422" s="5" t="str">
        <f t="shared" si="117"/>
        <v>高于同行100%</v>
      </c>
      <c r="AO422" s="63">
        <f t="shared" si="118"/>
        <v>46104.3713888889</v>
      </c>
      <c r="AP422" s="5" t="str">
        <f t="shared" si="119"/>
        <v/>
      </c>
      <c r="AQ422" s="60">
        <v>45398.4894490741</v>
      </c>
    </row>
    <row r="423" ht="17" spans="1:43">
      <c r="A423" s="5">
        <f t="shared" si="121"/>
        <v>420</v>
      </c>
      <c r="B423" s="55" t="str">
        <f t="shared" si="112"/>
        <v>连续三月交易上升</v>
      </c>
      <c r="C423" s="2" t="str">
        <f t="shared" si="113"/>
        <v/>
      </c>
      <c r="D423" s="56" t="str">
        <f t="shared" si="114"/>
        <v>-</v>
      </c>
      <c r="E423" s="84" t="s">
        <v>1248</v>
      </c>
      <c r="F423" s="58">
        <v>45400.7154735764</v>
      </c>
      <c r="G423" s="59" t="s">
        <v>38</v>
      </c>
      <c r="H423" s="59" t="s">
        <v>63</v>
      </c>
      <c r="I423" s="59" t="s">
        <v>40</v>
      </c>
      <c r="J423" s="59" t="s">
        <v>121</v>
      </c>
      <c r="K423" s="59" t="s">
        <v>1249</v>
      </c>
      <c r="L423" s="59"/>
      <c r="M423" s="60">
        <v>46103.6701388889</v>
      </c>
      <c r="N423" s="60">
        <v>46103.675773912</v>
      </c>
      <c r="O423" s="60">
        <v>46103.6713992245</v>
      </c>
      <c r="P423" s="60">
        <v>46099.7540192014</v>
      </c>
      <c r="Q423" s="60">
        <v>46099.7558554977</v>
      </c>
      <c r="R423" s="59">
        <v>17112</v>
      </c>
      <c r="S423" s="59">
        <v>54213</v>
      </c>
      <c r="T423" s="59">
        <v>148369.66</v>
      </c>
      <c r="U423" s="59">
        <v>122696.92</v>
      </c>
      <c r="V423" s="59">
        <v>11</v>
      </c>
      <c r="W423" s="59">
        <v>43</v>
      </c>
      <c r="X423" s="59">
        <v>153</v>
      </c>
      <c r="Y423" s="59">
        <v>119</v>
      </c>
      <c r="Z423" s="85" t="s">
        <v>1250</v>
      </c>
      <c r="AA423" s="59">
        <v>1.079038196</v>
      </c>
      <c r="AB423" s="59">
        <v>-0.6169837366</v>
      </c>
      <c r="AC423" s="59">
        <v>0.5072787263</v>
      </c>
      <c r="AD423" s="61">
        <f>IF(AND($G423="正式版",$H423="中西医诊所"),IFERROR(R423/同类汇总数据!C$3,0),IF(AND($G423="正式版",$H423="中医诊所"),IFERROR(R423/同类汇总数据!C$4,0),IF(AND($G423="正式版",$H423="口腔诊所"),IFERROR(R423/同类汇总数据!C$5,0),IF(AND($G423="检查版",$H423="中西医诊所"),IFERROR(R423/同类汇总数据!C$6,0),IF(AND($G423="检查版",$H423="中医诊所"),IFERROR(R423/同类汇总数据!C$7,0),IF(AND($G423="检查版",$H423="口腔诊所"),IFERROR(R423/同类汇总数据!C$8,0),IF(AND($G423="互联网版",$H423="中西医诊所"),IFERROR(R423/同类汇总数据!C$9,0),IF(AND($G423="互联网版",$H423="中医诊所"),IFERROR(R423/同类汇总数据!C$10,0),IF(AND($G423="互联网版",$H423="口腔诊所"),IFERROR(R423/同类汇总数据!C$11,0))))))))))</f>
        <v>1.71162037325345</v>
      </c>
      <c r="AE423" s="61">
        <f>IF(AND($G423="正式版",$H423="中西医诊所"),IFERROR(S423/同类汇总数据!D$3,0),IF(AND($G423="正式版",$H423="中医诊所"),IFERROR(S423/同类汇总数据!D$4,0),IF(AND($G423="正式版",$H423="口腔诊所"),IFERROR(S423/同类汇总数据!D$5,0),IF(AND($G423="检查版",$H423="中西医诊所"),IFERROR(S423/同类汇总数据!D$6,0),IF(AND($G423="检查版",$H423="中医诊所"),IFERROR(S423/同类汇总数据!D$7,0),IF(AND($G423="检查版",$H423="口腔诊所"),IFERROR(S423/同类汇总数据!D$8,0),IF(AND($G423="互联网版",$H423="中西医诊所"),IFERROR(S423/同类汇总数据!D$9,0),IF(AND($G423="互联网版",$H423="中医诊所"),IFERROR(S423/同类汇总数据!D$10,0),IF(AND($G423="互联网版",$H423="口腔诊所"),IFERROR(S423/同类汇总数据!D$11,0))))))))))</f>
        <v>1.24826098400814</v>
      </c>
      <c r="AF423" s="61">
        <f>IF(AND($G423="正式版",$H423="中西医诊所"),IFERROR(T423/同类汇总数据!E$3,0),IF(AND($G423="正式版",$H423="中医诊所"),IFERROR(T423/同类汇总数据!E$4,0),IF(AND($G423="正式版",$H423="口腔诊所"),IFERROR(T423/同类汇总数据!E$5,0),IF(AND($G423="检查版",$H423="中西医诊所"),IFERROR(T423/同类汇总数据!E$6,0),IF(AND($G423="检查版",$H423="中医诊所"),IFERROR(T423/同类汇总数据!E$7,0),IF(AND($G423="检查版",$H423="口腔诊所"),IFERROR(T423/同类汇总数据!E$8,0),IF(AND($G423="互联网版",$H423="中西医诊所"),IFERROR(T423/同类汇总数据!E$9,0),IF(AND($G423="互联网版",$H423="中医诊所"),IFERROR(T423/同类汇总数据!E$10,0),IF(AND($G423="互联网版",$H423="口腔诊所"),IFERROR(T423/同类汇总数据!E$11,0))))))))))</f>
        <v>1.338267580658</v>
      </c>
      <c r="AG423" s="61">
        <f>IF(AND($G423="正式版",$H423="中西医诊所"),IFERROR(U423/同类汇总数据!F$3,0),IF(AND($G423="正式版",$H423="中医诊所"),IFERROR(U423/同类汇总数据!F$4,0),IF(AND($G423="正式版",$H423="口腔诊所"),IFERROR(U423/同类汇总数据!F$5,0),IF(AND($G423="检查版",$H423="中西医诊所"),IFERROR(U423/同类汇总数据!F$6,0),IF(AND($G423="检查版",$H423="中医诊所"),IFERROR(U423/同类汇总数据!F$7,0),IF(AND($G423="检查版",$H423="口腔诊所"),IFERROR(U423/同类汇总数据!F$8,0),IF(AND($G423="互联网版",$H423="中西医诊所"),IFERROR(U423/同类汇总数据!F$9,0),IF(AND($G423="互联网版",$H423="中医诊所"),IFERROR(U423/同类汇总数据!F$10,0),IF(AND($G423="互联网版",$H423="口腔诊所"),IFERROR(U423/同类汇总数据!F$11,0))))))))))</f>
        <v>1.22822203183004</v>
      </c>
      <c r="AH423" s="61">
        <f>IF(AND($G423="正式版",$H423="中西医诊所"),IFERROR(V423/同类汇总数据!G$3,0),IF(AND($G423="正式版",$H423="中医诊所"),IFERROR(V423/同类汇总数据!G$4,0),IF(AND($G423="正式版",$H423="口腔诊所"),IFERROR(V423/同类汇总数据!G$5,0),IF(AND($G423="检查版",$H423="中西医诊所"),IFERROR(V423/同类汇总数据!G$6,0),IF(AND($G423="检查版",$H423="中医诊所"),IFERROR(V423/同类汇总数据!G$7,0),IF(AND($G423="检查版",$H423="口腔诊所"),IFERROR(V423/同类汇总数据!G$8,0),IF(AND($G423="互联网版",$H423="中西医诊所"),IFERROR(V423/同类汇总数据!G$9,0),IF(AND($G423="互联网版",$H423="中医诊所"),IFERROR(V423/同类汇总数据!G$10,0),IF(AND($G423="互联网版",$H423="口腔诊所"),IFERROR(V423/同类汇总数据!G$11,0))))))))))</f>
        <v>0.817454891352813</v>
      </c>
      <c r="AI423" s="61">
        <f>IF(AND($G423="正式版",$H423="中西医诊所"),IFERROR(W423/同类汇总数据!H$3,0),IF(AND($G423="正式版",$H423="中医诊所"),IFERROR(W423/同类汇总数据!H$4,0),IF(AND($G423="正式版",$H423="口腔诊所"),IFERROR(W423/同类汇总数据!H$5,0),IF(AND($G423="检查版",$H423="中西医诊所"),IFERROR(W423/同类汇总数据!H$6,0),IF(AND($G423="检查版",$H423="中医诊所"),IFERROR(W423/同类汇总数据!H$7,0),IF(AND($G423="检查版",$H423="口腔诊所"),IFERROR(W423/同类汇总数据!H$8,0),IF(AND($G423="互联网版",$H423="中西医诊所"),IFERROR(W423/同类汇总数据!H$9,0),IF(AND($G423="互联网版",$H423="中医诊所"),IFERROR(W423/同类汇总数据!H$10,0),IF(AND($G423="互联网版",$H423="口腔诊所"),IFERROR(W423/同类汇总数据!H$11,0))))))))))</f>
        <v>0.75722489403254</v>
      </c>
      <c r="AJ423" s="61">
        <f>IF(AND($G423="正式版",$H423="中西医诊所"),IFERROR(X423/同类汇总数据!I$3,0),IF(AND($G423="正式版",$H423="中医诊所"),IFERROR(X423/同类汇总数据!I$4,0),IF(AND($G423="正式版",$H423="口腔诊所"),IFERROR(X423/同类汇总数据!I$5,0),IF(AND($G423="检查版",$H423="中西医诊所"),IFERROR(X423/同类汇总数据!I$6,0),IF(AND($G423="检查版",$H423="中医诊所"),IFERROR(X423/同类汇总数据!I$7,0),IF(AND($G423="检查版",$H423="口腔诊所"),IFERROR(X423/同类汇总数据!I$8,0),IF(AND($G423="互联网版",$H423="中西医诊所"),IFERROR(X423/同类汇总数据!I$9,0),IF(AND($G423="互联网版",$H423="中医诊所"),IFERROR(X423/同类汇总数据!I$10,0),IF(AND($G423="互联网版",$H423="口腔诊所"),IFERROR(X423/同类汇总数据!I$11,0))))))))))</f>
        <v>1.0369963705127</v>
      </c>
      <c r="AK423" s="61">
        <f>IF(AND($G423="正式版",$H423="中西医诊所"),IFERROR(Y423/同类汇总数据!J$3,0),IF(AND($G423="正式版",$H423="中医诊所"),IFERROR(Y423/同类汇总数据!J$4,0),IF(AND($G423="正式版",$H423="口腔诊所"),IFERROR(Y423/同类汇总数据!J$5,0),IF(AND($G423="检查版",$H423="中西医诊所"),IFERROR(Y423/同类汇总数据!J$6,0),IF(AND($G423="检查版",$H423="中医诊所"),IFERROR(Y423/同类汇总数据!J$7,0),IF(AND($G423="检查版",$H423="口腔诊所"),IFERROR(Y423/同类汇总数据!J$8,0),IF(AND($G423="互联网版",$H423="中西医诊所"),IFERROR(Y423/同类汇总数据!J$9,0),IF(AND($G423="互联网版",$H423="中医诊所"),IFERROR(Y423/同类汇总数据!J$10,0),IF(AND($G423="互联网版",$H423="口腔诊所"),IFERROR(Y423/同类汇总数据!J$11,0))))))))))</f>
        <v>0.896036431787156</v>
      </c>
      <c r="AL423" s="62" t="str">
        <f ca="1" t="shared" si="115"/>
        <v>-</v>
      </c>
      <c r="AM423" s="62" t="str">
        <f t="shared" si="116"/>
        <v>高于同行20%</v>
      </c>
      <c r="AN423" s="5" t="str">
        <f t="shared" si="117"/>
        <v/>
      </c>
      <c r="AO423" s="63">
        <f t="shared" si="118"/>
        <v>46103.675773912</v>
      </c>
      <c r="AP423" s="5" t="str">
        <f t="shared" si="119"/>
        <v/>
      </c>
      <c r="AQ423" s="60">
        <v>45398.4919336227</v>
      </c>
    </row>
    <row r="424" ht="17" spans="1:43">
      <c r="A424" s="5">
        <f t="shared" ref="A424:A433" si="122">ROW()-3</f>
        <v>421</v>
      </c>
      <c r="B424" s="55" t="str">
        <f t="shared" si="112"/>
        <v>交易波动较大</v>
      </c>
      <c r="C424" s="2" t="str">
        <f t="shared" si="113"/>
        <v/>
      </c>
      <c r="D424" s="56" t="str">
        <f t="shared" si="114"/>
        <v>-</v>
      </c>
      <c r="E424" s="84" t="s">
        <v>1251</v>
      </c>
      <c r="F424" s="58">
        <v>45400.7641050231</v>
      </c>
      <c r="G424" s="59" t="s">
        <v>38</v>
      </c>
      <c r="H424" s="59" t="s">
        <v>39</v>
      </c>
      <c r="I424" s="59" t="s">
        <v>40</v>
      </c>
      <c r="J424" s="59" t="s">
        <v>149</v>
      </c>
      <c r="K424" s="59" t="s">
        <v>1252</v>
      </c>
      <c r="L424" s="59" t="s">
        <v>151</v>
      </c>
      <c r="M424" s="60">
        <v>46104.334537037</v>
      </c>
      <c r="N424" s="60">
        <v>46103.9430953935</v>
      </c>
      <c r="O424" s="60">
        <v>46102.412792963</v>
      </c>
      <c r="P424" s="60">
        <v>46103.4301330208</v>
      </c>
      <c r="Q424" s="60">
        <v>46103.9431011921</v>
      </c>
      <c r="R424" s="59">
        <v>2706.46</v>
      </c>
      <c r="S424" s="59">
        <v>11672.72</v>
      </c>
      <c r="T424" s="59">
        <v>37540.9</v>
      </c>
      <c r="U424" s="59">
        <v>33398.33</v>
      </c>
      <c r="V424" s="59">
        <v>21</v>
      </c>
      <c r="W424" s="59">
        <v>90</v>
      </c>
      <c r="X424" s="59">
        <v>288</v>
      </c>
      <c r="Y424" s="59">
        <v>257</v>
      </c>
      <c r="Z424" s="59">
        <v>288.9180869565</v>
      </c>
      <c r="AA424" s="59">
        <v>-0.0752596513</v>
      </c>
      <c r="AB424" s="59">
        <v>-0.0470183036</v>
      </c>
      <c r="AC424" s="59">
        <v>0.0143528212</v>
      </c>
      <c r="AD424" s="61">
        <f>IF(AND($G424="正式版",$H424="中西医诊所"),IFERROR(R424/同类汇总数据!C$3,0),IF(AND($G424="正式版",$H424="中医诊所"),IFERROR(R424/同类汇总数据!C$4,0),IF(AND($G424="正式版",$H424="口腔诊所"),IFERROR(R424/同类汇总数据!C$5,0),IF(AND($G424="检查版",$H424="中西医诊所"),IFERROR(R424/同类汇总数据!C$6,0),IF(AND($G424="检查版",$H424="中医诊所"),IFERROR(R424/同类汇总数据!C$7,0),IF(AND($G424="检查版",$H424="口腔诊所"),IFERROR(R424/同类汇总数据!C$8,0),IF(AND($G424="互联网版",$H424="中西医诊所"),IFERROR(R424/同类汇总数据!C$9,0),IF(AND($G424="互联网版",$H424="中医诊所"),IFERROR(R424/同类汇总数据!C$10,0),IF(AND($G424="互联网版",$H424="口腔诊所"),IFERROR(R424/同类汇总数据!C$11,0))))))))))</f>
        <v>0.295731352617578</v>
      </c>
      <c r="AE424" s="61">
        <f>IF(AND($G424="正式版",$H424="中西医诊所"),IFERROR(S424/同类汇总数据!D$3,0),IF(AND($G424="正式版",$H424="中医诊所"),IFERROR(S424/同类汇总数据!D$4,0),IF(AND($G424="正式版",$H424="口腔诊所"),IFERROR(S424/同类汇总数据!D$5,0),IF(AND($G424="检查版",$H424="中西医诊所"),IFERROR(S424/同类汇总数据!D$6,0),IF(AND($G424="检查版",$H424="中医诊所"),IFERROR(S424/同类汇总数据!D$7,0),IF(AND($G424="检查版",$H424="口腔诊所"),IFERROR(S424/同类汇总数据!D$8,0),IF(AND($G424="互联网版",$H424="中西医诊所"),IFERROR(S424/同类汇总数据!D$9,0),IF(AND($G424="互联网版",$H424="中医诊所"),IFERROR(S424/同类汇总数据!D$10,0),IF(AND($G424="互联网版",$H424="口腔诊所"),IFERROR(S424/同类汇总数据!D$11,0))))))))))</f>
        <v>0.319943386316032</v>
      </c>
      <c r="AF424" s="61">
        <f>IF(AND($G424="正式版",$H424="中西医诊所"),IFERROR(T424/同类汇总数据!E$3,0),IF(AND($G424="正式版",$H424="中医诊所"),IFERROR(T424/同类汇总数据!E$4,0),IF(AND($G424="正式版",$H424="口腔诊所"),IFERROR(T424/同类汇总数据!E$5,0),IF(AND($G424="检查版",$H424="中西医诊所"),IFERROR(T424/同类汇总数据!E$6,0),IF(AND($G424="检查版",$H424="中医诊所"),IFERROR(T424/同类汇总数据!E$7,0),IF(AND($G424="检查版",$H424="口腔诊所"),IFERROR(T424/同类汇总数据!E$8,0),IF(AND($G424="互联网版",$H424="中西医诊所"),IFERROR(T424/同类汇总数据!E$9,0),IF(AND($G424="互联网版",$H424="中医诊所"),IFERROR(T424/同类汇总数据!E$10,0),IF(AND($G424="互联网版",$H424="口腔诊所"),IFERROR(T424/同类汇总数据!E$11,0))))))))))</f>
        <v>0.344045139145224</v>
      </c>
      <c r="AG424" s="61">
        <f>IF(AND($G424="正式版",$H424="中西医诊所"),IFERROR(U424/同类汇总数据!F$3,0),IF(AND($G424="正式版",$H424="中医诊所"),IFERROR(U424/同类汇总数据!F$4,0),IF(AND($G424="正式版",$H424="口腔诊所"),IFERROR(U424/同类汇总数据!F$5,0),IF(AND($G424="检查版",$H424="中西医诊所"),IFERROR(U424/同类汇总数据!F$6,0),IF(AND($G424="检查版",$H424="中医诊所"),IFERROR(U424/同类汇总数据!F$7,0),IF(AND($G424="检查版",$H424="口腔诊所"),IFERROR(U424/同类汇总数据!F$8,0),IF(AND($G424="互联网版",$H424="中西医诊所"),IFERROR(U424/同类汇总数据!F$9,0),IF(AND($G424="互联网版",$H424="中医诊所"),IFERROR(U424/同类汇总数据!F$10,0),IF(AND($G424="互联网版",$H424="口腔诊所"),IFERROR(U424/同类汇总数据!F$11,0))))))))))</f>
        <v>0.348177885951338</v>
      </c>
      <c r="AH424" s="61">
        <f>IF(AND($G424="正式版",$H424="中西医诊所"),IFERROR(V424/同类汇总数据!G$3,0),IF(AND($G424="正式版",$H424="中医诊所"),IFERROR(V424/同类汇总数据!G$4,0),IF(AND($G424="正式版",$H424="口腔诊所"),IFERROR(V424/同类汇总数据!G$5,0),IF(AND($G424="检查版",$H424="中西医诊所"),IFERROR(V424/同类汇总数据!G$6,0),IF(AND($G424="检查版",$H424="中医诊所"),IFERROR(V424/同类汇总数据!G$7,0),IF(AND($G424="检查版",$H424="口腔诊所"),IFERROR(V424/同类汇总数据!G$8,0),IF(AND($G424="互联网版",$H424="中西医诊所"),IFERROR(V424/同类汇总数据!G$9,0),IF(AND($G424="互联网版",$H424="中医诊所"),IFERROR(V424/同类汇总数据!G$10,0),IF(AND($G424="互联网版",$H424="口腔诊所"),IFERROR(V424/同类汇总数据!G$11,0))))))))))</f>
        <v>0.2215164170036</v>
      </c>
      <c r="AI424" s="61">
        <f>IF(AND($G424="正式版",$H424="中西医诊所"),IFERROR(W424/同类汇总数据!H$3,0),IF(AND($G424="正式版",$H424="中医诊所"),IFERROR(W424/同类汇总数据!H$4,0),IF(AND($G424="正式版",$H424="口腔诊所"),IFERROR(W424/同类汇总数据!H$5,0),IF(AND($G424="检查版",$H424="中西医诊所"),IFERROR(W424/同类汇总数据!H$6,0),IF(AND($G424="检查版",$H424="中医诊所"),IFERROR(W424/同类汇总数据!H$7,0),IF(AND($G424="检查版",$H424="口腔诊所"),IFERROR(W424/同类汇总数据!H$8,0),IF(AND($G424="互联网版",$H424="中西医诊所"),IFERROR(W424/同类汇总数据!H$9,0),IF(AND($G424="互联网版",$H424="中医诊所"),IFERROR(W424/同类汇总数据!H$10,0),IF(AND($G424="互联网版",$H424="口腔诊所"),IFERROR(W424/同类汇总数据!H$11,0))))))))))</f>
        <v>0.24615021070458</v>
      </c>
      <c r="AJ424" s="61">
        <f>IF(AND($G424="正式版",$H424="中西医诊所"),IFERROR(X424/同类汇总数据!I$3,0),IF(AND($G424="正式版",$H424="中医诊所"),IFERROR(X424/同类汇总数据!I$4,0),IF(AND($G424="正式版",$H424="口腔诊所"),IFERROR(X424/同类汇总数据!I$5,0),IF(AND($G424="检查版",$H424="中西医诊所"),IFERROR(X424/同类汇总数据!I$6,0),IF(AND($G424="检查版",$H424="中医诊所"),IFERROR(X424/同类汇总数据!I$7,0),IF(AND($G424="检查版",$H424="口腔诊所"),IFERROR(X424/同类汇总数据!I$8,0),IF(AND($G424="互联网版",$H424="中西医诊所"),IFERROR(X424/同类汇总数据!I$9,0),IF(AND($G424="互联网版",$H424="中医诊所"),IFERROR(X424/同类汇总数据!I$10,0),IF(AND($G424="互联网版",$H424="口腔诊所"),IFERROR(X424/同类汇总数据!I$11,0))))))))))</f>
        <v>0.254662197227206</v>
      </c>
      <c r="AK424" s="61">
        <f>IF(AND($G424="正式版",$H424="中西医诊所"),IFERROR(Y424/同类汇总数据!J$3,0),IF(AND($G424="正式版",$H424="中医诊所"),IFERROR(Y424/同类汇总数据!J$4,0),IF(AND($G424="正式版",$H424="口腔诊所"),IFERROR(Y424/同类汇总数据!J$5,0),IF(AND($G424="检查版",$H424="中西医诊所"),IFERROR(Y424/同类汇总数据!J$6,0),IF(AND($G424="检查版",$H424="中医诊所"),IFERROR(Y424/同类汇总数据!J$7,0),IF(AND($G424="检查版",$H424="口腔诊所"),IFERROR(Y424/同类汇总数据!J$8,0),IF(AND($G424="互联网版",$H424="中西医诊所"),IFERROR(Y424/同类汇总数据!J$9,0),IF(AND($G424="互联网版",$H424="中医诊所"),IFERROR(Y424/同类汇总数据!J$10,0),IF(AND($G424="互联网版",$H424="口腔诊所"),IFERROR(Y424/同类汇总数据!J$11,0))))))))))</f>
        <v>0.256799080399495</v>
      </c>
      <c r="AL424" s="62" t="str">
        <f ca="1" t="shared" si="115"/>
        <v>-</v>
      </c>
      <c r="AM424" s="62" t="str">
        <f t="shared" si="116"/>
        <v>低于同行50%</v>
      </c>
      <c r="AN424" s="5" t="str">
        <f t="shared" si="117"/>
        <v>低于同行50%</v>
      </c>
      <c r="AO424" s="63">
        <f t="shared" si="118"/>
        <v>46104.334537037</v>
      </c>
      <c r="AP424" s="5" t="str">
        <f t="shared" si="119"/>
        <v/>
      </c>
      <c r="AQ424" s="60">
        <v>45399.5026447338</v>
      </c>
    </row>
    <row r="425" ht="17" spans="1:43">
      <c r="A425" s="5">
        <f t="shared" si="122"/>
        <v>422</v>
      </c>
      <c r="B425" s="55" t="str">
        <f t="shared" si="112"/>
        <v>无交易</v>
      </c>
      <c r="C425" s="2" t="str">
        <f t="shared" si="113"/>
        <v/>
      </c>
      <c r="D425" s="56" t="str">
        <f t="shared" si="114"/>
        <v>流失</v>
      </c>
      <c r="E425" s="84" t="s">
        <v>1253</v>
      </c>
      <c r="F425" s="58">
        <v>45401.6989760185</v>
      </c>
      <c r="G425" s="59" t="s">
        <v>38</v>
      </c>
      <c r="H425" s="59" t="s">
        <v>63</v>
      </c>
      <c r="I425" s="59" t="s">
        <v>40</v>
      </c>
      <c r="J425" s="59" t="s">
        <v>53</v>
      </c>
      <c r="K425" s="59" t="s">
        <v>1254</v>
      </c>
      <c r="L425" s="59"/>
      <c r="M425" s="60">
        <v>46026.7665277778</v>
      </c>
      <c r="N425" s="60"/>
      <c r="O425" s="60"/>
      <c r="P425" s="60">
        <v>45936.4488089699</v>
      </c>
      <c r="Q425" s="60">
        <v>45712.4046851389</v>
      </c>
      <c r="R425" s="59"/>
      <c r="S425" s="59"/>
      <c r="T425" s="59"/>
      <c r="U425" s="59"/>
      <c r="V425" s="59"/>
      <c r="W425" s="59"/>
      <c r="X425" s="59"/>
      <c r="Y425" s="59"/>
      <c r="Z425" s="59"/>
      <c r="AA425" s="59"/>
      <c r="AB425" s="59"/>
      <c r="AC425" s="59"/>
      <c r="AD425" s="61">
        <f>IF(AND($G425="正式版",$H425="中西医诊所"),IFERROR(R425/同类汇总数据!C$3,0),IF(AND($G425="正式版",$H425="中医诊所"),IFERROR(R425/同类汇总数据!C$4,0),IF(AND($G425="正式版",$H425="口腔诊所"),IFERROR(R425/同类汇总数据!C$5,0),IF(AND($G425="检查版",$H425="中西医诊所"),IFERROR(R425/同类汇总数据!C$6,0),IF(AND($G425="检查版",$H425="中医诊所"),IFERROR(R425/同类汇总数据!C$7,0),IF(AND($G425="检查版",$H425="口腔诊所"),IFERROR(R425/同类汇总数据!C$8,0),IF(AND($G425="互联网版",$H425="中西医诊所"),IFERROR(R425/同类汇总数据!C$9,0),IF(AND($G425="互联网版",$H425="中医诊所"),IFERROR(R425/同类汇总数据!C$10,0),IF(AND($G425="互联网版",$H425="口腔诊所"),IFERROR(R425/同类汇总数据!C$11,0))))))))))</f>
        <v>0</v>
      </c>
      <c r="AE425" s="61">
        <f>IF(AND($G425="正式版",$H425="中西医诊所"),IFERROR(S425/同类汇总数据!D$3,0),IF(AND($G425="正式版",$H425="中医诊所"),IFERROR(S425/同类汇总数据!D$4,0),IF(AND($G425="正式版",$H425="口腔诊所"),IFERROR(S425/同类汇总数据!D$5,0),IF(AND($G425="检查版",$H425="中西医诊所"),IFERROR(S425/同类汇总数据!D$6,0),IF(AND($G425="检查版",$H425="中医诊所"),IFERROR(S425/同类汇总数据!D$7,0),IF(AND($G425="检查版",$H425="口腔诊所"),IFERROR(S425/同类汇总数据!D$8,0),IF(AND($G425="互联网版",$H425="中西医诊所"),IFERROR(S425/同类汇总数据!D$9,0),IF(AND($G425="互联网版",$H425="中医诊所"),IFERROR(S425/同类汇总数据!D$10,0),IF(AND($G425="互联网版",$H425="口腔诊所"),IFERROR(S425/同类汇总数据!D$11,0))))))))))</f>
        <v>0</v>
      </c>
      <c r="AF425" s="61">
        <f>IF(AND($G425="正式版",$H425="中西医诊所"),IFERROR(T425/同类汇总数据!E$3,0),IF(AND($G425="正式版",$H425="中医诊所"),IFERROR(T425/同类汇总数据!E$4,0),IF(AND($G425="正式版",$H425="口腔诊所"),IFERROR(T425/同类汇总数据!E$5,0),IF(AND($G425="检查版",$H425="中西医诊所"),IFERROR(T425/同类汇总数据!E$6,0),IF(AND($G425="检查版",$H425="中医诊所"),IFERROR(T425/同类汇总数据!E$7,0),IF(AND($G425="检查版",$H425="口腔诊所"),IFERROR(T425/同类汇总数据!E$8,0),IF(AND($G425="互联网版",$H425="中西医诊所"),IFERROR(T425/同类汇总数据!E$9,0),IF(AND($G425="互联网版",$H425="中医诊所"),IFERROR(T425/同类汇总数据!E$10,0),IF(AND($G425="互联网版",$H425="口腔诊所"),IFERROR(T425/同类汇总数据!E$11,0))))))))))</f>
        <v>0</v>
      </c>
      <c r="AG425" s="61">
        <f>IF(AND($G425="正式版",$H425="中西医诊所"),IFERROR(U425/同类汇总数据!F$3,0),IF(AND($G425="正式版",$H425="中医诊所"),IFERROR(U425/同类汇总数据!F$4,0),IF(AND($G425="正式版",$H425="口腔诊所"),IFERROR(U425/同类汇总数据!F$5,0),IF(AND($G425="检查版",$H425="中西医诊所"),IFERROR(U425/同类汇总数据!F$6,0),IF(AND($G425="检查版",$H425="中医诊所"),IFERROR(U425/同类汇总数据!F$7,0),IF(AND($G425="检查版",$H425="口腔诊所"),IFERROR(U425/同类汇总数据!F$8,0),IF(AND($G425="互联网版",$H425="中西医诊所"),IFERROR(U425/同类汇总数据!F$9,0),IF(AND($G425="互联网版",$H425="中医诊所"),IFERROR(U425/同类汇总数据!F$10,0),IF(AND($G425="互联网版",$H425="口腔诊所"),IFERROR(U425/同类汇总数据!F$11,0))))))))))</f>
        <v>0</v>
      </c>
      <c r="AH425" s="61">
        <f>IF(AND($G425="正式版",$H425="中西医诊所"),IFERROR(V425/同类汇总数据!G$3,0),IF(AND($G425="正式版",$H425="中医诊所"),IFERROR(V425/同类汇总数据!G$4,0),IF(AND($G425="正式版",$H425="口腔诊所"),IFERROR(V425/同类汇总数据!G$5,0),IF(AND($G425="检查版",$H425="中西医诊所"),IFERROR(V425/同类汇总数据!G$6,0),IF(AND($G425="检查版",$H425="中医诊所"),IFERROR(V425/同类汇总数据!G$7,0),IF(AND($G425="检查版",$H425="口腔诊所"),IFERROR(V425/同类汇总数据!G$8,0),IF(AND($G425="互联网版",$H425="中西医诊所"),IFERROR(V425/同类汇总数据!G$9,0),IF(AND($G425="互联网版",$H425="中医诊所"),IFERROR(V425/同类汇总数据!G$10,0),IF(AND($G425="互联网版",$H425="口腔诊所"),IFERROR(V425/同类汇总数据!G$11,0))))))))))</f>
        <v>0</v>
      </c>
      <c r="AI425" s="61">
        <f>IF(AND($G425="正式版",$H425="中西医诊所"),IFERROR(W425/同类汇总数据!H$3,0),IF(AND($G425="正式版",$H425="中医诊所"),IFERROR(W425/同类汇总数据!H$4,0),IF(AND($G425="正式版",$H425="口腔诊所"),IFERROR(W425/同类汇总数据!H$5,0),IF(AND($G425="检查版",$H425="中西医诊所"),IFERROR(W425/同类汇总数据!H$6,0),IF(AND($G425="检查版",$H425="中医诊所"),IFERROR(W425/同类汇总数据!H$7,0),IF(AND($G425="检查版",$H425="口腔诊所"),IFERROR(W425/同类汇总数据!H$8,0),IF(AND($G425="互联网版",$H425="中西医诊所"),IFERROR(W425/同类汇总数据!H$9,0),IF(AND($G425="互联网版",$H425="中医诊所"),IFERROR(W425/同类汇总数据!H$10,0),IF(AND($G425="互联网版",$H425="口腔诊所"),IFERROR(W425/同类汇总数据!H$11,0))))))))))</f>
        <v>0</v>
      </c>
      <c r="AJ425" s="61">
        <f>IF(AND($G425="正式版",$H425="中西医诊所"),IFERROR(X425/同类汇总数据!I$3,0),IF(AND($G425="正式版",$H425="中医诊所"),IFERROR(X425/同类汇总数据!I$4,0),IF(AND($G425="正式版",$H425="口腔诊所"),IFERROR(X425/同类汇总数据!I$5,0),IF(AND($G425="检查版",$H425="中西医诊所"),IFERROR(X425/同类汇总数据!I$6,0),IF(AND($G425="检查版",$H425="中医诊所"),IFERROR(X425/同类汇总数据!I$7,0),IF(AND($G425="检查版",$H425="口腔诊所"),IFERROR(X425/同类汇总数据!I$8,0),IF(AND($G425="互联网版",$H425="中西医诊所"),IFERROR(X425/同类汇总数据!I$9,0),IF(AND($G425="互联网版",$H425="中医诊所"),IFERROR(X425/同类汇总数据!I$10,0),IF(AND($G425="互联网版",$H425="口腔诊所"),IFERROR(X425/同类汇总数据!I$11,0))))))))))</f>
        <v>0</v>
      </c>
      <c r="AK425" s="61">
        <f>IF(AND($G425="正式版",$H425="中西医诊所"),IFERROR(Y425/同类汇总数据!J$3,0),IF(AND($G425="正式版",$H425="中医诊所"),IFERROR(Y425/同类汇总数据!J$4,0),IF(AND($G425="正式版",$H425="口腔诊所"),IFERROR(Y425/同类汇总数据!J$5,0),IF(AND($G425="检查版",$H425="中西医诊所"),IFERROR(Y425/同类汇总数据!J$6,0),IF(AND($G425="检查版",$H425="中医诊所"),IFERROR(Y425/同类汇总数据!J$7,0),IF(AND($G425="检查版",$H425="口腔诊所"),IFERROR(Y425/同类汇总数据!J$8,0),IF(AND($G425="互联网版",$H425="中西医诊所"),IFERROR(Y425/同类汇总数据!J$9,0),IF(AND($G425="互联网版",$H425="中医诊所"),IFERROR(Y425/同类汇总数据!J$10,0),IF(AND($G425="互联网版",$H425="口腔诊所"),IFERROR(Y425/同类汇总数据!J$11,0))))))))))</f>
        <v>0</v>
      </c>
      <c r="AL425" s="62" t="str">
        <f ca="1" t="shared" si="115"/>
        <v>最近一月未操作</v>
      </c>
      <c r="AM425" s="62" t="str">
        <f t="shared" si="116"/>
        <v>低于同行20%</v>
      </c>
      <c r="AN425" s="5" t="str">
        <f t="shared" si="117"/>
        <v>低于同行20%</v>
      </c>
      <c r="AO425" s="63">
        <f t="shared" si="118"/>
        <v>46026.7665277778</v>
      </c>
      <c r="AP425" s="5" t="str">
        <f t="shared" si="119"/>
        <v/>
      </c>
      <c r="AQ425" s="60">
        <v>45400.7154735764</v>
      </c>
    </row>
    <row r="426" ht="17" spans="1:43">
      <c r="A426" s="5">
        <f t="shared" si="122"/>
        <v>423</v>
      </c>
      <c r="B426" s="55" t="str">
        <f t="shared" si="112"/>
        <v>无交易</v>
      </c>
      <c r="C426" s="2" t="str">
        <f t="shared" si="113"/>
        <v/>
      </c>
      <c r="D426" s="56" t="str">
        <f t="shared" si="114"/>
        <v>流失</v>
      </c>
      <c r="E426" s="84" t="s">
        <v>1255</v>
      </c>
      <c r="F426" s="58">
        <v>45401.7011910185</v>
      </c>
      <c r="G426" s="59" t="s">
        <v>60</v>
      </c>
      <c r="H426" s="59" t="s">
        <v>63</v>
      </c>
      <c r="I426" s="59" t="s">
        <v>40</v>
      </c>
      <c r="J426" s="59" t="s">
        <v>41</v>
      </c>
      <c r="K426" s="59" t="s">
        <v>1256</v>
      </c>
      <c r="L426" s="59" t="s">
        <v>43</v>
      </c>
      <c r="M426" s="60">
        <v>45647.5843865741</v>
      </c>
      <c r="N426" s="60"/>
      <c r="O426" s="60"/>
      <c r="P426" s="60">
        <v>45615.4380153819</v>
      </c>
      <c r="Q426" s="60"/>
      <c r="R426" s="59"/>
      <c r="S426" s="59"/>
      <c r="T426" s="59"/>
      <c r="U426" s="59"/>
      <c r="V426" s="59"/>
      <c r="W426" s="59"/>
      <c r="X426" s="59"/>
      <c r="Y426" s="59"/>
      <c r="Z426" s="59"/>
      <c r="AA426" s="59"/>
      <c r="AB426" s="59"/>
      <c r="AC426" s="59"/>
      <c r="AD426" s="61">
        <f>IF(AND($G426="正式版",$H426="中西医诊所"),IFERROR(R426/同类汇总数据!C$3,0),IF(AND($G426="正式版",$H426="中医诊所"),IFERROR(R426/同类汇总数据!C$4,0),IF(AND($G426="正式版",$H426="口腔诊所"),IFERROR(R426/同类汇总数据!C$5,0),IF(AND($G426="检查版",$H426="中西医诊所"),IFERROR(R426/同类汇总数据!C$6,0),IF(AND($G426="检查版",$H426="中医诊所"),IFERROR(R426/同类汇总数据!C$7,0),IF(AND($G426="检查版",$H426="口腔诊所"),IFERROR(R426/同类汇总数据!C$8,0),IF(AND($G426="互联网版",$H426="中西医诊所"),IFERROR(R426/同类汇总数据!C$9,0),IF(AND($G426="互联网版",$H426="中医诊所"),IFERROR(R426/同类汇总数据!C$10,0),IF(AND($G426="互联网版",$H426="口腔诊所"),IFERROR(R426/同类汇总数据!C$11,0))))))))))</f>
        <v>0</v>
      </c>
      <c r="AE426" s="61">
        <f>IF(AND($G426="正式版",$H426="中西医诊所"),IFERROR(S426/同类汇总数据!D$3,0),IF(AND($G426="正式版",$H426="中医诊所"),IFERROR(S426/同类汇总数据!D$4,0),IF(AND($G426="正式版",$H426="口腔诊所"),IFERROR(S426/同类汇总数据!D$5,0),IF(AND($G426="检查版",$H426="中西医诊所"),IFERROR(S426/同类汇总数据!D$6,0),IF(AND($G426="检查版",$H426="中医诊所"),IFERROR(S426/同类汇总数据!D$7,0),IF(AND($G426="检查版",$H426="口腔诊所"),IFERROR(S426/同类汇总数据!D$8,0),IF(AND($G426="互联网版",$H426="中西医诊所"),IFERROR(S426/同类汇总数据!D$9,0),IF(AND($G426="互联网版",$H426="中医诊所"),IFERROR(S426/同类汇总数据!D$10,0),IF(AND($G426="互联网版",$H426="口腔诊所"),IFERROR(S426/同类汇总数据!D$11,0))))))))))</f>
        <v>0</v>
      </c>
      <c r="AF426" s="61">
        <f>IF(AND($G426="正式版",$H426="中西医诊所"),IFERROR(T426/同类汇总数据!E$3,0),IF(AND($G426="正式版",$H426="中医诊所"),IFERROR(T426/同类汇总数据!E$4,0),IF(AND($G426="正式版",$H426="口腔诊所"),IFERROR(T426/同类汇总数据!E$5,0),IF(AND($G426="检查版",$H426="中西医诊所"),IFERROR(T426/同类汇总数据!E$6,0),IF(AND($G426="检查版",$H426="中医诊所"),IFERROR(T426/同类汇总数据!E$7,0),IF(AND($G426="检查版",$H426="口腔诊所"),IFERROR(T426/同类汇总数据!E$8,0),IF(AND($G426="互联网版",$H426="中西医诊所"),IFERROR(T426/同类汇总数据!E$9,0),IF(AND($G426="互联网版",$H426="中医诊所"),IFERROR(T426/同类汇总数据!E$10,0),IF(AND($G426="互联网版",$H426="口腔诊所"),IFERROR(T426/同类汇总数据!E$11,0))))))))))</f>
        <v>0</v>
      </c>
      <c r="AG426" s="61">
        <f>IF(AND($G426="正式版",$H426="中西医诊所"),IFERROR(U426/同类汇总数据!F$3,0),IF(AND($G426="正式版",$H426="中医诊所"),IFERROR(U426/同类汇总数据!F$4,0),IF(AND($G426="正式版",$H426="口腔诊所"),IFERROR(U426/同类汇总数据!F$5,0),IF(AND($G426="检查版",$H426="中西医诊所"),IFERROR(U426/同类汇总数据!F$6,0),IF(AND($G426="检查版",$H426="中医诊所"),IFERROR(U426/同类汇总数据!F$7,0),IF(AND($G426="检查版",$H426="口腔诊所"),IFERROR(U426/同类汇总数据!F$8,0),IF(AND($G426="互联网版",$H426="中西医诊所"),IFERROR(U426/同类汇总数据!F$9,0),IF(AND($G426="互联网版",$H426="中医诊所"),IFERROR(U426/同类汇总数据!F$10,0),IF(AND($G426="互联网版",$H426="口腔诊所"),IFERROR(U426/同类汇总数据!F$11,0))))))))))</f>
        <v>0</v>
      </c>
      <c r="AH426" s="61">
        <f>IF(AND($G426="正式版",$H426="中西医诊所"),IFERROR(V426/同类汇总数据!G$3,0),IF(AND($G426="正式版",$H426="中医诊所"),IFERROR(V426/同类汇总数据!G$4,0),IF(AND($G426="正式版",$H426="口腔诊所"),IFERROR(V426/同类汇总数据!G$5,0),IF(AND($G426="检查版",$H426="中西医诊所"),IFERROR(V426/同类汇总数据!G$6,0),IF(AND($G426="检查版",$H426="中医诊所"),IFERROR(V426/同类汇总数据!G$7,0),IF(AND($G426="检查版",$H426="口腔诊所"),IFERROR(V426/同类汇总数据!G$8,0),IF(AND($G426="互联网版",$H426="中西医诊所"),IFERROR(V426/同类汇总数据!G$9,0),IF(AND($G426="互联网版",$H426="中医诊所"),IFERROR(V426/同类汇总数据!G$10,0),IF(AND($G426="互联网版",$H426="口腔诊所"),IFERROR(V426/同类汇总数据!G$11,0))))))))))</f>
        <v>0</v>
      </c>
      <c r="AI426" s="61">
        <f>IF(AND($G426="正式版",$H426="中西医诊所"),IFERROR(W426/同类汇总数据!H$3,0),IF(AND($G426="正式版",$H426="中医诊所"),IFERROR(W426/同类汇总数据!H$4,0),IF(AND($G426="正式版",$H426="口腔诊所"),IFERROR(W426/同类汇总数据!H$5,0),IF(AND($G426="检查版",$H426="中西医诊所"),IFERROR(W426/同类汇总数据!H$6,0),IF(AND($G426="检查版",$H426="中医诊所"),IFERROR(W426/同类汇总数据!H$7,0),IF(AND($G426="检查版",$H426="口腔诊所"),IFERROR(W426/同类汇总数据!H$8,0),IF(AND($G426="互联网版",$H426="中西医诊所"),IFERROR(W426/同类汇总数据!H$9,0),IF(AND($G426="互联网版",$H426="中医诊所"),IFERROR(W426/同类汇总数据!H$10,0),IF(AND($G426="互联网版",$H426="口腔诊所"),IFERROR(W426/同类汇总数据!H$11,0))))))))))</f>
        <v>0</v>
      </c>
      <c r="AJ426" s="61">
        <f>IF(AND($G426="正式版",$H426="中西医诊所"),IFERROR(X426/同类汇总数据!I$3,0),IF(AND($G426="正式版",$H426="中医诊所"),IFERROR(X426/同类汇总数据!I$4,0),IF(AND($G426="正式版",$H426="口腔诊所"),IFERROR(X426/同类汇总数据!I$5,0),IF(AND($G426="检查版",$H426="中西医诊所"),IFERROR(X426/同类汇总数据!I$6,0),IF(AND($G426="检查版",$H426="中医诊所"),IFERROR(X426/同类汇总数据!I$7,0),IF(AND($G426="检查版",$H426="口腔诊所"),IFERROR(X426/同类汇总数据!I$8,0),IF(AND($G426="互联网版",$H426="中西医诊所"),IFERROR(X426/同类汇总数据!I$9,0),IF(AND($G426="互联网版",$H426="中医诊所"),IFERROR(X426/同类汇总数据!I$10,0),IF(AND($G426="互联网版",$H426="口腔诊所"),IFERROR(X426/同类汇总数据!I$11,0))))))))))</f>
        <v>0</v>
      </c>
      <c r="AK426" s="61">
        <f>IF(AND($G426="正式版",$H426="中西医诊所"),IFERROR(Y426/同类汇总数据!J$3,0),IF(AND($G426="正式版",$H426="中医诊所"),IFERROR(Y426/同类汇总数据!J$4,0),IF(AND($G426="正式版",$H426="口腔诊所"),IFERROR(Y426/同类汇总数据!J$5,0),IF(AND($G426="检查版",$H426="中西医诊所"),IFERROR(Y426/同类汇总数据!J$6,0),IF(AND($G426="检查版",$H426="中医诊所"),IFERROR(Y426/同类汇总数据!J$7,0),IF(AND($G426="检查版",$H426="口腔诊所"),IFERROR(Y426/同类汇总数据!J$8,0),IF(AND($G426="互联网版",$H426="中西医诊所"),IFERROR(Y426/同类汇总数据!J$9,0),IF(AND($G426="互联网版",$H426="中医诊所"),IFERROR(Y426/同类汇总数据!J$10,0),IF(AND($G426="互联网版",$H426="口腔诊所"),IFERROR(Y426/同类汇总数据!J$11,0))))))))))</f>
        <v>0</v>
      </c>
      <c r="AL426" s="62" t="str">
        <f ca="1" t="shared" si="115"/>
        <v>今年内未操作</v>
      </c>
      <c r="AM426" s="62" t="str">
        <f t="shared" si="116"/>
        <v>低于同行20%</v>
      </c>
      <c r="AN426" s="5" t="str">
        <f t="shared" si="117"/>
        <v>低于同行20%</v>
      </c>
      <c r="AO426" s="63">
        <f t="shared" si="118"/>
        <v>45647.5843865741</v>
      </c>
      <c r="AP426" s="5" t="str">
        <f t="shared" si="119"/>
        <v/>
      </c>
      <c r="AQ426" s="60">
        <v>45400.7641050231</v>
      </c>
    </row>
    <row r="427" ht="17" spans="1:43">
      <c r="A427" s="5">
        <f t="shared" si="122"/>
        <v>424</v>
      </c>
      <c r="B427" s="55" t="str">
        <f t="shared" si="112"/>
        <v>连续三月交易上升</v>
      </c>
      <c r="C427" s="2" t="str">
        <f t="shared" si="113"/>
        <v/>
      </c>
      <c r="D427" s="56" t="str">
        <f t="shared" si="114"/>
        <v>-</v>
      </c>
      <c r="E427" s="84" t="s">
        <v>1257</v>
      </c>
      <c r="F427" s="58">
        <v>45401.7104560417</v>
      </c>
      <c r="G427" s="59" t="s">
        <v>38</v>
      </c>
      <c r="H427" s="59" t="s">
        <v>63</v>
      </c>
      <c r="I427" s="59" t="s">
        <v>40</v>
      </c>
      <c r="J427" s="59" t="s">
        <v>41</v>
      </c>
      <c r="K427" s="59" t="s">
        <v>1258</v>
      </c>
      <c r="L427" s="59" t="s">
        <v>43</v>
      </c>
      <c r="M427" s="60">
        <v>46103.4383217593</v>
      </c>
      <c r="N427" s="60">
        <v>46103.8569688889</v>
      </c>
      <c r="O427" s="60">
        <v>45718.7120107523</v>
      </c>
      <c r="P427" s="60">
        <v>46090.6200562731</v>
      </c>
      <c r="Q427" s="60">
        <v>46103.4637301042</v>
      </c>
      <c r="R427" s="59">
        <v>25503.9</v>
      </c>
      <c r="S427" s="59">
        <v>97862.83</v>
      </c>
      <c r="T427" s="59">
        <v>249672.6</v>
      </c>
      <c r="U427" s="59">
        <v>228553.7</v>
      </c>
      <c r="V427" s="59">
        <v>81</v>
      </c>
      <c r="W427" s="59">
        <v>249</v>
      </c>
      <c r="X427" s="59">
        <v>590</v>
      </c>
      <c r="Y427" s="59">
        <v>535</v>
      </c>
      <c r="Z427" s="59">
        <v>668.1608823529</v>
      </c>
      <c r="AA427" s="59">
        <v>0.3365788068</v>
      </c>
      <c r="AB427" s="59">
        <v>-0.0683536141</v>
      </c>
      <c r="AC427" s="59">
        <v>0.1809509713</v>
      </c>
      <c r="AD427" s="61">
        <f>IF(AND($G427="正式版",$H427="中西医诊所"),IFERROR(R427/同类汇总数据!C$3,0),IF(AND($G427="正式版",$H427="中医诊所"),IFERROR(R427/同类汇总数据!C$4,0),IF(AND($G427="正式版",$H427="口腔诊所"),IFERROR(R427/同类汇总数据!C$5,0),IF(AND($G427="检查版",$H427="中西医诊所"),IFERROR(R427/同类汇总数据!C$6,0),IF(AND($G427="检查版",$H427="中医诊所"),IFERROR(R427/同类汇总数据!C$7,0),IF(AND($G427="检查版",$H427="口腔诊所"),IFERROR(R427/同类汇总数据!C$8,0),IF(AND($G427="互联网版",$H427="中西医诊所"),IFERROR(R427/同类汇总数据!C$9,0),IF(AND($G427="互联网版",$H427="中医诊所"),IFERROR(R427/同类汇总数据!C$10,0),IF(AND($G427="互联网版",$H427="口腔诊所"),IFERROR(R427/同类汇总数据!C$11,0))))))))))</f>
        <v>2.55101652860091</v>
      </c>
      <c r="AE427" s="61">
        <f>IF(AND($G427="正式版",$H427="中西医诊所"),IFERROR(S427/同类汇总数据!D$3,0),IF(AND($G427="正式版",$H427="中医诊所"),IFERROR(S427/同类汇总数据!D$4,0),IF(AND($G427="正式版",$H427="口腔诊所"),IFERROR(S427/同类汇总数据!D$5,0),IF(AND($G427="检查版",$H427="中西医诊所"),IFERROR(S427/同类汇总数据!D$6,0),IF(AND($G427="检查版",$H427="中医诊所"),IFERROR(S427/同类汇总数据!D$7,0),IF(AND($G427="检查版",$H427="口腔诊所"),IFERROR(S427/同类汇总数据!D$8,0),IF(AND($G427="互联网版",$H427="中西医诊所"),IFERROR(S427/同类汇总数据!D$9,0),IF(AND($G427="互联网版",$H427="中医诊所"),IFERROR(S427/同类汇总数据!D$10,0),IF(AND($G427="互联网版",$H427="口腔诊所"),IFERROR(S427/同类汇总数据!D$11,0))))))))))</f>
        <v>2.25330368128716</v>
      </c>
      <c r="AF427" s="61">
        <f>IF(AND($G427="正式版",$H427="中西医诊所"),IFERROR(T427/同类汇总数据!E$3,0),IF(AND($G427="正式版",$H427="中医诊所"),IFERROR(T427/同类汇总数据!E$4,0),IF(AND($G427="正式版",$H427="口腔诊所"),IFERROR(T427/同类汇总数据!E$5,0),IF(AND($G427="检查版",$H427="中西医诊所"),IFERROR(T427/同类汇总数据!E$6,0),IF(AND($G427="检查版",$H427="中医诊所"),IFERROR(T427/同类汇总数据!E$7,0),IF(AND($G427="检查版",$H427="口腔诊所"),IFERROR(T427/同类汇总数据!E$8,0),IF(AND($G427="互联网版",$H427="中西医诊所"),IFERROR(T427/同类汇总数据!E$9,0),IF(AND($G427="互联网版",$H427="中医诊所"),IFERROR(T427/同类汇总数据!E$10,0),IF(AND($G427="互联网版",$H427="口腔诊所"),IFERROR(T427/同类汇总数据!E$11,0))))))))))</f>
        <v>2.25200183351901</v>
      </c>
      <c r="AG427" s="61">
        <f>IF(AND($G427="正式版",$H427="中西医诊所"),IFERROR(U427/同类汇总数据!F$3,0),IF(AND($G427="正式版",$H427="中医诊所"),IFERROR(U427/同类汇总数据!F$4,0),IF(AND($G427="正式版",$H427="口腔诊所"),IFERROR(U427/同类汇总数据!F$5,0),IF(AND($G427="检查版",$H427="中西医诊所"),IFERROR(U427/同类汇总数据!F$6,0),IF(AND($G427="检查版",$H427="中医诊所"),IFERROR(U427/同类汇总数据!F$7,0),IF(AND($G427="检查版",$H427="口腔诊所"),IFERROR(U427/同类汇总数据!F$8,0),IF(AND($G427="互联网版",$H427="中西医诊所"),IFERROR(U427/同类汇总数据!F$9,0),IF(AND($G427="互联网版",$H427="中医诊所"),IFERROR(U427/同类汇总数据!F$10,0),IF(AND($G427="互联网版",$H427="口腔诊所"),IFERROR(U427/同类汇总数据!F$11,0))))))))))</f>
        <v>2.2878707126167</v>
      </c>
      <c r="AH427" s="61">
        <f>IF(AND($G427="正式版",$H427="中西医诊所"),IFERROR(V427/同类汇总数据!G$3,0),IF(AND($G427="正式版",$H427="中医诊所"),IFERROR(V427/同类汇总数据!G$4,0),IF(AND($G427="正式版",$H427="口腔诊所"),IFERROR(V427/同类汇总数据!G$5,0),IF(AND($G427="检查版",$H427="中西医诊所"),IFERROR(V427/同类汇总数据!G$6,0),IF(AND($G427="检查版",$H427="中医诊所"),IFERROR(V427/同类汇总数据!G$7,0),IF(AND($G427="检查版",$H427="口腔诊所"),IFERROR(V427/同类汇总数据!G$8,0),IF(AND($G427="互联网版",$H427="中西医诊所"),IFERROR(V427/同类汇总数据!G$9,0),IF(AND($G427="互联网版",$H427="中医诊所"),IFERROR(V427/同类汇总数据!G$10,0),IF(AND($G427="互联网版",$H427="口腔诊所"),IFERROR(V427/同类汇总数据!G$11,0))))))))))</f>
        <v>6.01944056359799</v>
      </c>
      <c r="AI427" s="61">
        <f>IF(AND($G427="正式版",$H427="中西医诊所"),IFERROR(W427/同类汇总数据!H$3,0),IF(AND($G427="正式版",$H427="中医诊所"),IFERROR(W427/同类汇总数据!H$4,0),IF(AND($G427="正式版",$H427="口腔诊所"),IFERROR(W427/同类汇总数据!H$5,0),IF(AND($G427="检查版",$H427="中西医诊所"),IFERROR(W427/同类汇总数据!H$6,0),IF(AND($G427="检查版",$H427="中医诊所"),IFERROR(W427/同类汇总数据!H$7,0),IF(AND($G427="检查版",$H427="口腔诊所"),IFERROR(W427/同类汇总数据!H$8,0),IF(AND($G427="互联网版",$H427="中西医诊所"),IFERROR(W427/同类汇总数据!H$9,0),IF(AND($G427="互联网版",$H427="中医诊所"),IFERROR(W427/同类汇总数据!H$10,0),IF(AND($G427="互联网版",$H427="口腔诊所"),IFERROR(W427/同类汇总数据!H$11,0))))))))))</f>
        <v>4.3848604328861</v>
      </c>
      <c r="AJ427" s="61">
        <f>IF(AND($G427="正式版",$H427="中西医诊所"),IFERROR(X427/同类汇总数据!I$3,0),IF(AND($G427="正式版",$H427="中医诊所"),IFERROR(X427/同类汇总数据!I$4,0),IF(AND($G427="正式版",$H427="口腔诊所"),IFERROR(X427/同类汇总数据!I$5,0),IF(AND($G427="检查版",$H427="中西医诊所"),IFERROR(X427/同类汇总数据!I$6,0),IF(AND($G427="检查版",$H427="中医诊所"),IFERROR(X427/同类汇总数据!I$7,0),IF(AND($G427="检查版",$H427="口腔诊所"),IFERROR(X427/同类汇总数据!I$8,0),IF(AND($G427="互联网版",$H427="中西医诊所"),IFERROR(X427/同类汇总数据!I$9,0),IF(AND($G427="互联网版",$H427="中医诊所"),IFERROR(X427/同类汇总数据!I$10,0),IF(AND($G427="互联网版",$H427="口腔诊所"),IFERROR(X427/同类汇总数据!I$11,0))))))))))</f>
        <v>3.99887489282676</v>
      </c>
      <c r="AK427" s="61">
        <f>IF(AND($G427="正式版",$H427="中西医诊所"),IFERROR(Y427/同类汇总数据!J$3,0),IF(AND($G427="正式版",$H427="中医诊所"),IFERROR(Y427/同类汇总数据!J$4,0),IF(AND($G427="正式版",$H427="口腔诊所"),IFERROR(Y427/同类汇总数据!J$5,0),IF(AND($G427="检查版",$H427="中西医诊所"),IFERROR(Y427/同类汇总数据!J$6,0),IF(AND($G427="检查版",$H427="中医诊所"),IFERROR(Y427/同类汇总数据!J$7,0),IF(AND($G427="检查版",$H427="口腔诊所"),IFERROR(Y427/同类汇总数据!J$8,0),IF(AND($G427="互联网版",$H427="中西医诊所"),IFERROR(Y427/同类汇总数据!J$9,0),IF(AND($G427="互联网版",$H427="中医诊所"),IFERROR(Y427/同类汇总数据!J$10,0),IF(AND($G427="互联网版",$H427="口腔诊所"),IFERROR(Y427/同类汇总数据!J$11,0))))))))))</f>
        <v>4.02839908408511</v>
      </c>
      <c r="AL427" s="62" t="str">
        <f ca="1" t="shared" si="115"/>
        <v>-</v>
      </c>
      <c r="AM427" s="62" t="str">
        <f t="shared" si="116"/>
        <v>高于同行100%</v>
      </c>
      <c r="AN427" s="5" t="str">
        <f t="shared" si="117"/>
        <v>高于同行100%</v>
      </c>
      <c r="AO427" s="63">
        <f t="shared" si="118"/>
        <v>46103.8569688889</v>
      </c>
      <c r="AP427" s="5" t="str">
        <f t="shared" si="119"/>
        <v/>
      </c>
      <c r="AQ427" s="60">
        <v>45401.6989760185</v>
      </c>
    </row>
    <row r="428" ht="17" spans="1:43">
      <c r="A428" s="5">
        <f t="shared" si="122"/>
        <v>425</v>
      </c>
      <c r="B428" s="55" t="str">
        <f t="shared" si="112"/>
        <v>连续三月交易上升</v>
      </c>
      <c r="C428" s="2" t="str">
        <f t="shared" si="113"/>
        <v/>
      </c>
      <c r="D428" s="56" t="str">
        <f t="shared" si="114"/>
        <v>-</v>
      </c>
      <c r="E428" s="84" t="s">
        <v>1259</v>
      </c>
      <c r="F428" s="58">
        <v>45402.4188827315</v>
      </c>
      <c r="G428" s="59" t="s">
        <v>38</v>
      </c>
      <c r="H428" s="59" t="s">
        <v>39</v>
      </c>
      <c r="I428" s="59" t="s">
        <v>40</v>
      </c>
      <c r="J428" s="59" t="s">
        <v>121</v>
      </c>
      <c r="K428" s="59" t="s">
        <v>1260</v>
      </c>
      <c r="L428" s="59" t="s">
        <v>1261</v>
      </c>
      <c r="M428" s="60">
        <v>46104.3668865741</v>
      </c>
      <c r="N428" s="60">
        <v>46104.3780692708</v>
      </c>
      <c r="O428" s="60">
        <v>46104.3775855903</v>
      </c>
      <c r="P428" s="60">
        <v>46083.880007037</v>
      </c>
      <c r="Q428" s="60">
        <v>46103.6614073148</v>
      </c>
      <c r="R428" s="59">
        <v>64909.8</v>
      </c>
      <c r="S428" s="59">
        <v>352402.2</v>
      </c>
      <c r="T428" s="59">
        <v>840037.8</v>
      </c>
      <c r="U428" s="59">
        <v>751139.4</v>
      </c>
      <c r="V428" s="59">
        <v>115</v>
      </c>
      <c r="W428" s="59">
        <v>559</v>
      </c>
      <c r="X428" s="59">
        <v>1440</v>
      </c>
      <c r="Y428" s="59">
        <v>1301</v>
      </c>
      <c r="Z428" s="85" t="s">
        <v>1262</v>
      </c>
      <c r="AA428" s="59">
        <v>0.5067624307</v>
      </c>
      <c r="AB428" s="59">
        <v>-0.0783227299</v>
      </c>
      <c r="AC428" s="59">
        <v>-0.2295576613</v>
      </c>
      <c r="AD428" s="61">
        <f>IF(AND($G428="正式版",$H428="中西医诊所"),IFERROR(R428/同类汇总数据!C$3,0),IF(AND($G428="正式版",$H428="中医诊所"),IFERROR(R428/同类汇总数据!C$4,0),IF(AND($G428="正式版",$H428="口腔诊所"),IFERROR(R428/同类汇总数据!C$5,0),IF(AND($G428="检查版",$H428="中西医诊所"),IFERROR(R428/同类汇总数据!C$6,0),IF(AND($G428="检查版",$H428="中医诊所"),IFERROR(R428/同类汇总数据!C$7,0),IF(AND($G428="检查版",$H428="口腔诊所"),IFERROR(R428/同类汇总数据!C$8,0),IF(AND($G428="互联网版",$H428="中西医诊所"),IFERROR(R428/同类汇总数据!C$9,0),IF(AND($G428="互联网版",$H428="中医诊所"),IFERROR(R428/同类汇总数据!C$10,0),IF(AND($G428="互联网版",$H428="口腔诊所"),IFERROR(R428/同类汇总数据!C$11,0))))))))))</f>
        <v>7.09260914705426</v>
      </c>
      <c r="AE428" s="61">
        <f>IF(AND($G428="正式版",$H428="中西医诊所"),IFERROR(S428/同类汇总数据!D$3,0),IF(AND($G428="正式版",$H428="中医诊所"),IFERROR(S428/同类汇总数据!D$4,0),IF(AND($G428="正式版",$H428="口腔诊所"),IFERROR(S428/同类汇总数据!D$5,0),IF(AND($G428="检查版",$H428="中西医诊所"),IFERROR(S428/同类汇总数据!D$6,0),IF(AND($G428="检查版",$H428="中医诊所"),IFERROR(S428/同类汇总数据!D$7,0),IF(AND($G428="检查版",$H428="口腔诊所"),IFERROR(S428/同类汇总数据!D$8,0),IF(AND($G428="互联网版",$H428="中西医诊所"),IFERROR(S428/同类汇总数据!D$9,0),IF(AND($G428="互联网版",$H428="中医诊所"),IFERROR(S428/同类汇总数据!D$10,0),IF(AND($G428="互联网版",$H428="口腔诊所"),IFERROR(S428/同类汇总数据!D$11,0))))))))))</f>
        <v>9.65916711899366</v>
      </c>
      <c r="AF428" s="61">
        <f>IF(AND($G428="正式版",$H428="中西医诊所"),IFERROR(T428/同类汇总数据!E$3,0),IF(AND($G428="正式版",$H428="中医诊所"),IFERROR(T428/同类汇总数据!E$4,0),IF(AND($G428="正式版",$H428="口腔诊所"),IFERROR(T428/同类汇总数据!E$5,0),IF(AND($G428="检查版",$H428="中西医诊所"),IFERROR(T428/同类汇总数据!E$6,0),IF(AND($G428="检查版",$H428="中医诊所"),IFERROR(T428/同类汇总数据!E$7,0),IF(AND($G428="检查版",$H428="口腔诊所"),IFERROR(T428/同类汇总数据!E$8,0),IF(AND($G428="互联网版",$H428="中西医诊所"),IFERROR(T428/同类汇总数据!E$9,0),IF(AND($G428="互联网版",$H428="中医诊所"),IFERROR(T428/同类汇总数据!E$10,0),IF(AND($G428="互联网版",$H428="口腔诊所"),IFERROR(T428/同类汇总数据!E$11,0))))))))))</f>
        <v>7.69856135010743</v>
      </c>
      <c r="AG428" s="61">
        <f>IF(AND($G428="正式版",$H428="中西医诊所"),IFERROR(U428/同类汇总数据!F$3,0),IF(AND($G428="正式版",$H428="中医诊所"),IFERROR(U428/同类汇总数据!F$4,0),IF(AND($G428="正式版",$H428="口腔诊所"),IFERROR(U428/同类汇总数据!F$5,0),IF(AND($G428="检查版",$H428="中西医诊所"),IFERROR(U428/同类汇总数据!F$6,0),IF(AND($G428="检查版",$H428="中医诊所"),IFERROR(U428/同类汇总数据!F$7,0),IF(AND($G428="检查版",$H428="口腔诊所"),IFERROR(U428/同类汇总数据!F$8,0),IF(AND($G428="互联网版",$H428="中西医诊所"),IFERROR(U428/同类汇总数据!F$9,0),IF(AND($G428="互联网版",$H428="中医诊所"),IFERROR(U428/同类汇总数据!F$10,0),IF(AND($G428="互联网版",$H428="口腔诊所"),IFERROR(U428/同类汇总数据!F$11,0))))))))))</f>
        <v>7.83063489542011</v>
      </c>
      <c r="AH428" s="61">
        <f>IF(AND($G428="正式版",$H428="中西医诊所"),IFERROR(V428/同类汇总数据!G$3,0),IF(AND($G428="正式版",$H428="中医诊所"),IFERROR(V428/同类汇总数据!G$4,0),IF(AND($G428="正式版",$H428="口腔诊所"),IFERROR(V428/同类汇总数据!G$5,0),IF(AND($G428="检查版",$H428="中西医诊所"),IFERROR(V428/同类汇总数据!G$6,0),IF(AND($G428="检查版",$H428="中医诊所"),IFERROR(V428/同类汇总数据!G$7,0),IF(AND($G428="检查版",$H428="口腔诊所"),IFERROR(V428/同类汇总数据!G$8,0),IF(AND($G428="互联网版",$H428="中西医诊所"),IFERROR(V428/同类汇总数据!G$9,0),IF(AND($G428="互联网版",$H428="中医诊所"),IFERROR(V428/同类汇总数据!G$10,0),IF(AND($G428="互联网版",$H428="口腔诊所"),IFERROR(V428/同类汇总数据!G$11,0))))))))))</f>
        <v>1.21306609311495</v>
      </c>
      <c r="AI428" s="61">
        <f>IF(AND($G428="正式版",$H428="中西医诊所"),IFERROR(W428/同类汇总数据!H$3,0),IF(AND($G428="正式版",$H428="中医诊所"),IFERROR(W428/同类汇总数据!H$4,0),IF(AND($G428="正式版",$H428="口腔诊所"),IFERROR(W428/同类汇总数据!H$5,0),IF(AND($G428="检查版",$H428="中西医诊所"),IFERROR(W428/同类汇总数据!H$6,0),IF(AND($G428="检查版",$H428="中医诊所"),IFERROR(W428/同类汇总数据!H$7,0),IF(AND($G428="检查版",$H428="口腔诊所"),IFERROR(W428/同类汇总数据!H$8,0),IF(AND($G428="互联网版",$H428="中西医诊所"),IFERROR(W428/同类汇总数据!H$9,0),IF(AND($G428="互联网版",$H428="中医诊所"),IFERROR(W428/同类汇总数据!H$10,0),IF(AND($G428="互联网版",$H428="口腔诊所"),IFERROR(W428/同类汇总数据!H$11,0))))))))))</f>
        <v>1.52886630870956</v>
      </c>
      <c r="AJ428" s="61">
        <f>IF(AND($G428="正式版",$H428="中西医诊所"),IFERROR(X428/同类汇总数据!I$3,0),IF(AND($G428="正式版",$H428="中医诊所"),IFERROR(X428/同类汇总数据!I$4,0),IF(AND($G428="正式版",$H428="口腔诊所"),IFERROR(X428/同类汇总数据!I$5,0),IF(AND($G428="检查版",$H428="中西医诊所"),IFERROR(X428/同类汇总数据!I$6,0),IF(AND($G428="检查版",$H428="中医诊所"),IFERROR(X428/同类汇总数据!I$7,0),IF(AND($G428="检查版",$H428="口腔诊所"),IFERROR(X428/同类汇总数据!I$8,0),IF(AND($G428="互联网版",$H428="中西医诊所"),IFERROR(X428/同类汇总数据!I$9,0),IF(AND($G428="互联网版",$H428="中医诊所"),IFERROR(X428/同类汇总数据!I$10,0),IF(AND($G428="互联网版",$H428="口腔诊所"),IFERROR(X428/同类汇总数据!I$11,0))))))))))</f>
        <v>1.27331098613603</v>
      </c>
      <c r="AK428" s="61">
        <f>IF(AND($G428="正式版",$H428="中西医诊所"),IFERROR(Y428/同类汇总数据!J$3,0),IF(AND($G428="正式版",$H428="中医诊所"),IFERROR(Y428/同类汇总数据!J$4,0),IF(AND($G428="正式版",$H428="口腔诊所"),IFERROR(Y428/同类汇总数据!J$5,0),IF(AND($G428="检查版",$H428="中西医诊所"),IFERROR(Y428/同类汇总数据!J$6,0),IF(AND($G428="检查版",$H428="中医诊所"),IFERROR(Y428/同类汇总数据!J$7,0),IF(AND($G428="检查版",$H428="口腔诊所"),IFERROR(Y428/同类汇总数据!J$8,0),IF(AND($G428="互联网版",$H428="中西医诊所"),IFERROR(Y428/同类汇总数据!J$9,0),IF(AND($G428="互联网版",$H428="中医诊所"),IFERROR(Y428/同类汇总数据!J$10,0),IF(AND($G428="互联网版",$H428="口腔诊所"),IFERROR(Y428/同类汇总数据!J$11,0))))))))))</f>
        <v>1.29998289338422</v>
      </c>
      <c r="AL428" s="62" t="str">
        <f ca="1" t="shared" si="115"/>
        <v>-</v>
      </c>
      <c r="AM428" s="62" t="str">
        <f t="shared" si="116"/>
        <v>高于同行100%</v>
      </c>
      <c r="AN428" s="5" t="str">
        <f t="shared" si="117"/>
        <v>高于同行150%</v>
      </c>
      <c r="AO428" s="63">
        <f t="shared" si="118"/>
        <v>46104.3780692708</v>
      </c>
      <c r="AP428" s="5" t="str">
        <f t="shared" si="119"/>
        <v/>
      </c>
      <c r="AQ428" s="60">
        <v>45401.7011910185</v>
      </c>
    </row>
    <row r="429" ht="17" spans="1:43">
      <c r="A429" s="5">
        <f t="shared" si="122"/>
        <v>426</v>
      </c>
      <c r="B429" s="55" t="str">
        <f t="shared" si="112"/>
        <v>无交易</v>
      </c>
      <c r="C429" s="2" t="str">
        <f t="shared" si="113"/>
        <v/>
      </c>
      <c r="D429" s="56" t="str">
        <f t="shared" si="114"/>
        <v>-</v>
      </c>
      <c r="E429" s="84" t="s">
        <v>1263</v>
      </c>
      <c r="F429" s="58">
        <v>45404.3706301042</v>
      </c>
      <c r="G429" s="59" t="s">
        <v>38</v>
      </c>
      <c r="H429" s="59" t="s">
        <v>63</v>
      </c>
      <c r="I429" s="59" t="s">
        <v>40</v>
      </c>
      <c r="J429" s="59" t="s">
        <v>53</v>
      </c>
      <c r="K429" s="59" t="s">
        <v>1264</v>
      </c>
      <c r="L429" s="59" t="s">
        <v>83</v>
      </c>
      <c r="M429" s="60">
        <v>46102.5484143519</v>
      </c>
      <c r="N429" s="60">
        <v>46096.5843253125</v>
      </c>
      <c r="O429" s="60">
        <v>46102.5660756134</v>
      </c>
      <c r="P429" s="60">
        <v>46036.3898984606</v>
      </c>
      <c r="Q429" s="60">
        <v>46027.7083648843</v>
      </c>
      <c r="R429" s="59"/>
      <c r="S429" s="59">
        <v>280</v>
      </c>
      <c r="T429" s="59">
        <v>838.8</v>
      </c>
      <c r="U429" s="59">
        <v>838.8</v>
      </c>
      <c r="V429" s="59"/>
      <c r="W429" s="59">
        <v>2</v>
      </c>
      <c r="X429" s="59">
        <v>6</v>
      </c>
      <c r="Y429" s="59">
        <v>6</v>
      </c>
      <c r="Z429" s="59">
        <v>167.76</v>
      </c>
      <c r="AA429" s="59">
        <v>1.2580645161</v>
      </c>
      <c r="AB429" s="59">
        <v>-0.7148114075</v>
      </c>
      <c r="AC429" s="59">
        <v>-0.6211883603</v>
      </c>
      <c r="AD429" s="61">
        <f>IF(AND($G429="正式版",$H429="中西医诊所"),IFERROR(R429/同类汇总数据!C$3,0),IF(AND($G429="正式版",$H429="中医诊所"),IFERROR(R429/同类汇总数据!C$4,0),IF(AND($G429="正式版",$H429="口腔诊所"),IFERROR(R429/同类汇总数据!C$5,0),IF(AND($G429="检查版",$H429="中西医诊所"),IFERROR(R429/同类汇总数据!C$6,0),IF(AND($G429="检查版",$H429="中医诊所"),IFERROR(R429/同类汇总数据!C$7,0),IF(AND($G429="检查版",$H429="口腔诊所"),IFERROR(R429/同类汇总数据!C$8,0),IF(AND($G429="互联网版",$H429="中西医诊所"),IFERROR(R429/同类汇总数据!C$9,0),IF(AND($G429="互联网版",$H429="中医诊所"),IFERROR(R429/同类汇总数据!C$10,0),IF(AND($G429="互联网版",$H429="口腔诊所"),IFERROR(R429/同类汇总数据!C$11,0))))))))))</f>
        <v>0</v>
      </c>
      <c r="AE429" s="61">
        <f>IF(AND($G429="正式版",$H429="中西医诊所"),IFERROR(S429/同类汇总数据!D$3,0),IF(AND($G429="正式版",$H429="中医诊所"),IFERROR(S429/同类汇总数据!D$4,0),IF(AND($G429="正式版",$H429="口腔诊所"),IFERROR(S429/同类汇总数据!D$5,0),IF(AND($G429="检查版",$H429="中西医诊所"),IFERROR(S429/同类汇总数据!D$6,0),IF(AND($G429="检查版",$H429="中医诊所"),IFERROR(S429/同类汇总数据!D$7,0),IF(AND($G429="检查版",$H429="口腔诊所"),IFERROR(S429/同类汇总数据!D$8,0),IF(AND($G429="互联网版",$H429="中西医诊所"),IFERROR(S429/同类汇总数据!D$9,0),IF(AND($G429="互联网版",$H429="中医诊所"),IFERROR(S429/同类汇总数据!D$10,0),IF(AND($G429="互联网版",$H429="口腔诊所"),IFERROR(S429/同类汇总数据!D$11,0))))))))))</f>
        <v>0.00644703439253091</v>
      </c>
      <c r="AF429" s="61">
        <f>IF(AND($G429="正式版",$H429="中西医诊所"),IFERROR(T429/同类汇总数据!E$3,0),IF(AND($G429="正式版",$H429="中医诊所"),IFERROR(T429/同类汇总数据!E$4,0),IF(AND($G429="正式版",$H429="口腔诊所"),IFERROR(T429/同类汇总数据!E$5,0),IF(AND($G429="检查版",$H429="中西医诊所"),IFERROR(T429/同类汇总数据!E$6,0),IF(AND($G429="检查版",$H429="中医诊所"),IFERROR(T429/同类汇总数据!E$7,0),IF(AND($G429="检查版",$H429="口腔诊所"),IFERROR(T429/同类汇总数据!E$8,0),IF(AND($G429="互联网版",$H429="中西医诊所"),IFERROR(T429/同类汇总数据!E$9,0),IF(AND($G429="互联网版",$H429="中医诊所"),IFERROR(T429/同类汇总数据!E$10,0),IF(AND($G429="互联网版",$H429="口腔诊所"),IFERROR(T429/同类汇总数据!E$11,0))))))))))</f>
        <v>0.00756582475592334</v>
      </c>
      <c r="AG429" s="61">
        <f>IF(AND($G429="正式版",$H429="中西医诊所"),IFERROR(U429/同类汇总数据!F$3,0),IF(AND($G429="正式版",$H429="中医诊所"),IFERROR(U429/同类汇总数据!F$4,0),IF(AND($G429="正式版",$H429="口腔诊所"),IFERROR(U429/同类汇总数据!F$5,0),IF(AND($G429="检查版",$H429="中西医诊所"),IFERROR(U429/同类汇总数据!F$6,0),IF(AND($G429="检查版",$H429="中医诊所"),IFERROR(U429/同类汇总数据!F$7,0),IF(AND($G429="检查版",$H429="口腔诊所"),IFERROR(U429/同类汇总数据!F$8,0),IF(AND($G429="互联网版",$H429="中西医诊所"),IFERROR(U429/同类汇总数据!F$9,0),IF(AND($G429="互联网版",$H429="中医诊所"),IFERROR(U429/同类汇总数据!F$10,0),IF(AND($G429="互联网版",$H429="口腔诊所"),IFERROR(U429/同类汇总数据!F$11,0))))))))))</f>
        <v>0.00839656480618292</v>
      </c>
      <c r="AH429" s="61">
        <f>IF(AND($G429="正式版",$H429="中西医诊所"),IFERROR(V429/同类汇总数据!G$3,0),IF(AND($G429="正式版",$H429="中医诊所"),IFERROR(V429/同类汇总数据!G$4,0),IF(AND($G429="正式版",$H429="口腔诊所"),IFERROR(V429/同类汇总数据!G$5,0),IF(AND($G429="检查版",$H429="中西医诊所"),IFERROR(V429/同类汇总数据!G$6,0),IF(AND($G429="检查版",$H429="中医诊所"),IFERROR(V429/同类汇总数据!G$7,0),IF(AND($G429="检查版",$H429="口腔诊所"),IFERROR(V429/同类汇总数据!G$8,0),IF(AND($G429="互联网版",$H429="中西医诊所"),IFERROR(V429/同类汇总数据!G$9,0),IF(AND($G429="互联网版",$H429="中医诊所"),IFERROR(V429/同类汇总数据!G$10,0),IF(AND($G429="互联网版",$H429="口腔诊所"),IFERROR(V429/同类汇总数据!G$11,0))))))))))</f>
        <v>0</v>
      </c>
      <c r="AI429" s="61">
        <f>IF(AND($G429="正式版",$H429="中西医诊所"),IFERROR(W429/同类汇总数据!H$3,0),IF(AND($G429="正式版",$H429="中医诊所"),IFERROR(W429/同类汇总数据!H$4,0),IF(AND($G429="正式版",$H429="口腔诊所"),IFERROR(W429/同类汇总数据!H$5,0),IF(AND($G429="检查版",$H429="中西医诊所"),IFERROR(W429/同类汇总数据!H$6,0),IF(AND($G429="检查版",$H429="中医诊所"),IFERROR(W429/同类汇总数据!H$7,0),IF(AND($G429="检查版",$H429="口腔诊所"),IFERROR(W429/同类汇总数据!H$8,0),IF(AND($G429="互联网版",$H429="中西医诊所"),IFERROR(W429/同类汇总数据!H$9,0),IF(AND($G429="互联网版",$H429="中医诊所"),IFERROR(W429/同类汇总数据!H$10,0),IF(AND($G429="互联网版",$H429="口腔诊所"),IFERROR(W429/同类汇总数据!H$11,0))))))))))</f>
        <v>0.0352197625131414</v>
      </c>
      <c r="AJ429" s="61">
        <f>IF(AND($G429="正式版",$H429="中西医诊所"),IFERROR(X429/同类汇总数据!I$3,0),IF(AND($G429="正式版",$H429="中医诊所"),IFERROR(X429/同类汇总数据!I$4,0),IF(AND($G429="正式版",$H429="口腔诊所"),IFERROR(X429/同类汇总数据!I$5,0),IF(AND($G429="检查版",$H429="中西医诊所"),IFERROR(X429/同类汇总数据!I$6,0),IF(AND($G429="检查版",$H429="中医诊所"),IFERROR(X429/同类汇总数据!I$7,0),IF(AND($G429="检查版",$H429="口腔诊所"),IFERROR(X429/同类汇总数据!I$8,0),IF(AND($G429="互联网版",$H429="中西医诊所"),IFERROR(X429/同类汇总数据!I$9,0),IF(AND($G429="互联网版",$H429="中医诊所"),IFERROR(X429/同类汇总数据!I$10,0),IF(AND($G429="互联网版",$H429="口腔诊所"),IFERROR(X429/同类汇总数据!I$11,0))))))))))</f>
        <v>0.0406665243338315</v>
      </c>
      <c r="AK429" s="61">
        <f>IF(AND($G429="正式版",$H429="中西医诊所"),IFERROR(Y429/同类汇总数据!J$3,0),IF(AND($G429="正式版",$H429="中医诊所"),IFERROR(Y429/同类汇总数据!J$4,0),IF(AND($G429="正式版",$H429="口腔诊所"),IFERROR(Y429/同类汇总数据!J$5,0),IF(AND($G429="检查版",$H429="中西医诊所"),IFERROR(Y429/同类汇总数据!J$6,0),IF(AND($G429="检查版",$H429="中医诊所"),IFERROR(Y429/同类汇总数据!J$7,0),IF(AND($G429="检查版",$H429="口腔诊所"),IFERROR(Y429/同类汇总数据!J$8,0),IF(AND($G429="互联网版",$H429="中西医诊所"),IFERROR(Y429/同类汇总数据!J$9,0),IF(AND($G429="互联网版",$H429="中医诊所"),IFERROR(Y429/同类汇总数据!J$10,0),IF(AND($G429="互联网版",$H429="口腔诊所"),IFERROR(Y429/同类汇总数据!J$11,0))))))))))</f>
        <v>0.0451783074850667</v>
      </c>
      <c r="AL429" s="62" t="str">
        <f ca="1" t="shared" si="115"/>
        <v>-</v>
      </c>
      <c r="AM429" s="62" t="str">
        <f t="shared" si="116"/>
        <v>低于同行20%</v>
      </c>
      <c r="AN429" s="5" t="str">
        <f t="shared" si="117"/>
        <v>低于同行20%</v>
      </c>
      <c r="AO429" s="63">
        <f t="shared" si="118"/>
        <v>46102.5660756134</v>
      </c>
      <c r="AP429" s="5" t="str">
        <f t="shared" si="119"/>
        <v/>
      </c>
      <c r="AQ429" s="60">
        <v>45401.7104560417</v>
      </c>
    </row>
    <row r="430" ht="17" spans="1:43">
      <c r="A430" s="5">
        <f t="shared" si="122"/>
        <v>427</v>
      </c>
      <c r="B430" s="55" t="str">
        <f t="shared" si="112"/>
        <v>无交易</v>
      </c>
      <c r="C430" s="2" t="str">
        <f t="shared" si="113"/>
        <v/>
      </c>
      <c r="D430" s="56" t="str">
        <f t="shared" si="114"/>
        <v>流失</v>
      </c>
      <c r="E430" s="84" t="s">
        <v>1265</v>
      </c>
      <c r="F430" s="58">
        <v>45404.5055192593</v>
      </c>
      <c r="G430" s="59" t="s">
        <v>38</v>
      </c>
      <c r="H430" s="59" t="s">
        <v>66</v>
      </c>
      <c r="I430" s="59" t="s">
        <v>40</v>
      </c>
      <c r="J430" s="59" t="s">
        <v>117</v>
      </c>
      <c r="K430" s="59" t="s">
        <v>1266</v>
      </c>
      <c r="L430" s="59" t="s">
        <v>119</v>
      </c>
      <c r="M430" s="60">
        <v>46047.7240046296</v>
      </c>
      <c r="N430" s="60">
        <v>46044.4372477662</v>
      </c>
      <c r="O430" s="60">
        <v>46044.4369033912</v>
      </c>
      <c r="P430" s="60">
        <v>45985.3903446412</v>
      </c>
      <c r="Q430" s="60">
        <v>46044.4374364815</v>
      </c>
      <c r="R430" s="59"/>
      <c r="S430" s="59"/>
      <c r="T430" s="59">
        <v>6063.96</v>
      </c>
      <c r="U430" s="59">
        <v>149.56</v>
      </c>
      <c r="V430" s="59"/>
      <c r="W430" s="59"/>
      <c r="X430" s="59">
        <v>6</v>
      </c>
      <c r="Y430" s="59">
        <v>4</v>
      </c>
      <c r="Z430" s="59">
        <v>74.78</v>
      </c>
      <c r="AA430" s="59"/>
      <c r="AB430" s="59"/>
      <c r="AC430" s="59">
        <v>-0.7511074846</v>
      </c>
      <c r="AD430" s="61">
        <f>IF(AND($G430="正式版",$H430="中西医诊所"),IFERROR(R430/同类汇总数据!C$3,0),IF(AND($G430="正式版",$H430="中医诊所"),IFERROR(R430/同类汇总数据!C$4,0),IF(AND($G430="正式版",$H430="口腔诊所"),IFERROR(R430/同类汇总数据!C$5,0),IF(AND($G430="检查版",$H430="中西医诊所"),IFERROR(R430/同类汇总数据!C$6,0),IF(AND($G430="检查版",$H430="中医诊所"),IFERROR(R430/同类汇总数据!C$7,0),IF(AND($G430="检查版",$H430="口腔诊所"),IFERROR(R430/同类汇总数据!C$8,0),IF(AND($G430="互联网版",$H430="中西医诊所"),IFERROR(R430/同类汇总数据!C$9,0),IF(AND($G430="互联网版",$H430="中医诊所"),IFERROR(R430/同类汇总数据!C$10,0),IF(AND($G430="互联网版",$H430="口腔诊所"),IFERROR(R430/同类汇总数据!C$11,0))))))))))</f>
        <v>0</v>
      </c>
      <c r="AE430" s="61">
        <f>IF(AND($G430="正式版",$H430="中西医诊所"),IFERROR(S430/同类汇总数据!D$3,0),IF(AND($G430="正式版",$H430="中医诊所"),IFERROR(S430/同类汇总数据!D$4,0),IF(AND($G430="正式版",$H430="口腔诊所"),IFERROR(S430/同类汇总数据!D$5,0),IF(AND($G430="检查版",$H430="中西医诊所"),IFERROR(S430/同类汇总数据!D$6,0),IF(AND($G430="检查版",$H430="中医诊所"),IFERROR(S430/同类汇总数据!D$7,0),IF(AND($G430="检查版",$H430="口腔诊所"),IFERROR(S430/同类汇总数据!D$8,0),IF(AND($G430="互联网版",$H430="中西医诊所"),IFERROR(S430/同类汇总数据!D$9,0),IF(AND($G430="互联网版",$H430="中医诊所"),IFERROR(S430/同类汇总数据!D$10,0),IF(AND($G430="互联网版",$H430="口腔诊所"),IFERROR(S430/同类汇总数据!D$11,0))))))))))</f>
        <v>0</v>
      </c>
      <c r="AF430" s="61">
        <f>IF(AND($G430="正式版",$H430="中西医诊所"),IFERROR(T430/同类汇总数据!E$3,0),IF(AND($G430="正式版",$H430="中医诊所"),IFERROR(T430/同类汇总数据!E$4,0),IF(AND($G430="正式版",$H430="口腔诊所"),IFERROR(T430/同类汇总数据!E$5,0),IF(AND($G430="检查版",$H430="中西医诊所"),IFERROR(T430/同类汇总数据!E$6,0),IF(AND($G430="检查版",$H430="中医诊所"),IFERROR(T430/同类汇总数据!E$7,0),IF(AND($G430="检查版",$H430="口腔诊所"),IFERROR(T430/同类汇总数据!E$8,0),IF(AND($G430="互联网版",$H430="中西医诊所"),IFERROR(T430/同类汇总数据!E$9,0),IF(AND($G430="互联网版",$H430="中医诊所"),IFERROR(T430/同类汇总数据!E$10,0),IF(AND($G430="互联网版",$H430="口腔诊所"),IFERROR(T430/同类汇总数据!E$11,0))))))))))</f>
        <v>0.0779182044988683</v>
      </c>
      <c r="AG430" s="61">
        <f>IF(AND($G430="正式版",$H430="中西医诊所"),IFERROR(U430/同类汇总数据!F$3,0),IF(AND($G430="正式版",$H430="中医诊所"),IFERROR(U430/同类汇总数据!F$4,0),IF(AND($G430="正式版",$H430="口腔诊所"),IFERROR(U430/同类汇总数据!F$5,0),IF(AND($G430="检查版",$H430="中西医诊所"),IFERROR(U430/同类汇总数据!F$6,0),IF(AND($G430="检查版",$H430="中医诊所"),IFERROR(U430/同类汇总数据!F$7,0),IF(AND($G430="检查版",$H430="口腔诊所"),IFERROR(U430/同类汇总数据!F$8,0),IF(AND($G430="互联网版",$H430="中西医诊所"),IFERROR(U430/同类汇总数据!F$9,0),IF(AND($G430="互联网版",$H430="中医诊所"),IFERROR(U430/同类汇总数据!F$10,0),IF(AND($G430="互联网版",$H430="口腔诊所"),IFERROR(U430/同类汇总数据!F$11,0))))))))))</f>
        <v>0.00223935727827855</v>
      </c>
      <c r="AH430" s="61">
        <f>IF(AND($G430="正式版",$H430="中西医诊所"),IFERROR(V430/同类汇总数据!G$3,0),IF(AND($G430="正式版",$H430="中医诊所"),IFERROR(V430/同类汇总数据!G$4,0),IF(AND($G430="正式版",$H430="口腔诊所"),IFERROR(V430/同类汇总数据!G$5,0),IF(AND($G430="检查版",$H430="中西医诊所"),IFERROR(V430/同类汇总数据!G$6,0),IF(AND($G430="检查版",$H430="中医诊所"),IFERROR(V430/同类汇总数据!G$7,0),IF(AND($G430="检查版",$H430="口腔诊所"),IFERROR(V430/同类汇总数据!G$8,0),IF(AND($G430="互联网版",$H430="中西医诊所"),IFERROR(V430/同类汇总数据!G$9,0),IF(AND($G430="互联网版",$H430="中医诊所"),IFERROR(V430/同类汇总数据!G$10,0),IF(AND($G430="互联网版",$H430="口腔诊所"),IFERROR(V430/同类汇总数据!G$11,0))))))))))</f>
        <v>0</v>
      </c>
      <c r="AI430" s="61">
        <f>IF(AND($G430="正式版",$H430="中西医诊所"),IFERROR(W430/同类汇总数据!H$3,0),IF(AND($G430="正式版",$H430="中医诊所"),IFERROR(W430/同类汇总数据!H$4,0),IF(AND($G430="正式版",$H430="口腔诊所"),IFERROR(W430/同类汇总数据!H$5,0),IF(AND($G430="检查版",$H430="中西医诊所"),IFERROR(W430/同类汇总数据!H$6,0),IF(AND($G430="检查版",$H430="中医诊所"),IFERROR(W430/同类汇总数据!H$7,0),IF(AND($G430="检查版",$H430="口腔诊所"),IFERROR(W430/同类汇总数据!H$8,0),IF(AND($G430="互联网版",$H430="中西医诊所"),IFERROR(W430/同类汇总数据!H$9,0),IF(AND($G430="互联网版",$H430="中医诊所"),IFERROR(W430/同类汇总数据!H$10,0),IF(AND($G430="互联网版",$H430="口腔诊所"),IFERROR(W430/同类汇总数据!H$11,0))))))))))</f>
        <v>0</v>
      </c>
      <c r="AJ430" s="61">
        <f>IF(AND($G430="正式版",$H430="中西医诊所"),IFERROR(X430/同类汇总数据!I$3,0),IF(AND($G430="正式版",$H430="中医诊所"),IFERROR(X430/同类汇总数据!I$4,0),IF(AND($G430="正式版",$H430="口腔诊所"),IFERROR(X430/同类汇总数据!I$5,0),IF(AND($G430="检查版",$H430="中西医诊所"),IFERROR(X430/同类汇总数据!I$6,0),IF(AND($G430="检查版",$H430="中医诊所"),IFERROR(X430/同类汇总数据!I$7,0),IF(AND($G430="检查版",$H430="口腔诊所"),IFERROR(X430/同类汇总数据!I$8,0),IF(AND($G430="互联网版",$H430="中西医诊所"),IFERROR(X430/同类汇总数据!I$9,0),IF(AND($G430="互联网版",$H430="中医诊所"),IFERROR(X430/同类汇总数据!I$10,0),IF(AND($G430="互联网版",$H430="口腔诊所"),IFERROR(X430/同类汇总数据!I$11,0))))))))))</f>
        <v>0.0116213530741384</v>
      </c>
      <c r="AK430" s="61">
        <f>IF(AND($G430="正式版",$H430="中西医诊所"),IFERROR(Y430/同类汇总数据!J$3,0),IF(AND($G430="正式版",$H430="中医诊所"),IFERROR(Y430/同类汇总数据!J$4,0),IF(AND($G430="正式版",$H430="口腔诊所"),IFERROR(Y430/同类汇总数据!J$5,0),IF(AND($G430="检查版",$H430="中西医诊所"),IFERROR(Y430/同类汇总数据!J$6,0),IF(AND($G430="检查版",$H430="中医诊所"),IFERROR(Y430/同类汇总数据!J$7,0),IF(AND($G430="检查版",$H430="口腔诊所"),IFERROR(Y430/同类汇总数据!J$8,0),IF(AND($G430="互联网版",$H430="中西医诊所"),IFERROR(Y430/同类汇总数据!J$9,0),IF(AND($G430="互联网版",$H430="中医诊所"),IFERROR(Y430/同类汇总数据!J$10,0),IF(AND($G430="互联网版",$H430="口腔诊所"),IFERROR(Y430/同类汇总数据!J$11,0))))))))))</f>
        <v>0.00877652595262607</v>
      </c>
      <c r="AL430" s="62" t="str">
        <f ca="1" t="shared" si="115"/>
        <v>最近一月未操作</v>
      </c>
      <c r="AM430" s="62" t="str">
        <f t="shared" si="116"/>
        <v>低于同行20%</v>
      </c>
      <c r="AN430" s="5" t="str">
        <f t="shared" si="117"/>
        <v>低于同行20%</v>
      </c>
      <c r="AO430" s="63">
        <f t="shared" si="118"/>
        <v>46047.7240046296</v>
      </c>
      <c r="AP430" s="5" t="str">
        <f t="shared" si="119"/>
        <v/>
      </c>
      <c r="AQ430" s="60">
        <v>45402.4188827315</v>
      </c>
    </row>
    <row r="431" ht="17" spans="1:43">
      <c r="A431" s="5">
        <f t="shared" si="122"/>
        <v>428</v>
      </c>
      <c r="B431" s="55" t="str">
        <f t="shared" si="112"/>
        <v>交易波动较大</v>
      </c>
      <c r="C431" s="2" t="str">
        <f t="shared" si="113"/>
        <v/>
      </c>
      <c r="D431" s="56" t="str">
        <f t="shared" si="114"/>
        <v>-</v>
      </c>
      <c r="E431" s="84" t="s">
        <v>1267</v>
      </c>
      <c r="F431" s="58">
        <v>45405.5977884838</v>
      </c>
      <c r="G431" s="59" t="s">
        <v>38</v>
      </c>
      <c r="H431" s="59" t="s">
        <v>39</v>
      </c>
      <c r="I431" s="59" t="s">
        <v>40</v>
      </c>
      <c r="J431" s="59" t="s">
        <v>102</v>
      </c>
      <c r="K431" s="59" t="s">
        <v>1268</v>
      </c>
      <c r="L431" s="59" t="s">
        <v>104</v>
      </c>
      <c r="M431" s="60">
        <v>46103.6677546296</v>
      </c>
      <c r="N431" s="60">
        <v>46103.7189793056</v>
      </c>
      <c r="O431" s="60">
        <v>46103.718352338</v>
      </c>
      <c r="P431" s="60">
        <v>46102.8098364815</v>
      </c>
      <c r="Q431" s="60">
        <v>46103.7190037963</v>
      </c>
      <c r="R431" s="59">
        <v>1140.52</v>
      </c>
      <c r="S431" s="59">
        <v>4903.44</v>
      </c>
      <c r="T431" s="59">
        <v>14438.22</v>
      </c>
      <c r="U431" s="59">
        <v>12541.48</v>
      </c>
      <c r="V431" s="59">
        <v>21</v>
      </c>
      <c r="W431" s="59">
        <v>96</v>
      </c>
      <c r="X431" s="59">
        <v>262</v>
      </c>
      <c r="Y431" s="59">
        <v>231</v>
      </c>
      <c r="Z431" s="59">
        <v>85.3161904762</v>
      </c>
      <c r="AA431" s="59">
        <v>-0.1158122509</v>
      </c>
      <c r="AB431" s="59">
        <v>0.3902203014</v>
      </c>
      <c r="AC431" s="59">
        <v>-0.6083485186</v>
      </c>
      <c r="AD431" s="61">
        <f>IF(AND($G431="正式版",$H431="中西医诊所"),IFERROR(R431/同类汇总数据!C$3,0),IF(AND($G431="正式版",$H431="中医诊所"),IFERROR(R431/同类汇总数据!C$4,0),IF(AND($G431="正式版",$H431="口腔诊所"),IFERROR(R431/同类汇总数据!C$5,0),IF(AND($G431="检查版",$H431="中西医诊所"),IFERROR(R431/同类汇总数据!C$6,0),IF(AND($G431="检查版",$H431="中医诊所"),IFERROR(R431/同类汇总数据!C$7,0),IF(AND($G431="检查版",$H431="口腔诊所"),IFERROR(R431/同类汇总数据!C$8,0),IF(AND($G431="互联网版",$H431="中西医诊所"),IFERROR(R431/同类汇总数据!C$9,0),IF(AND($G431="互联网版",$H431="中医诊所"),IFERROR(R431/同类汇总数据!C$10,0),IF(AND($G431="互联网版",$H431="口腔诊所"),IFERROR(R431/同类汇总数据!C$11,0))))))))))</f>
        <v>0.124623132167998</v>
      </c>
      <c r="AE431" s="61">
        <f>IF(AND($G431="正式版",$H431="中西医诊所"),IFERROR(S431/同类汇总数据!D$3,0),IF(AND($G431="正式版",$H431="中医诊所"),IFERROR(S431/同类汇总数据!D$4,0),IF(AND($G431="正式版",$H431="口腔诊所"),IFERROR(S431/同类汇总数据!D$5,0),IF(AND($G431="检查版",$H431="中西医诊所"),IFERROR(S431/同类汇总数据!D$6,0),IF(AND($G431="检查版",$H431="中医诊所"),IFERROR(S431/同类汇总数据!D$7,0),IF(AND($G431="检查版",$H431="口腔诊所"),IFERROR(S431/同类汇总数据!D$8,0),IF(AND($G431="互联网版",$H431="中西医诊所"),IFERROR(S431/同类汇总数据!D$9,0),IF(AND($G431="互联网版",$H431="中医诊所"),IFERROR(S431/同类汇总数据!D$10,0),IF(AND($G431="互联网版",$H431="口腔诊所"),IFERROR(S431/同类汇总数据!D$11,0))))))))))</f>
        <v>0.134400825017432</v>
      </c>
      <c r="AF431" s="61">
        <f>IF(AND($G431="正式版",$H431="中西医诊所"),IFERROR(T431/同类汇总数据!E$3,0),IF(AND($G431="正式版",$H431="中医诊所"),IFERROR(T431/同类汇总数据!E$4,0),IF(AND($G431="正式版",$H431="口腔诊所"),IFERROR(T431/同类汇总数据!E$5,0),IF(AND($G431="检查版",$H431="中西医诊所"),IFERROR(T431/同类汇总数据!E$6,0),IF(AND($G431="检查版",$H431="中医诊所"),IFERROR(T431/同类汇总数据!E$7,0),IF(AND($G431="检查版",$H431="口腔诊所"),IFERROR(T431/同类汇总数据!E$8,0),IF(AND($G431="互联网版",$H431="中西医诊所"),IFERROR(T431/同类汇总数据!E$9,0),IF(AND($G431="互联网版",$H431="中医诊所"),IFERROR(T431/同类汇总数据!E$10,0),IF(AND($G431="互联网版",$H431="口腔诊所"),IFERROR(T431/同类汇总数据!E$11,0))))))))))</f>
        <v>0.132319667586802</v>
      </c>
      <c r="AG431" s="61">
        <f>IF(AND($G431="正式版",$H431="中西医诊所"),IFERROR(U431/同类汇总数据!F$3,0),IF(AND($G431="正式版",$H431="中医诊所"),IFERROR(U431/同类汇总数据!F$4,0),IF(AND($G431="正式版",$H431="口腔诊所"),IFERROR(U431/同类汇总数据!F$5,0),IF(AND($G431="检查版",$H431="中西医诊所"),IFERROR(U431/同类汇总数据!F$6,0),IF(AND($G431="检查版",$H431="中医诊所"),IFERROR(U431/同类汇总数据!F$7,0),IF(AND($G431="检查版",$H431="口腔诊所"),IFERROR(U431/同类汇总数据!F$8,0),IF(AND($G431="互联网版",$H431="中西医诊所"),IFERROR(U431/同类汇总数据!F$9,0),IF(AND($G431="互联网版",$H431="中医诊所"),IFERROR(U431/同类汇总数据!F$10,0),IF(AND($G431="互联网版",$H431="口腔诊所"),IFERROR(U431/同类汇总数据!F$11,0))))))))))</f>
        <v>0.130745040039457</v>
      </c>
      <c r="AH431" s="61">
        <f>IF(AND($G431="正式版",$H431="中西医诊所"),IFERROR(V431/同类汇总数据!G$3,0),IF(AND($G431="正式版",$H431="中医诊所"),IFERROR(V431/同类汇总数据!G$4,0),IF(AND($G431="正式版",$H431="口腔诊所"),IFERROR(V431/同类汇总数据!G$5,0),IF(AND($G431="检查版",$H431="中西医诊所"),IFERROR(V431/同类汇总数据!G$6,0),IF(AND($G431="检查版",$H431="中医诊所"),IFERROR(V431/同类汇总数据!G$7,0),IF(AND($G431="检查版",$H431="口腔诊所"),IFERROR(V431/同类汇总数据!G$8,0),IF(AND($G431="互联网版",$H431="中西医诊所"),IFERROR(V431/同类汇总数据!G$9,0),IF(AND($G431="互联网版",$H431="中医诊所"),IFERROR(V431/同类汇总数据!G$10,0),IF(AND($G431="互联网版",$H431="口腔诊所"),IFERROR(V431/同类汇总数据!G$11,0))))))))))</f>
        <v>0.2215164170036</v>
      </c>
      <c r="AI431" s="61">
        <f>IF(AND($G431="正式版",$H431="中西医诊所"),IFERROR(W431/同类汇总数据!H$3,0),IF(AND($G431="正式版",$H431="中医诊所"),IFERROR(W431/同类汇总数据!H$4,0),IF(AND($G431="正式版",$H431="口腔诊所"),IFERROR(W431/同类汇总数据!H$5,0),IF(AND($G431="检查版",$H431="中西医诊所"),IFERROR(W431/同类汇总数据!H$6,0),IF(AND($G431="检查版",$H431="中医诊所"),IFERROR(W431/同类汇总数据!H$7,0),IF(AND($G431="检查版",$H431="口腔诊所"),IFERROR(W431/同类汇总数据!H$8,0),IF(AND($G431="互联网版",$H431="中西医诊所"),IFERROR(W431/同类汇总数据!H$9,0),IF(AND($G431="互联网版",$H431="中医诊所"),IFERROR(W431/同类汇总数据!H$10,0),IF(AND($G431="互联网版",$H431="口腔诊所"),IFERROR(W431/同类汇总数据!H$11,0))))))))))</f>
        <v>0.262560224751552</v>
      </c>
      <c r="AJ431" s="61">
        <f>IF(AND($G431="正式版",$H431="中西医诊所"),IFERROR(X431/同类汇总数据!I$3,0),IF(AND($G431="正式版",$H431="中医诊所"),IFERROR(X431/同类汇总数据!I$4,0),IF(AND($G431="正式版",$H431="口腔诊所"),IFERROR(X431/同类汇总数据!I$5,0),IF(AND($G431="检查版",$H431="中西医诊所"),IFERROR(X431/同类汇总数据!I$6,0),IF(AND($G431="检查版",$H431="中医诊所"),IFERROR(X431/同类汇总数据!I$7,0),IF(AND($G431="检查版",$H431="口腔诊所"),IFERROR(X431/同类汇总数据!I$8,0),IF(AND($G431="互联网版",$H431="中西医诊所"),IFERROR(X431/同类汇总数据!I$9,0),IF(AND($G431="互联网版",$H431="中医诊所"),IFERROR(X431/同类汇总数据!I$10,0),IF(AND($G431="互联网版",$H431="口腔诊所"),IFERROR(X431/同类汇总数据!I$11,0))))))))))</f>
        <v>0.231671859977528</v>
      </c>
      <c r="AK431" s="61">
        <f>IF(AND($G431="正式版",$H431="中西医诊所"),IFERROR(Y431/同类汇总数据!J$3,0),IF(AND($G431="正式版",$H431="中医诊所"),IFERROR(Y431/同类汇总数据!J$4,0),IF(AND($G431="正式版",$H431="口腔诊所"),IFERROR(Y431/同类汇总数据!J$5,0),IF(AND($G431="检查版",$H431="中西医诊所"),IFERROR(Y431/同类汇总数据!J$6,0),IF(AND($G431="检查版",$H431="中医诊所"),IFERROR(Y431/同类汇总数据!J$7,0),IF(AND($G431="检查版",$H431="口腔诊所"),IFERROR(Y431/同类汇总数据!J$8,0),IF(AND($G431="互联网版",$H431="中西医诊所"),IFERROR(Y431/同类汇总数据!J$9,0),IF(AND($G431="互联网版",$H431="中医诊所"),IFERROR(Y431/同类汇总数据!J$10,0),IF(AND($G431="互联网版",$H431="口腔诊所"),IFERROR(Y431/同类汇总数据!J$11,0))))))))))</f>
        <v>0.230819406896045</v>
      </c>
      <c r="AL431" s="62" t="str">
        <f ca="1" t="shared" si="115"/>
        <v>-</v>
      </c>
      <c r="AM431" s="62" t="str">
        <f t="shared" si="116"/>
        <v>低于同行20%</v>
      </c>
      <c r="AN431" s="5" t="str">
        <f t="shared" si="117"/>
        <v>低于同行50%</v>
      </c>
      <c r="AO431" s="63">
        <f t="shared" si="118"/>
        <v>46103.7190037963</v>
      </c>
      <c r="AP431" s="5" t="str">
        <f t="shared" si="119"/>
        <v/>
      </c>
      <c r="AQ431" s="60">
        <v>45404.3706301042</v>
      </c>
    </row>
    <row r="432" ht="17" spans="1:43">
      <c r="A432" s="5">
        <f t="shared" si="122"/>
        <v>429</v>
      </c>
      <c r="B432" s="55" t="str">
        <f t="shared" si="112"/>
        <v>连续三月交易上升</v>
      </c>
      <c r="C432" s="2" t="str">
        <f t="shared" si="113"/>
        <v/>
      </c>
      <c r="D432" s="56" t="str">
        <f t="shared" si="114"/>
        <v>-</v>
      </c>
      <c r="E432" s="84" t="s">
        <v>1269</v>
      </c>
      <c r="F432" s="58">
        <v>45406.4345468519</v>
      </c>
      <c r="G432" s="59" t="s">
        <v>38</v>
      </c>
      <c r="H432" s="59" t="s">
        <v>39</v>
      </c>
      <c r="I432" s="59" t="s">
        <v>40</v>
      </c>
      <c r="J432" s="59" t="s">
        <v>53</v>
      </c>
      <c r="K432" s="59" t="s">
        <v>1270</v>
      </c>
      <c r="L432" s="59" t="s">
        <v>83</v>
      </c>
      <c r="M432" s="60">
        <v>46104.3656712963</v>
      </c>
      <c r="N432" s="60">
        <v>46103.7757741551</v>
      </c>
      <c r="O432" s="60">
        <v>46104.3954080324</v>
      </c>
      <c r="P432" s="60">
        <v>46102.6049708218</v>
      </c>
      <c r="Q432" s="60">
        <v>46103.7757830671</v>
      </c>
      <c r="R432" s="59">
        <v>13488.17</v>
      </c>
      <c r="S432" s="59">
        <v>34994.93</v>
      </c>
      <c r="T432" s="59">
        <v>87601.59</v>
      </c>
      <c r="U432" s="59">
        <v>76062.43</v>
      </c>
      <c r="V432" s="59">
        <v>240</v>
      </c>
      <c r="W432" s="59">
        <v>650</v>
      </c>
      <c r="X432" s="59">
        <v>1724</v>
      </c>
      <c r="Y432" s="59">
        <v>1525</v>
      </c>
      <c r="Z432" s="59">
        <v>80.274530095</v>
      </c>
      <c r="AA432" s="59">
        <v>0.8239464662</v>
      </c>
      <c r="AB432" s="59">
        <v>-0.4259060666</v>
      </c>
      <c r="AC432" s="59">
        <v>-0.0785988313</v>
      </c>
      <c r="AD432" s="61">
        <f>IF(AND($G432="正式版",$H432="中西医诊所"),IFERROR(R432/同类汇总数据!C$3,0),IF(AND($G432="正式版",$H432="中医诊所"),IFERROR(R432/同类汇总数据!C$4,0),IF(AND($G432="正式版",$H432="口腔诊所"),IFERROR(R432/同类汇总数据!C$5,0),IF(AND($G432="检查版",$H432="中西医诊所"),IFERROR(R432/同类汇总数据!C$6,0),IF(AND($G432="检查版",$H432="中医诊所"),IFERROR(R432/同类汇总数据!C$7,0),IF(AND($G432="检查版",$H432="口腔诊所"),IFERROR(R432/同类汇总数据!C$8,0),IF(AND($G432="互联网版",$H432="中西医诊所"),IFERROR(R432/同类汇总数据!C$9,0),IF(AND($G432="互联网版",$H432="中医诊所"),IFERROR(R432/同类汇总数据!C$10,0),IF(AND($G432="互联网版",$H432="口腔诊所"),IFERROR(R432/同类汇总数据!C$11,0))))))))))</f>
        <v>1.47383473557187</v>
      </c>
      <c r="AE432" s="61">
        <f>IF(AND($G432="正式版",$H432="中西医诊所"),IFERROR(S432/同类汇总数据!D$3,0),IF(AND($G432="正式版",$H432="中医诊所"),IFERROR(S432/同类汇总数据!D$4,0),IF(AND($G432="正式版",$H432="口腔诊所"),IFERROR(S432/同类汇总数据!D$5,0),IF(AND($G432="检查版",$H432="中西医诊所"),IFERROR(S432/同类汇总数据!D$6,0),IF(AND($G432="检查版",$H432="中医诊所"),IFERROR(S432/同类汇总数据!D$7,0),IF(AND($G432="检查版",$H432="口腔诊所"),IFERROR(S432/同类汇总数据!D$8,0),IF(AND($G432="互联网版",$H432="中西医诊所"),IFERROR(S432/同类汇总数据!D$9,0),IF(AND($G432="互联网版",$H432="中医诊所"),IFERROR(S432/同类汇总数据!D$10,0),IF(AND($G432="互联网版",$H432="口腔诊所"),IFERROR(S432/同类汇总数据!D$11,0))))))))))</f>
        <v>0.959193436327823</v>
      </c>
      <c r="AF432" s="61">
        <f>IF(AND($G432="正式版",$H432="中西医诊所"),IFERROR(T432/同类汇总数据!E$3,0),IF(AND($G432="正式版",$H432="中医诊所"),IFERROR(T432/同类汇总数据!E$4,0),IF(AND($G432="正式版",$H432="口腔诊所"),IFERROR(T432/同类汇总数据!E$5,0),IF(AND($G432="检查版",$H432="中西医诊所"),IFERROR(T432/同类汇总数据!E$6,0),IF(AND($G432="检查版",$H432="中医诊所"),IFERROR(T432/同类汇总数据!E$7,0),IF(AND($G432="检查版",$H432="口腔诊所"),IFERROR(T432/同类汇总数据!E$8,0),IF(AND($G432="互联网版",$H432="中西医诊所"),IFERROR(T432/同类汇总数据!E$9,0),IF(AND($G432="互联网版",$H432="中医诊所"),IFERROR(T432/同类汇总数据!E$10,0),IF(AND($G432="互联网版",$H432="口腔诊所"),IFERROR(T432/同类汇总数据!E$11,0))))))))))</f>
        <v>0.802828414366541</v>
      </c>
      <c r="AG432" s="61">
        <f>IF(AND($G432="正式版",$H432="中西医诊所"),IFERROR(U432/同类汇总数据!F$3,0),IF(AND($G432="正式版",$H432="中医诊所"),IFERROR(U432/同类汇总数据!F$4,0),IF(AND($G432="正式版",$H432="口腔诊所"),IFERROR(U432/同类汇总数据!F$5,0),IF(AND($G432="检查版",$H432="中西医诊所"),IFERROR(U432/同类汇总数据!F$6,0),IF(AND($G432="检查版",$H432="中医诊所"),IFERROR(U432/同类汇总数据!F$7,0),IF(AND($G432="检查版",$H432="口腔诊所"),IFERROR(U432/同类汇总数据!F$8,0),IF(AND($G432="互联网版",$H432="中西医诊所"),IFERROR(U432/同类汇总数据!F$9,0),IF(AND($G432="互联网版",$H432="中医诊所"),IFERROR(U432/同类汇总数据!F$10,0),IF(AND($G432="互联网版",$H432="口腔诊所"),IFERROR(U432/同类汇总数据!F$11,0))))))))))</f>
        <v>0.79295150618973</v>
      </c>
      <c r="AH432" s="61">
        <f>IF(AND($G432="正式版",$H432="中西医诊所"),IFERROR(V432/同类汇总数据!G$3,0),IF(AND($G432="正式版",$H432="中医诊所"),IFERROR(V432/同类汇总数据!G$4,0),IF(AND($G432="正式版",$H432="口腔诊所"),IFERROR(V432/同类汇总数据!G$5,0),IF(AND($G432="检查版",$H432="中西医诊所"),IFERROR(V432/同类汇总数据!G$6,0),IF(AND($G432="检查版",$H432="中医诊所"),IFERROR(V432/同类汇总数据!G$7,0),IF(AND($G432="检查版",$H432="口腔诊所"),IFERROR(V432/同类汇总数据!G$8,0),IF(AND($G432="互联网版",$H432="中西医诊所"),IFERROR(V432/同类汇总数据!G$9,0),IF(AND($G432="互联网版",$H432="中医诊所"),IFERROR(V432/同类汇总数据!G$10,0),IF(AND($G432="互联网版",$H432="口腔诊所"),IFERROR(V432/同类汇总数据!G$11,0))))))))))</f>
        <v>2.53161619432686</v>
      </c>
      <c r="AI432" s="61">
        <f>IF(AND($G432="正式版",$H432="中西医诊所"),IFERROR(W432/同类汇总数据!H$3,0),IF(AND($G432="正式版",$H432="中医诊所"),IFERROR(W432/同类汇总数据!H$4,0),IF(AND($G432="正式版",$H432="口腔诊所"),IFERROR(W432/同类汇总数据!H$5,0),IF(AND($G432="检查版",$H432="中西医诊所"),IFERROR(W432/同类汇总数据!H$6,0),IF(AND($G432="检查版",$H432="中医诊所"),IFERROR(W432/同类汇总数据!H$7,0),IF(AND($G432="检查版",$H432="口腔诊所"),IFERROR(W432/同类汇总数据!H$8,0),IF(AND($G432="互联网版",$H432="中西医诊所"),IFERROR(W432/同类汇总数据!H$9,0),IF(AND($G432="互联网版",$H432="中医诊所"),IFERROR(W432/同类汇总数据!H$10,0),IF(AND($G432="互联网版",$H432="口腔诊所"),IFERROR(W432/同类汇总数据!H$11,0))))))))))</f>
        <v>1.7777515217553</v>
      </c>
      <c r="AJ432" s="61">
        <f>IF(AND($G432="正式版",$H432="中西医诊所"),IFERROR(X432/同类汇总数据!I$3,0),IF(AND($G432="正式版",$H432="中医诊所"),IFERROR(X432/同类汇总数据!I$4,0),IF(AND($G432="正式版",$H432="口腔诊所"),IFERROR(X432/同类汇总数据!I$5,0),IF(AND($G432="检查版",$H432="中西医诊所"),IFERROR(X432/同类汇总数据!I$6,0),IF(AND($G432="检查版",$H432="中医诊所"),IFERROR(X432/同类汇总数据!I$7,0),IF(AND($G432="检查版",$H432="口腔诊所"),IFERROR(X432/同类汇总数据!I$8,0),IF(AND($G432="互联网版",$H432="中西医诊所"),IFERROR(X432/同类汇总数据!I$9,0),IF(AND($G432="互联网版",$H432="中医诊所"),IFERROR(X432/同类汇总数据!I$10,0),IF(AND($G432="互联网版",$H432="口腔诊所"),IFERROR(X432/同类汇总数据!I$11,0))))))))))</f>
        <v>1.52443620840175</v>
      </c>
      <c r="AK432" s="61">
        <f>IF(AND($G432="正式版",$H432="中西医诊所"),IFERROR(Y432/同类汇总数据!J$3,0),IF(AND($G432="正式版",$H432="中医诊所"),IFERROR(Y432/同类汇总数据!J$4,0),IF(AND($G432="正式版",$H432="口腔诊所"),IFERROR(Y432/同类汇总数据!J$5,0),IF(AND($G432="检查版",$H432="中西医诊所"),IFERROR(Y432/同类汇总数据!J$6,0),IF(AND($G432="检查版",$H432="中医诊所"),IFERROR(Y432/同类汇总数据!J$7,0),IF(AND($G432="检查版",$H432="口腔诊所"),IFERROR(Y432/同类汇总数据!J$8,0),IF(AND($G432="互联网版",$H432="中西医诊所"),IFERROR(Y432/同类汇总数据!J$9,0),IF(AND($G432="互联网版",$H432="中医诊所"),IFERROR(Y432/同类汇总数据!J$10,0),IF(AND($G432="互联网版",$H432="口腔诊所"),IFERROR(Y432/同类汇总数据!J$11,0))))))))))</f>
        <v>1.52380777279856</v>
      </c>
      <c r="AL432" s="62" t="str">
        <f ca="1" t="shared" si="115"/>
        <v>-</v>
      </c>
      <c r="AM432" s="62" t="str">
        <f t="shared" si="116"/>
        <v/>
      </c>
      <c r="AN432" s="5" t="str">
        <f t="shared" si="117"/>
        <v>高于同行150%</v>
      </c>
      <c r="AO432" s="63">
        <f t="shared" si="118"/>
        <v>46104.3954080324</v>
      </c>
      <c r="AP432" s="5" t="str">
        <f t="shared" si="119"/>
        <v/>
      </c>
      <c r="AQ432" s="60">
        <v>45404.5055192593</v>
      </c>
    </row>
    <row r="433" ht="17" spans="1:43">
      <c r="A433" s="5">
        <f t="shared" si="122"/>
        <v>430</v>
      </c>
      <c r="B433" s="55" t="str">
        <f t="shared" si="112"/>
        <v>无交易</v>
      </c>
      <c r="C433" s="2" t="str">
        <f t="shared" si="113"/>
        <v/>
      </c>
      <c r="D433" s="56" t="str">
        <f t="shared" si="114"/>
        <v>流失</v>
      </c>
      <c r="E433" s="84" t="s">
        <v>1271</v>
      </c>
      <c r="F433" s="58">
        <v>45406.6451943287</v>
      </c>
      <c r="G433" s="59" t="s">
        <v>38</v>
      </c>
      <c r="H433" s="59" t="s">
        <v>63</v>
      </c>
      <c r="I433" s="59" t="s">
        <v>40</v>
      </c>
      <c r="J433" s="59" t="s">
        <v>85</v>
      </c>
      <c r="K433" s="59" t="s">
        <v>1272</v>
      </c>
      <c r="L433" s="59"/>
      <c r="M433" s="60">
        <v>45945.7127777778</v>
      </c>
      <c r="N433" s="60">
        <v>45664.700146169</v>
      </c>
      <c r="O433" s="60"/>
      <c r="P433" s="60">
        <v>45637.5519031829</v>
      </c>
      <c r="Q433" s="60">
        <v>45663.4610704861</v>
      </c>
      <c r="R433" s="59"/>
      <c r="S433" s="59"/>
      <c r="T433" s="59"/>
      <c r="U433" s="59"/>
      <c r="V433" s="59"/>
      <c r="W433" s="59"/>
      <c r="X433" s="59"/>
      <c r="Y433" s="59"/>
      <c r="Z433" s="59"/>
      <c r="AA433" s="59"/>
      <c r="AB433" s="59"/>
      <c r="AC433" s="59"/>
      <c r="AD433" s="61">
        <f>IF(AND($G433="正式版",$H433="中西医诊所"),IFERROR(R433/同类汇总数据!C$3,0),IF(AND($G433="正式版",$H433="中医诊所"),IFERROR(R433/同类汇总数据!C$4,0),IF(AND($G433="正式版",$H433="口腔诊所"),IFERROR(R433/同类汇总数据!C$5,0),IF(AND($G433="检查版",$H433="中西医诊所"),IFERROR(R433/同类汇总数据!C$6,0),IF(AND($G433="检查版",$H433="中医诊所"),IFERROR(R433/同类汇总数据!C$7,0),IF(AND($G433="检查版",$H433="口腔诊所"),IFERROR(R433/同类汇总数据!C$8,0),IF(AND($G433="互联网版",$H433="中西医诊所"),IFERROR(R433/同类汇总数据!C$9,0),IF(AND($G433="互联网版",$H433="中医诊所"),IFERROR(R433/同类汇总数据!C$10,0),IF(AND($G433="互联网版",$H433="口腔诊所"),IFERROR(R433/同类汇总数据!C$11,0))))))))))</f>
        <v>0</v>
      </c>
      <c r="AE433" s="61">
        <f>IF(AND($G433="正式版",$H433="中西医诊所"),IFERROR(S433/同类汇总数据!D$3,0),IF(AND($G433="正式版",$H433="中医诊所"),IFERROR(S433/同类汇总数据!D$4,0),IF(AND($G433="正式版",$H433="口腔诊所"),IFERROR(S433/同类汇总数据!D$5,0),IF(AND($G433="检查版",$H433="中西医诊所"),IFERROR(S433/同类汇总数据!D$6,0),IF(AND($G433="检查版",$H433="中医诊所"),IFERROR(S433/同类汇总数据!D$7,0),IF(AND($G433="检查版",$H433="口腔诊所"),IFERROR(S433/同类汇总数据!D$8,0),IF(AND($G433="互联网版",$H433="中西医诊所"),IFERROR(S433/同类汇总数据!D$9,0),IF(AND($G433="互联网版",$H433="中医诊所"),IFERROR(S433/同类汇总数据!D$10,0),IF(AND($G433="互联网版",$H433="口腔诊所"),IFERROR(S433/同类汇总数据!D$11,0))))))))))</f>
        <v>0</v>
      </c>
      <c r="AF433" s="61">
        <f>IF(AND($G433="正式版",$H433="中西医诊所"),IFERROR(T433/同类汇总数据!E$3,0),IF(AND($G433="正式版",$H433="中医诊所"),IFERROR(T433/同类汇总数据!E$4,0),IF(AND($G433="正式版",$H433="口腔诊所"),IFERROR(T433/同类汇总数据!E$5,0),IF(AND($G433="检查版",$H433="中西医诊所"),IFERROR(T433/同类汇总数据!E$6,0),IF(AND($G433="检查版",$H433="中医诊所"),IFERROR(T433/同类汇总数据!E$7,0),IF(AND($G433="检查版",$H433="口腔诊所"),IFERROR(T433/同类汇总数据!E$8,0),IF(AND($G433="互联网版",$H433="中西医诊所"),IFERROR(T433/同类汇总数据!E$9,0),IF(AND($G433="互联网版",$H433="中医诊所"),IFERROR(T433/同类汇总数据!E$10,0),IF(AND($G433="互联网版",$H433="口腔诊所"),IFERROR(T433/同类汇总数据!E$11,0))))))))))</f>
        <v>0</v>
      </c>
      <c r="AG433" s="61">
        <f>IF(AND($G433="正式版",$H433="中西医诊所"),IFERROR(U433/同类汇总数据!F$3,0),IF(AND($G433="正式版",$H433="中医诊所"),IFERROR(U433/同类汇总数据!F$4,0),IF(AND($G433="正式版",$H433="口腔诊所"),IFERROR(U433/同类汇总数据!F$5,0),IF(AND($G433="检查版",$H433="中西医诊所"),IFERROR(U433/同类汇总数据!F$6,0),IF(AND($G433="检查版",$H433="中医诊所"),IFERROR(U433/同类汇总数据!F$7,0),IF(AND($G433="检查版",$H433="口腔诊所"),IFERROR(U433/同类汇总数据!F$8,0),IF(AND($G433="互联网版",$H433="中西医诊所"),IFERROR(U433/同类汇总数据!F$9,0),IF(AND($G433="互联网版",$H433="中医诊所"),IFERROR(U433/同类汇总数据!F$10,0),IF(AND($G433="互联网版",$H433="口腔诊所"),IFERROR(U433/同类汇总数据!F$11,0))))))))))</f>
        <v>0</v>
      </c>
      <c r="AH433" s="61">
        <f>IF(AND($G433="正式版",$H433="中西医诊所"),IFERROR(V433/同类汇总数据!G$3,0),IF(AND($G433="正式版",$H433="中医诊所"),IFERROR(V433/同类汇总数据!G$4,0),IF(AND($G433="正式版",$H433="口腔诊所"),IFERROR(V433/同类汇总数据!G$5,0),IF(AND($G433="检查版",$H433="中西医诊所"),IFERROR(V433/同类汇总数据!G$6,0),IF(AND($G433="检查版",$H433="中医诊所"),IFERROR(V433/同类汇总数据!G$7,0),IF(AND($G433="检查版",$H433="口腔诊所"),IFERROR(V433/同类汇总数据!G$8,0),IF(AND($G433="互联网版",$H433="中西医诊所"),IFERROR(V433/同类汇总数据!G$9,0),IF(AND($G433="互联网版",$H433="中医诊所"),IFERROR(V433/同类汇总数据!G$10,0),IF(AND($G433="互联网版",$H433="口腔诊所"),IFERROR(V433/同类汇总数据!G$11,0))))))))))</f>
        <v>0</v>
      </c>
      <c r="AI433" s="61">
        <f>IF(AND($G433="正式版",$H433="中西医诊所"),IFERROR(W433/同类汇总数据!H$3,0),IF(AND($G433="正式版",$H433="中医诊所"),IFERROR(W433/同类汇总数据!H$4,0),IF(AND($G433="正式版",$H433="口腔诊所"),IFERROR(W433/同类汇总数据!H$5,0),IF(AND($G433="检查版",$H433="中西医诊所"),IFERROR(W433/同类汇总数据!H$6,0),IF(AND($G433="检查版",$H433="中医诊所"),IFERROR(W433/同类汇总数据!H$7,0),IF(AND($G433="检查版",$H433="口腔诊所"),IFERROR(W433/同类汇总数据!H$8,0),IF(AND($G433="互联网版",$H433="中西医诊所"),IFERROR(W433/同类汇总数据!H$9,0),IF(AND($G433="互联网版",$H433="中医诊所"),IFERROR(W433/同类汇总数据!H$10,0),IF(AND($G433="互联网版",$H433="口腔诊所"),IFERROR(W433/同类汇总数据!H$11,0))))))))))</f>
        <v>0</v>
      </c>
      <c r="AJ433" s="61">
        <f>IF(AND($G433="正式版",$H433="中西医诊所"),IFERROR(X433/同类汇总数据!I$3,0),IF(AND($G433="正式版",$H433="中医诊所"),IFERROR(X433/同类汇总数据!I$4,0),IF(AND($G433="正式版",$H433="口腔诊所"),IFERROR(X433/同类汇总数据!I$5,0),IF(AND($G433="检查版",$H433="中西医诊所"),IFERROR(X433/同类汇总数据!I$6,0),IF(AND($G433="检查版",$H433="中医诊所"),IFERROR(X433/同类汇总数据!I$7,0),IF(AND($G433="检查版",$H433="口腔诊所"),IFERROR(X433/同类汇总数据!I$8,0),IF(AND($G433="互联网版",$H433="中西医诊所"),IFERROR(X433/同类汇总数据!I$9,0),IF(AND($G433="互联网版",$H433="中医诊所"),IFERROR(X433/同类汇总数据!I$10,0),IF(AND($G433="互联网版",$H433="口腔诊所"),IFERROR(X433/同类汇总数据!I$11,0))))))))))</f>
        <v>0</v>
      </c>
      <c r="AK433" s="61">
        <f>IF(AND($G433="正式版",$H433="中西医诊所"),IFERROR(Y433/同类汇总数据!J$3,0),IF(AND($G433="正式版",$H433="中医诊所"),IFERROR(Y433/同类汇总数据!J$4,0),IF(AND($G433="正式版",$H433="口腔诊所"),IFERROR(Y433/同类汇总数据!J$5,0),IF(AND($G433="检查版",$H433="中西医诊所"),IFERROR(Y433/同类汇总数据!J$6,0),IF(AND($G433="检查版",$H433="中医诊所"),IFERROR(Y433/同类汇总数据!J$7,0),IF(AND($G433="检查版",$H433="口腔诊所"),IFERROR(Y433/同类汇总数据!J$8,0),IF(AND($G433="互联网版",$H433="中西医诊所"),IFERROR(Y433/同类汇总数据!J$9,0),IF(AND($G433="互联网版",$H433="中医诊所"),IFERROR(Y433/同类汇总数据!J$10,0),IF(AND($G433="互联网版",$H433="口腔诊所"),IFERROR(Y433/同类汇总数据!J$11,0))))))))))</f>
        <v>0</v>
      </c>
      <c r="AL433" s="62" t="str">
        <f ca="1" t="shared" si="115"/>
        <v>今年内未操作</v>
      </c>
      <c r="AM433" s="62" t="str">
        <f t="shared" si="116"/>
        <v>低于同行20%</v>
      </c>
      <c r="AN433" s="5" t="str">
        <f t="shared" si="117"/>
        <v>低于同行20%</v>
      </c>
      <c r="AO433" s="63">
        <f t="shared" si="118"/>
        <v>45945.7127777778</v>
      </c>
      <c r="AP433" s="5" t="str">
        <f t="shared" si="119"/>
        <v/>
      </c>
      <c r="AQ433" s="60">
        <v>45405.5977884838</v>
      </c>
    </row>
    <row r="434" ht="17" spans="1:43">
      <c r="A434" s="5">
        <f t="shared" ref="A434:A443" si="123">ROW()-3</f>
        <v>431</v>
      </c>
      <c r="B434" s="55" t="str">
        <f t="shared" si="112"/>
        <v>无交易</v>
      </c>
      <c r="C434" s="2" t="str">
        <f t="shared" si="113"/>
        <v/>
      </c>
      <c r="D434" s="56" t="str">
        <f t="shared" si="114"/>
        <v>流失</v>
      </c>
      <c r="E434" s="84" t="s">
        <v>1273</v>
      </c>
      <c r="F434" s="58">
        <v>45407.5495474769</v>
      </c>
      <c r="G434" s="59" t="s">
        <v>60</v>
      </c>
      <c r="H434" s="59" t="s">
        <v>39</v>
      </c>
      <c r="I434" s="59" t="s">
        <v>40</v>
      </c>
      <c r="J434" s="59" t="s">
        <v>45</v>
      </c>
      <c r="K434" s="59" t="s">
        <v>1274</v>
      </c>
      <c r="L434" s="59" t="s">
        <v>47</v>
      </c>
      <c r="M434" s="60">
        <v>45528.8493402778</v>
      </c>
      <c r="N434" s="60"/>
      <c r="O434" s="60"/>
      <c r="P434" s="60">
        <v>45408.3881577662</v>
      </c>
      <c r="Q434" s="60"/>
      <c r="R434" s="59"/>
      <c r="S434" s="59"/>
      <c r="T434" s="59"/>
      <c r="U434" s="59"/>
      <c r="V434" s="59"/>
      <c r="W434" s="59"/>
      <c r="X434" s="59"/>
      <c r="Y434" s="59"/>
      <c r="Z434" s="59"/>
      <c r="AA434" s="59"/>
      <c r="AB434" s="59"/>
      <c r="AC434" s="59"/>
      <c r="AD434" s="61">
        <f>IF(AND($G434="正式版",$H434="中西医诊所"),IFERROR(R434/同类汇总数据!C$3,0),IF(AND($G434="正式版",$H434="中医诊所"),IFERROR(R434/同类汇总数据!C$4,0),IF(AND($G434="正式版",$H434="口腔诊所"),IFERROR(R434/同类汇总数据!C$5,0),IF(AND($G434="检查版",$H434="中西医诊所"),IFERROR(R434/同类汇总数据!C$6,0),IF(AND($G434="检查版",$H434="中医诊所"),IFERROR(R434/同类汇总数据!C$7,0),IF(AND($G434="检查版",$H434="口腔诊所"),IFERROR(R434/同类汇总数据!C$8,0),IF(AND($G434="互联网版",$H434="中西医诊所"),IFERROR(R434/同类汇总数据!C$9,0),IF(AND($G434="互联网版",$H434="中医诊所"),IFERROR(R434/同类汇总数据!C$10,0),IF(AND($G434="互联网版",$H434="口腔诊所"),IFERROR(R434/同类汇总数据!C$11,0))))))))))</f>
        <v>0</v>
      </c>
      <c r="AE434" s="61">
        <f>IF(AND($G434="正式版",$H434="中西医诊所"),IFERROR(S434/同类汇总数据!D$3,0),IF(AND($G434="正式版",$H434="中医诊所"),IFERROR(S434/同类汇总数据!D$4,0),IF(AND($G434="正式版",$H434="口腔诊所"),IFERROR(S434/同类汇总数据!D$5,0),IF(AND($G434="检查版",$H434="中西医诊所"),IFERROR(S434/同类汇总数据!D$6,0),IF(AND($G434="检查版",$H434="中医诊所"),IFERROR(S434/同类汇总数据!D$7,0),IF(AND($G434="检查版",$H434="口腔诊所"),IFERROR(S434/同类汇总数据!D$8,0),IF(AND($G434="互联网版",$H434="中西医诊所"),IFERROR(S434/同类汇总数据!D$9,0),IF(AND($G434="互联网版",$H434="中医诊所"),IFERROR(S434/同类汇总数据!D$10,0),IF(AND($G434="互联网版",$H434="口腔诊所"),IFERROR(S434/同类汇总数据!D$11,0))))))))))</f>
        <v>0</v>
      </c>
      <c r="AF434" s="61">
        <f>IF(AND($G434="正式版",$H434="中西医诊所"),IFERROR(T434/同类汇总数据!E$3,0),IF(AND($G434="正式版",$H434="中医诊所"),IFERROR(T434/同类汇总数据!E$4,0),IF(AND($G434="正式版",$H434="口腔诊所"),IFERROR(T434/同类汇总数据!E$5,0),IF(AND($G434="检查版",$H434="中西医诊所"),IFERROR(T434/同类汇总数据!E$6,0),IF(AND($G434="检查版",$H434="中医诊所"),IFERROR(T434/同类汇总数据!E$7,0),IF(AND($G434="检查版",$H434="口腔诊所"),IFERROR(T434/同类汇总数据!E$8,0),IF(AND($G434="互联网版",$H434="中西医诊所"),IFERROR(T434/同类汇总数据!E$9,0),IF(AND($G434="互联网版",$H434="中医诊所"),IFERROR(T434/同类汇总数据!E$10,0),IF(AND($G434="互联网版",$H434="口腔诊所"),IFERROR(T434/同类汇总数据!E$11,0))))))))))</f>
        <v>0</v>
      </c>
      <c r="AG434" s="61">
        <f>IF(AND($G434="正式版",$H434="中西医诊所"),IFERROR(U434/同类汇总数据!F$3,0),IF(AND($G434="正式版",$H434="中医诊所"),IFERROR(U434/同类汇总数据!F$4,0),IF(AND($G434="正式版",$H434="口腔诊所"),IFERROR(U434/同类汇总数据!F$5,0),IF(AND($G434="检查版",$H434="中西医诊所"),IFERROR(U434/同类汇总数据!F$6,0),IF(AND($G434="检查版",$H434="中医诊所"),IFERROR(U434/同类汇总数据!F$7,0),IF(AND($G434="检查版",$H434="口腔诊所"),IFERROR(U434/同类汇总数据!F$8,0),IF(AND($G434="互联网版",$H434="中西医诊所"),IFERROR(U434/同类汇总数据!F$9,0),IF(AND($G434="互联网版",$H434="中医诊所"),IFERROR(U434/同类汇总数据!F$10,0),IF(AND($G434="互联网版",$H434="口腔诊所"),IFERROR(U434/同类汇总数据!F$11,0))))))))))</f>
        <v>0</v>
      </c>
      <c r="AH434" s="61">
        <f>IF(AND($G434="正式版",$H434="中西医诊所"),IFERROR(V434/同类汇总数据!G$3,0),IF(AND($G434="正式版",$H434="中医诊所"),IFERROR(V434/同类汇总数据!G$4,0),IF(AND($G434="正式版",$H434="口腔诊所"),IFERROR(V434/同类汇总数据!G$5,0),IF(AND($G434="检查版",$H434="中西医诊所"),IFERROR(V434/同类汇总数据!G$6,0),IF(AND($G434="检查版",$H434="中医诊所"),IFERROR(V434/同类汇总数据!G$7,0),IF(AND($G434="检查版",$H434="口腔诊所"),IFERROR(V434/同类汇总数据!G$8,0),IF(AND($G434="互联网版",$H434="中西医诊所"),IFERROR(V434/同类汇总数据!G$9,0),IF(AND($G434="互联网版",$H434="中医诊所"),IFERROR(V434/同类汇总数据!G$10,0),IF(AND($G434="互联网版",$H434="口腔诊所"),IFERROR(V434/同类汇总数据!G$11,0))))))))))</f>
        <v>0</v>
      </c>
      <c r="AI434" s="61">
        <f>IF(AND($G434="正式版",$H434="中西医诊所"),IFERROR(W434/同类汇总数据!H$3,0),IF(AND($G434="正式版",$H434="中医诊所"),IFERROR(W434/同类汇总数据!H$4,0),IF(AND($G434="正式版",$H434="口腔诊所"),IFERROR(W434/同类汇总数据!H$5,0),IF(AND($G434="检查版",$H434="中西医诊所"),IFERROR(W434/同类汇总数据!H$6,0),IF(AND($G434="检查版",$H434="中医诊所"),IFERROR(W434/同类汇总数据!H$7,0),IF(AND($G434="检查版",$H434="口腔诊所"),IFERROR(W434/同类汇总数据!H$8,0),IF(AND($G434="互联网版",$H434="中西医诊所"),IFERROR(W434/同类汇总数据!H$9,0),IF(AND($G434="互联网版",$H434="中医诊所"),IFERROR(W434/同类汇总数据!H$10,0),IF(AND($G434="互联网版",$H434="口腔诊所"),IFERROR(W434/同类汇总数据!H$11,0))))))))))</f>
        <v>0</v>
      </c>
      <c r="AJ434" s="61">
        <f>IF(AND($G434="正式版",$H434="中西医诊所"),IFERROR(X434/同类汇总数据!I$3,0),IF(AND($G434="正式版",$H434="中医诊所"),IFERROR(X434/同类汇总数据!I$4,0),IF(AND($G434="正式版",$H434="口腔诊所"),IFERROR(X434/同类汇总数据!I$5,0),IF(AND($G434="检查版",$H434="中西医诊所"),IFERROR(X434/同类汇总数据!I$6,0),IF(AND($G434="检查版",$H434="中医诊所"),IFERROR(X434/同类汇总数据!I$7,0),IF(AND($G434="检查版",$H434="口腔诊所"),IFERROR(X434/同类汇总数据!I$8,0),IF(AND($G434="互联网版",$H434="中西医诊所"),IFERROR(X434/同类汇总数据!I$9,0),IF(AND($G434="互联网版",$H434="中医诊所"),IFERROR(X434/同类汇总数据!I$10,0),IF(AND($G434="互联网版",$H434="口腔诊所"),IFERROR(X434/同类汇总数据!I$11,0))))))))))</f>
        <v>0</v>
      </c>
      <c r="AK434" s="61">
        <f>IF(AND($G434="正式版",$H434="中西医诊所"),IFERROR(Y434/同类汇总数据!J$3,0),IF(AND($G434="正式版",$H434="中医诊所"),IFERROR(Y434/同类汇总数据!J$4,0),IF(AND($G434="正式版",$H434="口腔诊所"),IFERROR(Y434/同类汇总数据!J$5,0),IF(AND($G434="检查版",$H434="中西医诊所"),IFERROR(Y434/同类汇总数据!J$6,0),IF(AND($G434="检查版",$H434="中医诊所"),IFERROR(Y434/同类汇总数据!J$7,0),IF(AND($G434="检查版",$H434="口腔诊所"),IFERROR(Y434/同类汇总数据!J$8,0),IF(AND($G434="互联网版",$H434="中西医诊所"),IFERROR(Y434/同类汇总数据!J$9,0),IF(AND($G434="互联网版",$H434="中医诊所"),IFERROR(Y434/同类汇总数据!J$10,0),IF(AND($G434="互联网版",$H434="口腔诊所"),IFERROR(Y434/同类汇总数据!J$11,0))))))))))</f>
        <v>0</v>
      </c>
      <c r="AL434" s="62" t="str">
        <f ca="1" t="shared" si="115"/>
        <v>今年内未操作</v>
      </c>
      <c r="AM434" s="62" t="str">
        <f t="shared" si="116"/>
        <v>低于同行20%</v>
      </c>
      <c r="AN434" s="5" t="str">
        <f t="shared" si="117"/>
        <v>低于同行20%</v>
      </c>
      <c r="AO434" s="63">
        <f t="shared" si="118"/>
        <v>45528.8493402778</v>
      </c>
      <c r="AP434" s="5" t="str">
        <f t="shared" si="119"/>
        <v/>
      </c>
      <c r="AQ434" s="60">
        <v>45405.6384996759</v>
      </c>
    </row>
    <row r="435" ht="17" spans="1:43">
      <c r="A435" s="5">
        <f t="shared" si="123"/>
        <v>432</v>
      </c>
      <c r="B435" s="55" t="str">
        <f t="shared" si="112"/>
        <v>交易波动较大</v>
      </c>
      <c r="C435" s="2" t="str">
        <f t="shared" si="113"/>
        <v/>
      </c>
      <c r="D435" s="56" t="str">
        <f t="shared" si="114"/>
        <v>-</v>
      </c>
      <c r="E435" s="84" t="s">
        <v>1275</v>
      </c>
      <c r="F435" s="58">
        <v>45407.639817581</v>
      </c>
      <c r="G435" s="59" t="s">
        <v>38</v>
      </c>
      <c r="H435" s="59" t="s">
        <v>39</v>
      </c>
      <c r="I435" s="59" t="s">
        <v>40</v>
      </c>
      <c r="J435" s="59" t="s">
        <v>85</v>
      </c>
      <c r="K435" s="59" t="s">
        <v>1276</v>
      </c>
      <c r="L435" s="59"/>
      <c r="M435" s="60">
        <v>46104.3354050926</v>
      </c>
      <c r="N435" s="60">
        <v>46104.3812501968</v>
      </c>
      <c r="O435" s="60">
        <v>46104.3808302083</v>
      </c>
      <c r="P435" s="60">
        <v>46092.4383443403</v>
      </c>
      <c r="Q435" s="60">
        <v>46104.3812712731</v>
      </c>
      <c r="R435" s="59">
        <v>4588.73</v>
      </c>
      <c r="S435" s="59">
        <v>15942.63</v>
      </c>
      <c r="T435" s="59">
        <v>49950.22</v>
      </c>
      <c r="U435" s="59">
        <v>42627.8</v>
      </c>
      <c r="V435" s="59">
        <v>166</v>
      </c>
      <c r="W435" s="59">
        <v>540</v>
      </c>
      <c r="X435" s="59">
        <v>1617</v>
      </c>
      <c r="Y435" s="59">
        <v>1400</v>
      </c>
      <c r="Z435" s="59">
        <v>90.5048832272</v>
      </c>
      <c r="AA435" s="59">
        <v>0.1609973609</v>
      </c>
      <c r="AB435" s="59">
        <v>-0.3227456444</v>
      </c>
      <c r="AC435" s="59">
        <v>-0.2164960604</v>
      </c>
      <c r="AD435" s="61">
        <f>IF(AND($G435="正式版",$H435="中西医诊所"),IFERROR(R435/同类汇总数据!C$3,0),IF(AND($G435="正式版",$H435="中医诊所"),IFERROR(R435/同类汇总数据!C$4,0),IF(AND($G435="正式版",$H435="口腔诊所"),IFERROR(R435/同类汇总数据!C$5,0),IF(AND($G435="检查版",$H435="中西医诊所"),IFERROR(R435/同类汇总数据!C$6,0),IF(AND($G435="检查版",$H435="中医诊所"),IFERROR(R435/同类汇总数据!C$7,0),IF(AND($G435="检查版",$H435="口腔诊所"),IFERROR(R435/同类汇总数据!C$8,0),IF(AND($G435="互联网版",$H435="中西医诊所"),IFERROR(R435/同类汇总数据!C$9,0),IF(AND($G435="互联网版",$H435="中医诊所"),IFERROR(R435/同类汇总数据!C$10,0),IF(AND($G435="互联网版",$H435="口腔诊所"),IFERROR(R435/同类汇总数据!C$11,0))))))))))</f>
        <v>0.501404539397168</v>
      </c>
      <c r="AE435" s="61">
        <f>IF(AND($G435="正式版",$H435="中西医诊所"),IFERROR(S435/同类汇总数据!D$3,0),IF(AND($G435="正式版",$H435="中医诊所"),IFERROR(S435/同类汇总数据!D$4,0),IF(AND($G435="正式版",$H435="口腔诊所"),IFERROR(S435/同类汇总数据!D$5,0),IF(AND($G435="检查版",$H435="中西医诊所"),IFERROR(S435/同类汇总数据!D$6,0),IF(AND($G435="检查版",$H435="中医诊所"),IFERROR(S435/同类汇总数据!D$7,0),IF(AND($G435="检查版",$H435="口腔诊所"),IFERROR(S435/同类汇总数据!D$8,0),IF(AND($G435="互联网版",$H435="中西医诊所"),IFERROR(S435/同类汇总数据!D$9,0),IF(AND($G435="互联网版",$H435="中医诊所"),IFERROR(S435/同类汇总数据!D$10,0),IF(AND($G435="互联网版",$H435="口腔诊所"),IFERROR(S435/同类汇总数据!D$11,0))))))))))</f>
        <v>0.436979472563684</v>
      </c>
      <c r="AF435" s="61">
        <f>IF(AND($G435="正式版",$H435="中西医诊所"),IFERROR(T435/同类汇总数据!E$3,0),IF(AND($G435="正式版",$H435="中医诊所"),IFERROR(T435/同类汇总数据!E$4,0),IF(AND($G435="正式版",$H435="口腔诊所"),IFERROR(T435/同类汇总数据!E$5,0),IF(AND($G435="检查版",$H435="中西医诊所"),IFERROR(T435/同类汇总数据!E$6,0),IF(AND($G435="检查版",$H435="中医诊所"),IFERROR(T435/同类汇总数据!E$7,0),IF(AND($G435="检查版",$H435="口腔诊所"),IFERROR(T435/同类汇总数据!E$8,0),IF(AND($G435="互联网版",$H435="中西医诊所"),IFERROR(T435/同类汇总数据!E$9,0),IF(AND($G435="互联网版",$H435="中医诊所"),IFERROR(T435/同类汇总数据!E$10,0),IF(AND($G435="互联网版",$H435="口腔诊所"),IFERROR(T435/同类汇总数据!E$11,0))))))))))</f>
        <v>0.457770868312549</v>
      </c>
      <c r="AG435" s="61">
        <f>IF(AND($G435="正式版",$H435="中西医诊所"),IFERROR(U435/同类汇总数据!F$3,0),IF(AND($G435="正式版",$H435="中医诊所"),IFERROR(U435/同类汇总数据!F$4,0),IF(AND($G435="正式版",$H435="口腔诊所"),IFERROR(U435/同类汇总数据!F$5,0),IF(AND($G435="检查版",$H435="中西医诊所"),IFERROR(U435/同类汇总数据!F$6,0),IF(AND($G435="检查版",$H435="中医诊所"),IFERROR(U435/同类汇总数据!F$7,0),IF(AND($G435="检查版",$H435="口腔诊所"),IFERROR(U435/同类汇总数据!F$8,0),IF(AND($G435="互联网版",$H435="中西医诊所"),IFERROR(U435/同类汇总数据!F$9,0),IF(AND($G435="互联网版",$H435="中医诊所"),IFERROR(U435/同类汇总数据!F$10,0),IF(AND($G435="互联网版",$H435="口腔诊所"),IFERROR(U435/同类汇总数据!F$11,0))))))))))</f>
        <v>0.444395192417</v>
      </c>
      <c r="AH435" s="61">
        <f>IF(AND($G435="正式版",$H435="中西医诊所"),IFERROR(V435/同类汇总数据!G$3,0),IF(AND($G435="正式版",$H435="中医诊所"),IFERROR(V435/同类汇总数据!G$4,0),IF(AND($G435="正式版",$H435="口腔诊所"),IFERROR(V435/同类汇总数据!G$5,0),IF(AND($G435="检查版",$H435="中西医诊所"),IFERROR(V435/同类汇总数据!G$6,0),IF(AND($G435="检查版",$H435="中医诊所"),IFERROR(V435/同类汇总数据!G$7,0),IF(AND($G435="检查版",$H435="口腔诊所"),IFERROR(V435/同类汇总数据!G$8,0),IF(AND($G435="互联网版",$H435="中西医诊所"),IFERROR(V435/同类汇总数据!G$9,0),IF(AND($G435="互联网版",$H435="中医诊所"),IFERROR(V435/同类汇总数据!G$10,0),IF(AND($G435="互联网版",$H435="口腔诊所"),IFERROR(V435/同类汇总数据!G$11,0))))))))))</f>
        <v>1.75103453440941</v>
      </c>
      <c r="AI435" s="61">
        <f>IF(AND($G435="正式版",$H435="中西医诊所"),IFERROR(W435/同类汇总数据!H$3,0),IF(AND($G435="正式版",$H435="中医诊所"),IFERROR(W435/同类汇总数据!H$4,0),IF(AND($G435="正式版",$H435="口腔诊所"),IFERROR(W435/同类汇总数据!H$5,0),IF(AND($G435="检查版",$H435="中西医诊所"),IFERROR(W435/同类汇总数据!H$6,0),IF(AND($G435="检查版",$H435="中医诊所"),IFERROR(W435/同类汇总数据!H$7,0),IF(AND($G435="检查版",$H435="口腔诊所"),IFERROR(W435/同类汇总数据!H$8,0),IF(AND($G435="互联网版",$H435="中西医诊所"),IFERROR(W435/同类汇总数据!H$9,0),IF(AND($G435="互联网版",$H435="中医诊所"),IFERROR(W435/同类汇总数据!H$10,0),IF(AND($G435="互联网版",$H435="口腔诊所"),IFERROR(W435/同类汇总数据!H$11,0))))))))))</f>
        <v>1.47690126422748</v>
      </c>
      <c r="AJ435" s="61">
        <f>IF(AND($G435="正式版",$H435="中西医诊所"),IFERROR(X435/同类汇总数据!I$3,0),IF(AND($G435="正式版",$H435="中医诊所"),IFERROR(X435/同类汇总数据!I$4,0),IF(AND($G435="正式版",$H435="口腔诊所"),IFERROR(X435/同类汇总数据!I$5,0),IF(AND($G435="检查版",$H435="中西医诊所"),IFERROR(X435/同类汇总数据!I$6,0),IF(AND($G435="检查版",$H435="中医诊所"),IFERROR(X435/同类汇总数据!I$7,0),IF(AND($G435="检查版",$H435="口腔诊所"),IFERROR(X435/同类汇总数据!I$8,0),IF(AND($G435="互联网版",$H435="中西医诊所"),IFERROR(X435/同类汇总数据!I$9,0),IF(AND($G435="互联网版",$H435="中医诊所"),IFERROR(X435/同类汇总数据!I$10,0),IF(AND($G435="互联网版",$H435="口腔诊所"),IFERROR(X435/同类汇总数据!I$11,0))))))))))</f>
        <v>1.42982212818192</v>
      </c>
      <c r="AK435" s="61">
        <f>IF(AND($G435="正式版",$H435="中西医诊所"),IFERROR(Y435/同类汇总数据!J$3,0),IF(AND($G435="正式版",$H435="中医诊所"),IFERROR(Y435/同类汇总数据!J$4,0),IF(AND($G435="正式版",$H435="口腔诊所"),IFERROR(Y435/同类汇总数据!J$5,0),IF(AND($G435="检查版",$H435="中西医诊所"),IFERROR(Y435/同类汇总数据!J$6,0),IF(AND($G435="检查版",$H435="中医诊所"),IFERROR(Y435/同类汇总数据!J$7,0),IF(AND($G435="检查版",$H435="口腔诊所"),IFERROR(Y435/同类汇总数据!J$8,0),IF(AND($G435="互联网版",$H435="中西医诊所"),IFERROR(Y435/同类汇总数据!J$9,0),IF(AND($G435="互联网版",$H435="中医诊所"),IFERROR(Y435/同类汇总数据!J$10,0),IF(AND($G435="互联网版",$H435="口腔诊所"),IFERROR(Y435/同类汇总数据!J$11,0))))))))))</f>
        <v>1.39890549633966</v>
      </c>
      <c r="AL435" s="62" t="str">
        <f ca="1" t="shared" si="115"/>
        <v>-</v>
      </c>
      <c r="AM435" s="62" t="str">
        <f t="shared" si="116"/>
        <v>低于同行50%</v>
      </c>
      <c r="AN435" s="5" t="str">
        <f t="shared" si="117"/>
        <v>高于同行20%</v>
      </c>
      <c r="AO435" s="63">
        <f t="shared" si="118"/>
        <v>46104.3812712731</v>
      </c>
      <c r="AP435" s="5" t="str">
        <f t="shared" si="119"/>
        <v/>
      </c>
      <c r="AQ435" s="60">
        <v>45406.4345468519</v>
      </c>
    </row>
    <row r="436" ht="17" spans="1:43">
      <c r="A436" s="5">
        <f t="shared" si="123"/>
        <v>433</v>
      </c>
      <c r="B436" s="55" t="str">
        <f t="shared" si="112"/>
        <v>交易波动较大</v>
      </c>
      <c r="C436" s="2" t="str">
        <f t="shared" si="113"/>
        <v/>
      </c>
      <c r="D436" s="56" t="str">
        <f t="shared" si="114"/>
        <v>-</v>
      </c>
      <c r="E436" s="84" t="s">
        <v>1277</v>
      </c>
      <c r="F436" s="58">
        <v>45407.6568101389</v>
      </c>
      <c r="G436" s="59" t="s">
        <v>38</v>
      </c>
      <c r="H436" s="59" t="s">
        <v>63</v>
      </c>
      <c r="I436" s="59" t="s">
        <v>40</v>
      </c>
      <c r="J436" s="59" t="s">
        <v>280</v>
      </c>
      <c r="K436" s="59" t="s">
        <v>1278</v>
      </c>
      <c r="L436" s="59" t="s">
        <v>1279</v>
      </c>
      <c r="M436" s="60">
        <v>46104.3929282407</v>
      </c>
      <c r="N436" s="60">
        <v>46104.3961384028</v>
      </c>
      <c r="O436" s="60">
        <v>46104.3954495949</v>
      </c>
      <c r="P436" s="60">
        <v>45981.5948896644</v>
      </c>
      <c r="Q436" s="60">
        <v>46092.3875932523</v>
      </c>
      <c r="R436" s="59">
        <v>5550</v>
      </c>
      <c r="S436" s="59">
        <v>19872</v>
      </c>
      <c r="T436" s="59">
        <v>60969</v>
      </c>
      <c r="U436" s="59">
        <v>57739</v>
      </c>
      <c r="V436" s="59">
        <v>6</v>
      </c>
      <c r="W436" s="59">
        <v>28</v>
      </c>
      <c r="X436" s="59">
        <v>70</v>
      </c>
      <c r="Y436" s="59">
        <v>65</v>
      </c>
      <c r="Z436" s="85" t="s">
        <v>1280</v>
      </c>
      <c r="AA436" s="59">
        <v>-0.0640983375</v>
      </c>
      <c r="AB436" s="59">
        <v>0.0689186468</v>
      </c>
      <c r="AC436" s="59">
        <v>0.6488752386</v>
      </c>
      <c r="AD436" s="61">
        <f>IF(AND($G436="正式版",$H436="中西医诊所"),IFERROR(R436/同类汇总数据!C$3,0),IF(AND($G436="正式版",$H436="中医诊所"),IFERROR(R436/同类汇总数据!C$4,0),IF(AND($G436="正式版",$H436="口腔诊所"),IFERROR(R436/同类汇总数据!C$5,0),IF(AND($G436="检查版",$H436="中西医诊所"),IFERROR(R436/同类汇总数据!C$6,0),IF(AND($G436="检查版",$H436="中医诊所"),IFERROR(R436/同类汇总数据!C$7,0),IF(AND($G436="检查版",$H436="口腔诊所"),IFERROR(R436/同类汇总数据!C$8,0),IF(AND($G436="互联网版",$H436="中西医诊所"),IFERROR(R436/同类汇总数据!C$9,0),IF(AND($G436="互联网版",$H436="中医诊所"),IFERROR(R436/同类汇总数据!C$10,0),IF(AND($G436="互联网版",$H436="口腔诊所"),IFERROR(R436/同类汇总数据!C$11,0))))))))))</f>
        <v>0.555136341255064</v>
      </c>
      <c r="AE436" s="61">
        <f>IF(AND($G436="正式版",$H436="中西医诊所"),IFERROR(S436/同类汇总数据!D$3,0),IF(AND($G436="正式版",$H436="中医诊所"),IFERROR(S436/同类汇总数据!D$4,0),IF(AND($G436="正式版",$H436="口腔诊所"),IFERROR(S436/同类汇总数据!D$5,0),IF(AND($G436="检查版",$H436="中西医诊所"),IFERROR(S436/同类汇总数据!D$6,0),IF(AND($G436="检查版",$H436="中医诊所"),IFERROR(S436/同类汇总数据!D$7,0),IF(AND($G436="检查版",$H436="口腔诊所"),IFERROR(S436/同类汇总数据!D$8,0),IF(AND($G436="互联网版",$H436="中西医诊所"),IFERROR(S436/同类汇总数据!D$9,0),IF(AND($G436="互联网版",$H436="中医诊所"),IFERROR(S436/同类汇总数据!D$10,0),IF(AND($G436="互联网版",$H436="口腔诊所"),IFERROR(S436/同类汇总数据!D$11,0))))))))))</f>
        <v>0.457555240887051</v>
      </c>
      <c r="AF436" s="61">
        <f>IF(AND($G436="正式版",$H436="中西医诊所"),IFERROR(T436/同类汇总数据!E$3,0),IF(AND($G436="正式版",$H436="中医诊所"),IFERROR(T436/同类汇总数据!E$4,0),IF(AND($G436="正式版",$H436="口腔诊所"),IFERROR(T436/同类汇总数据!E$5,0),IF(AND($G436="检查版",$H436="中西医诊所"),IFERROR(T436/同类汇总数据!E$6,0),IF(AND($G436="检查版",$H436="中医诊所"),IFERROR(T436/同类汇总数据!E$7,0),IF(AND($G436="检查版",$H436="口腔诊所"),IFERROR(T436/同类汇总数据!E$8,0),IF(AND($G436="互联网版",$H436="中西医诊所"),IFERROR(T436/同类汇总数据!E$9,0),IF(AND($G436="互联网版",$H436="中医诊所"),IFERROR(T436/同类汇总数据!E$10,0),IF(AND($G436="互联网版",$H436="口腔诊所"),IFERROR(T436/同类汇总数据!E$11,0))))))))))</f>
        <v>0.549929386676073</v>
      </c>
      <c r="AG436" s="61">
        <f>IF(AND($G436="正式版",$H436="中西医诊所"),IFERROR(U436/同类汇总数据!F$3,0),IF(AND($G436="正式版",$H436="中医诊所"),IFERROR(U436/同类汇总数据!F$4,0),IF(AND($G436="正式版",$H436="口腔诊所"),IFERROR(U436/同类汇总数据!F$5,0),IF(AND($G436="检查版",$H436="中西医诊所"),IFERROR(U436/同类汇总数据!F$6,0),IF(AND($G436="检查版",$H436="中医诊所"),IFERROR(U436/同类汇总数据!F$7,0),IF(AND($G436="检查版",$H436="口腔诊所"),IFERROR(U436/同类汇总数据!F$8,0),IF(AND($G436="互联网版",$H436="中西医诊所"),IFERROR(U436/同类汇总数据!F$9,0),IF(AND($G436="互联网版",$H436="中医诊所"),IFERROR(U436/同类汇总数据!F$10,0),IF(AND($G436="互联网版",$H436="口腔诊所"),IFERROR(U436/同类汇总数据!F$11,0))))))))))</f>
        <v>0.57797956049618</v>
      </c>
      <c r="AH436" s="61">
        <f>IF(AND($G436="正式版",$H436="中西医诊所"),IFERROR(V436/同类汇总数据!G$3,0),IF(AND($G436="正式版",$H436="中医诊所"),IFERROR(V436/同类汇总数据!G$4,0),IF(AND($G436="正式版",$H436="口腔诊所"),IFERROR(V436/同类汇总数据!G$5,0),IF(AND($G436="检查版",$H436="中西医诊所"),IFERROR(V436/同类汇总数据!G$6,0),IF(AND($G436="检查版",$H436="中医诊所"),IFERROR(V436/同类汇总数据!G$7,0),IF(AND($G436="检查版",$H436="口腔诊所"),IFERROR(V436/同类汇总数据!G$8,0),IF(AND($G436="互联网版",$H436="中西医诊所"),IFERROR(V436/同类汇总数据!G$9,0),IF(AND($G436="互联网版",$H436="中医诊所"),IFERROR(V436/同类汇总数据!G$10,0),IF(AND($G436="互联网版",$H436="口腔诊所"),IFERROR(V436/同类汇总数据!G$11,0))))))))))</f>
        <v>0.445884486192444</v>
      </c>
      <c r="AI436" s="61">
        <f>IF(AND($G436="正式版",$H436="中西医诊所"),IFERROR(W436/同类汇总数据!H$3,0),IF(AND($G436="正式版",$H436="中医诊所"),IFERROR(W436/同类汇总数据!H$4,0),IF(AND($G436="正式版",$H436="口腔诊所"),IFERROR(W436/同类汇总数据!H$5,0),IF(AND($G436="检查版",$H436="中西医诊所"),IFERROR(W436/同类汇总数据!H$6,0),IF(AND($G436="检查版",$H436="中医诊所"),IFERROR(W436/同类汇总数据!H$7,0),IF(AND($G436="检查版",$H436="口腔诊所"),IFERROR(W436/同类汇总数据!H$8,0),IF(AND($G436="互联网版",$H436="中西医诊所"),IFERROR(W436/同类汇总数据!H$9,0),IF(AND($G436="互联网版",$H436="中医诊所"),IFERROR(W436/同类汇总数据!H$10,0),IF(AND($G436="互联网版",$H436="口腔诊所"),IFERROR(W436/同类汇总数据!H$11,0))))))))))</f>
        <v>0.493076675183979</v>
      </c>
      <c r="AJ436" s="61">
        <f>IF(AND($G436="正式版",$H436="中西医诊所"),IFERROR(X436/同类汇总数据!I$3,0),IF(AND($G436="正式版",$H436="中医诊所"),IFERROR(X436/同类汇总数据!I$4,0),IF(AND($G436="正式版",$H436="口腔诊所"),IFERROR(X436/同类汇总数据!I$5,0),IF(AND($G436="检查版",$H436="中西医诊所"),IFERROR(X436/同类汇总数据!I$6,0),IF(AND($G436="检查版",$H436="中医诊所"),IFERROR(X436/同类汇总数据!I$7,0),IF(AND($G436="检查版",$H436="口腔诊所"),IFERROR(X436/同类汇总数据!I$8,0),IF(AND($G436="互联网版",$H436="中西医诊所"),IFERROR(X436/同类汇总数据!I$9,0),IF(AND($G436="互联网版",$H436="中医诊所"),IFERROR(X436/同类汇总数据!I$10,0),IF(AND($G436="互联网版",$H436="口腔诊所"),IFERROR(X436/同类汇总数据!I$11,0))))))))))</f>
        <v>0.474442783894701</v>
      </c>
      <c r="AK436" s="61">
        <f>IF(AND($G436="正式版",$H436="中西医诊所"),IFERROR(Y436/同类汇总数据!J$3,0),IF(AND($G436="正式版",$H436="中医诊所"),IFERROR(Y436/同类汇总数据!J$4,0),IF(AND($G436="正式版",$H436="口腔诊所"),IFERROR(Y436/同类汇总数据!J$5,0),IF(AND($G436="检查版",$H436="中西医诊所"),IFERROR(Y436/同类汇总数据!J$6,0),IF(AND($G436="检查版",$H436="中医诊所"),IFERROR(Y436/同类汇总数据!J$7,0),IF(AND($G436="检查版",$H436="口腔诊所"),IFERROR(Y436/同类汇总数据!J$8,0),IF(AND($G436="互联网版",$H436="中西医诊所"),IFERROR(Y436/同类汇总数据!J$9,0),IF(AND($G436="互联网版",$H436="中医诊所"),IFERROR(Y436/同类汇总数据!J$10,0),IF(AND($G436="互联网版",$H436="口腔诊所"),IFERROR(Y436/同类汇总数据!J$11,0))))))))))</f>
        <v>0.489431664421556</v>
      </c>
      <c r="AL436" s="62" t="str">
        <f ca="1" t="shared" si="115"/>
        <v>-</v>
      </c>
      <c r="AM436" s="62" t="str">
        <f t="shared" si="116"/>
        <v>低于同行50%</v>
      </c>
      <c r="AN436" s="5" t="str">
        <f t="shared" si="117"/>
        <v>低于同行50%</v>
      </c>
      <c r="AO436" s="63">
        <f t="shared" si="118"/>
        <v>46104.3961384028</v>
      </c>
      <c r="AP436" s="5" t="str">
        <f t="shared" si="119"/>
        <v/>
      </c>
      <c r="AQ436" s="60">
        <v>45406.6451943287</v>
      </c>
    </row>
    <row r="437" ht="17" spans="1:43">
      <c r="A437" s="5">
        <f t="shared" si="123"/>
        <v>434</v>
      </c>
      <c r="B437" s="55" t="str">
        <f t="shared" si="112"/>
        <v>连续三月交易上升</v>
      </c>
      <c r="C437" s="2" t="str">
        <f t="shared" si="113"/>
        <v/>
      </c>
      <c r="D437" s="56" t="str">
        <f t="shared" si="114"/>
        <v>-</v>
      </c>
      <c r="E437" s="84" t="s">
        <v>1281</v>
      </c>
      <c r="F437" s="58">
        <v>45407.7452916667</v>
      </c>
      <c r="G437" s="59" t="s">
        <v>38</v>
      </c>
      <c r="H437" s="59" t="s">
        <v>63</v>
      </c>
      <c r="I437" s="59" t="s">
        <v>40</v>
      </c>
      <c r="J437" s="59" t="s">
        <v>78</v>
      </c>
      <c r="K437" s="59" t="s">
        <v>1282</v>
      </c>
      <c r="L437" s="59"/>
      <c r="M437" s="60">
        <v>46104.3530324074</v>
      </c>
      <c r="N437" s="60">
        <v>46100.7903947338</v>
      </c>
      <c r="O437" s="60">
        <v>46100.7899415046</v>
      </c>
      <c r="P437" s="60">
        <v>46046.4509918287</v>
      </c>
      <c r="Q437" s="60">
        <v>46104.3737063194</v>
      </c>
      <c r="R437" s="59">
        <v>7064</v>
      </c>
      <c r="S437" s="59">
        <v>38272</v>
      </c>
      <c r="T437" s="59">
        <v>108145.2</v>
      </c>
      <c r="U437" s="59">
        <v>97515</v>
      </c>
      <c r="V437" s="59">
        <v>8</v>
      </c>
      <c r="W437" s="59">
        <v>60</v>
      </c>
      <c r="X437" s="59">
        <v>221</v>
      </c>
      <c r="Y437" s="59">
        <v>191</v>
      </c>
      <c r="Z437" s="59">
        <v>750.1153846154</v>
      </c>
      <c r="AA437" s="59">
        <v>0.6890120656</v>
      </c>
      <c r="AB437" s="59">
        <v>-0.5200682851</v>
      </c>
      <c r="AC437" s="59">
        <v>0.2912646319</v>
      </c>
      <c r="AD437" s="61">
        <f>IF(AND($G437="正式版",$H437="中西医诊所"),IFERROR(R437/同类汇总数据!C$3,0),IF(AND($G437="正式版",$H437="中医诊所"),IFERROR(R437/同类汇总数据!C$4,0),IF(AND($G437="正式版",$H437="口腔诊所"),IFERROR(R437/同类汇总数据!C$5,0),IF(AND($G437="检查版",$H437="中西医诊所"),IFERROR(R437/同类汇总数据!C$6,0),IF(AND($G437="检查版",$H437="中医诊所"),IFERROR(R437/同类汇总数据!C$7,0),IF(AND($G437="检查版",$H437="口腔诊所"),IFERROR(R437/同类汇总数据!C$8,0),IF(AND($G437="互联网版",$H437="中西医诊所"),IFERROR(R437/同类汇总数据!C$9,0),IF(AND($G437="互联网版",$H437="中医诊所"),IFERROR(R437/同类汇总数据!C$10,0),IF(AND($G437="互联网版",$H437="口腔诊所"),IFERROR(R437/同类汇总数据!C$11,0))))))))))</f>
        <v>0.706573534166806</v>
      </c>
      <c r="AE437" s="61">
        <f>IF(AND($G437="正式版",$H437="中西医诊所"),IFERROR(S437/同类汇总数据!D$3,0),IF(AND($G437="正式版",$H437="中医诊所"),IFERROR(S437/同类汇总数据!D$4,0),IF(AND($G437="正式版",$H437="口腔诊所"),IFERROR(S437/同类汇总数据!D$5,0),IF(AND($G437="检查版",$H437="中西医诊所"),IFERROR(S437/同类汇总数据!D$6,0),IF(AND($G437="检查版",$H437="中医诊所"),IFERROR(S437/同类汇总数据!D$7,0),IF(AND($G437="检查版",$H437="口腔诊所"),IFERROR(S437/同类汇总数据!D$8,0),IF(AND($G437="互联网版",$H437="中西医诊所"),IFERROR(S437/同类汇总数据!D$9,0),IF(AND($G437="互联网版",$H437="中医诊所"),IFERROR(S437/同类汇总数据!D$10,0),IF(AND($G437="互联网版",$H437="口腔诊所"),IFERROR(S437/同类汇总数据!D$11,0))))))))))</f>
        <v>0.881217500967654</v>
      </c>
      <c r="AF437" s="61">
        <f>IF(AND($G437="正式版",$H437="中西医诊所"),IFERROR(T437/同类汇总数据!E$3,0),IF(AND($G437="正式版",$H437="中医诊所"),IFERROR(T437/同类汇总数据!E$4,0),IF(AND($G437="正式版",$H437="口腔诊所"),IFERROR(T437/同类汇总数据!E$5,0),IF(AND($G437="检查版",$H437="中西医诊所"),IFERROR(T437/同类汇总数据!E$6,0),IF(AND($G437="检查版",$H437="中医诊所"),IFERROR(T437/同类汇总数据!E$7,0),IF(AND($G437="检查版",$H437="口腔诊所"),IFERROR(T437/同类汇总数据!E$8,0),IF(AND($G437="互联网版",$H437="中西医诊所"),IFERROR(T437/同类汇总数据!E$9,0),IF(AND($G437="互联网版",$H437="中医诊所"),IFERROR(T437/同类汇总数据!E$10,0),IF(AND($G437="互联网版",$H437="口腔诊所"),IFERROR(T437/同类汇总数据!E$11,0))))))))))</f>
        <v>0.975450204332715</v>
      </c>
      <c r="AG437" s="61">
        <f>IF(AND($G437="正式版",$H437="中西医诊所"),IFERROR(U437/同类汇总数据!F$3,0),IF(AND($G437="正式版",$H437="中医诊所"),IFERROR(U437/同类汇总数据!F$4,0),IF(AND($G437="正式版",$H437="口腔诊所"),IFERROR(U437/同类汇总数据!F$5,0),IF(AND($G437="检查版",$H437="中西医诊所"),IFERROR(U437/同类汇总数据!F$6,0),IF(AND($G437="检查版",$H437="中医诊所"),IFERROR(U437/同类汇总数据!F$7,0),IF(AND($G437="检查版",$H437="口腔诊所"),IFERROR(U437/同类汇总数据!F$8,0),IF(AND($G437="互联网版",$H437="中西医诊所"),IFERROR(U437/同类汇总数据!F$9,0),IF(AND($G437="互联网版",$H437="中医诊所"),IFERROR(U437/同类汇总数据!F$10,0),IF(AND($G437="互联网版",$H437="口腔诊所"),IFERROR(U437/同类汇总数据!F$11,0))))))))))</f>
        <v>0.976145704667295</v>
      </c>
      <c r="AH437" s="61">
        <f>IF(AND($G437="正式版",$H437="中西医诊所"),IFERROR(V437/同类汇总数据!G$3,0),IF(AND($G437="正式版",$H437="中医诊所"),IFERROR(V437/同类汇总数据!G$4,0),IF(AND($G437="正式版",$H437="口腔诊所"),IFERROR(V437/同类汇总数据!G$5,0),IF(AND($G437="检查版",$H437="中西医诊所"),IFERROR(V437/同类汇总数据!G$6,0),IF(AND($G437="检查版",$H437="中医诊所"),IFERROR(V437/同类汇总数据!G$7,0),IF(AND($G437="检查版",$H437="口腔诊所"),IFERROR(V437/同类汇总数据!G$8,0),IF(AND($G437="互联网版",$H437="中西医诊所"),IFERROR(V437/同类汇总数据!G$9,0),IF(AND($G437="互联网版",$H437="中医诊所"),IFERROR(V437/同类汇总数据!G$10,0),IF(AND($G437="互联网版",$H437="口腔诊所"),IFERROR(V437/同类汇总数据!G$11,0))))))))))</f>
        <v>0.594512648256592</v>
      </c>
      <c r="AI437" s="61">
        <f>IF(AND($G437="正式版",$H437="中西医诊所"),IFERROR(W437/同类汇总数据!H$3,0),IF(AND($G437="正式版",$H437="中医诊所"),IFERROR(W437/同类汇总数据!H$4,0),IF(AND($G437="正式版",$H437="口腔诊所"),IFERROR(W437/同类汇总数据!H$5,0),IF(AND($G437="检查版",$H437="中西医诊所"),IFERROR(W437/同类汇总数据!H$6,0),IF(AND($G437="检查版",$H437="中医诊所"),IFERROR(W437/同类汇总数据!H$7,0),IF(AND($G437="检查版",$H437="口腔诊所"),IFERROR(W437/同类汇总数据!H$8,0),IF(AND($G437="互联网版",$H437="中西医诊所"),IFERROR(W437/同类汇总数据!H$9,0),IF(AND($G437="互联网版",$H437="中医诊所"),IFERROR(W437/同类汇总数据!H$10,0),IF(AND($G437="互联网版",$H437="口腔诊所"),IFERROR(W437/同类汇总数据!H$11,0))))))))))</f>
        <v>1.05659287539424</v>
      </c>
      <c r="AJ437" s="61">
        <f>IF(AND($G437="正式版",$H437="中西医诊所"),IFERROR(X437/同类汇总数据!I$3,0),IF(AND($G437="正式版",$H437="中医诊所"),IFERROR(X437/同类汇总数据!I$4,0),IF(AND($G437="正式版",$H437="口腔诊所"),IFERROR(X437/同类汇总数据!I$5,0),IF(AND($G437="检查版",$H437="中西医诊所"),IFERROR(X437/同类汇总数据!I$6,0),IF(AND($G437="检查版",$H437="中医诊所"),IFERROR(X437/同类汇总数据!I$7,0),IF(AND($G437="检查版",$H437="口腔诊所"),IFERROR(X437/同类汇总数据!I$8,0),IF(AND($G437="互联网版",$H437="中西医诊所"),IFERROR(X437/同类汇总数据!I$9,0),IF(AND($G437="互联网版",$H437="中医诊所"),IFERROR(X437/同类汇总数据!I$10,0),IF(AND($G437="互联网版",$H437="口腔诊所"),IFERROR(X437/同类汇总数据!I$11,0))))))))))</f>
        <v>1.49788364629613</v>
      </c>
      <c r="AK437" s="61">
        <f>IF(AND($G437="正式版",$H437="中西医诊所"),IFERROR(Y437/同类汇总数据!J$3,0),IF(AND($G437="正式版",$H437="中医诊所"),IFERROR(Y437/同类汇总数据!J$4,0),IF(AND($G437="正式版",$H437="口腔诊所"),IFERROR(Y437/同类汇总数据!J$5,0),IF(AND($G437="检查版",$H437="中西医诊所"),IFERROR(Y437/同类汇总数据!J$6,0),IF(AND($G437="检查版",$H437="中医诊所"),IFERROR(Y437/同类汇总数据!J$7,0),IF(AND($G437="检查版",$H437="口腔诊所"),IFERROR(Y437/同类汇总数据!J$8,0),IF(AND($G437="互联网版",$H437="中西医诊所"),IFERROR(Y437/同类汇总数据!J$9,0),IF(AND($G437="互联网版",$H437="中医诊所"),IFERROR(Y437/同类汇总数据!J$10,0),IF(AND($G437="互联网版",$H437="口腔诊所"),IFERROR(Y437/同类汇总数据!J$11,0))))))))))</f>
        <v>1.43817612160796</v>
      </c>
      <c r="AL437" s="62" t="str">
        <f ca="1" t="shared" si="115"/>
        <v>-</v>
      </c>
      <c r="AM437" s="62" t="str">
        <f t="shared" si="116"/>
        <v/>
      </c>
      <c r="AN437" s="5" t="str">
        <f t="shared" si="117"/>
        <v/>
      </c>
      <c r="AO437" s="63">
        <f t="shared" si="118"/>
        <v>46104.3737063194</v>
      </c>
      <c r="AP437" s="5" t="str">
        <f t="shared" si="119"/>
        <v/>
      </c>
      <c r="AQ437" s="60">
        <v>45407.5495474769</v>
      </c>
    </row>
    <row r="438" ht="17" spans="1:43">
      <c r="A438" s="5">
        <f t="shared" si="123"/>
        <v>435</v>
      </c>
      <c r="B438" s="55" t="str">
        <f t="shared" si="112"/>
        <v>交易波动较大</v>
      </c>
      <c r="C438" s="2" t="str">
        <f t="shared" si="113"/>
        <v/>
      </c>
      <c r="D438" s="56" t="str">
        <f t="shared" si="114"/>
        <v>-</v>
      </c>
      <c r="E438" s="84" t="s">
        <v>1283</v>
      </c>
      <c r="F438" s="58">
        <v>45407.8217265741</v>
      </c>
      <c r="G438" s="59" t="s">
        <v>60</v>
      </c>
      <c r="H438" s="59" t="s">
        <v>39</v>
      </c>
      <c r="I438" s="59" t="s">
        <v>40</v>
      </c>
      <c r="J438" s="59" t="s">
        <v>85</v>
      </c>
      <c r="K438" s="59" t="s">
        <v>1284</v>
      </c>
      <c r="L438" s="59" t="s">
        <v>87</v>
      </c>
      <c r="M438" s="60">
        <v>46104.3867361111</v>
      </c>
      <c r="N438" s="60">
        <v>46103.8814261227</v>
      </c>
      <c r="O438" s="60">
        <v>46103.8811771528</v>
      </c>
      <c r="P438" s="60">
        <v>45777.7749459375</v>
      </c>
      <c r="Q438" s="60">
        <v>46103.8816437616</v>
      </c>
      <c r="R438" s="59">
        <v>2144.96</v>
      </c>
      <c r="S438" s="59">
        <v>11091.95</v>
      </c>
      <c r="T438" s="59">
        <v>31966.73</v>
      </c>
      <c r="U438" s="59">
        <v>28842.48</v>
      </c>
      <c r="V438" s="59">
        <v>23</v>
      </c>
      <c r="W438" s="59">
        <v>115</v>
      </c>
      <c r="X438" s="59">
        <v>386</v>
      </c>
      <c r="Y438" s="59">
        <v>345</v>
      </c>
      <c r="Z438" s="59">
        <v>93.6444155844</v>
      </c>
      <c r="AA438" s="59">
        <v>0.1451882672</v>
      </c>
      <c r="AB438" s="59">
        <v>-0.1343613595</v>
      </c>
      <c r="AC438" s="59">
        <v>-0.2289311721</v>
      </c>
      <c r="AD438" s="61">
        <f>IF(AND($G438="正式版",$H438="中西医诊所"),IFERROR(R438/同类汇总数据!C$3,0),IF(AND($G438="正式版",$H438="中医诊所"),IFERROR(R438/同类汇总数据!C$4,0),IF(AND($G438="正式版",$H438="口腔诊所"),IFERROR(R438/同类汇总数据!C$5,0),IF(AND($G438="检查版",$H438="中西医诊所"),IFERROR(R438/同类汇总数据!C$6,0),IF(AND($G438="检查版",$H438="中医诊所"),IFERROR(R438/同类汇总数据!C$7,0),IF(AND($G438="检查版",$H438="口腔诊所"),IFERROR(R438/同类汇总数据!C$8,0),IF(AND($G438="互联网版",$H438="中西医诊所"),IFERROR(R438/同类汇总数据!C$9,0),IF(AND($G438="互联网版",$H438="中医诊所"),IFERROR(R438/同类汇总数据!C$10,0),IF(AND($G438="互联网版",$H438="口腔诊所"),IFERROR(R438/同类汇总数据!C$11,0))))))))))</f>
        <v>0.928858705831025</v>
      </c>
      <c r="AE438" s="61">
        <f>IF(AND($G438="正式版",$H438="中西医诊所"),IFERROR(S438/同类汇总数据!D$3,0),IF(AND($G438="正式版",$H438="中医诊所"),IFERROR(S438/同类汇总数据!D$4,0),IF(AND($G438="正式版",$H438="口腔诊所"),IFERROR(S438/同类汇总数据!D$5,0),IF(AND($G438="检查版",$H438="中西医诊所"),IFERROR(S438/同类汇总数据!D$6,0),IF(AND($G438="检查版",$H438="中医诊所"),IFERROR(S438/同类汇总数据!D$7,0),IF(AND($G438="检查版",$H438="口腔诊所"),IFERROR(S438/同类汇总数据!D$8,0),IF(AND($G438="互联网版",$H438="中西医诊所"),IFERROR(S438/同类汇总数据!D$9,0),IF(AND($G438="互联网版",$H438="中医诊所"),IFERROR(S438/同类汇总数据!D$10,0),IF(AND($G438="互联网版",$H438="口腔诊所"),IFERROR(S438/同类汇总数据!D$11,0))))))))))</f>
        <v>1.35969830301421</v>
      </c>
      <c r="AF438" s="61">
        <f>IF(AND($G438="正式版",$H438="中西医诊所"),IFERROR(T438/同类汇总数据!E$3,0),IF(AND($G438="正式版",$H438="中医诊所"),IFERROR(T438/同类汇总数据!E$4,0),IF(AND($G438="正式版",$H438="口腔诊所"),IFERROR(T438/同类汇总数据!E$5,0),IF(AND($G438="检查版",$H438="中西医诊所"),IFERROR(T438/同类汇总数据!E$6,0),IF(AND($G438="检查版",$H438="中医诊所"),IFERROR(T438/同类汇总数据!E$7,0),IF(AND($G438="检查版",$H438="口腔诊所"),IFERROR(T438/同类汇总数据!E$8,0),IF(AND($G438="互联网版",$H438="中西医诊所"),IFERROR(T438/同类汇总数据!E$9,0),IF(AND($G438="互联网版",$H438="中医诊所"),IFERROR(T438/同类汇总数据!E$10,0),IF(AND($G438="互联网版",$H438="口腔诊所"),IFERROR(T438/同类汇总数据!E$11,0))))))))))</f>
        <v>1.42289780702542</v>
      </c>
      <c r="AG438" s="61">
        <f>IF(AND($G438="正式版",$H438="中西医诊所"),IFERROR(U438/同类汇总数据!F$3,0),IF(AND($G438="正式版",$H438="中医诊所"),IFERROR(U438/同类汇总数据!F$4,0),IF(AND($G438="正式版",$H438="口腔诊所"),IFERROR(U438/同类汇总数据!F$5,0),IF(AND($G438="检查版",$H438="中西医诊所"),IFERROR(U438/同类汇总数据!F$6,0),IF(AND($G438="检查版",$H438="中医诊所"),IFERROR(U438/同类汇总数据!F$7,0),IF(AND($G438="检查版",$H438="口腔诊所"),IFERROR(U438/同类汇总数据!F$8,0),IF(AND($G438="互联网版",$H438="中西医诊所"),IFERROR(U438/同类汇总数据!F$9,0),IF(AND($G438="互联网版",$H438="中医诊所"),IFERROR(U438/同类汇总数据!F$10,0),IF(AND($G438="互联网版",$H438="口腔诊所"),IFERROR(U438/同类汇总数据!F$11,0))))))))))</f>
        <v>1.45476978639912</v>
      </c>
      <c r="AH438" s="61">
        <f>IF(AND($G438="正式版",$H438="中西医诊所"),IFERROR(V438/同类汇总数据!G$3,0),IF(AND($G438="正式版",$H438="中医诊所"),IFERROR(V438/同类汇总数据!G$4,0),IF(AND($G438="正式版",$H438="口腔诊所"),IFERROR(V438/同类汇总数据!G$5,0),IF(AND($G438="检查版",$H438="中西医诊所"),IFERROR(V438/同类汇总数据!G$6,0),IF(AND($G438="检查版",$H438="中医诊所"),IFERROR(V438/同类汇总数据!G$7,0),IF(AND($G438="检查版",$H438="口腔诊所"),IFERROR(V438/同类汇总数据!G$8,0),IF(AND($G438="互联网版",$H438="中西医诊所"),IFERROR(V438/同类汇总数据!G$9,0),IF(AND($G438="互联网版",$H438="中医诊所"),IFERROR(V438/同类汇总数据!G$10,0),IF(AND($G438="互联网版",$H438="口腔诊所"),IFERROR(V438/同类汇总数据!G$11,0))))))))))</f>
        <v>1.07476635514019</v>
      </c>
      <c r="AI438" s="61">
        <f>IF(AND($G438="正式版",$H438="中西医诊所"),IFERROR(W438/同类汇总数据!H$3,0),IF(AND($G438="正式版",$H438="中医诊所"),IFERROR(W438/同类汇总数据!H$4,0),IF(AND($G438="正式版",$H438="口腔诊所"),IFERROR(W438/同类汇总数据!H$5,0),IF(AND($G438="检查版",$H438="中西医诊所"),IFERROR(W438/同类汇总数据!H$6,0),IF(AND($G438="检查版",$H438="中医诊所"),IFERROR(W438/同类汇总数据!H$7,0),IF(AND($G438="检查版",$H438="口腔诊所"),IFERROR(W438/同类汇总数据!H$8,0),IF(AND($G438="互联网版",$H438="中西医诊所"),IFERROR(W438/同类汇总数据!H$9,0),IF(AND($G438="互联网版",$H438="中医诊所"),IFERROR(W438/同类汇总数据!H$10,0),IF(AND($G438="互联网版",$H438="口腔诊所"),IFERROR(W438/同类汇总数据!H$11,0))))))))))</f>
        <v>1.47862423657988</v>
      </c>
      <c r="AJ438" s="61">
        <f>IF(AND($G438="正式版",$H438="中西医诊所"),IFERROR(X438/同类汇总数据!I$3,0),IF(AND($G438="正式版",$H438="中医诊所"),IFERROR(X438/同类汇总数据!I$4,0),IF(AND($G438="正式版",$H438="口腔诊所"),IFERROR(X438/同类汇总数据!I$5,0),IF(AND($G438="检查版",$H438="中西医诊所"),IFERROR(X438/同类汇总数据!I$6,0),IF(AND($G438="检查版",$H438="中医诊所"),IFERROR(X438/同类汇总数据!I$7,0),IF(AND($G438="检查版",$H438="口腔诊所"),IFERROR(X438/同类汇总数据!I$8,0),IF(AND($G438="互联网版",$H438="中西医诊所"),IFERROR(X438/同类汇总数据!I$9,0),IF(AND($G438="互联网版",$H438="中医诊所"),IFERROR(X438/同类汇总数据!I$10,0),IF(AND($G438="互联网版",$H438="口腔诊所"),IFERROR(X438/同类汇总数据!I$11,0))))))))))</f>
        <v>1.75494430552398</v>
      </c>
      <c r="AK438" s="61">
        <f>IF(AND($G438="正式版",$H438="中西医诊所"),IFERROR(Y438/同类汇总数据!J$3,0),IF(AND($G438="正式版",$H438="中医诊所"),IFERROR(Y438/同类汇总数据!J$4,0),IF(AND($G438="正式版",$H438="口腔诊所"),IFERROR(Y438/同类汇总数据!J$5,0),IF(AND($G438="检查版",$H438="中西医诊所"),IFERROR(Y438/同类汇总数据!J$6,0),IF(AND($G438="检查版",$H438="中医诊所"),IFERROR(Y438/同类汇总数据!J$7,0),IF(AND($G438="检查版",$H438="口腔诊所"),IFERROR(Y438/同类汇总数据!J$8,0),IF(AND($G438="互联网版",$H438="中西医诊所"),IFERROR(Y438/同类汇总数据!J$9,0),IF(AND($G438="互联网版",$H438="中医诊所"),IFERROR(Y438/同类汇总数据!J$10,0),IF(AND($G438="互联网版",$H438="口腔诊所"),IFERROR(Y438/同类汇总数据!J$11,0))))))))))</f>
        <v>1.7530487804878</v>
      </c>
      <c r="AL438" s="62" t="str">
        <f ca="1" t="shared" si="115"/>
        <v>-</v>
      </c>
      <c r="AM438" s="62" t="str">
        <f t="shared" si="116"/>
        <v>高于同行20%</v>
      </c>
      <c r="AN438" s="5" t="str">
        <f t="shared" si="117"/>
        <v>高于同行20%</v>
      </c>
      <c r="AO438" s="63">
        <f t="shared" si="118"/>
        <v>46104.3867361111</v>
      </c>
      <c r="AP438" s="5" t="str">
        <f t="shared" si="119"/>
        <v/>
      </c>
      <c r="AQ438" s="60">
        <v>45407.639817581</v>
      </c>
    </row>
    <row r="439" ht="17" spans="1:43">
      <c r="A439" s="5">
        <f t="shared" si="123"/>
        <v>436</v>
      </c>
      <c r="B439" s="55" t="str">
        <f t="shared" si="112"/>
        <v>无交易</v>
      </c>
      <c r="C439" s="2" t="str">
        <f t="shared" si="113"/>
        <v>本月交易额降超50%</v>
      </c>
      <c r="D439" s="56" t="str">
        <f t="shared" si="114"/>
        <v>-</v>
      </c>
      <c r="E439" s="84" t="s">
        <v>1285</v>
      </c>
      <c r="F439" s="58">
        <v>45408.7032502199</v>
      </c>
      <c r="G439" s="59" t="s">
        <v>38</v>
      </c>
      <c r="H439" s="59" t="s">
        <v>66</v>
      </c>
      <c r="I439" s="59" t="s">
        <v>40</v>
      </c>
      <c r="J439" s="59" t="s">
        <v>117</v>
      </c>
      <c r="K439" s="59" t="s">
        <v>1286</v>
      </c>
      <c r="L439" s="59" t="s">
        <v>119</v>
      </c>
      <c r="M439" s="60">
        <v>46104.3925115741</v>
      </c>
      <c r="N439" s="60">
        <v>46094.5262727083</v>
      </c>
      <c r="O439" s="60">
        <v>46094.5261279167</v>
      </c>
      <c r="P439" s="60">
        <v>46063.7926846412</v>
      </c>
      <c r="Q439" s="60">
        <v>46094.526287662</v>
      </c>
      <c r="R439" s="59"/>
      <c r="S439" s="59">
        <v>3310.2</v>
      </c>
      <c r="T439" s="59">
        <v>27398.22</v>
      </c>
      <c r="U439" s="59">
        <v>22682.92</v>
      </c>
      <c r="V439" s="59"/>
      <c r="W439" s="59">
        <v>8</v>
      </c>
      <c r="X439" s="59">
        <v>67</v>
      </c>
      <c r="Y439" s="59">
        <v>57</v>
      </c>
      <c r="Z439" s="59">
        <v>723.9935714286</v>
      </c>
      <c r="AA439" s="59">
        <v>-0.6348558154</v>
      </c>
      <c r="AB439" s="59">
        <v>-0.3965435984</v>
      </c>
      <c r="AC439" s="59">
        <v>0.0984856351</v>
      </c>
      <c r="AD439" s="61">
        <f>IF(AND($G439="正式版",$H439="中西医诊所"),IFERROR(R439/同类汇总数据!C$3,0),IF(AND($G439="正式版",$H439="中医诊所"),IFERROR(R439/同类汇总数据!C$4,0),IF(AND($G439="正式版",$H439="口腔诊所"),IFERROR(R439/同类汇总数据!C$5,0),IF(AND($G439="检查版",$H439="中西医诊所"),IFERROR(R439/同类汇总数据!C$6,0),IF(AND($G439="检查版",$H439="中医诊所"),IFERROR(R439/同类汇总数据!C$7,0),IF(AND($G439="检查版",$H439="口腔诊所"),IFERROR(R439/同类汇总数据!C$8,0),IF(AND($G439="互联网版",$H439="中西医诊所"),IFERROR(R439/同类汇总数据!C$9,0),IF(AND($G439="互联网版",$H439="中医诊所"),IFERROR(R439/同类汇总数据!C$10,0),IF(AND($G439="互联网版",$H439="口腔诊所"),IFERROR(R439/同类汇总数据!C$11,0))))))))))</f>
        <v>0</v>
      </c>
      <c r="AE439" s="61">
        <f>IF(AND($G439="正式版",$H439="中西医诊所"),IFERROR(S439/同类汇总数据!D$3,0),IF(AND($G439="正式版",$H439="中医诊所"),IFERROR(S439/同类汇总数据!D$4,0),IF(AND($G439="正式版",$H439="口腔诊所"),IFERROR(S439/同类汇总数据!D$5,0),IF(AND($G439="检查版",$H439="中西医诊所"),IFERROR(S439/同类汇总数据!D$6,0),IF(AND($G439="检查版",$H439="中医诊所"),IFERROR(S439/同类汇总数据!D$7,0),IF(AND($G439="检查版",$H439="口腔诊所"),IFERROR(S439/同类汇总数据!D$8,0),IF(AND($G439="互联网版",$H439="中西医诊所"),IFERROR(S439/同类汇总数据!D$9,0),IF(AND($G439="互联网版",$H439="中医诊所"),IFERROR(S439/同类汇总数据!D$10,0),IF(AND($G439="互联网版",$H439="口腔诊所"),IFERROR(S439/同类汇总数据!D$11,0))))))))))</f>
        <v>0.122808040146484</v>
      </c>
      <c r="AF439" s="61">
        <f>IF(AND($G439="正式版",$H439="中西医诊所"),IFERROR(T439/同类汇总数据!E$3,0),IF(AND($G439="正式版",$H439="中医诊所"),IFERROR(T439/同类汇总数据!E$4,0),IF(AND($G439="正式版",$H439="口腔诊所"),IFERROR(T439/同类汇总数据!E$5,0),IF(AND($G439="检查版",$H439="中西医诊所"),IFERROR(T439/同类汇总数据!E$6,0),IF(AND($G439="检查版",$H439="中医诊所"),IFERROR(T439/同类汇总数据!E$7,0),IF(AND($G439="检查版",$H439="口腔诊所"),IFERROR(T439/同类汇总数据!E$8,0),IF(AND($G439="互联网版",$H439="中西医诊所"),IFERROR(T439/同类汇总数据!E$9,0),IF(AND($G439="互联网版",$H439="中医诊所"),IFERROR(T439/同类汇总数据!E$10,0),IF(AND($G439="互联网版",$H439="口腔诊所"),IFERROR(T439/同类汇总数据!E$11,0))))))))))</f>
        <v>0.352050493219775</v>
      </c>
      <c r="AG439" s="61">
        <f>IF(AND($G439="正式版",$H439="中西医诊所"),IFERROR(U439/同类汇总数据!F$3,0),IF(AND($G439="正式版",$H439="中医诊所"),IFERROR(U439/同类汇总数据!F$4,0),IF(AND($G439="正式版",$H439="口腔诊所"),IFERROR(U439/同类汇总数据!F$5,0),IF(AND($G439="检查版",$H439="中西医诊所"),IFERROR(U439/同类汇总数据!F$6,0),IF(AND($G439="检查版",$H439="中医诊所"),IFERROR(U439/同类汇总数据!F$7,0),IF(AND($G439="检查版",$H439="口腔诊所"),IFERROR(U439/同类汇总数据!F$8,0),IF(AND($G439="互联网版",$H439="中西医诊所"),IFERROR(U439/同类汇总数据!F$9,0),IF(AND($G439="互联网版",$H439="中医诊所"),IFERROR(U439/同类汇总数据!F$10,0),IF(AND($G439="互联网版",$H439="口腔诊所"),IFERROR(U439/同类汇总数据!F$11,0))))))))))</f>
        <v>0.339630663242913</v>
      </c>
      <c r="AH439" s="61">
        <f>IF(AND($G439="正式版",$H439="中西医诊所"),IFERROR(V439/同类汇总数据!G$3,0),IF(AND($G439="正式版",$H439="中医诊所"),IFERROR(V439/同类汇总数据!G$4,0),IF(AND($G439="正式版",$H439="口腔诊所"),IFERROR(V439/同类汇总数据!G$5,0),IF(AND($G439="检查版",$H439="中西医诊所"),IFERROR(V439/同类汇总数据!G$6,0),IF(AND($G439="检查版",$H439="中医诊所"),IFERROR(V439/同类汇总数据!G$7,0),IF(AND($G439="检查版",$H439="口腔诊所"),IFERROR(V439/同类汇总数据!G$8,0),IF(AND($G439="互联网版",$H439="中西医诊所"),IFERROR(V439/同类汇总数据!G$9,0),IF(AND($G439="互联网版",$H439="中医诊所"),IFERROR(V439/同类汇总数据!G$10,0),IF(AND($G439="互联网版",$H439="口腔诊所"),IFERROR(V439/同类汇总数据!G$11,0))))))))))</f>
        <v>0</v>
      </c>
      <c r="AI439" s="61">
        <f>IF(AND($G439="正式版",$H439="中西医诊所"),IFERROR(W439/同类汇总数据!H$3,0),IF(AND($G439="正式版",$H439="中医诊所"),IFERROR(W439/同类汇总数据!H$4,0),IF(AND($G439="正式版",$H439="口腔诊所"),IFERROR(W439/同类汇总数据!H$5,0),IF(AND($G439="检查版",$H439="中西医诊所"),IFERROR(W439/同类汇总数据!H$6,0),IF(AND($G439="检查版",$H439="中医诊所"),IFERROR(W439/同类汇总数据!H$7,0),IF(AND($G439="检查版",$H439="口腔诊所"),IFERROR(W439/同类汇总数据!H$8,0),IF(AND($G439="互联网版",$H439="中西医诊所"),IFERROR(W439/同类汇总数据!H$9,0),IF(AND($G439="互联网版",$H439="中医诊所"),IFERROR(W439/同类汇总数据!H$10,0),IF(AND($G439="互联网版",$H439="口腔诊所"),IFERROR(W439/同类汇总数据!H$11,0))))))))))</f>
        <v>0.0454641807610363</v>
      </c>
      <c r="AJ439" s="61">
        <f>IF(AND($G439="正式版",$H439="中西医诊所"),IFERROR(X439/同类汇总数据!I$3,0),IF(AND($G439="正式版",$H439="中医诊所"),IFERROR(X439/同类汇总数据!I$4,0),IF(AND($G439="正式版",$H439="口腔诊所"),IFERROR(X439/同类汇总数据!I$5,0),IF(AND($G439="检查版",$H439="中西医诊所"),IFERROR(X439/同类汇总数据!I$6,0),IF(AND($G439="检查版",$H439="中医诊所"),IFERROR(X439/同类汇总数据!I$7,0),IF(AND($G439="检查版",$H439="口腔诊所"),IFERROR(X439/同类汇总数据!I$8,0),IF(AND($G439="互联网版",$H439="中西医诊所"),IFERROR(X439/同类汇总数据!I$9,0),IF(AND($G439="互联网版",$H439="中医诊所"),IFERROR(X439/同类汇总数据!I$10,0),IF(AND($G439="互联网版",$H439="口腔诊所"),IFERROR(X439/同类汇总数据!I$11,0))))))))))</f>
        <v>0.129771775994546</v>
      </c>
      <c r="AK439" s="61">
        <f>IF(AND($G439="正式版",$H439="中西医诊所"),IFERROR(Y439/同类汇总数据!J$3,0),IF(AND($G439="正式版",$H439="中医诊所"),IFERROR(Y439/同类汇总数据!J$4,0),IF(AND($G439="正式版",$H439="口腔诊所"),IFERROR(Y439/同类汇总数据!J$5,0),IF(AND($G439="检查版",$H439="中西医诊所"),IFERROR(Y439/同类汇总数据!J$6,0),IF(AND($G439="检查版",$H439="中医诊所"),IFERROR(Y439/同类汇总数据!J$7,0),IF(AND($G439="检查版",$H439="口腔诊所"),IFERROR(Y439/同类汇总数据!J$8,0),IF(AND($G439="互联网版",$H439="中西医诊所"),IFERROR(Y439/同类汇总数据!J$9,0),IF(AND($G439="互联网版",$H439="中医诊所"),IFERROR(Y439/同类汇总数据!J$10,0),IF(AND($G439="互联网版",$H439="口腔诊所"),IFERROR(Y439/同类汇总数据!J$11,0))))))))))</f>
        <v>0.125065494824921</v>
      </c>
      <c r="AL439" s="62" t="str">
        <f ca="1" t="shared" si="115"/>
        <v>-</v>
      </c>
      <c r="AM439" s="62" t="str">
        <f t="shared" si="116"/>
        <v>低于同行20%</v>
      </c>
      <c r="AN439" s="5" t="str">
        <f t="shared" si="117"/>
        <v>低于同行20%</v>
      </c>
      <c r="AO439" s="63">
        <f t="shared" si="118"/>
        <v>46104.3925115741</v>
      </c>
      <c r="AP439" s="5" t="str">
        <f t="shared" si="119"/>
        <v/>
      </c>
      <c r="AQ439" s="60">
        <v>45407.6568101389</v>
      </c>
    </row>
    <row r="440" ht="17" spans="1:43">
      <c r="A440" s="5">
        <f t="shared" si="123"/>
        <v>437</v>
      </c>
      <c r="B440" s="55" t="str">
        <f t="shared" si="112"/>
        <v>交易波动较大</v>
      </c>
      <c r="C440" s="2" t="str">
        <f t="shared" si="113"/>
        <v/>
      </c>
      <c r="D440" s="56" t="str">
        <f t="shared" si="114"/>
        <v>-</v>
      </c>
      <c r="E440" s="84" t="s">
        <v>1287</v>
      </c>
      <c r="F440" s="58">
        <v>45409.7691400116</v>
      </c>
      <c r="G440" s="59" t="s">
        <v>38</v>
      </c>
      <c r="H440" s="59" t="s">
        <v>39</v>
      </c>
      <c r="I440" s="59" t="s">
        <v>40</v>
      </c>
      <c r="J440" s="59" t="s">
        <v>45</v>
      </c>
      <c r="K440" s="59" t="s">
        <v>1288</v>
      </c>
      <c r="L440" s="59" t="s">
        <v>1289</v>
      </c>
      <c r="M440" s="60">
        <v>46104.3824768519</v>
      </c>
      <c r="N440" s="60">
        <v>46103.8288772917</v>
      </c>
      <c r="O440" s="60">
        <v>46103.8267360532</v>
      </c>
      <c r="P440" s="60">
        <v>46101.6411874306</v>
      </c>
      <c r="Q440" s="60">
        <v>46103.8289039815</v>
      </c>
      <c r="R440" s="59">
        <v>9344.01</v>
      </c>
      <c r="S440" s="59">
        <v>38826.27</v>
      </c>
      <c r="T440" s="59">
        <v>122370.85</v>
      </c>
      <c r="U440" s="59">
        <v>108547.45</v>
      </c>
      <c r="V440" s="59">
        <v>76</v>
      </c>
      <c r="W440" s="59">
        <v>355</v>
      </c>
      <c r="X440" s="59">
        <v>1102</v>
      </c>
      <c r="Y440" s="59">
        <v>991</v>
      </c>
      <c r="Z440" s="59">
        <v>214.7855247525</v>
      </c>
      <c r="AA440" s="59">
        <v>0.0632763615</v>
      </c>
      <c r="AB440" s="59">
        <v>-0.2235476959</v>
      </c>
      <c r="AC440" s="59">
        <v>-0.2641080452</v>
      </c>
      <c r="AD440" s="61">
        <f>IF(AND($G440="正式版",$H440="中西医诊所"),IFERROR(R440/同类汇总数据!C$3,0),IF(AND($G440="正式版",$H440="中医诊所"),IFERROR(R440/同类汇总数据!C$4,0),IF(AND($G440="正式版",$H440="口腔诊所"),IFERROR(R440/同类汇总数据!C$5,0),IF(AND($G440="检查版",$H440="中西医诊所"),IFERROR(R440/同类汇总数据!C$6,0),IF(AND($G440="检查版",$H440="中医诊所"),IFERROR(R440/同类汇总数据!C$7,0),IF(AND($G440="检查版",$H440="口腔诊所"),IFERROR(R440/同类汇总数据!C$8,0),IF(AND($G440="互联网版",$H440="中西医诊所"),IFERROR(R440/同类汇总数据!C$9,0),IF(AND($G440="互联网版",$H440="中医诊所"),IFERROR(R440/同类汇总数据!C$10,0),IF(AND($G440="互联网版",$H440="口腔诊所"),IFERROR(R440/同类汇总数据!C$11,0))))))))))</f>
        <v>1.02100777996799</v>
      </c>
      <c r="AE440" s="61">
        <f>IF(AND($G440="正式版",$H440="中西医诊所"),IFERROR(S440/同类汇总数据!D$3,0),IF(AND($G440="正式版",$H440="中医诊所"),IFERROR(S440/同类汇总数据!D$4,0),IF(AND($G440="正式版",$H440="口腔诊所"),IFERROR(S440/同类汇总数据!D$5,0),IF(AND($G440="检查版",$H440="中西医诊所"),IFERROR(S440/同类汇总数据!D$6,0),IF(AND($G440="检查版",$H440="中医诊所"),IFERROR(S440/同类汇总数据!D$7,0),IF(AND($G440="检查版",$H440="口腔诊所"),IFERROR(S440/同类汇总数据!D$8,0),IF(AND($G440="互联网版",$H440="中西医诊所"),IFERROR(S440/同类汇总数据!D$9,0),IF(AND($G440="互联网版",$H440="中医诊所"),IFERROR(S440/同类汇总数据!D$10,0),IF(AND($G440="互联网版",$H440="口腔诊所"),IFERROR(S440/同类汇总数据!D$11,0))))))))))</f>
        <v>1.06420853938247</v>
      </c>
      <c r="AF440" s="61">
        <f>IF(AND($G440="正式版",$H440="中西医诊所"),IFERROR(T440/同类汇总数据!E$3,0),IF(AND($G440="正式版",$H440="中医诊所"),IFERROR(T440/同类汇总数据!E$4,0),IF(AND($G440="正式版",$H440="口腔诊所"),IFERROR(T440/同类汇总数据!E$5,0),IF(AND($G440="检查版",$H440="中西医诊所"),IFERROR(T440/同类汇总数据!E$6,0),IF(AND($G440="检查版",$H440="中医诊所"),IFERROR(T440/同类汇总数据!E$7,0),IF(AND($G440="检查版",$H440="口腔诊所"),IFERROR(T440/同类汇总数据!E$8,0),IF(AND($G440="互联网版",$H440="中西医诊所"),IFERROR(T440/同类汇总数据!E$9,0),IF(AND($G440="互联网版",$H440="中医诊所"),IFERROR(T440/同类汇总数据!E$10,0),IF(AND($G440="互联网版",$H440="口腔诊所"),IFERROR(T440/同类汇总数据!E$11,0))))))))))</f>
        <v>1.1214727434763</v>
      </c>
      <c r="AG440" s="61">
        <f>IF(AND($G440="正式版",$H440="中西医诊所"),IFERROR(U440/同类汇总数据!F$3,0),IF(AND($G440="正式版",$H440="中医诊所"),IFERROR(U440/同类汇总数据!F$4,0),IF(AND($G440="正式版",$H440="口腔诊所"),IFERROR(U440/同类汇总数据!F$5,0),IF(AND($G440="检查版",$H440="中西医诊所"),IFERROR(U440/同类汇总数据!F$6,0),IF(AND($G440="检查版",$H440="中医诊所"),IFERROR(U440/同类汇总数据!F$7,0),IF(AND($G440="检查版",$H440="口腔诊所"),IFERROR(U440/同类汇总数据!F$8,0),IF(AND($G440="互联网版",$H440="中西医诊所"),IFERROR(U440/同类汇总数据!F$9,0),IF(AND($G440="互联网版",$H440="中医诊所"),IFERROR(U440/同类汇总数据!F$10,0),IF(AND($G440="互联网版",$H440="口腔诊所"),IFERROR(U440/同类汇总数据!F$11,0))))))))))</f>
        <v>1.13160812730483</v>
      </c>
      <c r="AH440" s="61">
        <f>IF(AND($G440="正式版",$H440="中西医诊所"),IFERROR(V440/同类汇总数据!G$3,0),IF(AND($G440="正式版",$H440="中医诊所"),IFERROR(V440/同类汇总数据!G$4,0),IF(AND($G440="正式版",$H440="口腔诊所"),IFERROR(V440/同类汇总数据!G$5,0),IF(AND($G440="检查版",$H440="中西医诊所"),IFERROR(V440/同类汇总数据!G$6,0),IF(AND($G440="检查版",$H440="中医诊所"),IFERROR(V440/同类汇总数据!G$7,0),IF(AND($G440="检查版",$H440="口腔诊所"),IFERROR(V440/同类汇总数据!G$8,0),IF(AND($G440="互联网版",$H440="中西医诊所"),IFERROR(V440/同类汇总数据!G$9,0),IF(AND($G440="互联网版",$H440="中医诊所"),IFERROR(V440/同类汇总数据!G$10,0),IF(AND($G440="互联网版",$H440="口腔诊所"),IFERROR(V440/同类汇总数据!G$11,0))))))))))</f>
        <v>0.801678461536839</v>
      </c>
      <c r="AI440" s="61">
        <f>IF(AND($G440="正式版",$H440="中西医诊所"),IFERROR(W440/同类汇总数据!H$3,0),IF(AND($G440="正式版",$H440="中医诊所"),IFERROR(W440/同类汇总数据!H$4,0),IF(AND($G440="正式版",$H440="口腔诊所"),IFERROR(W440/同类汇总数据!H$5,0),IF(AND($G440="检查版",$H440="中西医诊所"),IFERROR(W440/同类汇总数据!H$6,0),IF(AND($G440="检查版",$H440="中医诊所"),IFERROR(W440/同类汇总数据!H$7,0),IF(AND($G440="检查版",$H440="口腔诊所"),IFERROR(W440/同类汇总数据!H$8,0),IF(AND($G440="互联网版",$H440="中西医诊所"),IFERROR(W440/同类汇总数据!H$9,0),IF(AND($G440="互联网版",$H440="中医诊所"),IFERROR(W440/同类汇总数据!H$10,0),IF(AND($G440="互联网版",$H440="口腔诊所"),IFERROR(W440/同类汇总数据!H$11,0))))))))))</f>
        <v>0.970925831112511</v>
      </c>
      <c r="AJ440" s="61">
        <f>IF(AND($G440="正式版",$H440="中西医诊所"),IFERROR(X440/同类汇总数据!I$3,0),IF(AND($G440="正式版",$H440="中医诊所"),IFERROR(X440/同类汇总数据!I$4,0),IF(AND($G440="正式版",$H440="口腔诊所"),IFERROR(X440/同类汇总数据!I$5,0),IF(AND($G440="检查版",$H440="中西医诊所"),IFERROR(X440/同类汇总数据!I$6,0),IF(AND($G440="检查版",$H440="中医诊所"),IFERROR(X440/同类汇总数据!I$7,0),IF(AND($G440="检查版",$H440="口腔诊所"),IFERROR(X440/同类汇总数据!I$8,0),IF(AND($G440="互联网版",$H440="中西医诊所"),IFERROR(X440/同类汇总数据!I$9,0),IF(AND($G440="互联网版",$H440="中医诊所"),IFERROR(X440/同类汇总数据!I$10,0),IF(AND($G440="互联网版",$H440="口腔诊所"),IFERROR(X440/同类汇总数据!I$11,0))))))))))</f>
        <v>0.974436601890212</v>
      </c>
      <c r="AK440" s="61">
        <f>IF(AND($G440="正式版",$H440="中西医诊所"),IFERROR(Y440/同类汇总数据!J$3,0),IF(AND($G440="正式版",$H440="中医诊所"),IFERROR(Y440/同类汇总数据!J$4,0),IF(AND($G440="正式版",$H440="口腔诊所"),IFERROR(Y440/同类汇总数据!J$5,0),IF(AND($G440="检查版",$H440="中西医诊所"),IFERROR(Y440/同类汇总数据!J$6,0),IF(AND($G440="检查版",$H440="中医诊所"),IFERROR(Y440/同类汇总数据!J$7,0),IF(AND($G440="检查版",$H440="口腔诊所"),IFERROR(Y440/同类汇总数据!J$8,0),IF(AND($G440="互联网版",$H440="中西医诊所"),IFERROR(Y440/同类汇总数据!J$9,0),IF(AND($G440="互联网版",$H440="中医诊所"),IFERROR(Y440/同类汇总数据!J$10,0),IF(AND($G440="互联网版",$H440="口腔诊所"),IFERROR(Y440/同类汇总数据!J$11,0))))))))))</f>
        <v>0.990225247766148</v>
      </c>
      <c r="AL440" s="62" t="str">
        <f ca="1" t="shared" si="115"/>
        <v>-</v>
      </c>
      <c r="AM440" s="62" t="str">
        <f t="shared" si="116"/>
        <v/>
      </c>
      <c r="AN440" s="5" t="str">
        <f t="shared" si="117"/>
        <v/>
      </c>
      <c r="AO440" s="63">
        <f t="shared" si="118"/>
        <v>46104.3824768519</v>
      </c>
      <c r="AP440" s="5" t="str">
        <f t="shared" si="119"/>
        <v/>
      </c>
      <c r="AQ440" s="60">
        <v>45407.7452916667</v>
      </c>
    </row>
    <row r="441" ht="17" spans="1:43">
      <c r="A441" s="5">
        <f t="shared" si="123"/>
        <v>438</v>
      </c>
      <c r="B441" s="55" t="str">
        <f t="shared" si="112"/>
        <v>连续三月交易上升</v>
      </c>
      <c r="C441" s="2" t="str">
        <f t="shared" si="113"/>
        <v/>
      </c>
      <c r="D441" s="56" t="str">
        <f t="shared" si="114"/>
        <v>-</v>
      </c>
      <c r="E441" s="84" t="s">
        <v>1290</v>
      </c>
      <c r="F441" s="58">
        <v>45410.4532178472</v>
      </c>
      <c r="G441" s="59" t="s">
        <v>38</v>
      </c>
      <c r="H441" s="59" t="s">
        <v>39</v>
      </c>
      <c r="I441" s="59" t="s">
        <v>40</v>
      </c>
      <c r="J441" s="59" t="s">
        <v>41</v>
      </c>
      <c r="K441" s="59" t="s">
        <v>1291</v>
      </c>
      <c r="L441" s="59" t="s">
        <v>1292</v>
      </c>
      <c r="M441" s="60">
        <v>46104.3409722222</v>
      </c>
      <c r="N441" s="60">
        <v>46104.3972409491</v>
      </c>
      <c r="O441" s="60">
        <v>46104.3953808681</v>
      </c>
      <c r="P441" s="60">
        <v>46086.396847037</v>
      </c>
      <c r="Q441" s="60">
        <v>46104.3972928588</v>
      </c>
      <c r="R441" s="59">
        <v>10408.44</v>
      </c>
      <c r="S441" s="59">
        <v>44688.2</v>
      </c>
      <c r="T441" s="59">
        <v>132856.25</v>
      </c>
      <c r="U441" s="59">
        <v>109241.46</v>
      </c>
      <c r="V441" s="59">
        <v>76</v>
      </c>
      <c r="W441" s="59">
        <v>261</v>
      </c>
      <c r="X441" s="59">
        <v>869</v>
      </c>
      <c r="Y441" s="59">
        <v>772</v>
      </c>
      <c r="Z441" s="59">
        <v>301.5087845304</v>
      </c>
      <c r="AA441" s="59">
        <v>0.3136058183</v>
      </c>
      <c r="AB441" s="59">
        <v>-0.3717378634</v>
      </c>
      <c r="AC441" s="59">
        <v>0.3768176892</v>
      </c>
      <c r="AD441" s="61">
        <f>IF(AND($G441="正式版",$H441="中西医诊所"),IFERROR(R441/同类汇总数据!C$3,0),IF(AND($G441="正式版",$H441="中医诊所"),IFERROR(R441/同类汇总数据!C$4,0),IF(AND($G441="正式版",$H441="口腔诊所"),IFERROR(R441/同类汇总数据!C$5,0),IF(AND($G441="检查版",$H441="中西医诊所"),IFERROR(R441/同类汇总数据!C$6,0),IF(AND($G441="检查版",$H441="中医诊所"),IFERROR(R441/同类汇总数据!C$7,0),IF(AND($G441="检查版",$H441="口腔诊所"),IFERROR(R441/同类汇总数据!C$8,0),IF(AND($G441="互联网版",$H441="中西医诊所"),IFERROR(R441/同类汇总数据!C$9,0),IF(AND($G441="互联网版",$H441="中医诊所"),IFERROR(R441/同类汇总数据!C$10,0),IF(AND($G441="互联网版",$H441="口腔诊所"),IFERROR(R441/同类汇总数据!C$11,0))))))))))</f>
        <v>1.13731665712366</v>
      </c>
      <c r="AE441" s="61">
        <f>IF(AND($G441="正式版",$H441="中西医诊所"),IFERROR(S441/同类汇总数据!D$3,0),IF(AND($G441="正式版",$H441="中医诊所"),IFERROR(S441/同类汇总数据!D$4,0),IF(AND($G441="正式版",$H441="口腔诊所"),IFERROR(S441/同类汇总数据!D$5,0),IF(AND($G441="检查版",$H441="中西医诊所"),IFERROR(S441/同类汇总数据!D$6,0),IF(AND($G441="检查版",$H441="中医诊所"),IFERROR(S441/同类汇总数据!D$7,0),IF(AND($G441="检查版",$H441="口腔诊所"),IFERROR(S441/同类汇总数据!D$8,0),IF(AND($G441="互联网版",$H441="中西医诊所"),IFERROR(S441/同类汇总数据!D$9,0),IF(AND($G441="互联网版",$H441="中医诊所"),IFERROR(S441/同类汇总数据!D$10,0),IF(AND($G441="互联网版",$H441="口腔诊所"),IFERROR(S441/同类汇总数据!D$11,0))))))))))</f>
        <v>1.22488109338424</v>
      </c>
      <c r="AF441" s="61">
        <f>IF(AND($G441="正式版",$H441="中西医诊所"),IFERROR(T441/同类汇总数据!E$3,0),IF(AND($G441="正式版",$H441="中医诊所"),IFERROR(T441/同类汇总数据!E$4,0),IF(AND($G441="正式版",$H441="口腔诊所"),IFERROR(T441/同类汇总数据!E$5,0),IF(AND($G441="检查版",$H441="中西医诊所"),IFERROR(T441/同类汇总数据!E$6,0),IF(AND($G441="检查版",$H441="中医诊所"),IFERROR(T441/同类汇总数据!E$7,0),IF(AND($G441="检查版",$H441="口腔诊所"),IFERROR(T441/同类汇总数据!E$8,0),IF(AND($G441="互联网版",$H441="中西医诊所"),IFERROR(T441/同类汇总数据!E$9,0),IF(AND($G441="互联网版",$H441="中医诊所"),IFERROR(T441/同类汇总数据!E$10,0),IF(AND($G441="互联网版",$H441="口腔诊所"),IFERROR(T441/同类汇总数据!E$11,0))))))))))</f>
        <v>1.21756662779962</v>
      </c>
      <c r="AG441" s="61">
        <f>IF(AND($G441="正式版",$H441="中西医诊所"),IFERROR(U441/同类汇总数据!F$3,0),IF(AND($G441="正式版",$H441="中医诊所"),IFERROR(U441/同类汇总数据!F$4,0),IF(AND($G441="正式版",$H441="口腔诊所"),IFERROR(U441/同类汇总数据!F$5,0),IF(AND($G441="检查版",$H441="中西医诊所"),IFERROR(U441/同类汇总数据!F$6,0),IF(AND($G441="检查版",$H441="中医诊所"),IFERROR(U441/同类汇总数据!F$7,0),IF(AND($G441="检查版",$H441="口腔诊所"),IFERROR(U441/同类汇总数据!F$8,0),IF(AND($G441="互联网版",$H441="中西医诊所"),IFERROR(U441/同类汇总数据!F$9,0),IF(AND($G441="互联网版",$H441="中医诊所"),IFERROR(U441/同类汇总数据!F$10,0),IF(AND($G441="互联网版",$H441="口腔诊所"),IFERROR(U441/同类汇总数据!F$11,0))))))))))</f>
        <v>1.13884318769943</v>
      </c>
      <c r="AH441" s="61">
        <f>IF(AND($G441="正式版",$H441="中西医诊所"),IFERROR(V441/同类汇总数据!G$3,0),IF(AND($G441="正式版",$H441="中医诊所"),IFERROR(V441/同类汇总数据!G$4,0),IF(AND($G441="正式版",$H441="口腔诊所"),IFERROR(V441/同类汇总数据!G$5,0),IF(AND($G441="检查版",$H441="中西医诊所"),IFERROR(V441/同类汇总数据!G$6,0),IF(AND($G441="检查版",$H441="中医诊所"),IFERROR(V441/同类汇总数据!G$7,0),IF(AND($G441="检查版",$H441="口腔诊所"),IFERROR(V441/同类汇总数据!G$8,0),IF(AND($G441="互联网版",$H441="中西医诊所"),IFERROR(V441/同类汇总数据!G$9,0),IF(AND($G441="互联网版",$H441="中医诊所"),IFERROR(V441/同类汇总数据!G$10,0),IF(AND($G441="互联网版",$H441="口腔诊所"),IFERROR(V441/同类汇总数据!G$11,0))))))))))</f>
        <v>0.801678461536839</v>
      </c>
      <c r="AI441" s="61">
        <f>IF(AND($G441="正式版",$H441="中西医诊所"),IFERROR(W441/同类汇总数据!H$3,0),IF(AND($G441="正式版",$H441="中医诊所"),IFERROR(W441/同类汇总数据!H$4,0),IF(AND($G441="正式版",$H441="口腔诊所"),IFERROR(W441/同类汇总数据!H$5,0),IF(AND($G441="检查版",$H441="中西医诊所"),IFERROR(W441/同类汇总数据!H$6,0),IF(AND($G441="检查版",$H441="中医诊所"),IFERROR(W441/同类汇总数据!H$7,0),IF(AND($G441="检查版",$H441="口腔诊所"),IFERROR(W441/同类汇总数据!H$8,0),IF(AND($G441="互联网版",$H441="中西医诊所"),IFERROR(W441/同类汇总数据!H$9,0),IF(AND($G441="互联网版",$H441="中医诊所"),IFERROR(W441/同类汇总数据!H$10,0),IF(AND($G441="互联网版",$H441="口腔诊所"),IFERROR(W441/同类汇总数据!H$11,0))))))))))</f>
        <v>0.713835611043283</v>
      </c>
      <c r="AJ441" s="61">
        <f>IF(AND($G441="正式版",$H441="中西医诊所"),IFERROR(X441/同类汇总数据!I$3,0),IF(AND($G441="正式版",$H441="中医诊所"),IFERROR(X441/同类汇总数据!I$4,0),IF(AND($G441="正式版",$H441="口腔诊所"),IFERROR(X441/同类汇总数据!I$5,0),IF(AND($G441="检查版",$H441="中西医诊所"),IFERROR(X441/同类汇总数据!I$6,0),IF(AND($G441="检查版",$H441="中医诊所"),IFERROR(X441/同类汇总数据!I$7,0),IF(AND($G441="检查版",$H441="口腔诊所"),IFERROR(X441/同类汇总数据!I$8,0),IF(AND($G441="互联网版",$H441="中西医诊所"),IFERROR(X441/同类汇总数据!I$9,0),IF(AND($G441="互联网版",$H441="中医诊所"),IFERROR(X441/同类汇总数据!I$10,0),IF(AND($G441="互联网版",$H441="口腔诊所"),IFERROR(X441/同类汇总数据!I$11,0))))))))))</f>
        <v>0.76840781038348</v>
      </c>
      <c r="AK441" s="61">
        <f>IF(AND($G441="正式版",$H441="中西医诊所"),IFERROR(Y441/同类汇总数据!J$3,0),IF(AND($G441="正式版",$H441="中医诊所"),IFERROR(Y441/同类汇总数据!J$4,0),IF(AND($G441="正式版",$H441="口腔诊所"),IFERROR(Y441/同类汇总数据!J$5,0),IF(AND($G441="检查版",$H441="中西医诊所"),IFERROR(Y441/同类汇总数据!J$6,0),IF(AND($G441="检查版",$H441="中医诊所"),IFERROR(Y441/同类汇总数据!J$7,0),IF(AND($G441="检查版",$H441="口腔诊所"),IFERROR(Y441/同类汇总数据!J$8,0),IF(AND($G441="互联网版",$H441="中西医诊所"),IFERROR(Y441/同类汇总数据!J$9,0),IF(AND($G441="互联网版",$H441="中医诊所"),IFERROR(Y441/同类汇总数据!J$10,0),IF(AND($G441="互联网版",$H441="口腔诊所"),IFERROR(Y441/同类汇总数据!J$11,0))))))))))</f>
        <v>0.771396459410157</v>
      </c>
      <c r="AL441" s="62" t="str">
        <f ca="1" t="shared" si="115"/>
        <v>-</v>
      </c>
      <c r="AM441" s="62" t="str">
        <f t="shared" si="116"/>
        <v>高于同行20%</v>
      </c>
      <c r="AN441" s="5" t="str">
        <f t="shared" si="117"/>
        <v/>
      </c>
      <c r="AO441" s="63">
        <f t="shared" si="118"/>
        <v>46104.3972928588</v>
      </c>
      <c r="AP441" s="5" t="str">
        <f t="shared" si="119"/>
        <v/>
      </c>
      <c r="AQ441" s="60">
        <v>45407.8217265741</v>
      </c>
    </row>
    <row r="442" ht="17" spans="1:43">
      <c r="A442" s="5">
        <f t="shared" si="123"/>
        <v>439</v>
      </c>
      <c r="B442" s="55" t="str">
        <f t="shared" si="112"/>
        <v>无交易</v>
      </c>
      <c r="C442" s="2" t="str">
        <f t="shared" si="113"/>
        <v/>
      </c>
      <c r="D442" s="56" t="str">
        <f t="shared" si="114"/>
        <v>流失</v>
      </c>
      <c r="E442" s="84" t="s">
        <v>1293</v>
      </c>
      <c r="F442" s="58">
        <v>45410.4855394097</v>
      </c>
      <c r="G442" s="59" t="s">
        <v>38</v>
      </c>
      <c r="H442" s="59" t="s">
        <v>39</v>
      </c>
      <c r="I442" s="59" t="s">
        <v>40</v>
      </c>
      <c r="J442" s="59" t="s">
        <v>41</v>
      </c>
      <c r="K442" s="59" t="s">
        <v>1294</v>
      </c>
      <c r="L442" s="59" t="s">
        <v>43</v>
      </c>
      <c r="M442" s="60">
        <v>46065.3876967593</v>
      </c>
      <c r="N442" s="60">
        <v>45990.57497125</v>
      </c>
      <c r="O442" s="60">
        <v>45989.5697495023</v>
      </c>
      <c r="P442" s="60">
        <v>45979.861577037</v>
      </c>
      <c r="Q442" s="60">
        <v>45990.6001012384</v>
      </c>
      <c r="R442" s="59"/>
      <c r="S442" s="59"/>
      <c r="T442" s="59"/>
      <c r="U442" s="59"/>
      <c r="V442" s="59"/>
      <c r="W442" s="59"/>
      <c r="X442" s="59"/>
      <c r="Y442" s="59"/>
      <c r="Z442" s="59"/>
      <c r="AA442" s="59"/>
      <c r="AB442" s="59"/>
      <c r="AC442" s="59"/>
      <c r="AD442" s="61">
        <f>IF(AND($G442="正式版",$H442="中西医诊所"),IFERROR(R442/同类汇总数据!C$3,0),IF(AND($G442="正式版",$H442="中医诊所"),IFERROR(R442/同类汇总数据!C$4,0),IF(AND($G442="正式版",$H442="口腔诊所"),IFERROR(R442/同类汇总数据!C$5,0),IF(AND($G442="检查版",$H442="中西医诊所"),IFERROR(R442/同类汇总数据!C$6,0),IF(AND($G442="检查版",$H442="中医诊所"),IFERROR(R442/同类汇总数据!C$7,0),IF(AND($G442="检查版",$H442="口腔诊所"),IFERROR(R442/同类汇总数据!C$8,0),IF(AND($G442="互联网版",$H442="中西医诊所"),IFERROR(R442/同类汇总数据!C$9,0),IF(AND($G442="互联网版",$H442="中医诊所"),IFERROR(R442/同类汇总数据!C$10,0),IF(AND($G442="互联网版",$H442="口腔诊所"),IFERROR(R442/同类汇总数据!C$11,0))))))))))</f>
        <v>0</v>
      </c>
      <c r="AE442" s="61">
        <f>IF(AND($G442="正式版",$H442="中西医诊所"),IFERROR(S442/同类汇总数据!D$3,0),IF(AND($G442="正式版",$H442="中医诊所"),IFERROR(S442/同类汇总数据!D$4,0),IF(AND($G442="正式版",$H442="口腔诊所"),IFERROR(S442/同类汇总数据!D$5,0),IF(AND($G442="检查版",$H442="中西医诊所"),IFERROR(S442/同类汇总数据!D$6,0),IF(AND($G442="检查版",$H442="中医诊所"),IFERROR(S442/同类汇总数据!D$7,0),IF(AND($G442="检查版",$H442="口腔诊所"),IFERROR(S442/同类汇总数据!D$8,0),IF(AND($G442="互联网版",$H442="中西医诊所"),IFERROR(S442/同类汇总数据!D$9,0),IF(AND($G442="互联网版",$H442="中医诊所"),IFERROR(S442/同类汇总数据!D$10,0),IF(AND($G442="互联网版",$H442="口腔诊所"),IFERROR(S442/同类汇总数据!D$11,0))))))))))</f>
        <v>0</v>
      </c>
      <c r="AF442" s="61">
        <f>IF(AND($G442="正式版",$H442="中西医诊所"),IFERROR(T442/同类汇总数据!E$3,0),IF(AND($G442="正式版",$H442="中医诊所"),IFERROR(T442/同类汇总数据!E$4,0),IF(AND($G442="正式版",$H442="口腔诊所"),IFERROR(T442/同类汇总数据!E$5,0),IF(AND($G442="检查版",$H442="中西医诊所"),IFERROR(T442/同类汇总数据!E$6,0),IF(AND($G442="检查版",$H442="中医诊所"),IFERROR(T442/同类汇总数据!E$7,0),IF(AND($G442="检查版",$H442="口腔诊所"),IFERROR(T442/同类汇总数据!E$8,0),IF(AND($G442="互联网版",$H442="中西医诊所"),IFERROR(T442/同类汇总数据!E$9,0),IF(AND($G442="互联网版",$H442="中医诊所"),IFERROR(T442/同类汇总数据!E$10,0),IF(AND($G442="互联网版",$H442="口腔诊所"),IFERROR(T442/同类汇总数据!E$11,0))))))))))</f>
        <v>0</v>
      </c>
      <c r="AG442" s="61">
        <f>IF(AND($G442="正式版",$H442="中西医诊所"),IFERROR(U442/同类汇总数据!F$3,0),IF(AND($G442="正式版",$H442="中医诊所"),IFERROR(U442/同类汇总数据!F$4,0),IF(AND($G442="正式版",$H442="口腔诊所"),IFERROR(U442/同类汇总数据!F$5,0),IF(AND($G442="检查版",$H442="中西医诊所"),IFERROR(U442/同类汇总数据!F$6,0),IF(AND($G442="检查版",$H442="中医诊所"),IFERROR(U442/同类汇总数据!F$7,0),IF(AND($G442="检查版",$H442="口腔诊所"),IFERROR(U442/同类汇总数据!F$8,0),IF(AND($G442="互联网版",$H442="中西医诊所"),IFERROR(U442/同类汇总数据!F$9,0),IF(AND($G442="互联网版",$H442="中医诊所"),IFERROR(U442/同类汇总数据!F$10,0),IF(AND($G442="互联网版",$H442="口腔诊所"),IFERROR(U442/同类汇总数据!F$11,0))))))))))</f>
        <v>0</v>
      </c>
      <c r="AH442" s="61">
        <f>IF(AND($G442="正式版",$H442="中西医诊所"),IFERROR(V442/同类汇总数据!G$3,0),IF(AND($G442="正式版",$H442="中医诊所"),IFERROR(V442/同类汇总数据!G$4,0),IF(AND($G442="正式版",$H442="口腔诊所"),IFERROR(V442/同类汇总数据!G$5,0),IF(AND($G442="检查版",$H442="中西医诊所"),IFERROR(V442/同类汇总数据!G$6,0),IF(AND($G442="检查版",$H442="中医诊所"),IFERROR(V442/同类汇总数据!G$7,0),IF(AND($G442="检查版",$H442="口腔诊所"),IFERROR(V442/同类汇总数据!G$8,0),IF(AND($G442="互联网版",$H442="中西医诊所"),IFERROR(V442/同类汇总数据!G$9,0),IF(AND($G442="互联网版",$H442="中医诊所"),IFERROR(V442/同类汇总数据!G$10,0),IF(AND($G442="互联网版",$H442="口腔诊所"),IFERROR(V442/同类汇总数据!G$11,0))))))))))</f>
        <v>0</v>
      </c>
      <c r="AI442" s="61">
        <f>IF(AND($G442="正式版",$H442="中西医诊所"),IFERROR(W442/同类汇总数据!H$3,0),IF(AND($G442="正式版",$H442="中医诊所"),IFERROR(W442/同类汇总数据!H$4,0),IF(AND($G442="正式版",$H442="口腔诊所"),IFERROR(W442/同类汇总数据!H$5,0),IF(AND($G442="检查版",$H442="中西医诊所"),IFERROR(W442/同类汇总数据!H$6,0),IF(AND($G442="检查版",$H442="中医诊所"),IFERROR(W442/同类汇总数据!H$7,0),IF(AND($G442="检查版",$H442="口腔诊所"),IFERROR(W442/同类汇总数据!H$8,0),IF(AND($G442="互联网版",$H442="中西医诊所"),IFERROR(W442/同类汇总数据!H$9,0),IF(AND($G442="互联网版",$H442="中医诊所"),IFERROR(W442/同类汇总数据!H$10,0),IF(AND($G442="互联网版",$H442="口腔诊所"),IFERROR(W442/同类汇总数据!H$11,0))))))))))</f>
        <v>0</v>
      </c>
      <c r="AJ442" s="61">
        <f>IF(AND($G442="正式版",$H442="中西医诊所"),IFERROR(X442/同类汇总数据!I$3,0),IF(AND($G442="正式版",$H442="中医诊所"),IFERROR(X442/同类汇总数据!I$4,0),IF(AND($G442="正式版",$H442="口腔诊所"),IFERROR(X442/同类汇总数据!I$5,0),IF(AND($G442="检查版",$H442="中西医诊所"),IFERROR(X442/同类汇总数据!I$6,0),IF(AND($G442="检查版",$H442="中医诊所"),IFERROR(X442/同类汇总数据!I$7,0),IF(AND($G442="检查版",$H442="口腔诊所"),IFERROR(X442/同类汇总数据!I$8,0),IF(AND($G442="互联网版",$H442="中西医诊所"),IFERROR(X442/同类汇总数据!I$9,0),IF(AND($G442="互联网版",$H442="中医诊所"),IFERROR(X442/同类汇总数据!I$10,0),IF(AND($G442="互联网版",$H442="口腔诊所"),IFERROR(X442/同类汇总数据!I$11,0))))))))))</f>
        <v>0</v>
      </c>
      <c r="AK442" s="61">
        <f>IF(AND($G442="正式版",$H442="中西医诊所"),IFERROR(Y442/同类汇总数据!J$3,0),IF(AND($G442="正式版",$H442="中医诊所"),IFERROR(Y442/同类汇总数据!J$4,0),IF(AND($G442="正式版",$H442="口腔诊所"),IFERROR(Y442/同类汇总数据!J$5,0),IF(AND($G442="检查版",$H442="中西医诊所"),IFERROR(Y442/同类汇总数据!J$6,0),IF(AND($G442="检查版",$H442="中医诊所"),IFERROR(Y442/同类汇总数据!J$7,0),IF(AND($G442="检查版",$H442="口腔诊所"),IFERROR(Y442/同类汇总数据!J$8,0),IF(AND($G442="互联网版",$H442="中西医诊所"),IFERROR(Y442/同类汇总数据!J$9,0),IF(AND($G442="互联网版",$H442="中医诊所"),IFERROR(Y442/同类汇总数据!J$10,0),IF(AND($G442="互联网版",$H442="口腔诊所"),IFERROR(Y442/同类汇总数据!J$11,0))))))))))</f>
        <v>0</v>
      </c>
      <c r="AL442" s="62" t="str">
        <f ca="1" t="shared" si="115"/>
        <v>最近一月未操作</v>
      </c>
      <c r="AM442" s="62" t="str">
        <f t="shared" si="116"/>
        <v>低于同行20%</v>
      </c>
      <c r="AN442" s="5" t="str">
        <f t="shared" si="117"/>
        <v>低于同行20%</v>
      </c>
      <c r="AO442" s="63">
        <f t="shared" si="118"/>
        <v>46065.3876967593</v>
      </c>
      <c r="AP442" s="5" t="str">
        <f t="shared" si="119"/>
        <v/>
      </c>
      <c r="AQ442" s="60">
        <v>45408.7032502199</v>
      </c>
    </row>
    <row r="443" ht="17" spans="1:43">
      <c r="A443" s="5">
        <f t="shared" si="123"/>
        <v>440</v>
      </c>
      <c r="B443" s="55" t="str">
        <f t="shared" si="112"/>
        <v>无交易</v>
      </c>
      <c r="C443" s="2" t="str">
        <f t="shared" si="113"/>
        <v/>
      </c>
      <c r="D443" s="56" t="str">
        <f t="shared" si="114"/>
        <v>流失</v>
      </c>
      <c r="E443" s="84" t="s">
        <v>1295</v>
      </c>
      <c r="F443" s="58">
        <v>45410.4865414931</v>
      </c>
      <c r="G443" s="59" t="s">
        <v>60</v>
      </c>
      <c r="H443" s="59" t="s">
        <v>39</v>
      </c>
      <c r="I443" s="59" t="s">
        <v>40</v>
      </c>
      <c r="J443" s="59" t="s">
        <v>53</v>
      </c>
      <c r="K443" s="59" t="s">
        <v>1296</v>
      </c>
      <c r="L443" s="59" t="s">
        <v>83</v>
      </c>
      <c r="M443" s="60">
        <v>45839.5016666667</v>
      </c>
      <c r="N443" s="60">
        <v>45829.7239664931</v>
      </c>
      <c r="O443" s="60">
        <v>45829.7169248032</v>
      </c>
      <c r="P443" s="60">
        <v>45792.6064298495</v>
      </c>
      <c r="Q443" s="60">
        <v>45829.7239793171</v>
      </c>
      <c r="R443" s="59"/>
      <c r="S443" s="59"/>
      <c r="T443" s="59"/>
      <c r="U443" s="59"/>
      <c r="V443" s="59"/>
      <c r="W443" s="59"/>
      <c r="X443" s="59"/>
      <c r="Y443" s="59"/>
      <c r="Z443" s="59"/>
      <c r="AA443" s="59"/>
      <c r="AB443" s="59"/>
      <c r="AC443" s="59"/>
      <c r="AD443" s="61">
        <f>IF(AND($G443="正式版",$H443="中西医诊所"),IFERROR(R443/同类汇总数据!C$3,0),IF(AND($G443="正式版",$H443="中医诊所"),IFERROR(R443/同类汇总数据!C$4,0),IF(AND($G443="正式版",$H443="口腔诊所"),IFERROR(R443/同类汇总数据!C$5,0),IF(AND($G443="检查版",$H443="中西医诊所"),IFERROR(R443/同类汇总数据!C$6,0),IF(AND($G443="检查版",$H443="中医诊所"),IFERROR(R443/同类汇总数据!C$7,0),IF(AND($G443="检查版",$H443="口腔诊所"),IFERROR(R443/同类汇总数据!C$8,0),IF(AND($G443="互联网版",$H443="中西医诊所"),IFERROR(R443/同类汇总数据!C$9,0),IF(AND($G443="互联网版",$H443="中医诊所"),IFERROR(R443/同类汇总数据!C$10,0),IF(AND($G443="互联网版",$H443="口腔诊所"),IFERROR(R443/同类汇总数据!C$11,0))))))))))</f>
        <v>0</v>
      </c>
      <c r="AE443" s="61">
        <f>IF(AND($G443="正式版",$H443="中西医诊所"),IFERROR(S443/同类汇总数据!D$3,0),IF(AND($G443="正式版",$H443="中医诊所"),IFERROR(S443/同类汇总数据!D$4,0),IF(AND($G443="正式版",$H443="口腔诊所"),IFERROR(S443/同类汇总数据!D$5,0),IF(AND($G443="检查版",$H443="中西医诊所"),IFERROR(S443/同类汇总数据!D$6,0),IF(AND($G443="检查版",$H443="中医诊所"),IFERROR(S443/同类汇总数据!D$7,0),IF(AND($G443="检查版",$H443="口腔诊所"),IFERROR(S443/同类汇总数据!D$8,0),IF(AND($G443="互联网版",$H443="中西医诊所"),IFERROR(S443/同类汇总数据!D$9,0),IF(AND($G443="互联网版",$H443="中医诊所"),IFERROR(S443/同类汇总数据!D$10,0),IF(AND($G443="互联网版",$H443="口腔诊所"),IFERROR(S443/同类汇总数据!D$11,0))))))))))</f>
        <v>0</v>
      </c>
      <c r="AF443" s="61">
        <f>IF(AND($G443="正式版",$H443="中西医诊所"),IFERROR(T443/同类汇总数据!E$3,0),IF(AND($G443="正式版",$H443="中医诊所"),IFERROR(T443/同类汇总数据!E$4,0),IF(AND($G443="正式版",$H443="口腔诊所"),IFERROR(T443/同类汇总数据!E$5,0),IF(AND($G443="检查版",$H443="中西医诊所"),IFERROR(T443/同类汇总数据!E$6,0),IF(AND($G443="检查版",$H443="中医诊所"),IFERROR(T443/同类汇总数据!E$7,0),IF(AND($G443="检查版",$H443="口腔诊所"),IFERROR(T443/同类汇总数据!E$8,0),IF(AND($G443="互联网版",$H443="中西医诊所"),IFERROR(T443/同类汇总数据!E$9,0),IF(AND($G443="互联网版",$H443="中医诊所"),IFERROR(T443/同类汇总数据!E$10,0),IF(AND($G443="互联网版",$H443="口腔诊所"),IFERROR(T443/同类汇总数据!E$11,0))))))))))</f>
        <v>0</v>
      </c>
      <c r="AG443" s="61">
        <f>IF(AND($G443="正式版",$H443="中西医诊所"),IFERROR(U443/同类汇总数据!F$3,0),IF(AND($G443="正式版",$H443="中医诊所"),IFERROR(U443/同类汇总数据!F$4,0),IF(AND($G443="正式版",$H443="口腔诊所"),IFERROR(U443/同类汇总数据!F$5,0),IF(AND($G443="检查版",$H443="中西医诊所"),IFERROR(U443/同类汇总数据!F$6,0),IF(AND($G443="检查版",$H443="中医诊所"),IFERROR(U443/同类汇总数据!F$7,0),IF(AND($G443="检查版",$H443="口腔诊所"),IFERROR(U443/同类汇总数据!F$8,0),IF(AND($G443="互联网版",$H443="中西医诊所"),IFERROR(U443/同类汇总数据!F$9,0),IF(AND($G443="互联网版",$H443="中医诊所"),IFERROR(U443/同类汇总数据!F$10,0),IF(AND($G443="互联网版",$H443="口腔诊所"),IFERROR(U443/同类汇总数据!F$11,0))))))))))</f>
        <v>0</v>
      </c>
      <c r="AH443" s="61">
        <f>IF(AND($G443="正式版",$H443="中西医诊所"),IFERROR(V443/同类汇总数据!G$3,0),IF(AND($G443="正式版",$H443="中医诊所"),IFERROR(V443/同类汇总数据!G$4,0),IF(AND($G443="正式版",$H443="口腔诊所"),IFERROR(V443/同类汇总数据!G$5,0),IF(AND($G443="检查版",$H443="中西医诊所"),IFERROR(V443/同类汇总数据!G$6,0),IF(AND($G443="检查版",$H443="中医诊所"),IFERROR(V443/同类汇总数据!G$7,0),IF(AND($G443="检查版",$H443="口腔诊所"),IFERROR(V443/同类汇总数据!G$8,0),IF(AND($G443="互联网版",$H443="中西医诊所"),IFERROR(V443/同类汇总数据!G$9,0),IF(AND($G443="互联网版",$H443="中医诊所"),IFERROR(V443/同类汇总数据!G$10,0),IF(AND($G443="互联网版",$H443="口腔诊所"),IFERROR(V443/同类汇总数据!G$11,0))))))))))</f>
        <v>0</v>
      </c>
      <c r="AI443" s="61">
        <f>IF(AND($G443="正式版",$H443="中西医诊所"),IFERROR(W443/同类汇总数据!H$3,0),IF(AND($G443="正式版",$H443="中医诊所"),IFERROR(W443/同类汇总数据!H$4,0),IF(AND($G443="正式版",$H443="口腔诊所"),IFERROR(W443/同类汇总数据!H$5,0),IF(AND($G443="检查版",$H443="中西医诊所"),IFERROR(W443/同类汇总数据!H$6,0),IF(AND($G443="检查版",$H443="中医诊所"),IFERROR(W443/同类汇总数据!H$7,0),IF(AND($G443="检查版",$H443="口腔诊所"),IFERROR(W443/同类汇总数据!H$8,0),IF(AND($G443="互联网版",$H443="中西医诊所"),IFERROR(W443/同类汇总数据!H$9,0),IF(AND($G443="互联网版",$H443="中医诊所"),IFERROR(W443/同类汇总数据!H$10,0),IF(AND($G443="互联网版",$H443="口腔诊所"),IFERROR(W443/同类汇总数据!H$11,0))))))))))</f>
        <v>0</v>
      </c>
      <c r="AJ443" s="61">
        <f>IF(AND($G443="正式版",$H443="中西医诊所"),IFERROR(X443/同类汇总数据!I$3,0),IF(AND($G443="正式版",$H443="中医诊所"),IFERROR(X443/同类汇总数据!I$4,0),IF(AND($G443="正式版",$H443="口腔诊所"),IFERROR(X443/同类汇总数据!I$5,0),IF(AND($G443="检查版",$H443="中西医诊所"),IFERROR(X443/同类汇总数据!I$6,0),IF(AND($G443="检查版",$H443="中医诊所"),IFERROR(X443/同类汇总数据!I$7,0),IF(AND($G443="检查版",$H443="口腔诊所"),IFERROR(X443/同类汇总数据!I$8,0),IF(AND($G443="互联网版",$H443="中西医诊所"),IFERROR(X443/同类汇总数据!I$9,0),IF(AND($G443="互联网版",$H443="中医诊所"),IFERROR(X443/同类汇总数据!I$10,0),IF(AND($G443="互联网版",$H443="口腔诊所"),IFERROR(X443/同类汇总数据!I$11,0))))))))))</f>
        <v>0</v>
      </c>
      <c r="AK443" s="61">
        <f>IF(AND($G443="正式版",$H443="中西医诊所"),IFERROR(Y443/同类汇总数据!J$3,0),IF(AND($G443="正式版",$H443="中医诊所"),IFERROR(Y443/同类汇总数据!J$4,0),IF(AND($G443="正式版",$H443="口腔诊所"),IFERROR(Y443/同类汇总数据!J$5,0),IF(AND($G443="检查版",$H443="中西医诊所"),IFERROR(Y443/同类汇总数据!J$6,0),IF(AND($G443="检查版",$H443="中医诊所"),IFERROR(Y443/同类汇总数据!J$7,0),IF(AND($G443="检查版",$H443="口腔诊所"),IFERROR(Y443/同类汇总数据!J$8,0),IF(AND($G443="互联网版",$H443="中西医诊所"),IFERROR(Y443/同类汇总数据!J$9,0),IF(AND($G443="互联网版",$H443="中医诊所"),IFERROR(Y443/同类汇总数据!J$10,0),IF(AND($G443="互联网版",$H443="口腔诊所"),IFERROR(Y443/同类汇总数据!J$11,0))))))))))</f>
        <v>0</v>
      </c>
      <c r="AL443" s="62" t="str">
        <f ca="1" t="shared" si="115"/>
        <v>今年内未操作</v>
      </c>
      <c r="AM443" s="62" t="str">
        <f t="shared" si="116"/>
        <v>低于同行20%</v>
      </c>
      <c r="AN443" s="5" t="str">
        <f t="shared" si="117"/>
        <v>低于同行20%</v>
      </c>
      <c r="AO443" s="63">
        <f t="shared" si="118"/>
        <v>45839.5016666667</v>
      </c>
      <c r="AP443" s="5" t="str">
        <f t="shared" si="119"/>
        <v/>
      </c>
      <c r="AQ443" s="60">
        <v>45409.7691400116</v>
      </c>
    </row>
    <row r="444" ht="17" spans="1:43">
      <c r="A444" s="5">
        <f t="shared" ref="A444:A453" si="124">ROW()-3</f>
        <v>441</v>
      </c>
      <c r="B444" s="55" t="str">
        <f t="shared" si="112"/>
        <v>连续三月交易上升</v>
      </c>
      <c r="C444" s="2" t="str">
        <f t="shared" si="113"/>
        <v/>
      </c>
      <c r="D444" s="56" t="str">
        <f t="shared" si="114"/>
        <v>-</v>
      </c>
      <c r="E444" s="84" t="s">
        <v>1297</v>
      </c>
      <c r="F444" s="58">
        <v>45410.4986821528</v>
      </c>
      <c r="G444" s="59" t="s">
        <v>38</v>
      </c>
      <c r="H444" s="59" t="s">
        <v>66</v>
      </c>
      <c r="I444" s="59" t="s">
        <v>40</v>
      </c>
      <c r="J444" s="59" t="s">
        <v>85</v>
      </c>
      <c r="K444" s="59" t="s">
        <v>1298</v>
      </c>
      <c r="L444" s="59" t="s">
        <v>1299</v>
      </c>
      <c r="M444" s="60">
        <v>46104.3684837963</v>
      </c>
      <c r="N444" s="60">
        <v>46103.8983628588</v>
      </c>
      <c r="O444" s="60">
        <v>46103.8458579861</v>
      </c>
      <c r="P444" s="60">
        <v>46101.8697012037</v>
      </c>
      <c r="Q444" s="60">
        <v>46103.8983681366</v>
      </c>
      <c r="R444" s="59">
        <v>10721.55</v>
      </c>
      <c r="S444" s="59">
        <v>46337.44</v>
      </c>
      <c r="T444" s="59">
        <v>137736.9</v>
      </c>
      <c r="U444" s="59">
        <v>117663.97</v>
      </c>
      <c r="V444" s="59">
        <v>129</v>
      </c>
      <c r="W444" s="59">
        <v>468</v>
      </c>
      <c r="X444" s="59">
        <v>1309</v>
      </c>
      <c r="Y444" s="59">
        <v>1135</v>
      </c>
      <c r="Z444" s="59">
        <v>188.6245469256</v>
      </c>
      <c r="AA444" s="59">
        <v>0.4586489218</v>
      </c>
      <c r="AB444" s="59">
        <v>-0.4672772663</v>
      </c>
      <c r="AC444" s="59">
        <v>-0.1597568495</v>
      </c>
      <c r="AD444" s="61">
        <f>IF(AND($G444="正式版",$H444="中西医诊所"),IFERROR(R444/同类汇总数据!C$3,0),IF(AND($G444="正式版",$H444="中医诊所"),IFERROR(R444/同类汇总数据!C$4,0),IF(AND($G444="正式版",$H444="口腔诊所"),IFERROR(R444/同类汇总数据!C$5,0),IF(AND($G444="检查版",$H444="中西医诊所"),IFERROR(R444/同类汇总数据!C$6,0),IF(AND($G444="检查版",$H444="中医诊所"),IFERROR(R444/同类汇总数据!C$7,0),IF(AND($G444="检查版",$H444="口腔诊所"),IFERROR(R444/同类汇总数据!C$8,0),IF(AND($G444="互联网版",$H444="中西医诊所"),IFERROR(R444/同类汇总数据!C$9,0),IF(AND($G444="互联网版",$H444="中医诊所"),IFERROR(R444/同类汇总数据!C$10,0),IF(AND($G444="互联网版",$H444="口腔诊所"),IFERROR(R444/同类汇总数据!C$11,0))))))))))</f>
        <v>1.54333314709765</v>
      </c>
      <c r="AE444" s="61">
        <f>IF(AND($G444="正式版",$H444="中西医诊所"),IFERROR(S444/同类汇总数据!D$3,0),IF(AND($G444="正式版",$H444="中医诊所"),IFERROR(S444/同类汇总数据!D$4,0),IF(AND($G444="正式版",$H444="口腔诊所"),IFERROR(S444/同类汇总数据!D$5,0),IF(AND($G444="检查版",$H444="中西医诊所"),IFERROR(S444/同类汇总数据!D$6,0),IF(AND($G444="检查版",$H444="中医诊所"),IFERROR(S444/同类汇总数据!D$7,0),IF(AND($G444="检查版",$H444="口腔诊所"),IFERROR(S444/同类汇总数据!D$8,0),IF(AND($G444="互联网版",$H444="中西医诊所"),IFERROR(S444/同类汇总数据!D$9,0),IF(AND($G444="互联网版",$H444="中医诊所"),IFERROR(S444/同类汇总数据!D$10,0),IF(AND($G444="互联网版",$H444="口腔诊所"),IFERROR(S444/同类汇总数据!D$11,0))))))))))</f>
        <v>1.71911370666584</v>
      </c>
      <c r="AF444" s="61">
        <f>IF(AND($G444="正式版",$H444="中西医诊所"),IFERROR(T444/同类汇总数据!E$3,0),IF(AND($G444="正式版",$H444="中医诊所"),IFERROR(T444/同类汇总数据!E$4,0),IF(AND($G444="正式版",$H444="口腔诊所"),IFERROR(T444/同类汇总数据!E$5,0),IF(AND($G444="检查版",$H444="中西医诊所"),IFERROR(T444/同类汇总数据!E$6,0),IF(AND($G444="检查版",$H444="中医诊所"),IFERROR(T444/同类汇总数据!E$7,0),IF(AND($G444="检查版",$H444="口腔诊所"),IFERROR(T444/同类汇总数据!E$8,0),IF(AND($G444="互联网版",$H444="中西医诊所"),IFERROR(T444/同类汇总数据!E$9,0),IF(AND($G444="互联网版",$H444="中医诊所"),IFERROR(T444/同类汇总数据!E$10,0),IF(AND($G444="互联网版",$H444="口腔诊所"),IFERROR(T444/同类汇总数据!E$11,0))))))))))</f>
        <v>1.76983554331496</v>
      </c>
      <c r="AG444" s="61">
        <f>IF(AND($G444="正式版",$H444="中西医诊所"),IFERROR(U444/同类汇总数据!F$3,0),IF(AND($G444="正式版",$H444="中医诊所"),IFERROR(U444/同类汇总数据!F$4,0),IF(AND($G444="正式版",$H444="口腔诊所"),IFERROR(U444/同类汇总数据!F$5,0),IF(AND($G444="检查版",$H444="中西医诊所"),IFERROR(U444/同类汇总数据!F$6,0),IF(AND($G444="检查版",$H444="中医诊所"),IFERROR(U444/同类汇总数据!F$7,0),IF(AND($G444="检查版",$H444="口腔诊所"),IFERROR(U444/同类汇总数据!F$8,0),IF(AND($G444="互联网版",$H444="中西医诊所"),IFERROR(U444/同类汇总数据!F$9,0),IF(AND($G444="互联网版",$H444="中医诊所"),IFERROR(U444/同类汇总数据!F$10,0),IF(AND($G444="互联网版",$H444="口腔诊所"),IFERROR(U444/同类汇总数据!F$11,0))))))))))</f>
        <v>1.76177900247826</v>
      </c>
      <c r="AH444" s="61">
        <f>IF(AND($G444="正式版",$H444="中西医诊所"),IFERROR(V444/同类汇总数据!G$3,0),IF(AND($G444="正式版",$H444="中医诊所"),IFERROR(V444/同类汇总数据!G$4,0),IF(AND($G444="正式版",$H444="口腔诊所"),IFERROR(V444/同类汇总数据!G$5,0),IF(AND($G444="检查版",$H444="中西医诊所"),IFERROR(V444/同类汇总数据!G$6,0),IF(AND($G444="检查版",$H444="中医诊所"),IFERROR(V444/同类汇总数据!G$7,0),IF(AND($G444="检查版",$H444="口腔诊所"),IFERROR(V444/同类汇总数据!G$8,0),IF(AND($G444="互联网版",$H444="中西医诊所"),IFERROR(V444/同类汇总数据!G$9,0),IF(AND($G444="互联网版",$H444="中医诊所"),IFERROR(V444/同类汇总数据!G$10,0),IF(AND($G444="互联网版",$H444="口腔诊所"),IFERROR(V444/同类汇总数据!G$11,0))))))))))</f>
        <v>2.91402277455629</v>
      </c>
      <c r="AI444" s="61">
        <f>IF(AND($G444="正式版",$H444="中西医诊所"),IFERROR(W444/同类汇总数据!H$3,0),IF(AND($G444="正式版",$H444="中医诊所"),IFERROR(W444/同类汇总数据!H$4,0),IF(AND($G444="正式版",$H444="口腔诊所"),IFERROR(W444/同类汇总数据!H$5,0),IF(AND($G444="检查版",$H444="中西医诊所"),IFERROR(W444/同类汇总数据!H$6,0),IF(AND($G444="检查版",$H444="中医诊所"),IFERROR(W444/同类汇总数据!H$7,0),IF(AND($G444="检查版",$H444="口腔诊所"),IFERROR(W444/同类汇总数据!H$8,0),IF(AND($G444="互联网版",$H444="中西医诊所"),IFERROR(W444/同类汇总数据!H$9,0),IF(AND($G444="互联网版",$H444="中医诊所"),IFERROR(W444/同类汇总数据!H$10,0),IF(AND($G444="互联网版",$H444="口腔诊所"),IFERROR(W444/同类汇总数据!H$11,0))))))))))</f>
        <v>2.65965457452062</v>
      </c>
      <c r="AJ444" s="61">
        <f>IF(AND($G444="正式版",$H444="中西医诊所"),IFERROR(X444/同类汇总数据!I$3,0),IF(AND($G444="正式版",$H444="中医诊所"),IFERROR(X444/同类汇总数据!I$4,0),IF(AND($G444="正式版",$H444="口腔诊所"),IFERROR(X444/同类汇总数据!I$5,0),IF(AND($G444="检查版",$H444="中西医诊所"),IFERROR(X444/同类汇总数据!I$6,0),IF(AND($G444="检查版",$H444="中医诊所"),IFERROR(X444/同类汇总数据!I$7,0),IF(AND($G444="检查版",$H444="口腔诊所"),IFERROR(X444/同类汇总数据!I$8,0),IF(AND($G444="互联网版",$H444="中西医诊所"),IFERROR(X444/同类汇总数据!I$9,0),IF(AND($G444="互联网版",$H444="中医诊所"),IFERROR(X444/同类汇总数据!I$10,0),IF(AND($G444="互联网版",$H444="口腔诊所"),IFERROR(X444/同类汇总数据!I$11,0))))))))))</f>
        <v>2.5353918623412</v>
      </c>
      <c r="AK444" s="61">
        <f>IF(AND($G444="正式版",$H444="中西医诊所"),IFERROR(Y444/同类汇总数据!J$3,0),IF(AND($G444="正式版",$H444="中医诊所"),IFERROR(Y444/同类汇总数据!J$4,0),IF(AND($G444="正式版",$H444="口腔诊所"),IFERROR(Y444/同类汇总数据!J$5,0),IF(AND($G444="检查版",$H444="中西医诊所"),IFERROR(Y444/同类汇总数据!J$6,0),IF(AND($G444="检查版",$H444="中医诊所"),IFERROR(Y444/同类汇总数据!J$7,0),IF(AND($G444="检查版",$H444="口腔诊所"),IFERROR(Y444/同类汇总数据!J$8,0),IF(AND($G444="互联网版",$H444="中西医诊所"),IFERROR(Y444/同类汇总数据!J$9,0),IF(AND($G444="互联网版",$H444="中医诊所"),IFERROR(Y444/同类汇总数据!J$10,0),IF(AND($G444="互联网版",$H444="口腔诊所"),IFERROR(Y444/同类汇总数据!J$11,0))))))))))</f>
        <v>2.49033923905765</v>
      </c>
      <c r="AL444" s="62" t="str">
        <f ca="1" t="shared" si="115"/>
        <v>-</v>
      </c>
      <c r="AM444" s="62" t="str">
        <f t="shared" si="116"/>
        <v>高于同行150%</v>
      </c>
      <c r="AN444" s="5" t="str">
        <f t="shared" si="117"/>
        <v>高于同行100%</v>
      </c>
      <c r="AO444" s="63">
        <f t="shared" si="118"/>
        <v>46104.3684837963</v>
      </c>
      <c r="AP444" s="5" t="str">
        <f t="shared" si="119"/>
        <v/>
      </c>
      <c r="AQ444" s="60">
        <v>45410.4532178472</v>
      </c>
    </row>
    <row r="445" ht="17" spans="1:43">
      <c r="A445" s="5">
        <f t="shared" si="124"/>
        <v>442</v>
      </c>
      <c r="B445" s="55" t="str">
        <f t="shared" si="112"/>
        <v>交易波动较大</v>
      </c>
      <c r="C445" s="2" t="str">
        <f t="shared" si="113"/>
        <v/>
      </c>
      <c r="D445" s="56" t="str">
        <f t="shared" si="114"/>
        <v>-</v>
      </c>
      <c r="E445" s="84" t="s">
        <v>1300</v>
      </c>
      <c r="F445" s="58">
        <v>45410.5931242824</v>
      </c>
      <c r="G445" s="59" t="s">
        <v>38</v>
      </c>
      <c r="H445" s="59" t="s">
        <v>39</v>
      </c>
      <c r="I445" s="59" t="s">
        <v>40</v>
      </c>
      <c r="J445" s="59" t="s">
        <v>270</v>
      </c>
      <c r="K445" s="59" t="s">
        <v>1301</v>
      </c>
      <c r="L445" s="59" t="s">
        <v>1302</v>
      </c>
      <c r="M445" s="60">
        <v>46104.3807407407</v>
      </c>
      <c r="N445" s="60">
        <v>46103.4578597222</v>
      </c>
      <c r="O445" s="60">
        <v>46104.3820083796</v>
      </c>
      <c r="P445" s="60">
        <v>46099.4680959954</v>
      </c>
      <c r="Q445" s="60">
        <v>46103.457887662</v>
      </c>
      <c r="R445" s="59">
        <v>2381</v>
      </c>
      <c r="S445" s="59">
        <v>8567.1</v>
      </c>
      <c r="T445" s="59">
        <v>26187.41</v>
      </c>
      <c r="U445" s="59">
        <v>22283.1</v>
      </c>
      <c r="V445" s="59">
        <v>25</v>
      </c>
      <c r="W445" s="59">
        <v>105</v>
      </c>
      <c r="X445" s="59">
        <v>345</v>
      </c>
      <c r="Y445" s="59">
        <v>297</v>
      </c>
      <c r="Z445" s="59">
        <v>108.1703883495</v>
      </c>
      <c r="AA445" s="59">
        <v>0.148558788</v>
      </c>
      <c r="AB445" s="59">
        <v>-0.2659411041</v>
      </c>
      <c r="AC445" s="59">
        <v>-0.0789674526</v>
      </c>
      <c r="AD445" s="61">
        <f>IF(AND($G445="正式版",$H445="中西医诊所"),IFERROR(R445/同类汇总数据!C$3,0),IF(AND($G445="正式版",$H445="中医诊所"),IFERROR(R445/同类汇总数据!C$4,0),IF(AND($G445="正式版",$H445="口腔诊所"),IFERROR(R445/同类汇总数据!C$5,0),IF(AND($G445="检查版",$H445="中西医诊所"),IFERROR(R445/同类汇总数据!C$6,0),IF(AND($G445="检查版",$H445="中医诊所"),IFERROR(R445/同类汇总数据!C$7,0),IF(AND($G445="检查版",$H445="口腔诊所"),IFERROR(R445/同类汇总数据!C$8,0),IF(AND($G445="互联网版",$H445="中西医诊所"),IFERROR(R445/同类汇总数据!C$9,0),IF(AND($G445="互联网版",$H445="中医诊所"),IFERROR(R445/同类汇总数据!C$10,0),IF(AND($G445="互联网版",$H445="口腔诊所"),IFERROR(R445/同类汇总数据!C$11,0))))))))))</f>
        <v>0.260168763101045</v>
      </c>
      <c r="AE445" s="61">
        <f>IF(AND($G445="正式版",$H445="中西医诊所"),IFERROR(S445/同类汇总数据!D$3,0),IF(AND($G445="正式版",$H445="中医诊所"),IFERROR(S445/同类汇总数据!D$4,0),IF(AND($G445="正式版",$H445="口腔诊所"),IFERROR(S445/同类汇总数据!D$5,0),IF(AND($G445="检查版",$H445="中西医诊所"),IFERROR(S445/同类汇总数据!D$6,0),IF(AND($G445="检查版",$H445="中医诊所"),IFERROR(S445/同类汇总数据!D$7,0),IF(AND($G445="检查版",$H445="口腔诊所"),IFERROR(S445/同类汇总数据!D$8,0),IF(AND($G445="互联网版",$H445="中西医诊所"),IFERROR(S445/同类汇总数据!D$9,0),IF(AND($G445="互联网版",$H445="中医诊所"),IFERROR(S445/同类汇总数据!D$10,0),IF(AND($G445="互联网版",$H445="口腔诊所"),IFERROR(S445/同类汇总数据!D$11,0))))))))))</f>
        <v>0.234819903579292</v>
      </c>
      <c r="AF445" s="61">
        <f>IF(AND($G445="正式版",$H445="中西医诊所"),IFERROR(T445/同类汇总数据!E$3,0),IF(AND($G445="正式版",$H445="中医诊所"),IFERROR(T445/同类汇总数据!E$4,0),IF(AND($G445="正式版",$H445="口腔诊所"),IFERROR(T445/同类汇总数据!E$5,0),IF(AND($G445="检查版",$H445="中西医诊所"),IFERROR(T445/同类汇总数据!E$6,0),IF(AND($G445="检查版",$H445="中医诊所"),IFERROR(T445/同类汇总数据!E$7,0),IF(AND($G445="检查版",$H445="口腔诊所"),IFERROR(T445/同类汇总数据!E$8,0),IF(AND($G445="互联网版",$H445="中西医诊所"),IFERROR(T445/同类汇总数据!E$9,0),IF(AND($G445="互联网版",$H445="中医诊所"),IFERROR(T445/同类汇总数据!E$10,0),IF(AND($G445="互联网版",$H445="口腔诊所"),IFERROR(T445/同类汇总数据!E$11,0))))))))))</f>
        <v>0.239995607918378</v>
      </c>
      <c r="AG445" s="61">
        <f>IF(AND($G445="正式版",$H445="中西医诊所"),IFERROR(U445/同类汇总数据!F$3,0),IF(AND($G445="正式版",$H445="中医诊所"),IFERROR(U445/同类汇总数据!F$4,0),IF(AND($G445="正式版",$H445="口腔诊所"),IFERROR(U445/同类汇总数据!F$5,0),IF(AND($G445="检查版",$H445="中西医诊所"),IFERROR(U445/同类汇总数据!F$6,0),IF(AND($G445="检查版",$H445="中医诊所"),IFERROR(U445/同类汇总数据!F$7,0),IF(AND($G445="检查版",$H445="口腔诊所"),IFERROR(U445/同类汇总数据!F$8,0),IF(AND($G445="互联网版",$H445="中西医诊所"),IFERROR(U445/同类汇总数据!F$9,0),IF(AND($G445="互联网版",$H445="中医诊所"),IFERROR(U445/同类汇总数据!F$10,0),IF(AND($G445="互联网版",$H445="口腔诊所"),IFERROR(U445/同类汇总数据!F$11,0))))))))))</f>
        <v>0.23230151478958</v>
      </c>
      <c r="AH445" s="61">
        <f>IF(AND($G445="正式版",$H445="中西医诊所"),IFERROR(V445/同类汇总数据!G$3,0),IF(AND($G445="正式版",$H445="中医诊所"),IFERROR(V445/同类汇总数据!G$4,0),IF(AND($G445="正式版",$H445="口腔诊所"),IFERROR(V445/同类汇总数据!G$5,0),IF(AND($G445="检查版",$H445="中西医诊所"),IFERROR(V445/同类汇总数据!G$6,0),IF(AND($G445="检查版",$H445="中医诊所"),IFERROR(V445/同类汇总数据!G$7,0),IF(AND($G445="检查版",$H445="口腔诊所"),IFERROR(V445/同类汇总数据!G$8,0),IF(AND($G445="互联网版",$H445="中西医诊所"),IFERROR(V445/同类汇总数据!G$9,0),IF(AND($G445="互联网版",$H445="中医诊所"),IFERROR(V445/同类汇总数据!G$10,0),IF(AND($G445="互联网版",$H445="口腔诊所"),IFERROR(V445/同类汇总数据!G$11,0))))))))))</f>
        <v>0.263710020242381</v>
      </c>
      <c r="AI445" s="61">
        <f>IF(AND($G445="正式版",$H445="中西医诊所"),IFERROR(W445/同类汇总数据!H$3,0),IF(AND($G445="正式版",$H445="中医诊所"),IFERROR(W445/同类汇总数据!H$4,0),IF(AND($G445="正式版",$H445="口腔诊所"),IFERROR(W445/同类汇总数据!H$5,0),IF(AND($G445="检查版",$H445="中西医诊所"),IFERROR(W445/同类汇总数据!H$6,0),IF(AND($G445="检查版",$H445="中医诊所"),IFERROR(W445/同类汇总数据!H$7,0),IF(AND($G445="检查版",$H445="口腔诊所"),IFERROR(W445/同类汇总数据!H$8,0),IF(AND($G445="互联网版",$H445="中西医诊所"),IFERROR(W445/同类汇总数据!H$9,0),IF(AND($G445="互联网版",$H445="中医诊所"),IFERROR(W445/同类汇总数据!H$10,0),IF(AND($G445="互联网版",$H445="口腔诊所"),IFERROR(W445/同类汇总数据!H$11,0))))))))))</f>
        <v>0.28717524582201</v>
      </c>
      <c r="AJ445" s="61">
        <f>IF(AND($G445="正式版",$H445="中西医诊所"),IFERROR(X445/同类汇总数据!I$3,0),IF(AND($G445="正式版",$H445="中医诊所"),IFERROR(X445/同类汇总数据!I$4,0),IF(AND($G445="正式版",$H445="口腔诊所"),IFERROR(X445/同类汇总数据!I$5,0),IF(AND($G445="检查版",$H445="中西医诊所"),IFERROR(X445/同类汇总数据!I$6,0),IF(AND($G445="检查版",$H445="中医诊所"),IFERROR(X445/同类汇总数据!I$7,0),IF(AND($G445="检查版",$H445="口腔诊所"),IFERROR(X445/同类汇总数据!I$8,0),IF(AND($G445="互联网版",$H445="中西医诊所"),IFERROR(X445/同类汇总数据!I$9,0),IF(AND($G445="互联网版",$H445="中医诊所"),IFERROR(X445/同类汇总数据!I$10,0),IF(AND($G445="互联网版",$H445="口腔诊所"),IFERROR(X445/同类汇总数据!I$11,0))))))))))</f>
        <v>0.305064090428424</v>
      </c>
      <c r="AK445" s="61">
        <f>IF(AND($G445="正式版",$H445="中西医诊所"),IFERROR(Y445/同类汇总数据!J$3,0),IF(AND($G445="正式版",$H445="中医诊所"),IFERROR(Y445/同类汇总数据!J$4,0),IF(AND($G445="正式版",$H445="口腔诊所"),IFERROR(Y445/同类汇总数据!J$5,0),IF(AND($G445="检查版",$H445="中西医诊所"),IFERROR(Y445/同类汇总数据!J$6,0),IF(AND($G445="检查版",$H445="中医诊所"),IFERROR(Y445/同类汇总数据!J$7,0),IF(AND($G445="检查版",$H445="口腔诊所"),IFERROR(Y445/同类汇总数据!J$8,0),IF(AND($G445="互联网版",$H445="中西医诊所"),IFERROR(Y445/同类汇总数据!J$9,0),IF(AND($G445="互联网版",$H445="中医诊所"),IFERROR(Y445/同类汇总数据!J$10,0),IF(AND($G445="互联网版",$H445="口腔诊所"),IFERROR(Y445/同类汇总数据!J$11,0))))))))))</f>
        <v>0.296767808866343</v>
      </c>
      <c r="AL445" s="62" t="str">
        <f ca="1" t="shared" si="115"/>
        <v>-</v>
      </c>
      <c r="AM445" s="62" t="str">
        <f t="shared" si="116"/>
        <v>低于同行50%</v>
      </c>
      <c r="AN445" s="5" t="str">
        <f t="shared" si="117"/>
        <v>低于同行50%</v>
      </c>
      <c r="AO445" s="63">
        <f t="shared" si="118"/>
        <v>46104.3820083796</v>
      </c>
      <c r="AP445" s="5" t="str">
        <f t="shared" si="119"/>
        <v/>
      </c>
      <c r="AQ445" s="60">
        <v>45410.4855394097</v>
      </c>
    </row>
    <row r="446" ht="17" spans="1:43">
      <c r="A446" s="5">
        <f t="shared" si="124"/>
        <v>443</v>
      </c>
      <c r="B446" s="55" t="str">
        <f t="shared" si="112"/>
        <v>交易波动较大</v>
      </c>
      <c r="C446" s="2" t="str">
        <f t="shared" si="113"/>
        <v/>
      </c>
      <c r="D446" s="56" t="str">
        <f t="shared" si="114"/>
        <v>-</v>
      </c>
      <c r="E446" s="84" t="s">
        <v>1303</v>
      </c>
      <c r="F446" s="58">
        <v>45412.4142927894</v>
      </c>
      <c r="G446" s="59" t="s">
        <v>38</v>
      </c>
      <c r="H446" s="59" t="s">
        <v>39</v>
      </c>
      <c r="I446" s="59" t="s">
        <v>40</v>
      </c>
      <c r="J446" s="59" t="s">
        <v>78</v>
      </c>
      <c r="K446" s="59" t="s">
        <v>1304</v>
      </c>
      <c r="L446" s="59" t="s">
        <v>80</v>
      </c>
      <c r="M446" s="60">
        <v>46104.3877430556</v>
      </c>
      <c r="N446" s="60">
        <v>46104.3922998264</v>
      </c>
      <c r="O446" s="60">
        <v>46104.3918221991</v>
      </c>
      <c r="P446" s="60">
        <v>46013.6093381481</v>
      </c>
      <c r="Q446" s="60">
        <v>46104.3923206366</v>
      </c>
      <c r="R446" s="59">
        <v>9453</v>
      </c>
      <c r="S446" s="59">
        <v>33452</v>
      </c>
      <c r="T446" s="59">
        <v>138081.4</v>
      </c>
      <c r="U446" s="59">
        <v>124050</v>
      </c>
      <c r="V446" s="59">
        <v>37</v>
      </c>
      <c r="W446" s="59">
        <v>147</v>
      </c>
      <c r="X446" s="59">
        <v>508</v>
      </c>
      <c r="Y446" s="59">
        <v>457</v>
      </c>
      <c r="Z446" s="59">
        <v>348.661971831</v>
      </c>
      <c r="AA446" s="59">
        <v>-0.1157983771</v>
      </c>
      <c r="AB446" s="59">
        <v>-0.4336072004</v>
      </c>
      <c r="AC446" s="59">
        <v>0.0206026158</v>
      </c>
      <c r="AD446" s="61">
        <f>IF(AND($G446="正式版",$H446="中西医诊所"),IFERROR(R446/同类汇总数据!C$3,0),IF(AND($G446="正式版",$H446="中医诊所"),IFERROR(R446/同类汇总数据!C$4,0),IF(AND($G446="正式版",$H446="口腔诊所"),IFERROR(R446/同类汇总数据!C$5,0),IF(AND($G446="检查版",$H446="中西医诊所"),IFERROR(R446/同类汇总数据!C$6,0),IF(AND($G446="检查版",$H446="中医诊所"),IFERROR(R446/同类汇总数据!C$7,0),IF(AND($G446="检查版",$H446="口腔诊所"),IFERROR(R446/同类汇总数据!C$8,0),IF(AND($G446="互联网版",$H446="中西医诊所"),IFERROR(R446/同类汇总数据!C$9,0),IF(AND($G446="互联网版",$H446="中医诊所"),IFERROR(R446/同类汇总数据!C$10,0),IF(AND($G446="互联网版",$H446="口腔诊所"),IFERROR(R446/同类汇总数据!C$11,0))))))))))</f>
        <v>1.03291697505005</v>
      </c>
      <c r="AE446" s="61">
        <f>IF(AND($G446="正式版",$H446="中西医诊所"),IFERROR(S446/同类汇总数据!D$3,0),IF(AND($G446="正式版",$H446="中医诊所"),IFERROR(S446/同类汇总数据!D$4,0),IF(AND($G446="正式版",$H446="口腔诊所"),IFERROR(S446/同类汇总数据!D$5,0),IF(AND($G446="检查版",$H446="中西医诊所"),IFERROR(S446/同类汇总数据!D$6,0),IF(AND($G446="检查版",$H446="中医诊所"),IFERROR(S446/同类汇总数据!D$7,0),IF(AND($G446="检查版",$H446="口腔诊所"),IFERROR(S446/同类汇总数据!D$8,0),IF(AND($G446="互联网版",$H446="中西医诊所"),IFERROR(S446/同类汇总数据!D$9,0),IF(AND($G446="互联网版",$H446="中医诊所"),IFERROR(S446/同类汇总数据!D$10,0),IF(AND($G446="互联网版",$H446="口腔诊所"),IFERROR(S446/同类汇总数据!D$11,0))))))))))</f>
        <v>0.916902500791924</v>
      </c>
      <c r="AF446" s="61">
        <f>IF(AND($G446="正式版",$H446="中西医诊所"),IFERROR(T446/同类汇总数据!E$3,0),IF(AND($G446="正式版",$H446="中医诊所"),IFERROR(T446/同类汇总数据!E$4,0),IF(AND($G446="正式版",$H446="口腔诊所"),IFERROR(T446/同类汇总数据!E$5,0),IF(AND($G446="检查版",$H446="中西医诊所"),IFERROR(T446/同类汇总数据!E$6,0),IF(AND($G446="检查版",$H446="中医诊所"),IFERROR(T446/同类汇总数据!E$7,0),IF(AND($G446="检查版",$H446="口腔诊所"),IFERROR(T446/同类汇总数据!E$8,0),IF(AND($G446="互联网版",$H446="中西医诊所"),IFERROR(T446/同类汇总数据!E$9,0),IF(AND($G446="互联网版",$H446="中医诊所"),IFERROR(T446/同类汇总数据!E$10,0),IF(AND($G446="互联网版",$H446="口腔诊所"),IFERROR(T446/同类汇总数据!E$11,0))))))))))</f>
        <v>1.26545273225648</v>
      </c>
      <c r="AG446" s="61">
        <f>IF(AND($G446="正式版",$H446="中西医诊所"),IFERROR(U446/同类汇总数据!F$3,0),IF(AND($G446="正式版",$H446="中医诊所"),IFERROR(U446/同类汇总数据!F$4,0),IF(AND($G446="正式版",$H446="口腔诊所"),IFERROR(U446/同类汇总数据!F$5,0),IF(AND($G446="检查版",$H446="中西医诊所"),IFERROR(U446/同类汇总数据!F$6,0),IF(AND($G446="检查版",$H446="中医诊所"),IFERROR(U446/同类汇总数据!F$7,0),IF(AND($G446="检查版",$H446="口腔诊所"),IFERROR(U446/同类汇总数据!F$8,0),IF(AND($G446="互联网版",$H446="中西医诊所"),IFERROR(U446/同类汇总数据!F$9,0),IF(AND($G446="互联网版",$H446="中医诊所"),IFERROR(U446/同类汇总数据!F$10,0),IF(AND($G446="互联网版",$H446="口腔诊所"),IFERROR(U446/同类汇总数据!F$11,0))))))))))</f>
        <v>1.29322234831093</v>
      </c>
      <c r="AH446" s="61">
        <f>IF(AND($G446="正式版",$H446="中西医诊所"),IFERROR(V446/同类汇总数据!G$3,0),IF(AND($G446="正式版",$H446="中医诊所"),IFERROR(V446/同类汇总数据!G$4,0),IF(AND($G446="正式版",$H446="口腔诊所"),IFERROR(V446/同类汇总数据!G$5,0),IF(AND($G446="检查版",$H446="中西医诊所"),IFERROR(V446/同类汇总数据!G$6,0),IF(AND($G446="检查版",$H446="中医诊所"),IFERROR(V446/同类汇总数据!G$7,0),IF(AND($G446="检查版",$H446="口腔诊所"),IFERROR(V446/同类汇总数据!G$8,0),IF(AND($G446="互联网版",$H446="中西医诊所"),IFERROR(V446/同类汇总数据!G$9,0),IF(AND($G446="互联网版",$H446="中医诊所"),IFERROR(V446/同类汇总数据!G$10,0),IF(AND($G446="互联网版",$H446="口腔诊所"),IFERROR(V446/同类汇总数据!G$11,0))))))))))</f>
        <v>0.390290829958724</v>
      </c>
      <c r="AI446" s="61">
        <f>IF(AND($G446="正式版",$H446="中西医诊所"),IFERROR(W446/同类汇总数据!H$3,0),IF(AND($G446="正式版",$H446="中医诊所"),IFERROR(W446/同类汇总数据!H$4,0),IF(AND($G446="正式版",$H446="口腔诊所"),IFERROR(W446/同类汇总数据!H$5,0),IF(AND($G446="检查版",$H446="中西医诊所"),IFERROR(W446/同类汇总数据!H$6,0),IF(AND($G446="检查版",$H446="中医诊所"),IFERROR(W446/同类汇总数据!H$7,0),IF(AND($G446="检查版",$H446="口腔诊所"),IFERROR(W446/同类汇总数据!H$8,0),IF(AND($G446="互联网版",$H446="中西医诊所"),IFERROR(W446/同类汇总数据!H$9,0),IF(AND($G446="互联网版",$H446="中医诊所"),IFERROR(W446/同类汇总数据!H$10,0),IF(AND($G446="互联网版",$H446="口腔诊所"),IFERROR(W446/同类汇总数据!H$11,0))))))))))</f>
        <v>0.402045344150815</v>
      </c>
      <c r="AJ446" s="61">
        <f>IF(AND($G446="正式版",$H446="中西医诊所"),IFERROR(X446/同类汇总数据!I$3,0),IF(AND($G446="正式版",$H446="中医诊所"),IFERROR(X446/同类汇总数据!I$4,0),IF(AND($G446="正式版",$H446="口腔诊所"),IFERROR(X446/同类汇总数据!I$5,0),IF(AND($G446="检查版",$H446="中西医诊所"),IFERROR(X446/同类汇总数据!I$6,0),IF(AND($G446="检查版",$H446="中医诊所"),IFERROR(X446/同类汇总数据!I$7,0),IF(AND($G446="检查版",$H446="口腔诊所"),IFERROR(X446/同类汇总数据!I$8,0),IF(AND($G446="互联网版",$H446="中西医诊所"),IFERROR(X446/同类汇总数据!I$9,0),IF(AND($G446="互联网版",$H446="中医诊所"),IFERROR(X446/同类汇总数据!I$10,0),IF(AND($G446="互联网版",$H446="口腔诊所"),IFERROR(X446/同类汇总数据!I$11,0))))))))))</f>
        <v>0.4491958201091</v>
      </c>
      <c r="AK446" s="61">
        <f>IF(AND($G446="正式版",$H446="中西医诊所"),IFERROR(Y446/同类汇总数据!J$3,0),IF(AND($G446="正式版",$H446="中医诊所"),IFERROR(Y446/同类汇总数据!J$4,0),IF(AND($G446="正式版",$H446="口腔诊所"),IFERROR(Y446/同类汇总数据!J$5,0),IF(AND($G446="检查版",$H446="中西医诊所"),IFERROR(Y446/同类汇总数据!J$6,0),IF(AND($G446="检查版",$H446="中医诊所"),IFERROR(Y446/同类汇总数据!J$7,0),IF(AND($G446="检查版",$H446="口腔诊所"),IFERROR(Y446/同类汇总数据!J$8,0),IF(AND($G446="互联网版",$H446="中西医诊所"),IFERROR(Y446/同类汇总数据!J$9,0),IF(AND($G446="互联网版",$H446="中医诊所"),IFERROR(Y446/同类汇总数据!J$10,0),IF(AND($G446="互联网版",$H446="口腔诊所"),IFERROR(Y446/同类汇总数据!J$11,0))))))))))</f>
        <v>0.456642722733733</v>
      </c>
      <c r="AL446" s="62" t="str">
        <f ca="1" t="shared" si="115"/>
        <v>-</v>
      </c>
      <c r="AM446" s="62" t="str">
        <f t="shared" si="116"/>
        <v/>
      </c>
      <c r="AN446" s="5" t="str">
        <f t="shared" si="117"/>
        <v>低于同行50%</v>
      </c>
      <c r="AO446" s="63">
        <f t="shared" si="118"/>
        <v>46104.3923206366</v>
      </c>
      <c r="AP446" s="5" t="str">
        <f t="shared" si="119"/>
        <v/>
      </c>
      <c r="AQ446" s="60">
        <v>45410.4865414931</v>
      </c>
    </row>
    <row r="447" ht="17" spans="1:43">
      <c r="A447" s="5">
        <f t="shared" si="124"/>
        <v>444</v>
      </c>
      <c r="B447" s="55" t="str">
        <f t="shared" si="112"/>
        <v>连续三月交易上升</v>
      </c>
      <c r="C447" s="2" t="str">
        <f t="shared" si="113"/>
        <v/>
      </c>
      <c r="D447" s="56" t="str">
        <f t="shared" si="114"/>
        <v>-</v>
      </c>
      <c r="E447" s="84" t="s">
        <v>1305</v>
      </c>
      <c r="F447" s="58">
        <v>45418.6423739699</v>
      </c>
      <c r="G447" s="59" t="s">
        <v>38</v>
      </c>
      <c r="H447" s="59" t="s">
        <v>63</v>
      </c>
      <c r="I447" s="59" t="s">
        <v>40</v>
      </c>
      <c r="J447" s="59" t="s">
        <v>53</v>
      </c>
      <c r="K447" s="59" t="s">
        <v>1306</v>
      </c>
      <c r="L447" s="59" t="s">
        <v>83</v>
      </c>
      <c r="M447" s="60">
        <v>46103.5845717593</v>
      </c>
      <c r="N447" s="60">
        <v>46103.6681048611</v>
      </c>
      <c r="O447" s="60">
        <v>46103.6674553472</v>
      </c>
      <c r="P447" s="60">
        <v>46098.4916605903</v>
      </c>
      <c r="Q447" s="60">
        <v>46100.5888352083</v>
      </c>
      <c r="R447" s="59">
        <v>15171</v>
      </c>
      <c r="S447" s="59">
        <v>31985</v>
      </c>
      <c r="T447" s="59">
        <v>85946</v>
      </c>
      <c r="U447" s="59">
        <v>79278</v>
      </c>
      <c r="V447" s="59">
        <v>32</v>
      </c>
      <c r="W447" s="59">
        <v>67</v>
      </c>
      <c r="X447" s="59">
        <v>206</v>
      </c>
      <c r="Y447" s="59">
        <v>186</v>
      </c>
      <c r="Z447" s="59">
        <v>677.5897435897</v>
      </c>
      <c r="AA447" s="59">
        <v>0.7204561347</v>
      </c>
      <c r="AB447" s="59">
        <v>-0.4743850721</v>
      </c>
      <c r="AC447" s="59">
        <v>0.50476701</v>
      </c>
      <c r="AD447" s="61">
        <f>IF(AND($G447="正式版",$H447="中西医诊所"),IFERROR(R447/同类汇总数据!C$3,0),IF(AND($G447="正式版",$H447="中医诊所"),IFERROR(R447/同类汇总数据!C$4,0),IF(AND($G447="正式版",$H447="口腔诊所"),IFERROR(R447/同类汇总数据!C$5,0),IF(AND($G447="检查版",$H447="中西医诊所"),IFERROR(R447/同类汇总数据!C$6,0),IF(AND($G447="检查版",$H447="中医诊所"),IFERROR(R447/同类汇总数据!C$7,0),IF(AND($G447="检查版",$H447="口腔诊所"),IFERROR(R447/同类汇总数据!C$8,0),IF(AND($G447="互联网版",$H447="中西医诊所"),IFERROR(R447/同类汇总数据!C$9,0),IF(AND($G447="互联网版",$H447="中医诊所"),IFERROR(R447/同类汇总数据!C$10,0),IF(AND($G447="互联网版",$H447="口腔诊所"),IFERROR(R447/同类汇总数据!C$11,0))))))))))</f>
        <v>1.51747269066317</v>
      </c>
      <c r="AE447" s="61">
        <f>IF(AND($G447="正式版",$H447="中西医诊所"),IFERROR(S447/同类汇总数据!D$3,0),IF(AND($G447="正式版",$H447="中医诊所"),IFERROR(S447/同类汇总数据!D$4,0),IF(AND($G447="正式版",$H447="口腔诊所"),IFERROR(S447/同类汇总数据!D$5,0),IF(AND($G447="检查版",$H447="中西医诊所"),IFERROR(S447/同类汇总数据!D$6,0),IF(AND($G447="检查版",$H447="中医诊所"),IFERROR(S447/同类汇总数据!D$7,0),IF(AND($G447="检查版",$H447="口腔诊所"),IFERROR(S447/同类汇总数据!D$8,0),IF(AND($G447="互联网版",$H447="中西医诊所"),IFERROR(S447/同类汇总数据!D$9,0),IF(AND($G447="互联网版",$H447="中医诊所"),IFERROR(S447/同类汇总数据!D$10,0),IF(AND($G447="互联网版",$H447="口腔诊所"),IFERROR(S447/同类汇总数据!D$11,0))))))))))</f>
        <v>0.736458553732504</v>
      </c>
      <c r="AF447" s="61">
        <f>IF(AND($G447="正式版",$H447="中西医诊所"),IFERROR(T447/同类汇总数据!E$3,0),IF(AND($G447="正式版",$H447="中医诊所"),IFERROR(T447/同类汇总数据!E$4,0),IF(AND($G447="正式版",$H447="口腔诊所"),IFERROR(T447/同类汇总数据!E$5,0),IF(AND($G447="检查版",$H447="中西医诊所"),IFERROR(T447/同类汇总数据!E$6,0),IF(AND($G447="检查版",$H447="中医诊所"),IFERROR(T447/同类汇总数据!E$7,0),IF(AND($G447="检查版",$H447="口腔诊所"),IFERROR(T447/同类汇总数据!E$8,0),IF(AND($G447="互联网版",$H447="中西医诊所"),IFERROR(T447/同类汇总数据!E$9,0),IF(AND($G447="互联网版",$H447="中医诊所"),IFERROR(T447/同类汇总数据!E$10,0),IF(AND($G447="互联网版",$H447="口腔诊所"),IFERROR(T447/同类汇总数据!E$11,0))))))))))</f>
        <v>0.775217423071754</v>
      </c>
      <c r="AG447" s="61">
        <f>IF(AND($G447="正式版",$H447="中西医诊所"),IFERROR(U447/同类汇总数据!F$3,0),IF(AND($G447="正式版",$H447="中医诊所"),IFERROR(U447/同类汇总数据!F$4,0),IF(AND($G447="正式版",$H447="口腔诊所"),IFERROR(U447/同类汇总数据!F$5,0),IF(AND($G447="检查版",$H447="中西医诊所"),IFERROR(U447/同类汇总数据!F$6,0),IF(AND($G447="检查版",$H447="中医诊所"),IFERROR(U447/同类汇总数据!F$7,0),IF(AND($G447="检查版",$H447="口腔诊所"),IFERROR(U447/同类汇总数据!F$8,0),IF(AND($G447="互联网版",$H447="中西医诊所"),IFERROR(U447/同类汇总数据!F$9,0),IF(AND($G447="互联网版",$H447="中医诊所"),IFERROR(U447/同类汇总数据!F$10,0),IF(AND($G447="互联网版",$H447="口腔诊所"),IFERROR(U447/同类汇总数据!F$11,0))))))))))</f>
        <v>0.793589490587231</v>
      </c>
      <c r="AH447" s="61">
        <f>IF(AND($G447="正式版",$H447="中西医诊所"),IFERROR(V447/同类汇总数据!G$3,0),IF(AND($G447="正式版",$H447="中医诊所"),IFERROR(V447/同类汇总数据!G$4,0),IF(AND($G447="正式版",$H447="口腔诊所"),IFERROR(V447/同类汇总数据!G$5,0),IF(AND($G447="检查版",$H447="中西医诊所"),IFERROR(V447/同类汇总数据!G$6,0),IF(AND($G447="检查版",$H447="中医诊所"),IFERROR(V447/同类汇总数据!G$7,0),IF(AND($G447="检查版",$H447="口腔诊所"),IFERROR(V447/同类汇总数据!G$8,0),IF(AND($G447="互联网版",$H447="中西医诊所"),IFERROR(V447/同类汇总数据!G$9,0),IF(AND($G447="互联网版",$H447="中医诊所"),IFERROR(V447/同类汇总数据!G$10,0),IF(AND($G447="互联网版",$H447="口腔诊所"),IFERROR(V447/同类汇总数据!G$11,0))))))))))</f>
        <v>2.37805059302637</v>
      </c>
      <c r="AI447" s="61">
        <f>IF(AND($G447="正式版",$H447="中西医诊所"),IFERROR(W447/同类汇总数据!H$3,0),IF(AND($G447="正式版",$H447="中医诊所"),IFERROR(W447/同类汇总数据!H$4,0),IF(AND($G447="正式版",$H447="口腔诊所"),IFERROR(W447/同类汇总数据!H$5,0),IF(AND($G447="检查版",$H447="中西医诊所"),IFERROR(W447/同类汇总数据!H$6,0),IF(AND($G447="检查版",$H447="中医诊所"),IFERROR(W447/同类汇总数据!H$7,0),IF(AND($G447="检查版",$H447="口腔诊所"),IFERROR(W447/同类汇总数据!H$8,0),IF(AND($G447="互联网版",$H447="中西医诊所"),IFERROR(W447/同类汇总数据!H$9,0),IF(AND($G447="互联网版",$H447="中医诊所"),IFERROR(W447/同类汇总数据!H$10,0),IF(AND($G447="互联网版",$H447="口腔诊所"),IFERROR(W447/同类汇总数据!H$11,0))))))))))</f>
        <v>1.17986204419024</v>
      </c>
      <c r="AJ447" s="61">
        <f>IF(AND($G447="正式版",$H447="中西医诊所"),IFERROR(X447/同类汇总数据!I$3,0),IF(AND($G447="正式版",$H447="中医诊所"),IFERROR(X447/同类汇总数据!I$4,0),IF(AND($G447="正式版",$H447="口腔诊所"),IFERROR(X447/同类汇总数据!I$5,0),IF(AND($G447="检查版",$H447="中西医诊所"),IFERROR(X447/同类汇总数据!I$6,0),IF(AND($G447="检查版",$H447="中医诊所"),IFERROR(X447/同类汇总数据!I$7,0),IF(AND($G447="检查版",$H447="口腔诊所"),IFERROR(X447/同类汇总数据!I$8,0),IF(AND($G447="互联网版",$H447="中西医诊所"),IFERROR(X447/同类汇总数据!I$9,0),IF(AND($G447="互联网版",$H447="中医诊所"),IFERROR(X447/同类汇总数据!I$10,0),IF(AND($G447="互联网版",$H447="口腔诊所"),IFERROR(X447/同类汇总数据!I$11,0))))))))))</f>
        <v>1.39621733546155</v>
      </c>
      <c r="AK447" s="61">
        <f>IF(AND($G447="正式版",$H447="中西医诊所"),IFERROR(Y447/同类汇总数据!J$3,0),IF(AND($G447="正式版",$H447="中医诊所"),IFERROR(Y447/同类汇总数据!J$4,0),IF(AND($G447="正式版",$H447="口腔诊所"),IFERROR(Y447/同类汇总数据!J$5,0),IF(AND($G447="检查版",$H447="中西医诊所"),IFERROR(Y447/同类汇总数据!J$6,0),IF(AND($G447="检查版",$H447="中医诊所"),IFERROR(Y447/同类汇总数据!J$7,0),IF(AND($G447="检查版",$H447="口腔诊所"),IFERROR(Y447/同类汇总数据!J$8,0),IF(AND($G447="互联网版",$H447="中西医诊所"),IFERROR(Y447/同类汇总数据!J$9,0),IF(AND($G447="互联网版",$H447="中医诊所"),IFERROR(Y447/同类汇总数据!J$10,0),IF(AND($G447="互联网版",$H447="口腔诊所"),IFERROR(Y447/同类汇总数据!J$11,0))))))))))</f>
        <v>1.40052753203707</v>
      </c>
      <c r="AL447" s="62" t="str">
        <f ca="1" t="shared" si="115"/>
        <v>-</v>
      </c>
      <c r="AM447" s="62" t="str">
        <f t="shared" si="116"/>
        <v/>
      </c>
      <c r="AN447" s="5" t="str">
        <f t="shared" si="117"/>
        <v/>
      </c>
      <c r="AO447" s="63">
        <f t="shared" si="118"/>
        <v>46103.6681048611</v>
      </c>
      <c r="AP447" s="5" t="str">
        <f t="shared" si="119"/>
        <v/>
      </c>
      <c r="AQ447" s="60">
        <v>45410.4986821528</v>
      </c>
    </row>
    <row r="448" ht="17" spans="1:43">
      <c r="A448" s="5">
        <f t="shared" si="124"/>
        <v>445</v>
      </c>
      <c r="B448" s="55" t="str">
        <f t="shared" si="112"/>
        <v>连续三月交易上升</v>
      </c>
      <c r="C448" s="2" t="str">
        <f t="shared" si="113"/>
        <v/>
      </c>
      <c r="D448" s="56" t="str">
        <f t="shared" si="114"/>
        <v>-</v>
      </c>
      <c r="E448" s="84" t="s">
        <v>1307</v>
      </c>
      <c r="F448" s="58">
        <v>45419.4820979051</v>
      </c>
      <c r="G448" s="59" t="s">
        <v>38</v>
      </c>
      <c r="H448" s="59" t="s">
        <v>63</v>
      </c>
      <c r="I448" s="59" t="s">
        <v>40</v>
      </c>
      <c r="J448" s="59" t="s">
        <v>374</v>
      </c>
      <c r="K448" s="59" t="s">
        <v>1308</v>
      </c>
      <c r="L448" s="59" t="s">
        <v>1200</v>
      </c>
      <c r="M448" s="60">
        <v>46104.3716782407</v>
      </c>
      <c r="N448" s="60">
        <v>46103.6804080324</v>
      </c>
      <c r="O448" s="60">
        <v>46103.6797800232</v>
      </c>
      <c r="P448" s="60">
        <v>46099.5619393518</v>
      </c>
      <c r="Q448" s="60">
        <v>46103.6725230208</v>
      </c>
      <c r="R448" s="59">
        <v>4646</v>
      </c>
      <c r="S448" s="59">
        <v>21856</v>
      </c>
      <c r="T448" s="59">
        <v>61560.88</v>
      </c>
      <c r="U448" s="59">
        <v>56629.92</v>
      </c>
      <c r="V448" s="59">
        <v>37</v>
      </c>
      <c r="W448" s="59">
        <v>193</v>
      </c>
      <c r="X448" s="59">
        <v>489</v>
      </c>
      <c r="Y448" s="59">
        <v>438</v>
      </c>
      <c r="Z448" s="59">
        <v>173.4782822086</v>
      </c>
      <c r="AA448" s="59">
        <v>0.6827841084</v>
      </c>
      <c r="AB448" s="59">
        <v>-0.5138653915</v>
      </c>
      <c r="AC448" s="59">
        <v>-0.3317572435</v>
      </c>
      <c r="AD448" s="61">
        <f>IF(AND($G448="正式版",$H448="中西医诊所"),IFERROR(R448/同类汇总数据!C$3,0),IF(AND($G448="正式版",$H448="中医诊所"),IFERROR(R448/同类汇总数据!C$4,0),IF(AND($G448="正式版",$H448="口腔诊所"),IFERROR(R448/同类汇总数据!C$5,0),IF(AND($G448="检查版",$H448="中西医诊所"),IFERROR(R448/同类汇总数据!C$6,0),IF(AND($G448="检查版",$H448="中医诊所"),IFERROR(R448/同类汇总数据!C$7,0),IF(AND($G448="检查版",$H448="口腔诊所"),IFERROR(R448/同类汇总数据!C$8,0),IF(AND($G448="互联网版",$H448="中西医诊所"),IFERROR(R448/同类汇总数据!C$9,0),IF(AND($G448="互联网版",$H448="中医诊所"),IFERROR(R448/同类汇总数据!C$10,0),IF(AND($G448="互联网版",$H448="口腔诊所"),IFERROR(R448/同类汇总数据!C$11,0))))))))))</f>
        <v>0.464714133598383</v>
      </c>
      <c r="AE448" s="61">
        <f>IF(AND($G448="正式版",$H448="中西医诊所"),IFERROR(S448/同类汇总数据!D$3,0),IF(AND($G448="正式版",$H448="中医诊所"),IFERROR(S448/同类汇总数据!D$4,0),IF(AND($G448="正式版",$H448="口腔诊所"),IFERROR(S448/同类汇总数据!D$5,0),IF(AND($G448="检查版",$H448="中西医诊所"),IFERROR(S448/同类汇总数据!D$6,0),IF(AND($G448="检查版",$H448="中医诊所"),IFERROR(S448/同类汇总数据!D$7,0),IF(AND($G448="检查版",$H448="口腔诊所"),IFERROR(S448/同类汇总数据!D$8,0),IF(AND($G448="互联网版",$H448="中西医诊所"),IFERROR(S448/同类汇总数据!D$9,0),IF(AND($G448="互联网版",$H448="中医诊所"),IFERROR(S448/同类汇总数据!D$10,0),IF(AND($G448="互联网版",$H448="口腔诊所"),IFERROR(S448/同类汇总数据!D$11,0))))))))))</f>
        <v>0.503237084582699</v>
      </c>
      <c r="AF448" s="61">
        <f>IF(AND($G448="正式版",$H448="中西医诊所"),IFERROR(T448/同类汇总数据!E$3,0),IF(AND($G448="正式版",$H448="中医诊所"),IFERROR(T448/同类汇总数据!E$4,0),IF(AND($G448="正式版",$H448="口腔诊所"),IFERROR(T448/同类汇总数据!E$5,0),IF(AND($G448="检查版",$H448="中西医诊所"),IFERROR(T448/同类汇总数据!E$6,0),IF(AND($G448="检查版",$H448="中医诊所"),IFERROR(T448/同类汇总数据!E$7,0),IF(AND($G448="检查版",$H448="口腔诊所"),IFERROR(T448/同类汇总数据!E$8,0),IF(AND($G448="互联网版",$H448="中西医诊所"),IFERROR(T448/同类汇总数据!E$9,0),IF(AND($G448="互联网版",$H448="中医诊所"),IFERROR(T448/同类汇总数据!E$10,0),IF(AND($G448="互联网版",$H448="口腔诊所"),IFERROR(T448/同类汇总数据!E$11,0))))))))))</f>
        <v>0.555268037554156</v>
      </c>
      <c r="AG448" s="61">
        <f>IF(AND($G448="正式版",$H448="中西医诊所"),IFERROR(U448/同类汇总数据!F$3,0),IF(AND($G448="正式版",$H448="中医诊所"),IFERROR(U448/同类汇总数据!F$4,0),IF(AND($G448="正式版",$H448="口腔诊所"),IFERROR(U448/同类汇总数据!F$5,0),IF(AND($G448="检查版",$H448="中西医诊所"),IFERROR(U448/同类汇总数据!F$6,0),IF(AND($G448="检查版",$H448="中医诊所"),IFERROR(U448/同类汇总数据!F$7,0),IF(AND($G448="检查版",$H448="口腔诊所"),IFERROR(U448/同类汇总数据!F$8,0),IF(AND($G448="互联网版",$H448="中西医诊所"),IFERROR(U448/同类汇总数据!F$9,0),IF(AND($G448="互联网版",$H448="中医诊所"),IFERROR(U448/同类汇总数据!F$10,0),IF(AND($G448="互联网版",$H448="口腔诊所"),IFERROR(U448/同类汇总数据!F$11,0))))))))))</f>
        <v>0.566877435919116</v>
      </c>
      <c r="AH448" s="61">
        <f>IF(AND($G448="正式版",$H448="中西医诊所"),IFERROR(V448/同类汇总数据!G$3,0),IF(AND($G448="正式版",$H448="中医诊所"),IFERROR(V448/同类汇总数据!G$4,0),IF(AND($G448="正式版",$H448="口腔诊所"),IFERROR(V448/同类汇总数据!G$5,0),IF(AND($G448="检查版",$H448="中西医诊所"),IFERROR(V448/同类汇总数据!G$6,0),IF(AND($G448="检查版",$H448="中医诊所"),IFERROR(V448/同类汇总数据!G$7,0),IF(AND($G448="检查版",$H448="口腔诊所"),IFERROR(V448/同类汇总数据!G$8,0),IF(AND($G448="互联网版",$H448="中西医诊所"),IFERROR(V448/同类汇总数据!G$9,0),IF(AND($G448="互联网版",$H448="中医诊所"),IFERROR(V448/同类汇总数据!G$10,0),IF(AND($G448="互联网版",$H448="口腔诊所"),IFERROR(V448/同类汇总数据!G$11,0))))))))))</f>
        <v>2.74962099818674</v>
      </c>
      <c r="AI448" s="61">
        <f>IF(AND($G448="正式版",$H448="中西医诊所"),IFERROR(W448/同类汇总数据!H$3,0),IF(AND($G448="正式版",$H448="中医诊所"),IFERROR(W448/同类汇总数据!H$4,0),IF(AND($G448="正式版",$H448="口腔诊所"),IFERROR(W448/同类汇总数据!H$5,0),IF(AND($G448="检查版",$H448="中西医诊所"),IFERROR(W448/同类汇总数据!H$6,0),IF(AND($G448="检查版",$H448="中医诊所"),IFERROR(W448/同类汇总数据!H$7,0),IF(AND($G448="检查版",$H448="口腔诊所"),IFERROR(W448/同类汇总数据!H$8,0),IF(AND($G448="互联网版",$H448="中西医诊所"),IFERROR(W448/同类汇总数据!H$9,0),IF(AND($G448="互联网版",$H448="中医诊所"),IFERROR(W448/同类汇总数据!H$10,0),IF(AND($G448="互联网版",$H448="口腔诊所"),IFERROR(W448/同类汇总数据!H$11,0))))))))))</f>
        <v>3.39870708251814</v>
      </c>
      <c r="AJ448" s="61">
        <f>IF(AND($G448="正式版",$H448="中西医诊所"),IFERROR(X448/同类汇总数据!I$3,0),IF(AND($G448="正式版",$H448="中医诊所"),IFERROR(X448/同类汇总数据!I$4,0),IF(AND($G448="正式版",$H448="口腔诊所"),IFERROR(X448/同类汇总数据!I$5,0),IF(AND($G448="检查版",$H448="中西医诊所"),IFERROR(X448/同类汇总数据!I$6,0),IF(AND($G448="检查版",$H448="中医诊所"),IFERROR(X448/同类汇总数据!I$7,0),IF(AND($G448="检查版",$H448="口腔诊所"),IFERROR(X448/同类汇总数据!I$8,0),IF(AND($G448="互联网版",$H448="中西医诊所"),IFERROR(X448/同类汇总数据!I$9,0),IF(AND($G448="互联网版",$H448="中医诊所"),IFERROR(X448/同类汇总数据!I$10,0),IF(AND($G448="互联网版",$H448="口腔诊所"),IFERROR(X448/同类汇总数据!I$11,0))))))))))</f>
        <v>3.31432173320727</v>
      </c>
      <c r="AK448" s="61">
        <f>IF(AND($G448="正式版",$H448="中西医诊所"),IFERROR(Y448/同类汇总数据!J$3,0),IF(AND($G448="正式版",$H448="中医诊所"),IFERROR(Y448/同类汇总数据!J$4,0),IF(AND($G448="正式版",$H448="口腔诊所"),IFERROR(Y448/同类汇总数据!J$5,0),IF(AND($G448="检查版",$H448="中西医诊所"),IFERROR(Y448/同类汇总数据!J$6,0),IF(AND($G448="检查版",$H448="中医诊所"),IFERROR(Y448/同类汇总数据!J$7,0),IF(AND($G448="检查版",$H448="口腔诊所"),IFERROR(Y448/同类汇总数据!J$8,0),IF(AND($G448="互联网版",$H448="中西医诊所"),IFERROR(Y448/同类汇总数据!J$9,0),IF(AND($G448="互联网版",$H448="中医诊所"),IFERROR(Y448/同类汇总数据!J$10,0),IF(AND($G448="互联网版",$H448="口腔诊所"),IFERROR(Y448/同类汇总数据!J$11,0))))))))))</f>
        <v>3.29801644640987</v>
      </c>
      <c r="AL448" s="62" t="str">
        <f ca="1" t="shared" si="115"/>
        <v>-</v>
      </c>
      <c r="AM448" s="62" t="str">
        <f t="shared" si="116"/>
        <v/>
      </c>
      <c r="AN448" s="5" t="str">
        <f t="shared" si="117"/>
        <v>高于同行100%</v>
      </c>
      <c r="AO448" s="63">
        <f t="shared" si="118"/>
        <v>46104.3716782407</v>
      </c>
      <c r="AP448" s="5" t="str">
        <f t="shared" si="119"/>
        <v/>
      </c>
      <c r="AQ448" s="60">
        <v>45410.5931242824</v>
      </c>
    </row>
    <row r="449" ht="17" spans="1:43">
      <c r="A449" s="5">
        <f t="shared" si="124"/>
        <v>446</v>
      </c>
      <c r="B449" s="55" t="str">
        <f t="shared" si="112"/>
        <v>交易波动较大</v>
      </c>
      <c r="C449" s="2" t="str">
        <f t="shared" si="113"/>
        <v>本月交易额降超20%</v>
      </c>
      <c r="D449" s="56" t="str">
        <f t="shared" si="114"/>
        <v>-</v>
      </c>
      <c r="E449" s="84" t="s">
        <v>1309</v>
      </c>
      <c r="F449" s="58">
        <v>45419.4936309375</v>
      </c>
      <c r="G449" s="59" t="s">
        <v>38</v>
      </c>
      <c r="H449" s="59" t="s">
        <v>39</v>
      </c>
      <c r="I449" s="59" t="s">
        <v>40</v>
      </c>
      <c r="J449" s="59" t="s">
        <v>117</v>
      </c>
      <c r="K449" s="59" t="s">
        <v>1310</v>
      </c>
      <c r="L449" s="59" t="s">
        <v>1311</v>
      </c>
      <c r="M449" s="60">
        <v>46104.361724537</v>
      </c>
      <c r="N449" s="60">
        <v>46104.3894679745</v>
      </c>
      <c r="O449" s="60">
        <v>46104.3996943171</v>
      </c>
      <c r="P449" s="60">
        <v>46100.6900321065</v>
      </c>
      <c r="Q449" s="60">
        <v>46104.3895157292</v>
      </c>
      <c r="R449" s="59">
        <v>13784.06</v>
      </c>
      <c r="S449" s="59">
        <v>62655.71</v>
      </c>
      <c r="T449" s="59">
        <v>264961.04</v>
      </c>
      <c r="U449" s="59">
        <v>237467.98</v>
      </c>
      <c r="V449" s="59">
        <v>165</v>
      </c>
      <c r="W449" s="59">
        <v>720</v>
      </c>
      <c r="X449" s="59">
        <v>2744</v>
      </c>
      <c r="Y449" s="59">
        <v>2472</v>
      </c>
      <c r="Z449" s="59">
        <v>145.6643278085</v>
      </c>
      <c r="AA449" s="59">
        <v>-0.2875186462</v>
      </c>
      <c r="AB449" s="59">
        <v>-0.2310585065</v>
      </c>
      <c r="AC449" s="59">
        <v>-0.0378044259</v>
      </c>
      <c r="AD449" s="61">
        <f>IF(AND($G449="正式版",$H449="中西医诊所"),IFERROR(R449/同类汇总数据!C$3,0),IF(AND($G449="正式版",$H449="中医诊所"),IFERROR(R449/同类汇总数据!C$4,0),IF(AND($G449="正式版",$H449="口腔诊所"),IFERROR(R449/同类汇总数据!C$5,0),IF(AND($G449="检查版",$H449="中西医诊所"),IFERROR(R449/同类汇总数据!C$6,0),IF(AND($G449="检查版",$H449="中医诊所"),IFERROR(R449/同类汇总数据!C$7,0),IF(AND($G449="检查版",$H449="口腔诊所"),IFERROR(R449/同类汇总数据!C$8,0),IF(AND($G449="互联网版",$H449="中西医诊所"),IFERROR(R449/同类汇总数据!C$9,0),IF(AND($G449="互联网版",$H449="中医诊所"),IFERROR(R449/同类汇总数据!C$10,0),IF(AND($G449="互联网版",$H449="口腔诊所"),IFERROR(R449/同类汇总数据!C$11,0))))))))))</f>
        <v>1.50616624977345</v>
      </c>
      <c r="AE449" s="61">
        <f>IF(AND($G449="正式版",$H449="中西医诊所"),IFERROR(S449/同类汇总数据!D$3,0),IF(AND($G449="正式版",$H449="中医诊所"),IFERROR(S449/同类汇总数据!D$4,0),IF(AND($G449="正式版",$H449="口腔诊所"),IFERROR(S449/同类汇总数据!D$5,0),IF(AND($G449="检查版",$H449="中西医诊所"),IFERROR(S449/同类汇总数据!D$6,0),IF(AND($G449="检查版",$H449="中医诊所"),IFERROR(S449/同类汇总数据!D$7,0),IF(AND($G449="检查版",$H449="口腔诊所"),IFERROR(S449/同类汇总数据!D$8,0),IF(AND($G449="互联网版",$H449="中西医诊所"),IFERROR(S449/同类汇总数据!D$9,0),IF(AND($G449="互联网版",$H449="中医诊所"),IFERROR(S449/同类汇总数据!D$10,0),IF(AND($G449="互联网版",$H449="口腔诊所"),IFERROR(S449/同类汇总数据!D$11,0))))))))))</f>
        <v>1.71736150866596</v>
      </c>
      <c r="AF449" s="61">
        <f>IF(AND($G449="正式版",$H449="中西医诊所"),IFERROR(T449/同类汇总数据!E$3,0),IF(AND($G449="正式版",$H449="中医诊所"),IFERROR(T449/同类汇总数据!E$4,0),IF(AND($G449="正式版",$H449="口腔诊所"),IFERROR(T449/同类汇总数据!E$5,0),IF(AND($G449="检查版",$H449="中西医诊所"),IFERROR(T449/同类汇总数据!E$6,0),IF(AND($G449="检查版",$H449="中医诊所"),IFERROR(T449/同类汇总数据!E$7,0),IF(AND($G449="检查版",$H449="口腔诊所"),IFERROR(T449/同类汇总数据!E$8,0),IF(AND($G449="互联网版",$H449="中西医诊所"),IFERROR(T449/同类汇总数据!E$9,0),IF(AND($G449="互联网版",$H449="中医诊所"),IFERROR(T449/同类汇总数据!E$10,0),IF(AND($G449="互联网版",$H449="口腔诊所"),IFERROR(T449/同类汇总数据!E$11,0))))))))))</f>
        <v>2.42824646918063</v>
      </c>
      <c r="AG449" s="61">
        <f>IF(AND($G449="正式版",$H449="中西医诊所"),IFERROR(U449/同类汇总数据!F$3,0),IF(AND($G449="正式版",$H449="中医诊所"),IFERROR(U449/同类汇总数据!F$4,0),IF(AND($G449="正式版",$H449="口腔诊所"),IFERROR(U449/同类汇总数据!F$5,0),IF(AND($G449="检查版",$H449="中西医诊所"),IFERROR(U449/同类汇总数据!F$6,0),IF(AND($G449="检查版",$H449="中医诊所"),IFERROR(U449/同类汇总数据!F$7,0),IF(AND($G449="检查版",$H449="口腔诊所"),IFERROR(U449/同类汇总数据!F$8,0),IF(AND($G449="互联网版",$H449="中西医诊所"),IFERROR(U449/同类汇总数据!F$9,0),IF(AND($G449="互联网版",$H449="中医诊所"),IFERROR(U449/同类汇总数据!F$10,0),IF(AND($G449="互联网版",$H449="口腔诊所"),IFERROR(U449/同类汇总数据!F$11,0))))))))))</f>
        <v>2.47560579398834</v>
      </c>
      <c r="AH449" s="61">
        <f>IF(AND($G449="正式版",$H449="中西医诊所"),IFERROR(V449/同类汇总数据!G$3,0),IF(AND($G449="正式版",$H449="中医诊所"),IFERROR(V449/同类汇总数据!G$4,0),IF(AND($G449="正式版",$H449="口腔诊所"),IFERROR(V449/同类汇总数据!G$5,0),IF(AND($G449="检查版",$H449="中西医诊所"),IFERROR(V449/同类汇总数据!G$6,0),IF(AND($G449="检查版",$H449="中医诊所"),IFERROR(V449/同类汇总数据!G$7,0),IF(AND($G449="检查版",$H449="口腔诊所"),IFERROR(V449/同类汇总数据!G$8,0),IF(AND($G449="互联网版",$H449="中西医诊所"),IFERROR(V449/同类汇总数据!G$9,0),IF(AND($G449="互联网版",$H449="中医诊所"),IFERROR(V449/同类汇总数据!G$10,0),IF(AND($G449="互联网版",$H449="口腔诊所"),IFERROR(V449/同类汇总数据!G$11,0))))))))))</f>
        <v>1.74048613359972</v>
      </c>
      <c r="AI449" s="61">
        <f>IF(AND($G449="正式版",$H449="中西医诊所"),IFERROR(W449/同类汇总数据!H$3,0),IF(AND($G449="正式版",$H449="中医诊所"),IFERROR(W449/同类汇总数据!H$4,0),IF(AND($G449="正式版",$H449="口腔诊所"),IFERROR(W449/同类汇总数据!H$5,0),IF(AND($G449="检查版",$H449="中西医诊所"),IFERROR(W449/同类汇总数据!H$6,0),IF(AND($G449="检查版",$H449="中医诊所"),IFERROR(W449/同类汇总数据!H$7,0),IF(AND($G449="检查版",$H449="口腔诊所"),IFERROR(W449/同类汇总数据!H$8,0),IF(AND($G449="互联网版",$H449="中西医诊所"),IFERROR(W449/同类汇总数据!H$9,0),IF(AND($G449="互联网版",$H449="中医诊所"),IFERROR(W449/同类汇总数据!H$10,0),IF(AND($G449="互联网版",$H449="口腔诊所"),IFERROR(W449/同类汇总数据!H$11,0))))))))))</f>
        <v>1.96920168563664</v>
      </c>
      <c r="AJ449" s="61">
        <f>IF(AND($G449="正式版",$H449="中西医诊所"),IFERROR(X449/同类汇总数据!I$3,0),IF(AND($G449="正式版",$H449="中医诊所"),IFERROR(X449/同类汇总数据!I$4,0),IF(AND($G449="正式版",$H449="口腔诊所"),IFERROR(X449/同类汇总数据!I$5,0),IF(AND($G449="检查版",$H449="中西医诊所"),IFERROR(X449/同类汇总数据!I$6,0),IF(AND($G449="检查版",$H449="中医诊所"),IFERROR(X449/同类汇总数据!I$7,0),IF(AND($G449="检查版",$H449="口腔诊所"),IFERROR(X449/同类汇总数据!I$8,0),IF(AND($G449="互联网版",$H449="中西医诊所"),IFERROR(X449/同类汇总数据!I$9,0),IF(AND($G449="互联网版",$H449="中医诊所"),IFERROR(X449/同类汇总数据!I$10,0),IF(AND($G449="互联网版",$H449="口腔诊所"),IFERROR(X449/同类汇总数据!I$11,0))))))))))</f>
        <v>2.42636482358144</v>
      </c>
      <c r="AK449" s="61">
        <f>IF(AND($G449="正式版",$H449="中西医诊所"),IFERROR(Y449/同类汇总数据!J$3,0),IF(AND($G449="正式版",$H449="中医诊所"),IFERROR(Y449/同类汇总数据!J$4,0),IF(AND($G449="正式版",$H449="口腔诊所"),IFERROR(Y449/同类汇总数据!J$5,0),IF(AND($G449="检查版",$H449="中西医诊所"),IFERROR(Y449/同类汇总数据!J$6,0),IF(AND($G449="检查版",$H449="中医诊所"),IFERROR(Y449/同类汇总数据!J$7,0),IF(AND($G449="检查版",$H449="口腔诊所"),IFERROR(Y449/同类汇总数据!J$8,0),IF(AND($G449="互联网版",$H449="中西医诊所"),IFERROR(Y449/同类汇总数据!J$9,0),IF(AND($G449="互联网版",$H449="中医诊所"),IFERROR(Y449/同类汇总数据!J$10,0),IF(AND($G449="互联网版",$H449="口腔诊所"),IFERROR(Y449/同类汇总数据!J$11,0))))))))))</f>
        <v>2.47006741925118</v>
      </c>
      <c r="AL449" s="62" t="str">
        <f ca="1" t="shared" si="115"/>
        <v>-</v>
      </c>
      <c r="AM449" s="62" t="str">
        <f t="shared" si="116"/>
        <v>高于同行150%</v>
      </c>
      <c r="AN449" s="5" t="str">
        <f t="shared" si="117"/>
        <v>高于同行150%</v>
      </c>
      <c r="AO449" s="63">
        <f t="shared" si="118"/>
        <v>46104.3996943171</v>
      </c>
      <c r="AP449" s="5" t="str">
        <f t="shared" si="119"/>
        <v/>
      </c>
      <c r="AQ449" s="60">
        <v>45412.4142927894</v>
      </c>
    </row>
    <row r="450" ht="17" spans="1:43">
      <c r="A450" s="5">
        <f t="shared" si="124"/>
        <v>447</v>
      </c>
      <c r="B450" s="55" t="str">
        <f t="shared" si="112"/>
        <v>交易波动较大</v>
      </c>
      <c r="C450" s="2" t="str">
        <f t="shared" si="113"/>
        <v>本月交易额降超20%</v>
      </c>
      <c r="D450" s="56" t="str">
        <f t="shared" si="114"/>
        <v>-</v>
      </c>
      <c r="E450" s="84" t="s">
        <v>1312</v>
      </c>
      <c r="F450" s="58">
        <v>45419.550722662</v>
      </c>
      <c r="G450" s="59" t="s">
        <v>38</v>
      </c>
      <c r="H450" s="59" t="s">
        <v>39</v>
      </c>
      <c r="I450" s="59" t="s">
        <v>40</v>
      </c>
      <c r="J450" s="59" t="s">
        <v>102</v>
      </c>
      <c r="K450" s="59" t="s">
        <v>1313</v>
      </c>
      <c r="L450" s="59" t="s">
        <v>1314</v>
      </c>
      <c r="M450" s="60">
        <v>46102.4543518519</v>
      </c>
      <c r="N450" s="60">
        <v>46102.4561718981</v>
      </c>
      <c r="O450" s="60">
        <v>46102.4554063194</v>
      </c>
      <c r="P450" s="60">
        <v>46082.7381626273</v>
      </c>
      <c r="Q450" s="60">
        <v>46102.4561991667</v>
      </c>
      <c r="R450" s="59">
        <v>523</v>
      </c>
      <c r="S450" s="59">
        <v>1630</v>
      </c>
      <c r="T450" s="59">
        <v>6524.4</v>
      </c>
      <c r="U450" s="59">
        <v>5637.2</v>
      </c>
      <c r="V450" s="59">
        <v>7</v>
      </c>
      <c r="W450" s="59">
        <v>25</v>
      </c>
      <c r="X450" s="59">
        <v>88</v>
      </c>
      <c r="Y450" s="59">
        <v>78</v>
      </c>
      <c r="Z450" s="59">
        <v>102.4945454545</v>
      </c>
      <c r="AA450" s="59">
        <v>-0.4876147366</v>
      </c>
      <c r="AB450" s="59">
        <v>0.8568760215</v>
      </c>
      <c r="AC450" s="59">
        <v>-0.4456381051</v>
      </c>
      <c r="AD450" s="61">
        <f>IF(AND($G450="正式版",$H450="中西医诊所"),IFERROR(R450/同类汇总数据!C$3,0),IF(AND($G450="正式版",$H450="中医诊所"),IFERROR(R450/同类汇总数据!C$4,0),IF(AND($G450="正式版",$H450="口腔诊所"),IFERROR(R450/同类汇总数据!C$5,0),IF(AND($G450="检查版",$H450="中西医诊所"),IFERROR(R450/同类汇总数据!C$6,0),IF(AND($G450="检查版",$H450="中医诊所"),IFERROR(R450/同类汇总数据!C$7,0),IF(AND($G450="检查版",$H450="口腔诊所"),IFERROR(R450/同类汇总数据!C$8,0),IF(AND($G450="互联网版",$H450="中西医诊所"),IFERROR(R450/同类汇总数据!C$9,0),IF(AND($G450="互联网版",$H450="中医诊所"),IFERROR(R450/同类汇总数据!C$10,0),IF(AND($G450="互联网版",$H450="口腔诊所"),IFERROR(R450/同类汇总数据!C$11,0))))))))))</f>
        <v>0.0571475275522244</v>
      </c>
      <c r="AE450" s="61">
        <f>IF(AND($G450="正式版",$H450="中西医诊所"),IFERROR(S450/同类汇总数据!D$3,0),IF(AND($G450="正式版",$H450="中医诊所"),IFERROR(S450/同类汇总数据!D$4,0),IF(AND($G450="正式版",$H450="口腔诊所"),IFERROR(S450/同类汇总数据!D$5,0),IF(AND($G450="检查版",$H450="中西医诊所"),IFERROR(S450/同类汇总数据!D$6,0),IF(AND($G450="检查版",$H450="中医诊所"),IFERROR(S450/同类汇总数据!D$7,0),IF(AND($G450="检查版",$H450="口腔诊所"),IFERROR(S450/同类汇总数据!D$8,0),IF(AND($G450="互联网版",$H450="中西医诊所"),IFERROR(S450/同类汇总数据!D$9,0),IF(AND($G450="互联网版",$H450="中医诊所"),IFERROR(S450/同类汇总数据!D$10,0),IF(AND($G450="互联网版",$H450="口腔诊所"),IFERROR(S450/同类汇总数据!D$11,0))))))))))</f>
        <v>0.0446774804582936</v>
      </c>
      <c r="AF450" s="61">
        <f>IF(AND($G450="正式版",$H450="中西医诊所"),IFERROR(T450/同类汇总数据!E$3,0),IF(AND($G450="正式版",$H450="中医诊所"),IFERROR(T450/同类汇总数据!E$4,0),IF(AND($G450="正式版",$H450="口腔诊所"),IFERROR(T450/同类汇总数据!E$5,0),IF(AND($G450="检查版",$H450="中西医诊所"),IFERROR(T450/同类汇总数据!E$6,0),IF(AND($G450="检查版",$H450="中医诊所"),IFERROR(T450/同类汇总数据!E$7,0),IF(AND($G450="检查版",$H450="口腔诊所"),IFERROR(T450/同类汇总数据!E$8,0),IF(AND($G450="互联网版",$H450="中西医诊所"),IFERROR(T450/同类汇总数据!E$9,0),IF(AND($G450="互联网版",$H450="中医诊所"),IFERROR(T450/同类汇总数据!E$10,0),IF(AND($G450="互联网版",$H450="口腔诊所"),IFERROR(T450/同类汇总数据!E$11,0))))))))))</f>
        <v>0.059793135109683</v>
      </c>
      <c r="AG450" s="61">
        <f>IF(AND($G450="正式版",$H450="中西医诊所"),IFERROR(U450/同类汇总数据!F$3,0),IF(AND($G450="正式版",$H450="中医诊所"),IFERROR(U450/同类汇总数据!F$4,0),IF(AND($G450="正式版",$H450="口腔诊所"),IFERROR(U450/同类汇总数据!F$5,0),IF(AND($G450="检查版",$H450="中西医诊所"),IFERROR(U450/同类汇总数据!F$6,0),IF(AND($G450="检查版",$H450="中医诊所"),IFERROR(U450/同类汇总数据!F$7,0),IF(AND($G450="检查版",$H450="口腔诊所"),IFERROR(U450/同类汇总数据!F$8,0),IF(AND($G450="互联网版",$H450="中西医诊所"),IFERROR(U450/同类汇总数据!F$9,0),IF(AND($G450="互联网版",$H450="中医诊所"),IFERROR(U450/同类汇总数据!F$10,0),IF(AND($G450="互联网版",$H450="口腔诊所"),IFERROR(U450/同类汇总数据!F$11,0))))))))))</f>
        <v>0.058767859910507</v>
      </c>
      <c r="AH450" s="61">
        <f>IF(AND($G450="正式版",$H450="中西医诊所"),IFERROR(V450/同类汇总数据!G$3,0),IF(AND($G450="正式版",$H450="中医诊所"),IFERROR(V450/同类汇总数据!G$4,0),IF(AND($G450="正式版",$H450="口腔诊所"),IFERROR(V450/同类汇总数据!G$5,0),IF(AND($G450="检查版",$H450="中西医诊所"),IFERROR(V450/同类汇总数据!G$6,0),IF(AND($G450="检查版",$H450="中医诊所"),IFERROR(V450/同类汇总数据!G$7,0),IF(AND($G450="检查版",$H450="口腔诊所"),IFERROR(V450/同类汇总数据!G$8,0),IF(AND($G450="互联网版",$H450="中西医诊所"),IFERROR(V450/同类汇总数据!G$9,0),IF(AND($G450="互联网版",$H450="中医诊所"),IFERROR(V450/同类汇总数据!G$10,0),IF(AND($G450="互联网版",$H450="口腔诊所"),IFERROR(V450/同类汇总数据!G$11,0))))))))))</f>
        <v>0.0738388056678667</v>
      </c>
      <c r="AI450" s="61">
        <f>IF(AND($G450="正式版",$H450="中西医诊所"),IFERROR(W450/同类汇总数据!H$3,0),IF(AND($G450="正式版",$H450="中医诊所"),IFERROR(W450/同类汇总数据!H$4,0),IF(AND($G450="正式版",$H450="口腔诊所"),IFERROR(W450/同类汇总数据!H$5,0),IF(AND($G450="检查版",$H450="中西医诊所"),IFERROR(W450/同类汇总数据!H$6,0),IF(AND($G450="检查版",$H450="中医诊所"),IFERROR(W450/同类汇总数据!H$7,0),IF(AND($G450="检查版",$H450="口腔诊所"),IFERROR(W450/同类汇总数据!H$8,0),IF(AND($G450="互联网版",$H450="中西医诊所"),IFERROR(W450/同类汇总数据!H$9,0),IF(AND($G450="互联网版",$H450="中医诊所"),IFERROR(W450/同类汇总数据!H$10,0),IF(AND($G450="互联网版",$H450="口腔诊所"),IFERROR(W450/同类汇总数据!H$11,0))))))))))</f>
        <v>0.0683750585290501</v>
      </c>
      <c r="AJ450" s="61">
        <f>IF(AND($G450="正式版",$H450="中西医诊所"),IFERROR(X450/同类汇总数据!I$3,0),IF(AND($G450="正式版",$H450="中医诊所"),IFERROR(X450/同类汇总数据!I$4,0),IF(AND($G450="正式版",$H450="口腔诊所"),IFERROR(X450/同类汇总数据!I$5,0),IF(AND($G450="检查版",$H450="中西医诊所"),IFERROR(X450/同类汇总数据!I$6,0),IF(AND($G450="检查版",$H450="中医诊所"),IFERROR(X450/同类汇总数据!I$7,0),IF(AND($G450="检查版",$H450="口腔诊所"),IFERROR(X450/同类汇总数据!I$8,0),IF(AND($G450="互联网版",$H450="中西医诊所"),IFERROR(X450/同类汇总数据!I$9,0),IF(AND($G450="互联网版",$H450="中医诊所"),IFERROR(X450/同类汇总数据!I$10,0),IF(AND($G450="互联网版",$H450="口腔诊所"),IFERROR(X450/同类汇总数据!I$11,0))))))))))</f>
        <v>0.0778134491527574</v>
      </c>
      <c r="AK450" s="61">
        <f>IF(AND($G450="正式版",$H450="中西医诊所"),IFERROR(Y450/同类汇总数据!J$3,0),IF(AND($G450="正式版",$H450="中医诊所"),IFERROR(Y450/同类汇总数据!J$4,0),IF(AND($G450="正式版",$H450="口腔诊所"),IFERROR(Y450/同类汇总数据!J$5,0),IF(AND($G450="检查版",$H450="中西医诊所"),IFERROR(Y450/同类汇总数据!J$6,0),IF(AND($G450="检查版",$H450="中医诊所"),IFERROR(Y450/同类汇总数据!J$7,0),IF(AND($G450="检查版",$H450="口腔诊所"),IFERROR(Y450/同类汇总数据!J$8,0),IF(AND($G450="互联网版",$H450="中西医诊所"),IFERROR(Y450/同类汇总数据!J$9,0),IF(AND($G450="互联网版",$H450="中医诊所"),IFERROR(Y450/同类汇总数据!J$10,0),IF(AND($G450="互联网版",$H450="口腔诊所"),IFERROR(Y450/同类汇总数据!J$11,0))))))))))</f>
        <v>0.0779390205103527</v>
      </c>
      <c r="AL450" s="62" t="str">
        <f ca="1" t="shared" si="115"/>
        <v>-</v>
      </c>
      <c r="AM450" s="62" t="str">
        <f t="shared" si="116"/>
        <v>低于同行20%</v>
      </c>
      <c r="AN450" s="5" t="str">
        <f t="shared" si="117"/>
        <v>低于同行20%</v>
      </c>
      <c r="AO450" s="63">
        <f t="shared" si="118"/>
        <v>46102.4561991667</v>
      </c>
      <c r="AP450" s="5" t="str">
        <f t="shared" si="119"/>
        <v/>
      </c>
      <c r="AQ450" s="60">
        <v>45418.6423739699</v>
      </c>
    </row>
    <row r="451" ht="17" spans="1:43">
      <c r="A451" s="5">
        <f t="shared" si="124"/>
        <v>448</v>
      </c>
      <c r="B451" s="55" t="str">
        <f t="shared" si="112"/>
        <v>交易波动较大</v>
      </c>
      <c r="C451" s="2" t="str">
        <f t="shared" si="113"/>
        <v>本月交易额降超20%</v>
      </c>
      <c r="D451" s="56" t="str">
        <f t="shared" si="114"/>
        <v>-</v>
      </c>
      <c r="E451" s="84" t="s">
        <v>1315</v>
      </c>
      <c r="F451" s="58">
        <v>45419.685532581</v>
      </c>
      <c r="G451" s="59" t="s">
        <v>38</v>
      </c>
      <c r="H451" s="59" t="s">
        <v>66</v>
      </c>
      <c r="I451" s="59" t="s">
        <v>40</v>
      </c>
      <c r="J451" s="59" t="s">
        <v>41</v>
      </c>
      <c r="K451" s="59" t="s">
        <v>1316</v>
      </c>
      <c r="L451" s="59" t="s">
        <v>43</v>
      </c>
      <c r="M451" s="60">
        <v>46103.5694907407</v>
      </c>
      <c r="N451" s="60">
        <v>46102.7127695255</v>
      </c>
      <c r="O451" s="60">
        <v>46102.7107857523</v>
      </c>
      <c r="P451" s="60">
        <v>46099.5162288657</v>
      </c>
      <c r="Q451" s="60">
        <v>46102.71297</v>
      </c>
      <c r="R451" s="59">
        <v>274.6</v>
      </c>
      <c r="S451" s="59">
        <v>2277.63</v>
      </c>
      <c r="T451" s="59">
        <v>12258.93</v>
      </c>
      <c r="U451" s="59">
        <v>10389.82</v>
      </c>
      <c r="V451" s="59">
        <v>2</v>
      </c>
      <c r="W451" s="59">
        <v>23</v>
      </c>
      <c r="X451" s="59">
        <v>104</v>
      </c>
      <c r="Y451" s="59">
        <v>91</v>
      </c>
      <c r="Z451" s="59">
        <v>129.87275</v>
      </c>
      <c r="AA451" s="59">
        <v>-0.4791786241</v>
      </c>
      <c r="AB451" s="59">
        <v>-0.2202152225</v>
      </c>
      <c r="AC451" s="59">
        <v>-0.2532662072</v>
      </c>
      <c r="AD451" s="61">
        <f>IF(AND($G451="正式版",$H451="中西医诊所"),IFERROR(R451/同类汇总数据!C$3,0),IF(AND($G451="正式版",$H451="中医诊所"),IFERROR(R451/同类汇总数据!C$4,0),IF(AND($G451="正式版",$H451="口腔诊所"),IFERROR(R451/同类汇总数据!C$5,0),IF(AND($G451="检查版",$H451="中西医诊所"),IFERROR(R451/同类汇总数据!C$6,0),IF(AND($G451="检查版",$H451="中医诊所"),IFERROR(R451/同类汇总数据!C$7,0),IF(AND($G451="检查版",$H451="口腔诊所"),IFERROR(R451/同类汇总数据!C$8,0),IF(AND($G451="互联网版",$H451="中西医诊所"),IFERROR(R451/同类汇总数据!C$9,0),IF(AND($G451="互联网版",$H451="中医诊所"),IFERROR(R451/同类汇总数据!C$10,0),IF(AND($G451="互联网版",$H451="口腔诊所"),IFERROR(R451/同类汇总数据!C$11,0))))))))))</f>
        <v>0.0395277998230681</v>
      </c>
      <c r="AE451" s="61">
        <f>IF(AND($G451="正式版",$H451="中西医诊所"),IFERROR(S451/同类汇总数据!D$3,0),IF(AND($G451="正式版",$H451="中医诊所"),IFERROR(S451/同类汇总数据!D$4,0),IF(AND($G451="正式版",$H451="口腔诊所"),IFERROR(S451/同类汇总数据!D$5,0),IF(AND($G451="检查版",$H451="中西医诊所"),IFERROR(S451/同类汇总数据!D$6,0),IF(AND($G451="检查版",$H451="中医诊所"),IFERROR(S451/同类汇总数据!D$7,0),IF(AND($G451="检查版",$H451="口腔诊所"),IFERROR(S451/同类汇总数据!D$8,0),IF(AND($G451="互联网版",$H451="中西医诊所"),IFERROR(S451/同类汇总数据!D$9,0),IF(AND($G451="互联网版",$H451="中医诊所"),IFERROR(S451/同类汇总数据!D$10,0),IF(AND($G451="互联网版",$H451="口腔诊所"),IFERROR(S451/同类汇总数据!D$11,0))))))))))</f>
        <v>0.0844998116364073</v>
      </c>
      <c r="AF451" s="61">
        <f>IF(AND($G451="正式版",$H451="中西医诊所"),IFERROR(T451/同类汇总数据!E$3,0),IF(AND($G451="正式版",$H451="中医诊所"),IFERROR(T451/同类汇总数据!E$4,0),IF(AND($G451="正式版",$H451="口腔诊所"),IFERROR(T451/同类汇总数据!E$5,0),IF(AND($G451="检查版",$H451="中西医诊所"),IFERROR(T451/同类汇总数据!E$6,0),IF(AND($G451="检查版",$H451="中医诊所"),IFERROR(T451/同类汇总数据!E$7,0),IF(AND($G451="检查版",$H451="口腔诊所"),IFERROR(T451/同类汇总数据!E$8,0),IF(AND($G451="互联网版",$H451="中西医诊所"),IFERROR(T451/同类汇总数据!E$9,0),IF(AND($G451="互联网版",$H451="中医诊所"),IFERROR(T451/同类汇总数据!E$10,0),IF(AND($G451="互联网版",$H451="口腔诊所"),IFERROR(T451/同类汇总数据!E$11,0))))))))))</f>
        <v>0.157519807960031</v>
      </c>
      <c r="AG451" s="61">
        <f>IF(AND($G451="正式版",$H451="中西医诊所"),IFERROR(U451/同类汇总数据!F$3,0),IF(AND($G451="正式版",$H451="中医诊所"),IFERROR(U451/同类汇总数据!F$4,0),IF(AND($G451="正式版",$H451="口腔诊所"),IFERROR(U451/同类汇总数据!F$5,0),IF(AND($G451="检查版",$H451="中西医诊所"),IFERROR(U451/同类汇总数据!F$6,0),IF(AND($G451="检查版",$H451="中医诊所"),IFERROR(U451/同类汇总数据!F$7,0),IF(AND($G451="检查版",$H451="口腔诊所"),IFERROR(U451/同类汇总数据!F$8,0),IF(AND($G451="互联网版",$H451="中西医诊所"),IFERROR(U451/同类汇总数据!F$9,0),IF(AND($G451="互联网版",$H451="中医诊所"),IFERROR(U451/同类汇总数据!F$10,0),IF(AND($G451="互联网版",$H451="口腔诊所"),IFERROR(U451/同类汇总数据!F$11,0))))))))))</f>
        <v>0.155566455181894</v>
      </c>
      <c r="AH451" s="61">
        <f>IF(AND($G451="正式版",$H451="中西医诊所"),IFERROR(V451/同类汇总数据!G$3,0),IF(AND($G451="正式版",$H451="中医诊所"),IFERROR(V451/同类汇总数据!G$4,0),IF(AND($G451="正式版",$H451="口腔诊所"),IFERROR(V451/同类汇总数据!G$5,0),IF(AND($G451="检查版",$H451="中西医诊所"),IFERROR(V451/同类汇总数据!G$6,0),IF(AND($G451="检查版",$H451="中医诊所"),IFERROR(V451/同类汇总数据!G$7,0),IF(AND($G451="检查版",$H451="口腔诊所"),IFERROR(V451/同类汇总数据!G$8,0),IF(AND($G451="互联网版",$H451="中西医诊所"),IFERROR(V451/同类汇总数据!G$9,0),IF(AND($G451="互联网版",$H451="中医诊所"),IFERROR(V451/同类汇总数据!G$10,0),IF(AND($G451="互联网版",$H451="口腔诊所"),IFERROR(V451/同类汇总数据!G$11,0))))))))))</f>
        <v>0.0451786476675394</v>
      </c>
      <c r="AI451" s="61">
        <f>IF(AND($G451="正式版",$H451="中西医诊所"),IFERROR(W451/同类汇总数据!H$3,0),IF(AND($G451="正式版",$H451="中医诊所"),IFERROR(W451/同类汇总数据!H$4,0),IF(AND($G451="正式版",$H451="口腔诊所"),IFERROR(W451/同类汇总数据!H$5,0),IF(AND($G451="检查版",$H451="中西医诊所"),IFERROR(W451/同类汇总数据!H$6,0),IF(AND($G451="检查版",$H451="中医诊所"),IFERROR(W451/同类汇总数据!H$7,0),IF(AND($G451="检查版",$H451="口腔诊所"),IFERROR(W451/同类汇总数据!H$8,0),IF(AND($G451="互联网版",$H451="中西医诊所"),IFERROR(W451/同类汇总数据!H$9,0),IF(AND($G451="互联网版",$H451="中医诊所"),IFERROR(W451/同类汇总数据!H$10,0),IF(AND($G451="互联网版",$H451="口腔诊所"),IFERROR(W451/同类汇总数据!H$11,0))))))))))</f>
        <v>0.130709519687979</v>
      </c>
      <c r="AJ451" s="61">
        <f>IF(AND($G451="正式版",$H451="中西医诊所"),IFERROR(X451/同类汇总数据!I$3,0),IF(AND($G451="正式版",$H451="中医诊所"),IFERROR(X451/同类汇总数据!I$4,0),IF(AND($G451="正式版",$H451="口腔诊所"),IFERROR(X451/同类汇总数据!I$5,0),IF(AND($G451="检查版",$H451="中西医诊所"),IFERROR(X451/同类汇总数据!I$6,0),IF(AND($G451="检查版",$H451="中医诊所"),IFERROR(X451/同类汇总数据!I$7,0),IF(AND($G451="检查版",$H451="口腔诊所"),IFERROR(X451/同类汇总数据!I$8,0),IF(AND($G451="互联网版",$H451="中西医诊所"),IFERROR(X451/同类汇总数据!I$9,0),IF(AND($G451="互联网版",$H451="中医诊所"),IFERROR(X451/同类汇总数据!I$10,0),IF(AND($G451="互联网版",$H451="口腔诊所"),IFERROR(X451/同类汇总数据!I$11,0))))))))))</f>
        <v>0.201436786618399</v>
      </c>
      <c r="AK451" s="61">
        <f>IF(AND($G451="正式版",$H451="中西医诊所"),IFERROR(Y451/同类汇总数据!J$3,0),IF(AND($G451="正式版",$H451="中医诊所"),IFERROR(Y451/同类汇总数据!J$4,0),IF(AND($G451="正式版",$H451="口腔诊所"),IFERROR(Y451/同类汇总数据!J$5,0),IF(AND($G451="检查版",$H451="中西医诊所"),IFERROR(Y451/同类汇总数据!J$6,0),IF(AND($G451="检查版",$H451="中医诊所"),IFERROR(Y451/同类汇总数据!J$7,0),IF(AND($G451="检查版",$H451="口腔诊所"),IFERROR(Y451/同类汇总数据!J$8,0),IF(AND($G451="互联网版",$H451="中西医诊所"),IFERROR(Y451/同类汇总数据!J$9,0),IF(AND($G451="互联网版",$H451="中医诊所"),IFERROR(Y451/同类汇总数据!J$10,0),IF(AND($G451="互联网版",$H451="口腔诊所"),IFERROR(Y451/同类汇总数据!J$11,0))))))))))</f>
        <v>0.199665965422243</v>
      </c>
      <c r="AL451" s="62" t="str">
        <f ca="1" t="shared" si="115"/>
        <v>-</v>
      </c>
      <c r="AM451" s="62" t="str">
        <f t="shared" si="116"/>
        <v>低于同行20%</v>
      </c>
      <c r="AN451" s="5" t="str">
        <f t="shared" si="117"/>
        <v>低于同行20%</v>
      </c>
      <c r="AO451" s="63">
        <f t="shared" si="118"/>
        <v>46103.5694907407</v>
      </c>
      <c r="AP451" s="5" t="str">
        <f t="shared" si="119"/>
        <v/>
      </c>
      <c r="AQ451" s="60">
        <v>45419.4820979051</v>
      </c>
    </row>
    <row r="452" ht="17" spans="1:43">
      <c r="A452" s="5">
        <f t="shared" si="124"/>
        <v>449</v>
      </c>
      <c r="B452" s="55" t="str">
        <f t="shared" si="112"/>
        <v>无交易</v>
      </c>
      <c r="C452" s="2" t="str">
        <f t="shared" si="113"/>
        <v/>
      </c>
      <c r="D452" s="56" t="str">
        <f t="shared" si="114"/>
        <v>流失</v>
      </c>
      <c r="E452" s="84" t="s">
        <v>1317</v>
      </c>
      <c r="F452" s="58">
        <v>45419.8661719097</v>
      </c>
      <c r="G452" s="59" t="s">
        <v>60</v>
      </c>
      <c r="H452" s="59" t="s">
        <v>39</v>
      </c>
      <c r="I452" s="59" t="s">
        <v>40</v>
      </c>
      <c r="J452" s="59" t="s">
        <v>41</v>
      </c>
      <c r="K452" s="59" t="s">
        <v>1318</v>
      </c>
      <c r="L452" s="59" t="s">
        <v>43</v>
      </c>
      <c r="M452" s="60">
        <v>45718.5324305556</v>
      </c>
      <c r="N452" s="60">
        <v>45715.764992963</v>
      </c>
      <c r="O452" s="60">
        <v>45715.7627945833</v>
      </c>
      <c r="P452" s="60">
        <v>45696.4597230093</v>
      </c>
      <c r="Q452" s="60">
        <v>45715.7650207755</v>
      </c>
      <c r="R452" s="59"/>
      <c r="S452" s="59"/>
      <c r="T452" s="59"/>
      <c r="U452" s="59"/>
      <c r="V452" s="59"/>
      <c r="W452" s="59"/>
      <c r="X452" s="59"/>
      <c r="Y452" s="59"/>
      <c r="Z452" s="59"/>
      <c r="AA452" s="59"/>
      <c r="AB452" s="59"/>
      <c r="AC452" s="59"/>
      <c r="AD452" s="61">
        <f>IF(AND($G452="正式版",$H452="中西医诊所"),IFERROR(R452/同类汇总数据!C$3,0),IF(AND($G452="正式版",$H452="中医诊所"),IFERROR(R452/同类汇总数据!C$4,0),IF(AND($G452="正式版",$H452="口腔诊所"),IFERROR(R452/同类汇总数据!C$5,0),IF(AND($G452="检查版",$H452="中西医诊所"),IFERROR(R452/同类汇总数据!C$6,0),IF(AND($G452="检查版",$H452="中医诊所"),IFERROR(R452/同类汇总数据!C$7,0),IF(AND($G452="检查版",$H452="口腔诊所"),IFERROR(R452/同类汇总数据!C$8,0),IF(AND($G452="互联网版",$H452="中西医诊所"),IFERROR(R452/同类汇总数据!C$9,0),IF(AND($G452="互联网版",$H452="中医诊所"),IFERROR(R452/同类汇总数据!C$10,0),IF(AND($G452="互联网版",$H452="口腔诊所"),IFERROR(R452/同类汇总数据!C$11,0))))))))))</f>
        <v>0</v>
      </c>
      <c r="AE452" s="61">
        <f>IF(AND($G452="正式版",$H452="中西医诊所"),IFERROR(S452/同类汇总数据!D$3,0),IF(AND($G452="正式版",$H452="中医诊所"),IFERROR(S452/同类汇总数据!D$4,0),IF(AND($G452="正式版",$H452="口腔诊所"),IFERROR(S452/同类汇总数据!D$5,0),IF(AND($G452="检查版",$H452="中西医诊所"),IFERROR(S452/同类汇总数据!D$6,0),IF(AND($G452="检查版",$H452="中医诊所"),IFERROR(S452/同类汇总数据!D$7,0),IF(AND($G452="检查版",$H452="口腔诊所"),IFERROR(S452/同类汇总数据!D$8,0),IF(AND($G452="互联网版",$H452="中西医诊所"),IFERROR(S452/同类汇总数据!D$9,0),IF(AND($G452="互联网版",$H452="中医诊所"),IFERROR(S452/同类汇总数据!D$10,0),IF(AND($G452="互联网版",$H452="口腔诊所"),IFERROR(S452/同类汇总数据!D$11,0))))))))))</f>
        <v>0</v>
      </c>
      <c r="AF452" s="61">
        <f>IF(AND($G452="正式版",$H452="中西医诊所"),IFERROR(T452/同类汇总数据!E$3,0),IF(AND($G452="正式版",$H452="中医诊所"),IFERROR(T452/同类汇总数据!E$4,0),IF(AND($G452="正式版",$H452="口腔诊所"),IFERROR(T452/同类汇总数据!E$5,0),IF(AND($G452="检查版",$H452="中西医诊所"),IFERROR(T452/同类汇总数据!E$6,0),IF(AND($G452="检查版",$H452="中医诊所"),IFERROR(T452/同类汇总数据!E$7,0),IF(AND($G452="检查版",$H452="口腔诊所"),IFERROR(T452/同类汇总数据!E$8,0),IF(AND($G452="互联网版",$H452="中西医诊所"),IFERROR(T452/同类汇总数据!E$9,0),IF(AND($G452="互联网版",$H452="中医诊所"),IFERROR(T452/同类汇总数据!E$10,0),IF(AND($G452="互联网版",$H452="口腔诊所"),IFERROR(T452/同类汇总数据!E$11,0))))))))))</f>
        <v>0</v>
      </c>
      <c r="AG452" s="61">
        <f>IF(AND($G452="正式版",$H452="中西医诊所"),IFERROR(U452/同类汇总数据!F$3,0),IF(AND($G452="正式版",$H452="中医诊所"),IFERROR(U452/同类汇总数据!F$4,0),IF(AND($G452="正式版",$H452="口腔诊所"),IFERROR(U452/同类汇总数据!F$5,0),IF(AND($G452="检查版",$H452="中西医诊所"),IFERROR(U452/同类汇总数据!F$6,0),IF(AND($G452="检查版",$H452="中医诊所"),IFERROR(U452/同类汇总数据!F$7,0),IF(AND($G452="检查版",$H452="口腔诊所"),IFERROR(U452/同类汇总数据!F$8,0),IF(AND($G452="互联网版",$H452="中西医诊所"),IFERROR(U452/同类汇总数据!F$9,0),IF(AND($G452="互联网版",$H452="中医诊所"),IFERROR(U452/同类汇总数据!F$10,0),IF(AND($G452="互联网版",$H452="口腔诊所"),IFERROR(U452/同类汇总数据!F$11,0))))))))))</f>
        <v>0</v>
      </c>
      <c r="AH452" s="61">
        <f>IF(AND($G452="正式版",$H452="中西医诊所"),IFERROR(V452/同类汇总数据!G$3,0),IF(AND($G452="正式版",$H452="中医诊所"),IFERROR(V452/同类汇总数据!G$4,0),IF(AND($G452="正式版",$H452="口腔诊所"),IFERROR(V452/同类汇总数据!G$5,0),IF(AND($G452="检查版",$H452="中西医诊所"),IFERROR(V452/同类汇总数据!G$6,0),IF(AND($G452="检查版",$H452="中医诊所"),IFERROR(V452/同类汇总数据!G$7,0),IF(AND($G452="检查版",$H452="口腔诊所"),IFERROR(V452/同类汇总数据!G$8,0),IF(AND($G452="互联网版",$H452="中西医诊所"),IFERROR(V452/同类汇总数据!G$9,0),IF(AND($G452="互联网版",$H452="中医诊所"),IFERROR(V452/同类汇总数据!G$10,0),IF(AND($G452="互联网版",$H452="口腔诊所"),IFERROR(V452/同类汇总数据!G$11,0))))))))))</f>
        <v>0</v>
      </c>
      <c r="AI452" s="61">
        <f>IF(AND($G452="正式版",$H452="中西医诊所"),IFERROR(W452/同类汇总数据!H$3,0),IF(AND($G452="正式版",$H452="中医诊所"),IFERROR(W452/同类汇总数据!H$4,0),IF(AND($G452="正式版",$H452="口腔诊所"),IFERROR(W452/同类汇总数据!H$5,0),IF(AND($G452="检查版",$H452="中西医诊所"),IFERROR(W452/同类汇总数据!H$6,0),IF(AND($G452="检查版",$H452="中医诊所"),IFERROR(W452/同类汇总数据!H$7,0),IF(AND($G452="检查版",$H452="口腔诊所"),IFERROR(W452/同类汇总数据!H$8,0),IF(AND($G452="互联网版",$H452="中西医诊所"),IFERROR(W452/同类汇总数据!H$9,0),IF(AND($G452="互联网版",$H452="中医诊所"),IFERROR(W452/同类汇总数据!H$10,0),IF(AND($G452="互联网版",$H452="口腔诊所"),IFERROR(W452/同类汇总数据!H$11,0))))))))))</f>
        <v>0</v>
      </c>
      <c r="AJ452" s="61">
        <f>IF(AND($G452="正式版",$H452="中西医诊所"),IFERROR(X452/同类汇总数据!I$3,0),IF(AND($G452="正式版",$H452="中医诊所"),IFERROR(X452/同类汇总数据!I$4,0),IF(AND($G452="正式版",$H452="口腔诊所"),IFERROR(X452/同类汇总数据!I$5,0),IF(AND($G452="检查版",$H452="中西医诊所"),IFERROR(X452/同类汇总数据!I$6,0),IF(AND($G452="检查版",$H452="中医诊所"),IFERROR(X452/同类汇总数据!I$7,0),IF(AND($G452="检查版",$H452="口腔诊所"),IFERROR(X452/同类汇总数据!I$8,0),IF(AND($G452="互联网版",$H452="中西医诊所"),IFERROR(X452/同类汇总数据!I$9,0),IF(AND($G452="互联网版",$H452="中医诊所"),IFERROR(X452/同类汇总数据!I$10,0),IF(AND($G452="互联网版",$H452="口腔诊所"),IFERROR(X452/同类汇总数据!I$11,0))))))))))</f>
        <v>0</v>
      </c>
      <c r="AK452" s="61">
        <f>IF(AND($G452="正式版",$H452="中西医诊所"),IFERROR(Y452/同类汇总数据!J$3,0),IF(AND($G452="正式版",$H452="中医诊所"),IFERROR(Y452/同类汇总数据!J$4,0),IF(AND($G452="正式版",$H452="口腔诊所"),IFERROR(Y452/同类汇总数据!J$5,0),IF(AND($G452="检查版",$H452="中西医诊所"),IFERROR(Y452/同类汇总数据!J$6,0),IF(AND($G452="检查版",$H452="中医诊所"),IFERROR(Y452/同类汇总数据!J$7,0),IF(AND($G452="检查版",$H452="口腔诊所"),IFERROR(Y452/同类汇总数据!J$8,0),IF(AND($G452="互联网版",$H452="中西医诊所"),IFERROR(Y452/同类汇总数据!J$9,0),IF(AND($G452="互联网版",$H452="中医诊所"),IFERROR(Y452/同类汇总数据!J$10,0),IF(AND($G452="互联网版",$H452="口腔诊所"),IFERROR(Y452/同类汇总数据!J$11,0))))))))))</f>
        <v>0</v>
      </c>
      <c r="AL452" s="62" t="str">
        <f ca="1" t="shared" si="115"/>
        <v>今年内未操作</v>
      </c>
      <c r="AM452" s="62" t="str">
        <f t="shared" si="116"/>
        <v>低于同行20%</v>
      </c>
      <c r="AN452" s="5" t="str">
        <f t="shared" si="117"/>
        <v>低于同行20%</v>
      </c>
      <c r="AO452" s="63">
        <f t="shared" si="118"/>
        <v>45718.5324305556</v>
      </c>
      <c r="AP452" s="5" t="str">
        <f t="shared" si="119"/>
        <v/>
      </c>
      <c r="AQ452" s="60">
        <v>45419.4936309375</v>
      </c>
    </row>
    <row r="453" ht="17" spans="1:43">
      <c r="A453" s="5">
        <f t="shared" si="124"/>
        <v>450</v>
      </c>
      <c r="B453" s="55" t="str">
        <f t="shared" si="112"/>
        <v>无交易</v>
      </c>
      <c r="C453" s="2" t="str">
        <f t="shared" si="113"/>
        <v/>
      </c>
      <c r="D453" s="56" t="str">
        <f t="shared" si="114"/>
        <v>-</v>
      </c>
      <c r="E453" s="84" t="s">
        <v>1319</v>
      </c>
      <c r="F453" s="58">
        <v>45420.6615816551</v>
      </c>
      <c r="G453" s="59" t="s">
        <v>60</v>
      </c>
      <c r="H453" s="59" t="s">
        <v>39</v>
      </c>
      <c r="I453" s="59" t="s">
        <v>40</v>
      </c>
      <c r="J453" s="59" t="s">
        <v>149</v>
      </c>
      <c r="K453" s="59" t="s">
        <v>1320</v>
      </c>
      <c r="L453" s="59" t="s">
        <v>1321</v>
      </c>
      <c r="M453" s="60">
        <v>46104.3857523148</v>
      </c>
      <c r="N453" s="60">
        <v>46096.7808608333</v>
      </c>
      <c r="O453" s="60"/>
      <c r="P453" s="60">
        <v>46083.4533543518</v>
      </c>
      <c r="Q453" s="60">
        <v>46096.7808678935</v>
      </c>
      <c r="R453" s="59"/>
      <c r="S453" s="59">
        <v>2</v>
      </c>
      <c r="T453" s="59">
        <v>2</v>
      </c>
      <c r="U453" s="59">
        <v>2</v>
      </c>
      <c r="V453" s="59"/>
      <c r="W453" s="59">
        <v>1</v>
      </c>
      <c r="X453" s="59">
        <v>1</v>
      </c>
      <c r="Y453" s="59">
        <v>1</v>
      </c>
      <c r="Z453" s="59">
        <v>2</v>
      </c>
      <c r="AA453" s="59"/>
      <c r="AB453" s="59"/>
      <c r="AC453" s="59"/>
      <c r="AD453" s="61">
        <f>IF(AND($G453="正式版",$H453="中西医诊所"),IFERROR(R453/同类汇总数据!C$3,0),IF(AND($G453="正式版",$H453="中医诊所"),IFERROR(R453/同类汇总数据!C$4,0),IF(AND($G453="正式版",$H453="口腔诊所"),IFERROR(R453/同类汇总数据!C$5,0),IF(AND($G453="检查版",$H453="中西医诊所"),IFERROR(R453/同类汇总数据!C$6,0),IF(AND($G453="检查版",$H453="中医诊所"),IFERROR(R453/同类汇总数据!C$7,0),IF(AND($G453="检查版",$H453="口腔诊所"),IFERROR(R453/同类汇总数据!C$8,0),IF(AND($G453="互联网版",$H453="中西医诊所"),IFERROR(R453/同类汇总数据!C$9,0),IF(AND($G453="互联网版",$H453="中医诊所"),IFERROR(R453/同类汇总数据!C$10,0),IF(AND($G453="互联网版",$H453="口腔诊所"),IFERROR(R453/同类汇总数据!C$11,0))))))))))</f>
        <v>0</v>
      </c>
      <c r="AE453" s="61">
        <f>IF(AND($G453="正式版",$H453="中西医诊所"),IFERROR(S453/同类汇总数据!D$3,0),IF(AND($G453="正式版",$H453="中医诊所"),IFERROR(S453/同类汇总数据!D$4,0),IF(AND($G453="正式版",$H453="口腔诊所"),IFERROR(S453/同类汇总数据!D$5,0),IF(AND($G453="检查版",$H453="中西医诊所"),IFERROR(S453/同类汇总数据!D$6,0),IF(AND($G453="检查版",$H453="中医诊所"),IFERROR(S453/同类汇总数据!D$7,0),IF(AND($G453="检查版",$H453="口腔诊所"),IFERROR(S453/同类汇总数据!D$8,0),IF(AND($G453="互联网版",$H453="中西医诊所"),IFERROR(S453/同类汇总数据!D$9,0),IF(AND($G453="互联网版",$H453="中医诊所"),IFERROR(S453/同类汇总数据!D$10,0),IF(AND($G453="互联网版",$H453="口腔诊所"),IFERROR(S453/同类汇总数据!D$11,0))))))))))</f>
        <v>0.000245168487599424</v>
      </c>
      <c r="AF453" s="61">
        <f>IF(AND($G453="正式版",$H453="中西医诊所"),IFERROR(T453/同类汇总数据!E$3,0),IF(AND($G453="正式版",$H453="中医诊所"),IFERROR(T453/同类汇总数据!E$4,0),IF(AND($G453="正式版",$H453="口腔诊所"),IFERROR(T453/同类汇总数据!E$5,0),IF(AND($G453="检查版",$H453="中西医诊所"),IFERROR(T453/同类汇总数据!E$6,0),IF(AND($G453="检查版",$H453="中医诊所"),IFERROR(T453/同类汇总数据!E$7,0),IF(AND($G453="检查版",$H453="口腔诊所"),IFERROR(T453/同类汇总数据!E$8,0),IF(AND($G453="互联网版",$H453="中西医诊所"),IFERROR(T453/同类汇总数据!E$9,0),IF(AND($G453="互联网版",$H453="中医诊所"),IFERROR(T453/同类汇总数据!E$10,0),IF(AND($G453="互联网版",$H453="口腔诊所"),IFERROR(T453/同类汇总数据!E$11,0))))))))))</f>
        <v>8.90236697357169e-5</v>
      </c>
      <c r="AG453" s="61">
        <f>IF(AND($G453="正式版",$H453="中西医诊所"),IFERROR(U453/同类汇总数据!F$3,0),IF(AND($G453="正式版",$H453="中医诊所"),IFERROR(U453/同类汇总数据!F$4,0),IF(AND($G453="正式版",$H453="口腔诊所"),IFERROR(U453/同类汇总数据!F$5,0),IF(AND($G453="检查版",$H453="中西医诊所"),IFERROR(U453/同类汇总数据!F$6,0),IF(AND($G453="检查版",$H453="中医诊所"),IFERROR(U453/同类汇总数据!F$7,0),IF(AND($G453="检查版",$H453="口腔诊所"),IFERROR(U453/同类汇总数据!F$8,0),IF(AND($G453="互联网版",$H453="中西医诊所"),IFERROR(U453/同类汇总数据!F$9,0),IF(AND($G453="互联网版",$H453="中医诊所"),IFERROR(U453/同类汇总数据!F$10,0),IF(AND($G453="互联网版",$H453="口腔诊所"),IFERROR(U453/同类汇总数据!F$11,0))))))))))</f>
        <v>0.000100876886203899</v>
      </c>
      <c r="AH453" s="61">
        <f>IF(AND($G453="正式版",$H453="中西医诊所"),IFERROR(V453/同类汇总数据!G$3,0),IF(AND($G453="正式版",$H453="中医诊所"),IFERROR(V453/同类汇总数据!G$4,0),IF(AND($G453="正式版",$H453="口腔诊所"),IFERROR(V453/同类汇总数据!G$5,0),IF(AND($G453="检查版",$H453="中西医诊所"),IFERROR(V453/同类汇总数据!G$6,0),IF(AND($G453="检查版",$H453="中医诊所"),IFERROR(V453/同类汇总数据!G$7,0),IF(AND($G453="检查版",$H453="口腔诊所"),IFERROR(V453/同类汇总数据!G$8,0),IF(AND($G453="互联网版",$H453="中西医诊所"),IFERROR(V453/同类汇总数据!G$9,0),IF(AND($G453="互联网版",$H453="中医诊所"),IFERROR(V453/同类汇总数据!G$10,0),IF(AND($G453="互联网版",$H453="口腔诊所"),IFERROR(V453/同类汇总数据!G$11,0))))))))))</f>
        <v>0</v>
      </c>
      <c r="AI453" s="61">
        <f>IF(AND($G453="正式版",$H453="中西医诊所"),IFERROR(W453/同类汇总数据!H$3,0),IF(AND($G453="正式版",$H453="中医诊所"),IFERROR(W453/同类汇总数据!H$4,0),IF(AND($G453="正式版",$H453="口腔诊所"),IFERROR(W453/同类汇总数据!H$5,0),IF(AND($G453="检查版",$H453="中西医诊所"),IFERROR(W453/同类汇总数据!H$6,0),IF(AND($G453="检查版",$H453="中医诊所"),IFERROR(W453/同类汇总数据!H$7,0),IF(AND($G453="检查版",$H453="口腔诊所"),IFERROR(W453/同类汇总数据!H$8,0),IF(AND($G453="互联网版",$H453="中西医诊所"),IFERROR(W453/同类汇总数据!H$9,0),IF(AND($G453="互联网版",$H453="中医诊所"),IFERROR(W453/同类汇总数据!H$10,0),IF(AND($G453="互联网版",$H453="口腔诊所"),IFERROR(W453/同类汇总数据!H$11,0))))))))))</f>
        <v>0.0128576020572163</v>
      </c>
      <c r="AJ453" s="61">
        <f>IF(AND($G453="正式版",$H453="中西医诊所"),IFERROR(X453/同类汇总数据!I$3,0),IF(AND($G453="正式版",$H453="中医诊所"),IFERROR(X453/同类汇总数据!I$4,0),IF(AND($G453="正式版",$H453="口腔诊所"),IFERROR(X453/同类汇总数据!I$5,0),IF(AND($G453="检查版",$H453="中西医诊所"),IFERROR(X453/同类汇总数据!I$6,0),IF(AND($G453="检查版",$H453="中医诊所"),IFERROR(X453/同类汇总数据!I$7,0),IF(AND($G453="检查版",$H453="口腔诊所"),IFERROR(X453/同类汇总数据!I$8,0),IF(AND($G453="互联网版",$H453="中西医诊所"),IFERROR(X453/同类汇总数据!I$9,0),IF(AND($G453="互联网版",$H453="中医诊所"),IFERROR(X453/同类汇总数据!I$10,0),IF(AND($G453="互联网版",$H453="口腔诊所"),IFERROR(X453/同类汇总数据!I$11,0))))))))))</f>
        <v>0.00454648783814503</v>
      </c>
      <c r="AK453" s="61">
        <f>IF(AND($G453="正式版",$H453="中西医诊所"),IFERROR(Y453/同类汇总数据!J$3,0),IF(AND($G453="正式版",$H453="中医诊所"),IFERROR(Y453/同类汇总数据!J$4,0),IF(AND($G453="正式版",$H453="口腔诊所"),IFERROR(Y453/同类汇总数据!J$5,0),IF(AND($G453="检查版",$H453="中西医诊所"),IFERROR(Y453/同类汇总数据!J$6,0),IF(AND($G453="检查版",$H453="中医诊所"),IFERROR(Y453/同类汇总数据!J$7,0),IF(AND($G453="检查版",$H453="口腔诊所"),IFERROR(Y453/同类汇总数据!J$8,0),IF(AND($G453="互联网版",$H453="中西医诊所"),IFERROR(Y453/同类汇总数据!J$9,0),IF(AND($G453="互联网版",$H453="中医诊所"),IFERROR(Y453/同类汇总数据!J$10,0),IF(AND($G453="互联网版",$H453="口腔诊所"),IFERROR(Y453/同类汇总数据!J$11,0))))))))))</f>
        <v>0.00508130081300813</v>
      </c>
      <c r="AL453" s="62" t="str">
        <f ca="1" t="shared" si="115"/>
        <v>-</v>
      </c>
      <c r="AM453" s="62" t="str">
        <f t="shared" si="116"/>
        <v>低于同行20%</v>
      </c>
      <c r="AN453" s="5" t="str">
        <f t="shared" si="117"/>
        <v>低于同行20%</v>
      </c>
      <c r="AO453" s="63">
        <f t="shared" si="118"/>
        <v>46104.3857523148</v>
      </c>
      <c r="AP453" s="5" t="str">
        <f t="shared" si="119"/>
        <v/>
      </c>
      <c r="AQ453" s="60">
        <v>45419.550722662</v>
      </c>
    </row>
    <row r="454" ht="17" spans="1:43">
      <c r="A454" s="5">
        <f t="shared" ref="A454:A463" si="125">ROW()-3</f>
        <v>451</v>
      </c>
      <c r="B454" s="55" t="str">
        <f t="shared" si="112"/>
        <v>无交易</v>
      </c>
      <c r="C454" s="2" t="str">
        <f t="shared" si="113"/>
        <v/>
      </c>
      <c r="D454" s="56" t="str">
        <f t="shared" si="114"/>
        <v>流失</v>
      </c>
      <c r="E454" s="84" t="s">
        <v>1322</v>
      </c>
      <c r="F454" s="58">
        <v>45420.6866724074</v>
      </c>
      <c r="G454" s="59" t="s">
        <v>60</v>
      </c>
      <c r="H454" s="59" t="s">
        <v>39</v>
      </c>
      <c r="I454" s="59" t="s">
        <v>40</v>
      </c>
      <c r="J454" s="59" t="s">
        <v>117</v>
      </c>
      <c r="K454" s="59" t="s">
        <v>1323</v>
      </c>
      <c r="L454" s="59" t="s">
        <v>119</v>
      </c>
      <c r="M454" s="60">
        <v>46045.4797453704</v>
      </c>
      <c r="N454" s="60">
        <v>46005.9215391435</v>
      </c>
      <c r="O454" s="60">
        <v>46012.6340259028</v>
      </c>
      <c r="P454" s="60">
        <v>46007.0066266204</v>
      </c>
      <c r="Q454" s="60">
        <v>46007.0138299769</v>
      </c>
      <c r="R454" s="59"/>
      <c r="S454" s="59"/>
      <c r="T454" s="59"/>
      <c r="U454" s="59"/>
      <c r="V454" s="59"/>
      <c r="W454" s="59"/>
      <c r="X454" s="59"/>
      <c r="Y454" s="59"/>
      <c r="Z454" s="59"/>
      <c r="AA454" s="59"/>
      <c r="AB454" s="59"/>
      <c r="AC454" s="59"/>
      <c r="AD454" s="61">
        <f>IF(AND($G454="正式版",$H454="中西医诊所"),IFERROR(R454/同类汇总数据!C$3,0),IF(AND($G454="正式版",$H454="中医诊所"),IFERROR(R454/同类汇总数据!C$4,0),IF(AND($G454="正式版",$H454="口腔诊所"),IFERROR(R454/同类汇总数据!C$5,0),IF(AND($G454="检查版",$H454="中西医诊所"),IFERROR(R454/同类汇总数据!C$6,0),IF(AND($G454="检查版",$H454="中医诊所"),IFERROR(R454/同类汇总数据!C$7,0),IF(AND($G454="检查版",$H454="口腔诊所"),IFERROR(R454/同类汇总数据!C$8,0),IF(AND($G454="互联网版",$H454="中西医诊所"),IFERROR(R454/同类汇总数据!C$9,0),IF(AND($G454="互联网版",$H454="中医诊所"),IFERROR(R454/同类汇总数据!C$10,0),IF(AND($G454="互联网版",$H454="口腔诊所"),IFERROR(R454/同类汇总数据!C$11,0))))))))))</f>
        <v>0</v>
      </c>
      <c r="AE454" s="61">
        <f>IF(AND($G454="正式版",$H454="中西医诊所"),IFERROR(S454/同类汇总数据!D$3,0),IF(AND($G454="正式版",$H454="中医诊所"),IFERROR(S454/同类汇总数据!D$4,0),IF(AND($G454="正式版",$H454="口腔诊所"),IFERROR(S454/同类汇总数据!D$5,0),IF(AND($G454="检查版",$H454="中西医诊所"),IFERROR(S454/同类汇总数据!D$6,0),IF(AND($G454="检查版",$H454="中医诊所"),IFERROR(S454/同类汇总数据!D$7,0),IF(AND($G454="检查版",$H454="口腔诊所"),IFERROR(S454/同类汇总数据!D$8,0),IF(AND($G454="互联网版",$H454="中西医诊所"),IFERROR(S454/同类汇总数据!D$9,0),IF(AND($G454="互联网版",$H454="中医诊所"),IFERROR(S454/同类汇总数据!D$10,0),IF(AND($G454="互联网版",$H454="口腔诊所"),IFERROR(S454/同类汇总数据!D$11,0))))))))))</f>
        <v>0</v>
      </c>
      <c r="AF454" s="61">
        <f>IF(AND($G454="正式版",$H454="中西医诊所"),IFERROR(T454/同类汇总数据!E$3,0),IF(AND($G454="正式版",$H454="中医诊所"),IFERROR(T454/同类汇总数据!E$4,0),IF(AND($G454="正式版",$H454="口腔诊所"),IFERROR(T454/同类汇总数据!E$5,0),IF(AND($G454="检查版",$H454="中西医诊所"),IFERROR(T454/同类汇总数据!E$6,0),IF(AND($G454="检查版",$H454="中医诊所"),IFERROR(T454/同类汇总数据!E$7,0),IF(AND($G454="检查版",$H454="口腔诊所"),IFERROR(T454/同类汇总数据!E$8,0),IF(AND($G454="互联网版",$H454="中西医诊所"),IFERROR(T454/同类汇总数据!E$9,0),IF(AND($G454="互联网版",$H454="中医诊所"),IFERROR(T454/同类汇总数据!E$10,0),IF(AND($G454="互联网版",$H454="口腔诊所"),IFERROR(T454/同类汇总数据!E$11,0))))))))))</f>
        <v>0</v>
      </c>
      <c r="AG454" s="61">
        <f>IF(AND($G454="正式版",$H454="中西医诊所"),IFERROR(U454/同类汇总数据!F$3,0),IF(AND($G454="正式版",$H454="中医诊所"),IFERROR(U454/同类汇总数据!F$4,0),IF(AND($G454="正式版",$H454="口腔诊所"),IFERROR(U454/同类汇总数据!F$5,0),IF(AND($G454="检查版",$H454="中西医诊所"),IFERROR(U454/同类汇总数据!F$6,0),IF(AND($G454="检查版",$H454="中医诊所"),IFERROR(U454/同类汇总数据!F$7,0),IF(AND($G454="检查版",$H454="口腔诊所"),IFERROR(U454/同类汇总数据!F$8,0),IF(AND($G454="互联网版",$H454="中西医诊所"),IFERROR(U454/同类汇总数据!F$9,0),IF(AND($G454="互联网版",$H454="中医诊所"),IFERROR(U454/同类汇总数据!F$10,0),IF(AND($G454="互联网版",$H454="口腔诊所"),IFERROR(U454/同类汇总数据!F$11,0))))))))))</f>
        <v>0</v>
      </c>
      <c r="AH454" s="61">
        <f>IF(AND($G454="正式版",$H454="中西医诊所"),IFERROR(V454/同类汇总数据!G$3,0),IF(AND($G454="正式版",$H454="中医诊所"),IFERROR(V454/同类汇总数据!G$4,0),IF(AND($G454="正式版",$H454="口腔诊所"),IFERROR(V454/同类汇总数据!G$5,0),IF(AND($G454="检查版",$H454="中西医诊所"),IFERROR(V454/同类汇总数据!G$6,0),IF(AND($G454="检查版",$H454="中医诊所"),IFERROR(V454/同类汇总数据!G$7,0),IF(AND($G454="检查版",$H454="口腔诊所"),IFERROR(V454/同类汇总数据!G$8,0),IF(AND($G454="互联网版",$H454="中西医诊所"),IFERROR(V454/同类汇总数据!G$9,0),IF(AND($G454="互联网版",$H454="中医诊所"),IFERROR(V454/同类汇总数据!G$10,0),IF(AND($G454="互联网版",$H454="口腔诊所"),IFERROR(V454/同类汇总数据!G$11,0))))))))))</f>
        <v>0</v>
      </c>
      <c r="AI454" s="61">
        <f>IF(AND($G454="正式版",$H454="中西医诊所"),IFERROR(W454/同类汇总数据!H$3,0),IF(AND($G454="正式版",$H454="中医诊所"),IFERROR(W454/同类汇总数据!H$4,0),IF(AND($G454="正式版",$H454="口腔诊所"),IFERROR(W454/同类汇总数据!H$5,0),IF(AND($G454="检查版",$H454="中西医诊所"),IFERROR(W454/同类汇总数据!H$6,0),IF(AND($G454="检查版",$H454="中医诊所"),IFERROR(W454/同类汇总数据!H$7,0),IF(AND($G454="检查版",$H454="口腔诊所"),IFERROR(W454/同类汇总数据!H$8,0),IF(AND($G454="互联网版",$H454="中西医诊所"),IFERROR(W454/同类汇总数据!H$9,0),IF(AND($G454="互联网版",$H454="中医诊所"),IFERROR(W454/同类汇总数据!H$10,0),IF(AND($G454="互联网版",$H454="口腔诊所"),IFERROR(W454/同类汇总数据!H$11,0))))))))))</f>
        <v>0</v>
      </c>
      <c r="AJ454" s="61">
        <f>IF(AND($G454="正式版",$H454="中西医诊所"),IFERROR(X454/同类汇总数据!I$3,0),IF(AND($G454="正式版",$H454="中医诊所"),IFERROR(X454/同类汇总数据!I$4,0),IF(AND($G454="正式版",$H454="口腔诊所"),IFERROR(X454/同类汇总数据!I$5,0),IF(AND($G454="检查版",$H454="中西医诊所"),IFERROR(X454/同类汇总数据!I$6,0),IF(AND($G454="检查版",$H454="中医诊所"),IFERROR(X454/同类汇总数据!I$7,0),IF(AND($G454="检查版",$H454="口腔诊所"),IFERROR(X454/同类汇总数据!I$8,0),IF(AND($G454="互联网版",$H454="中西医诊所"),IFERROR(X454/同类汇总数据!I$9,0),IF(AND($G454="互联网版",$H454="中医诊所"),IFERROR(X454/同类汇总数据!I$10,0),IF(AND($G454="互联网版",$H454="口腔诊所"),IFERROR(X454/同类汇总数据!I$11,0))))))))))</f>
        <v>0</v>
      </c>
      <c r="AK454" s="61">
        <f>IF(AND($G454="正式版",$H454="中西医诊所"),IFERROR(Y454/同类汇总数据!J$3,0),IF(AND($G454="正式版",$H454="中医诊所"),IFERROR(Y454/同类汇总数据!J$4,0),IF(AND($G454="正式版",$H454="口腔诊所"),IFERROR(Y454/同类汇总数据!J$5,0),IF(AND($G454="检查版",$H454="中西医诊所"),IFERROR(Y454/同类汇总数据!J$6,0),IF(AND($G454="检查版",$H454="中医诊所"),IFERROR(Y454/同类汇总数据!J$7,0),IF(AND($G454="检查版",$H454="口腔诊所"),IFERROR(Y454/同类汇总数据!J$8,0),IF(AND($G454="互联网版",$H454="中西医诊所"),IFERROR(Y454/同类汇总数据!J$9,0),IF(AND($G454="互联网版",$H454="中医诊所"),IFERROR(Y454/同类汇总数据!J$10,0),IF(AND($G454="互联网版",$H454="口腔诊所"),IFERROR(Y454/同类汇总数据!J$11,0))))))))))</f>
        <v>0</v>
      </c>
      <c r="AL454" s="62" t="str">
        <f ca="1" t="shared" si="115"/>
        <v>最近一月未操作</v>
      </c>
      <c r="AM454" s="62" t="str">
        <f t="shared" si="116"/>
        <v>低于同行20%</v>
      </c>
      <c r="AN454" s="5" t="str">
        <f t="shared" si="117"/>
        <v>低于同行20%</v>
      </c>
      <c r="AO454" s="63">
        <f t="shared" si="118"/>
        <v>46045.4797453704</v>
      </c>
      <c r="AP454" s="5" t="str">
        <f t="shared" si="119"/>
        <v/>
      </c>
      <c r="AQ454" s="60">
        <v>45419.685532581</v>
      </c>
    </row>
    <row r="455" ht="17" spans="1:43">
      <c r="A455" s="5">
        <f t="shared" si="125"/>
        <v>452</v>
      </c>
      <c r="B455" s="55" t="str">
        <f t="shared" si="112"/>
        <v>无交易</v>
      </c>
      <c r="C455" s="2" t="str">
        <f t="shared" si="113"/>
        <v/>
      </c>
      <c r="D455" s="56" t="str">
        <f t="shared" si="114"/>
        <v>流失</v>
      </c>
      <c r="E455" s="84" t="s">
        <v>1324</v>
      </c>
      <c r="F455" s="58">
        <v>45421.5530558333</v>
      </c>
      <c r="G455" s="59" t="s">
        <v>60</v>
      </c>
      <c r="H455" s="59" t="s">
        <v>63</v>
      </c>
      <c r="I455" s="59" t="s">
        <v>40</v>
      </c>
      <c r="J455" s="59" t="s">
        <v>916</v>
      </c>
      <c r="K455" s="59" t="s">
        <v>1325</v>
      </c>
      <c r="L455" s="59" t="s">
        <v>1326</v>
      </c>
      <c r="M455" s="60">
        <v>45707.5417476852</v>
      </c>
      <c r="N455" s="60">
        <v>45696.5246279861</v>
      </c>
      <c r="O455" s="60"/>
      <c r="P455" s="60">
        <v>45625.5258986806</v>
      </c>
      <c r="Q455" s="60">
        <v>45707.5504075</v>
      </c>
      <c r="R455" s="59"/>
      <c r="S455" s="59"/>
      <c r="T455" s="59"/>
      <c r="U455" s="59"/>
      <c r="V455" s="59"/>
      <c r="W455" s="59"/>
      <c r="X455" s="59"/>
      <c r="Y455" s="59"/>
      <c r="Z455" s="59"/>
      <c r="AA455" s="59"/>
      <c r="AB455" s="59"/>
      <c r="AC455" s="59"/>
      <c r="AD455" s="61">
        <f>IF(AND($G455="正式版",$H455="中西医诊所"),IFERROR(R455/同类汇总数据!C$3,0),IF(AND($G455="正式版",$H455="中医诊所"),IFERROR(R455/同类汇总数据!C$4,0),IF(AND($G455="正式版",$H455="口腔诊所"),IFERROR(R455/同类汇总数据!C$5,0),IF(AND($G455="检查版",$H455="中西医诊所"),IFERROR(R455/同类汇总数据!C$6,0),IF(AND($G455="检查版",$H455="中医诊所"),IFERROR(R455/同类汇总数据!C$7,0),IF(AND($G455="检查版",$H455="口腔诊所"),IFERROR(R455/同类汇总数据!C$8,0),IF(AND($G455="互联网版",$H455="中西医诊所"),IFERROR(R455/同类汇总数据!C$9,0),IF(AND($G455="互联网版",$H455="中医诊所"),IFERROR(R455/同类汇总数据!C$10,0),IF(AND($G455="互联网版",$H455="口腔诊所"),IFERROR(R455/同类汇总数据!C$11,0))))))))))</f>
        <v>0</v>
      </c>
      <c r="AE455" s="61">
        <f>IF(AND($G455="正式版",$H455="中西医诊所"),IFERROR(S455/同类汇总数据!D$3,0),IF(AND($G455="正式版",$H455="中医诊所"),IFERROR(S455/同类汇总数据!D$4,0),IF(AND($G455="正式版",$H455="口腔诊所"),IFERROR(S455/同类汇总数据!D$5,0),IF(AND($G455="检查版",$H455="中西医诊所"),IFERROR(S455/同类汇总数据!D$6,0),IF(AND($G455="检查版",$H455="中医诊所"),IFERROR(S455/同类汇总数据!D$7,0),IF(AND($G455="检查版",$H455="口腔诊所"),IFERROR(S455/同类汇总数据!D$8,0),IF(AND($G455="互联网版",$H455="中西医诊所"),IFERROR(S455/同类汇总数据!D$9,0),IF(AND($G455="互联网版",$H455="中医诊所"),IFERROR(S455/同类汇总数据!D$10,0),IF(AND($G455="互联网版",$H455="口腔诊所"),IFERROR(S455/同类汇总数据!D$11,0))))))))))</f>
        <v>0</v>
      </c>
      <c r="AF455" s="61">
        <f>IF(AND($G455="正式版",$H455="中西医诊所"),IFERROR(T455/同类汇总数据!E$3,0),IF(AND($G455="正式版",$H455="中医诊所"),IFERROR(T455/同类汇总数据!E$4,0),IF(AND($G455="正式版",$H455="口腔诊所"),IFERROR(T455/同类汇总数据!E$5,0),IF(AND($G455="检查版",$H455="中西医诊所"),IFERROR(T455/同类汇总数据!E$6,0),IF(AND($G455="检查版",$H455="中医诊所"),IFERROR(T455/同类汇总数据!E$7,0),IF(AND($G455="检查版",$H455="口腔诊所"),IFERROR(T455/同类汇总数据!E$8,0),IF(AND($G455="互联网版",$H455="中西医诊所"),IFERROR(T455/同类汇总数据!E$9,0),IF(AND($G455="互联网版",$H455="中医诊所"),IFERROR(T455/同类汇总数据!E$10,0),IF(AND($G455="互联网版",$H455="口腔诊所"),IFERROR(T455/同类汇总数据!E$11,0))))))))))</f>
        <v>0</v>
      </c>
      <c r="AG455" s="61">
        <f>IF(AND($G455="正式版",$H455="中西医诊所"),IFERROR(U455/同类汇总数据!F$3,0),IF(AND($G455="正式版",$H455="中医诊所"),IFERROR(U455/同类汇总数据!F$4,0),IF(AND($G455="正式版",$H455="口腔诊所"),IFERROR(U455/同类汇总数据!F$5,0),IF(AND($G455="检查版",$H455="中西医诊所"),IFERROR(U455/同类汇总数据!F$6,0),IF(AND($G455="检查版",$H455="中医诊所"),IFERROR(U455/同类汇总数据!F$7,0),IF(AND($G455="检查版",$H455="口腔诊所"),IFERROR(U455/同类汇总数据!F$8,0),IF(AND($G455="互联网版",$H455="中西医诊所"),IFERROR(U455/同类汇总数据!F$9,0),IF(AND($G455="互联网版",$H455="中医诊所"),IFERROR(U455/同类汇总数据!F$10,0),IF(AND($G455="互联网版",$H455="口腔诊所"),IFERROR(U455/同类汇总数据!F$11,0))))))))))</f>
        <v>0</v>
      </c>
      <c r="AH455" s="61">
        <f>IF(AND($G455="正式版",$H455="中西医诊所"),IFERROR(V455/同类汇总数据!G$3,0),IF(AND($G455="正式版",$H455="中医诊所"),IFERROR(V455/同类汇总数据!G$4,0),IF(AND($G455="正式版",$H455="口腔诊所"),IFERROR(V455/同类汇总数据!G$5,0),IF(AND($G455="检查版",$H455="中西医诊所"),IFERROR(V455/同类汇总数据!G$6,0),IF(AND($G455="检查版",$H455="中医诊所"),IFERROR(V455/同类汇总数据!G$7,0),IF(AND($G455="检查版",$H455="口腔诊所"),IFERROR(V455/同类汇总数据!G$8,0),IF(AND($G455="互联网版",$H455="中西医诊所"),IFERROR(V455/同类汇总数据!G$9,0),IF(AND($G455="互联网版",$H455="中医诊所"),IFERROR(V455/同类汇总数据!G$10,0),IF(AND($G455="互联网版",$H455="口腔诊所"),IFERROR(V455/同类汇总数据!G$11,0))))))))))</f>
        <v>0</v>
      </c>
      <c r="AI455" s="61">
        <f>IF(AND($G455="正式版",$H455="中西医诊所"),IFERROR(W455/同类汇总数据!H$3,0),IF(AND($G455="正式版",$H455="中医诊所"),IFERROR(W455/同类汇总数据!H$4,0),IF(AND($G455="正式版",$H455="口腔诊所"),IFERROR(W455/同类汇总数据!H$5,0),IF(AND($G455="检查版",$H455="中西医诊所"),IFERROR(W455/同类汇总数据!H$6,0),IF(AND($G455="检查版",$H455="中医诊所"),IFERROR(W455/同类汇总数据!H$7,0),IF(AND($G455="检查版",$H455="口腔诊所"),IFERROR(W455/同类汇总数据!H$8,0),IF(AND($G455="互联网版",$H455="中西医诊所"),IFERROR(W455/同类汇总数据!H$9,0),IF(AND($G455="互联网版",$H455="中医诊所"),IFERROR(W455/同类汇总数据!H$10,0),IF(AND($G455="互联网版",$H455="口腔诊所"),IFERROR(W455/同类汇总数据!H$11,0))))))))))</f>
        <v>0</v>
      </c>
      <c r="AJ455" s="61">
        <f>IF(AND($G455="正式版",$H455="中西医诊所"),IFERROR(X455/同类汇总数据!I$3,0),IF(AND($G455="正式版",$H455="中医诊所"),IFERROR(X455/同类汇总数据!I$4,0),IF(AND($G455="正式版",$H455="口腔诊所"),IFERROR(X455/同类汇总数据!I$5,0),IF(AND($G455="检查版",$H455="中西医诊所"),IFERROR(X455/同类汇总数据!I$6,0),IF(AND($G455="检查版",$H455="中医诊所"),IFERROR(X455/同类汇总数据!I$7,0),IF(AND($G455="检查版",$H455="口腔诊所"),IFERROR(X455/同类汇总数据!I$8,0),IF(AND($G455="互联网版",$H455="中西医诊所"),IFERROR(X455/同类汇总数据!I$9,0),IF(AND($G455="互联网版",$H455="中医诊所"),IFERROR(X455/同类汇总数据!I$10,0),IF(AND($G455="互联网版",$H455="口腔诊所"),IFERROR(X455/同类汇总数据!I$11,0))))))))))</f>
        <v>0</v>
      </c>
      <c r="AK455" s="61">
        <f>IF(AND($G455="正式版",$H455="中西医诊所"),IFERROR(Y455/同类汇总数据!J$3,0),IF(AND($G455="正式版",$H455="中医诊所"),IFERROR(Y455/同类汇总数据!J$4,0),IF(AND($G455="正式版",$H455="口腔诊所"),IFERROR(Y455/同类汇总数据!J$5,0),IF(AND($G455="检查版",$H455="中西医诊所"),IFERROR(Y455/同类汇总数据!J$6,0),IF(AND($G455="检查版",$H455="中医诊所"),IFERROR(Y455/同类汇总数据!J$7,0),IF(AND($G455="检查版",$H455="口腔诊所"),IFERROR(Y455/同类汇总数据!J$8,0),IF(AND($G455="互联网版",$H455="中西医诊所"),IFERROR(Y455/同类汇总数据!J$9,0),IF(AND($G455="互联网版",$H455="中医诊所"),IFERROR(Y455/同类汇总数据!J$10,0),IF(AND($G455="互联网版",$H455="口腔诊所"),IFERROR(Y455/同类汇总数据!J$11,0))))))))))</f>
        <v>0</v>
      </c>
      <c r="AL455" s="62" t="str">
        <f ca="1" t="shared" si="115"/>
        <v>今年内未操作</v>
      </c>
      <c r="AM455" s="62" t="str">
        <f t="shared" si="116"/>
        <v>低于同行20%</v>
      </c>
      <c r="AN455" s="5" t="str">
        <f t="shared" si="117"/>
        <v>低于同行20%</v>
      </c>
      <c r="AO455" s="63">
        <f t="shared" si="118"/>
        <v>45707.5504075</v>
      </c>
      <c r="AP455" s="5" t="str">
        <f t="shared" si="119"/>
        <v/>
      </c>
      <c r="AQ455" s="60">
        <v>45419.8661719097</v>
      </c>
    </row>
    <row r="456" ht="17" spans="1:43">
      <c r="A456" s="5">
        <f t="shared" si="125"/>
        <v>453</v>
      </c>
      <c r="B456" s="55" t="str">
        <f t="shared" si="112"/>
        <v>连续三月交易上升</v>
      </c>
      <c r="C456" s="2" t="str">
        <f t="shared" si="113"/>
        <v/>
      </c>
      <c r="D456" s="56" t="str">
        <f t="shared" si="114"/>
        <v>-</v>
      </c>
      <c r="E456" s="84" t="s">
        <v>1327</v>
      </c>
      <c r="F456" s="58">
        <v>45422.420293206</v>
      </c>
      <c r="G456" s="59" t="s">
        <v>38</v>
      </c>
      <c r="H456" s="59" t="s">
        <v>63</v>
      </c>
      <c r="I456" s="59" t="s">
        <v>40</v>
      </c>
      <c r="J456" s="59" t="s">
        <v>45</v>
      </c>
      <c r="K456" s="59" t="s">
        <v>1328</v>
      </c>
      <c r="L456" s="59"/>
      <c r="M456" s="60">
        <v>46103.670625</v>
      </c>
      <c r="N456" s="60">
        <v>46103.7716546528</v>
      </c>
      <c r="O456" s="60">
        <v>45712.6516846528</v>
      </c>
      <c r="P456" s="60">
        <v>45718.3888176157</v>
      </c>
      <c r="Q456" s="60">
        <v>45718.3955954861</v>
      </c>
      <c r="R456" s="59">
        <v>8741</v>
      </c>
      <c r="S456" s="59">
        <v>29803</v>
      </c>
      <c r="T456" s="59">
        <v>64839.17</v>
      </c>
      <c r="U456" s="59">
        <v>61119.17</v>
      </c>
      <c r="V456" s="59">
        <v>20</v>
      </c>
      <c r="W456" s="59">
        <v>65</v>
      </c>
      <c r="X456" s="59">
        <v>143</v>
      </c>
      <c r="Y456" s="59">
        <v>128</v>
      </c>
      <c r="Z456" s="59">
        <v>540.1061946903</v>
      </c>
      <c r="AA456" s="59">
        <v>0.7459111421</v>
      </c>
      <c r="AB456" s="59">
        <v>-0.0498625181</v>
      </c>
      <c r="AC456" s="59">
        <v>-0.5617621231</v>
      </c>
      <c r="AD456" s="61">
        <f>IF(AND($G456="正式版",$H456="中西医诊所"),IFERROR(R456/同类汇总数据!C$3,0),IF(AND($G456="正式版",$H456="中医诊所"),IFERROR(R456/同类汇总数据!C$4,0),IF(AND($G456="正式版",$H456="口腔诊所"),IFERROR(R456/同类汇总数据!C$5,0),IF(AND($G456="检查版",$H456="中西医诊所"),IFERROR(R456/同类汇总数据!C$6,0),IF(AND($G456="检查版",$H456="中医诊所"),IFERROR(R456/同类汇总数据!C$7,0),IF(AND($G456="检查版",$H456="口腔诊所"),IFERROR(R456/同类汇总数据!C$8,0),IF(AND($G456="互联网版",$H456="中西医诊所"),IFERROR(R456/同类汇总数据!C$9,0),IF(AND($G456="互联网版",$H456="中医诊所"),IFERROR(R456/同类汇总数据!C$10,0),IF(AND($G456="互联网版",$H456="口腔诊所"),IFERROR(R456/同类汇总数据!C$11,0))))))))))</f>
        <v>0.874314731335228</v>
      </c>
      <c r="AE456" s="61">
        <f>IF(AND($G456="正式版",$H456="中西医诊所"),IFERROR(S456/同类汇总数据!D$3,0),IF(AND($G456="正式版",$H456="中医诊所"),IFERROR(S456/同类汇总数据!D$4,0),IF(AND($G456="正式版",$H456="口腔诊所"),IFERROR(S456/同类汇总数据!D$5,0),IF(AND($G456="检查版",$H456="中西医诊所"),IFERROR(S456/同类汇总数据!D$6,0),IF(AND($G456="检查版",$H456="中医诊所"),IFERROR(S456/同类汇总数据!D$7,0),IF(AND($G456="检查版",$H456="口腔诊所"),IFERROR(S456/同类汇总数据!D$8,0),IF(AND($G456="互联网版",$H456="中西医诊所"),IFERROR(S456/同类汇总数据!D$9,0),IF(AND($G456="互联网版",$H456="中医诊所"),IFERROR(S456/同类汇总数据!D$10,0),IF(AND($G456="互联网版",$H456="口腔诊所"),IFERROR(S456/同类汇总数据!D$11,0))))))))))</f>
        <v>0.686217735716424</v>
      </c>
      <c r="AF456" s="61">
        <f>IF(AND($G456="正式版",$H456="中西医诊所"),IFERROR(T456/同类汇总数据!E$3,0),IF(AND($G456="正式版",$H456="中医诊所"),IFERROR(T456/同类汇总数据!E$4,0),IF(AND($G456="正式版",$H456="口腔诊所"),IFERROR(T456/同类汇总数据!E$5,0),IF(AND($G456="检查版",$H456="中西医诊所"),IFERROR(T456/同类汇总数据!E$6,0),IF(AND($G456="检查版",$H456="中医诊所"),IFERROR(T456/同类汇总数据!E$7,0),IF(AND($G456="检查版",$H456="口腔诊所"),IFERROR(T456/同类汇总数据!E$8,0),IF(AND($G456="互联网版",$H456="中西医诊所"),IFERROR(T456/同类汇总数据!E$9,0),IF(AND($G456="互联网版",$H456="中医诊所"),IFERROR(T456/同类汇总数据!E$10,0),IF(AND($G456="互联网版",$H456="口腔诊所"),IFERROR(T456/同类汇总数据!E$11,0))))))))))</f>
        <v>0.584837622245496</v>
      </c>
      <c r="AG456" s="61">
        <f>IF(AND($G456="正式版",$H456="中西医诊所"),IFERROR(U456/同类汇总数据!F$3,0),IF(AND($G456="正式版",$H456="中医诊所"),IFERROR(U456/同类汇总数据!F$4,0),IF(AND($G456="正式版",$H456="口腔诊所"),IFERROR(U456/同类汇总数据!F$5,0),IF(AND($G456="检查版",$H456="中西医诊所"),IFERROR(U456/同类汇总数据!F$6,0),IF(AND($G456="检查版",$H456="中医诊所"),IFERROR(U456/同类汇总数据!F$7,0),IF(AND($G456="检查版",$H456="口腔诊所"),IFERROR(U456/同类汇总数据!F$8,0),IF(AND($G456="互联网版",$H456="中西医诊所"),IFERROR(U456/同类汇总数据!F$9,0),IF(AND($G456="互联网版",$H456="中医诊所"),IFERROR(U456/同类汇总数据!F$10,0),IF(AND($G456="互联网版",$H456="口腔诊所"),IFERROR(U456/同类汇总数据!F$11,0))))))))))</f>
        <v>0.611815774684205</v>
      </c>
      <c r="AH456" s="61">
        <f>IF(AND($G456="正式版",$H456="中西医诊所"),IFERROR(V456/同类汇总数据!G$3,0),IF(AND($G456="正式版",$H456="中医诊所"),IFERROR(V456/同类汇总数据!G$4,0),IF(AND($G456="正式版",$H456="口腔诊所"),IFERROR(V456/同类汇总数据!G$5,0),IF(AND($G456="检查版",$H456="中西医诊所"),IFERROR(V456/同类汇总数据!G$6,0),IF(AND($G456="检查版",$H456="中医诊所"),IFERROR(V456/同类汇总数据!G$7,0),IF(AND($G456="检查版",$H456="口腔诊所"),IFERROR(V456/同类汇总数据!G$8,0),IF(AND($G456="互联网版",$H456="中西医诊所"),IFERROR(V456/同类汇总数据!G$9,0),IF(AND($G456="互联网版",$H456="中医诊所"),IFERROR(V456/同类汇总数据!G$10,0),IF(AND($G456="互联网版",$H456="口腔诊所"),IFERROR(V456/同类汇总数据!G$11,0))))))))))</f>
        <v>1.48628162064148</v>
      </c>
      <c r="AI456" s="61">
        <f>IF(AND($G456="正式版",$H456="中西医诊所"),IFERROR(W456/同类汇总数据!H$3,0),IF(AND($G456="正式版",$H456="中医诊所"),IFERROR(W456/同类汇总数据!H$4,0),IF(AND($G456="正式版",$H456="口腔诊所"),IFERROR(W456/同类汇总数据!H$5,0),IF(AND($G456="检查版",$H456="中西医诊所"),IFERROR(W456/同类汇总数据!H$6,0),IF(AND($G456="检查版",$H456="中医诊所"),IFERROR(W456/同类汇总数据!H$7,0),IF(AND($G456="检查版",$H456="口腔诊所"),IFERROR(W456/同类汇总数据!H$8,0),IF(AND($G456="互联网版",$H456="中西医诊所"),IFERROR(W456/同类汇总数据!H$9,0),IF(AND($G456="互联网版",$H456="中医诊所"),IFERROR(W456/同类汇总数据!H$10,0),IF(AND($G456="互联网版",$H456="口腔诊所"),IFERROR(W456/同类汇总数据!H$11,0))))))))))</f>
        <v>1.14464228167709</v>
      </c>
      <c r="AJ456" s="61">
        <f>IF(AND($G456="正式版",$H456="中西医诊所"),IFERROR(X456/同类汇总数据!I$3,0),IF(AND($G456="正式版",$H456="中医诊所"),IFERROR(X456/同类汇总数据!I$4,0),IF(AND($G456="正式版",$H456="口腔诊所"),IFERROR(X456/同类汇总数据!I$5,0),IF(AND($G456="检查版",$H456="中西医诊所"),IFERROR(X456/同类汇总数据!I$6,0),IF(AND($G456="检查版",$H456="中医诊所"),IFERROR(X456/同类汇总数据!I$7,0),IF(AND($G456="检查版",$H456="口腔诊所"),IFERROR(X456/同类汇总数据!I$8,0),IF(AND($G456="互联网版",$H456="中西医诊所"),IFERROR(X456/同类汇总数据!I$9,0),IF(AND($G456="互联网版",$H456="中医诊所"),IFERROR(X456/同类汇总数据!I$10,0),IF(AND($G456="互联网版",$H456="口腔诊所"),IFERROR(X456/同类汇总数据!I$11,0))))))))))</f>
        <v>0.969218829956317</v>
      </c>
      <c r="AK456" s="61">
        <f>IF(AND($G456="正式版",$H456="中西医诊所"),IFERROR(Y456/同类汇总数据!J$3,0),IF(AND($G456="正式版",$H456="中医诊所"),IFERROR(Y456/同类汇总数据!J$4,0),IF(AND($G456="正式版",$H456="口腔诊所"),IFERROR(Y456/同类汇总数据!J$5,0),IF(AND($G456="检查版",$H456="中西医诊所"),IFERROR(Y456/同类汇总数据!J$6,0),IF(AND($G456="检查版",$H456="中医诊所"),IFERROR(Y456/同类汇总数据!J$7,0),IF(AND($G456="检查版",$H456="口腔诊所"),IFERROR(Y456/同类汇总数据!J$8,0),IF(AND($G456="互联网版",$H456="中西医诊所"),IFERROR(Y456/同类汇总数据!J$9,0),IF(AND($G456="互联网版",$H456="中医诊所"),IFERROR(Y456/同类汇总数据!J$10,0),IF(AND($G456="互联网版",$H456="口腔诊所"),IFERROR(Y456/同类汇总数据!J$11,0))))))))))</f>
        <v>0.963803893014756</v>
      </c>
      <c r="AL456" s="62" t="str">
        <f ca="1" t="shared" si="115"/>
        <v>-</v>
      </c>
      <c r="AM456" s="62" t="str">
        <f t="shared" si="116"/>
        <v/>
      </c>
      <c r="AN456" s="5" t="str">
        <f t="shared" si="117"/>
        <v/>
      </c>
      <c r="AO456" s="63">
        <f t="shared" si="118"/>
        <v>46103.7716546528</v>
      </c>
      <c r="AP456" s="5" t="str">
        <f t="shared" si="119"/>
        <v/>
      </c>
      <c r="AQ456" s="60">
        <v>45420.6615816551</v>
      </c>
    </row>
    <row r="457" ht="17" spans="1:43">
      <c r="A457" s="5">
        <f t="shared" si="125"/>
        <v>454</v>
      </c>
      <c r="B457" s="55" t="str">
        <f t="shared" si="112"/>
        <v>无交易</v>
      </c>
      <c r="C457" s="2" t="str">
        <f t="shared" si="113"/>
        <v/>
      </c>
      <c r="D457" s="56" t="str">
        <f t="shared" si="114"/>
        <v>流失</v>
      </c>
      <c r="E457" s="84" t="s">
        <v>1329</v>
      </c>
      <c r="F457" s="58">
        <v>45422.5036221412</v>
      </c>
      <c r="G457" s="59" t="s">
        <v>38</v>
      </c>
      <c r="H457" s="59" t="s">
        <v>63</v>
      </c>
      <c r="I457" s="59" t="s">
        <v>40</v>
      </c>
      <c r="J457" s="59" t="s">
        <v>182</v>
      </c>
      <c r="K457" s="59" t="s">
        <v>1330</v>
      </c>
      <c r="L457" s="59" t="s">
        <v>1331</v>
      </c>
      <c r="M457" s="60">
        <v>45969.4327430556</v>
      </c>
      <c r="N457" s="60">
        <v>45969.4503358102</v>
      </c>
      <c r="O457" s="60">
        <v>45969.4495937963</v>
      </c>
      <c r="P457" s="60">
        <v>45881.4763243866</v>
      </c>
      <c r="Q457" s="60">
        <v>45930.5909841551</v>
      </c>
      <c r="R457" s="59"/>
      <c r="S457" s="59"/>
      <c r="T457" s="59"/>
      <c r="U457" s="59"/>
      <c r="V457" s="59"/>
      <c r="W457" s="59"/>
      <c r="X457" s="59"/>
      <c r="Y457" s="59"/>
      <c r="Z457" s="59"/>
      <c r="AA457" s="59"/>
      <c r="AB457" s="59"/>
      <c r="AC457" s="59"/>
      <c r="AD457" s="61">
        <f>IF(AND($G457="正式版",$H457="中西医诊所"),IFERROR(R457/同类汇总数据!C$3,0),IF(AND($G457="正式版",$H457="中医诊所"),IFERROR(R457/同类汇总数据!C$4,0),IF(AND($G457="正式版",$H457="口腔诊所"),IFERROR(R457/同类汇总数据!C$5,0),IF(AND($G457="检查版",$H457="中西医诊所"),IFERROR(R457/同类汇总数据!C$6,0),IF(AND($G457="检查版",$H457="中医诊所"),IFERROR(R457/同类汇总数据!C$7,0),IF(AND($G457="检查版",$H457="口腔诊所"),IFERROR(R457/同类汇总数据!C$8,0),IF(AND($G457="互联网版",$H457="中西医诊所"),IFERROR(R457/同类汇总数据!C$9,0),IF(AND($G457="互联网版",$H457="中医诊所"),IFERROR(R457/同类汇总数据!C$10,0),IF(AND($G457="互联网版",$H457="口腔诊所"),IFERROR(R457/同类汇总数据!C$11,0))))))))))</f>
        <v>0</v>
      </c>
      <c r="AE457" s="61">
        <f>IF(AND($G457="正式版",$H457="中西医诊所"),IFERROR(S457/同类汇总数据!D$3,0),IF(AND($G457="正式版",$H457="中医诊所"),IFERROR(S457/同类汇总数据!D$4,0),IF(AND($G457="正式版",$H457="口腔诊所"),IFERROR(S457/同类汇总数据!D$5,0),IF(AND($G457="检查版",$H457="中西医诊所"),IFERROR(S457/同类汇总数据!D$6,0),IF(AND($G457="检查版",$H457="中医诊所"),IFERROR(S457/同类汇总数据!D$7,0),IF(AND($G457="检查版",$H457="口腔诊所"),IFERROR(S457/同类汇总数据!D$8,0),IF(AND($G457="互联网版",$H457="中西医诊所"),IFERROR(S457/同类汇总数据!D$9,0),IF(AND($G457="互联网版",$H457="中医诊所"),IFERROR(S457/同类汇总数据!D$10,0),IF(AND($G457="互联网版",$H457="口腔诊所"),IFERROR(S457/同类汇总数据!D$11,0))))))))))</f>
        <v>0</v>
      </c>
      <c r="AF457" s="61">
        <f>IF(AND($G457="正式版",$H457="中西医诊所"),IFERROR(T457/同类汇总数据!E$3,0),IF(AND($G457="正式版",$H457="中医诊所"),IFERROR(T457/同类汇总数据!E$4,0),IF(AND($G457="正式版",$H457="口腔诊所"),IFERROR(T457/同类汇总数据!E$5,0),IF(AND($G457="检查版",$H457="中西医诊所"),IFERROR(T457/同类汇总数据!E$6,0),IF(AND($G457="检查版",$H457="中医诊所"),IFERROR(T457/同类汇总数据!E$7,0),IF(AND($G457="检查版",$H457="口腔诊所"),IFERROR(T457/同类汇总数据!E$8,0),IF(AND($G457="互联网版",$H457="中西医诊所"),IFERROR(T457/同类汇总数据!E$9,0),IF(AND($G457="互联网版",$H457="中医诊所"),IFERROR(T457/同类汇总数据!E$10,0),IF(AND($G457="互联网版",$H457="口腔诊所"),IFERROR(T457/同类汇总数据!E$11,0))))))))))</f>
        <v>0</v>
      </c>
      <c r="AG457" s="61">
        <f>IF(AND($G457="正式版",$H457="中西医诊所"),IFERROR(U457/同类汇总数据!F$3,0),IF(AND($G457="正式版",$H457="中医诊所"),IFERROR(U457/同类汇总数据!F$4,0),IF(AND($G457="正式版",$H457="口腔诊所"),IFERROR(U457/同类汇总数据!F$5,0),IF(AND($G457="检查版",$H457="中西医诊所"),IFERROR(U457/同类汇总数据!F$6,0),IF(AND($G457="检查版",$H457="中医诊所"),IFERROR(U457/同类汇总数据!F$7,0),IF(AND($G457="检查版",$H457="口腔诊所"),IFERROR(U457/同类汇总数据!F$8,0),IF(AND($G457="互联网版",$H457="中西医诊所"),IFERROR(U457/同类汇总数据!F$9,0),IF(AND($G457="互联网版",$H457="中医诊所"),IFERROR(U457/同类汇总数据!F$10,0),IF(AND($G457="互联网版",$H457="口腔诊所"),IFERROR(U457/同类汇总数据!F$11,0))))))))))</f>
        <v>0</v>
      </c>
      <c r="AH457" s="61">
        <f>IF(AND($G457="正式版",$H457="中西医诊所"),IFERROR(V457/同类汇总数据!G$3,0),IF(AND($G457="正式版",$H457="中医诊所"),IFERROR(V457/同类汇总数据!G$4,0),IF(AND($G457="正式版",$H457="口腔诊所"),IFERROR(V457/同类汇总数据!G$5,0),IF(AND($G457="检查版",$H457="中西医诊所"),IFERROR(V457/同类汇总数据!G$6,0),IF(AND($G457="检查版",$H457="中医诊所"),IFERROR(V457/同类汇总数据!G$7,0),IF(AND($G457="检查版",$H457="口腔诊所"),IFERROR(V457/同类汇总数据!G$8,0),IF(AND($G457="互联网版",$H457="中西医诊所"),IFERROR(V457/同类汇总数据!G$9,0),IF(AND($G457="互联网版",$H457="中医诊所"),IFERROR(V457/同类汇总数据!G$10,0),IF(AND($G457="互联网版",$H457="口腔诊所"),IFERROR(V457/同类汇总数据!G$11,0))))))))))</f>
        <v>0</v>
      </c>
      <c r="AI457" s="61">
        <f>IF(AND($G457="正式版",$H457="中西医诊所"),IFERROR(W457/同类汇总数据!H$3,0),IF(AND($G457="正式版",$H457="中医诊所"),IFERROR(W457/同类汇总数据!H$4,0),IF(AND($G457="正式版",$H457="口腔诊所"),IFERROR(W457/同类汇总数据!H$5,0),IF(AND($G457="检查版",$H457="中西医诊所"),IFERROR(W457/同类汇总数据!H$6,0),IF(AND($G457="检查版",$H457="中医诊所"),IFERROR(W457/同类汇总数据!H$7,0),IF(AND($G457="检查版",$H457="口腔诊所"),IFERROR(W457/同类汇总数据!H$8,0),IF(AND($G457="互联网版",$H457="中西医诊所"),IFERROR(W457/同类汇总数据!H$9,0),IF(AND($G457="互联网版",$H457="中医诊所"),IFERROR(W457/同类汇总数据!H$10,0),IF(AND($G457="互联网版",$H457="口腔诊所"),IFERROR(W457/同类汇总数据!H$11,0))))))))))</f>
        <v>0</v>
      </c>
      <c r="AJ457" s="61">
        <f>IF(AND($G457="正式版",$H457="中西医诊所"),IFERROR(X457/同类汇总数据!I$3,0),IF(AND($G457="正式版",$H457="中医诊所"),IFERROR(X457/同类汇总数据!I$4,0),IF(AND($G457="正式版",$H457="口腔诊所"),IFERROR(X457/同类汇总数据!I$5,0),IF(AND($G457="检查版",$H457="中西医诊所"),IFERROR(X457/同类汇总数据!I$6,0),IF(AND($G457="检查版",$H457="中医诊所"),IFERROR(X457/同类汇总数据!I$7,0),IF(AND($G457="检查版",$H457="口腔诊所"),IFERROR(X457/同类汇总数据!I$8,0),IF(AND($G457="互联网版",$H457="中西医诊所"),IFERROR(X457/同类汇总数据!I$9,0),IF(AND($G457="互联网版",$H457="中医诊所"),IFERROR(X457/同类汇总数据!I$10,0),IF(AND($G457="互联网版",$H457="口腔诊所"),IFERROR(X457/同类汇总数据!I$11,0))))))))))</f>
        <v>0</v>
      </c>
      <c r="AK457" s="61">
        <f>IF(AND($G457="正式版",$H457="中西医诊所"),IFERROR(Y457/同类汇总数据!J$3,0),IF(AND($G457="正式版",$H457="中医诊所"),IFERROR(Y457/同类汇总数据!J$4,0),IF(AND($G457="正式版",$H457="口腔诊所"),IFERROR(Y457/同类汇总数据!J$5,0),IF(AND($G457="检查版",$H457="中西医诊所"),IFERROR(Y457/同类汇总数据!J$6,0),IF(AND($G457="检查版",$H457="中医诊所"),IFERROR(Y457/同类汇总数据!J$7,0),IF(AND($G457="检查版",$H457="口腔诊所"),IFERROR(Y457/同类汇总数据!J$8,0),IF(AND($G457="互联网版",$H457="中西医诊所"),IFERROR(Y457/同类汇总数据!J$9,0),IF(AND($G457="互联网版",$H457="中医诊所"),IFERROR(Y457/同类汇总数据!J$10,0),IF(AND($G457="互联网版",$H457="口腔诊所"),IFERROR(Y457/同类汇总数据!J$11,0))))))))))</f>
        <v>0</v>
      </c>
      <c r="AL457" s="62" t="str">
        <f ca="1" t="shared" si="115"/>
        <v>今年内未操作</v>
      </c>
      <c r="AM457" s="62" t="str">
        <f t="shared" si="116"/>
        <v>低于同行20%</v>
      </c>
      <c r="AN457" s="5" t="str">
        <f t="shared" si="117"/>
        <v>低于同行20%</v>
      </c>
      <c r="AO457" s="63">
        <f t="shared" si="118"/>
        <v>45969.4503358102</v>
      </c>
      <c r="AP457" s="5" t="str">
        <f t="shared" si="119"/>
        <v/>
      </c>
      <c r="AQ457" s="60">
        <v>45420.6866724074</v>
      </c>
    </row>
    <row r="458" ht="17" spans="1:43">
      <c r="A458" s="5">
        <f t="shared" si="125"/>
        <v>455</v>
      </c>
      <c r="B458" s="55" t="str">
        <f t="shared" si="112"/>
        <v>交易波动较大</v>
      </c>
      <c r="C458" s="2" t="str">
        <f t="shared" si="113"/>
        <v/>
      </c>
      <c r="D458" s="56" t="str">
        <f t="shared" si="114"/>
        <v>-</v>
      </c>
      <c r="E458" s="84" t="s">
        <v>1332</v>
      </c>
      <c r="F458" s="58">
        <v>45422.8679887847</v>
      </c>
      <c r="G458" s="59" t="s">
        <v>60</v>
      </c>
      <c r="H458" s="59" t="s">
        <v>39</v>
      </c>
      <c r="I458" s="59" t="s">
        <v>40</v>
      </c>
      <c r="J458" s="59" t="s">
        <v>85</v>
      </c>
      <c r="K458" s="59" t="s">
        <v>1333</v>
      </c>
      <c r="L458" s="59" t="s">
        <v>1334</v>
      </c>
      <c r="M458" s="60">
        <v>46104.3942708333</v>
      </c>
      <c r="N458" s="60">
        <v>46103.8780492245</v>
      </c>
      <c r="O458" s="60">
        <v>46103.8772719097</v>
      </c>
      <c r="P458" s="60">
        <v>46046.6802877199</v>
      </c>
      <c r="Q458" s="60">
        <v>46103.8780967708</v>
      </c>
      <c r="R458" s="59">
        <v>4752.25</v>
      </c>
      <c r="S458" s="59">
        <v>16595.25</v>
      </c>
      <c r="T458" s="59">
        <v>52098.75</v>
      </c>
      <c r="U458" s="59">
        <v>46252.75</v>
      </c>
      <c r="V458" s="59">
        <v>60</v>
      </c>
      <c r="W458" s="59">
        <v>223</v>
      </c>
      <c r="X458" s="59">
        <v>718</v>
      </c>
      <c r="Y458" s="59">
        <v>617</v>
      </c>
      <c r="Z458" s="59">
        <v>117.9917091837</v>
      </c>
      <c r="AA458" s="59">
        <v>-0.0110690662</v>
      </c>
      <c r="AB458" s="59">
        <v>-0.1036987582</v>
      </c>
      <c r="AC458" s="59">
        <v>-0.1875678021</v>
      </c>
      <c r="AD458" s="61">
        <f>IF(AND($G458="正式版",$H458="中西医诊所"),IFERROR(R458/同类汇总数据!C$3,0),IF(AND($G458="正式版",$H458="中医诊所"),IFERROR(R458/同类汇总数据!C$4,0),IF(AND($G458="正式版",$H458="口腔诊所"),IFERROR(R458/同类汇总数据!C$5,0),IF(AND($G458="检查版",$H458="中西医诊所"),IFERROR(R458/同类汇总数据!C$6,0),IF(AND($G458="检查版",$H458="中医诊所"),IFERROR(R458/同类汇总数据!C$7,0),IF(AND($G458="检查版",$H458="口腔诊所"),IFERROR(R458/同类汇总数据!C$8,0),IF(AND($G458="互联网版",$H458="中西医诊所"),IFERROR(R458/同类汇总数据!C$9,0),IF(AND($G458="互联网版",$H458="中医诊所"),IFERROR(R458/同类汇总数据!C$10,0),IF(AND($G458="互联网版",$H458="口腔诊所"),IFERROR(R458/同类汇总数据!C$11,0))))))))))</f>
        <v>2.0579259215955</v>
      </c>
      <c r="AE458" s="61">
        <f>IF(AND($G458="正式版",$H458="中西医诊所"),IFERROR(S458/同类汇总数据!D$3,0),IF(AND($G458="正式版",$H458="中医诊所"),IFERROR(S458/同类汇总数据!D$4,0),IF(AND($G458="正式版",$H458="口腔诊所"),IFERROR(S458/同类汇总数据!D$5,0),IF(AND($G458="检查版",$H458="中西医诊所"),IFERROR(S458/同类汇总数据!D$6,0),IF(AND($G458="检查版",$H458="中医诊所"),IFERROR(S458/同类汇总数据!D$7,0),IF(AND($G458="检查版",$H458="口腔诊所"),IFERROR(S458/同类汇总数据!D$8,0),IF(AND($G458="互联网版",$H458="中西医诊所"),IFERROR(S458/同类汇总数据!D$9,0),IF(AND($G458="互联网版",$H458="中医诊所"),IFERROR(S458/同类汇总数据!D$10,0),IF(AND($G458="互联网版",$H458="口腔诊所"),IFERROR(S458/同类汇总数据!D$11,0))))))))))</f>
        <v>2.03431617191717</v>
      </c>
      <c r="AF458" s="61">
        <f>IF(AND($G458="正式版",$H458="中西医诊所"),IFERROR(T458/同类汇总数据!E$3,0),IF(AND($G458="正式版",$H458="中医诊所"),IFERROR(T458/同类汇总数据!E$4,0),IF(AND($G458="正式版",$H458="口腔诊所"),IFERROR(T458/同类汇总数据!E$5,0),IF(AND($G458="检查版",$H458="中西医诊所"),IFERROR(T458/同类汇总数据!E$6,0),IF(AND($G458="检查版",$H458="中医诊所"),IFERROR(T458/同类汇总数据!E$7,0),IF(AND($G458="检查版",$H458="口腔诊所"),IFERROR(T458/同类汇总数据!E$8,0),IF(AND($G458="互联网版",$H458="中西医诊所"),IFERROR(T458/同类汇总数据!E$9,0),IF(AND($G458="互联网版",$H458="中医诊所"),IFERROR(T458/同类汇总数据!E$10,0),IF(AND($G458="互联网版",$H458="口腔诊所"),IFERROR(T458/同类汇总数据!E$11,0))))))))))</f>
        <v>2.31901095682184</v>
      </c>
      <c r="AG458" s="61">
        <f>IF(AND($G458="正式版",$H458="中西医诊所"),IFERROR(U458/同类汇总数据!F$3,0),IF(AND($G458="正式版",$H458="中医诊所"),IFERROR(U458/同类汇总数据!F$4,0),IF(AND($G458="正式版",$H458="口腔诊所"),IFERROR(U458/同类汇总数据!F$5,0),IF(AND($G458="检查版",$H458="中西医诊所"),IFERROR(U458/同类汇总数据!F$6,0),IF(AND($G458="检查版",$H458="中医诊所"),IFERROR(U458/同类汇总数据!F$7,0),IF(AND($G458="检查版",$H458="口腔诊所"),IFERROR(U458/同类汇总数据!F$8,0),IF(AND($G458="互联网版",$H458="中西医诊所"),IFERROR(U458/同类汇总数据!F$9,0),IF(AND($G458="互联网版",$H458="中医诊所"),IFERROR(U458/同类汇总数据!F$10,0),IF(AND($G458="互联网版",$H458="口腔诊所"),IFERROR(U458/同类汇总数据!F$11,0))))))))))</f>
        <v>2.3329166991837</v>
      </c>
      <c r="AH458" s="61">
        <f>IF(AND($G458="正式版",$H458="中西医诊所"),IFERROR(V458/同类汇总数据!G$3,0),IF(AND($G458="正式版",$H458="中医诊所"),IFERROR(V458/同类汇总数据!G$4,0),IF(AND($G458="正式版",$H458="口腔诊所"),IFERROR(V458/同类汇总数据!G$5,0),IF(AND($G458="检查版",$H458="中西医诊所"),IFERROR(V458/同类汇总数据!G$6,0),IF(AND($G458="检查版",$H458="中医诊所"),IFERROR(V458/同类汇总数据!G$7,0),IF(AND($G458="检查版",$H458="口腔诊所"),IFERROR(V458/同类汇总数据!G$8,0),IF(AND($G458="互联网版",$H458="中西医诊所"),IFERROR(V458/同类汇总数据!G$9,0),IF(AND($G458="互联网版",$H458="中医诊所"),IFERROR(V458/同类汇总数据!G$10,0),IF(AND($G458="互联网版",$H458="口腔诊所"),IFERROR(V458/同类汇总数据!G$11,0))))))))))</f>
        <v>2.80373831775701</v>
      </c>
      <c r="AI458" s="61">
        <f>IF(AND($G458="正式版",$H458="中西医诊所"),IFERROR(W458/同类汇总数据!H$3,0),IF(AND($G458="正式版",$H458="中医诊所"),IFERROR(W458/同类汇总数据!H$4,0),IF(AND($G458="正式版",$H458="口腔诊所"),IFERROR(W458/同类汇总数据!H$5,0),IF(AND($G458="检查版",$H458="中西医诊所"),IFERROR(W458/同类汇总数据!H$6,0),IF(AND($G458="检查版",$H458="中医诊所"),IFERROR(W458/同类汇总数据!H$7,0),IF(AND($G458="检查版",$H458="口腔诊所"),IFERROR(W458/同类汇总数据!H$8,0),IF(AND($G458="互联网版",$H458="中西医诊所"),IFERROR(W458/同类汇总数据!H$9,0),IF(AND($G458="互联网版",$H458="中医诊所"),IFERROR(W458/同类汇总数据!H$10,0),IF(AND($G458="互联网版",$H458="口腔诊所"),IFERROR(W458/同类汇总数据!H$11,0))))))))))</f>
        <v>2.86724525875924</v>
      </c>
      <c r="AJ458" s="61">
        <f>IF(AND($G458="正式版",$H458="中西医诊所"),IFERROR(X458/同类汇总数据!I$3,0),IF(AND($G458="正式版",$H458="中医诊所"),IFERROR(X458/同类汇总数据!I$4,0),IF(AND($G458="正式版",$H458="口腔诊所"),IFERROR(X458/同类汇总数据!I$5,0),IF(AND($G458="检查版",$H458="中西医诊所"),IFERROR(X458/同类汇总数据!I$6,0),IF(AND($G458="检查版",$H458="中医诊所"),IFERROR(X458/同类汇总数据!I$7,0),IF(AND($G458="检查版",$H458="口腔诊所"),IFERROR(X458/同类汇总数据!I$8,0),IF(AND($G458="互联网版",$H458="中西医诊所"),IFERROR(X458/同类汇总数据!I$9,0),IF(AND($G458="互联网版",$H458="中医诊所"),IFERROR(X458/同类汇总数据!I$10,0),IF(AND($G458="互联网版",$H458="口腔诊所"),IFERROR(X458/同类汇总数据!I$11,0))))))))))</f>
        <v>3.26437826778813</v>
      </c>
      <c r="AK458" s="61">
        <f>IF(AND($G458="正式版",$H458="中西医诊所"),IFERROR(Y458/同类汇总数据!J$3,0),IF(AND($G458="正式版",$H458="中医诊所"),IFERROR(Y458/同类汇总数据!J$4,0),IF(AND($G458="正式版",$H458="口腔诊所"),IFERROR(Y458/同类汇总数据!J$5,0),IF(AND($G458="检查版",$H458="中西医诊所"),IFERROR(Y458/同类汇总数据!J$6,0),IF(AND($G458="检查版",$H458="中医诊所"),IFERROR(Y458/同类汇总数据!J$7,0),IF(AND($G458="检查版",$H458="口腔诊所"),IFERROR(Y458/同类汇总数据!J$8,0),IF(AND($G458="互联网版",$H458="中西医诊所"),IFERROR(Y458/同类汇总数据!J$9,0),IF(AND($G458="互联网版",$H458="中医诊所"),IFERROR(Y458/同类汇总数据!J$10,0),IF(AND($G458="互联网版",$H458="口腔诊所"),IFERROR(Y458/同类汇总数据!J$11,0))))))))))</f>
        <v>3.13516260162602</v>
      </c>
      <c r="AL458" s="62" t="str">
        <f ca="1" t="shared" si="115"/>
        <v>-</v>
      </c>
      <c r="AM458" s="62" t="str">
        <f t="shared" si="116"/>
        <v>高于同行100%</v>
      </c>
      <c r="AN458" s="5" t="str">
        <f t="shared" si="117"/>
        <v>高于同行100%</v>
      </c>
      <c r="AO458" s="63">
        <f t="shared" si="118"/>
        <v>46104.3942708333</v>
      </c>
      <c r="AP458" s="5" t="str">
        <f t="shared" si="119"/>
        <v/>
      </c>
      <c r="AQ458" s="60">
        <v>45421.5530558333</v>
      </c>
    </row>
    <row r="459" ht="17" spans="1:43">
      <c r="A459" s="5">
        <f t="shared" si="125"/>
        <v>456</v>
      </c>
      <c r="B459" s="55" t="str">
        <f t="shared" si="112"/>
        <v>交易波动较大</v>
      </c>
      <c r="C459" s="2" t="str">
        <f t="shared" si="113"/>
        <v/>
      </c>
      <c r="D459" s="56" t="str">
        <f t="shared" si="114"/>
        <v>-</v>
      </c>
      <c r="E459" s="84" t="s">
        <v>1335</v>
      </c>
      <c r="F459" s="58">
        <v>45424.8610784144</v>
      </c>
      <c r="G459" s="59" t="s">
        <v>38</v>
      </c>
      <c r="H459" s="59" t="s">
        <v>39</v>
      </c>
      <c r="I459" s="59" t="s">
        <v>40</v>
      </c>
      <c r="J459" s="59" t="s">
        <v>280</v>
      </c>
      <c r="K459" s="59" t="s">
        <v>1336</v>
      </c>
      <c r="L459" s="59"/>
      <c r="M459" s="60">
        <v>46104.3453125</v>
      </c>
      <c r="N459" s="60">
        <v>46104.3888290741</v>
      </c>
      <c r="O459" s="60">
        <v>45679.4952358333</v>
      </c>
      <c r="P459" s="60">
        <v>46103.6423465394</v>
      </c>
      <c r="Q459" s="60">
        <v>46104.3888448843</v>
      </c>
      <c r="R459" s="59">
        <v>10519</v>
      </c>
      <c r="S459" s="59">
        <v>34095</v>
      </c>
      <c r="T459" s="59">
        <v>99325.83</v>
      </c>
      <c r="U459" s="59">
        <v>88909.83</v>
      </c>
      <c r="V459" s="59">
        <v>177</v>
      </c>
      <c r="W459" s="59">
        <v>563</v>
      </c>
      <c r="X459" s="59">
        <v>1662</v>
      </c>
      <c r="Y459" s="59">
        <v>1487</v>
      </c>
      <c r="Z459" s="59">
        <v>124.5235714286</v>
      </c>
      <c r="AA459" s="59">
        <v>0.1274727019</v>
      </c>
      <c r="AB459" s="59">
        <v>-0.1357629171</v>
      </c>
      <c r="AC459" s="59">
        <v>-0.3275209822</v>
      </c>
      <c r="AD459" s="61">
        <f>IF(AND($G459="正式版",$H459="中西医诊所"),IFERROR(R459/同类汇总数据!C$3,0),IF(AND($G459="正式版",$H459="中医诊所"),IFERROR(R459/同类汇总数据!C$4,0),IF(AND($G459="正式版",$H459="口腔诊所"),IFERROR(R459/同类汇总数据!C$5,0),IF(AND($G459="检查版",$H459="中西医诊所"),IFERROR(R459/同类汇总数据!C$6,0),IF(AND($G459="检查版",$H459="中医诊所"),IFERROR(R459/同类汇总数据!C$7,0),IF(AND($G459="检查版",$H459="口腔诊所"),IFERROR(R459/同类汇总数据!C$8,0),IF(AND($G459="互联网版",$H459="中西医诊所"),IFERROR(R459/同类汇总数据!C$9,0),IF(AND($G459="互联网版",$H459="中医诊所"),IFERROR(R459/同类汇总数据!C$10,0),IF(AND($G459="互联网版",$H459="口腔诊所"),IFERROR(R459/同类汇总数据!C$11,0))))))))))</f>
        <v>1.14939740405707</v>
      </c>
      <c r="AE459" s="61">
        <f>IF(AND($G459="正式版",$H459="中西医诊所"),IFERROR(S459/同类汇总数据!D$3,0),IF(AND($G459="正式版",$H459="中医诊所"),IFERROR(S459/同类汇总数据!D$4,0),IF(AND($G459="正式版",$H459="口腔诊所"),IFERROR(S459/同类汇总数据!D$5,0),IF(AND($G459="检查版",$H459="中西医诊所"),IFERROR(S459/同类汇总数据!D$6,0),IF(AND($G459="检查版",$H459="中医诊所"),IFERROR(S459/同类汇总数据!D$7,0),IF(AND($G459="检查版",$H459="口腔诊所"),IFERROR(S459/同类汇总数据!D$8,0),IF(AND($G459="互联网版",$H459="中西医诊所"),IFERROR(S459/同类汇总数据!D$9,0),IF(AND($G459="互联网版",$H459="中医诊所"),IFERROR(S459/同类汇总数据!D$10,0),IF(AND($G459="互联网版",$H459="口腔诊所"),IFERROR(S459/同类汇总数据!D$11,0))))))))))</f>
        <v>0.934526807500318</v>
      </c>
      <c r="AF459" s="61">
        <f>IF(AND($G459="正式版",$H459="中西医诊所"),IFERROR(T459/同类汇总数据!E$3,0),IF(AND($G459="正式版",$H459="中医诊所"),IFERROR(T459/同类汇总数据!E$4,0),IF(AND($G459="正式版",$H459="口腔诊所"),IFERROR(T459/同类汇总数据!E$5,0),IF(AND($G459="检查版",$H459="中西医诊所"),IFERROR(T459/同类汇总数据!E$6,0),IF(AND($G459="检查版",$H459="中医诊所"),IFERROR(T459/同类汇总数据!E$7,0),IF(AND($G459="检查版",$H459="口腔诊所"),IFERROR(T459/同类汇总数据!E$8,0),IF(AND($G459="互联网版",$H459="中西医诊所"),IFERROR(T459/同类汇总数据!E$9,0),IF(AND($G459="互联网版",$H459="中医诊所"),IFERROR(T459/同类汇总数据!E$10,0),IF(AND($G459="互联网版",$H459="口腔诊所"),IFERROR(T459/同类汇总数据!E$11,0))))))))))</f>
        <v>0.9102756993856</v>
      </c>
      <c r="AG459" s="61">
        <f>IF(AND($G459="正式版",$H459="中西医诊所"),IFERROR(U459/同类汇总数据!F$3,0),IF(AND($G459="正式版",$H459="中医诊所"),IFERROR(U459/同类汇总数据!F$4,0),IF(AND($G459="正式版",$H459="口腔诊所"),IFERROR(U459/同类汇总数据!F$5,0),IF(AND($G459="检查版",$H459="中西医诊所"),IFERROR(U459/同类汇总数据!F$6,0),IF(AND($G459="检查版",$H459="中医诊所"),IFERROR(U459/同类汇总数据!F$7,0),IF(AND($G459="检查版",$H459="口腔诊所"),IFERROR(U459/同类汇总数据!F$8,0),IF(AND($G459="互联网版",$H459="中西医诊所"),IFERROR(U459/同类汇总数据!F$9,0),IF(AND($G459="互联网版",$H459="中医诊所"),IFERROR(U459/同类汇总数据!F$10,0),IF(AND($G459="互联网版",$H459="口腔诊所"),IFERROR(U459/同类汇总数据!F$11,0))))))))))</f>
        <v>0.926885764937734</v>
      </c>
      <c r="AH459" s="61">
        <f>IF(AND($G459="正式版",$H459="中西医诊所"),IFERROR(V459/同类汇总数据!G$3,0),IF(AND($G459="正式版",$H459="中医诊所"),IFERROR(V459/同类汇总数据!G$4,0),IF(AND($G459="正式版",$H459="口腔诊所"),IFERROR(V459/同类汇总数据!G$5,0),IF(AND($G459="检查版",$H459="中西医诊所"),IFERROR(V459/同类汇总数据!G$6,0),IF(AND($G459="检查版",$H459="中医诊所"),IFERROR(V459/同类汇总数据!G$7,0),IF(AND($G459="检查版",$H459="口腔诊所"),IFERROR(V459/同类汇总数据!G$8,0),IF(AND($G459="互联网版",$H459="中西医诊所"),IFERROR(V459/同类汇总数据!G$9,0),IF(AND($G459="互联网版",$H459="中医诊所"),IFERROR(V459/同类汇总数据!G$10,0),IF(AND($G459="互联网版",$H459="口腔诊所"),IFERROR(V459/同类汇总数据!G$11,0))))))))))</f>
        <v>1.86706694331606</v>
      </c>
      <c r="AI459" s="61">
        <f>IF(AND($G459="正式版",$H459="中西医诊所"),IFERROR(W459/同类汇总数据!H$3,0),IF(AND($G459="正式版",$H459="中医诊所"),IFERROR(W459/同类汇总数据!H$4,0),IF(AND($G459="正式版",$H459="口腔诊所"),IFERROR(W459/同类汇总数据!H$5,0),IF(AND($G459="检查版",$H459="中西医诊所"),IFERROR(W459/同类汇总数据!H$6,0),IF(AND($G459="检查版",$H459="中医诊所"),IFERROR(W459/同类汇总数据!H$7,0),IF(AND($G459="检查版",$H459="口腔诊所"),IFERROR(W459/同类汇总数据!H$8,0),IF(AND($G459="互联网版",$H459="中西医诊所"),IFERROR(W459/同类汇总数据!H$9,0),IF(AND($G459="互联网版",$H459="中医诊所"),IFERROR(W459/同类汇总数据!H$10,0),IF(AND($G459="互联网版",$H459="口腔诊所"),IFERROR(W459/同类汇总数据!H$11,0))))))))))</f>
        <v>1.53980631807421</v>
      </c>
      <c r="AJ459" s="61">
        <f>IF(AND($G459="正式版",$H459="中西医诊所"),IFERROR(X459/同类汇总数据!I$3,0),IF(AND($G459="正式版",$H459="中医诊所"),IFERROR(X459/同类汇总数据!I$4,0),IF(AND($G459="正式版",$H459="口腔诊所"),IFERROR(X459/同类汇总数据!I$5,0),IF(AND($G459="检查版",$H459="中西医诊所"),IFERROR(X459/同类汇总数据!I$6,0),IF(AND($G459="检查版",$H459="中医诊所"),IFERROR(X459/同类汇总数据!I$7,0),IF(AND($G459="检查版",$H459="口腔诊所"),IFERROR(X459/同类汇总数据!I$8,0),IF(AND($G459="互联网版",$H459="中西医诊所"),IFERROR(X459/同类汇总数据!I$9,0),IF(AND($G459="互联网版",$H459="中医诊所"),IFERROR(X459/同类汇总数据!I$10,0),IF(AND($G459="互联网版",$H459="口腔诊所"),IFERROR(X459/同类汇总数据!I$11,0))))))))))</f>
        <v>1.46961309649867</v>
      </c>
      <c r="AK459" s="61">
        <f>IF(AND($G459="正式版",$H459="中西医诊所"),IFERROR(Y459/同类汇总数据!J$3,0),IF(AND($G459="正式版",$H459="中医诊所"),IFERROR(Y459/同类汇总数据!J$4,0),IF(AND($G459="正式版",$H459="口腔诊所"),IFERROR(Y459/同类汇总数据!J$5,0),IF(AND($G459="检查版",$H459="中西医诊所"),IFERROR(Y459/同类汇总数据!J$6,0),IF(AND($G459="检查版",$H459="中医诊所"),IFERROR(Y459/同类汇总数据!J$7,0),IF(AND($G459="检查版",$H459="口腔诊所"),IFERROR(Y459/同类汇总数据!J$8,0),IF(AND($G459="互联网版",$H459="中西医诊所"),IFERROR(Y459/同类汇总数据!J$9,0),IF(AND($G459="互联网版",$H459="中医诊所"),IFERROR(Y459/同类汇总数据!J$10,0),IF(AND($G459="互联网版",$H459="口腔诊所"),IFERROR(Y459/同类汇总数据!J$11,0))))))))))</f>
        <v>1.48583748075506</v>
      </c>
      <c r="AL459" s="62" t="str">
        <f ca="1" t="shared" si="115"/>
        <v>-</v>
      </c>
      <c r="AM459" s="62" t="str">
        <f t="shared" si="116"/>
        <v/>
      </c>
      <c r="AN459" s="5" t="str">
        <f t="shared" si="117"/>
        <v>高于同行150%</v>
      </c>
      <c r="AO459" s="63">
        <f t="shared" si="118"/>
        <v>46104.3888448843</v>
      </c>
      <c r="AP459" s="5" t="str">
        <f t="shared" si="119"/>
        <v/>
      </c>
      <c r="AQ459" s="60">
        <v>45422.420293206</v>
      </c>
    </row>
    <row r="460" ht="17" spans="1:43">
      <c r="A460" s="5">
        <f t="shared" si="125"/>
        <v>457</v>
      </c>
      <c r="B460" s="55" t="str">
        <f t="shared" si="112"/>
        <v>连续三月交易上升</v>
      </c>
      <c r="C460" s="2" t="str">
        <f t="shared" si="113"/>
        <v/>
      </c>
      <c r="D460" s="56" t="str">
        <f t="shared" si="114"/>
        <v>-</v>
      </c>
      <c r="E460" s="84" t="s">
        <v>1337</v>
      </c>
      <c r="F460" s="58">
        <v>45426.4797406366</v>
      </c>
      <c r="G460" s="59" t="s">
        <v>38</v>
      </c>
      <c r="H460" s="59" t="s">
        <v>66</v>
      </c>
      <c r="I460" s="59" t="s">
        <v>40</v>
      </c>
      <c r="J460" s="59" t="s">
        <v>75</v>
      </c>
      <c r="K460" s="59" t="s">
        <v>1338</v>
      </c>
      <c r="L460" s="59" t="s">
        <v>1339</v>
      </c>
      <c r="M460" s="60">
        <v>46104.3562384259</v>
      </c>
      <c r="N460" s="60">
        <v>46104.3795569213</v>
      </c>
      <c r="O460" s="60">
        <v>46103.6583661227</v>
      </c>
      <c r="P460" s="60">
        <v>46088.7153592014</v>
      </c>
      <c r="Q460" s="60">
        <v>46104.3795775</v>
      </c>
      <c r="R460" s="59">
        <v>7949.78</v>
      </c>
      <c r="S460" s="59">
        <v>31651.54</v>
      </c>
      <c r="T460" s="59">
        <v>98888.19</v>
      </c>
      <c r="U460" s="59">
        <v>88091.75</v>
      </c>
      <c r="V460" s="59">
        <v>79</v>
      </c>
      <c r="W460" s="59">
        <v>382</v>
      </c>
      <c r="X460" s="59">
        <v>1196</v>
      </c>
      <c r="Y460" s="59">
        <v>1080</v>
      </c>
      <c r="Z460" s="85" t="s">
        <v>1340</v>
      </c>
      <c r="AA460" s="59">
        <v>0.2413590514</v>
      </c>
      <c r="AB460" s="59">
        <v>-0.3891230681</v>
      </c>
      <c r="AC460" s="59">
        <v>0.1489455996</v>
      </c>
      <c r="AD460" s="61">
        <f>IF(AND($G460="正式版",$H460="中西医诊所"),IFERROR(R460/同类汇总数据!C$3,0),IF(AND($G460="正式版",$H460="中医诊所"),IFERROR(R460/同类汇总数据!C$4,0),IF(AND($G460="正式版",$H460="口腔诊所"),IFERROR(R460/同类汇总数据!C$5,0),IF(AND($G460="检查版",$H460="中西医诊所"),IFERROR(R460/同类汇总数据!C$6,0),IF(AND($G460="检查版",$H460="中医诊所"),IFERROR(R460/同类汇总数据!C$7,0),IF(AND($G460="检查版",$H460="口腔诊所"),IFERROR(R460/同类汇总数据!C$8,0),IF(AND($G460="互联网版",$H460="中西医诊所"),IFERROR(R460/同类汇总数据!C$9,0),IF(AND($G460="互联网版",$H460="中医诊所"),IFERROR(R460/同类汇总数据!C$10,0),IF(AND($G460="互联网版",$H460="口腔诊所"),IFERROR(R460/同类汇总数据!C$11,0))))))))))</f>
        <v>1.14434563902924</v>
      </c>
      <c r="AE460" s="61">
        <f>IF(AND($G460="正式版",$H460="中西医诊所"),IFERROR(S460/同类汇总数据!D$3,0),IF(AND($G460="正式版",$H460="中医诊所"),IFERROR(S460/同类汇总数据!D$4,0),IF(AND($G460="正式版",$H460="口腔诊所"),IFERROR(S460/同类汇总数据!D$5,0),IF(AND($G460="检查版",$H460="中西医诊所"),IFERROR(S460/同类汇总数据!D$6,0),IF(AND($G460="检查版",$H460="中医诊所"),IFERROR(S460/同类汇总数据!D$7,0),IF(AND($G460="检查版",$H460="口腔诊所"),IFERROR(S460/同类汇总数据!D$8,0),IF(AND($G460="互联网版",$H460="中西医诊所"),IFERROR(S460/同类汇总数据!D$9,0),IF(AND($G460="互联网版",$H460="中医诊所"),IFERROR(S460/同类汇总数据!D$10,0),IF(AND($G460="互联网版",$H460="口腔诊所"),IFERROR(S460/同类汇总数据!D$11,0))))))))))</f>
        <v>1.17426850190866</v>
      </c>
      <c r="AF460" s="61">
        <f>IF(AND($G460="正式版",$H460="中西医诊所"),IFERROR(T460/同类汇总数据!E$3,0),IF(AND($G460="正式版",$H460="中医诊所"),IFERROR(T460/同类汇总数据!E$4,0),IF(AND($G460="正式版",$H460="口腔诊所"),IFERROR(T460/同类汇总数据!E$5,0),IF(AND($G460="检查版",$H460="中西医诊所"),IFERROR(T460/同类汇总数据!E$6,0),IF(AND($G460="检查版",$H460="中医诊所"),IFERROR(T460/同类汇总数据!E$7,0),IF(AND($G460="检查版",$H460="口腔诊所"),IFERROR(T460/同类汇总数据!E$8,0),IF(AND($G460="互联网版",$H460="中西医诊所"),IFERROR(T460/同类汇总数据!E$9,0),IF(AND($G460="互联网版",$H460="中医诊所"),IFERROR(T460/同类汇总数据!E$10,0),IF(AND($G460="互联网版",$H460="口腔诊所"),IFERROR(T460/同类汇总数据!E$11,0))))))))))</f>
        <v>1.27065320532176</v>
      </c>
      <c r="AG460" s="61">
        <f>IF(AND($G460="正式版",$H460="中西医诊所"),IFERROR(U460/同类汇总数据!F$3,0),IF(AND($G460="正式版",$H460="中医诊所"),IFERROR(U460/同类汇总数据!F$4,0),IF(AND($G460="正式版",$H460="口腔诊所"),IFERROR(U460/同类汇总数据!F$5,0),IF(AND($G460="检查版",$H460="中西医诊所"),IFERROR(U460/同类汇总数据!F$6,0),IF(AND($G460="检查版",$H460="中医诊所"),IFERROR(U460/同类汇总数据!F$7,0),IF(AND($G460="检查版",$H460="口腔诊所"),IFERROR(U460/同类汇总数据!F$8,0),IF(AND($G460="互联网版",$H460="中西医诊所"),IFERROR(U460/同类汇总数据!F$9,0),IF(AND($G460="互联网版",$H460="中医诊所"),IFERROR(U460/同类汇总数据!F$10,0),IF(AND($G460="互联网版",$H460="口腔诊所"),IFERROR(U460/同类汇总数据!F$11,0))))))))))</f>
        <v>1.31899506230807</v>
      </c>
      <c r="AH460" s="61">
        <f>IF(AND($G460="正式版",$H460="中西医诊所"),IFERROR(V460/同类汇总数据!G$3,0),IF(AND($G460="正式版",$H460="中医诊所"),IFERROR(V460/同类汇总数据!G$4,0),IF(AND($G460="正式版",$H460="口腔诊所"),IFERROR(V460/同类汇总数据!G$5,0),IF(AND($G460="检查版",$H460="中西医诊所"),IFERROR(V460/同类汇总数据!G$6,0),IF(AND($G460="检查版",$H460="中医诊所"),IFERROR(V460/同类汇总数据!G$7,0),IF(AND($G460="检查版",$H460="口腔诊所"),IFERROR(V460/同类汇总数据!G$8,0),IF(AND($G460="互联网版",$H460="中西医诊所"),IFERROR(V460/同类汇总数据!G$9,0),IF(AND($G460="互联网版",$H460="中医诊所"),IFERROR(V460/同类汇总数据!G$10,0),IF(AND($G460="互联网版",$H460="口腔诊所"),IFERROR(V460/同类汇总数据!G$11,0))))))))))</f>
        <v>1.7845565828678</v>
      </c>
      <c r="AI460" s="61">
        <f>IF(AND($G460="正式版",$H460="中西医诊所"),IFERROR(W460/同类汇总数据!H$3,0),IF(AND($G460="正式版",$H460="中医诊所"),IFERROR(W460/同类汇总数据!H$4,0),IF(AND($G460="正式版",$H460="口腔诊所"),IFERROR(W460/同类汇总数据!H$5,0),IF(AND($G460="检查版",$H460="中西医诊所"),IFERROR(W460/同类汇总数据!H$6,0),IF(AND($G460="检查版",$H460="中医诊所"),IFERROR(W460/同类汇总数据!H$7,0),IF(AND($G460="检查版",$H460="口腔诊所"),IFERROR(W460/同类汇总数据!H$8,0),IF(AND($G460="互联网版",$H460="中西医诊所"),IFERROR(W460/同类汇总数据!H$9,0),IF(AND($G460="互联网版",$H460="中医诊所"),IFERROR(W460/同类汇总数据!H$10,0),IF(AND($G460="互联网版",$H460="口腔诊所"),IFERROR(W460/同类汇总数据!H$11,0))))))))))</f>
        <v>2.17091463133948</v>
      </c>
      <c r="AJ460" s="61">
        <f>IF(AND($G460="正式版",$H460="中西医诊所"),IFERROR(X460/同类汇总数据!I$3,0),IF(AND($G460="正式版",$H460="中医诊所"),IFERROR(X460/同类汇总数据!I$4,0),IF(AND($G460="正式版",$H460="口腔诊所"),IFERROR(X460/同类汇总数据!I$5,0),IF(AND($G460="检查版",$H460="中西医诊所"),IFERROR(X460/同类汇总数据!I$6,0),IF(AND($G460="检查版",$H460="中医诊所"),IFERROR(X460/同类汇总数据!I$7,0),IF(AND($G460="检查版",$H460="口腔诊所"),IFERROR(X460/同类汇总数据!I$8,0),IF(AND($G460="互联网版",$H460="中西医诊所"),IFERROR(X460/同类汇总数据!I$9,0),IF(AND($G460="互联网版",$H460="中医诊所"),IFERROR(X460/同类汇总数据!I$10,0),IF(AND($G460="互联网版",$H460="口腔诊所"),IFERROR(X460/同类汇总数据!I$11,0))))))))))</f>
        <v>2.31652304611159</v>
      </c>
      <c r="AK460" s="61">
        <f>IF(AND($G460="正式版",$H460="中西医诊所"),IFERROR(Y460/同类汇总数据!J$3,0),IF(AND($G460="正式版",$H460="中医诊所"),IFERROR(Y460/同类汇总数据!J$4,0),IF(AND($G460="正式版",$H460="口腔诊所"),IFERROR(Y460/同类汇总数据!J$5,0),IF(AND($G460="检查版",$H460="中西医诊所"),IFERROR(Y460/同类汇总数据!J$6,0),IF(AND($G460="检查版",$H460="中医诊所"),IFERROR(Y460/同类汇总数据!J$7,0),IF(AND($G460="检查版",$H460="口腔诊所"),IFERROR(Y460/同类汇总数据!J$8,0),IF(AND($G460="互联网版",$H460="中西医诊所"),IFERROR(Y460/同类汇总数据!J$9,0),IF(AND($G460="互联网版",$H460="中医诊所"),IFERROR(Y460/同类汇总数据!J$10,0),IF(AND($G460="互联网版",$H460="口腔诊所"),IFERROR(Y460/同类汇总数据!J$11,0))))))))))</f>
        <v>2.36966200720904</v>
      </c>
      <c r="AL460" s="62" t="str">
        <f ca="1" t="shared" si="115"/>
        <v>-</v>
      </c>
      <c r="AM460" s="62" t="str">
        <f t="shared" si="116"/>
        <v/>
      </c>
      <c r="AN460" s="5" t="str">
        <f t="shared" si="117"/>
        <v>高于同行100%</v>
      </c>
      <c r="AO460" s="63">
        <f t="shared" si="118"/>
        <v>46104.3795775</v>
      </c>
      <c r="AP460" s="5" t="str">
        <f t="shared" si="119"/>
        <v/>
      </c>
      <c r="AQ460" s="60">
        <v>45422.5036221412</v>
      </c>
    </row>
    <row r="461" ht="17" spans="1:43">
      <c r="A461" s="5">
        <f t="shared" si="125"/>
        <v>458</v>
      </c>
      <c r="B461" s="55" t="str">
        <f t="shared" ref="B461:B524" si="126">IF(V461=0,"无交易",IF(AND(Y461&lt;=-0.2,Z461&lt;=-0.2,AA461&lt;=-0.2),"连续三月交易下滑",IF(AND(Y461&gt;=0.2,Z461&gt;=0.2,AA461&gt;=0.2),"连续三月交易上升",IF(AND(Y461&lt;0.2,Y461&gt;-0.2,Z461&lt;0.2,Z461&gt;-0.2,AA461&lt;0.2,AA461&gt;-0.2),"交易平稳",IF(OR(ABS(Y461-Z461)&gt;=0.2,ABS(Z461-AA461)&gt;=0.2),"交易波动较大","-")))))</f>
        <v>连续三月交易上升</v>
      </c>
      <c r="C461" s="2" t="str">
        <f t="shared" si="113"/>
        <v/>
      </c>
      <c r="D461" s="56" t="str">
        <f t="shared" si="114"/>
        <v>-</v>
      </c>
      <c r="E461" s="84" t="s">
        <v>1341</v>
      </c>
      <c r="F461" s="58">
        <v>45426.5774542477</v>
      </c>
      <c r="G461" s="59" t="s">
        <v>38</v>
      </c>
      <c r="H461" s="59" t="s">
        <v>39</v>
      </c>
      <c r="I461" s="59" t="s">
        <v>40</v>
      </c>
      <c r="J461" s="59" t="s">
        <v>149</v>
      </c>
      <c r="K461" s="59" t="s">
        <v>1342</v>
      </c>
      <c r="L461" s="59" t="s">
        <v>1343</v>
      </c>
      <c r="M461" s="60">
        <v>46104.3561574074</v>
      </c>
      <c r="N461" s="60">
        <v>46101.3733290972</v>
      </c>
      <c r="O461" s="60">
        <v>46101.3725021528</v>
      </c>
      <c r="P461" s="60">
        <v>46027.4579295023</v>
      </c>
      <c r="Q461" s="60">
        <v>46101.3734373264</v>
      </c>
      <c r="R461" s="59">
        <v>937</v>
      </c>
      <c r="S461" s="59">
        <v>5244</v>
      </c>
      <c r="T461" s="59">
        <v>13536</v>
      </c>
      <c r="U461" s="59">
        <v>11615</v>
      </c>
      <c r="V461" s="59">
        <v>5</v>
      </c>
      <c r="W461" s="59">
        <v>26</v>
      </c>
      <c r="X461" s="59">
        <v>78</v>
      </c>
      <c r="Y461" s="59">
        <v>68</v>
      </c>
      <c r="Z461" s="59">
        <v>215.0925925926</v>
      </c>
      <c r="AA461" s="59">
        <v>0.6275605214</v>
      </c>
      <c r="AB461" s="59">
        <v>-0.3644970414</v>
      </c>
      <c r="AC461" s="59">
        <v>-0.1238983929</v>
      </c>
      <c r="AD461" s="61">
        <f>IF(AND($G461="正式版",$H461="中西医诊所"),IFERROR(R461/同类汇总数据!C$3,0),IF(AND($G461="正式版",$H461="中医诊所"),IFERROR(R461/同类汇总数据!C$4,0),IF(AND($G461="正式版",$H461="口腔诊所"),IFERROR(R461/同类汇总数据!C$5,0),IF(AND($G461="检查版",$H461="中西医诊所"),IFERROR(R461/同类汇总数据!C$6,0),IF(AND($G461="检查版",$H461="中医诊所"),IFERROR(R461/同类汇总数据!C$7,0),IF(AND($G461="检查版",$H461="口腔诊所"),IFERROR(R461/同类汇总数据!C$8,0),IF(AND($G461="互联网版",$H461="中西医诊所"),IFERROR(R461/同类汇总数据!C$9,0),IF(AND($G461="互联网版",$H461="中医诊所"),IFERROR(R461/同类汇总数据!C$10,0),IF(AND($G461="互联网版",$H461="口腔诊所"),IFERROR(R461/同类汇总数据!C$11,0))))))))))</f>
        <v>0.102384767335438</v>
      </c>
      <c r="AE461" s="61">
        <f>IF(AND($G461="正式版",$H461="中西医诊所"),IFERROR(S461/同类汇总数据!D$3,0),IF(AND($G461="正式版",$H461="中医诊所"),IFERROR(S461/同类汇总数据!D$4,0),IF(AND($G461="正式版",$H461="口腔诊所"),IFERROR(S461/同类汇总数据!D$5,0),IF(AND($G461="检查版",$H461="中西医诊所"),IFERROR(S461/同类汇总数据!D$6,0),IF(AND($G461="检查版",$H461="中医诊所"),IFERROR(S461/同类汇总数据!D$7,0),IF(AND($G461="检查版",$H461="口腔诊所"),IFERROR(S461/同类汇总数据!D$8,0),IF(AND($G461="互联网版",$H461="中西医诊所"),IFERROR(S461/同类汇总数据!D$9,0),IF(AND($G461="互联网版",$H461="中医诊所"),IFERROR(S461/同类汇总数据!D$10,0),IF(AND($G461="互联网版",$H461="口腔诊所"),IFERROR(S461/同类汇总数据!D$11,0))))))))))</f>
        <v>0.143735403388522</v>
      </c>
      <c r="AF461" s="61">
        <f>IF(AND($G461="正式版",$H461="中西医诊所"),IFERROR(T461/同类汇总数据!E$3,0),IF(AND($G461="正式版",$H461="中医诊所"),IFERROR(T461/同类汇总数据!E$4,0),IF(AND($G461="正式版",$H461="口腔诊所"),IFERROR(T461/同类汇总数据!E$5,0),IF(AND($G461="检查版",$H461="中西医诊所"),IFERROR(T461/同类汇总数据!E$6,0),IF(AND($G461="检查版",$H461="中医诊所"),IFERROR(T461/同类汇总数据!E$7,0),IF(AND($G461="检查版",$H461="口腔诊所"),IFERROR(T461/同类汇总数据!E$8,0),IF(AND($G461="互联网版",$H461="中西医诊所"),IFERROR(T461/同类汇总数据!E$9,0),IF(AND($G461="互联网版",$H461="中医诊所"),IFERROR(T461/同类汇总数据!E$10,0),IF(AND($G461="互联网版",$H461="口腔诊所"),IFERROR(T461/同类汇总数据!E$11,0))))))))))</f>
        <v>0.124051234879019</v>
      </c>
      <c r="AG461" s="61">
        <f>IF(AND($G461="正式版",$H461="中西医诊所"),IFERROR(U461/同类汇总数据!F$3,0),IF(AND($G461="正式版",$H461="中医诊所"),IFERROR(U461/同类汇总数据!F$4,0),IF(AND($G461="正式版",$H461="口腔诊所"),IFERROR(U461/同类汇总数据!F$5,0),IF(AND($G461="检查版",$H461="中西医诊所"),IFERROR(U461/同类汇总数据!F$6,0),IF(AND($G461="检查版",$H461="中医诊所"),IFERROR(U461/同类汇总数据!F$7,0),IF(AND($G461="检查版",$H461="口腔诊所"),IFERROR(U461/同类汇总数据!F$8,0),IF(AND($G461="互联网版",$H461="中西医诊所"),IFERROR(U461/同类汇总数据!F$9,0),IF(AND($G461="互联网版",$H461="中医诊所"),IFERROR(U461/同类汇总数据!F$10,0),IF(AND($G461="互联网版",$H461="口腔诊所"),IFERROR(U461/同类汇总数据!F$11,0))))))))))</f>
        <v>0.12108647783661</v>
      </c>
      <c r="AH461" s="61">
        <f>IF(AND($G461="正式版",$H461="中西医诊所"),IFERROR(V461/同类汇总数据!G$3,0),IF(AND($G461="正式版",$H461="中医诊所"),IFERROR(V461/同类汇总数据!G$4,0),IF(AND($G461="正式版",$H461="口腔诊所"),IFERROR(V461/同类汇总数据!G$5,0),IF(AND($G461="检查版",$H461="中西医诊所"),IFERROR(V461/同类汇总数据!G$6,0),IF(AND($G461="检查版",$H461="中医诊所"),IFERROR(V461/同类汇总数据!G$7,0),IF(AND($G461="检查版",$H461="口腔诊所"),IFERROR(V461/同类汇总数据!G$8,0),IF(AND($G461="互联网版",$H461="中西医诊所"),IFERROR(V461/同类汇总数据!G$9,0),IF(AND($G461="互联网版",$H461="中医诊所"),IFERROR(V461/同类汇总数据!G$10,0),IF(AND($G461="互联网版",$H461="口腔诊所"),IFERROR(V461/同类汇总数据!G$11,0))))))))))</f>
        <v>0.0527420040484762</v>
      </c>
      <c r="AI461" s="61">
        <f>IF(AND($G461="正式版",$H461="中西医诊所"),IFERROR(W461/同类汇总数据!H$3,0),IF(AND($G461="正式版",$H461="中医诊所"),IFERROR(W461/同类汇总数据!H$4,0),IF(AND($G461="正式版",$H461="口腔诊所"),IFERROR(W461/同类汇总数据!H$5,0),IF(AND($G461="检查版",$H461="中西医诊所"),IFERROR(W461/同类汇总数据!H$6,0),IF(AND($G461="检查版",$H461="中医诊所"),IFERROR(W461/同类汇总数据!H$7,0),IF(AND($G461="检查版",$H461="口腔诊所"),IFERROR(W461/同类汇总数据!H$8,0),IF(AND($G461="互联网版",$H461="中西医诊所"),IFERROR(W461/同类汇总数据!H$9,0),IF(AND($G461="互联网版",$H461="中医诊所"),IFERROR(W461/同类汇总数据!H$10,0),IF(AND($G461="互联网版",$H461="口腔诊所"),IFERROR(W461/同类汇总数据!H$11,0))))))))))</f>
        <v>0.0711100608702121</v>
      </c>
      <c r="AJ461" s="61">
        <f>IF(AND($G461="正式版",$H461="中西医诊所"),IFERROR(X461/同类汇总数据!I$3,0),IF(AND($G461="正式版",$H461="中医诊所"),IFERROR(X461/同类汇总数据!I$4,0),IF(AND($G461="正式版",$H461="口腔诊所"),IFERROR(X461/同类汇总数据!I$5,0),IF(AND($G461="检查版",$H461="中西医诊所"),IFERROR(X461/同类汇总数据!I$6,0),IF(AND($G461="检查版",$H461="中医诊所"),IFERROR(X461/同类汇总数据!I$7,0),IF(AND($G461="检查版",$H461="口腔诊所"),IFERROR(X461/同类汇总数据!I$8,0),IF(AND($G461="互联网版",$H461="中西医诊所"),IFERROR(X461/同类汇总数据!I$9,0),IF(AND($G461="互联网版",$H461="中医诊所"),IFERROR(X461/同类汇总数据!I$10,0),IF(AND($G461="互联网版",$H461="口腔诊所"),IFERROR(X461/同类汇总数据!I$11,0))))))))))</f>
        <v>0.068971011749035</v>
      </c>
      <c r="AK461" s="61">
        <f>IF(AND($G461="正式版",$H461="中西医诊所"),IFERROR(Y461/同类汇总数据!J$3,0),IF(AND($G461="正式版",$H461="中医诊所"),IFERROR(Y461/同类汇总数据!J$4,0),IF(AND($G461="正式版",$H461="口腔诊所"),IFERROR(Y461/同类汇总数据!J$5,0),IF(AND($G461="检查版",$H461="中西医诊所"),IFERROR(Y461/同类汇总数据!J$6,0),IF(AND($G461="检查版",$H461="中医诊所"),IFERROR(Y461/同类汇总数据!J$7,0),IF(AND($G461="检查版",$H461="口腔诊所"),IFERROR(Y461/同类汇总数据!J$8,0),IF(AND($G461="互联网版",$H461="中西医诊所"),IFERROR(Y461/同类汇总数据!J$9,0),IF(AND($G461="互联网版",$H461="中医诊所"),IFERROR(Y461/同类汇总数据!J$10,0),IF(AND($G461="互联网版",$H461="口腔诊所"),IFERROR(Y461/同类汇总数据!J$11,0))))))))))</f>
        <v>0.0679468383936408</v>
      </c>
      <c r="AL461" s="62" t="str">
        <f ca="1" t="shared" si="115"/>
        <v>-</v>
      </c>
      <c r="AM461" s="62" t="str">
        <f t="shared" si="116"/>
        <v>低于同行20%</v>
      </c>
      <c r="AN461" s="5" t="str">
        <f t="shared" si="117"/>
        <v>低于同行20%</v>
      </c>
      <c r="AO461" s="63">
        <f t="shared" si="118"/>
        <v>46104.3561574074</v>
      </c>
      <c r="AP461" s="5" t="str">
        <f t="shared" si="119"/>
        <v/>
      </c>
      <c r="AQ461" s="60">
        <v>45422.8679887847</v>
      </c>
    </row>
    <row r="462" ht="17" spans="1:43">
      <c r="A462" s="5">
        <f t="shared" si="125"/>
        <v>459</v>
      </c>
      <c r="B462" s="55" t="str">
        <f t="shared" si="126"/>
        <v>连续三月交易上升</v>
      </c>
      <c r="C462" s="2" t="str">
        <f t="shared" ref="C462:C525" si="127">IF(AA462&lt;=-0.5,"本月交易额降超50%",IF(AA462&lt;=-0.2,"本月交易额降超20%",""))</f>
        <v/>
      </c>
      <c r="D462" s="56" t="str">
        <f t="shared" ref="D462:D525" si="128">IF(DATEDIF(AO462,$B$1,"d")&gt;30,"流失",IF(AND(DATEDIF(AO462,$B$1,"d")&gt;7,DATEDIF(AO462,$B$1,"d")&lt;=30),"可能流失",IF(AND(DATEDIF(AO462,$B$1,"d")&lt;=7,DATEDIF(AO462,$B$1,"d")&gt;3),"即将流失","-")))</f>
        <v>-</v>
      </c>
      <c r="E462" s="84" t="s">
        <v>1344</v>
      </c>
      <c r="F462" s="58">
        <v>45426.6757322917</v>
      </c>
      <c r="G462" s="59" t="s">
        <v>38</v>
      </c>
      <c r="H462" s="59" t="s">
        <v>63</v>
      </c>
      <c r="I462" s="59" t="s">
        <v>40</v>
      </c>
      <c r="J462" s="59" t="s">
        <v>45</v>
      </c>
      <c r="K462" s="59" t="s">
        <v>1345</v>
      </c>
      <c r="L462" s="59" t="s">
        <v>1346</v>
      </c>
      <c r="M462" s="60">
        <v>46103.7417476852</v>
      </c>
      <c r="N462" s="60">
        <v>46103.7422176505</v>
      </c>
      <c r="O462" s="60"/>
      <c r="P462" s="60">
        <v>46085.4588541667</v>
      </c>
      <c r="Q462" s="60"/>
      <c r="R462" s="59">
        <v>3815</v>
      </c>
      <c r="S462" s="59">
        <v>23797.5</v>
      </c>
      <c r="T462" s="59">
        <v>58282.5</v>
      </c>
      <c r="U462" s="59">
        <v>47528.5</v>
      </c>
      <c r="V462" s="59">
        <v>5</v>
      </c>
      <c r="W462" s="59">
        <v>20</v>
      </c>
      <c r="X462" s="59">
        <v>53</v>
      </c>
      <c r="Y462" s="59">
        <v>46</v>
      </c>
      <c r="Z462" s="85" t="s">
        <v>1347</v>
      </c>
      <c r="AA462" s="59">
        <v>1.2389218177</v>
      </c>
      <c r="AB462" s="59">
        <v>-0.5544517103</v>
      </c>
      <c r="AC462" s="59">
        <v>0.2661748315</v>
      </c>
      <c r="AD462" s="61">
        <f>IF(AND($G462="正式版",$H462="中西医诊所"),IFERROR(R462/同类汇总数据!C$3,0),IF(AND($G462="正式版",$H462="中医诊所"),IFERROR(R462/同类汇总数据!C$4,0),IF(AND($G462="正式版",$H462="口腔诊所"),IFERROR(R462/同类汇总数据!C$5,0),IF(AND($G462="检查版",$H462="中西医诊所"),IFERROR(R462/同类汇总数据!C$6,0),IF(AND($G462="检查版",$H462="中医诊所"),IFERROR(R462/同类汇总数据!C$7,0),IF(AND($G462="检查版",$H462="口腔诊所"),IFERROR(R462/同类汇总数据!C$8,0),IF(AND($G462="互联网版",$H462="中西医诊所"),IFERROR(R462/同类汇总数据!C$9,0),IF(AND($G462="互联网版",$H462="中医诊所"),IFERROR(R462/同类汇总数据!C$10,0),IF(AND($G462="互联网版",$H462="口腔诊所"),IFERROR(R462/同类汇总数据!C$11,0))))))))))</f>
        <v>0.381593719259112</v>
      </c>
      <c r="AE462" s="61">
        <f>IF(AND($G462="正式版",$H462="中西医诊所"),IFERROR(S462/同类汇总数据!D$3,0),IF(AND($G462="正式版",$H462="中医诊所"),IFERROR(S462/同类汇总数据!D$4,0),IF(AND($G462="正式版",$H462="口腔诊所"),IFERROR(S462/同类汇总数据!D$5,0),IF(AND($G462="检查版",$H462="中西医诊所"),IFERROR(S462/同类汇总数据!D$6,0),IF(AND($G462="检查版",$H462="中医诊所"),IFERROR(S462/同类汇总数据!D$7,0),IF(AND($G462="检查版",$H462="口腔诊所"),IFERROR(S462/同类汇总数据!D$8,0),IF(AND($G462="互联网版",$H462="中西医诊所"),IFERROR(S462/同类汇总数据!D$9,0),IF(AND($G462="互联网版",$H462="中医诊所"),IFERROR(S462/同类汇总数据!D$10,0),IF(AND($G462="互联网版",$H462="口腔诊所"),IFERROR(S462/同类汇总数据!D$11,0))))))))))</f>
        <v>0.547940360558051</v>
      </c>
      <c r="AF462" s="61">
        <f>IF(AND($G462="正式版",$H462="中西医诊所"),IFERROR(T462/同类汇总数据!E$3,0),IF(AND($G462="正式版",$H462="中医诊所"),IFERROR(T462/同类汇总数据!E$4,0),IF(AND($G462="正式版",$H462="口腔诊所"),IFERROR(T462/同类汇总数据!E$5,0),IF(AND($G462="检查版",$H462="中西医诊所"),IFERROR(T462/同类汇总数据!E$6,0),IF(AND($G462="检查版",$H462="中医诊所"),IFERROR(T462/同类汇总数据!E$7,0),IF(AND($G462="检查版",$H462="口腔诊所"),IFERROR(T462/同类汇总数据!E$8,0),IF(AND($G462="互联网版",$H462="中西医诊所"),IFERROR(T462/同类汇总数据!E$9,0),IF(AND($G462="互联网版",$H462="中医诊所"),IFERROR(T462/同类汇总数据!E$10,0),IF(AND($G462="互联网版",$H462="口腔诊所"),IFERROR(T462/同类汇总数据!E$11,0))))))))))</f>
        <v>0.525697641079044</v>
      </c>
      <c r="AG462" s="61">
        <f>IF(AND($G462="正式版",$H462="中西医诊所"),IFERROR(U462/同类汇总数据!F$3,0),IF(AND($G462="正式版",$H462="中医诊所"),IFERROR(U462/同类汇总数据!F$4,0),IF(AND($G462="正式版",$H462="口腔诊所"),IFERROR(U462/同类汇总数据!F$5,0),IF(AND($G462="检查版",$H462="中西医诊所"),IFERROR(U462/同类汇总数据!F$6,0),IF(AND($G462="检查版",$H462="中医诊所"),IFERROR(U462/同类汇总数据!F$7,0),IF(AND($G462="检查版",$H462="口腔诊所"),IFERROR(U462/同类汇总数据!F$8,0),IF(AND($G462="互联网版",$H462="中西医诊所"),IFERROR(U462/同类汇总数据!F$9,0),IF(AND($G462="互联网版",$H462="中医诊所"),IFERROR(U462/同类汇总数据!F$10,0),IF(AND($G462="互联网版",$H462="口腔诊所"),IFERROR(U462/同类汇总数据!F$11,0))))))))))</f>
        <v>0.475770303279286</v>
      </c>
      <c r="AH462" s="61">
        <f>IF(AND($G462="正式版",$H462="中西医诊所"),IFERROR(V462/同类汇总数据!G$3,0),IF(AND($G462="正式版",$H462="中医诊所"),IFERROR(V462/同类汇总数据!G$4,0),IF(AND($G462="正式版",$H462="口腔诊所"),IFERROR(V462/同类汇总数据!G$5,0),IF(AND($G462="检查版",$H462="中西医诊所"),IFERROR(V462/同类汇总数据!G$6,0),IF(AND($G462="检查版",$H462="中医诊所"),IFERROR(V462/同类汇总数据!G$7,0),IF(AND($G462="检查版",$H462="口腔诊所"),IFERROR(V462/同类汇总数据!G$8,0),IF(AND($G462="互联网版",$H462="中西医诊所"),IFERROR(V462/同类汇总数据!G$9,0),IF(AND($G462="互联网版",$H462="中医诊所"),IFERROR(V462/同类汇总数据!G$10,0),IF(AND($G462="互联网版",$H462="口腔诊所"),IFERROR(V462/同类汇总数据!G$11,0))))))))))</f>
        <v>0.37157040516037</v>
      </c>
      <c r="AI462" s="61">
        <f>IF(AND($G462="正式版",$H462="中西医诊所"),IFERROR(W462/同类汇总数据!H$3,0),IF(AND($G462="正式版",$H462="中医诊所"),IFERROR(W462/同类汇总数据!H$4,0),IF(AND($G462="正式版",$H462="口腔诊所"),IFERROR(W462/同类汇总数据!H$5,0),IF(AND($G462="检查版",$H462="中西医诊所"),IFERROR(W462/同类汇总数据!H$6,0),IF(AND($G462="检查版",$H462="中医诊所"),IFERROR(W462/同类汇总数据!H$7,0),IF(AND($G462="检查版",$H462="口腔诊所"),IFERROR(W462/同类汇总数据!H$8,0),IF(AND($G462="互联网版",$H462="中西医诊所"),IFERROR(W462/同类汇总数据!H$9,0),IF(AND($G462="互联网版",$H462="中医诊所"),IFERROR(W462/同类汇总数据!H$10,0),IF(AND($G462="互联网版",$H462="口腔诊所"),IFERROR(W462/同类汇总数据!H$11,0))))))))))</f>
        <v>0.352197625131414</v>
      </c>
      <c r="AJ462" s="61">
        <f>IF(AND($G462="正式版",$H462="中西医诊所"),IFERROR(X462/同类汇总数据!I$3,0),IF(AND($G462="正式版",$H462="中医诊所"),IFERROR(X462/同类汇总数据!I$4,0),IF(AND($G462="正式版",$H462="口腔诊所"),IFERROR(X462/同类汇总数据!I$5,0),IF(AND($G462="检查版",$H462="中西医诊所"),IFERROR(X462/同类汇总数据!I$6,0),IF(AND($G462="检查版",$H462="中医诊所"),IFERROR(X462/同类汇总数据!I$7,0),IF(AND($G462="检查版",$H462="口腔诊所"),IFERROR(X462/同类汇总数据!I$8,0),IF(AND($G462="互联网版",$H462="中西医诊所"),IFERROR(X462/同类汇总数据!I$9,0),IF(AND($G462="互联网版",$H462="中医诊所"),IFERROR(X462/同类汇总数据!I$10,0),IF(AND($G462="互联网版",$H462="口腔诊所"),IFERROR(X462/同类汇总数据!I$11,0))))))))))</f>
        <v>0.359220964948845</v>
      </c>
      <c r="AK462" s="61">
        <f>IF(AND($G462="正式版",$H462="中西医诊所"),IFERROR(Y462/同类汇总数据!J$3,0),IF(AND($G462="正式版",$H462="中医诊所"),IFERROR(Y462/同类汇总数据!J$4,0),IF(AND($G462="正式版",$H462="口腔诊所"),IFERROR(Y462/同类汇总数据!J$5,0),IF(AND($G462="检查版",$H462="中西医诊所"),IFERROR(Y462/同类汇总数据!J$6,0),IF(AND($G462="检查版",$H462="中医诊所"),IFERROR(Y462/同类汇总数据!J$7,0),IF(AND($G462="检查版",$H462="口腔诊所"),IFERROR(Y462/同类汇总数据!J$8,0),IF(AND($G462="互联网版",$H462="中西医诊所"),IFERROR(Y462/同类汇总数据!J$9,0),IF(AND($G462="互联网版",$H462="中医诊所"),IFERROR(Y462/同类汇总数据!J$10,0),IF(AND($G462="互联网版",$H462="口腔诊所"),IFERROR(Y462/同类汇总数据!J$11,0))))))))))</f>
        <v>0.346367024052178</v>
      </c>
      <c r="AL462" s="62" t="str">
        <f ca="1" t="shared" ref="AL462:AL525" si="129">IF(YEAR(AO462)&lt;YEAR(TODAY()),"今年内未操作",IF(DATEDIF(AO462,$B$1,"d")&gt;90,"最近三月未操作",IF(DATEDIF(AO462,$B$1,"d")&gt;30,"最近一月未操作",IF(DATEDIF(AO462,$B$1,"d")&gt;7,"最近一周未操作","-"))))</f>
        <v>-</v>
      </c>
      <c r="AM462" s="62" t="str">
        <f t="shared" ref="AM462:AM525" si="130">IF(AE462&lt;0.2,"低于同行20%",IF(AE462&lt;0.5,"低于同行50%",IF(AE462&gt;=2,"高于同行100%",IF(AE462&gt;=1.5,"高于同行150%",IF(AE462&gt;=1.2,"高于同行20%","")))))</f>
        <v/>
      </c>
      <c r="AN462" s="5" t="str">
        <f t="shared" ref="AN462:AN525" si="131">IF(AI462&lt;0.2,"低于同行20%",IF(AI462&lt;0.5,"低于同行50%",IF(AI462&gt;=2,"高于同行100%",IF(AI462&gt;=1.5,"高于同行150%",IF(AI462&gt;=1.2,"高于同行20%","")))))</f>
        <v>低于同行50%</v>
      </c>
      <c r="AO462" s="63">
        <f t="shared" ref="AO462:AO525" si="132">MAX(IF(M462&lt;&gt;"",M462,0),IF(N462&lt;&gt;"",N462,0),IF(O462&lt;&gt;"",O462,0),IF(P462&lt;&gt;"",P462,0),IF(Q462&lt;&gt;"",Q462,0))</f>
        <v>46103.7422176505</v>
      </c>
      <c r="AP462" s="5" t="str">
        <f t="shared" ref="AP462:AP525" si="133">IF(AND(DATEDIF(AQ462,$B$1,"d")&lt;=14,DATEDIF(N462,$B$1,"d")&gt;14),"未支付","")</f>
        <v/>
      </c>
      <c r="AQ462" s="60">
        <v>45424.8610784144</v>
      </c>
    </row>
    <row r="463" ht="17" spans="1:43">
      <c r="A463" s="5">
        <f t="shared" si="125"/>
        <v>460</v>
      </c>
      <c r="B463" s="55" t="str">
        <f t="shared" si="126"/>
        <v>连续三月交易上升</v>
      </c>
      <c r="C463" s="2" t="str">
        <f t="shared" si="127"/>
        <v/>
      </c>
      <c r="D463" s="56" t="str">
        <f t="shared" si="128"/>
        <v>-</v>
      </c>
      <c r="E463" s="84" t="s">
        <v>1348</v>
      </c>
      <c r="F463" s="58">
        <v>45427.7926759838</v>
      </c>
      <c r="G463" s="59" t="s">
        <v>38</v>
      </c>
      <c r="H463" s="59" t="s">
        <v>39</v>
      </c>
      <c r="I463" s="59" t="s">
        <v>40</v>
      </c>
      <c r="J463" s="59" t="s">
        <v>899</v>
      </c>
      <c r="K463" s="59" t="s">
        <v>1349</v>
      </c>
      <c r="L463" s="59" t="s">
        <v>1350</v>
      </c>
      <c r="M463" s="60">
        <v>46103.5069212963</v>
      </c>
      <c r="N463" s="60">
        <v>46103.5080940856</v>
      </c>
      <c r="O463" s="60">
        <v>46103.5076134375</v>
      </c>
      <c r="P463" s="60">
        <v>46045.3736288773</v>
      </c>
      <c r="Q463" s="60">
        <v>46103.5082853935</v>
      </c>
      <c r="R463" s="59">
        <v>4912</v>
      </c>
      <c r="S463" s="59">
        <v>38627</v>
      </c>
      <c r="T463" s="59">
        <v>91672</v>
      </c>
      <c r="U463" s="59">
        <v>89332</v>
      </c>
      <c r="V463" s="59">
        <v>10</v>
      </c>
      <c r="W463" s="59">
        <v>53</v>
      </c>
      <c r="X463" s="59">
        <v>137</v>
      </c>
      <c r="Y463" s="59">
        <v>131</v>
      </c>
      <c r="Z463" s="59">
        <v>797.6071428571</v>
      </c>
      <c r="AA463" s="59">
        <v>0.5912255407</v>
      </c>
      <c r="AB463" s="59">
        <v>-0.156239138</v>
      </c>
      <c r="AC463" s="59">
        <v>0.0283447117</v>
      </c>
      <c r="AD463" s="61">
        <f>IF(AND($G463="正式版",$H463="中西医诊所"),IFERROR(R463/同类汇总数据!C$3,0),IF(AND($G463="正式版",$H463="中医诊所"),IFERROR(R463/同类汇总数据!C$4,0),IF(AND($G463="正式版",$H463="口腔诊所"),IFERROR(R463/同类汇总数据!C$5,0),IF(AND($G463="检查版",$H463="中西医诊所"),IFERROR(R463/同类汇总数据!C$6,0),IF(AND($G463="检查版",$H463="中医诊所"),IFERROR(R463/同类汇总数据!C$7,0),IF(AND($G463="检查版",$H463="口腔诊所"),IFERROR(R463/同类汇总数据!C$8,0),IF(AND($G463="互联网版",$H463="中西医诊所"),IFERROR(R463/同类汇总数据!C$9,0),IF(AND($G463="互联网版",$H463="中医诊所"),IFERROR(R463/同类汇总数据!C$10,0),IF(AND($G463="互联网版",$H463="口腔诊所"),IFERROR(R463/同类汇总数据!C$11,0))))))))))</f>
        <v>0.53672783047137</v>
      </c>
      <c r="AE463" s="61">
        <f>IF(AND($G463="正式版",$H463="中西医诊所"),IFERROR(S463/同类汇总数据!D$3,0),IF(AND($G463="正式版",$H463="中医诊所"),IFERROR(S463/同类汇总数据!D$4,0),IF(AND($G463="正式版",$H463="口腔诊所"),IFERROR(S463/同类汇总数据!D$5,0),IF(AND($G463="检查版",$H463="中西医诊所"),IFERROR(S463/同类汇总数据!D$6,0),IF(AND($G463="检查版",$H463="中医诊所"),IFERROR(S463/同类汇总数据!D$7,0),IF(AND($G463="检查版",$H463="口腔诊所"),IFERROR(S463/同类汇总数据!D$8,0),IF(AND($G463="互联网版",$H463="中西医诊所"),IFERROR(S463/同类汇总数据!D$9,0),IF(AND($G463="互联网版",$H463="中医诊所"),IFERROR(S463/同类汇总数据!D$10,0),IF(AND($G463="互联网版",$H463="口腔诊所"),IFERROR(S463/同类汇总数据!D$11,0))))))))))</f>
        <v>1.0587466488727</v>
      </c>
      <c r="AF463" s="61">
        <f>IF(AND($G463="正式版",$H463="中西医诊所"),IFERROR(T463/同类汇总数据!E$3,0),IF(AND($G463="正式版",$H463="中医诊所"),IFERROR(T463/同类汇总数据!E$4,0),IF(AND($G463="正式版",$H463="口腔诊所"),IFERROR(T463/同类汇总数据!E$5,0),IF(AND($G463="检查版",$H463="中西医诊所"),IFERROR(T463/同类汇总数据!E$6,0),IF(AND($G463="检查版",$H463="中医诊所"),IFERROR(T463/同类汇总数据!E$7,0),IF(AND($G463="检查版",$H463="口腔诊所"),IFERROR(T463/同类汇总数据!E$8,0),IF(AND($G463="互联网版",$H463="中西医诊所"),IFERROR(T463/同类汇总数据!E$9,0),IF(AND($G463="互联网版",$H463="中医诊所"),IFERROR(T463/同类汇总数据!E$10,0),IF(AND($G463="互联网版",$H463="口腔诊所"),IFERROR(T463/同类汇总数据!E$11,0))))))))))</f>
        <v>0.840131856074867</v>
      </c>
      <c r="AG463" s="61">
        <f>IF(AND($G463="正式版",$H463="中西医诊所"),IFERROR(U463/同类汇总数据!F$3,0),IF(AND($G463="正式版",$H463="中医诊所"),IFERROR(U463/同类汇总数据!F$4,0),IF(AND($G463="正式版",$H463="口腔诊所"),IFERROR(U463/同类汇总数据!F$5,0),IF(AND($G463="检查版",$H463="中西医诊所"),IFERROR(U463/同类汇总数据!F$6,0),IF(AND($G463="检查版",$H463="中医诊所"),IFERROR(U463/同类汇总数据!F$7,0),IF(AND($G463="检查版",$H463="口腔诊所"),IFERROR(U463/同类汇总数据!F$8,0),IF(AND($G463="互联网版",$H463="中西医诊所"),IFERROR(U463/同类汇总数据!F$9,0),IF(AND($G463="互联网版",$H463="中医诊所"),IFERROR(U463/同类汇总数据!F$10,0),IF(AND($G463="互联网版",$H463="口腔诊所"),IFERROR(U463/同类汇总数据!F$11,0))))))))))</f>
        <v>0.931286890925532</v>
      </c>
      <c r="AH463" s="61">
        <f>IF(AND($G463="正式版",$H463="中西医诊所"),IFERROR(V463/同类汇总数据!G$3,0),IF(AND($G463="正式版",$H463="中医诊所"),IFERROR(V463/同类汇总数据!G$4,0),IF(AND($G463="正式版",$H463="口腔诊所"),IFERROR(V463/同类汇总数据!G$5,0),IF(AND($G463="检查版",$H463="中西医诊所"),IFERROR(V463/同类汇总数据!G$6,0),IF(AND($G463="检查版",$H463="中医诊所"),IFERROR(V463/同类汇总数据!G$7,0),IF(AND($G463="检查版",$H463="口腔诊所"),IFERROR(V463/同类汇总数据!G$8,0),IF(AND($G463="互联网版",$H463="中西医诊所"),IFERROR(V463/同类汇总数据!G$9,0),IF(AND($G463="互联网版",$H463="中医诊所"),IFERROR(V463/同类汇总数据!G$10,0),IF(AND($G463="互联网版",$H463="口腔诊所"),IFERROR(V463/同类汇总数据!G$11,0))))))))))</f>
        <v>0.105484008096952</v>
      </c>
      <c r="AI463" s="61">
        <f>IF(AND($G463="正式版",$H463="中西医诊所"),IFERROR(W463/同类汇总数据!H$3,0),IF(AND($G463="正式版",$H463="中医诊所"),IFERROR(W463/同类汇总数据!H$4,0),IF(AND($G463="正式版",$H463="口腔诊所"),IFERROR(W463/同类汇总数据!H$5,0),IF(AND($G463="检查版",$H463="中西医诊所"),IFERROR(W463/同类汇总数据!H$6,0),IF(AND($G463="检查版",$H463="中医诊所"),IFERROR(W463/同类汇总数据!H$7,0),IF(AND($G463="检查版",$H463="口腔诊所"),IFERROR(W463/同类汇总数据!H$8,0),IF(AND($G463="互联网版",$H463="中西医诊所"),IFERROR(W463/同类汇总数据!H$9,0),IF(AND($G463="互联网版",$H463="中医诊所"),IFERROR(W463/同类汇总数据!H$10,0),IF(AND($G463="互联网版",$H463="口腔诊所"),IFERROR(W463/同类汇总数据!H$11,0))))))))))</f>
        <v>0.144955124081586</v>
      </c>
      <c r="AJ463" s="61">
        <f>IF(AND($G463="正式版",$H463="中西医诊所"),IFERROR(X463/同类汇总数据!I$3,0),IF(AND($G463="正式版",$H463="中医诊所"),IFERROR(X463/同类汇总数据!I$4,0),IF(AND($G463="正式版",$H463="口腔诊所"),IFERROR(X463/同类汇总数据!I$5,0),IF(AND($G463="检查版",$H463="中西医诊所"),IFERROR(X463/同类汇总数据!I$6,0),IF(AND($G463="检查版",$H463="中医诊所"),IFERROR(X463/同类汇总数据!I$7,0),IF(AND($G463="检查版",$H463="口腔诊所"),IFERROR(X463/同类汇总数据!I$8,0),IF(AND($G463="互联网版",$H463="中西医诊所"),IFERROR(X463/同类汇总数据!I$9,0),IF(AND($G463="互联网版",$H463="中医诊所"),IFERROR(X463/同类汇总数据!I$10,0),IF(AND($G463="互联网版",$H463="口腔诊所"),IFERROR(X463/同类汇总数据!I$11,0))))))))))</f>
        <v>0.121141392430997</v>
      </c>
      <c r="AK463" s="61">
        <f>IF(AND($G463="正式版",$H463="中西医诊所"),IFERROR(Y463/同类汇总数据!J$3,0),IF(AND($G463="正式版",$H463="中医诊所"),IFERROR(Y463/同类汇总数据!J$4,0),IF(AND($G463="正式版",$H463="口腔诊所"),IFERROR(Y463/同类汇总数据!J$5,0),IF(AND($G463="检查版",$H463="中西医诊所"),IFERROR(Y463/同类汇总数据!J$6,0),IF(AND($G463="检查版",$H463="中医诊所"),IFERROR(Y463/同类汇总数据!J$7,0),IF(AND($G463="检查版",$H463="口腔诊所"),IFERROR(Y463/同类汇总数据!J$8,0),IF(AND($G463="互联网版",$H463="中西医诊所"),IFERROR(Y463/同类汇总数据!J$9,0),IF(AND($G463="互联网版",$H463="中医诊所"),IFERROR(Y463/同类汇总数据!J$10,0),IF(AND($G463="互联网版",$H463="口腔诊所"),IFERROR(Y463/同类汇总数据!J$11,0))))))))))</f>
        <v>0.130897585728926</v>
      </c>
      <c r="AL463" s="62" t="str">
        <f ca="1" t="shared" si="129"/>
        <v>-</v>
      </c>
      <c r="AM463" s="62" t="str">
        <f t="shared" si="130"/>
        <v/>
      </c>
      <c r="AN463" s="5" t="str">
        <f t="shared" si="131"/>
        <v>低于同行20%</v>
      </c>
      <c r="AO463" s="63">
        <f t="shared" si="132"/>
        <v>46103.5082853935</v>
      </c>
      <c r="AP463" s="5" t="str">
        <f t="shared" si="133"/>
        <v/>
      </c>
      <c r="AQ463" s="60">
        <v>45426.4797406366</v>
      </c>
    </row>
    <row r="464" ht="17" spans="1:43">
      <c r="A464" s="5">
        <f t="shared" ref="A464:A473" si="134">ROW()-3</f>
        <v>461</v>
      </c>
      <c r="B464" s="55" t="str">
        <f t="shared" si="126"/>
        <v>交易波动较大</v>
      </c>
      <c r="C464" s="2" t="str">
        <f t="shared" si="127"/>
        <v/>
      </c>
      <c r="D464" s="56" t="str">
        <f t="shared" si="128"/>
        <v>-</v>
      </c>
      <c r="E464" s="84" t="s">
        <v>1351</v>
      </c>
      <c r="F464" s="58">
        <v>45427.7940201389</v>
      </c>
      <c r="G464" s="59" t="s">
        <v>38</v>
      </c>
      <c r="H464" s="59" t="s">
        <v>39</v>
      </c>
      <c r="I464" s="59" t="s">
        <v>40</v>
      </c>
      <c r="J464" s="59" t="s">
        <v>75</v>
      </c>
      <c r="K464" s="59" t="s">
        <v>1352</v>
      </c>
      <c r="L464" s="59"/>
      <c r="M464" s="60">
        <v>46104.3373148148</v>
      </c>
      <c r="N464" s="60">
        <v>46104.3466246875</v>
      </c>
      <c r="O464" s="60">
        <v>46103.7498460532</v>
      </c>
      <c r="P464" s="60">
        <v>46103.353655787</v>
      </c>
      <c r="Q464" s="60">
        <v>46104.3466324537</v>
      </c>
      <c r="R464" s="59">
        <v>4794.4</v>
      </c>
      <c r="S464" s="59">
        <v>12310.9</v>
      </c>
      <c r="T464" s="59">
        <v>40641.5</v>
      </c>
      <c r="U464" s="59">
        <v>37053.4</v>
      </c>
      <c r="V464" s="59">
        <v>48</v>
      </c>
      <c r="W464" s="59">
        <v>150</v>
      </c>
      <c r="X464" s="59">
        <v>523</v>
      </c>
      <c r="Y464" s="59">
        <v>465</v>
      </c>
      <c r="Z464" s="59">
        <v>178.3859903382</v>
      </c>
      <c r="AA464" s="59">
        <v>0.0333571159</v>
      </c>
      <c r="AB464" s="59">
        <v>-0.2743237234</v>
      </c>
      <c r="AC464" s="59">
        <v>-0.0705635916</v>
      </c>
      <c r="AD464" s="61">
        <f>IF(AND($G464="正式版",$H464="中西医诊所"),IFERROR(R464/同类汇总数据!C$3,0),IF(AND($G464="正式版",$H464="中医诊所"),IFERROR(R464/同类汇总数据!C$4,0),IF(AND($G464="正式版",$H464="口腔诊所"),IFERROR(R464/同类汇总数据!C$5,0),IF(AND($G464="检查版",$H464="中西医诊所"),IFERROR(R464/同类汇总数据!C$6,0),IF(AND($G464="检查版",$H464="中医诊所"),IFERROR(R464/同类汇总数据!C$7,0),IF(AND($G464="检查版",$H464="口腔诊所"),IFERROR(R464/同类汇总数据!C$8,0),IF(AND($G464="互联网版",$H464="中西医诊所"),IFERROR(R464/同类汇总数据!C$9,0),IF(AND($G464="互联网版",$H464="中医诊所"),IFERROR(R464/同类汇总数据!C$10,0),IF(AND($G464="互联网版",$H464="口腔诊所"),IFERROR(R464/同类汇总数据!C$11,0))))))))))</f>
        <v>0.523877831924254</v>
      </c>
      <c r="AE464" s="61">
        <f>IF(AND($G464="正式版",$H464="中西医诊所"),IFERROR(S464/同类汇总数据!D$3,0),IF(AND($G464="正式版",$H464="中医诊所"),IFERROR(S464/同类汇总数据!D$4,0),IF(AND($G464="正式版",$H464="口腔诊所"),IFERROR(S464/同类汇总数据!D$5,0),IF(AND($G464="检查版",$H464="中西医诊所"),IFERROR(S464/同类汇总数据!D$6,0),IF(AND($G464="检查版",$H464="中医诊所"),IFERROR(S464/同类汇总数据!D$7,0),IF(AND($G464="检查版",$H464="口腔诊所"),IFERROR(S464/同类汇总数据!D$8,0),IF(AND($G464="互联网版",$H464="中西医诊所"),IFERROR(S464/同类汇总数据!D$9,0),IF(AND($G464="互联网版",$H464="中医诊所"),IFERROR(S464/同类汇总数据!D$10,0),IF(AND($G464="互联网版",$H464="口腔诊所"),IFERROR(S464/同类汇总数据!D$11,0))))))))))</f>
        <v>0.337435579247856</v>
      </c>
      <c r="AF464" s="61">
        <f>IF(AND($G464="正式版",$H464="中西医诊所"),IFERROR(T464/同类汇总数据!E$3,0),IF(AND($G464="正式版",$H464="中医诊所"),IFERROR(T464/同类汇总数据!E$4,0),IF(AND($G464="正式版",$H464="口腔诊所"),IFERROR(T464/同类汇总数据!E$5,0),IF(AND($G464="检查版",$H464="中西医诊所"),IFERROR(T464/同类汇总数据!E$6,0),IF(AND($G464="检查版",$H464="中医诊所"),IFERROR(T464/同类汇总数据!E$7,0),IF(AND($G464="检查版",$H464="口腔诊所"),IFERROR(T464/同类汇总数据!E$8,0),IF(AND($G464="互联网版",$H464="中西医诊所"),IFERROR(T464/同类汇总数据!E$9,0),IF(AND($G464="互联网版",$H464="中医诊所"),IFERROR(T464/同类汇总数据!E$10,0),IF(AND($G464="互联网版",$H464="口腔诊所"),IFERROR(T464/同类汇总数据!E$11,0))))))))))</f>
        <v>0.372460716780115</v>
      </c>
      <c r="AG464" s="61">
        <f>IF(AND($G464="正式版",$H464="中西医诊所"),IFERROR(U464/同类汇总数据!F$3,0),IF(AND($G464="正式版",$H464="中医诊所"),IFERROR(U464/同类汇总数据!F$4,0),IF(AND($G464="正式版",$H464="口腔诊所"),IFERROR(U464/同类汇总数据!F$5,0),IF(AND($G464="检查版",$H464="中西医诊所"),IFERROR(U464/同类汇总数据!F$6,0),IF(AND($G464="检查版",$H464="中医诊所"),IFERROR(U464/同类汇总数据!F$7,0),IF(AND($G464="检查版",$H464="口腔诊所"),IFERROR(U464/同类汇总数据!F$8,0),IF(AND($G464="互联网版",$H464="中西医诊所"),IFERROR(U464/同类汇总数据!F$9,0),IF(AND($G464="互联网版",$H464="中医诊所"),IFERROR(U464/同类汇总数据!F$10,0),IF(AND($G464="互联网版",$H464="口腔诊所"),IFERROR(U464/同类汇总数据!F$11,0))))))))))</f>
        <v>0.38628202306251</v>
      </c>
      <c r="AH464" s="61">
        <f>IF(AND($G464="正式版",$H464="中西医诊所"),IFERROR(V464/同类汇总数据!G$3,0),IF(AND($G464="正式版",$H464="中医诊所"),IFERROR(V464/同类汇总数据!G$4,0),IF(AND($G464="正式版",$H464="口腔诊所"),IFERROR(V464/同类汇总数据!G$5,0),IF(AND($G464="检查版",$H464="中西医诊所"),IFERROR(V464/同类汇总数据!G$6,0),IF(AND($G464="检查版",$H464="中医诊所"),IFERROR(V464/同类汇总数据!G$7,0),IF(AND($G464="检查版",$H464="口腔诊所"),IFERROR(V464/同类汇总数据!G$8,0),IF(AND($G464="互联网版",$H464="中西医诊所"),IFERROR(V464/同类汇总数据!G$9,0),IF(AND($G464="互联网版",$H464="中医诊所"),IFERROR(V464/同类汇总数据!G$10,0),IF(AND($G464="互联网版",$H464="口腔诊所"),IFERROR(V464/同类汇总数据!G$11,0))))))))))</f>
        <v>0.506323238865372</v>
      </c>
      <c r="AI464" s="61">
        <f>IF(AND($G464="正式版",$H464="中西医诊所"),IFERROR(W464/同类汇总数据!H$3,0),IF(AND($G464="正式版",$H464="中医诊所"),IFERROR(W464/同类汇总数据!H$4,0),IF(AND($G464="正式版",$H464="口腔诊所"),IFERROR(W464/同类汇总数据!H$5,0),IF(AND($G464="检查版",$H464="中西医诊所"),IFERROR(W464/同类汇总数据!H$6,0),IF(AND($G464="检查版",$H464="中医诊所"),IFERROR(W464/同类汇总数据!H$7,0),IF(AND($G464="检查版",$H464="口腔诊所"),IFERROR(W464/同类汇总数据!H$8,0),IF(AND($G464="互联网版",$H464="中西医诊所"),IFERROR(W464/同类汇总数据!H$9,0),IF(AND($G464="互联网版",$H464="中医诊所"),IFERROR(W464/同类汇总数据!H$10,0),IF(AND($G464="互联网版",$H464="口腔诊所"),IFERROR(W464/同类汇总数据!H$11,0))))))))))</f>
        <v>0.410250351174301</v>
      </c>
      <c r="AJ464" s="61">
        <f>IF(AND($G464="正式版",$H464="中西医诊所"),IFERROR(X464/同类汇总数据!I$3,0),IF(AND($G464="正式版",$H464="中医诊所"),IFERROR(X464/同类汇总数据!I$4,0),IF(AND($G464="正式版",$H464="口腔诊所"),IFERROR(X464/同类汇总数据!I$5,0),IF(AND($G464="检查版",$H464="中西医诊所"),IFERROR(X464/同类汇总数据!I$6,0),IF(AND($G464="检查版",$H464="中医诊所"),IFERROR(X464/同类汇总数据!I$7,0),IF(AND($G464="检查版",$H464="口腔诊所"),IFERROR(X464/同类汇总数据!I$8,0),IF(AND($G464="互联网版",$H464="中西医诊所"),IFERROR(X464/同类汇总数据!I$9,0),IF(AND($G464="互联网版",$H464="中医诊所"),IFERROR(X464/同类汇总数据!I$10,0),IF(AND($G464="互联网版",$H464="口腔诊所"),IFERROR(X464/同类汇总数据!I$11,0))))))))))</f>
        <v>0.462459476214683</v>
      </c>
      <c r="AK464" s="61">
        <f>IF(AND($G464="正式版",$H464="中西医诊所"),IFERROR(Y464/同类汇总数据!J$3,0),IF(AND($G464="正式版",$H464="中医诊所"),IFERROR(Y464/同类汇总数据!J$4,0),IF(AND($G464="正式版",$H464="口腔诊所"),IFERROR(Y464/同类汇总数据!J$5,0),IF(AND($G464="检查版",$H464="中西医诊所"),IFERROR(Y464/同类汇总数据!J$6,0),IF(AND($G464="检查版",$H464="中医诊所"),IFERROR(Y464/同类汇总数据!J$7,0),IF(AND($G464="检查版",$H464="口腔诊所"),IFERROR(Y464/同类汇总数据!J$8,0),IF(AND($G464="互联网版",$H464="中西医诊所"),IFERROR(Y464/同类汇总数据!J$9,0),IF(AND($G464="互联网版",$H464="中医诊所"),IFERROR(Y464/同类汇总数据!J$10,0),IF(AND($G464="互联网版",$H464="口腔诊所"),IFERROR(Y464/同类汇总数据!J$11,0))))))))))</f>
        <v>0.464636468427103</v>
      </c>
      <c r="AL464" s="62" t="str">
        <f ca="1" t="shared" si="129"/>
        <v>-</v>
      </c>
      <c r="AM464" s="62" t="str">
        <f t="shared" si="130"/>
        <v>低于同行50%</v>
      </c>
      <c r="AN464" s="5" t="str">
        <f t="shared" si="131"/>
        <v>低于同行50%</v>
      </c>
      <c r="AO464" s="63">
        <f t="shared" si="132"/>
        <v>46104.3466324537</v>
      </c>
      <c r="AP464" s="5" t="str">
        <f t="shared" si="133"/>
        <v/>
      </c>
      <c r="AQ464" s="60">
        <v>45426.5774542477</v>
      </c>
    </row>
    <row r="465" ht="17" spans="1:43">
      <c r="A465" s="5">
        <f t="shared" si="134"/>
        <v>462</v>
      </c>
      <c r="B465" s="55" t="str">
        <f t="shared" si="126"/>
        <v>连续三月交易上升</v>
      </c>
      <c r="C465" s="2" t="str">
        <f t="shared" si="127"/>
        <v/>
      </c>
      <c r="D465" s="56" t="str">
        <f t="shared" si="128"/>
        <v>-</v>
      </c>
      <c r="E465" s="84" t="s">
        <v>1353</v>
      </c>
      <c r="F465" s="58">
        <v>45429.7355492245</v>
      </c>
      <c r="G465" s="59" t="s">
        <v>38</v>
      </c>
      <c r="H465" s="59" t="s">
        <v>39</v>
      </c>
      <c r="I465" s="59" t="s">
        <v>40</v>
      </c>
      <c r="J465" s="59" t="s">
        <v>149</v>
      </c>
      <c r="K465" s="59" t="s">
        <v>1354</v>
      </c>
      <c r="L465" s="59" t="s">
        <v>1355</v>
      </c>
      <c r="M465" s="60">
        <v>46104.3611574074</v>
      </c>
      <c r="N465" s="60">
        <v>46104.3886544792</v>
      </c>
      <c r="O465" s="60">
        <v>46103.695625544</v>
      </c>
      <c r="P465" s="60">
        <v>46102.6013862153</v>
      </c>
      <c r="Q465" s="60">
        <v>46104.3581176042</v>
      </c>
      <c r="R465" s="59">
        <v>4978.06</v>
      </c>
      <c r="S465" s="59">
        <v>19631.91</v>
      </c>
      <c r="T465" s="59">
        <v>62701.44</v>
      </c>
      <c r="U465" s="59">
        <v>54713.44</v>
      </c>
      <c r="V465" s="59">
        <v>63</v>
      </c>
      <c r="W465" s="59">
        <v>247</v>
      </c>
      <c r="X465" s="59">
        <v>790</v>
      </c>
      <c r="Y465" s="59">
        <v>698</v>
      </c>
      <c r="Z465" s="59">
        <v>137.1264160401</v>
      </c>
      <c r="AA465" s="59">
        <v>0.2387133777</v>
      </c>
      <c r="AB465" s="59">
        <v>-0.4177771492</v>
      </c>
      <c r="AC465" s="59">
        <v>-0.0635286395</v>
      </c>
      <c r="AD465" s="61">
        <f>IF(AND($G465="正式版",$H465="中西医诊所"),IFERROR(R465/同类汇总数据!C$3,0),IF(AND($G465="正式版",$H465="中医诊所"),IFERROR(R465/同类汇总数据!C$4,0),IF(AND($G465="正式版",$H465="口腔诊所"),IFERROR(R465/同类汇总数据!C$5,0),IF(AND($G465="检查版",$H465="中西医诊所"),IFERROR(R465/同类汇总数据!C$6,0),IF(AND($G465="检查版",$H465="中医诊所"),IFERROR(R465/同类汇总数据!C$7,0),IF(AND($G465="检查版",$H465="口腔诊所"),IFERROR(R465/同类汇总数据!C$8,0),IF(AND($G465="互联网版",$H465="中西医诊所"),IFERROR(R465/同类汇总数据!C$9,0),IF(AND($G465="互联网版",$H465="中医诊所"),IFERROR(R465/同类汇总数据!C$10,0),IF(AND($G465="互联网版",$H465="口腔诊所"),IFERROR(R465/同类汇总数据!C$11,0))))))))))</f>
        <v>0.543946120471561</v>
      </c>
      <c r="AE465" s="61">
        <f>IF(AND($G465="正式版",$H465="中西医诊所"),IFERROR(S465/同类汇总数据!D$3,0),IF(AND($G465="正式版",$H465="中医诊所"),IFERROR(S465/同类汇总数据!D$4,0),IF(AND($G465="正式版",$H465="口腔诊所"),IFERROR(S465/同类汇总数据!D$5,0),IF(AND($G465="检查版",$H465="中西医诊所"),IFERROR(S465/同类汇总数据!D$6,0),IF(AND($G465="检查版",$H465="中医诊所"),IFERROR(S465/同类汇总数据!D$7,0),IF(AND($G465="检查版",$H465="口腔诊所"),IFERROR(S465/同类汇总数据!D$8,0),IF(AND($G465="互联网版",$H465="中西医诊所"),IFERROR(S465/同类汇总数据!D$9,0),IF(AND($G465="互联网版",$H465="中医诊所"),IFERROR(S465/同类汇总数据!D$10,0),IF(AND($G465="互联网版",$H465="口腔诊所"),IFERROR(S465/同类汇总数据!D$11,0))))))))))</f>
        <v>0.538100782444158</v>
      </c>
      <c r="AF465" s="61">
        <f>IF(AND($G465="正式版",$H465="中西医诊所"),IFERROR(T465/同类汇总数据!E$3,0),IF(AND($G465="正式版",$H465="中医诊所"),IFERROR(T465/同类汇总数据!E$4,0),IF(AND($G465="正式版",$H465="口腔诊所"),IFERROR(T465/同类汇总数据!E$5,0),IF(AND($G465="检查版",$H465="中西医诊所"),IFERROR(T465/同类汇总数据!E$6,0),IF(AND($G465="检查版",$H465="中医诊所"),IFERROR(T465/同类汇总数据!E$7,0),IF(AND($G465="检查版",$H465="口腔诊所"),IFERROR(T465/同类汇总数据!E$8,0),IF(AND($G465="互联网版",$H465="中西医诊所"),IFERROR(T465/同类汇总数据!E$9,0),IF(AND($G465="互联网版",$H465="中医诊所"),IFERROR(T465/同类汇总数据!E$10,0),IF(AND($G465="互联网版",$H465="口腔诊所"),IFERROR(T465/同类汇总数据!E$11,0))))))))))</f>
        <v>0.574629954247392</v>
      </c>
      <c r="AG465" s="61">
        <f>IF(AND($G465="正式版",$H465="中西医诊所"),IFERROR(U465/同类汇总数据!F$3,0),IF(AND($G465="正式版",$H465="中医诊所"),IFERROR(U465/同类汇总数据!F$4,0),IF(AND($G465="正式版",$H465="口腔诊所"),IFERROR(U465/同类汇总数据!F$5,0),IF(AND($G465="检查版",$H465="中西医诊所"),IFERROR(U465/同类汇总数据!F$6,0),IF(AND($G465="检查版",$H465="中医诊所"),IFERROR(U465/同类汇总数据!F$7,0),IF(AND($G465="检查版",$H465="口腔诊所"),IFERROR(U465/同类汇总数据!F$8,0),IF(AND($G465="互联网版",$H465="中西医诊所"),IFERROR(U465/同类汇总数据!F$9,0),IF(AND($G465="互联网版",$H465="中医诊所"),IFERROR(U465/同类汇总数据!F$10,0),IF(AND($G465="互联网版",$H465="口腔诊所"),IFERROR(U465/同类汇总数据!F$11,0))))))))))</f>
        <v>0.570388096420551</v>
      </c>
      <c r="AH465" s="61">
        <f>IF(AND($G465="正式版",$H465="中西医诊所"),IFERROR(V465/同类汇总数据!G$3,0),IF(AND($G465="正式版",$H465="中医诊所"),IFERROR(V465/同类汇总数据!G$4,0),IF(AND($G465="正式版",$H465="口腔诊所"),IFERROR(V465/同类汇总数据!G$5,0),IF(AND($G465="检查版",$H465="中西医诊所"),IFERROR(V465/同类汇总数据!G$6,0),IF(AND($G465="检查版",$H465="中医诊所"),IFERROR(V465/同类汇总数据!G$7,0),IF(AND($G465="检查版",$H465="口腔诊所"),IFERROR(V465/同类汇总数据!G$8,0),IF(AND($G465="互联网版",$H465="中西医诊所"),IFERROR(V465/同类汇总数据!G$9,0),IF(AND($G465="互联网版",$H465="中医诊所"),IFERROR(V465/同类汇总数据!G$10,0),IF(AND($G465="互联网版",$H465="口腔诊所"),IFERROR(V465/同类汇总数据!G$11,0))))))))))</f>
        <v>0.6645492510108</v>
      </c>
      <c r="AI465" s="61">
        <f>IF(AND($G465="正式版",$H465="中西医诊所"),IFERROR(W465/同类汇总数据!H$3,0),IF(AND($G465="正式版",$H465="中医诊所"),IFERROR(W465/同类汇总数据!H$4,0),IF(AND($G465="正式版",$H465="口腔诊所"),IFERROR(W465/同类汇总数据!H$5,0),IF(AND($G465="检查版",$H465="中西医诊所"),IFERROR(W465/同类汇总数据!H$6,0),IF(AND($G465="检查版",$H465="中医诊所"),IFERROR(W465/同类汇总数据!H$7,0),IF(AND($G465="检查版",$H465="口腔诊所"),IFERROR(W465/同类汇总数据!H$8,0),IF(AND($G465="互联网版",$H465="中西医诊所"),IFERROR(W465/同类汇总数据!H$9,0),IF(AND($G465="互联网版",$H465="中医诊所"),IFERROR(W465/同类汇总数据!H$10,0),IF(AND($G465="互联网版",$H465="口腔诊所"),IFERROR(W465/同类汇总数据!H$11,0))))))))))</f>
        <v>0.675545578267015</v>
      </c>
      <c r="AJ465" s="61">
        <f>IF(AND($G465="正式版",$H465="中西医诊所"),IFERROR(X465/同类汇总数据!I$3,0),IF(AND($G465="正式版",$H465="中医诊所"),IFERROR(X465/同类汇总数据!I$4,0),IF(AND($G465="正式版",$H465="口腔诊所"),IFERROR(X465/同类汇总数据!I$5,0),IF(AND($G465="检查版",$H465="中西医诊所"),IFERROR(X465/同类汇总数据!I$6,0),IF(AND($G465="检查版",$H465="中医诊所"),IFERROR(X465/同类汇总数据!I$7,0),IF(AND($G465="检查版",$H465="口腔诊所"),IFERROR(X465/同类汇总数据!I$8,0),IF(AND($G465="互联网版",$H465="中西医诊所"),IFERROR(X465/同类汇总数据!I$9,0),IF(AND($G465="互联网版",$H465="中医诊所"),IFERROR(X465/同类汇总数据!I$10,0),IF(AND($G465="互联网版",$H465="口腔诊所"),IFERROR(X465/同类汇总数据!I$11,0))))))))))</f>
        <v>0.698552554894072</v>
      </c>
      <c r="AK465" s="61">
        <f>IF(AND($G465="正式版",$H465="中西医诊所"),IFERROR(Y465/同类汇总数据!J$3,0),IF(AND($G465="正式版",$H465="中医诊所"),IFERROR(Y465/同类汇总数据!J$4,0),IF(AND($G465="正式版",$H465="口腔诊所"),IFERROR(Y465/同类汇总数据!J$5,0),IF(AND($G465="检查版",$H465="中西医诊所"),IFERROR(Y465/同类汇总数据!J$6,0),IF(AND($G465="检查版",$H465="中医诊所"),IFERROR(Y465/同类汇总数据!J$7,0),IF(AND($G465="检查版",$H465="口腔诊所"),IFERROR(Y465/同类汇总数据!J$8,0),IF(AND($G465="互联网版",$H465="中西医诊所"),IFERROR(Y465/同类汇总数据!J$9,0),IF(AND($G465="互联网版",$H465="中医诊所"),IFERROR(Y465/同类汇总数据!J$10,0),IF(AND($G465="互联网版",$H465="口腔诊所"),IFERROR(Y465/同类汇总数据!J$11,0))))))))))</f>
        <v>0.69745431174649</v>
      </c>
      <c r="AL465" s="62" t="str">
        <f ca="1" t="shared" si="129"/>
        <v>-</v>
      </c>
      <c r="AM465" s="62" t="str">
        <f t="shared" si="130"/>
        <v/>
      </c>
      <c r="AN465" s="5" t="str">
        <f t="shared" si="131"/>
        <v/>
      </c>
      <c r="AO465" s="63">
        <f t="shared" si="132"/>
        <v>46104.3886544792</v>
      </c>
      <c r="AP465" s="5" t="str">
        <f t="shared" si="133"/>
        <v/>
      </c>
      <c r="AQ465" s="60">
        <v>45426.6757322917</v>
      </c>
    </row>
    <row r="466" ht="17" spans="1:43">
      <c r="A466" s="5">
        <f t="shared" si="134"/>
        <v>463</v>
      </c>
      <c r="B466" s="55" t="str">
        <f t="shared" si="126"/>
        <v>交易波动较大</v>
      </c>
      <c r="C466" s="2" t="str">
        <f t="shared" si="127"/>
        <v/>
      </c>
      <c r="D466" s="56" t="str">
        <f t="shared" si="128"/>
        <v>-</v>
      </c>
      <c r="E466" s="84" t="s">
        <v>1356</v>
      </c>
      <c r="F466" s="58">
        <v>45432.5052593403</v>
      </c>
      <c r="G466" s="59" t="s">
        <v>38</v>
      </c>
      <c r="H466" s="59" t="s">
        <v>39</v>
      </c>
      <c r="I466" s="59" t="s">
        <v>40</v>
      </c>
      <c r="J466" s="59" t="s">
        <v>41</v>
      </c>
      <c r="K466" s="59" t="s">
        <v>1357</v>
      </c>
      <c r="L466" s="59"/>
      <c r="M466" s="60">
        <v>46102.5037152778</v>
      </c>
      <c r="N466" s="60">
        <v>46102.7345415278</v>
      </c>
      <c r="O466" s="60">
        <v>46102.7330744676</v>
      </c>
      <c r="P466" s="60">
        <v>46053.3837777662</v>
      </c>
      <c r="Q466" s="60">
        <v>46102.73457</v>
      </c>
      <c r="R466" s="59">
        <v>2665.62</v>
      </c>
      <c r="S466" s="59">
        <v>8534.32</v>
      </c>
      <c r="T466" s="59">
        <v>26488.32</v>
      </c>
      <c r="U466" s="59">
        <v>22827.8</v>
      </c>
      <c r="V466" s="59">
        <v>13</v>
      </c>
      <c r="W466" s="59">
        <v>60</v>
      </c>
      <c r="X466" s="59">
        <v>204</v>
      </c>
      <c r="Y466" s="59">
        <v>177</v>
      </c>
      <c r="Z466" s="59">
        <v>195.1094017094</v>
      </c>
      <c r="AA466" s="59">
        <v>-0.1689061407</v>
      </c>
      <c r="AB466" s="59">
        <v>0.3361725494</v>
      </c>
      <c r="AC466" s="59">
        <v>-0.5357187303</v>
      </c>
      <c r="AD466" s="61">
        <f>IF(AND($G466="正式版",$H466="中西医诊所"),IFERROR(R466/同类汇总数据!C$3,0),IF(AND($G466="正式版",$H466="中医诊所"),IFERROR(R466/同类汇总数据!C$4,0),IF(AND($G466="正式版",$H466="口腔诊所"),IFERROR(R466/同类汇总数据!C$5,0),IF(AND($G466="检查版",$H466="中西医诊所"),IFERROR(R466/同类汇总数据!C$6,0),IF(AND($G466="检查版",$H466="中医诊所"),IFERROR(R466/同类汇总数据!C$7,0),IF(AND($G466="检查版",$H466="口腔诊所"),IFERROR(R466/同类汇总数据!C$8,0),IF(AND($G466="互联网版",$H466="中西医诊所"),IFERROR(R466/同类汇总数据!C$9,0),IF(AND($G466="互联网版",$H466="中医诊所"),IFERROR(R466/同类汇总数据!C$10,0),IF(AND($G466="互联网版",$H466="口腔诊所"),IFERROR(R466/同类汇总数据!C$11,0))))))))))</f>
        <v>0.291268819108529</v>
      </c>
      <c r="AE466" s="61">
        <f>IF(AND($G466="正式版",$H466="中西医诊所"),IFERROR(S466/同类汇总数据!D$3,0),IF(AND($G466="正式版",$H466="中医诊所"),IFERROR(S466/同类汇总数据!D$4,0),IF(AND($G466="正式版",$H466="口腔诊所"),IFERROR(S466/同类汇总数据!D$5,0),IF(AND($G466="检查版",$H466="中西医诊所"),IFERROR(S466/同类汇总数据!D$6,0),IF(AND($G466="检查版",$H466="中医诊所"),IFERROR(S466/同类汇总数据!D$7,0),IF(AND($G466="检查版",$H466="口腔诊所"),IFERROR(S466/同类汇总数据!D$8,0),IF(AND($G466="互联网版",$H466="中西医诊所"),IFERROR(S466/同类汇总数据!D$9,0),IF(AND($G466="互联网版",$H466="中医诊所"),IFERROR(S466/同类汇总数据!D$10,0),IF(AND($G466="互联网版",$H466="口腔诊所"),IFERROR(S466/同类汇总数据!D$11,0))))))))))</f>
        <v>0.233921420260628</v>
      </c>
      <c r="AF466" s="61">
        <f>IF(AND($G466="正式版",$H466="中西医诊所"),IFERROR(T466/同类汇总数据!E$3,0),IF(AND($G466="正式版",$H466="中医诊所"),IFERROR(T466/同类汇总数据!E$4,0),IF(AND($G466="正式版",$H466="口腔诊所"),IFERROR(T466/同类汇总数据!E$5,0),IF(AND($G466="检查版",$H466="中西医诊所"),IFERROR(T466/同类汇总数据!E$6,0),IF(AND($G466="检查版",$H466="中医诊所"),IFERROR(T466/同类汇总数据!E$7,0),IF(AND($G466="检查版",$H466="口腔诊所"),IFERROR(T466/同类汇总数据!E$8,0),IF(AND($G466="互联网版",$H466="中西医诊所"),IFERROR(T466/同类汇总数据!E$9,0),IF(AND($G466="互联网版",$H466="中医诊所"),IFERROR(T466/同类汇总数据!E$10,0),IF(AND($G466="互联网版",$H466="口腔诊所"),IFERROR(T466/同类汇总数据!E$11,0))))))))))</f>
        <v>0.242753310126375</v>
      </c>
      <c r="AG466" s="61">
        <f>IF(AND($G466="正式版",$H466="中西医诊所"),IFERROR(U466/同类汇总数据!F$3,0),IF(AND($G466="正式版",$H466="中医诊所"),IFERROR(U466/同类汇总数据!F$4,0),IF(AND($G466="正式版",$H466="口腔诊所"),IFERROR(U466/同类汇总数据!F$5,0),IF(AND($G466="检查版",$H466="中西医诊所"),IFERROR(U466/同类汇总数据!F$6,0),IF(AND($G466="检查版",$H466="中医诊所"),IFERROR(U466/同类汇总数据!F$7,0),IF(AND($G466="检查版",$H466="口腔诊所"),IFERROR(U466/同类汇总数据!F$8,0),IF(AND($G466="互联网版",$H466="中西医诊所"),IFERROR(U466/同类汇总数据!F$9,0),IF(AND($G466="互联网版",$H466="中医诊所"),IFERROR(U466/同类汇总数据!F$10,0),IF(AND($G466="互联网版",$H466="口腔诊所"),IFERROR(U466/同类汇总数据!F$11,0))))))))))</f>
        <v>0.237980017112231</v>
      </c>
      <c r="AH466" s="61">
        <f>IF(AND($G466="正式版",$H466="中西医诊所"),IFERROR(V466/同类汇总数据!G$3,0),IF(AND($G466="正式版",$H466="中医诊所"),IFERROR(V466/同类汇总数据!G$4,0),IF(AND($G466="正式版",$H466="口腔诊所"),IFERROR(V466/同类汇总数据!G$5,0),IF(AND($G466="检查版",$H466="中西医诊所"),IFERROR(V466/同类汇总数据!G$6,0),IF(AND($G466="检查版",$H466="中医诊所"),IFERROR(V466/同类汇总数据!G$7,0),IF(AND($G466="检查版",$H466="口腔诊所"),IFERROR(V466/同类汇总数据!G$8,0),IF(AND($G466="互联网版",$H466="中西医诊所"),IFERROR(V466/同类汇总数据!G$9,0),IF(AND($G466="互联网版",$H466="中医诊所"),IFERROR(V466/同类汇总数据!G$10,0),IF(AND($G466="互联网版",$H466="口腔诊所"),IFERROR(V466/同类汇总数据!G$11,0))))))))))</f>
        <v>0.137129210526038</v>
      </c>
      <c r="AI466" s="61">
        <f>IF(AND($G466="正式版",$H466="中西医诊所"),IFERROR(W466/同类汇总数据!H$3,0),IF(AND($G466="正式版",$H466="中医诊所"),IFERROR(W466/同类汇总数据!H$4,0),IF(AND($G466="正式版",$H466="口腔诊所"),IFERROR(W466/同类汇总数据!H$5,0),IF(AND($G466="检查版",$H466="中西医诊所"),IFERROR(W466/同类汇总数据!H$6,0),IF(AND($G466="检查版",$H466="中医诊所"),IFERROR(W466/同类汇总数据!H$7,0),IF(AND($G466="检查版",$H466="口腔诊所"),IFERROR(W466/同类汇总数据!H$8,0),IF(AND($G466="互联网版",$H466="中西医诊所"),IFERROR(W466/同类汇总数据!H$9,0),IF(AND($G466="互联网版",$H466="中医诊所"),IFERROR(W466/同类汇总数据!H$10,0),IF(AND($G466="互联网版",$H466="口腔诊所"),IFERROR(W466/同类汇总数据!H$11,0))))))))))</f>
        <v>0.16410014046972</v>
      </c>
      <c r="AJ466" s="61">
        <f>IF(AND($G466="正式版",$H466="中西医诊所"),IFERROR(X466/同类汇总数据!I$3,0),IF(AND($G466="正式版",$H466="中医诊所"),IFERROR(X466/同类汇总数据!I$4,0),IF(AND($G466="正式版",$H466="口腔诊所"),IFERROR(X466/同类汇总数据!I$5,0),IF(AND($G466="检查版",$H466="中西医诊所"),IFERROR(X466/同类汇总数据!I$6,0),IF(AND($G466="检查版",$H466="中医诊所"),IFERROR(X466/同类汇总数据!I$7,0),IF(AND($G466="检查版",$H466="口腔诊所"),IFERROR(X466/同类汇总数据!I$8,0),IF(AND($G466="互联网版",$H466="中西医诊所"),IFERROR(X466/同类汇总数据!I$9,0),IF(AND($G466="互联网版",$H466="中医诊所"),IFERROR(X466/同类汇总数据!I$10,0),IF(AND($G466="互联网版",$H466="口腔诊所"),IFERROR(X466/同类汇总数据!I$11,0))))))))))</f>
        <v>0.180385723035938</v>
      </c>
      <c r="AK466" s="61">
        <f>IF(AND($G466="正式版",$H466="中西医诊所"),IFERROR(Y466/同类汇总数据!J$3,0),IF(AND($G466="正式版",$H466="中医诊所"),IFERROR(Y466/同类汇总数据!J$4,0),IF(AND($G466="正式版",$H466="口腔诊所"),IFERROR(Y466/同类汇总数据!J$5,0),IF(AND($G466="检查版",$H466="中西医诊所"),IFERROR(Y466/同类汇总数据!J$6,0),IF(AND($G466="检查版",$H466="中医诊所"),IFERROR(Y466/同类汇总数据!J$7,0),IF(AND($G466="检查版",$H466="口腔诊所"),IFERROR(Y466/同类汇总数据!J$8,0),IF(AND($G466="互联网版",$H466="中西医诊所"),IFERROR(Y466/同类汇总数据!J$9,0),IF(AND($G466="互联网版",$H466="中医诊所"),IFERROR(Y466/同类汇总数据!J$10,0),IF(AND($G466="互联网版",$H466="口腔诊所"),IFERROR(Y466/同类汇总数据!J$11,0))))))))))</f>
        <v>0.1768616234658</v>
      </c>
      <c r="AL466" s="62" t="str">
        <f ca="1" t="shared" si="129"/>
        <v>-</v>
      </c>
      <c r="AM466" s="62" t="str">
        <f t="shared" si="130"/>
        <v>低于同行50%</v>
      </c>
      <c r="AN466" s="5" t="str">
        <f t="shared" si="131"/>
        <v>低于同行20%</v>
      </c>
      <c r="AO466" s="63">
        <f t="shared" si="132"/>
        <v>46102.73457</v>
      </c>
      <c r="AP466" s="5" t="str">
        <f t="shared" si="133"/>
        <v/>
      </c>
      <c r="AQ466" s="60">
        <v>45427.7926759838</v>
      </c>
    </row>
    <row r="467" ht="17" spans="1:43">
      <c r="A467" s="5">
        <f t="shared" si="134"/>
        <v>464</v>
      </c>
      <c r="B467" s="55" t="str">
        <f t="shared" si="126"/>
        <v>交易波动较大</v>
      </c>
      <c r="C467" s="2" t="str">
        <f t="shared" si="127"/>
        <v/>
      </c>
      <c r="D467" s="56" t="str">
        <f t="shared" si="128"/>
        <v>-</v>
      </c>
      <c r="E467" s="84" t="s">
        <v>1358</v>
      </c>
      <c r="F467" s="58">
        <v>45432.5901835185</v>
      </c>
      <c r="G467" s="59" t="s">
        <v>38</v>
      </c>
      <c r="H467" s="59" t="s">
        <v>63</v>
      </c>
      <c r="I467" s="59" t="s">
        <v>40</v>
      </c>
      <c r="J467" s="59" t="s">
        <v>78</v>
      </c>
      <c r="K467" s="59" t="s">
        <v>1359</v>
      </c>
      <c r="L467" s="59" t="s">
        <v>80</v>
      </c>
      <c r="M467" s="60">
        <v>46103.6214699074</v>
      </c>
      <c r="N467" s="60">
        <v>46103.7320194444</v>
      </c>
      <c r="O467" s="60">
        <v>46103.731562662</v>
      </c>
      <c r="P467" s="60">
        <v>46082.7108362269</v>
      </c>
      <c r="Q467" s="60">
        <v>46102.6248572106</v>
      </c>
      <c r="R467" s="59">
        <v>782</v>
      </c>
      <c r="S467" s="59">
        <v>4150.9</v>
      </c>
      <c r="T467" s="59">
        <v>19034.82</v>
      </c>
      <c r="U467" s="59">
        <v>15977.11</v>
      </c>
      <c r="V467" s="59">
        <v>14</v>
      </c>
      <c r="W467" s="59">
        <v>66</v>
      </c>
      <c r="X467" s="59">
        <v>204</v>
      </c>
      <c r="Y467" s="59">
        <v>186</v>
      </c>
      <c r="Z467" s="59">
        <v>152.3645263158</v>
      </c>
      <c r="AA467" s="59">
        <v>-0.0795679564</v>
      </c>
      <c r="AB467" s="59">
        <v>-0.5652932904</v>
      </c>
      <c r="AC467" s="59">
        <v>0.8233858041</v>
      </c>
      <c r="AD467" s="61">
        <f>IF(AND($G467="正式版",$H467="中西医诊所"),IFERROR(R467/同类汇总数据!C$3,0),IF(AND($G467="正式版",$H467="中医诊所"),IFERROR(R467/同类汇总数据!C$4,0),IF(AND($G467="正式版",$H467="口腔诊所"),IFERROR(R467/同类汇总数据!C$5,0),IF(AND($G467="检查版",$H467="中西医诊所"),IFERROR(R467/同类汇总数据!C$6,0),IF(AND($G467="检查版",$H467="中医诊所"),IFERROR(R467/同类汇总数据!C$7,0),IF(AND($G467="检查版",$H467="口腔诊所"),IFERROR(R467/同类汇总数据!C$8,0),IF(AND($G467="互联网版",$H467="中西医诊所"),IFERROR(R467/同类汇总数据!C$9,0),IF(AND($G467="互联网版",$H467="中医诊所"),IFERROR(R467/同类汇总数据!C$10,0),IF(AND($G467="互联网版",$H467="口腔诊所"),IFERROR(R467/同类汇总数据!C$11,0))))))))))</f>
        <v>0.0782192106056685</v>
      </c>
      <c r="AE467" s="61">
        <f>IF(AND($G467="正式版",$H467="中西医诊所"),IFERROR(S467/同类汇总数据!D$3,0),IF(AND($G467="正式版",$H467="中医诊所"),IFERROR(S467/同类汇总数据!D$4,0),IF(AND($G467="正式版",$H467="口腔诊所"),IFERROR(S467/同类汇总数据!D$5,0),IF(AND($G467="检查版",$H467="中西医诊所"),IFERROR(S467/同类汇总数据!D$6,0),IF(AND($G467="检查版",$H467="中医诊所"),IFERROR(S467/同类汇总数据!D$7,0),IF(AND($G467="检查版",$H467="口腔诊所"),IFERROR(S467/同类汇总数据!D$8,0),IF(AND($G467="互联网版",$H467="中西医诊所"),IFERROR(S467/同类汇总数据!D$9,0),IF(AND($G467="互联网版",$H467="中医诊所"),IFERROR(S467/同类汇总数据!D$10,0),IF(AND($G467="互联网版",$H467="口腔诊所"),IFERROR(S467/同类汇总数据!D$11,0))))))))))</f>
        <v>0.0955749823569877</v>
      </c>
      <c r="AF467" s="61">
        <f>IF(AND($G467="正式版",$H467="中西医诊所"),IFERROR(T467/同类汇总数据!E$3,0),IF(AND($G467="正式版",$H467="中医诊所"),IFERROR(T467/同类汇总数据!E$4,0),IF(AND($G467="正式版",$H467="口腔诊所"),IFERROR(T467/同类汇总数据!E$5,0),IF(AND($G467="检查版",$H467="中西医诊所"),IFERROR(T467/同类汇总数据!E$6,0),IF(AND($G467="检查版",$H467="中医诊所"),IFERROR(T467/同类汇总数据!E$7,0),IF(AND($G467="检查版",$H467="口腔诊所"),IFERROR(T467/同类汇总数据!E$8,0),IF(AND($G467="互联网版",$H467="中西医诊所"),IFERROR(T467/同类汇总数据!E$9,0),IF(AND($G467="互联网版",$H467="中医诊所"),IFERROR(T467/同类汇总数据!E$10,0),IF(AND($G467="互联网版",$H467="口腔诊所"),IFERROR(T467/同类汇总数据!E$11,0))))))))))</f>
        <v>0.171690644230502</v>
      </c>
      <c r="AG467" s="61">
        <f>IF(AND($G467="正式版",$H467="中西医诊所"),IFERROR(U467/同类汇总数据!F$3,0),IF(AND($G467="正式版",$H467="中医诊所"),IFERROR(U467/同类汇总数据!F$4,0),IF(AND($G467="正式版",$H467="口腔诊所"),IFERROR(U467/同类汇总数据!F$5,0),IF(AND($G467="检查版",$H467="中西医诊所"),IFERROR(U467/同类汇总数据!F$6,0),IF(AND($G467="检查版",$H467="中医诊所"),IFERROR(U467/同类汇总数据!F$7,0),IF(AND($G467="检查版",$H467="口腔诊所"),IFERROR(U467/同类汇总数据!F$8,0),IF(AND($G467="互联网版",$H467="中西医诊所"),IFERROR(U467/同类汇总数据!F$9,0),IF(AND($G467="互联网版",$H467="中医诊所"),IFERROR(U467/同类汇总数据!F$10,0),IF(AND($G467="互联网版",$H467="口腔诊所"),IFERROR(U467/同类汇总数据!F$11,0))))))))))</f>
        <v>0.159934238829892</v>
      </c>
      <c r="AH467" s="61">
        <f>IF(AND($G467="正式版",$H467="中西医诊所"),IFERROR(V467/同类汇总数据!G$3,0),IF(AND($G467="正式版",$H467="中医诊所"),IFERROR(V467/同类汇总数据!G$4,0),IF(AND($G467="正式版",$H467="口腔诊所"),IFERROR(V467/同类汇总数据!G$5,0),IF(AND($G467="检查版",$H467="中西医诊所"),IFERROR(V467/同类汇总数据!G$6,0),IF(AND($G467="检查版",$H467="中医诊所"),IFERROR(V467/同类汇总数据!G$7,0),IF(AND($G467="检查版",$H467="口腔诊所"),IFERROR(V467/同类汇总数据!G$8,0),IF(AND($G467="互联网版",$H467="中西医诊所"),IFERROR(V467/同类汇总数据!G$9,0),IF(AND($G467="互联网版",$H467="中医诊所"),IFERROR(V467/同类汇总数据!G$10,0),IF(AND($G467="互联网版",$H467="口腔诊所"),IFERROR(V467/同类汇总数据!G$11,0))))))))))</f>
        <v>1.04039713444904</v>
      </c>
      <c r="AI467" s="61">
        <f>IF(AND($G467="正式版",$H467="中西医诊所"),IFERROR(W467/同类汇总数据!H$3,0),IF(AND($G467="正式版",$H467="中医诊所"),IFERROR(W467/同类汇总数据!H$4,0),IF(AND($G467="正式版",$H467="口腔诊所"),IFERROR(W467/同类汇总数据!H$5,0),IF(AND($G467="检查版",$H467="中西医诊所"),IFERROR(W467/同类汇总数据!H$6,0),IF(AND($G467="检查版",$H467="中医诊所"),IFERROR(W467/同类汇总数据!H$7,0),IF(AND($G467="检查版",$H467="口腔诊所"),IFERROR(W467/同类汇总数据!H$8,0),IF(AND($G467="互联网版",$H467="中西医诊所"),IFERROR(W467/同类汇总数据!H$9,0),IF(AND($G467="互联网版",$H467="中医诊所"),IFERROR(W467/同类汇总数据!H$10,0),IF(AND($G467="互联网版",$H467="口腔诊所"),IFERROR(W467/同类汇总数据!H$11,0))))))))))</f>
        <v>1.16225216293367</v>
      </c>
      <c r="AJ467" s="61">
        <f>IF(AND($G467="正式版",$H467="中西医诊所"),IFERROR(X467/同类汇总数据!I$3,0),IF(AND($G467="正式版",$H467="中医诊所"),IFERROR(X467/同类汇总数据!I$4,0),IF(AND($G467="正式版",$H467="口腔诊所"),IFERROR(X467/同类汇总数据!I$5,0),IF(AND($G467="检查版",$H467="中西医诊所"),IFERROR(X467/同类汇总数据!I$6,0),IF(AND($G467="检查版",$H467="中医诊所"),IFERROR(X467/同类汇总数据!I$7,0),IF(AND($G467="检查版",$H467="口腔诊所"),IFERROR(X467/同类汇总数据!I$8,0),IF(AND($G467="互联网版",$H467="中西医诊所"),IFERROR(X467/同类汇总数据!I$9,0),IF(AND($G467="互联网版",$H467="中医诊所"),IFERROR(X467/同类汇总数据!I$10,0),IF(AND($G467="互联网版",$H467="口腔诊所"),IFERROR(X467/同类汇总数据!I$11,0))))))))))</f>
        <v>1.38266182735027</v>
      </c>
      <c r="AK467" s="61">
        <f>IF(AND($G467="正式版",$H467="中西医诊所"),IFERROR(Y467/同类汇总数据!J$3,0),IF(AND($G467="正式版",$H467="中医诊所"),IFERROR(Y467/同类汇总数据!J$4,0),IF(AND($G467="正式版",$H467="口腔诊所"),IFERROR(Y467/同类汇总数据!J$5,0),IF(AND($G467="检查版",$H467="中西医诊所"),IFERROR(Y467/同类汇总数据!J$6,0),IF(AND($G467="检查版",$H467="中医诊所"),IFERROR(Y467/同类汇总数据!J$7,0),IF(AND($G467="检查版",$H467="口腔诊所"),IFERROR(Y467/同类汇总数据!J$8,0),IF(AND($G467="互联网版",$H467="中西医诊所"),IFERROR(Y467/同类汇总数据!J$9,0),IF(AND($G467="互联网版",$H467="中医诊所"),IFERROR(Y467/同类汇总数据!J$10,0),IF(AND($G467="互联网版",$H467="口腔诊所"),IFERROR(Y467/同类汇总数据!J$11,0))))))))))</f>
        <v>1.40052753203707</v>
      </c>
      <c r="AL467" s="62" t="str">
        <f ca="1" t="shared" si="129"/>
        <v>-</v>
      </c>
      <c r="AM467" s="62" t="str">
        <f t="shared" si="130"/>
        <v>低于同行20%</v>
      </c>
      <c r="AN467" s="5" t="str">
        <f t="shared" si="131"/>
        <v/>
      </c>
      <c r="AO467" s="63">
        <f t="shared" si="132"/>
        <v>46103.7320194444</v>
      </c>
      <c r="AP467" s="5" t="str">
        <f t="shared" si="133"/>
        <v/>
      </c>
      <c r="AQ467" s="60">
        <v>45427.7940201389</v>
      </c>
    </row>
    <row r="468" ht="17" spans="1:43">
      <c r="A468" s="5">
        <f t="shared" si="134"/>
        <v>465</v>
      </c>
      <c r="B468" s="55" t="str">
        <f t="shared" si="126"/>
        <v>交易波动较大</v>
      </c>
      <c r="C468" s="2" t="str">
        <f t="shared" si="127"/>
        <v>本月交易额降超20%</v>
      </c>
      <c r="D468" s="56" t="str">
        <f t="shared" si="128"/>
        <v>-</v>
      </c>
      <c r="E468" s="84" t="s">
        <v>1360</v>
      </c>
      <c r="F468" s="58">
        <v>45433.4866467708</v>
      </c>
      <c r="G468" s="59" t="s">
        <v>38</v>
      </c>
      <c r="H468" s="59" t="s">
        <v>39</v>
      </c>
      <c r="I468" s="59" t="s">
        <v>40</v>
      </c>
      <c r="J468" s="59" t="s">
        <v>155</v>
      </c>
      <c r="K468" s="59" t="s">
        <v>1361</v>
      </c>
      <c r="L468" s="59"/>
      <c r="M468" s="60">
        <v>46103.6160069444</v>
      </c>
      <c r="N468" s="60">
        <v>46103.6433195718</v>
      </c>
      <c r="O468" s="60">
        <v>46103.641248044</v>
      </c>
      <c r="P468" s="60">
        <v>46098.6844959722</v>
      </c>
      <c r="Q468" s="60">
        <v>46103.6433384491</v>
      </c>
      <c r="R468" s="59">
        <v>3760.97</v>
      </c>
      <c r="S468" s="59">
        <v>14206.57</v>
      </c>
      <c r="T468" s="59">
        <v>76350.4</v>
      </c>
      <c r="U468" s="59">
        <v>56385.17</v>
      </c>
      <c r="V468" s="59">
        <v>9</v>
      </c>
      <c r="W468" s="59">
        <v>39</v>
      </c>
      <c r="X468" s="59">
        <v>134</v>
      </c>
      <c r="Y468" s="59">
        <v>108</v>
      </c>
      <c r="Z468" s="59">
        <v>806.7522058824</v>
      </c>
      <c r="AA468" s="59">
        <v>-0.4313591676</v>
      </c>
      <c r="AB468" s="59">
        <v>-0.3276889812</v>
      </c>
      <c r="AC468" s="59">
        <v>0.5854651808</v>
      </c>
      <c r="AD468" s="61">
        <f>IF(AND($G468="正式版",$H468="中西医诊所"),IFERROR(R468/同类汇总数据!C$3,0),IF(AND($G468="正式版",$H468="中医诊所"),IFERROR(R468/同类汇总数据!C$4,0),IF(AND($G468="正式版",$H468="口腔诊所"),IFERROR(R468/同类汇总数据!C$5,0),IF(AND($G468="检查版",$H468="中西医诊所"),IFERROR(R468/同类汇总数据!C$6,0),IF(AND($G468="检查版",$H468="中医诊所"),IFERROR(R468/同类汇总数据!C$7,0),IF(AND($G468="检查版",$H468="口腔诊所"),IFERROR(R468/同类汇总数据!C$8,0),IF(AND($G468="互联网版",$H468="中西医诊所"),IFERROR(R468/同类汇总数据!C$9,0),IF(AND($G468="互联网版",$H468="中医诊所"),IFERROR(R468/同类汇总数据!C$10,0),IF(AND($G468="互联网版",$H468="口腔诊所"),IFERROR(R468/同类汇总数据!C$11,0))))))))))</f>
        <v>0.410956284317571</v>
      </c>
      <c r="AE468" s="61">
        <f>IF(AND($G468="正式版",$H468="中西医诊所"),IFERROR(S468/同类汇总数据!D$3,0),IF(AND($G468="正式版",$H468="中医诊所"),IFERROR(S468/同类汇总数据!D$4,0),IF(AND($G468="正式版",$H468="口腔诊所"),IFERROR(S468/同类汇总数据!D$5,0),IF(AND($G468="检查版",$H468="中西医诊所"),IFERROR(S468/同类汇总数据!D$6,0),IF(AND($G468="检查版",$H468="中医诊所"),IFERROR(S468/同类汇总数据!D$7,0),IF(AND($G468="检查版",$H468="口腔诊所"),IFERROR(S468/同类汇总数据!D$8,0),IF(AND($G468="互联网版",$H468="中西医诊所"),IFERROR(S468/同类汇总数据!D$9,0),IF(AND($G468="互联网版",$H468="中医诊所"),IFERROR(S468/同类汇总数据!D$10,0),IF(AND($G468="互联网版",$H468="口腔诊所"),IFERROR(S468/同类汇总数据!D$11,0))))))))))</f>
        <v>0.389394940830908</v>
      </c>
      <c r="AF468" s="61">
        <f>IF(AND($G468="正式版",$H468="中西医诊所"),IFERROR(T468/同类汇总数据!E$3,0),IF(AND($G468="正式版",$H468="中医诊所"),IFERROR(T468/同类汇总数据!E$4,0),IF(AND($G468="正式版",$H468="口腔诊所"),IFERROR(T468/同类汇总数据!E$5,0),IF(AND($G468="检查版",$H468="中西医诊所"),IFERROR(T468/同类汇总数据!E$6,0),IF(AND($G468="检查版",$H468="中医诊所"),IFERROR(T468/同类汇总数据!E$7,0),IF(AND($G468="检查版",$H468="口腔诊所"),IFERROR(T468/同类汇总数据!E$8,0),IF(AND($G468="互联网版",$H468="中西医诊所"),IFERROR(T468/同类汇总数据!E$9,0),IF(AND($G468="互联网版",$H468="中医诊所"),IFERROR(T468/同类汇总数据!E$10,0),IF(AND($G468="互联网版",$H468="口腔诊所"),IFERROR(T468/同类汇总数据!E$11,0))))))))))</f>
        <v>0.699716415743723</v>
      </c>
      <c r="AG468" s="61">
        <f>IF(AND($G468="正式版",$H468="中西医诊所"),IFERROR(U468/同类汇总数据!F$3,0),IF(AND($G468="正式版",$H468="中医诊所"),IFERROR(U468/同类汇总数据!F$4,0),IF(AND($G468="正式版",$H468="口腔诊所"),IFERROR(U468/同类汇总数据!F$5,0),IF(AND($G468="检查版",$H468="中西医诊所"),IFERROR(U468/同类汇总数据!F$6,0),IF(AND($G468="检查版",$H468="中医诊所"),IFERROR(U468/同类汇总数据!F$7,0),IF(AND($G468="检查版",$H468="口腔诊所"),IFERROR(U468/同类汇总数据!F$8,0),IF(AND($G468="互联网版",$H468="中西医诊所"),IFERROR(U468/同类汇总数据!F$9,0),IF(AND($G468="互联网版",$H468="中医诊所"),IFERROR(U468/同类汇总数据!F$10,0),IF(AND($G468="互联网版",$H468="口腔诊所"),IFERROR(U468/同类汇总数据!F$11,0))))))))))</f>
        <v>0.587815896471674</v>
      </c>
      <c r="AH468" s="61">
        <f>IF(AND($G468="正式版",$H468="中西医诊所"),IFERROR(V468/同类汇总数据!G$3,0),IF(AND($G468="正式版",$H468="中医诊所"),IFERROR(V468/同类汇总数据!G$4,0),IF(AND($G468="正式版",$H468="口腔诊所"),IFERROR(V468/同类汇总数据!G$5,0),IF(AND($G468="检查版",$H468="中西医诊所"),IFERROR(V468/同类汇总数据!G$6,0),IF(AND($G468="检查版",$H468="中医诊所"),IFERROR(V468/同类汇总数据!G$7,0),IF(AND($G468="检查版",$H468="口腔诊所"),IFERROR(V468/同类汇总数据!G$8,0),IF(AND($G468="互联网版",$H468="中西医诊所"),IFERROR(V468/同类汇总数据!G$9,0),IF(AND($G468="互联网版",$H468="中医诊所"),IFERROR(V468/同类汇总数据!G$10,0),IF(AND($G468="互联网版",$H468="口腔诊所"),IFERROR(V468/同类汇总数据!G$11,0))))))))))</f>
        <v>0.0949356072872572</v>
      </c>
      <c r="AI468" s="61">
        <f>IF(AND($G468="正式版",$H468="中西医诊所"),IFERROR(W468/同类汇总数据!H$3,0),IF(AND($G468="正式版",$H468="中医诊所"),IFERROR(W468/同类汇总数据!H$4,0),IF(AND($G468="正式版",$H468="口腔诊所"),IFERROR(W468/同类汇总数据!H$5,0),IF(AND($G468="检查版",$H468="中西医诊所"),IFERROR(W468/同类汇总数据!H$6,0),IF(AND($G468="检查版",$H468="中医诊所"),IFERROR(W468/同类汇总数据!H$7,0),IF(AND($G468="检查版",$H468="口腔诊所"),IFERROR(W468/同类汇总数据!H$8,0),IF(AND($G468="互联网版",$H468="中西医诊所"),IFERROR(W468/同类汇总数据!H$9,0),IF(AND($G468="互联网版",$H468="中医诊所"),IFERROR(W468/同类汇总数据!H$10,0),IF(AND($G468="互联网版",$H468="口腔诊所"),IFERROR(W468/同类汇总数据!H$11,0))))))))))</f>
        <v>0.106665091305318</v>
      </c>
      <c r="AJ468" s="61">
        <f>IF(AND($G468="正式版",$H468="中西医诊所"),IFERROR(X468/同类汇总数据!I$3,0),IF(AND($G468="正式版",$H468="中医诊所"),IFERROR(X468/同类汇总数据!I$4,0),IF(AND($G468="正式版",$H468="口腔诊所"),IFERROR(X468/同类汇总数据!I$5,0),IF(AND($G468="检查版",$H468="中西医诊所"),IFERROR(X468/同类汇总数据!I$6,0),IF(AND($G468="检查版",$H468="中医诊所"),IFERROR(X468/同类汇总数据!I$7,0),IF(AND($G468="检查版",$H468="口腔诊所"),IFERROR(X468/同类汇总数据!I$8,0),IF(AND($G468="互联网版",$H468="中西医诊所"),IFERROR(X468/同类汇总数据!I$9,0),IF(AND($G468="互联网版",$H468="中医诊所"),IFERROR(X468/同类汇总数据!I$10,0),IF(AND($G468="互联网版",$H468="口腔诊所"),IFERROR(X468/同类汇总数据!I$11,0))))))))))</f>
        <v>0.118488661209881</v>
      </c>
      <c r="AK468" s="61">
        <f>IF(AND($G468="正式版",$H468="中西医诊所"),IFERROR(Y468/同类汇总数据!J$3,0),IF(AND($G468="正式版",$H468="中医诊所"),IFERROR(Y468/同类汇总数据!J$4,0),IF(AND($G468="正式版",$H468="口腔诊所"),IFERROR(Y468/同类汇总数据!J$5,0),IF(AND($G468="检查版",$H468="中西医诊所"),IFERROR(Y468/同类汇总数据!J$6,0),IF(AND($G468="检查版",$H468="中医诊所"),IFERROR(Y468/同类汇总数据!J$7,0),IF(AND($G468="检查版",$H468="口腔诊所"),IFERROR(Y468/同类汇总数据!J$8,0),IF(AND($G468="互联网版",$H468="中西医诊所"),IFERROR(Y468/同类汇总数据!J$9,0),IF(AND($G468="互联网版",$H468="中医诊所"),IFERROR(Y468/同类汇总数据!J$10,0),IF(AND($G468="互联网版",$H468="口腔诊所"),IFERROR(Y468/同类汇总数据!J$11,0))))))))))</f>
        <v>0.107915566860488</v>
      </c>
      <c r="AL468" s="62" t="str">
        <f ca="1" t="shared" si="129"/>
        <v>-</v>
      </c>
      <c r="AM468" s="62" t="str">
        <f t="shared" si="130"/>
        <v>低于同行50%</v>
      </c>
      <c r="AN468" s="5" t="str">
        <f t="shared" si="131"/>
        <v>低于同行20%</v>
      </c>
      <c r="AO468" s="63">
        <f t="shared" si="132"/>
        <v>46103.6433384491</v>
      </c>
      <c r="AP468" s="5" t="str">
        <f t="shared" si="133"/>
        <v/>
      </c>
      <c r="AQ468" s="60">
        <v>45429.7355492245</v>
      </c>
    </row>
    <row r="469" ht="17" spans="1:43">
      <c r="A469" s="5">
        <f t="shared" si="134"/>
        <v>466</v>
      </c>
      <c r="B469" s="55" t="str">
        <f t="shared" si="126"/>
        <v>连续三月交易上升</v>
      </c>
      <c r="C469" s="2" t="str">
        <f t="shared" si="127"/>
        <v/>
      </c>
      <c r="D469" s="56" t="str">
        <f t="shared" si="128"/>
        <v>-</v>
      </c>
      <c r="E469" s="84" t="s">
        <v>1362</v>
      </c>
      <c r="F469" s="58">
        <v>45433.7018495255</v>
      </c>
      <c r="G469" s="59" t="s">
        <v>38</v>
      </c>
      <c r="H469" s="59" t="s">
        <v>39</v>
      </c>
      <c r="I469" s="59" t="s">
        <v>40</v>
      </c>
      <c r="J469" s="59" t="s">
        <v>41</v>
      </c>
      <c r="K469" s="59" t="s">
        <v>1363</v>
      </c>
      <c r="L469" s="59"/>
      <c r="M469" s="60">
        <v>46104.3643865741</v>
      </c>
      <c r="N469" s="60">
        <v>46104.3963245139</v>
      </c>
      <c r="O469" s="60">
        <v>46104.3933779514</v>
      </c>
      <c r="P469" s="60">
        <v>46101.5489243519</v>
      </c>
      <c r="Q469" s="60">
        <v>46104.3963586227</v>
      </c>
      <c r="R469" s="59">
        <v>14256</v>
      </c>
      <c r="S469" s="59">
        <v>56533.3</v>
      </c>
      <c r="T469" s="59">
        <v>137970.3</v>
      </c>
      <c r="U469" s="59">
        <v>123778.3</v>
      </c>
      <c r="V469" s="59">
        <v>151</v>
      </c>
      <c r="W469" s="59">
        <v>621</v>
      </c>
      <c r="X469" s="59">
        <v>1572</v>
      </c>
      <c r="Y469" s="59">
        <v>1410</v>
      </c>
      <c r="Z469" s="59">
        <v>142.273908046</v>
      </c>
      <c r="AA469" s="59">
        <v>0.6748622385</v>
      </c>
      <c r="AB469" s="59">
        <v>-0.2921166873</v>
      </c>
      <c r="AC469" s="59">
        <v>0.0851915045</v>
      </c>
      <c r="AD469" s="61">
        <f>IF(AND($G469="正式版",$H469="中西医诊所"),IFERROR(R469/同类汇总数据!C$3,0),IF(AND($G469="正式版",$H469="中医诊所"),IFERROR(R469/同类汇总数据!C$4,0),IF(AND($G469="正式版",$H469="口腔诊所"),IFERROR(R469/同类汇总数据!C$5,0),IF(AND($G469="检查版",$H469="中西医诊所"),IFERROR(R469/同类汇总数据!C$6,0),IF(AND($G469="检查版",$H469="中医诊所"),IFERROR(R469/同类汇总数据!C$7,0),IF(AND($G469="检查版",$H469="口腔诊所"),IFERROR(R469/同类汇总数据!C$8,0),IF(AND($G469="互联网版",$H469="中西医诊所"),IFERROR(R469/同类汇总数据!C$9,0),IF(AND($G469="互联网版",$H469="中医诊所"),IFERROR(R469/同类汇总数据!C$10,0),IF(AND($G469="互联网版",$H469="口腔诊所"),IFERROR(R469/同类汇总数据!C$11,0))))))))))</f>
        <v>1.55773451775241</v>
      </c>
      <c r="AE469" s="61">
        <f>IF(AND($G469="正式版",$H469="中西医诊所"),IFERROR(S469/同类汇总数据!D$3,0),IF(AND($G469="正式版",$H469="中医诊所"),IFERROR(S469/同类汇总数据!D$4,0),IF(AND($G469="正式版",$H469="口腔诊所"),IFERROR(S469/同类汇总数据!D$5,0),IF(AND($G469="检查版",$H469="中西医诊所"),IFERROR(S469/同类汇总数据!D$6,0),IF(AND($G469="检查版",$H469="中医诊所"),IFERROR(S469/同类汇总数据!D$7,0),IF(AND($G469="检查版",$H469="口腔诊所"),IFERROR(S469/同类汇总数据!D$8,0),IF(AND($G469="互联网版",$H469="中西医诊所"),IFERROR(S469/同类汇总数据!D$9,0),IF(AND($G469="互联网版",$H469="中医诊所"),IFERROR(S469/同类汇总数据!D$10,0),IF(AND($G469="互联网版",$H469="口腔诊所"),IFERROR(S469/同类汇总数据!D$11,0))))))))))</f>
        <v>1.54954932882997</v>
      </c>
      <c r="AF469" s="61">
        <f>IF(AND($G469="正式版",$H469="中西医诊所"),IFERROR(T469/同类汇总数据!E$3,0),IF(AND($G469="正式版",$H469="中医诊所"),IFERROR(T469/同类汇总数据!E$4,0),IF(AND($G469="正式版",$H469="口腔诊所"),IFERROR(T469/同类汇总数据!E$5,0),IF(AND($G469="检查版",$H469="中西医诊所"),IFERROR(T469/同类汇总数据!E$6,0),IF(AND($G469="检查版",$H469="中医诊所"),IFERROR(T469/同类汇总数据!E$7,0),IF(AND($G469="检查版",$H469="口腔诊所"),IFERROR(T469/同类汇总数据!E$8,0),IF(AND($G469="互联网版",$H469="中西医诊所"),IFERROR(T469/同类汇总数据!E$9,0),IF(AND($G469="互联网版",$H469="中医诊所"),IFERROR(T469/同类汇总数据!E$10,0),IF(AND($G469="互联网版",$H469="口腔诊所"),IFERROR(T469/同类汇总数据!E$11,0))))))))))</f>
        <v>1.26443455168652</v>
      </c>
      <c r="AG469" s="61">
        <f>IF(AND($G469="正式版",$H469="中西医诊所"),IFERROR(U469/同类汇总数据!F$3,0),IF(AND($G469="正式版",$H469="中医诊所"),IFERROR(U469/同类汇总数据!F$4,0),IF(AND($G469="正式版",$H469="口腔诊所"),IFERROR(U469/同类汇总数据!F$5,0),IF(AND($G469="检查版",$H469="中西医诊所"),IFERROR(U469/同类汇总数据!F$6,0),IF(AND($G469="检查版",$H469="中医诊所"),IFERROR(U469/同类汇总数据!F$7,0),IF(AND($G469="检查版",$H469="口腔诊所"),IFERROR(U469/同类汇总数据!F$8,0),IF(AND($G469="互联网版",$H469="中西医诊所"),IFERROR(U469/同类汇总数据!F$9,0),IF(AND($G469="互联网版",$H469="中医诊所"),IFERROR(U469/同类汇总数据!F$10,0),IF(AND($G469="互联网版",$H469="口腔诊所"),IFERROR(U469/同类汇总数据!F$11,0))))))))))</f>
        <v>1.29038987340536</v>
      </c>
      <c r="AH469" s="61">
        <f>IF(AND($G469="正式版",$H469="中西医诊所"),IFERROR(V469/同类汇总数据!G$3,0),IF(AND($G469="正式版",$H469="中医诊所"),IFERROR(V469/同类汇总数据!G$4,0),IF(AND($G469="正式版",$H469="口腔诊所"),IFERROR(V469/同类汇总数据!G$5,0),IF(AND($G469="检查版",$H469="中西医诊所"),IFERROR(V469/同类汇总数据!G$6,0),IF(AND($G469="检查版",$H469="中医诊所"),IFERROR(V469/同类汇总数据!G$7,0),IF(AND($G469="检查版",$H469="口腔诊所"),IFERROR(V469/同类汇总数据!G$8,0),IF(AND($G469="互联网版",$H469="中西医诊所"),IFERROR(V469/同类汇总数据!G$9,0),IF(AND($G469="互联网版",$H469="中医诊所"),IFERROR(V469/同类汇总数据!G$10,0),IF(AND($G469="互联网版",$H469="口腔诊所"),IFERROR(V469/同类汇总数据!G$11,0))))))))))</f>
        <v>1.59280852226398</v>
      </c>
      <c r="AI469" s="61">
        <f>IF(AND($G469="正式版",$H469="中西医诊所"),IFERROR(W469/同类汇总数据!H$3,0),IF(AND($G469="正式版",$H469="中医诊所"),IFERROR(W469/同类汇总数据!H$4,0),IF(AND($G469="正式版",$H469="口腔诊所"),IFERROR(W469/同类汇总数据!H$5,0),IF(AND($G469="检查版",$H469="中西医诊所"),IFERROR(W469/同类汇总数据!H$6,0),IF(AND($G469="检查版",$H469="中医诊所"),IFERROR(W469/同类汇总数据!H$7,0),IF(AND($G469="检查版",$H469="口腔诊所"),IFERROR(W469/同类汇总数据!H$8,0),IF(AND($G469="互联网版",$H469="中西医诊所"),IFERROR(W469/同类汇总数据!H$9,0),IF(AND($G469="互联网版",$H469="中医诊所"),IFERROR(W469/同类汇总数据!H$10,0),IF(AND($G469="互联网版",$H469="口腔诊所"),IFERROR(W469/同类汇总数据!H$11,0))))))))))</f>
        <v>1.6984364538616</v>
      </c>
      <c r="AJ469" s="61">
        <f>IF(AND($G469="正式版",$H469="中西医诊所"),IFERROR(X469/同类汇总数据!I$3,0),IF(AND($G469="正式版",$H469="中医诊所"),IFERROR(X469/同类汇总数据!I$4,0),IF(AND($G469="正式版",$H469="口腔诊所"),IFERROR(X469/同类汇总数据!I$5,0),IF(AND($G469="检查版",$H469="中西医诊所"),IFERROR(X469/同类汇总数据!I$6,0),IF(AND($G469="检查版",$H469="中医诊所"),IFERROR(X469/同类汇总数据!I$7,0),IF(AND($G469="检查版",$H469="口腔诊所"),IFERROR(X469/同类汇总数据!I$8,0),IF(AND($G469="互联网版",$H469="中西医诊所"),IFERROR(X469/同类汇总数据!I$9,0),IF(AND($G469="互联网版",$H469="中医诊所"),IFERROR(X469/同类汇总数据!I$10,0),IF(AND($G469="互联网版",$H469="口腔诊所"),IFERROR(X469/同类汇总数据!I$11,0))))))))))</f>
        <v>1.39003115986517</v>
      </c>
      <c r="AK469" s="61">
        <f>IF(AND($G469="正式版",$H469="中西医诊所"),IFERROR(Y469/同类汇总数据!J$3,0),IF(AND($G469="正式版",$H469="中医诊所"),IFERROR(Y469/同类汇总数据!J$4,0),IF(AND($G469="正式版",$H469="口腔诊所"),IFERROR(Y469/同类汇总数据!J$5,0),IF(AND($G469="检查版",$H469="中西医诊所"),IFERROR(Y469/同类汇总数据!J$6,0),IF(AND($G469="检查版",$H469="中医诊所"),IFERROR(Y469/同类汇总数据!J$7,0),IF(AND($G469="检查版",$H469="口腔诊所"),IFERROR(Y469/同类汇总数据!J$8,0),IF(AND($G469="互联网版",$H469="中西医诊所"),IFERROR(Y469/同类汇总数据!J$9,0),IF(AND($G469="互联网版",$H469="中医诊所"),IFERROR(Y469/同类汇总数据!J$10,0),IF(AND($G469="互联网版",$H469="口腔诊所"),IFERROR(Y469/同类汇总数据!J$11,0))))))))))</f>
        <v>1.40889767845638</v>
      </c>
      <c r="AL469" s="62" t="str">
        <f ca="1" t="shared" si="129"/>
        <v>-</v>
      </c>
      <c r="AM469" s="62" t="str">
        <f t="shared" si="130"/>
        <v>高于同行150%</v>
      </c>
      <c r="AN469" s="5" t="str">
        <f t="shared" si="131"/>
        <v>高于同行150%</v>
      </c>
      <c r="AO469" s="63">
        <f t="shared" si="132"/>
        <v>46104.3963586227</v>
      </c>
      <c r="AP469" s="5" t="str">
        <f t="shared" si="133"/>
        <v/>
      </c>
      <c r="AQ469" s="60">
        <v>45432.5052593403</v>
      </c>
    </row>
    <row r="470" ht="17" spans="1:43">
      <c r="A470" s="5">
        <f t="shared" si="134"/>
        <v>467</v>
      </c>
      <c r="B470" s="55" t="str">
        <f t="shared" si="126"/>
        <v>无交易</v>
      </c>
      <c r="C470" s="2" t="str">
        <f t="shared" si="127"/>
        <v/>
      </c>
      <c r="D470" s="56" t="str">
        <f t="shared" si="128"/>
        <v>流失</v>
      </c>
      <c r="E470" s="84" t="s">
        <v>1364</v>
      </c>
      <c r="F470" s="58">
        <v>45433.751273206</v>
      </c>
      <c r="G470" s="59" t="s">
        <v>38</v>
      </c>
      <c r="H470" s="59" t="s">
        <v>63</v>
      </c>
      <c r="I470" s="59" t="s">
        <v>40</v>
      </c>
      <c r="J470" s="59" t="s">
        <v>219</v>
      </c>
      <c r="K470" s="59" t="s">
        <v>1365</v>
      </c>
      <c r="L470" s="59" t="s">
        <v>221</v>
      </c>
      <c r="M470" s="60">
        <v>45763.5984027778</v>
      </c>
      <c r="N470" s="60"/>
      <c r="O470" s="60"/>
      <c r="P470" s="60">
        <v>45591.5986480787</v>
      </c>
      <c r="Q470" s="60"/>
      <c r="R470" s="59"/>
      <c r="S470" s="59"/>
      <c r="T470" s="59"/>
      <c r="U470" s="59"/>
      <c r="V470" s="59"/>
      <c r="W470" s="59"/>
      <c r="X470" s="59"/>
      <c r="Y470" s="59"/>
      <c r="Z470" s="59"/>
      <c r="AA470" s="59"/>
      <c r="AB470" s="59"/>
      <c r="AC470" s="59"/>
      <c r="AD470" s="61">
        <f>IF(AND($G470="正式版",$H470="中西医诊所"),IFERROR(R470/同类汇总数据!C$3,0),IF(AND($G470="正式版",$H470="中医诊所"),IFERROR(R470/同类汇总数据!C$4,0),IF(AND($G470="正式版",$H470="口腔诊所"),IFERROR(R470/同类汇总数据!C$5,0),IF(AND($G470="检查版",$H470="中西医诊所"),IFERROR(R470/同类汇总数据!C$6,0),IF(AND($G470="检查版",$H470="中医诊所"),IFERROR(R470/同类汇总数据!C$7,0),IF(AND($G470="检查版",$H470="口腔诊所"),IFERROR(R470/同类汇总数据!C$8,0),IF(AND($G470="互联网版",$H470="中西医诊所"),IFERROR(R470/同类汇总数据!C$9,0),IF(AND($G470="互联网版",$H470="中医诊所"),IFERROR(R470/同类汇总数据!C$10,0),IF(AND($G470="互联网版",$H470="口腔诊所"),IFERROR(R470/同类汇总数据!C$11,0))))))))))</f>
        <v>0</v>
      </c>
      <c r="AE470" s="61">
        <f>IF(AND($G470="正式版",$H470="中西医诊所"),IFERROR(S470/同类汇总数据!D$3,0),IF(AND($G470="正式版",$H470="中医诊所"),IFERROR(S470/同类汇总数据!D$4,0),IF(AND($G470="正式版",$H470="口腔诊所"),IFERROR(S470/同类汇总数据!D$5,0),IF(AND($G470="检查版",$H470="中西医诊所"),IFERROR(S470/同类汇总数据!D$6,0),IF(AND($G470="检查版",$H470="中医诊所"),IFERROR(S470/同类汇总数据!D$7,0),IF(AND($G470="检查版",$H470="口腔诊所"),IFERROR(S470/同类汇总数据!D$8,0),IF(AND($G470="互联网版",$H470="中西医诊所"),IFERROR(S470/同类汇总数据!D$9,0),IF(AND($G470="互联网版",$H470="中医诊所"),IFERROR(S470/同类汇总数据!D$10,0),IF(AND($G470="互联网版",$H470="口腔诊所"),IFERROR(S470/同类汇总数据!D$11,0))))))))))</f>
        <v>0</v>
      </c>
      <c r="AF470" s="61">
        <f>IF(AND($G470="正式版",$H470="中西医诊所"),IFERROR(T470/同类汇总数据!E$3,0),IF(AND($G470="正式版",$H470="中医诊所"),IFERROR(T470/同类汇总数据!E$4,0),IF(AND($G470="正式版",$H470="口腔诊所"),IFERROR(T470/同类汇总数据!E$5,0),IF(AND($G470="检查版",$H470="中西医诊所"),IFERROR(T470/同类汇总数据!E$6,0),IF(AND($G470="检查版",$H470="中医诊所"),IFERROR(T470/同类汇总数据!E$7,0),IF(AND($G470="检查版",$H470="口腔诊所"),IFERROR(T470/同类汇总数据!E$8,0),IF(AND($G470="互联网版",$H470="中西医诊所"),IFERROR(T470/同类汇总数据!E$9,0),IF(AND($G470="互联网版",$H470="中医诊所"),IFERROR(T470/同类汇总数据!E$10,0),IF(AND($G470="互联网版",$H470="口腔诊所"),IFERROR(T470/同类汇总数据!E$11,0))))))))))</f>
        <v>0</v>
      </c>
      <c r="AG470" s="61">
        <f>IF(AND($G470="正式版",$H470="中西医诊所"),IFERROR(U470/同类汇总数据!F$3,0),IF(AND($G470="正式版",$H470="中医诊所"),IFERROR(U470/同类汇总数据!F$4,0),IF(AND($G470="正式版",$H470="口腔诊所"),IFERROR(U470/同类汇总数据!F$5,0),IF(AND($G470="检查版",$H470="中西医诊所"),IFERROR(U470/同类汇总数据!F$6,0),IF(AND($G470="检查版",$H470="中医诊所"),IFERROR(U470/同类汇总数据!F$7,0),IF(AND($G470="检查版",$H470="口腔诊所"),IFERROR(U470/同类汇总数据!F$8,0),IF(AND($G470="互联网版",$H470="中西医诊所"),IFERROR(U470/同类汇总数据!F$9,0),IF(AND($G470="互联网版",$H470="中医诊所"),IFERROR(U470/同类汇总数据!F$10,0),IF(AND($G470="互联网版",$H470="口腔诊所"),IFERROR(U470/同类汇总数据!F$11,0))))))))))</f>
        <v>0</v>
      </c>
      <c r="AH470" s="61">
        <f>IF(AND($G470="正式版",$H470="中西医诊所"),IFERROR(V470/同类汇总数据!G$3,0),IF(AND($G470="正式版",$H470="中医诊所"),IFERROR(V470/同类汇总数据!G$4,0),IF(AND($G470="正式版",$H470="口腔诊所"),IFERROR(V470/同类汇总数据!G$5,0),IF(AND($G470="检查版",$H470="中西医诊所"),IFERROR(V470/同类汇总数据!G$6,0),IF(AND($G470="检查版",$H470="中医诊所"),IFERROR(V470/同类汇总数据!G$7,0),IF(AND($G470="检查版",$H470="口腔诊所"),IFERROR(V470/同类汇总数据!G$8,0),IF(AND($G470="互联网版",$H470="中西医诊所"),IFERROR(V470/同类汇总数据!G$9,0),IF(AND($G470="互联网版",$H470="中医诊所"),IFERROR(V470/同类汇总数据!G$10,0),IF(AND($G470="互联网版",$H470="口腔诊所"),IFERROR(V470/同类汇总数据!G$11,0))))))))))</f>
        <v>0</v>
      </c>
      <c r="AI470" s="61">
        <f>IF(AND($G470="正式版",$H470="中西医诊所"),IFERROR(W470/同类汇总数据!H$3,0),IF(AND($G470="正式版",$H470="中医诊所"),IFERROR(W470/同类汇总数据!H$4,0),IF(AND($G470="正式版",$H470="口腔诊所"),IFERROR(W470/同类汇总数据!H$5,0),IF(AND($G470="检查版",$H470="中西医诊所"),IFERROR(W470/同类汇总数据!H$6,0),IF(AND($G470="检查版",$H470="中医诊所"),IFERROR(W470/同类汇总数据!H$7,0),IF(AND($G470="检查版",$H470="口腔诊所"),IFERROR(W470/同类汇总数据!H$8,0),IF(AND($G470="互联网版",$H470="中西医诊所"),IFERROR(W470/同类汇总数据!H$9,0),IF(AND($G470="互联网版",$H470="中医诊所"),IFERROR(W470/同类汇总数据!H$10,0),IF(AND($G470="互联网版",$H470="口腔诊所"),IFERROR(W470/同类汇总数据!H$11,0))))))))))</f>
        <v>0</v>
      </c>
      <c r="AJ470" s="61">
        <f>IF(AND($G470="正式版",$H470="中西医诊所"),IFERROR(X470/同类汇总数据!I$3,0),IF(AND($G470="正式版",$H470="中医诊所"),IFERROR(X470/同类汇总数据!I$4,0),IF(AND($G470="正式版",$H470="口腔诊所"),IFERROR(X470/同类汇总数据!I$5,0),IF(AND($G470="检查版",$H470="中西医诊所"),IFERROR(X470/同类汇总数据!I$6,0),IF(AND($G470="检查版",$H470="中医诊所"),IFERROR(X470/同类汇总数据!I$7,0),IF(AND($G470="检查版",$H470="口腔诊所"),IFERROR(X470/同类汇总数据!I$8,0),IF(AND($G470="互联网版",$H470="中西医诊所"),IFERROR(X470/同类汇总数据!I$9,0),IF(AND($G470="互联网版",$H470="中医诊所"),IFERROR(X470/同类汇总数据!I$10,0),IF(AND($G470="互联网版",$H470="口腔诊所"),IFERROR(X470/同类汇总数据!I$11,0))))))))))</f>
        <v>0</v>
      </c>
      <c r="AK470" s="61">
        <f>IF(AND($G470="正式版",$H470="中西医诊所"),IFERROR(Y470/同类汇总数据!J$3,0),IF(AND($G470="正式版",$H470="中医诊所"),IFERROR(Y470/同类汇总数据!J$4,0),IF(AND($G470="正式版",$H470="口腔诊所"),IFERROR(Y470/同类汇总数据!J$5,0),IF(AND($G470="检查版",$H470="中西医诊所"),IFERROR(Y470/同类汇总数据!J$6,0),IF(AND($G470="检查版",$H470="中医诊所"),IFERROR(Y470/同类汇总数据!J$7,0),IF(AND($G470="检查版",$H470="口腔诊所"),IFERROR(Y470/同类汇总数据!J$8,0),IF(AND($G470="互联网版",$H470="中西医诊所"),IFERROR(Y470/同类汇总数据!J$9,0),IF(AND($G470="互联网版",$H470="中医诊所"),IFERROR(Y470/同类汇总数据!J$10,0),IF(AND($G470="互联网版",$H470="口腔诊所"),IFERROR(Y470/同类汇总数据!J$11,0))))))))))</f>
        <v>0</v>
      </c>
      <c r="AL470" s="62" t="str">
        <f ca="1" t="shared" si="129"/>
        <v>今年内未操作</v>
      </c>
      <c r="AM470" s="62" t="str">
        <f t="shared" si="130"/>
        <v>低于同行20%</v>
      </c>
      <c r="AN470" s="5" t="str">
        <f t="shared" si="131"/>
        <v>低于同行20%</v>
      </c>
      <c r="AO470" s="63">
        <f t="shared" si="132"/>
        <v>45763.5984027778</v>
      </c>
      <c r="AP470" s="5" t="str">
        <f t="shared" si="133"/>
        <v/>
      </c>
      <c r="AQ470" s="60">
        <v>45432.5901835185</v>
      </c>
    </row>
    <row r="471" ht="17" spans="1:43">
      <c r="A471" s="5">
        <f t="shared" si="134"/>
        <v>468</v>
      </c>
      <c r="B471" s="55" t="str">
        <f t="shared" si="126"/>
        <v>无交易</v>
      </c>
      <c r="C471" s="2" t="str">
        <f t="shared" si="127"/>
        <v/>
      </c>
      <c r="D471" s="56" t="str">
        <f t="shared" si="128"/>
        <v>流失</v>
      </c>
      <c r="E471" s="84" t="s">
        <v>1366</v>
      </c>
      <c r="F471" s="58">
        <v>45434.4285538542</v>
      </c>
      <c r="G471" s="59" t="s">
        <v>38</v>
      </c>
      <c r="H471" s="59" t="s">
        <v>63</v>
      </c>
      <c r="I471" s="59" t="s">
        <v>40</v>
      </c>
      <c r="J471" s="59" t="s">
        <v>85</v>
      </c>
      <c r="K471" s="59" t="s">
        <v>1367</v>
      </c>
      <c r="L471" s="59"/>
      <c r="M471" s="60">
        <v>45945.7109375</v>
      </c>
      <c r="N471" s="60">
        <v>45674.7569123148</v>
      </c>
      <c r="O471" s="60"/>
      <c r="P471" s="60">
        <v>45561.6106941435</v>
      </c>
      <c r="Q471" s="60">
        <v>45674.7569185185</v>
      </c>
      <c r="R471" s="59"/>
      <c r="S471" s="59"/>
      <c r="T471" s="59"/>
      <c r="U471" s="59"/>
      <c r="V471" s="59"/>
      <c r="W471" s="59"/>
      <c r="X471" s="59"/>
      <c r="Y471" s="59"/>
      <c r="Z471" s="59"/>
      <c r="AA471" s="59"/>
      <c r="AB471" s="59"/>
      <c r="AC471" s="59"/>
      <c r="AD471" s="61">
        <f>IF(AND($G471="正式版",$H471="中西医诊所"),IFERROR(R471/同类汇总数据!C$3,0),IF(AND($G471="正式版",$H471="中医诊所"),IFERROR(R471/同类汇总数据!C$4,0),IF(AND($G471="正式版",$H471="口腔诊所"),IFERROR(R471/同类汇总数据!C$5,0),IF(AND($G471="检查版",$H471="中西医诊所"),IFERROR(R471/同类汇总数据!C$6,0),IF(AND($G471="检查版",$H471="中医诊所"),IFERROR(R471/同类汇总数据!C$7,0),IF(AND($G471="检查版",$H471="口腔诊所"),IFERROR(R471/同类汇总数据!C$8,0),IF(AND($G471="互联网版",$H471="中西医诊所"),IFERROR(R471/同类汇总数据!C$9,0),IF(AND($G471="互联网版",$H471="中医诊所"),IFERROR(R471/同类汇总数据!C$10,0),IF(AND($G471="互联网版",$H471="口腔诊所"),IFERROR(R471/同类汇总数据!C$11,0))))))))))</f>
        <v>0</v>
      </c>
      <c r="AE471" s="61">
        <f>IF(AND($G471="正式版",$H471="中西医诊所"),IFERROR(S471/同类汇总数据!D$3,0),IF(AND($G471="正式版",$H471="中医诊所"),IFERROR(S471/同类汇总数据!D$4,0),IF(AND($G471="正式版",$H471="口腔诊所"),IFERROR(S471/同类汇总数据!D$5,0),IF(AND($G471="检查版",$H471="中西医诊所"),IFERROR(S471/同类汇总数据!D$6,0),IF(AND($G471="检查版",$H471="中医诊所"),IFERROR(S471/同类汇总数据!D$7,0),IF(AND($G471="检查版",$H471="口腔诊所"),IFERROR(S471/同类汇总数据!D$8,0),IF(AND($G471="互联网版",$H471="中西医诊所"),IFERROR(S471/同类汇总数据!D$9,0),IF(AND($G471="互联网版",$H471="中医诊所"),IFERROR(S471/同类汇总数据!D$10,0),IF(AND($G471="互联网版",$H471="口腔诊所"),IFERROR(S471/同类汇总数据!D$11,0))))))))))</f>
        <v>0</v>
      </c>
      <c r="AF471" s="61">
        <f>IF(AND($G471="正式版",$H471="中西医诊所"),IFERROR(T471/同类汇总数据!E$3,0),IF(AND($G471="正式版",$H471="中医诊所"),IFERROR(T471/同类汇总数据!E$4,0),IF(AND($G471="正式版",$H471="口腔诊所"),IFERROR(T471/同类汇总数据!E$5,0),IF(AND($G471="检查版",$H471="中西医诊所"),IFERROR(T471/同类汇总数据!E$6,0),IF(AND($G471="检查版",$H471="中医诊所"),IFERROR(T471/同类汇总数据!E$7,0),IF(AND($G471="检查版",$H471="口腔诊所"),IFERROR(T471/同类汇总数据!E$8,0),IF(AND($G471="互联网版",$H471="中西医诊所"),IFERROR(T471/同类汇总数据!E$9,0),IF(AND($G471="互联网版",$H471="中医诊所"),IFERROR(T471/同类汇总数据!E$10,0),IF(AND($G471="互联网版",$H471="口腔诊所"),IFERROR(T471/同类汇总数据!E$11,0))))))))))</f>
        <v>0</v>
      </c>
      <c r="AG471" s="61">
        <f>IF(AND($G471="正式版",$H471="中西医诊所"),IFERROR(U471/同类汇总数据!F$3,0),IF(AND($G471="正式版",$H471="中医诊所"),IFERROR(U471/同类汇总数据!F$4,0),IF(AND($G471="正式版",$H471="口腔诊所"),IFERROR(U471/同类汇总数据!F$5,0),IF(AND($G471="检查版",$H471="中西医诊所"),IFERROR(U471/同类汇总数据!F$6,0),IF(AND($G471="检查版",$H471="中医诊所"),IFERROR(U471/同类汇总数据!F$7,0),IF(AND($G471="检查版",$H471="口腔诊所"),IFERROR(U471/同类汇总数据!F$8,0),IF(AND($G471="互联网版",$H471="中西医诊所"),IFERROR(U471/同类汇总数据!F$9,0),IF(AND($G471="互联网版",$H471="中医诊所"),IFERROR(U471/同类汇总数据!F$10,0),IF(AND($G471="互联网版",$H471="口腔诊所"),IFERROR(U471/同类汇总数据!F$11,0))))))))))</f>
        <v>0</v>
      </c>
      <c r="AH471" s="61">
        <f>IF(AND($G471="正式版",$H471="中西医诊所"),IFERROR(V471/同类汇总数据!G$3,0),IF(AND($G471="正式版",$H471="中医诊所"),IFERROR(V471/同类汇总数据!G$4,0),IF(AND($G471="正式版",$H471="口腔诊所"),IFERROR(V471/同类汇总数据!G$5,0),IF(AND($G471="检查版",$H471="中西医诊所"),IFERROR(V471/同类汇总数据!G$6,0),IF(AND($G471="检查版",$H471="中医诊所"),IFERROR(V471/同类汇总数据!G$7,0),IF(AND($G471="检查版",$H471="口腔诊所"),IFERROR(V471/同类汇总数据!G$8,0),IF(AND($G471="互联网版",$H471="中西医诊所"),IFERROR(V471/同类汇总数据!G$9,0),IF(AND($G471="互联网版",$H471="中医诊所"),IFERROR(V471/同类汇总数据!G$10,0),IF(AND($G471="互联网版",$H471="口腔诊所"),IFERROR(V471/同类汇总数据!G$11,0))))))))))</f>
        <v>0</v>
      </c>
      <c r="AI471" s="61">
        <f>IF(AND($G471="正式版",$H471="中西医诊所"),IFERROR(W471/同类汇总数据!H$3,0),IF(AND($G471="正式版",$H471="中医诊所"),IFERROR(W471/同类汇总数据!H$4,0),IF(AND($G471="正式版",$H471="口腔诊所"),IFERROR(W471/同类汇总数据!H$5,0),IF(AND($G471="检查版",$H471="中西医诊所"),IFERROR(W471/同类汇总数据!H$6,0),IF(AND($G471="检查版",$H471="中医诊所"),IFERROR(W471/同类汇总数据!H$7,0),IF(AND($G471="检查版",$H471="口腔诊所"),IFERROR(W471/同类汇总数据!H$8,0),IF(AND($G471="互联网版",$H471="中西医诊所"),IFERROR(W471/同类汇总数据!H$9,0),IF(AND($G471="互联网版",$H471="中医诊所"),IFERROR(W471/同类汇总数据!H$10,0),IF(AND($G471="互联网版",$H471="口腔诊所"),IFERROR(W471/同类汇总数据!H$11,0))))))))))</f>
        <v>0</v>
      </c>
      <c r="AJ471" s="61">
        <f>IF(AND($G471="正式版",$H471="中西医诊所"),IFERROR(X471/同类汇总数据!I$3,0),IF(AND($G471="正式版",$H471="中医诊所"),IFERROR(X471/同类汇总数据!I$4,0),IF(AND($G471="正式版",$H471="口腔诊所"),IFERROR(X471/同类汇总数据!I$5,0),IF(AND($G471="检查版",$H471="中西医诊所"),IFERROR(X471/同类汇总数据!I$6,0),IF(AND($G471="检查版",$H471="中医诊所"),IFERROR(X471/同类汇总数据!I$7,0),IF(AND($G471="检查版",$H471="口腔诊所"),IFERROR(X471/同类汇总数据!I$8,0),IF(AND($G471="互联网版",$H471="中西医诊所"),IFERROR(X471/同类汇总数据!I$9,0),IF(AND($G471="互联网版",$H471="中医诊所"),IFERROR(X471/同类汇总数据!I$10,0),IF(AND($G471="互联网版",$H471="口腔诊所"),IFERROR(X471/同类汇总数据!I$11,0))))))))))</f>
        <v>0</v>
      </c>
      <c r="AK471" s="61">
        <f>IF(AND($G471="正式版",$H471="中西医诊所"),IFERROR(Y471/同类汇总数据!J$3,0),IF(AND($G471="正式版",$H471="中医诊所"),IFERROR(Y471/同类汇总数据!J$4,0),IF(AND($G471="正式版",$H471="口腔诊所"),IFERROR(Y471/同类汇总数据!J$5,0),IF(AND($G471="检查版",$H471="中西医诊所"),IFERROR(Y471/同类汇总数据!J$6,0),IF(AND($G471="检查版",$H471="中医诊所"),IFERROR(Y471/同类汇总数据!J$7,0),IF(AND($G471="检查版",$H471="口腔诊所"),IFERROR(Y471/同类汇总数据!J$8,0),IF(AND($G471="互联网版",$H471="中西医诊所"),IFERROR(Y471/同类汇总数据!J$9,0),IF(AND($G471="互联网版",$H471="中医诊所"),IFERROR(Y471/同类汇总数据!J$10,0),IF(AND($G471="互联网版",$H471="口腔诊所"),IFERROR(Y471/同类汇总数据!J$11,0))))))))))</f>
        <v>0</v>
      </c>
      <c r="AL471" s="62" t="str">
        <f ca="1" t="shared" si="129"/>
        <v>今年内未操作</v>
      </c>
      <c r="AM471" s="62" t="str">
        <f t="shared" si="130"/>
        <v>低于同行20%</v>
      </c>
      <c r="AN471" s="5" t="str">
        <f t="shared" si="131"/>
        <v>低于同行20%</v>
      </c>
      <c r="AO471" s="63">
        <f t="shared" si="132"/>
        <v>45945.7109375</v>
      </c>
      <c r="AP471" s="5" t="str">
        <f t="shared" si="133"/>
        <v/>
      </c>
      <c r="AQ471" s="60">
        <v>45433.4866467708</v>
      </c>
    </row>
    <row r="472" ht="17" spans="1:43">
      <c r="A472" s="5">
        <f t="shared" si="134"/>
        <v>469</v>
      </c>
      <c r="B472" s="55" t="str">
        <f t="shared" si="126"/>
        <v>连续三月交易上升</v>
      </c>
      <c r="C472" s="2" t="str">
        <f t="shared" si="127"/>
        <v/>
      </c>
      <c r="D472" s="56" t="str">
        <f t="shared" si="128"/>
        <v>-</v>
      </c>
      <c r="E472" s="84" t="s">
        <v>1368</v>
      </c>
      <c r="F472" s="58">
        <v>45434.4519577431</v>
      </c>
      <c r="G472" s="59" t="s">
        <v>38</v>
      </c>
      <c r="H472" s="59" t="s">
        <v>39</v>
      </c>
      <c r="I472" s="59" t="s">
        <v>40</v>
      </c>
      <c r="J472" s="59" t="s">
        <v>121</v>
      </c>
      <c r="K472" s="59" t="s">
        <v>1369</v>
      </c>
      <c r="L472" s="59"/>
      <c r="M472" s="60">
        <v>46104.3589699074</v>
      </c>
      <c r="N472" s="60">
        <v>46103.8231329282</v>
      </c>
      <c r="O472" s="60">
        <v>46103.4805707755</v>
      </c>
      <c r="P472" s="60">
        <v>46103.5833484491</v>
      </c>
      <c r="Q472" s="60">
        <v>46103.8231550347</v>
      </c>
      <c r="R472" s="59">
        <v>2405</v>
      </c>
      <c r="S472" s="59">
        <v>10337</v>
      </c>
      <c r="T472" s="59">
        <v>25780.79</v>
      </c>
      <c r="U472" s="59">
        <v>23013.39</v>
      </c>
      <c r="V472" s="59">
        <v>27</v>
      </c>
      <c r="W472" s="59">
        <v>97</v>
      </c>
      <c r="X472" s="59">
        <v>266</v>
      </c>
      <c r="Y472" s="59">
        <v>231</v>
      </c>
      <c r="Z472" s="59">
        <v>127.8521666667</v>
      </c>
      <c r="AA472" s="59">
        <v>0.5425158064</v>
      </c>
      <c r="AB472" s="59">
        <v>-0.2334610633</v>
      </c>
      <c r="AC472" s="59">
        <v>-0.3412924153</v>
      </c>
      <c r="AD472" s="61">
        <f>IF(AND($G472="正式版",$H472="中西医诊所"),IFERROR(R472/同类汇总数据!C$3,0),IF(AND($G472="正式版",$H472="中医诊所"),IFERROR(R472/同类汇总数据!C$4,0),IF(AND($G472="正式版",$H472="口腔诊所"),IFERROR(R472/同类汇总数据!C$5,0),IF(AND($G472="检查版",$H472="中西医诊所"),IFERROR(R472/同类汇总数据!C$6,0),IF(AND($G472="检查版",$H472="中医诊所"),IFERROR(R472/同类汇总数据!C$7,0),IF(AND($G472="检查版",$H472="口腔诊所"),IFERROR(R472/同类汇总数据!C$8,0),IF(AND($G472="互联网版",$H472="中西医诊所"),IFERROR(R472/同类汇总数据!C$9,0),IF(AND($G472="互联网版",$H472="中医诊所"),IFERROR(R472/同类汇总数据!C$10,0),IF(AND($G472="互联网版",$H472="口腔诊所"),IFERROR(R472/同类汇总数据!C$11,0))))))))))</f>
        <v>0.26279121178413</v>
      </c>
      <c r="AE472" s="61">
        <f>IF(AND($G472="正式版",$H472="中西医诊所"),IFERROR(S472/同类汇总数据!D$3,0),IF(AND($G472="正式版",$H472="中医诊所"),IFERROR(S472/同类汇总数据!D$4,0),IF(AND($G472="正式版",$H472="口腔诊所"),IFERROR(S472/同类汇总数据!D$5,0),IF(AND($G472="检查版",$H472="中西医诊所"),IFERROR(S472/同类汇总数据!D$6,0),IF(AND($G472="检查版",$H472="中医诊所"),IFERROR(S472/同类汇总数据!D$7,0),IF(AND($G472="检查版",$H472="口腔诊所"),IFERROR(S472/同类汇总数据!D$8,0),IF(AND($G472="互联网版",$H472="中西医诊所"),IFERROR(S472/同类汇总数据!D$9,0),IF(AND($G472="互联网版",$H472="中医诊所"),IFERROR(S472/同类汇总数据!D$10,0),IF(AND($G472="互联网版",$H472="口腔诊所"),IFERROR(S472/同类汇总数据!D$11,0))))))))))</f>
        <v>0.283331972697779</v>
      </c>
      <c r="AF472" s="61">
        <f>IF(AND($G472="正式版",$H472="中西医诊所"),IFERROR(T472/同类汇总数据!E$3,0),IF(AND($G472="正式版",$H472="中医诊所"),IFERROR(T472/同类汇总数据!E$4,0),IF(AND($G472="正式版",$H472="口腔诊所"),IFERROR(T472/同类汇总数据!E$5,0),IF(AND($G472="检查版",$H472="中西医诊所"),IFERROR(T472/同类汇总数据!E$6,0),IF(AND($G472="检查版",$H472="中医诊所"),IFERROR(T472/同类汇总数据!E$7,0),IF(AND($G472="检查版",$H472="口腔诊所"),IFERROR(T472/同类汇总数据!E$8,0),IF(AND($G472="互联网版",$H472="中西医诊所"),IFERROR(T472/同类汇总数据!E$9,0),IF(AND($G472="互联网版",$H472="中医诊所"),IFERROR(T472/同类汇总数据!E$10,0),IF(AND($G472="互联网版",$H472="口腔诊所"),IFERROR(T472/同类汇总数据!E$11,0))))))))))</f>
        <v>0.236269122019552</v>
      </c>
      <c r="AG472" s="61">
        <f>IF(AND($G472="正式版",$H472="中西医诊所"),IFERROR(U472/同类汇总数据!F$3,0),IF(AND($G472="正式版",$H472="中医诊所"),IFERROR(U472/同类汇总数据!F$4,0),IF(AND($G472="正式版",$H472="口腔诊所"),IFERROR(U472/同类汇总数据!F$5,0),IF(AND($G472="检查版",$H472="中西医诊所"),IFERROR(U472/同类汇总数据!F$6,0),IF(AND($G472="检查版",$H472="中医诊所"),IFERROR(U472/同类汇总数据!F$7,0),IF(AND($G472="检查版",$H472="口腔诊所"),IFERROR(U472/同类汇总数据!F$8,0),IF(AND($G472="互联网版",$H472="中西医诊所"),IFERROR(U472/同类汇总数据!F$9,0),IF(AND($G472="互联网版",$H472="中医诊所"),IFERROR(U472/同类汇总数据!F$10,0),IF(AND($G472="互联网版",$H472="口腔诊所"),IFERROR(U472/同类汇总数据!F$11,0))))))))))</f>
        <v>0.239914794505404</v>
      </c>
      <c r="AH472" s="61">
        <f>IF(AND($G472="正式版",$H472="中西医诊所"),IFERROR(V472/同类汇总数据!G$3,0),IF(AND($G472="正式版",$H472="中医诊所"),IFERROR(V472/同类汇总数据!G$4,0),IF(AND($G472="正式版",$H472="口腔诊所"),IFERROR(V472/同类汇总数据!G$5,0),IF(AND($G472="检查版",$H472="中西医诊所"),IFERROR(V472/同类汇总数据!G$6,0),IF(AND($G472="检查版",$H472="中医诊所"),IFERROR(V472/同类汇总数据!G$7,0),IF(AND($G472="检查版",$H472="口腔诊所"),IFERROR(V472/同类汇总数据!G$8,0),IF(AND($G472="互联网版",$H472="中西医诊所"),IFERROR(V472/同类汇总数据!G$9,0),IF(AND($G472="互联网版",$H472="中医诊所"),IFERROR(V472/同类汇总数据!G$10,0),IF(AND($G472="互联网版",$H472="口腔诊所"),IFERROR(V472/同类汇总数据!G$11,0))))))))))</f>
        <v>0.284806821861772</v>
      </c>
      <c r="AI472" s="61">
        <f>IF(AND($G472="正式版",$H472="中西医诊所"),IFERROR(W472/同类汇总数据!H$3,0),IF(AND($G472="正式版",$H472="中医诊所"),IFERROR(W472/同类汇总数据!H$4,0),IF(AND($G472="正式版",$H472="口腔诊所"),IFERROR(W472/同类汇总数据!H$5,0),IF(AND($G472="检查版",$H472="中西医诊所"),IFERROR(W472/同类汇总数据!H$6,0),IF(AND($G472="检查版",$H472="中医诊所"),IFERROR(W472/同类汇总数据!H$7,0),IF(AND($G472="检查版",$H472="口腔诊所"),IFERROR(W472/同类汇总数据!H$8,0),IF(AND($G472="互联网版",$H472="中西医诊所"),IFERROR(W472/同类汇总数据!H$9,0),IF(AND($G472="互联网版",$H472="中医诊所"),IFERROR(W472/同类汇总数据!H$10,0),IF(AND($G472="互联网版",$H472="口腔诊所"),IFERROR(W472/同类汇总数据!H$11,0))))))))))</f>
        <v>0.265295227092714</v>
      </c>
      <c r="AJ472" s="61">
        <f>IF(AND($G472="正式版",$H472="中西医诊所"),IFERROR(X472/同类汇总数据!I$3,0),IF(AND($G472="正式版",$H472="中医诊所"),IFERROR(X472/同类汇总数据!I$4,0),IF(AND($G472="正式版",$H472="口腔诊所"),IFERROR(X472/同类汇总数据!I$5,0),IF(AND($G472="检查版",$H472="中西医诊所"),IFERROR(X472/同类汇总数据!I$6,0),IF(AND($G472="检查版",$H472="中医诊所"),IFERROR(X472/同类汇总数据!I$7,0),IF(AND($G472="检查版",$H472="口腔诊所"),IFERROR(X472/同类汇总数据!I$8,0),IF(AND($G472="互联网版",$H472="中西医诊所"),IFERROR(X472/同类汇总数据!I$9,0),IF(AND($G472="互联网版",$H472="中医诊所"),IFERROR(X472/同类汇总数据!I$10,0),IF(AND($G472="互联网版",$H472="口腔诊所"),IFERROR(X472/同类汇总数据!I$11,0))))))))))</f>
        <v>0.235208834939017</v>
      </c>
      <c r="AK472" s="61">
        <f>IF(AND($G472="正式版",$H472="中西医诊所"),IFERROR(Y472/同类汇总数据!J$3,0),IF(AND($G472="正式版",$H472="中医诊所"),IFERROR(Y472/同类汇总数据!J$4,0),IF(AND($G472="正式版",$H472="口腔诊所"),IFERROR(Y472/同类汇总数据!J$5,0),IF(AND($G472="检查版",$H472="中西医诊所"),IFERROR(Y472/同类汇总数据!J$6,0),IF(AND($G472="检查版",$H472="中医诊所"),IFERROR(Y472/同类汇总数据!J$7,0),IF(AND($G472="检查版",$H472="口腔诊所"),IFERROR(Y472/同类汇总数据!J$8,0),IF(AND($G472="互联网版",$H472="中西医诊所"),IFERROR(Y472/同类汇总数据!J$9,0),IF(AND($G472="互联网版",$H472="中医诊所"),IFERROR(Y472/同类汇总数据!J$10,0),IF(AND($G472="互联网版",$H472="口腔诊所"),IFERROR(Y472/同类汇总数据!J$11,0))))))))))</f>
        <v>0.230819406896045</v>
      </c>
      <c r="AL472" s="62" t="str">
        <f ca="1" t="shared" si="129"/>
        <v>-</v>
      </c>
      <c r="AM472" s="62" t="str">
        <f t="shared" si="130"/>
        <v>低于同行50%</v>
      </c>
      <c r="AN472" s="5" t="str">
        <f t="shared" si="131"/>
        <v>低于同行50%</v>
      </c>
      <c r="AO472" s="63">
        <f t="shared" si="132"/>
        <v>46104.3589699074</v>
      </c>
      <c r="AP472" s="5" t="str">
        <f t="shared" si="133"/>
        <v/>
      </c>
      <c r="AQ472" s="60">
        <v>45433.7018495255</v>
      </c>
    </row>
    <row r="473" ht="17" spans="1:43">
      <c r="A473" s="5">
        <f t="shared" si="134"/>
        <v>470</v>
      </c>
      <c r="B473" s="55" t="str">
        <f t="shared" si="126"/>
        <v>交易波动较大</v>
      </c>
      <c r="C473" s="2" t="str">
        <f t="shared" si="127"/>
        <v/>
      </c>
      <c r="D473" s="56" t="str">
        <f t="shared" si="128"/>
        <v>-</v>
      </c>
      <c r="E473" s="84" t="s">
        <v>1370</v>
      </c>
      <c r="F473" s="58">
        <v>45434.4773451389</v>
      </c>
      <c r="G473" s="59" t="s">
        <v>38</v>
      </c>
      <c r="H473" s="59" t="s">
        <v>39</v>
      </c>
      <c r="I473" s="59" t="s">
        <v>40</v>
      </c>
      <c r="J473" s="59" t="s">
        <v>53</v>
      </c>
      <c r="K473" s="59" t="s">
        <v>1371</v>
      </c>
      <c r="L473" s="59" t="s">
        <v>1372</v>
      </c>
      <c r="M473" s="60">
        <v>46104.3451851852</v>
      </c>
      <c r="N473" s="60">
        <v>46104.3820494213</v>
      </c>
      <c r="O473" s="60">
        <v>46104.3807798264</v>
      </c>
      <c r="P473" s="60">
        <v>46102.638926169</v>
      </c>
      <c r="Q473" s="60">
        <v>46104.3820703241</v>
      </c>
      <c r="R473" s="59">
        <v>12030.11</v>
      </c>
      <c r="S473" s="59">
        <v>40423.16</v>
      </c>
      <c r="T473" s="59">
        <v>117371.64</v>
      </c>
      <c r="U473" s="59">
        <v>105550.18</v>
      </c>
      <c r="V473" s="59">
        <v>111</v>
      </c>
      <c r="W473" s="59">
        <v>380</v>
      </c>
      <c r="X473" s="59">
        <v>1180</v>
      </c>
      <c r="Y473" s="59">
        <v>1054</v>
      </c>
      <c r="Z473" s="59">
        <v>271.6474677003</v>
      </c>
      <c r="AA473" s="59">
        <v>0.0147266954</v>
      </c>
      <c r="AB473" s="59">
        <v>0.0734134907</v>
      </c>
      <c r="AC473" s="59">
        <v>-0.4239268552</v>
      </c>
      <c r="AD473" s="61">
        <f>IF(AND($G473="正式版",$H473="中西医诊所"),IFERROR(R473/同类汇总数据!C$3,0),IF(AND($G473="正式版",$H473="中医诊所"),IFERROR(R473/同类汇总数据!C$4,0),IF(AND($G473="正式版",$H473="口腔诊所"),IFERROR(R473/同类汇总数据!C$5,0),IF(AND($G473="检查版",$H473="中西医诊所"),IFERROR(R473/同类汇总数据!C$6,0),IF(AND($G473="检查版",$H473="中医诊所"),IFERROR(R473/同类汇总数据!C$7,0),IF(AND($G473="检查版",$H473="口腔诊所"),IFERROR(R473/同类汇总数据!C$8,0),IF(AND($G473="互联网版",$H473="中西医诊所"),IFERROR(R473/同类汇总数据!C$9,0),IF(AND($G473="互联网版",$H473="中医诊所"),IFERROR(R473/同类汇总数据!C$10,0),IF(AND($G473="互联网版",$H473="口腔诊所"),IFERROR(R473/同类汇总数据!C$11,0))))))))))</f>
        <v>1.31451442195275</v>
      </c>
      <c r="AE473" s="61">
        <f>IF(AND($G473="正式版",$H473="中西医诊所"),IFERROR(S473/同类汇总数据!D$3,0),IF(AND($G473="正式版",$H473="中医诊所"),IFERROR(S473/同类汇总数据!D$4,0),IF(AND($G473="正式版",$H473="口腔诊所"),IFERROR(S473/同类汇总数据!D$5,0),IF(AND($G473="检查版",$H473="中西医诊所"),IFERROR(S473/同类汇总数据!D$6,0),IF(AND($G473="检查版",$H473="中医诊所"),IFERROR(S473/同类汇总数据!D$7,0),IF(AND($G473="检查版",$H473="口腔诊所"),IFERROR(S473/同类汇总数据!D$8,0),IF(AND($G473="互联网版",$H473="中西医诊所"),IFERROR(S473/同类汇总数据!D$9,0),IF(AND($G473="互联网版",$H473="中医诊所"),IFERROR(S473/同类汇总数据!D$10,0),IF(AND($G473="互联网版",$H473="口腔诊所"),IFERROR(S473/同类汇总数据!D$11,0))))))))))</f>
        <v>1.10797849138802</v>
      </c>
      <c r="AF473" s="61">
        <f>IF(AND($G473="正式版",$H473="中西医诊所"),IFERROR(T473/同类汇总数据!E$3,0),IF(AND($G473="正式版",$H473="中医诊所"),IFERROR(T473/同类汇总数据!E$4,0),IF(AND($G473="正式版",$H473="口腔诊所"),IFERROR(T473/同类汇总数据!E$5,0),IF(AND($G473="检查版",$H473="中西医诊所"),IFERROR(T473/同类汇总数据!E$6,0),IF(AND($G473="检查版",$H473="中医诊所"),IFERROR(T473/同类汇总数据!E$7,0),IF(AND($G473="检查版",$H473="口腔诊所"),IFERROR(T473/同类汇总数据!E$8,0),IF(AND($G473="互联网版",$H473="中西医诊所"),IFERROR(T473/同类汇总数据!E$9,0),IF(AND($G473="互联网版",$H473="中医诊所"),IFERROR(T473/同类汇总数据!E$10,0),IF(AND($G473="互联网版",$H473="口腔诊所"),IFERROR(T473/同类汇总数据!E$11,0))))))))))</f>
        <v>1.07565727554489</v>
      </c>
      <c r="AG473" s="61">
        <f>IF(AND($G473="正式版",$H473="中西医诊所"),IFERROR(U473/同类汇总数据!F$3,0),IF(AND($G473="正式版",$H473="中医诊所"),IFERROR(U473/同类汇总数据!F$4,0),IF(AND($G473="正式版",$H473="口腔诊所"),IFERROR(U473/同类汇总数据!F$5,0),IF(AND($G473="检查版",$H473="中西医诊所"),IFERROR(U473/同类汇总数据!F$6,0),IF(AND($G473="检查版",$H473="中医诊所"),IFERROR(U473/同类汇总数据!F$7,0),IF(AND($G473="检查版",$H473="口腔诊所"),IFERROR(U473/同类汇总数据!F$8,0),IF(AND($G473="互联网版",$H473="中西医诊所"),IFERROR(U473/同类汇总数据!F$9,0),IF(AND($G473="互联网版",$H473="中医诊所"),IFERROR(U473/同类汇总数据!F$10,0),IF(AND($G473="互联网版",$H473="口腔诊所"),IFERROR(U473/同类汇总数据!F$11,0))))))))))</f>
        <v>1.10036156101767</v>
      </c>
      <c r="AH473" s="61">
        <f>IF(AND($G473="正式版",$H473="中西医诊所"),IFERROR(V473/同类汇总数据!G$3,0),IF(AND($G473="正式版",$H473="中医诊所"),IFERROR(V473/同类汇总数据!G$4,0),IF(AND($G473="正式版",$H473="口腔诊所"),IFERROR(V473/同类汇总数据!G$5,0),IF(AND($G473="检查版",$H473="中西医诊所"),IFERROR(V473/同类汇总数据!G$6,0),IF(AND($G473="检查版",$H473="中医诊所"),IFERROR(V473/同类汇总数据!G$7,0),IF(AND($G473="检查版",$H473="口腔诊所"),IFERROR(V473/同类汇总数据!G$8,0),IF(AND($G473="互联网版",$H473="中西医诊所"),IFERROR(V473/同类汇总数据!G$9,0),IF(AND($G473="互联网版",$H473="中医诊所"),IFERROR(V473/同类汇总数据!G$10,0),IF(AND($G473="互联网版",$H473="口腔诊所"),IFERROR(V473/同类汇总数据!G$11,0))))))))))</f>
        <v>1.17087248987617</v>
      </c>
      <c r="AI473" s="61">
        <f>IF(AND($G473="正式版",$H473="中西医诊所"),IFERROR(W473/同类汇总数据!H$3,0),IF(AND($G473="正式版",$H473="中医诊所"),IFERROR(W473/同类汇总数据!H$4,0),IF(AND($G473="正式版",$H473="口腔诊所"),IFERROR(W473/同类汇总数据!H$5,0),IF(AND($G473="检查版",$H473="中西医诊所"),IFERROR(W473/同类汇总数据!H$6,0),IF(AND($G473="检查版",$H473="中医诊所"),IFERROR(W473/同类汇总数据!H$7,0),IF(AND($G473="检查版",$H473="口腔诊所"),IFERROR(W473/同类汇总数据!H$8,0),IF(AND($G473="互联网版",$H473="中西医诊所"),IFERROR(W473/同类汇总数据!H$9,0),IF(AND($G473="互联网版",$H473="中医诊所"),IFERROR(W473/同类汇总数据!H$10,0),IF(AND($G473="互联网版",$H473="口腔诊所"),IFERROR(W473/同类汇总数据!H$11,0))))))))))</f>
        <v>1.03930088964156</v>
      </c>
      <c r="AJ473" s="61">
        <f>IF(AND($G473="正式版",$H473="中西医诊所"),IFERROR(X473/同类汇总数据!I$3,0),IF(AND($G473="正式版",$H473="中医诊所"),IFERROR(X473/同类汇总数据!I$4,0),IF(AND($G473="正式版",$H473="口腔诊所"),IFERROR(X473/同类汇总数据!I$5,0),IF(AND($G473="检查版",$H473="中西医诊所"),IFERROR(X473/同类汇总数据!I$6,0),IF(AND($G473="检查版",$H473="中医诊所"),IFERROR(X473/同类汇总数据!I$7,0),IF(AND($G473="检查版",$H473="口腔诊所"),IFERROR(X473/同类汇总数据!I$8,0),IF(AND($G473="互联网版",$H473="中西医诊所"),IFERROR(X473/同类汇总数据!I$9,0),IF(AND($G473="互联网版",$H473="中医诊所"),IFERROR(X473/同类汇总数据!I$10,0),IF(AND($G473="互联网版",$H473="口腔诊所"),IFERROR(X473/同类汇总数据!I$11,0))))))))))</f>
        <v>1.04340761363925</v>
      </c>
      <c r="AK473" s="61">
        <f>IF(AND($G473="正式版",$H473="中西医诊所"),IFERROR(Y473/同类汇总数据!J$3,0),IF(AND($G473="正式版",$H473="中医诊所"),IFERROR(Y473/同类汇总数据!J$4,0),IF(AND($G473="正式版",$H473="口腔诊所"),IFERROR(Y473/同类汇总数据!J$5,0),IF(AND($G473="检查版",$H473="中西医诊所"),IFERROR(Y473/同类汇总数据!J$6,0),IF(AND($G473="检查版",$H473="中医诊所"),IFERROR(Y473/同类汇总数据!J$7,0),IF(AND($G473="检查版",$H473="口腔诊所"),IFERROR(Y473/同类汇总数据!J$8,0),IF(AND($G473="互联网版",$H473="中西医诊所"),IFERROR(Y473/同类汇总数据!J$9,0),IF(AND($G473="互联网版",$H473="中医诊所"),IFERROR(Y473/同类汇总数据!J$10,0),IF(AND($G473="互联网版",$H473="口腔诊所"),IFERROR(Y473/同类汇总数据!J$11,0))))))))))</f>
        <v>1.05317599510143</v>
      </c>
      <c r="AL473" s="62" t="str">
        <f ca="1" t="shared" si="129"/>
        <v>-</v>
      </c>
      <c r="AM473" s="62" t="str">
        <f t="shared" si="130"/>
        <v/>
      </c>
      <c r="AN473" s="5" t="str">
        <f t="shared" si="131"/>
        <v/>
      </c>
      <c r="AO473" s="63">
        <f t="shared" si="132"/>
        <v>46104.3820703241</v>
      </c>
      <c r="AP473" s="5" t="str">
        <f t="shared" si="133"/>
        <v/>
      </c>
      <c r="AQ473" s="60">
        <v>45433.751273206</v>
      </c>
    </row>
    <row r="474" ht="17" spans="1:43">
      <c r="A474" s="5">
        <f t="shared" ref="A474:A483" si="135">ROW()-3</f>
        <v>471</v>
      </c>
      <c r="B474" s="55" t="str">
        <f t="shared" si="126"/>
        <v>无交易</v>
      </c>
      <c r="C474" s="2" t="str">
        <f t="shared" si="127"/>
        <v/>
      </c>
      <c r="D474" s="56" t="str">
        <f t="shared" si="128"/>
        <v>流失</v>
      </c>
      <c r="E474" s="84" t="s">
        <v>1373</v>
      </c>
      <c r="F474" s="58">
        <v>45434.4787040741</v>
      </c>
      <c r="G474" s="59" t="s">
        <v>38</v>
      </c>
      <c r="H474" s="59" t="s">
        <v>63</v>
      </c>
      <c r="I474" s="59" t="s">
        <v>40</v>
      </c>
      <c r="J474" s="59" t="s">
        <v>121</v>
      </c>
      <c r="K474" s="59" t="s">
        <v>1374</v>
      </c>
      <c r="L474" s="59" t="s">
        <v>1375</v>
      </c>
      <c r="M474" s="60">
        <v>46025.7372569444</v>
      </c>
      <c r="N474" s="60">
        <v>46018.5781287963</v>
      </c>
      <c r="O474" s="60">
        <v>46018.5756372454</v>
      </c>
      <c r="P474" s="60">
        <v>45871.6479092245</v>
      </c>
      <c r="Q474" s="60">
        <v>46018.3953864931</v>
      </c>
      <c r="R474" s="59"/>
      <c r="S474" s="59"/>
      <c r="T474" s="59">
        <v>10046</v>
      </c>
      <c r="U474" s="59"/>
      <c r="V474" s="59"/>
      <c r="W474" s="59"/>
      <c r="X474" s="59">
        <v>3</v>
      </c>
      <c r="Y474" s="59"/>
      <c r="Z474" s="59"/>
      <c r="AA474" s="59"/>
      <c r="AB474" s="59"/>
      <c r="AC474" s="59">
        <v>-0.0577558344</v>
      </c>
      <c r="AD474" s="61">
        <f>IF(AND($G474="正式版",$H474="中西医诊所"),IFERROR(R474/同类汇总数据!C$3,0),IF(AND($G474="正式版",$H474="中医诊所"),IFERROR(R474/同类汇总数据!C$4,0),IF(AND($G474="正式版",$H474="口腔诊所"),IFERROR(R474/同类汇总数据!C$5,0),IF(AND($G474="检查版",$H474="中西医诊所"),IFERROR(R474/同类汇总数据!C$6,0),IF(AND($G474="检查版",$H474="中医诊所"),IFERROR(R474/同类汇总数据!C$7,0),IF(AND($G474="检查版",$H474="口腔诊所"),IFERROR(R474/同类汇总数据!C$8,0),IF(AND($G474="互联网版",$H474="中西医诊所"),IFERROR(R474/同类汇总数据!C$9,0),IF(AND($G474="互联网版",$H474="中医诊所"),IFERROR(R474/同类汇总数据!C$10,0),IF(AND($G474="互联网版",$H474="口腔诊所"),IFERROR(R474/同类汇总数据!C$11,0))))))))))</f>
        <v>0</v>
      </c>
      <c r="AE474" s="61">
        <f>IF(AND($G474="正式版",$H474="中西医诊所"),IFERROR(S474/同类汇总数据!D$3,0),IF(AND($G474="正式版",$H474="中医诊所"),IFERROR(S474/同类汇总数据!D$4,0),IF(AND($G474="正式版",$H474="口腔诊所"),IFERROR(S474/同类汇总数据!D$5,0),IF(AND($G474="检查版",$H474="中西医诊所"),IFERROR(S474/同类汇总数据!D$6,0),IF(AND($G474="检查版",$H474="中医诊所"),IFERROR(S474/同类汇总数据!D$7,0),IF(AND($G474="检查版",$H474="口腔诊所"),IFERROR(S474/同类汇总数据!D$8,0),IF(AND($G474="互联网版",$H474="中西医诊所"),IFERROR(S474/同类汇总数据!D$9,0),IF(AND($G474="互联网版",$H474="中医诊所"),IFERROR(S474/同类汇总数据!D$10,0),IF(AND($G474="互联网版",$H474="口腔诊所"),IFERROR(S474/同类汇总数据!D$11,0))))))))))</f>
        <v>0</v>
      </c>
      <c r="AF474" s="61">
        <f>IF(AND($G474="正式版",$H474="中西医诊所"),IFERROR(T474/同类汇总数据!E$3,0),IF(AND($G474="正式版",$H474="中医诊所"),IFERROR(T474/同类汇总数据!E$4,0),IF(AND($G474="正式版",$H474="口腔诊所"),IFERROR(T474/同类汇总数据!E$5,0),IF(AND($G474="检查版",$H474="中西医诊所"),IFERROR(T474/同类汇总数据!E$6,0),IF(AND($G474="检查版",$H474="中医诊所"),IFERROR(T474/同类汇总数据!E$7,0),IF(AND($G474="检查版",$H474="口腔诊所"),IFERROR(T474/同类汇总数据!E$8,0),IF(AND($G474="互联网版",$H474="中西医诊所"),IFERROR(T474/同类汇总数据!E$9,0),IF(AND($G474="互联网版",$H474="中医诊所"),IFERROR(T474/同类汇总数据!E$10,0),IF(AND($G474="互联网版",$H474="口腔诊所"),IFERROR(T474/同类汇总数据!E$11,0))))))))))</f>
        <v>0.0906131086051572</v>
      </c>
      <c r="AG474" s="61">
        <f>IF(AND($G474="正式版",$H474="中西医诊所"),IFERROR(U474/同类汇总数据!F$3,0),IF(AND($G474="正式版",$H474="中医诊所"),IFERROR(U474/同类汇总数据!F$4,0),IF(AND($G474="正式版",$H474="口腔诊所"),IFERROR(U474/同类汇总数据!F$5,0),IF(AND($G474="检查版",$H474="中西医诊所"),IFERROR(U474/同类汇总数据!F$6,0),IF(AND($G474="检查版",$H474="中医诊所"),IFERROR(U474/同类汇总数据!F$7,0),IF(AND($G474="检查版",$H474="口腔诊所"),IFERROR(U474/同类汇总数据!F$8,0),IF(AND($G474="互联网版",$H474="中西医诊所"),IFERROR(U474/同类汇总数据!F$9,0),IF(AND($G474="互联网版",$H474="中医诊所"),IFERROR(U474/同类汇总数据!F$10,0),IF(AND($G474="互联网版",$H474="口腔诊所"),IFERROR(U474/同类汇总数据!F$11,0))))))))))</f>
        <v>0</v>
      </c>
      <c r="AH474" s="61">
        <f>IF(AND($G474="正式版",$H474="中西医诊所"),IFERROR(V474/同类汇总数据!G$3,0),IF(AND($G474="正式版",$H474="中医诊所"),IFERROR(V474/同类汇总数据!G$4,0),IF(AND($G474="正式版",$H474="口腔诊所"),IFERROR(V474/同类汇总数据!G$5,0),IF(AND($G474="检查版",$H474="中西医诊所"),IFERROR(V474/同类汇总数据!G$6,0),IF(AND($G474="检查版",$H474="中医诊所"),IFERROR(V474/同类汇总数据!G$7,0),IF(AND($G474="检查版",$H474="口腔诊所"),IFERROR(V474/同类汇总数据!G$8,0),IF(AND($G474="互联网版",$H474="中西医诊所"),IFERROR(V474/同类汇总数据!G$9,0),IF(AND($G474="互联网版",$H474="中医诊所"),IFERROR(V474/同类汇总数据!G$10,0),IF(AND($G474="互联网版",$H474="口腔诊所"),IFERROR(V474/同类汇总数据!G$11,0))))))))))</f>
        <v>0</v>
      </c>
      <c r="AI474" s="61">
        <f>IF(AND($G474="正式版",$H474="中西医诊所"),IFERROR(W474/同类汇总数据!H$3,0),IF(AND($G474="正式版",$H474="中医诊所"),IFERROR(W474/同类汇总数据!H$4,0),IF(AND($G474="正式版",$H474="口腔诊所"),IFERROR(W474/同类汇总数据!H$5,0),IF(AND($G474="检查版",$H474="中西医诊所"),IFERROR(W474/同类汇总数据!H$6,0),IF(AND($G474="检查版",$H474="中医诊所"),IFERROR(W474/同类汇总数据!H$7,0),IF(AND($G474="检查版",$H474="口腔诊所"),IFERROR(W474/同类汇总数据!H$8,0),IF(AND($G474="互联网版",$H474="中西医诊所"),IFERROR(W474/同类汇总数据!H$9,0),IF(AND($G474="互联网版",$H474="中医诊所"),IFERROR(W474/同类汇总数据!H$10,0),IF(AND($G474="互联网版",$H474="口腔诊所"),IFERROR(W474/同类汇总数据!H$11,0))))))))))</f>
        <v>0</v>
      </c>
      <c r="AJ474" s="61">
        <f>IF(AND($G474="正式版",$H474="中西医诊所"),IFERROR(X474/同类汇总数据!I$3,0),IF(AND($G474="正式版",$H474="中医诊所"),IFERROR(X474/同类汇总数据!I$4,0),IF(AND($G474="正式版",$H474="口腔诊所"),IFERROR(X474/同类汇总数据!I$5,0),IF(AND($G474="检查版",$H474="中西医诊所"),IFERROR(X474/同类汇总数据!I$6,0),IF(AND($G474="检查版",$H474="中医诊所"),IFERROR(X474/同类汇总数据!I$7,0),IF(AND($G474="检查版",$H474="口腔诊所"),IFERROR(X474/同类汇总数据!I$8,0),IF(AND($G474="互联网版",$H474="中西医诊所"),IFERROR(X474/同类汇总数据!I$9,0),IF(AND($G474="互联网版",$H474="中医诊所"),IFERROR(X474/同类汇总数据!I$10,0),IF(AND($G474="互联网版",$H474="口腔诊所"),IFERROR(X474/同类汇总数据!I$11,0))))))))))</f>
        <v>0.0203332621669157</v>
      </c>
      <c r="AK474" s="61">
        <f>IF(AND($G474="正式版",$H474="中西医诊所"),IFERROR(Y474/同类汇总数据!J$3,0),IF(AND($G474="正式版",$H474="中医诊所"),IFERROR(Y474/同类汇总数据!J$4,0),IF(AND($G474="正式版",$H474="口腔诊所"),IFERROR(Y474/同类汇总数据!J$5,0),IF(AND($G474="检查版",$H474="中西医诊所"),IFERROR(Y474/同类汇总数据!J$6,0),IF(AND($G474="检查版",$H474="中医诊所"),IFERROR(Y474/同类汇总数据!J$7,0),IF(AND($G474="检查版",$H474="口腔诊所"),IFERROR(Y474/同类汇总数据!J$8,0),IF(AND($G474="互联网版",$H474="中西医诊所"),IFERROR(Y474/同类汇总数据!J$9,0),IF(AND($G474="互联网版",$H474="中医诊所"),IFERROR(Y474/同类汇总数据!J$10,0),IF(AND($G474="互联网版",$H474="口腔诊所"),IFERROR(Y474/同类汇总数据!J$11,0))))))))))</f>
        <v>0</v>
      </c>
      <c r="AL474" s="62" t="str">
        <f ca="1" t="shared" si="129"/>
        <v>最近一月未操作</v>
      </c>
      <c r="AM474" s="62" t="str">
        <f t="shared" si="130"/>
        <v>低于同行20%</v>
      </c>
      <c r="AN474" s="5" t="str">
        <f t="shared" si="131"/>
        <v>低于同行20%</v>
      </c>
      <c r="AO474" s="63">
        <f t="shared" si="132"/>
        <v>46025.7372569444</v>
      </c>
      <c r="AP474" s="5" t="str">
        <f t="shared" si="133"/>
        <v/>
      </c>
      <c r="AQ474" s="60">
        <v>45434.4285538542</v>
      </c>
    </row>
    <row r="475" ht="17" spans="1:43">
      <c r="A475" s="5">
        <f t="shared" si="135"/>
        <v>472</v>
      </c>
      <c r="B475" s="55" t="str">
        <f t="shared" si="126"/>
        <v>交易波动较大</v>
      </c>
      <c r="C475" s="2" t="str">
        <f t="shared" si="127"/>
        <v/>
      </c>
      <c r="D475" s="56" t="str">
        <f t="shared" si="128"/>
        <v>-</v>
      </c>
      <c r="E475" s="84" t="s">
        <v>1376</v>
      </c>
      <c r="F475" s="58">
        <v>45434.4898809259</v>
      </c>
      <c r="G475" s="59" t="s">
        <v>38</v>
      </c>
      <c r="H475" s="59" t="s">
        <v>63</v>
      </c>
      <c r="I475" s="59" t="s">
        <v>40</v>
      </c>
      <c r="J475" s="59" t="s">
        <v>41</v>
      </c>
      <c r="K475" s="59" t="s">
        <v>1377</v>
      </c>
      <c r="L475" s="59"/>
      <c r="M475" s="60">
        <v>46103.3664583333</v>
      </c>
      <c r="N475" s="60">
        <v>46103.6778050116</v>
      </c>
      <c r="O475" s="60">
        <v>45899.4473201042</v>
      </c>
      <c r="P475" s="60">
        <v>46097.6255765972</v>
      </c>
      <c r="Q475" s="60">
        <v>46103.6485656713</v>
      </c>
      <c r="R475" s="59">
        <v>8103.8</v>
      </c>
      <c r="S475" s="59">
        <v>25750.44</v>
      </c>
      <c r="T475" s="59">
        <v>73437.12</v>
      </c>
      <c r="U475" s="59">
        <v>65009.9</v>
      </c>
      <c r="V475" s="59">
        <v>21</v>
      </c>
      <c r="W475" s="59">
        <v>86</v>
      </c>
      <c r="X475" s="59">
        <v>235</v>
      </c>
      <c r="Y475" s="59">
        <v>205</v>
      </c>
      <c r="Z475" s="59">
        <v>541.7491666667</v>
      </c>
      <c r="AA475" s="59">
        <v>-0.0026136885</v>
      </c>
      <c r="AB475" s="59">
        <v>0.1805845416</v>
      </c>
      <c r="AC475" s="59">
        <v>-0.1307453754</v>
      </c>
      <c r="AD475" s="61">
        <f>IF(AND($G475="正式版",$H475="中西医诊所"),IFERROR(R475/同类汇总数据!C$3,0),IF(AND($G475="正式版",$H475="中医诊所"),IFERROR(R475/同类汇总数据!C$4,0),IF(AND($G475="正式版",$H475="口腔诊所"),IFERROR(R475/同类汇总数据!C$5,0),IF(AND($G475="检查版",$H475="中西医诊所"),IFERROR(R475/同类汇总数据!C$6,0),IF(AND($G475="检查版",$H475="中医诊所"),IFERROR(R475/同类汇总数据!C$7,0),IF(AND($G475="检查版",$H475="口腔诊所"),IFERROR(R475/同类汇总数据!C$8,0),IF(AND($G475="互联网版",$H475="中西医诊所"),IFERROR(R475/同类汇总数据!C$9,0),IF(AND($G475="互联网版",$H475="中医诊所"),IFERROR(R475/同类汇总数据!C$10,0),IF(AND($G475="互联网版",$H475="口腔诊所"),IFERROR(R475/同类汇总数据!C$11,0))))))))))</f>
        <v>0.810579077885187</v>
      </c>
      <c r="AE475" s="61">
        <f>IF(AND($G475="正式版",$H475="中西医诊所"),IFERROR(S475/同类汇总数据!D$3,0),IF(AND($G475="正式版",$H475="中医诊所"),IFERROR(S475/同类汇总数据!D$4,0),IF(AND($G475="正式版",$H475="口腔诊所"),IFERROR(S475/同类汇总数据!D$5,0),IF(AND($G475="检查版",$H475="中西医诊所"),IFERROR(S475/同类汇总数据!D$6,0),IF(AND($G475="检查版",$H475="中医诊所"),IFERROR(S475/同类汇总数据!D$7,0),IF(AND($G475="检查版",$H475="口腔诊所"),IFERROR(S475/同类汇总数据!D$8,0),IF(AND($G475="互联网版",$H475="中西医诊所"),IFERROR(S475/同类汇总数据!D$9,0),IF(AND($G475="互联网版",$H475="中医诊所"),IFERROR(S475/同类汇总数据!D$10,0),IF(AND($G475="互联网版",$H475="口腔诊所"),IFERROR(S475/同类汇总数据!D$11,0))))))))))</f>
        <v>0.592907043938585</v>
      </c>
      <c r="AF475" s="61">
        <f>IF(AND($G475="正式版",$H475="中西医诊所"),IFERROR(T475/同类汇总数据!E$3,0),IF(AND($G475="正式版",$H475="中医诊所"),IFERROR(T475/同类汇总数据!E$4,0),IF(AND($G475="正式版",$H475="口腔诊所"),IFERROR(T475/同类汇总数据!E$5,0),IF(AND($G475="检查版",$H475="中西医诊所"),IFERROR(T475/同类汇总数据!E$6,0),IF(AND($G475="检查版",$H475="中医诊所"),IFERROR(T475/同类汇总数据!E$7,0),IF(AND($G475="检查版",$H475="口腔诊所"),IFERROR(T475/同类汇总数据!E$8,0),IF(AND($G475="互联网版",$H475="中西医诊所"),IFERROR(T475/同类汇总数据!E$9,0),IF(AND($G475="互联网版",$H475="中医诊所"),IFERROR(T475/同类汇总数据!E$10,0),IF(AND($G475="互联网版",$H475="口腔诊所"),IFERROR(T475/同类汇总数据!E$11,0))))))))))</f>
        <v>0.662389580948633</v>
      </c>
      <c r="AG475" s="61">
        <f>IF(AND($G475="正式版",$H475="中西医诊所"),IFERROR(U475/同类汇总数据!F$3,0),IF(AND($G475="正式版",$H475="中医诊所"),IFERROR(U475/同类汇总数据!F$4,0),IF(AND($G475="正式版",$H475="口腔诊所"),IFERROR(U475/同类汇总数据!F$5,0),IF(AND($G475="检查版",$H475="中西医诊所"),IFERROR(U475/同类汇总数据!F$6,0),IF(AND($G475="检查版",$H475="中医诊所"),IFERROR(U475/同类汇总数据!F$7,0),IF(AND($G475="检查版",$H475="口腔诊所"),IFERROR(U475/同类汇总数据!F$8,0),IF(AND($G475="互联网版",$H475="中西医诊所"),IFERROR(U475/同类汇总数据!F$9,0),IF(AND($G475="互联网版",$H475="中医诊所"),IFERROR(U475/同类汇总数据!F$10,0),IF(AND($G475="互联网版",$H475="口腔诊所"),IFERROR(U475/同类汇总数据!F$11,0))))))))))</f>
        <v>0.650762802090452</v>
      </c>
      <c r="AH475" s="61">
        <f>IF(AND($G475="正式版",$H475="中西医诊所"),IFERROR(V475/同类汇总数据!G$3,0),IF(AND($G475="正式版",$H475="中医诊所"),IFERROR(V475/同类汇总数据!G$4,0),IF(AND($G475="正式版",$H475="口腔诊所"),IFERROR(V475/同类汇总数据!G$5,0),IF(AND($G475="检查版",$H475="中西医诊所"),IFERROR(V475/同类汇总数据!G$6,0),IF(AND($G475="检查版",$H475="中医诊所"),IFERROR(V475/同类汇总数据!G$7,0),IF(AND($G475="检查版",$H475="口腔诊所"),IFERROR(V475/同类汇总数据!G$8,0),IF(AND($G475="互联网版",$H475="中西医诊所"),IFERROR(V475/同类汇总数据!G$9,0),IF(AND($G475="互联网版",$H475="中医诊所"),IFERROR(V475/同类汇总数据!G$10,0),IF(AND($G475="互联网版",$H475="口腔诊所"),IFERROR(V475/同类汇总数据!G$11,0))))))))))</f>
        <v>1.56059570167355</v>
      </c>
      <c r="AI475" s="61">
        <f>IF(AND($G475="正式版",$H475="中西医诊所"),IFERROR(W475/同类汇总数据!H$3,0),IF(AND($G475="正式版",$H475="中医诊所"),IFERROR(W475/同类汇总数据!H$4,0),IF(AND($G475="正式版",$H475="口腔诊所"),IFERROR(W475/同类汇总数据!H$5,0),IF(AND($G475="检查版",$H475="中西医诊所"),IFERROR(W475/同类汇总数据!H$6,0),IF(AND($G475="检查版",$H475="中医诊所"),IFERROR(W475/同类汇总数据!H$7,0),IF(AND($G475="检查版",$H475="口腔诊所"),IFERROR(W475/同类汇总数据!H$8,0),IF(AND($G475="互联网版",$H475="中西医诊所"),IFERROR(W475/同类汇总数据!H$9,0),IF(AND($G475="互联网版",$H475="中医诊所"),IFERROR(W475/同类汇总数据!H$10,0),IF(AND($G475="互联网版",$H475="口腔诊所"),IFERROR(W475/同类汇总数据!H$11,0))))))))))</f>
        <v>1.51444978806508</v>
      </c>
      <c r="AJ475" s="61">
        <f>IF(AND($G475="正式版",$H475="中西医诊所"),IFERROR(X475/同类汇总数据!I$3,0),IF(AND($G475="正式版",$H475="中医诊所"),IFERROR(X475/同类汇总数据!I$4,0),IF(AND($G475="正式版",$H475="口腔诊所"),IFERROR(X475/同类汇总数据!I$5,0),IF(AND($G475="检查版",$H475="中西医诊所"),IFERROR(X475/同类汇总数据!I$6,0),IF(AND($G475="检查版",$H475="中医诊所"),IFERROR(X475/同类汇总数据!I$7,0),IF(AND($G475="检查版",$H475="口腔诊所"),IFERROR(X475/同类汇总数据!I$8,0),IF(AND($G475="互联网版",$H475="中西医诊所"),IFERROR(X475/同类汇总数据!I$9,0),IF(AND($G475="互联网版",$H475="中医诊所"),IFERROR(X475/同类汇总数据!I$10,0),IF(AND($G475="互联网版",$H475="口腔诊所"),IFERROR(X475/同类汇总数据!I$11,0))))))))))</f>
        <v>1.59277220307507</v>
      </c>
      <c r="AK475" s="61">
        <f>IF(AND($G475="正式版",$H475="中西医诊所"),IFERROR(Y475/同类汇总数据!J$3,0),IF(AND($G475="正式版",$H475="中医诊所"),IFERROR(Y475/同类汇总数据!J$4,0),IF(AND($G475="正式版",$H475="口腔诊所"),IFERROR(Y475/同类汇总数据!J$5,0),IF(AND($G475="检查版",$H475="中西医诊所"),IFERROR(Y475/同类汇总数据!J$6,0),IF(AND($G475="检查版",$H475="中医诊所"),IFERROR(Y475/同类汇总数据!J$7,0),IF(AND($G475="检查版",$H475="口腔诊所"),IFERROR(Y475/同类汇总数据!J$8,0),IF(AND($G475="互联网版",$H475="中西医诊所"),IFERROR(Y475/同类汇总数据!J$9,0),IF(AND($G475="互联网版",$H475="中医诊所"),IFERROR(Y475/同类汇总数据!J$10,0),IF(AND($G475="互联网版",$H475="口腔诊所"),IFERROR(Y475/同类汇总数据!J$11,0))))))))))</f>
        <v>1.54359217240645</v>
      </c>
      <c r="AL475" s="62" t="str">
        <f ca="1" t="shared" si="129"/>
        <v>-</v>
      </c>
      <c r="AM475" s="62" t="str">
        <f t="shared" si="130"/>
        <v/>
      </c>
      <c r="AN475" s="5" t="str">
        <f t="shared" si="131"/>
        <v>高于同行150%</v>
      </c>
      <c r="AO475" s="63">
        <f t="shared" si="132"/>
        <v>46103.6778050116</v>
      </c>
      <c r="AP475" s="5" t="str">
        <f t="shared" si="133"/>
        <v/>
      </c>
      <c r="AQ475" s="60">
        <v>45434.4519577431</v>
      </c>
    </row>
    <row r="476" ht="17" spans="1:43">
      <c r="A476" s="5">
        <f t="shared" si="135"/>
        <v>473</v>
      </c>
      <c r="B476" s="55" t="str">
        <f t="shared" si="126"/>
        <v>连续三月交易上升</v>
      </c>
      <c r="C476" s="2" t="str">
        <f t="shared" si="127"/>
        <v/>
      </c>
      <c r="D476" s="56" t="str">
        <f t="shared" si="128"/>
        <v>-</v>
      </c>
      <c r="E476" s="84" t="s">
        <v>1378</v>
      </c>
      <c r="F476" s="58">
        <v>45434.4911066435</v>
      </c>
      <c r="G476" s="59" t="s">
        <v>38</v>
      </c>
      <c r="H476" s="59" t="s">
        <v>63</v>
      </c>
      <c r="I476" s="59" t="s">
        <v>40</v>
      </c>
      <c r="J476" s="59" t="s">
        <v>155</v>
      </c>
      <c r="K476" s="59" t="s">
        <v>1379</v>
      </c>
      <c r="L476" s="59"/>
      <c r="M476" s="60">
        <v>46104.3948032407</v>
      </c>
      <c r="N476" s="60">
        <v>46103.712886088</v>
      </c>
      <c r="O476" s="60">
        <v>46033.5170931019</v>
      </c>
      <c r="P476" s="60">
        <v>45833.6899480556</v>
      </c>
      <c r="Q476" s="60">
        <v>46103.7128963542</v>
      </c>
      <c r="R476" s="59">
        <v>32937.1</v>
      </c>
      <c r="S476" s="59">
        <v>167183.36</v>
      </c>
      <c r="T476" s="59">
        <v>389629.66</v>
      </c>
      <c r="U476" s="59">
        <v>350497.66</v>
      </c>
      <c r="V476" s="59">
        <v>24</v>
      </c>
      <c r="W476" s="59">
        <v>141</v>
      </c>
      <c r="X476" s="59">
        <v>336</v>
      </c>
      <c r="Y476" s="59">
        <v>292</v>
      </c>
      <c r="Z476" s="85" t="s">
        <v>1380</v>
      </c>
      <c r="AA476" s="59">
        <v>1.1517627677</v>
      </c>
      <c r="AB476" s="59">
        <v>-0.4632411815</v>
      </c>
      <c r="AC476" s="59">
        <v>-0.0047825343</v>
      </c>
      <c r="AD476" s="61">
        <f>IF(AND($G476="正式版",$H476="中西医诊所"),IFERROR(R476/同类汇总数据!C$3,0),IF(AND($G476="正式版",$H476="中医诊所"),IFERROR(R476/同类汇总数据!C$4,0),IF(AND($G476="正式版",$H476="口腔诊所"),IFERROR(R476/同类汇总数据!C$5,0),IF(AND($G476="检查版",$H476="中西医诊所"),IFERROR(R476/同类汇总数据!C$6,0),IF(AND($G476="检查版",$H476="中医诊所"),IFERROR(R476/同类汇总数据!C$7,0),IF(AND($G476="检查版",$H476="口腔诊所"),IFERROR(R476/同类汇总数据!C$8,0),IF(AND($G476="互联网版",$H476="中西医诊所"),IFERROR(R476/同类汇总数据!C$9,0),IF(AND($G476="互联网版",$H476="中医诊所"),IFERROR(R476/同类汇总数据!C$10,0),IF(AND($G476="互联网版",$H476="口腔诊所"),IFERROR(R476/同类汇总数据!C$11,0))))))))))</f>
        <v>3.29451913253192</v>
      </c>
      <c r="AE476" s="61">
        <f>IF(AND($G476="正式版",$H476="中西医诊所"),IFERROR(S476/同类汇总数据!D$3,0),IF(AND($G476="正式版",$H476="中医诊所"),IFERROR(S476/同类汇总数据!D$4,0),IF(AND($G476="正式版",$H476="口腔诊所"),IFERROR(S476/同类汇总数据!D$5,0),IF(AND($G476="检查版",$H476="中西医诊所"),IFERROR(S476/同类汇总数据!D$6,0),IF(AND($G476="检查版",$H476="中医诊所"),IFERROR(S476/同类汇总数据!D$7,0),IF(AND($G476="检查版",$H476="口腔诊所"),IFERROR(S476/同类汇总数据!D$8,0),IF(AND($G476="互联网版",$H476="中西医诊所"),IFERROR(S476/同类汇总数据!D$9,0),IF(AND($G476="互联网版",$H476="中医诊所"),IFERROR(S476/同类汇总数据!D$10,0),IF(AND($G476="互联网版",$H476="口腔诊所"),IFERROR(S476/同类汇总数据!D$11,0))))))))))</f>
        <v>3.84941739921027</v>
      </c>
      <c r="AF476" s="61">
        <f>IF(AND($G476="正式版",$H476="中西医诊所"),IFERROR(T476/同类汇总数据!E$3,0),IF(AND($G476="正式版",$H476="中医诊所"),IFERROR(T476/同类汇总数据!E$4,0),IF(AND($G476="正式版",$H476="口腔诊所"),IFERROR(T476/同类汇总数据!E$5,0),IF(AND($G476="检查版",$H476="中西医诊所"),IFERROR(T476/同类汇总数据!E$6,0),IF(AND($G476="检查版",$H476="中医诊所"),IFERROR(T476/同类汇总数据!E$7,0),IF(AND($G476="检查版",$H476="口腔诊所"),IFERROR(T476/同类汇总数据!E$8,0),IF(AND($G476="互联网版",$H476="中西医诊所"),IFERROR(T476/同类汇总数据!E$9,0),IF(AND($G476="互联网版",$H476="中医诊所"),IFERROR(T476/同类汇总数据!E$10,0),IF(AND($G476="互联网版",$H476="口腔诊所"),IFERROR(T476/同类汇总数据!E$11,0))))))))))</f>
        <v>3.5143892790534</v>
      </c>
      <c r="AG476" s="61">
        <f>IF(AND($G476="正式版",$H476="中西医诊所"),IFERROR(U476/同类汇总数据!F$3,0),IF(AND($G476="正式版",$H476="中医诊所"),IFERROR(U476/同类汇总数据!F$4,0),IF(AND($G476="正式版",$H476="口腔诊所"),IFERROR(U476/同类汇总数据!F$5,0),IF(AND($G476="检查版",$H476="中西医诊所"),IFERROR(U476/同类汇总数据!F$6,0),IF(AND($G476="检查版",$H476="中医诊所"),IFERROR(U476/同类汇总数据!F$7,0),IF(AND($G476="检查版",$H476="口腔诊所"),IFERROR(U476/同类汇总数据!F$8,0),IF(AND($G476="互联网版",$H476="中西医诊所"),IFERROR(U476/同类汇总数据!F$9,0),IF(AND($G476="互联网版",$H476="中医诊所"),IFERROR(U476/同类汇总数据!F$10,0),IF(AND($G476="互联网版",$H476="口腔诊所"),IFERROR(U476/同类汇总数据!F$11,0))))))))))</f>
        <v>3.50855545613432</v>
      </c>
      <c r="AH476" s="61">
        <f>IF(AND($G476="正式版",$H476="中西医诊所"),IFERROR(V476/同类汇总数据!G$3,0),IF(AND($G476="正式版",$H476="中医诊所"),IFERROR(V476/同类汇总数据!G$4,0),IF(AND($G476="正式版",$H476="口腔诊所"),IFERROR(V476/同类汇总数据!G$5,0),IF(AND($G476="检查版",$H476="中西医诊所"),IFERROR(V476/同类汇总数据!G$6,0),IF(AND($G476="检查版",$H476="中医诊所"),IFERROR(V476/同类汇总数据!G$7,0),IF(AND($G476="检查版",$H476="口腔诊所"),IFERROR(V476/同类汇总数据!G$8,0),IF(AND($G476="互联网版",$H476="中西医诊所"),IFERROR(V476/同类汇总数据!G$9,0),IF(AND($G476="互联网版",$H476="中医诊所"),IFERROR(V476/同类汇总数据!G$10,0),IF(AND($G476="互联网版",$H476="口腔诊所"),IFERROR(V476/同类汇总数据!G$11,0))))))))))</f>
        <v>1.78353794476978</v>
      </c>
      <c r="AI476" s="61">
        <f>IF(AND($G476="正式版",$H476="中西医诊所"),IFERROR(W476/同类汇总数据!H$3,0),IF(AND($G476="正式版",$H476="中医诊所"),IFERROR(W476/同类汇总数据!H$4,0),IF(AND($G476="正式版",$H476="口腔诊所"),IFERROR(W476/同类汇总数据!H$5,0),IF(AND($G476="检查版",$H476="中西医诊所"),IFERROR(W476/同类汇总数据!H$6,0),IF(AND($G476="检查版",$H476="中医诊所"),IFERROR(W476/同类汇总数据!H$7,0),IF(AND($G476="检查版",$H476="口腔诊所"),IFERROR(W476/同类汇总数据!H$8,0),IF(AND($G476="互联网版",$H476="中西医诊所"),IFERROR(W476/同类汇总数据!H$9,0),IF(AND($G476="互联网版",$H476="中医诊所"),IFERROR(W476/同类汇总数据!H$10,0),IF(AND($G476="互联网版",$H476="口腔诊所"),IFERROR(W476/同类汇总数据!H$11,0))))))))))</f>
        <v>2.48299325717647</v>
      </c>
      <c r="AJ476" s="61">
        <f>IF(AND($G476="正式版",$H476="中西医诊所"),IFERROR(X476/同类汇总数据!I$3,0),IF(AND($G476="正式版",$H476="中医诊所"),IFERROR(X476/同类汇总数据!I$4,0),IF(AND($G476="正式版",$H476="口腔诊所"),IFERROR(X476/同类汇总数据!I$5,0),IF(AND($G476="检查版",$H476="中西医诊所"),IFERROR(X476/同类汇总数据!I$6,0),IF(AND($G476="检查版",$H476="中医诊所"),IFERROR(X476/同类汇总数据!I$7,0),IF(AND($G476="检查版",$H476="口腔诊所"),IFERROR(X476/同类汇总数据!I$8,0),IF(AND($G476="互联网版",$H476="中西医诊所"),IFERROR(X476/同类汇总数据!I$9,0),IF(AND($G476="互联网版",$H476="中医诊所"),IFERROR(X476/同类汇总数据!I$10,0),IF(AND($G476="互联网版",$H476="口腔诊所"),IFERROR(X476/同类汇总数据!I$11,0))))))))))</f>
        <v>2.27732536269456</v>
      </c>
      <c r="AK476" s="61">
        <f>IF(AND($G476="正式版",$H476="中西医诊所"),IFERROR(Y476/同类汇总数据!J$3,0),IF(AND($G476="正式版",$H476="中医诊所"),IFERROR(Y476/同类汇总数据!J$4,0),IF(AND($G476="正式版",$H476="口腔诊所"),IFERROR(Y476/同类汇总数据!J$5,0),IF(AND($G476="检查版",$H476="中西医诊所"),IFERROR(Y476/同类汇总数据!J$6,0),IF(AND($G476="检查版",$H476="中医诊所"),IFERROR(Y476/同类汇总数据!J$7,0),IF(AND($G476="检查版",$H476="口腔诊所"),IFERROR(Y476/同类汇总数据!J$8,0),IF(AND($G476="互联网版",$H476="中西医诊所"),IFERROR(Y476/同类汇总数据!J$9,0),IF(AND($G476="互联网版",$H476="中医诊所"),IFERROR(Y476/同类汇总数据!J$10,0),IF(AND($G476="互联网版",$H476="口腔诊所"),IFERROR(Y476/同类汇总数据!J$11,0))))))))))</f>
        <v>2.19867763093991</v>
      </c>
      <c r="AL476" s="62" t="str">
        <f ca="1" t="shared" si="129"/>
        <v>-</v>
      </c>
      <c r="AM476" s="62" t="str">
        <f t="shared" si="130"/>
        <v>高于同行100%</v>
      </c>
      <c r="AN476" s="5" t="str">
        <f t="shared" si="131"/>
        <v>高于同行100%</v>
      </c>
      <c r="AO476" s="63">
        <f t="shared" si="132"/>
        <v>46104.3948032407</v>
      </c>
      <c r="AP476" s="5" t="str">
        <f t="shared" si="133"/>
        <v/>
      </c>
      <c r="AQ476" s="60">
        <v>45434.4773451389</v>
      </c>
    </row>
    <row r="477" ht="17" spans="1:43">
      <c r="A477" s="5">
        <f t="shared" si="135"/>
        <v>474</v>
      </c>
      <c r="B477" s="55" t="str">
        <f t="shared" si="126"/>
        <v>交易波动较大</v>
      </c>
      <c r="C477" s="2" t="str">
        <f t="shared" si="127"/>
        <v/>
      </c>
      <c r="D477" s="56" t="str">
        <f t="shared" si="128"/>
        <v>-</v>
      </c>
      <c r="E477" s="84" t="s">
        <v>1381</v>
      </c>
      <c r="F477" s="58">
        <v>45434.4969593171</v>
      </c>
      <c r="G477" s="59" t="s">
        <v>38</v>
      </c>
      <c r="H477" s="59" t="s">
        <v>39</v>
      </c>
      <c r="I477" s="59" t="s">
        <v>40</v>
      </c>
      <c r="J477" s="59" t="s">
        <v>155</v>
      </c>
      <c r="K477" s="59" t="s">
        <v>1382</v>
      </c>
      <c r="L477" s="59"/>
      <c r="M477" s="60">
        <v>46104.3338773148</v>
      </c>
      <c r="N477" s="60">
        <v>46104.3476767361</v>
      </c>
      <c r="O477" s="60">
        <v>45999.8460639815</v>
      </c>
      <c r="P477" s="60">
        <v>46057.4307937153</v>
      </c>
      <c r="Q477" s="60">
        <v>46104.3476959375</v>
      </c>
      <c r="R477" s="59">
        <v>5362</v>
      </c>
      <c r="S477" s="59">
        <v>18562</v>
      </c>
      <c r="T477" s="59">
        <v>65752.5</v>
      </c>
      <c r="U477" s="59">
        <v>58575.5</v>
      </c>
      <c r="V477" s="59">
        <v>87</v>
      </c>
      <c r="W477" s="59">
        <v>250</v>
      </c>
      <c r="X477" s="59">
        <v>821</v>
      </c>
      <c r="Y477" s="59">
        <v>735</v>
      </c>
      <c r="Z477" s="59">
        <v>120.3919753086</v>
      </c>
      <c r="AA477" s="59">
        <v>-0.17672366</v>
      </c>
      <c r="AB477" s="59">
        <v>-0.0851119948</v>
      </c>
      <c r="AC477" s="59">
        <v>-0.3395331386</v>
      </c>
      <c r="AD477" s="61">
        <f>IF(AND($G477="正式版",$H477="中西医诊所"),IFERROR(R477/同类汇总数据!C$3,0),IF(AND($G477="正式版",$H477="中医诊所"),IFERROR(R477/同类汇总数据!C$4,0),IF(AND($G477="正式版",$H477="口腔诊所"),IFERROR(R477/同类汇总数据!C$5,0),IF(AND($G477="检查版",$H477="中西医诊所"),IFERROR(R477/同类汇总数据!C$6,0),IF(AND($G477="检查版",$H477="中医诊所"),IFERROR(R477/同类汇总数据!C$7,0),IF(AND($G477="检查版",$H477="口腔诊所"),IFERROR(R477/同类汇总数据!C$8,0),IF(AND($G477="互联网版",$H477="中西医诊所"),IFERROR(R477/同类汇总数据!C$9,0),IF(AND($G477="互联网版",$H477="中医诊所"),IFERROR(R477/同类汇总数据!C$10,0),IF(AND($G477="互联网版",$H477="口腔诊所"),IFERROR(R477/同类汇总数据!C$11,0))))))))))</f>
        <v>0.585898743279211</v>
      </c>
      <c r="AE477" s="61">
        <f>IF(AND($G477="正式版",$H477="中西医诊所"),IFERROR(S477/同类汇总数据!D$3,0),IF(AND($G477="正式版",$H477="中医诊所"),IFERROR(S477/同类汇总数据!D$4,0),IF(AND($G477="正式版",$H477="口腔诊所"),IFERROR(S477/同类汇总数据!D$5,0),IF(AND($G477="检查版",$H477="中西医诊所"),IFERROR(S477/同类汇总数据!D$6,0),IF(AND($G477="检查版",$H477="中医诊所"),IFERROR(S477/同类汇总数据!D$7,0),IF(AND($G477="检查版",$H477="口腔诊所"),IFERROR(S477/同类汇总数据!D$8,0),IF(AND($G477="互联网版",$H477="中西医诊所"),IFERROR(S477/同类汇总数据!D$9,0),IF(AND($G477="互联网版",$H477="中医诊所"),IFERROR(S477/同类汇总数据!D$10,0),IF(AND($G477="互联网版",$H477="口腔诊所"),IFERROR(S477/同类汇总数据!D$11,0))))))))))</f>
        <v>0.508775087280273</v>
      </c>
      <c r="AF477" s="61">
        <f>IF(AND($G477="正式版",$H477="中西医诊所"),IFERROR(T477/同类汇总数据!E$3,0),IF(AND($G477="正式版",$H477="中医诊所"),IFERROR(T477/同类汇总数据!E$4,0),IF(AND($G477="正式版",$H477="口腔诊所"),IFERROR(T477/同类汇总数据!E$5,0),IF(AND($G477="检查版",$H477="中西医诊所"),IFERROR(T477/同类汇总数据!E$6,0),IF(AND($G477="检查版",$H477="中医诊所"),IFERROR(T477/同类汇总数据!E$7,0),IF(AND($G477="检查版",$H477="口腔诊所"),IFERROR(T477/同类汇总数据!E$8,0),IF(AND($G477="互联网版",$H477="中西医诊所"),IFERROR(T477/同类汇总数据!E$9,0),IF(AND($G477="互联网版",$H477="中医诊所"),IFERROR(T477/同类汇总数据!E$10,0),IF(AND($G477="互联网版",$H477="口腔诊所"),IFERROR(T477/同类汇总数据!E$11,0))))))))))</f>
        <v>0.602591520492219</v>
      </c>
      <c r="AG477" s="61">
        <f>IF(AND($G477="正式版",$H477="中西医诊所"),IFERROR(U477/同类汇总数据!F$3,0),IF(AND($G477="正式版",$H477="中医诊所"),IFERROR(U477/同类汇总数据!F$4,0),IF(AND($G477="正式版",$H477="口腔诊所"),IFERROR(U477/同类汇总数据!F$5,0),IF(AND($G477="检查版",$H477="中西医诊所"),IFERROR(U477/同类汇总数据!F$6,0),IF(AND($G477="检查版",$H477="中医诊所"),IFERROR(U477/同类汇总数据!F$7,0),IF(AND($G477="检查版",$H477="口腔诊所"),IFERROR(U477/同类汇总数据!F$8,0),IF(AND($G477="互联网版",$H477="中西医诊所"),IFERROR(U477/同类汇总数据!F$9,0),IF(AND($G477="互联网版",$H477="中医诊所"),IFERROR(U477/同类汇总数据!F$10,0),IF(AND($G477="互联网版",$H477="口腔诊所"),IFERROR(U477/同类汇总数据!F$11,0))))))))))</f>
        <v>0.610650106114366</v>
      </c>
      <c r="AH477" s="61">
        <f>IF(AND($G477="正式版",$H477="中西医诊所"),IFERROR(V477/同类汇总数据!G$3,0),IF(AND($G477="正式版",$H477="中医诊所"),IFERROR(V477/同类汇总数据!G$4,0),IF(AND($G477="正式版",$H477="口腔诊所"),IFERROR(V477/同类汇总数据!G$5,0),IF(AND($G477="检查版",$H477="中西医诊所"),IFERROR(V477/同类汇总数据!G$6,0),IF(AND($G477="检查版",$H477="中医诊所"),IFERROR(V477/同类汇总数据!G$7,0),IF(AND($G477="检查版",$H477="口腔诊所"),IFERROR(V477/同类汇总数据!G$8,0),IF(AND($G477="互联网版",$H477="中西医诊所"),IFERROR(V477/同类汇总数据!G$9,0),IF(AND($G477="互联网版",$H477="中医诊所"),IFERROR(V477/同类汇总数据!G$10,0),IF(AND($G477="互联网版",$H477="口腔诊所"),IFERROR(V477/同类汇总数据!G$11,0))))))))))</f>
        <v>0.917710870443486</v>
      </c>
      <c r="AI477" s="61">
        <f>IF(AND($G477="正式版",$H477="中西医诊所"),IFERROR(W477/同类汇总数据!H$3,0),IF(AND($G477="正式版",$H477="中医诊所"),IFERROR(W477/同类汇总数据!H$4,0),IF(AND($G477="正式版",$H477="口腔诊所"),IFERROR(W477/同类汇总数据!H$5,0),IF(AND($G477="检查版",$H477="中西医诊所"),IFERROR(W477/同类汇总数据!H$6,0),IF(AND($G477="检查版",$H477="中医诊所"),IFERROR(W477/同类汇总数据!H$7,0),IF(AND($G477="检查版",$H477="口腔诊所"),IFERROR(W477/同类汇总数据!H$8,0),IF(AND($G477="互联网版",$H477="中西医诊所"),IFERROR(W477/同类汇总数据!H$9,0),IF(AND($G477="互联网版",$H477="中医诊所"),IFERROR(W477/同类汇总数据!H$10,0),IF(AND($G477="互联网版",$H477="口腔诊所"),IFERROR(W477/同类汇总数据!H$11,0))))))))))</f>
        <v>0.683750585290501</v>
      </c>
      <c r="AJ477" s="61">
        <f>IF(AND($G477="正式版",$H477="中西医诊所"),IFERROR(X477/同类汇总数据!I$3,0),IF(AND($G477="正式版",$H477="中医诊所"),IFERROR(X477/同类汇总数据!I$4,0),IF(AND($G477="正式版",$H477="口腔诊所"),IFERROR(X477/同类汇总数据!I$5,0),IF(AND($G477="检查版",$H477="中西医诊所"),IFERROR(X477/同类汇总数据!I$6,0),IF(AND($G477="检查版",$H477="中医诊所"),IFERROR(X477/同类汇总数据!I$7,0),IF(AND($G477="检查版",$H477="口腔诊所"),IFERROR(X477/同类汇总数据!I$8,0),IF(AND($G477="互联网版",$H477="中西医诊所"),IFERROR(X477/同类汇总数据!I$9,0),IF(AND($G477="互联网版",$H477="中医诊所"),IFERROR(X477/同类汇总数据!I$10,0),IF(AND($G477="互联网版",$H477="口腔诊所"),IFERROR(X477/同类汇总数据!I$11,0))))))))))</f>
        <v>0.725964110845612</v>
      </c>
      <c r="AK477" s="61">
        <f>IF(AND($G477="正式版",$H477="中西医诊所"),IFERROR(Y477/同类汇总数据!J$3,0),IF(AND($G477="正式版",$H477="中医诊所"),IFERROR(Y477/同类汇总数据!J$4,0),IF(AND($G477="正式版",$H477="口腔诊所"),IFERROR(Y477/同类汇总数据!J$5,0),IF(AND($G477="检查版",$H477="中西医诊所"),IFERROR(Y477/同类汇总数据!J$6,0),IF(AND($G477="检查版",$H477="中医诊所"),IFERROR(Y477/同类汇总数据!J$7,0),IF(AND($G477="检查版",$H477="口腔诊所"),IFERROR(Y477/同类汇总数据!J$8,0),IF(AND($G477="互联网版",$H477="中西医诊所"),IFERROR(Y477/同类汇总数据!J$9,0),IF(AND($G477="互联网版",$H477="中医诊所"),IFERROR(Y477/同类汇总数据!J$10,0),IF(AND($G477="互联网版",$H477="口腔诊所"),IFERROR(Y477/同类汇总数据!J$11,0))))))))))</f>
        <v>0.734425385578323</v>
      </c>
      <c r="AL477" s="62" t="str">
        <f ca="1" t="shared" si="129"/>
        <v>-</v>
      </c>
      <c r="AM477" s="62" t="str">
        <f t="shared" si="130"/>
        <v/>
      </c>
      <c r="AN477" s="5" t="str">
        <f t="shared" si="131"/>
        <v/>
      </c>
      <c r="AO477" s="63">
        <f t="shared" si="132"/>
        <v>46104.3476959375</v>
      </c>
      <c r="AP477" s="5" t="str">
        <f t="shared" si="133"/>
        <v/>
      </c>
      <c r="AQ477" s="60">
        <v>45434.4787040741</v>
      </c>
    </row>
    <row r="478" ht="17" spans="1:43">
      <c r="A478" s="5">
        <f t="shared" si="135"/>
        <v>475</v>
      </c>
      <c r="B478" s="55" t="str">
        <f t="shared" si="126"/>
        <v>连续三月交易上升</v>
      </c>
      <c r="C478" s="2" t="str">
        <f t="shared" si="127"/>
        <v/>
      </c>
      <c r="D478" s="56" t="str">
        <f t="shared" si="128"/>
        <v>-</v>
      </c>
      <c r="E478" s="84" t="s">
        <v>1383</v>
      </c>
      <c r="F478" s="58">
        <v>45434.7414230903</v>
      </c>
      <c r="G478" s="59" t="s">
        <v>38</v>
      </c>
      <c r="H478" s="59" t="s">
        <v>39</v>
      </c>
      <c r="I478" s="59" t="s">
        <v>40</v>
      </c>
      <c r="J478" s="59" t="s">
        <v>102</v>
      </c>
      <c r="K478" s="59" t="s">
        <v>1384</v>
      </c>
      <c r="L478" s="59" t="s">
        <v>1385</v>
      </c>
      <c r="M478" s="60">
        <v>46104.3496875</v>
      </c>
      <c r="N478" s="60">
        <v>46104.3776756944</v>
      </c>
      <c r="O478" s="60">
        <v>46104.3752437384</v>
      </c>
      <c r="P478" s="60">
        <v>46102.6146103588</v>
      </c>
      <c r="Q478" s="60">
        <v>46104.3776850347</v>
      </c>
      <c r="R478" s="59">
        <v>4857.7</v>
      </c>
      <c r="S478" s="59">
        <v>29429.7</v>
      </c>
      <c r="T478" s="59">
        <v>75777.1</v>
      </c>
      <c r="U478" s="59">
        <v>67788.2</v>
      </c>
      <c r="V478" s="59">
        <v>88</v>
      </c>
      <c r="W478" s="59">
        <v>411</v>
      </c>
      <c r="X478" s="59">
        <v>1050</v>
      </c>
      <c r="Y478" s="59">
        <v>948</v>
      </c>
      <c r="Z478" s="59">
        <v>125.5337037037</v>
      </c>
      <c r="AA478" s="59">
        <v>0.4285707351</v>
      </c>
      <c r="AB478" s="59">
        <v>-0.1998632829</v>
      </c>
      <c r="AC478" s="59">
        <v>-0.3040744725</v>
      </c>
      <c r="AD478" s="61">
        <f>IF(AND($G478="正式版",$H478="中西医诊所"),IFERROR(R478/同类汇总数据!C$3,0),IF(AND($G478="正式版",$H478="中医诊所"),IFERROR(R478/同类汇总数据!C$4,0),IF(AND($G478="正式版",$H478="口腔诊所"),IFERROR(R478/同类汇总数据!C$5,0),IF(AND($G478="检查版",$H478="中西医诊所"),IFERROR(R478/同类汇总数据!C$6,0),IF(AND($G478="检查版",$H478="中医诊所"),IFERROR(R478/同类汇总数据!C$7,0),IF(AND($G478="检查版",$H478="口腔诊所"),IFERROR(R478/同类汇总数据!C$8,0),IF(AND($G478="互联网版",$H478="中西医诊所"),IFERROR(R478/同类汇总数据!C$9,0),IF(AND($G478="互联网版",$H478="中医诊所"),IFERROR(R478/同类汇总数据!C$10,0),IF(AND($G478="互联网版",$H478="口腔诊所"),IFERROR(R478/同类汇总数据!C$11,0))))))))))</f>
        <v>0.53079454032589</v>
      </c>
      <c r="AE478" s="61">
        <f>IF(AND($G478="正式版",$H478="中西医诊所"),IFERROR(S478/同类汇总数据!D$3,0),IF(AND($G478="正式版",$H478="中医诊所"),IFERROR(S478/同类汇总数据!D$4,0),IF(AND($G478="正式版",$H478="口腔诊所"),IFERROR(S478/同类汇总数据!D$5,0),IF(AND($G478="检查版",$H478="中西医诊所"),IFERROR(S478/同类汇总数据!D$6,0),IF(AND($G478="检查版",$H478="中医诊所"),IFERROR(S478/同类汇总数据!D$7,0),IF(AND($G478="检查版",$H478="口腔诊所"),IFERROR(S478/同类汇总数据!D$8,0),IF(AND($G478="互联网版",$H478="中西医诊所"),IFERROR(S478/同类汇总数据!D$9,0),IF(AND($G478="互联网版",$H478="中医诊所"),IFERROR(S478/同类汇总数据!D$10,0),IF(AND($G478="互联网版",$H478="口腔诊所"),IFERROR(S478/同类汇总数据!D$11,0))))))))))</f>
        <v>0.806653280149351</v>
      </c>
      <c r="AF478" s="61">
        <f>IF(AND($G478="正式版",$H478="中西医诊所"),IFERROR(T478/同类汇总数据!E$3,0),IF(AND($G478="正式版",$H478="中医诊所"),IFERROR(T478/同类汇总数据!E$4,0),IF(AND($G478="正式版",$H478="口腔诊所"),IFERROR(T478/同类汇总数据!E$5,0),IF(AND($G478="检查版",$H478="中西医诊所"),IFERROR(T478/同类汇总数据!E$6,0),IF(AND($G478="检查版",$H478="中医诊所"),IFERROR(T478/同类汇总数据!E$7,0),IF(AND($G478="检查版",$H478="口腔诊所"),IFERROR(T478/同类汇总数据!E$8,0),IF(AND($G478="互联网版",$H478="中西医诊所"),IFERROR(T478/同类汇总数据!E$9,0),IF(AND($G478="互联网版",$H478="中医诊所"),IFERROR(T478/同类汇总数据!E$10,0),IF(AND($G478="互联网版",$H478="口腔诊所"),IFERROR(T478/同类汇总数据!E$11,0))))))))))</f>
        <v>0.6944623840537</v>
      </c>
      <c r="AG478" s="61">
        <f>IF(AND($G478="正式版",$H478="中西医诊所"),IFERROR(U478/同类汇总数据!F$3,0),IF(AND($G478="正式版",$H478="中医诊所"),IFERROR(U478/同类汇总数据!F$4,0),IF(AND($G478="正式版",$H478="口腔诊所"),IFERROR(U478/同类汇总数据!F$5,0),IF(AND($G478="检查版",$H478="中西医诊所"),IFERROR(U478/同类汇总数据!F$6,0),IF(AND($G478="检查版",$H478="中医诊所"),IFERROR(U478/同类汇总数据!F$7,0),IF(AND($G478="检查版",$H478="口腔诊所"),IFERROR(U478/同类汇总数据!F$8,0),IF(AND($G478="互联网版",$H478="中西医诊所"),IFERROR(U478/同类汇总数据!F$9,0),IF(AND($G478="互联网版",$H478="中医诊所"),IFERROR(U478/同类汇总数据!F$10,0),IF(AND($G478="互联网版",$H478="口腔诊所"),IFERROR(U478/同类汇总数据!F$11,0))))))))))</f>
        <v>0.706692585181549</v>
      </c>
      <c r="AH478" s="61">
        <f>IF(AND($G478="正式版",$H478="中西医诊所"),IFERROR(V478/同类汇总数据!G$3,0),IF(AND($G478="正式版",$H478="中医诊所"),IFERROR(V478/同类汇总数据!G$4,0),IF(AND($G478="正式版",$H478="口腔诊所"),IFERROR(V478/同类汇总数据!G$5,0),IF(AND($G478="检查版",$H478="中西医诊所"),IFERROR(V478/同类汇总数据!G$6,0),IF(AND($G478="检查版",$H478="中医诊所"),IFERROR(V478/同类汇总数据!G$7,0),IF(AND($G478="检查版",$H478="口腔诊所"),IFERROR(V478/同类汇总数据!G$8,0),IF(AND($G478="互联网版",$H478="中西医诊所"),IFERROR(V478/同类汇总数据!G$9,0),IF(AND($G478="互联网版",$H478="中医诊所"),IFERROR(V478/同类汇总数据!G$10,0),IF(AND($G478="互联网版",$H478="口腔诊所"),IFERROR(V478/同类汇总数据!G$11,0))))))))))</f>
        <v>0.928259271253182</v>
      </c>
      <c r="AI478" s="61">
        <f>IF(AND($G478="正式版",$H478="中西医诊所"),IFERROR(W478/同类汇总数据!H$3,0),IF(AND($G478="正式版",$H478="中医诊所"),IFERROR(W478/同类汇总数据!H$4,0),IF(AND($G478="正式版",$H478="口腔诊所"),IFERROR(W478/同类汇总数据!H$5,0),IF(AND($G478="检查版",$H478="中西医诊所"),IFERROR(W478/同类汇总数据!H$6,0),IF(AND($G478="检查版",$H478="中医诊所"),IFERROR(W478/同类汇总数据!H$7,0),IF(AND($G478="检查版",$H478="口腔诊所"),IFERROR(W478/同类汇总数据!H$8,0),IF(AND($G478="互联网版",$H478="中西医诊所"),IFERROR(W478/同类汇总数据!H$9,0),IF(AND($G478="互联网版",$H478="中医诊所"),IFERROR(W478/同类汇总数据!H$10,0),IF(AND($G478="互联网版",$H478="口腔诊所"),IFERROR(W478/同类汇总数据!H$11,0))))))))))</f>
        <v>1.12408596221758</v>
      </c>
      <c r="AJ478" s="61">
        <f>IF(AND($G478="正式版",$H478="中西医诊所"),IFERROR(X478/同类汇总数据!I$3,0),IF(AND($G478="正式版",$H478="中医诊所"),IFERROR(X478/同类汇总数据!I$4,0),IF(AND($G478="正式版",$H478="口腔诊所"),IFERROR(X478/同类汇总数据!I$5,0),IF(AND($G478="检查版",$H478="中西医诊所"),IFERROR(X478/同类汇总数据!I$6,0),IF(AND($G478="检查版",$H478="中医诊所"),IFERROR(X478/同类汇总数据!I$7,0),IF(AND($G478="检查版",$H478="口腔诊所"),IFERROR(X478/同类汇总数据!I$8,0),IF(AND($G478="互联网版",$H478="中西医诊所"),IFERROR(X478/同类汇总数据!I$9,0),IF(AND($G478="互联网版",$H478="中医诊所"),IFERROR(X478/同类汇总数据!I$10,0),IF(AND($G478="互联网版",$H478="口腔诊所"),IFERROR(X478/同类汇总数据!I$11,0))))))))))</f>
        <v>0.928455927390856</v>
      </c>
      <c r="AK478" s="61">
        <f>IF(AND($G478="正式版",$H478="中西医诊所"),IFERROR(Y478/同类汇总数据!J$3,0),IF(AND($G478="正式版",$H478="中医诊所"),IFERROR(Y478/同类汇总数据!J$4,0),IF(AND($G478="正式版",$H478="口腔诊所"),IFERROR(Y478/同类汇总数据!J$5,0),IF(AND($G478="检查版",$H478="中西医诊所"),IFERROR(Y478/同类汇总数据!J$6,0),IF(AND($G478="检查版",$H478="中医诊所"),IFERROR(Y478/同类汇总数据!J$7,0),IF(AND($G478="检查版",$H478="口腔诊所"),IFERROR(Y478/同类汇总数据!J$8,0),IF(AND($G478="互联网版",$H478="中西医诊所"),IFERROR(Y478/同类汇总数据!J$9,0),IF(AND($G478="互联网版",$H478="中医诊所"),IFERROR(Y478/同类汇总数据!J$10,0),IF(AND($G478="互联网版",$H478="口腔诊所"),IFERROR(Y478/同类汇总数据!J$11,0))))))))))</f>
        <v>0.947258864664287</v>
      </c>
      <c r="AL478" s="62" t="str">
        <f ca="1" t="shared" si="129"/>
        <v>-</v>
      </c>
      <c r="AM478" s="62" t="str">
        <f t="shared" si="130"/>
        <v/>
      </c>
      <c r="AN478" s="5" t="str">
        <f t="shared" si="131"/>
        <v/>
      </c>
      <c r="AO478" s="63">
        <f t="shared" si="132"/>
        <v>46104.3776850347</v>
      </c>
      <c r="AP478" s="5" t="str">
        <f t="shared" si="133"/>
        <v/>
      </c>
      <c r="AQ478" s="60">
        <v>45434.4898809259</v>
      </c>
    </row>
    <row r="479" ht="17" spans="1:43">
      <c r="A479" s="5">
        <f t="shared" si="135"/>
        <v>476</v>
      </c>
      <c r="B479" s="55" t="str">
        <f t="shared" si="126"/>
        <v>连续三月交易上升</v>
      </c>
      <c r="C479" s="2" t="str">
        <f t="shared" si="127"/>
        <v/>
      </c>
      <c r="D479" s="56" t="str">
        <f t="shared" si="128"/>
        <v>-</v>
      </c>
      <c r="E479" s="84" t="s">
        <v>1386</v>
      </c>
      <c r="F479" s="58">
        <v>45434.7450230324</v>
      </c>
      <c r="G479" s="59" t="s">
        <v>38</v>
      </c>
      <c r="H479" s="59" t="s">
        <v>63</v>
      </c>
      <c r="I479" s="59" t="s">
        <v>40</v>
      </c>
      <c r="J479" s="59" t="s">
        <v>121</v>
      </c>
      <c r="K479" s="59" t="s">
        <v>1387</v>
      </c>
      <c r="L479" s="59"/>
      <c r="M479" s="60">
        <v>46104.3794328704</v>
      </c>
      <c r="N479" s="60">
        <v>46103.7463383333</v>
      </c>
      <c r="O479" s="60">
        <v>46103.7485090046</v>
      </c>
      <c r="P479" s="60">
        <v>46103.4121816435</v>
      </c>
      <c r="Q479" s="60">
        <v>46103.4131507755</v>
      </c>
      <c r="R479" s="59">
        <v>1910</v>
      </c>
      <c r="S479" s="59">
        <v>19819.01</v>
      </c>
      <c r="T479" s="59">
        <v>43990.01</v>
      </c>
      <c r="U479" s="59">
        <v>39878.01</v>
      </c>
      <c r="V479" s="59">
        <v>8</v>
      </c>
      <c r="W479" s="59">
        <v>41</v>
      </c>
      <c r="X479" s="59">
        <v>105</v>
      </c>
      <c r="Y479" s="59">
        <v>90</v>
      </c>
      <c r="Z479" s="59">
        <v>604.2122727273</v>
      </c>
      <c r="AA479" s="59">
        <v>1.5503809034</v>
      </c>
      <c r="AB479" s="59">
        <v>-0.5261585366</v>
      </c>
      <c r="AC479" s="59">
        <v>0.1344770338</v>
      </c>
      <c r="AD479" s="61">
        <f>IF(AND($G479="正式版",$H479="中西医诊所"),IFERROR(R479/同类汇总数据!C$3,0),IF(AND($G479="正式版",$H479="中医诊所"),IFERROR(R479/同类汇总数据!C$4,0),IF(AND($G479="正式版",$H479="口腔诊所"),IFERROR(R479/同类汇总数据!C$5,0),IF(AND($G479="检查版",$H479="中西医诊所"),IFERROR(R479/同类汇总数据!C$6,0),IF(AND($G479="检查版",$H479="中医诊所"),IFERROR(R479/同类汇总数据!C$7,0),IF(AND($G479="检查版",$H479="口腔诊所"),IFERROR(R479/同类汇总数据!C$8,0),IF(AND($G479="互联网版",$H479="中西医诊所"),IFERROR(R479/同类汇总数据!C$9,0),IF(AND($G479="互联网版",$H479="中医诊所"),IFERROR(R479/同类汇总数据!C$10,0),IF(AND($G479="互联网版",$H479="口腔诊所"),IFERROR(R479/同类汇总数据!C$11,0))))))))))</f>
        <v>0.191046921044536</v>
      </c>
      <c r="AE479" s="61">
        <f>IF(AND($G479="正式版",$H479="中西医诊所"),IFERROR(S479/同类汇总数据!D$3,0),IF(AND($G479="正式版",$H479="中医诊所"),IFERROR(S479/同类汇总数据!D$4,0),IF(AND($G479="正式版",$H479="口腔诊所"),IFERROR(S479/同类汇总数据!D$5,0),IF(AND($G479="检查版",$H479="中西医诊所"),IFERROR(S479/同类汇总数据!D$6,0),IF(AND($G479="检查版",$H479="中医诊所"),IFERROR(S479/同类汇总数据!D$7,0),IF(AND($G479="检查版",$H479="口腔诊所"),IFERROR(S479/同类汇总数据!D$8,0),IF(AND($G479="互联网版",$H479="中西医诊所"),IFERROR(S479/同类汇总数据!D$9,0),IF(AND($G479="互联网版",$H479="中医诊所"),IFERROR(S479/同类汇总数据!D$10,0),IF(AND($G479="互联网版",$H479="口腔诊所"),IFERROR(S479/同类汇总数据!D$11,0))))))))))</f>
        <v>0.456335139628265</v>
      </c>
      <c r="AF479" s="61">
        <f>IF(AND($G479="正式版",$H479="中西医诊所"),IFERROR(T479/同类汇总数据!E$3,0),IF(AND($G479="正式版",$H479="中医诊所"),IFERROR(T479/同类汇总数据!E$4,0),IF(AND($G479="正式版",$H479="口腔诊所"),IFERROR(T479/同类汇总数据!E$5,0),IF(AND($G479="检查版",$H479="中西医诊所"),IFERROR(T479/同类汇总数据!E$6,0),IF(AND($G479="检查版",$H479="中医诊所"),IFERROR(T479/同类汇总数据!E$7,0),IF(AND($G479="检查版",$H479="口腔诊所"),IFERROR(T479/同类汇总数据!E$8,0),IF(AND($G479="互联网版",$H479="中西医诊所"),IFERROR(T479/同类汇总数据!E$9,0),IF(AND($G479="互联网版",$H479="中医诊所"),IFERROR(T479/同类汇总数据!E$10,0),IF(AND($G479="互联网版",$H479="口腔诊所"),IFERROR(T479/同类汇总数据!E$11,0))))))))))</f>
        <v>0.396781958358745</v>
      </c>
      <c r="AG479" s="61">
        <f>IF(AND($G479="正式版",$H479="中西医诊所"),IFERROR(U479/同类汇总数据!F$3,0),IF(AND($G479="正式版",$H479="中医诊所"),IFERROR(U479/同类汇总数据!F$4,0),IF(AND($G479="正式版",$H479="口腔诊所"),IFERROR(U479/同类汇总数据!F$5,0),IF(AND($G479="检查版",$H479="中西医诊所"),IFERROR(U479/同类汇总数据!F$6,0),IF(AND($G479="检查版",$H479="中医诊所"),IFERROR(U479/同类汇总数据!F$7,0),IF(AND($G479="检查版",$H479="口腔诊所"),IFERROR(U479/同类汇总数据!F$8,0),IF(AND($G479="互联网版",$H479="中西医诊所"),IFERROR(U479/同类汇总数据!F$9,0),IF(AND($G479="互联网版",$H479="中医诊所"),IFERROR(U479/同类汇总数据!F$10,0),IF(AND($G479="互联网版",$H479="口腔诊所"),IFERROR(U479/同类汇总数据!F$11,0))))))))))</f>
        <v>0.39918728577326</v>
      </c>
      <c r="AH479" s="61">
        <f>IF(AND($G479="正式版",$H479="中西医诊所"),IFERROR(V479/同类汇总数据!G$3,0),IF(AND($G479="正式版",$H479="中医诊所"),IFERROR(V479/同类汇总数据!G$4,0),IF(AND($G479="正式版",$H479="口腔诊所"),IFERROR(V479/同类汇总数据!G$5,0),IF(AND($G479="检查版",$H479="中西医诊所"),IFERROR(V479/同类汇总数据!G$6,0),IF(AND($G479="检查版",$H479="中医诊所"),IFERROR(V479/同类汇总数据!G$7,0),IF(AND($G479="检查版",$H479="口腔诊所"),IFERROR(V479/同类汇总数据!G$8,0),IF(AND($G479="互联网版",$H479="中西医诊所"),IFERROR(V479/同类汇总数据!G$9,0),IF(AND($G479="互联网版",$H479="中医诊所"),IFERROR(V479/同类汇总数据!G$10,0),IF(AND($G479="互联网版",$H479="口腔诊所"),IFERROR(V479/同类汇总数据!G$11,0))))))))))</f>
        <v>0.594512648256592</v>
      </c>
      <c r="AI479" s="61">
        <f>IF(AND($G479="正式版",$H479="中西医诊所"),IFERROR(W479/同类汇总数据!H$3,0),IF(AND($G479="正式版",$H479="中医诊所"),IFERROR(W479/同类汇总数据!H$4,0),IF(AND($G479="正式版",$H479="口腔诊所"),IFERROR(W479/同类汇总数据!H$5,0),IF(AND($G479="检查版",$H479="中西医诊所"),IFERROR(W479/同类汇总数据!H$6,0),IF(AND($G479="检查版",$H479="中医诊所"),IFERROR(W479/同类汇总数据!H$7,0),IF(AND($G479="检查版",$H479="口腔诊所"),IFERROR(W479/同类汇总数据!H$8,0),IF(AND($G479="互联网版",$H479="中西医诊所"),IFERROR(W479/同类汇总数据!H$9,0),IF(AND($G479="互联网版",$H479="中医诊所"),IFERROR(W479/同类汇总数据!H$10,0),IF(AND($G479="互联网版",$H479="口腔诊所"),IFERROR(W479/同类汇总数据!H$11,0))))))))))</f>
        <v>0.722005131519398</v>
      </c>
      <c r="AJ479" s="61">
        <f>IF(AND($G479="正式版",$H479="中西医诊所"),IFERROR(X479/同类汇总数据!I$3,0),IF(AND($G479="正式版",$H479="中医诊所"),IFERROR(X479/同类汇总数据!I$4,0),IF(AND($G479="正式版",$H479="口腔诊所"),IFERROR(X479/同类汇总数据!I$5,0),IF(AND($G479="检查版",$H479="中西医诊所"),IFERROR(X479/同类汇总数据!I$6,0),IF(AND($G479="检查版",$H479="中医诊所"),IFERROR(X479/同类汇总数据!I$7,0),IF(AND($G479="检查版",$H479="口腔诊所"),IFERROR(X479/同类汇总数据!I$8,0),IF(AND($G479="互联网版",$H479="中西医诊所"),IFERROR(X479/同类汇总数据!I$9,0),IF(AND($G479="互联网版",$H479="中医诊所"),IFERROR(X479/同类汇总数据!I$10,0),IF(AND($G479="互联网版",$H479="口腔诊所"),IFERROR(X479/同类汇总数据!I$11,0))))))))))</f>
        <v>0.711664175842051</v>
      </c>
      <c r="AK479" s="61">
        <f>IF(AND($G479="正式版",$H479="中西医诊所"),IFERROR(Y479/同类汇总数据!J$3,0),IF(AND($G479="正式版",$H479="中医诊所"),IFERROR(Y479/同类汇总数据!J$4,0),IF(AND($G479="正式版",$H479="口腔诊所"),IFERROR(Y479/同类汇总数据!J$5,0),IF(AND($G479="检查版",$H479="中西医诊所"),IFERROR(Y479/同类汇总数据!J$6,0),IF(AND($G479="检查版",$H479="中医诊所"),IFERROR(Y479/同类汇总数据!J$7,0),IF(AND($G479="检查版",$H479="口腔诊所"),IFERROR(Y479/同类汇总数据!J$8,0),IF(AND($G479="互联网版",$H479="中西医诊所"),IFERROR(Y479/同类汇总数据!J$9,0),IF(AND($G479="互联网版",$H479="中医诊所"),IFERROR(Y479/同类汇总数据!J$10,0),IF(AND($G479="互联网版",$H479="口腔诊所"),IFERROR(Y479/同类汇总数据!J$11,0))))))))))</f>
        <v>0.677674612276</v>
      </c>
      <c r="AL479" s="62" t="str">
        <f ca="1" t="shared" si="129"/>
        <v>-</v>
      </c>
      <c r="AM479" s="62" t="str">
        <f t="shared" si="130"/>
        <v>低于同行50%</v>
      </c>
      <c r="AN479" s="5" t="str">
        <f t="shared" si="131"/>
        <v/>
      </c>
      <c r="AO479" s="63">
        <f t="shared" si="132"/>
        <v>46104.3794328704</v>
      </c>
      <c r="AP479" s="5" t="str">
        <f t="shared" si="133"/>
        <v/>
      </c>
      <c r="AQ479" s="60">
        <v>45434.4911066435</v>
      </c>
    </row>
    <row r="480" ht="17" spans="1:43">
      <c r="A480" s="5">
        <f t="shared" si="135"/>
        <v>477</v>
      </c>
      <c r="B480" s="55" t="str">
        <f t="shared" si="126"/>
        <v>无交易</v>
      </c>
      <c r="C480" s="2" t="str">
        <f t="shared" si="127"/>
        <v/>
      </c>
      <c r="D480" s="56" t="str">
        <f t="shared" si="128"/>
        <v>流失</v>
      </c>
      <c r="E480" s="84" t="s">
        <v>1388</v>
      </c>
      <c r="F480" s="58">
        <v>45435.5654331944</v>
      </c>
      <c r="G480" s="59" t="s">
        <v>1389</v>
      </c>
      <c r="H480" s="59" t="s">
        <v>39</v>
      </c>
      <c r="I480" s="59" t="s">
        <v>1390</v>
      </c>
      <c r="J480" s="59" t="s">
        <v>1391</v>
      </c>
      <c r="K480" s="59" t="s">
        <v>1392</v>
      </c>
      <c r="L480" s="59" t="s">
        <v>1393</v>
      </c>
      <c r="M480" s="60">
        <v>45474.4482291667</v>
      </c>
      <c r="N480" s="60"/>
      <c r="O480" s="60"/>
      <c r="P480" s="60"/>
      <c r="Q480" s="60"/>
      <c r="R480" s="59"/>
      <c r="S480" s="59"/>
      <c r="T480" s="59"/>
      <c r="U480" s="59"/>
      <c r="V480" s="59"/>
      <c r="W480" s="59"/>
      <c r="X480" s="59"/>
      <c r="Y480" s="59"/>
      <c r="Z480" s="59"/>
      <c r="AA480" s="59"/>
      <c r="AB480" s="59"/>
      <c r="AC480" s="59"/>
      <c r="AD480" s="61">
        <f>IF(AND($G480="正式版",$H480="中西医诊所"),IFERROR(R480/同类汇总数据!C$3,0),IF(AND($G480="正式版",$H480="中医诊所"),IFERROR(R480/同类汇总数据!C$4,0),IF(AND($G480="正式版",$H480="口腔诊所"),IFERROR(R480/同类汇总数据!C$5,0),IF(AND($G480="检查版",$H480="中西医诊所"),IFERROR(R480/同类汇总数据!C$6,0),IF(AND($G480="检查版",$H480="中医诊所"),IFERROR(R480/同类汇总数据!C$7,0),IF(AND($G480="检查版",$H480="口腔诊所"),IFERROR(R480/同类汇总数据!C$8,0),IF(AND($G480="互联网版",$H480="中西医诊所"),IFERROR(R480/同类汇总数据!C$9,0),IF(AND($G480="互联网版",$H480="中医诊所"),IFERROR(R480/同类汇总数据!C$10,0),IF(AND($G480="互联网版",$H480="口腔诊所"),IFERROR(R480/同类汇总数据!C$11,0))))))))))</f>
        <v>0</v>
      </c>
      <c r="AE480" s="61">
        <f>IF(AND($G480="正式版",$H480="中西医诊所"),IFERROR(S480/同类汇总数据!D$3,0),IF(AND($G480="正式版",$H480="中医诊所"),IFERROR(S480/同类汇总数据!D$4,0),IF(AND($G480="正式版",$H480="口腔诊所"),IFERROR(S480/同类汇总数据!D$5,0),IF(AND($G480="检查版",$H480="中西医诊所"),IFERROR(S480/同类汇总数据!D$6,0),IF(AND($G480="检查版",$H480="中医诊所"),IFERROR(S480/同类汇总数据!D$7,0),IF(AND($G480="检查版",$H480="口腔诊所"),IFERROR(S480/同类汇总数据!D$8,0),IF(AND($G480="互联网版",$H480="中西医诊所"),IFERROR(S480/同类汇总数据!D$9,0),IF(AND($G480="互联网版",$H480="中医诊所"),IFERROR(S480/同类汇总数据!D$10,0),IF(AND($G480="互联网版",$H480="口腔诊所"),IFERROR(S480/同类汇总数据!D$11,0))))))))))</f>
        <v>0</v>
      </c>
      <c r="AF480" s="61">
        <f>IF(AND($G480="正式版",$H480="中西医诊所"),IFERROR(T480/同类汇总数据!E$3,0),IF(AND($G480="正式版",$H480="中医诊所"),IFERROR(T480/同类汇总数据!E$4,0),IF(AND($G480="正式版",$H480="口腔诊所"),IFERROR(T480/同类汇总数据!E$5,0),IF(AND($G480="检查版",$H480="中西医诊所"),IFERROR(T480/同类汇总数据!E$6,0),IF(AND($G480="检查版",$H480="中医诊所"),IFERROR(T480/同类汇总数据!E$7,0),IF(AND($G480="检查版",$H480="口腔诊所"),IFERROR(T480/同类汇总数据!E$8,0),IF(AND($G480="互联网版",$H480="中西医诊所"),IFERROR(T480/同类汇总数据!E$9,0),IF(AND($G480="互联网版",$H480="中医诊所"),IFERROR(T480/同类汇总数据!E$10,0),IF(AND($G480="互联网版",$H480="口腔诊所"),IFERROR(T480/同类汇总数据!E$11,0))))))))))</f>
        <v>0</v>
      </c>
      <c r="AG480" s="61">
        <f>IF(AND($G480="正式版",$H480="中西医诊所"),IFERROR(U480/同类汇总数据!F$3,0),IF(AND($G480="正式版",$H480="中医诊所"),IFERROR(U480/同类汇总数据!F$4,0),IF(AND($G480="正式版",$H480="口腔诊所"),IFERROR(U480/同类汇总数据!F$5,0),IF(AND($G480="检查版",$H480="中西医诊所"),IFERROR(U480/同类汇总数据!F$6,0),IF(AND($G480="检查版",$H480="中医诊所"),IFERROR(U480/同类汇总数据!F$7,0),IF(AND($G480="检查版",$H480="口腔诊所"),IFERROR(U480/同类汇总数据!F$8,0),IF(AND($G480="互联网版",$H480="中西医诊所"),IFERROR(U480/同类汇总数据!F$9,0),IF(AND($G480="互联网版",$H480="中医诊所"),IFERROR(U480/同类汇总数据!F$10,0),IF(AND($G480="互联网版",$H480="口腔诊所"),IFERROR(U480/同类汇总数据!F$11,0))))))))))</f>
        <v>0</v>
      </c>
      <c r="AH480" s="61">
        <f>IF(AND($G480="正式版",$H480="中西医诊所"),IFERROR(V480/同类汇总数据!G$3,0),IF(AND($G480="正式版",$H480="中医诊所"),IFERROR(V480/同类汇总数据!G$4,0),IF(AND($G480="正式版",$H480="口腔诊所"),IFERROR(V480/同类汇总数据!G$5,0),IF(AND($G480="检查版",$H480="中西医诊所"),IFERROR(V480/同类汇总数据!G$6,0),IF(AND($G480="检查版",$H480="中医诊所"),IFERROR(V480/同类汇总数据!G$7,0),IF(AND($G480="检查版",$H480="口腔诊所"),IFERROR(V480/同类汇总数据!G$8,0),IF(AND($G480="互联网版",$H480="中西医诊所"),IFERROR(V480/同类汇总数据!G$9,0),IF(AND($G480="互联网版",$H480="中医诊所"),IFERROR(V480/同类汇总数据!G$10,0),IF(AND($G480="互联网版",$H480="口腔诊所"),IFERROR(V480/同类汇总数据!G$11,0))))))))))</f>
        <v>0</v>
      </c>
      <c r="AI480" s="61">
        <f>IF(AND($G480="正式版",$H480="中西医诊所"),IFERROR(W480/同类汇总数据!H$3,0),IF(AND($G480="正式版",$H480="中医诊所"),IFERROR(W480/同类汇总数据!H$4,0),IF(AND($G480="正式版",$H480="口腔诊所"),IFERROR(W480/同类汇总数据!H$5,0),IF(AND($G480="检查版",$H480="中西医诊所"),IFERROR(W480/同类汇总数据!H$6,0),IF(AND($G480="检查版",$H480="中医诊所"),IFERROR(W480/同类汇总数据!H$7,0),IF(AND($G480="检查版",$H480="口腔诊所"),IFERROR(W480/同类汇总数据!H$8,0),IF(AND($G480="互联网版",$H480="中西医诊所"),IFERROR(W480/同类汇总数据!H$9,0),IF(AND($G480="互联网版",$H480="中医诊所"),IFERROR(W480/同类汇总数据!H$10,0),IF(AND($G480="互联网版",$H480="口腔诊所"),IFERROR(W480/同类汇总数据!H$11,0))))))))))</f>
        <v>0</v>
      </c>
      <c r="AJ480" s="61">
        <f>IF(AND($G480="正式版",$H480="中西医诊所"),IFERROR(X480/同类汇总数据!I$3,0),IF(AND($G480="正式版",$H480="中医诊所"),IFERROR(X480/同类汇总数据!I$4,0),IF(AND($G480="正式版",$H480="口腔诊所"),IFERROR(X480/同类汇总数据!I$5,0),IF(AND($G480="检查版",$H480="中西医诊所"),IFERROR(X480/同类汇总数据!I$6,0),IF(AND($G480="检查版",$H480="中医诊所"),IFERROR(X480/同类汇总数据!I$7,0),IF(AND($G480="检查版",$H480="口腔诊所"),IFERROR(X480/同类汇总数据!I$8,0),IF(AND($G480="互联网版",$H480="中西医诊所"),IFERROR(X480/同类汇总数据!I$9,0),IF(AND($G480="互联网版",$H480="中医诊所"),IFERROR(X480/同类汇总数据!I$10,0),IF(AND($G480="互联网版",$H480="口腔诊所"),IFERROR(X480/同类汇总数据!I$11,0))))))))))</f>
        <v>0</v>
      </c>
      <c r="AK480" s="61">
        <f>IF(AND($G480="正式版",$H480="中西医诊所"),IFERROR(Y480/同类汇总数据!J$3,0),IF(AND($G480="正式版",$H480="中医诊所"),IFERROR(Y480/同类汇总数据!J$4,0),IF(AND($G480="正式版",$H480="口腔诊所"),IFERROR(Y480/同类汇总数据!J$5,0),IF(AND($G480="检查版",$H480="中西医诊所"),IFERROR(Y480/同类汇总数据!J$6,0),IF(AND($G480="检查版",$H480="中医诊所"),IFERROR(Y480/同类汇总数据!J$7,0),IF(AND($G480="检查版",$H480="口腔诊所"),IFERROR(Y480/同类汇总数据!J$8,0),IF(AND($G480="互联网版",$H480="中西医诊所"),IFERROR(Y480/同类汇总数据!J$9,0),IF(AND($G480="互联网版",$H480="中医诊所"),IFERROR(Y480/同类汇总数据!J$10,0),IF(AND($G480="互联网版",$H480="口腔诊所"),IFERROR(Y480/同类汇总数据!J$11,0))))))))))</f>
        <v>0</v>
      </c>
      <c r="AL480" s="62" t="str">
        <f ca="1" t="shared" si="129"/>
        <v>今年内未操作</v>
      </c>
      <c r="AM480" s="62" t="str">
        <f t="shared" si="130"/>
        <v>低于同行20%</v>
      </c>
      <c r="AN480" s="5" t="str">
        <f t="shared" si="131"/>
        <v>低于同行20%</v>
      </c>
      <c r="AO480" s="63">
        <f t="shared" si="132"/>
        <v>45474.4482291667</v>
      </c>
      <c r="AP480" s="5" t="str">
        <f t="shared" si="133"/>
        <v/>
      </c>
      <c r="AQ480" s="60">
        <v>45434.4969593171</v>
      </c>
    </row>
    <row r="481" ht="17" spans="1:43">
      <c r="A481" s="5">
        <f t="shared" si="135"/>
        <v>478</v>
      </c>
      <c r="B481" s="55" t="str">
        <f t="shared" si="126"/>
        <v>连续三月交易上升</v>
      </c>
      <c r="C481" s="2" t="str">
        <f t="shared" si="127"/>
        <v/>
      </c>
      <c r="D481" s="56" t="str">
        <f t="shared" si="128"/>
        <v>-</v>
      </c>
      <c r="E481" s="84" t="s">
        <v>1394</v>
      </c>
      <c r="F481" s="58">
        <v>45436.5679441551</v>
      </c>
      <c r="G481" s="59" t="s">
        <v>38</v>
      </c>
      <c r="H481" s="59" t="s">
        <v>63</v>
      </c>
      <c r="I481" s="59" t="s">
        <v>40</v>
      </c>
      <c r="J481" s="59" t="s">
        <v>85</v>
      </c>
      <c r="K481" s="59" t="s">
        <v>1395</v>
      </c>
      <c r="L481" s="59" t="s">
        <v>1396</v>
      </c>
      <c r="M481" s="60">
        <v>46103.4843865741</v>
      </c>
      <c r="N481" s="60">
        <v>46103.8449383796</v>
      </c>
      <c r="O481" s="60">
        <v>46103.8441547454</v>
      </c>
      <c r="P481" s="60">
        <v>45862.4021501273</v>
      </c>
      <c r="Q481" s="60">
        <v>46100.4882836574</v>
      </c>
      <c r="R481" s="59">
        <v>7997.01</v>
      </c>
      <c r="S481" s="59">
        <v>26935.25</v>
      </c>
      <c r="T481" s="59">
        <v>67964.33</v>
      </c>
      <c r="U481" s="59">
        <v>54737.25</v>
      </c>
      <c r="V481" s="59">
        <v>14</v>
      </c>
      <c r="W481" s="59">
        <v>64</v>
      </c>
      <c r="X481" s="59">
        <v>161</v>
      </c>
      <c r="Y481" s="59">
        <v>148</v>
      </c>
      <c r="Z481" s="59">
        <v>427.634765625</v>
      </c>
      <c r="AA481" s="59">
        <v>1.6909900873</v>
      </c>
      <c r="AB481" s="59">
        <v>-0.6773201254</v>
      </c>
      <c r="AC481" s="59">
        <v>0.4828362925</v>
      </c>
      <c r="AD481" s="61">
        <f>IF(AND($G481="正式版",$H481="中西医诊所"),IFERROR(R481/同类汇总数据!C$3,0),IF(AND($G481="正式版",$H481="中医诊所"),IFERROR(R481/同类汇总数据!C$4,0),IF(AND($G481="正式版",$H481="口腔诊所"),IFERROR(R481/同类汇总数据!C$5,0),IF(AND($G481="检查版",$H481="中西医诊所"),IFERROR(R481/同类汇总数据!C$6,0),IF(AND($G481="检查版",$H481="中医诊所"),IFERROR(R481/同类汇总数据!C$7,0),IF(AND($G481="检查版",$H481="口腔诊所"),IFERROR(R481/同类汇总数据!C$8,0),IF(AND($G481="互联网版",$H481="中西医诊所"),IFERROR(R481/同类汇总数据!C$9,0),IF(AND($G481="互联网版",$H481="中医诊所"),IFERROR(R481/同类汇总数据!C$10,0),IF(AND($G481="互联网版",$H481="口腔诊所"),IFERROR(R481/同类汇总数据!C$11,0))))))))))</f>
        <v>0.799897454482912</v>
      </c>
      <c r="AE481" s="61">
        <f>IF(AND($G481="正式版",$H481="中西医诊所"),IFERROR(S481/同类汇总数据!D$3,0),IF(AND($G481="正式版",$H481="中医诊所"),IFERROR(S481/同类汇总数据!D$4,0),IF(AND($G481="正式版",$H481="口腔诊所"),IFERROR(S481/同类汇总数据!D$5,0),IF(AND($G481="检查版",$H481="中西医诊所"),IFERROR(S481/同类汇总数据!D$6,0),IF(AND($G481="检查版",$H481="中医诊所"),IFERROR(S481/同类汇总数据!D$7,0),IF(AND($G481="检查版",$H481="口腔诊所"),IFERROR(S481/同类汇总数据!D$8,0),IF(AND($G481="互联网版",$H481="中西医诊所"),IFERROR(S481/同类汇总数据!D$9,0),IF(AND($G481="互联网版",$H481="中医诊所"),IFERROR(S481/同类汇总数据!D$10,0),IF(AND($G481="互联网版",$H481="口腔诊所"),IFERROR(S481/同类汇总数据!D$11,0))))))))))</f>
        <v>0.620187439719351</v>
      </c>
      <c r="AF481" s="61">
        <f>IF(AND($G481="正式版",$H481="中西医诊所"),IFERROR(T481/同类汇总数据!E$3,0),IF(AND($G481="正式版",$H481="中医诊所"),IFERROR(T481/同类汇总数据!E$4,0),IF(AND($G481="正式版",$H481="口腔诊所"),IFERROR(T481/同类汇总数据!E$5,0),IF(AND($G481="检查版",$H481="中西医诊所"),IFERROR(T481/同类汇总数据!E$6,0),IF(AND($G481="检查版",$H481="中医诊所"),IFERROR(T481/同类汇总数据!E$7,0),IF(AND($G481="检查版",$H481="口腔诊所"),IFERROR(T481/同类汇总数据!E$8,0),IF(AND($G481="互联网版",$H481="中西医诊所"),IFERROR(T481/同类汇总数据!E$9,0),IF(AND($G481="互联网版",$H481="中医诊所"),IFERROR(T481/同类汇总数据!E$10,0),IF(AND($G481="互联网版",$H481="口腔诊所"),IFERROR(T481/同类汇总数据!E$11,0))))))))))</f>
        <v>0.613026001947715</v>
      </c>
      <c r="AG481" s="61">
        <f>IF(AND($G481="正式版",$H481="中西医诊所"),IFERROR(U481/同类汇总数据!F$3,0),IF(AND($G481="正式版",$H481="中医诊所"),IFERROR(U481/同类汇总数据!F$4,0),IF(AND($G481="正式版",$H481="口腔诊所"),IFERROR(U481/同类汇总数据!F$5,0),IF(AND($G481="检查版",$H481="中西医诊所"),IFERROR(U481/同类汇总数据!F$6,0),IF(AND($G481="检查版",$H481="中医诊所"),IFERROR(U481/同类汇总数据!F$7,0),IF(AND($G481="检查版",$H481="口腔诊所"),IFERROR(U481/同类汇总数据!F$8,0),IF(AND($G481="互联网版",$H481="中西医诊所"),IFERROR(U481/同类汇总数据!F$9,0),IF(AND($G481="互联网版",$H481="中医诊所"),IFERROR(U481/同类汇总数据!F$10,0),IF(AND($G481="互联网版",$H481="口腔诊所"),IFERROR(U481/同类汇总数据!F$11,0))))))))))</f>
        <v>0.54793141027329</v>
      </c>
      <c r="AH481" s="61">
        <f>IF(AND($G481="正式版",$H481="中西医诊所"),IFERROR(V481/同类汇总数据!G$3,0),IF(AND($G481="正式版",$H481="中医诊所"),IFERROR(V481/同类汇总数据!G$4,0),IF(AND($G481="正式版",$H481="口腔诊所"),IFERROR(V481/同类汇总数据!G$5,0),IF(AND($G481="检查版",$H481="中西医诊所"),IFERROR(V481/同类汇总数据!G$6,0),IF(AND($G481="检查版",$H481="中医诊所"),IFERROR(V481/同类汇总数据!G$7,0),IF(AND($G481="检查版",$H481="口腔诊所"),IFERROR(V481/同类汇总数据!G$8,0),IF(AND($G481="互联网版",$H481="中西医诊所"),IFERROR(V481/同类汇总数据!G$9,0),IF(AND($G481="互联网版",$H481="中医诊所"),IFERROR(V481/同类汇总数据!G$10,0),IF(AND($G481="互联网版",$H481="口腔诊所"),IFERROR(V481/同类汇总数据!G$11,0))))))))))</f>
        <v>1.04039713444904</v>
      </c>
      <c r="AI481" s="61">
        <f>IF(AND($G481="正式版",$H481="中西医诊所"),IFERROR(W481/同类汇总数据!H$3,0),IF(AND($G481="正式版",$H481="中医诊所"),IFERROR(W481/同类汇总数据!H$4,0),IF(AND($G481="正式版",$H481="口腔诊所"),IFERROR(W481/同类汇总数据!H$5,0),IF(AND($G481="检查版",$H481="中西医诊所"),IFERROR(W481/同类汇总数据!H$6,0),IF(AND($G481="检查版",$H481="中医诊所"),IFERROR(W481/同类汇总数据!H$7,0),IF(AND($G481="检查版",$H481="口腔诊所"),IFERROR(W481/同类汇总数据!H$8,0),IF(AND($G481="互联网版",$H481="中西医诊所"),IFERROR(W481/同类汇总数据!H$9,0),IF(AND($G481="互联网版",$H481="中医诊所"),IFERROR(W481/同类汇总数据!H$10,0),IF(AND($G481="互联网版",$H481="口腔诊所"),IFERROR(W481/同类汇总数据!H$11,0))))))))))</f>
        <v>1.12703240042052</v>
      </c>
      <c r="AJ481" s="61">
        <f>IF(AND($G481="正式版",$H481="中西医诊所"),IFERROR(X481/同类汇总数据!I$3,0),IF(AND($G481="正式版",$H481="中医诊所"),IFERROR(X481/同类汇总数据!I$4,0),IF(AND($G481="正式版",$H481="口腔诊所"),IFERROR(X481/同类汇总数据!I$5,0),IF(AND($G481="检查版",$H481="中西医诊所"),IFERROR(X481/同类汇总数据!I$6,0),IF(AND($G481="检查版",$H481="中医诊所"),IFERROR(X481/同类汇总数据!I$7,0),IF(AND($G481="检查版",$H481="口腔诊所"),IFERROR(X481/同类汇总数据!I$8,0),IF(AND($G481="互联网版",$H481="中西医诊所"),IFERROR(X481/同类汇总数据!I$9,0),IF(AND($G481="互联网版",$H481="中医诊所"),IFERROR(X481/同类汇总数据!I$10,0),IF(AND($G481="互联网版",$H481="口腔诊所"),IFERROR(X481/同类汇总数据!I$11,0))))))))))</f>
        <v>1.09121840295781</v>
      </c>
      <c r="AK481" s="61">
        <f>IF(AND($G481="正式版",$H481="中西医诊所"),IFERROR(Y481/同类汇总数据!J$3,0),IF(AND($G481="正式版",$H481="中医诊所"),IFERROR(Y481/同类汇总数据!J$4,0),IF(AND($G481="正式版",$H481="口腔诊所"),IFERROR(Y481/同类汇总数据!J$5,0),IF(AND($G481="检查版",$H481="中西医诊所"),IFERROR(Y481/同类汇总数据!J$6,0),IF(AND($G481="检查版",$H481="中医诊所"),IFERROR(Y481/同类汇总数据!J$7,0),IF(AND($G481="检查版",$H481="口腔诊所"),IFERROR(Y481/同类汇总数据!J$8,0),IF(AND($G481="互联网版",$H481="中西医诊所"),IFERROR(Y481/同类汇总数据!J$9,0),IF(AND($G481="互联网版",$H481="中医诊所"),IFERROR(Y481/同类汇总数据!J$10,0),IF(AND($G481="互联网版",$H481="口腔诊所"),IFERROR(Y481/同类汇总数据!J$11,0))))))))))</f>
        <v>1.11439825129831</v>
      </c>
      <c r="AL481" s="62" t="str">
        <f ca="1" t="shared" si="129"/>
        <v>-</v>
      </c>
      <c r="AM481" s="62" t="str">
        <f t="shared" si="130"/>
        <v/>
      </c>
      <c r="AN481" s="5" t="str">
        <f t="shared" si="131"/>
        <v/>
      </c>
      <c r="AO481" s="63">
        <f t="shared" si="132"/>
        <v>46103.8449383796</v>
      </c>
      <c r="AP481" s="5" t="str">
        <f t="shared" si="133"/>
        <v/>
      </c>
      <c r="AQ481" s="60">
        <v>45434.7414230903</v>
      </c>
    </row>
    <row r="482" ht="17" spans="1:43">
      <c r="A482" s="5">
        <f t="shared" si="135"/>
        <v>479</v>
      </c>
      <c r="B482" s="55" t="str">
        <f t="shared" si="126"/>
        <v>连续三月交易上升</v>
      </c>
      <c r="C482" s="2" t="str">
        <f t="shared" si="127"/>
        <v/>
      </c>
      <c r="D482" s="56" t="str">
        <f t="shared" si="128"/>
        <v>-</v>
      </c>
      <c r="E482" s="84" t="s">
        <v>1397</v>
      </c>
      <c r="F482" s="58">
        <v>45436.5708583333</v>
      </c>
      <c r="G482" s="59" t="s">
        <v>38</v>
      </c>
      <c r="H482" s="59" t="s">
        <v>63</v>
      </c>
      <c r="I482" s="59" t="s">
        <v>40</v>
      </c>
      <c r="J482" s="59" t="s">
        <v>85</v>
      </c>
      <c r="K482" s="59" t="s">
        <v>1398</v>
      </c>
      <c r="L482" s="59"/>
      <c r="M482" s="60">
        <v>46103.6821643518</v>
      </c>
      <c r="N482" s="60">
        <v>46099.5309534375</v>
      </c>
      <c r="O482" s="60"/>
      <c r="P482" s="60">
        <v>46102.5173855903</v>
      </c>
      <c r="Q482" s="60">
        <v>46102.5177695023</v>
      </c>
      <c r="R482" s="59">
        <v>750</v>
      </c>
      <c r="S482" s="59">
        <v>13417</v>
      </c>
      <c r="T482" s="59">
        <v>28404</v>
      </c>
      <c r="U482" s="59">
        <v>26945</v>
      </c>
      <c r="V482" s="59">
        <v>1</v>
      </c>
      <c r="W482" s="59">
        <v>9</v>
      </c>
      <c r="X482" s="59">
        <v>26</v>
      </c>
      <c r="Y482" s="59">
        <v>23</v>
      </c>
      <c r="Z482" s="85" t="s">
        <v>1399</v>
      </c>
      <c r="AA482" s="59">
        <v>0.2210593375</v>
      </c>
      <c r="AB482" s="59">
        <v>1.7476869217</v>
      </c>
      <c r="AC482" s="59">
        <v>-0.4520416552</v>
      </c>
      <c r="AD482" s="61">
        <f>IF(AND($G482="正式版",$H482="中西医诊所"),IFERROR(R482/同类汇总数据!C$3,0),IF(AND($G482="正式版",$H482="中医诊所"),IFERROR(R482/同类汇总数据!C$4,0),IF(AND($G482="正式版",$H482="口腔诊所"),IFERROR(R482/同类汇总数据!C$5,0),IF(AND($G482="检查版",$H482="中西医诊所"),IFERROR(R482/同类汇总数据!C$6,0),IF(AND($G482="检查版",$H482="中医诊所"),IFERROR(R482/同类汇总数据!C$7,0),IF(AND($G482="检查版",$H482="口腔诊所"),IFERROR(R482/同类汇总数据!C$8,0),IF(AND($G482="互联网版",$H482="中西医诊所"),IFERROR(R482/同类汇总数据!C$9,0),IF(AND($G482="互联网版",$H482="中医诊所"),IFERROR(R482/同类汇总数据!C$10,0),IF(AND($G482="互联网版",$H482="口腔诊所"),IFERROR(R482/同类汇总数据!C$11,0))))))))))</f>
        <v>0.0750184244939276</v>
      </c>
      <c r="AE482" s="61">
        <f>IF(AND($G482="正式版",$H482="中西医诊所"),IFERROR(S482/同类汇总数据!D$3,0),IF(AND($G482="正式版",$H482="中医诊所"),IFERROR(S482/同类汇总数据!D$4,0),IF(AND($G482="正式版",$H482="口腔诊所"),IFERROR(S482/同类汇总数据!D$5,0),IF(AND($G482="检查版",$H482="中西医诊所"),IFERROR(S482/同类汇总数据!D$6,0),IF(AND($G482="检查版",$H482="中医诊所"),IFERROR(S482/同类汇总数据!D$7,0),IF(AND($G482="检查版",$H482="口腔诊所"),IFERROR(S482/同类汇总数据!D$8,0),IF(AND($G482="互联网版",$H482="中西医诊所"),IFERROR(S482/同类汇总数据!D$9,0),IF(AND($G482="互联网版",$H482="中医诊所"),IFERROR(S482/同类汇总数据!D$10,0),IF(AND($G482="互联网版",$H482="口腔诊所"),IFERROR(S482/同类汇总数据!D$11,0))))))))))</f>
        <v>0.308928073016383</v>
      </c>
      <c r="AF482" s="61">
        <f>IF(AND($G482="正式版",$H482="中西医诊所"),IFERROR(T482/同类汇总数据!E$3,0),IF(AND($G482="正式版",$H482="中医诊所"),IFERROR(T482/同类汇总数据!E$4,0),IF(AND($G482="正式版",$H482="口腔诊所"),IFERROR(T482/同类汇总数据!E$5,0),IF(AND($G482="检查版",$H482="中西医诊所"),IFERROR(T482/同类汇总数据!E$6,0),IF(AND($G482="检查版",$H482="中医诊所"),IFERROR(T482/同类汇总数据!E$7,0),IF(AND($G482="检查版",$H482="口腔诊所"),IFERROR(T482/同类汇总数据!E$8,0),IF(AND($G482="互联网版",$H482="中西医诊所"),IFERROR(T482/同类汇总数据!E$9,0),IF(AND($G482="互联网版",$H482="中医诊所"),IFERROR(T482/同类汇总数据!E$10,0),IF(AND($G482="互联网版",$H482="口腔诊所"),IFERROR(T482/同类汇总数据!E$11,0))))))))))</f>
        <v>0.256198958473112</v>
      </c>
      <c r="AG482" s="61">
        <f>IF(AND($G482="正式版",$H482="中西医诊所"),IFERROR(U482/同类汇总数据!F$3,0),IF(AND($G482="正式版",$H482="中医诊所"),IFERROR(U482/同类汇总数据!F$4,0),IF(AND($G482="正式版",$H482="口腔诊所"),IFERROR(U482/同类汇总数据!F$5,0),IF(AND($G482="检查版",$H482="中西医诊所"),IFERROR(U482/同类汇总数据!F$6,0),IF(AND($G482="检查版",$H482="中医诊所"),IFERROR(U482/同类汇总数据!F$7,0),IF(AND($G482="检查版",$H482="口腔诊所"),IFERROR(U482/同类汇总数据!F$8,0),IF(AND($G482="互联网版",$H482="中西医诊所"),IFERROR(U482/同类汇总数据!F$9,0),IF(AND($G482="互联网版",$H482="中医诊所"),IFERROR(U482/同类汇总数据!F$10,0),IF(AND($G482="互联网版",$H482="口腔诊所"),IFERROR(U482/同类汇总数据!F$11,0))))))))))</f>
        <v>0.269725129592988</v>
      </c>
      <c r="AH482" s="61">
        <f>IF(AND($G482="正式版",$H482="中西医诊所"),IFERROR(V482/同类汇总数据!G$3,0),IF(AND($G482="正式版",$H482="中医诊所"),IFERROR(V482/同类汇总数据!G$4,0),IF(AND($G482="正式版",$H482="口腔诊所"),IFERROR(V482/同类汇总数据!G$5,0),IF(AND($G482="检查版",$H482="中西医诊所"),IFERROR(V482/同类汇总数据!G$6,0),IF(AND($G482="检查版",$H482="中医诊所"),IFERROR(V482/同类汇总数据!G$7,0),IF(AND($G482="检查版",$H482="口腔诊所"),IFERROR(V482/同类汇总数据!G$8,0),IF(AND($G482="互联网版",$H482="中西医诊所"),IFERROR(V482/同类汇总数据!G$9,0),IF(AND($G482="互联网版",$H482="中医诊所"),IFERROR(V482/同类汇总数据!G$10,0),IF(AND($G482="互联网版",$H482="口腔诊所"),IFERROR(V482/同类汇总数据!G$11,0))))))))))</f>
        <v>0.074314081032074</v>
      </c>
      <c r="AI482" s="61">
        <f>IF(AND($G482="正式版",$H482="中西医诊所"),IFERROR(W482/同类汇总数据!H$3,0),IF(AND($G482="正式版",$H482="中医诊所"),IFERROR(W482/同类汇总数据!H$4,0),IF(AND($G482="正式版",$H482="口腔诊所"),IFERROR(W482/同类汇总数据!H$5,0),IF(AND($G482="检查版",$H482="中西医诊所"),IFERROR(W482/同类汇总数据!H$6,0),IF(AND($G482="检查版",$H482="中医诊所"),IFERROR(W482/同类汇总数据!H$7,0),IF(AND($G482="检查版",$H482="口腔诊所"),IFERROR(W482/同类汇总数据!H$8,0),IF(AND($G482="互联网版",$H482="中西医诊所"),IFERROR(W482/同类汇总数据!H$9,0),IF(AND($G482="互联网版",$H482="中医诊所"),IFERROR(W482/同类汇总数据!H$10,0),IF(AND($G482="互联网版",$H482="口腔诊所"),IFERROR(W482/同类汇总数据!H$11,0))))))))))</f>
        <v>0.158488931309136</v>
      </c>
      <c r="AJ482" s="61">
        <f>IF(AND($G482="正式版",$H482="中西医诊所"),IFERROR(X482/同类汇总数据!I$3,0),IF(AND($G482="正式版",$H482="中医诊所"),IFERROR(X482/同类汇总数据!I$4,0),IF(AND($G482="正式版",$H482="口腔诊所"),IFERROR(X482/同类汇总数据!I$5,0),IF(AND($G482="检查版",$H482="中西医诊所"),IFERROR(X482/同类汇总数据!I$6,0),IF(AND($G482="检查版",$H482="中医诊所"),IFERROR(X482/同类汇总数据!I$7,0),IF(AND($G482="检查版",$H482="口腔诊所"),IFERROR(X482/同类汇总数据!I$8,0),IF(AND($G482="互联网版",$H482="中西医诊所"),IFERROR(X482/同类汇总数据!I$9,0),IF(AND($G482="互联网版",$H482="中医诊所"),IFERROR(X482/同类汇总数据!I$10,0),IF(AND($G482="互联网版",$H482="口腔诊所"),IFERROR(X482/同类汇总数据!I$11,0))))))))))</f>
        <v>0.176221605446603</v>
      </c>
      <c r="AK482" s="61">
        <f>IF(AND($G482="正式版",$H482="中西医诊所"),IFERROR(Y482/同类汇总数据!J$3,0),IF(AND($G482="正式版",$H482="中医诊所"),IFERROR(Y482/同类汇总数据!J$4,0),IF(AND($G482="正式版",$H482="口腔诊所"),IFERROR(Y482/同类汇总数据!J$5,0),IF(AND($G482="检查版",$H482="中西医诊所"),IFERROR(Y482/同类汇总数据!J$6,0),IF(AND($G482="检查版",$H482="中医诊所"),IFERROR(Y482/同类汇总数据!J$7,0),IF(AND($G482="检查版",$H482="口腔诊所"),IFERROR(Y482/同类汇总数据!J$8,0),IF(AND($G482="互联网版",$H482="中西医诊所"),IFERROR(Y482/同类汇总数据!J$9,0),IF(AND($G482="互联网版",$H482="中医诊所"),IFERROR(Y482/同类汇总数据!J$10,0),IF(AND($G482="互联网版",$H482="口腔诊所"),IFERROR(Y482/同类汇总数据!J$11,0))))))))))</f>
        <v>0.173183512026089</v>
      </c>
      <c r="AL482" s="62" t="str">
        <f ca="1" t="shared" si="129"/>
        <v>-</v>
      </c>
      <c r="AM482" s="62" t="str">
        <f t="shared" si="130"/>
        <v>低于同行50%</v>
      </c>
      <c r="AN482" s="5" t="str">
        <f t="shared" si="131"/>
        <v>低于同行20%</v>
      </c>
      <c r="AO482" s="63">
        <f t="shared" si="132"/>
        <v>46103.6821643518</v>
      </c>
      <c r="AP482" s="5" t="str">
        <f t="shared" si="133"/>
        <v/>
      </c>
      <c r="AQ482" s="60">
        <v>45434.7450230324</v>
      </c>
    </row>
    <row r="483" ht="17" spans="1:43">
      <c r="A483" s="5">
        <f t="shared" si="135"/>
        <v>480</v>
      </c>
      <c r="B483" s="55" t="str">
        <f t="shared" si="126"/>
        <v>连续三月交易上升</v>
      </c>
      <c r="C483" s="2" t="str">
        <f t="shared" si="127"/>
        <v/>
      </c>
      <c r="D483" s="56" t="str">
        <f t="shared" si="128"/>
        <v>-</v>
      </c>
      <c r="E483" s="84" t="s">
        <v>1400</v>
      </c>
      <c r="F483" s="58">
        <v>45436.5716919329</v>
      </c>
      <c r="G483" s="59" t="s">
        <v>38</v>
      </c>
      <c r="H483" s="59" t="s">
        <v>39</v>
      </c>
      <c r="I483" s="59" t="s">
        <v>40</v>
      </c>
      <c r="J483" s="59" t="s">
        <v>155</v>
      </c>
      <c r="K483" s="59" t="s">
        <v>1401</v>
      </c>
      <c r="L483" s="59"/>
      <c r="M483" s="60">
        <v>46104.3999537037</v>
      </c>
      <c r="N483" s="60">
        <v>46104.3993668519</v>
      </c>
      <c r="O483" s="60">
        <v>46104.398358044</v>
      </c>
      <c r="P483" s="60">
        <v>46103.7734054051</v>
      </c>
      <c r="Q483" s="60">
        <v>46104.3994397338</v>
      </c>
      <c r="R483" s="59">
        <v>8861.8</v>
      </c>
      <c r="S483" s="59">
        <v>43082.58</v>
      </c>
      <c r="T483" s="59">
        <v>119895.26</v>
      </c>
      <c r="U483" s="59">
        <v>102370.3</v>
      </c>
      <c r="V483" s="59">
        <v>43</v>
      </c>
      <c r="W483" s="59">
        <v>172</v>
      </c>
      <c r="X483" s="59">
        <v>446</v>
      </c>
      <c r="Y483" s="59">
        <v>387</v>
      </c>
      <c r="Z483" s="59">
        <v>579.3857954545</v>
      </c>
      <c r="AA483" s="59">
        <v>0.2802257674</v>
      </c>
      <c r="AB483" s="59">
        <v>-0.2202952478</v>
      </c>
      <c r="AC483" s="59">
        <v>0.2232910343</v>
      </c>
      <c r="AD483" s="61">
        <f>IF(AND($G483="正式版",$H483="中西医诊所"),IFERROR(R483/同类汇总数据!C$3,0),IF(AND($G483="正式版",$H483="中医诊所"),IFERROR(R483/同类汇总数据!C$4,0),IF(AND($G483="正式版",$H483="口腔诊所"),IFERROR(R483/同类汇总数据!C$5,0),IF(AND($G483="检查版",$H483="中西医诊所"),IFERROR(R483/同类汇总数据!C$6,0),IF(AND($G483="检查版",$H483="中医诊所"),IFERROR(R483/同类汇总数据!C$7,0),IF(AND($G483="检查版",$H483="口腔诊所"),IFERROR(R483/同类汇总数据!C$8,0),IF(AND($G483="互联网版",$H483="中西医诊所"),IFERROR(R483/同类汇总数据!C$9,0),IF(AND($G483="互联网版",$H483="中医诊所"),IFERROR(R483/同类汇总数据!C$10,0),IF(AND($G483="互联网版",$H483="口腔诊所"),IFERROR(R483/同类汇总数据!C$11,0))))))))))</f>
        <v>0.968317322490062</v>
      </c>
      <c r="AE483" s="61">
        <f>IF(AND($G483="正式版",$H483="中西医诊所"),IFERROR(S483/同类汇总数据!D$3,0),IF(AND($G483="正式版",$H483="中医诊所"),IFERROR(S483/同类汇总数据!D$4,0),IF(AND($G483="正式版",$H483="口腔诊所"),IFERROR(S483/同类汇总数据!D$5,0),IF(AND($G483="检查版",$H483="中西医诊所"),IFERROR(S483/同类汇总数据!D$6,0),IF(AND($G483="检查版",$H483="中医诊所"),IFERROR(S483/同类汇总数据!D$7,0),IF(AND($G483="检查版",$H483="口腔诊所"),IFERROR(S483/同类汇总数据!D$8,0),IF(AND($G483="互联网版",$H483="中西医诊所"),IFERROR(S483/同类汇总数据!D$9,0),IF(AND($G483="互联网版",$H483="中医诊所"),IFERROR(S483/同类汇总数据!D$10,0),IF(AND($G483="互联网版",$H483="口腔诊所"),IFERROR(S483/同类汇总数据!D$11,0))))))))))</f>
        <v>1.18087185646802</v>
      </c>
      <c r="AF483" s="61">
        <f>IF(AND($G483="正式版",$H483="中西医诊所"),IFERROR(T483/同类汇总数据!E$3,0),IF(AND($G483="正式版",$H483="中医诊所"),IFERROR(T483/同类汇总数据!E$4,0),IF(AND($G483="正式版",$H483="口腔诊所"),IFERROR(T483/同类汇总数据!E$5,0),IF(AND($G483="检查版",$H483="中西医诊所"),IFERROR(T483/同类汇总数据!E$6,0),IF(AND($G483="检查版",$H483="中医诊所"),IFERROR(T483/同类汇总数据!E$7,0),IF(AND($G483="检查版",$H483="口腔诊所"),IFERROR(T483/同类汇总数据!E$8,0),IF(AND($G483="互联网版",$H483="中西医诊所"),IFERROR(T483/同类汇总数据!E$9,0),IF(AND($G483="互联网版",$H483="中医诊所"),IFERROR(T483/同类汇总数据!E$10,0),IF(AND($G483="互联网版",$H483="口腔诊所"),IFERROR(T483/同类汇总数据!E$11,0))))))))))</f>
        <v>1.09878509597673</v>
      </c>
      <c r="AG483" s="61">
        <f>IF(AND($G483="正式版",$H483="中西医诊所"),IFERROR(U483/同类汇总数据!F$3,0),IF(AND($G483="正式版",$H483="中医诊所"),IFERROR(U483/同类汇总数据!F$4,0),IF(AND($G483="正式版",$H483="口腔诊所"),IFERROR(U483/同类汇总数据!F$5,0),IF(AND($G483="检查版",$H483="中西医诊所"),IFERROR(U483/同类汇总数据!F$6,0),IF(AND($G483="检查版",$H483="中医诊所"),IFERROR(U483/同类汇总数据!F$7,0),IF(AND($G483="检查版",$H483="口腔诊所"),IFERROR(U483/同类汇总数据!F$8,0),IF(AND($G483="互联网版",$H483="中西医诊所"),IFERROR(U483/同类汇总数据!F$9,0),IF(AND($G483="互联网版",$H483="中医诊所"),IFERROR(U483/同类汇总数据!F$10,0),IF(AND($G483="互联网版",$H483="口腔诊所"),IFERROR(U483/同类汇总数据!F$11,0))))))))))</f>
        <v>1.06721128386372</v>
      </c>
      <c r="AH483" s="61">
        <f>IF(AND($G483="正式版",$H483="中西医诊所"),IFERROR(V483/同类汇总数据!G$3,0),IF(AND($G483="正式版",$H483="中医诊所"),IFERROR(V483/同类汇总数据!G$4,0),IF(AND($G483="正式版",$H483="口腔诊所"),IFERROR(V483/同类汇总数据!G$5,0),IF(AND($G483="检查版",$H483="中西医诊所"),IFERROR(V483/同类汇总数据!G$6,0),IF(AND($G483="检查版",$H483="中医诊所"),IFERROR(V483/同类汇总数据!G$7,0),IF(AND($G483="检查版",$H483="口腔诊所"),IFERROR(V483/同类汇总数据!G$8,0),IF(AND($G483="互联网版",$H483="中西医诊所"),IFERROR(V483/同类汇总数据!G$9,0),IF(AND($G483="互联网版",$H483="中医诊所"),IFERROR(V483/同类汇总数据!G$10,0),IF(AND($G483="互联网版",$H483="口腔诊所"),IFERROR(V483/同类汇总数据!G$11,0))))))))))</f>
        <v>0.453581234816896</v>
      </c>
      <c r="AI483" s="61">
        <f>IF(AND($G483="正式版",$H483="中西医诊所"),IFERROR(W483/同类汇总数据!H$3,0),IF(AND($G483="正式版",$H483="中医诊所"),IFERROR(W483/同类汇总数据!H$4,0),IF(AND($G483="正式版",$H483="口腔诊所"),IFERROR(W483/同类汇总数据!H$5,0),IF(AND($G483="检查版",$H483="中西医诊所"),IFERROR(W483/同类汇总数据!H$6,0),IF(AND($G483="检查版",$H483="中医诊所"),IFERROR(W483/同类汇总数据!H$7,0),IF(AND($G483="检查版",$H483="口腔诊所"),IFERROR(W483/同类汇总数据!H$8,0),IF(AND($G483="互联网版",$H483="中西医诊所"),IFERROR(W483/同类汇总数据!H$9,0),IF(AND($G483="互联网版",$H483="中医诊所"),IFERROR(W483/同类汇总数据!H$10,0),IF(AND($G483="互联网版",$H483="口腔诊所"),IFERROR(W483/同类汇总数据!H$11,0))))))))))</f>
        <v>0.470420402679865</v>
      </c>
      <c r="AJ483" s="61">
        <f>IF(AND($G483="正式版",$H483="中西医诊所"),IFERROR(X483/同类汇总数据!I$3,0),IF(AND($G483="正式版",$H483="中医诊所"),IFERROR(X483/同类汇总数据!I$4,0),IF(AND($G483="正式版",$H483="口腔诊所"),IFERROR(X483/同类汇总数据!I$5,0),IF(AND($G483="检查版",$H483="中西医诊所"),IFERROR(X483/同类汇总数据!I$6,0),IF(AND($G483="检查版",$H483="中医诊所"),IFERROR(X483/同类汇总数据!I$7,0),IF(AND($G483="检查版",$H483="口腔诊所"),IFERROR(X483/同类汇总数据!I$8,0),IF(AND($G483="互联网版",$H483="中西医诊所"),IFERROR(X483/同类汇总数据!I$9,0),IF(AND($G483="互联网版",$H483="中医诊所"),IFERROR(X483/同类汇总数据!I$10,0),IF(AND($G483="互联网版",$H483="口腔诊所"),IFERROR(X483/同类汇总数据!I$11,0))))))))))</f>
        <v>0.394372708206021</v>
      </c>
      <c r="AK483" s="61">
        <f>IF(AND($G483="正式版",$H483="中西医诊所"),IFERROR(Y483/同类汇总数据!J$3,0),IF(AND($G483="正式版",$H483="中医诊所"),IFERROR(Y483/同类汇总数据!J$4,0),IF(AND($G483="正式版",$H483="口腔诊所"),IFERROR(Y483/同类汇总数据!J$5,0),IF(AND($G483="检查版",$H483="中西医诊所"),IFERROR(Y483/同类汇总数据!J$6,0),IF(AND($G483="检查版",$H483="中医诊所"),IFERROR(Y483/同类汇总数据!J$7,0),IF(AND($G483="检查版",$H483="口腔诊所"),IFERROR(Y483/同类汇总数据!J$8,0),IF(AND($G483="互联网版",$H483="中西医诊所"),IFERROR(Y483/同类汇总数据!J$9,0),IF(AND($G483="互联网版",$H483="中医诊所"),IFERROR(Y483/同类汇总数据!J$10,0),IF(AND($G483="互联网版",$H483="口腔诊所"),IFERROR(Y483/同类汇总数据!J$11,0))))))))))</f>
        <v>0.38669744791675</v>
      </c>
      <c r="AL483" s="62" t="str">
        <f ca="1" t="shared" si="129"/>
        <v>-</v>
      </c>
      <c r="AM483" s="62" t="str">
        <f t="shared" si="130"/>
        <v/>
      </c>
      <c r="AN483" s="5" t="str">
        <f t="shared" si="131"/>
        <v>低于同行50%</v>
      </c>
      <c r="AO483" s="63">
        <f t="shared" si="132"/>
        <v>46104.3999537037</v>
      </c>
      <c r="AP483" s="5" t="str">
        <f t="shared" si="133"/>
        <v/>
      </c>
      <c r="AQ483" s="60">
        <v>45435.5654331944</v>
      </c>
    </row>
    <row r="484" ht="17" spans="1:43">
      <c r="A484" s="5">
        <f t="shared" ref="A484:A493" si="136">ROW()-3</f>
        <v>481</v>
      </c>
      <c r="B484" s="55" t="str">
        <f t="shared" si="126"/>
        <v>连续三月交易上升</v>
      </c>
      <c r="C484" s="2" t="str">
        <f t="shared" si="127"/>
        <v/>
      </c>
      <c r="D484" s="56" t="str">
        <f t="shared" si="128"/>
        <v>-</v>
      </c>
      <c r="E484" s="84" t="s">
        <v>1402</v>
      </c>
      <c r="F484" s="58">
        <v>45436.6178279514</v>
      </c>
      <c r="G484" s="59" t="s">
        <v>38</v>
      </c>
      <c r="H484" s="59" t="s">
        <v>63</v>
      </c>
      <c r="I484" s="59" t="s">
        <v>40</v>
      </c>
      <c r="J484" s="59" t="s">
        <v>53</v>
      </c>
      <c r="K484" s="59" t="s">
        <v>1403</v>
      </c>
      <c r="L484" s="59"/>
      <c r="M484" s="60">
        <v>46104.3637268519</v>
      </c>
      <c r="N484" s="60">
        <v>46103.7374623032</v>
      </c>
      <c r="O484" s="60">
        <v>46103.6703533681</v>
      </c>
      <c r="P484" s="60">
        <v>46094.4358463079</v>
      </c>
      <c r="Q484" s="60">
        <v>46102.7200154861</v>
      </c>
      <c r="R484" s="59">
        <v>15066.85</v>
      </c>
      <c r="S484" s="59">
        <v>96872.25</v>
      </c>
      <c r="T484" s="59">
        <v>241241.75</v>
      </c>
      <c r="U484" s="59">
        <v>223781.75</v>
      </c>
      <c r="V484" s="59">
        <v>34</v>
      </c>
      <c r="W484" s="59">
        <v>123</v>
      </c>
      <c r="X484" s="59">
        <v>307</v>
      </c>
      <c r="Y484" s="59">
        <v>284</v>
      </c>
      <c r="Z484" s="85" t="s">
        <v>1404</v>
      </c>
      <c r="AA484" s="59">
        <v>0.6898543064</v>
      </c>
      <c r="AB484" s="59">
        <v>-0.3414135658</v>
      </c>
      <c r="AC484" s="59">
        <v>0.2453423258</v>
      </c>
      <c r="AD484" s="61">
        <f>IF(AND($G484="正式版",$H484="中西医诊所"),IFERROR(R484/同类汇总数据!C$3,0),IF(AND($G484="正式版",$H484="中医诊所"),IFERROR(R484/同类汇总数据!C$4,0),IF(AND($G484="正式版",$H484="口腔诊所"),IFERROR(R484/同类汇总数据!C$5,0),IF(AND($G484="检查版",$H484="中西医诊所"),IFERROR(R484/同类汇总数据!C$6,0),IF(AND($G484="检查版",$H484="中医诊所"),IFERROR(R484/同类汇总数据!C$7,0),IF(AND($G484="检查版",$H484="口腔诊所"),IFERROR(R484/同类汇总数据!C$8,0),IF(AND($G484="互联网版",$H484="中西医诊所"),IFERROR(R484/同类汇总数据!C$9,0),IF(AND($G484="互联网版",$H484="中医诊所"),IFERROR(R484/同类汇总数据!C$10,0),IF(AND($G484="互联网版",$H484="口腔诊所"),IFERROR(R484/同类汇总数据!C$11,0))))))))))</f>
        <v>1.50705513211511</v>
      </c>
      <c r="AE484" s="61">
        <f>IF(AND($G484="正式版",$H484="中西医诊所"),IFERROR(S484/同类汇总数据!D$3,0),IF(AND($G484="正式版",$H484="中医诊所"),IFERROR(S484/同类汇总数据!D$4,0),IF(AND($G484="正式版",$H484="口腔诊所"),IFERROR(S484/同类汇总数据!D$5,0),IF(AND($G484="检查版",$H484="中西医诊所"),IFERROR(S484/同类汇总数据!D$6,0),IF(AND($G484="检查版",$H484="中医诊所"),IFERROR(S484/同类汇总数据!D$7,0),IF(AND($G484="检查版",$H484="口腔诊所"),IFERROR(S484/同类汇总数据!D$8,0),IF(AND($G484="互联网版",$H484="中西医诊所"),IFERROR(S484/同类汇总数据!D$9,0),IF(AND($G484="互联网版",$H484="中医诊所"),IFERROR(S484/同类汇总数据!D$10,0),IF(AND($G484="互联网版",$H484="口腔诊所"),IFERROR(S484/同类汇总数据!D$11,0))))))))))</f>
        <v>2.23049545511376</v>
      </c>
      <c r="AF484" s="61">
        <f>IF(AND($G484="正式版",$H484="中西医诊所"),IFERROR(T484/同类汇总数据!E$3,0),IF(AND($G484="正式版",$H484="中医诊所"),IFERROR(T484/同类汇总数据!E$4,0),IF(AND($G484="正式版",$H484="口腔诊所"),IFERROR(T484/同类汇总数据!E$5,0),IF(AND($G484="检查版",$H484="中西医诊所"),IFERROR(T484/同类汇总数据!E$6,0),IF(AND($G484="检查版",$H484="中医诊所"),IFERROR(T484/同类汇总数据!E$7,0),IF(AND($G484="检查版",$H484="口腔诊所"),IFERROR(T484/同类汇总数据!E$8,0),IF(AND($G484="互联网版",$H484="中西医诊所"),IFERROR(T484/同类汇总数据!E$9,0),IF(AND($G484="互联网版",$H484="中医诊所"),IFERROR(T484/同类汇总数据!E$10,0),IF(AND($G484="互联网版",$H484="口腔诊所"),IFERROR(T484/同类汇总数据!E$11,0))))))))))</f>
        <v>2.17595708668606</v>
      </c>
      <c r="AG484" s="61">
        <f>IF(AND($G484="正式版",$H484="中西医诊所"),IFERROR(U484/同类汇总数据!F$3,0),IF(AND($G484="正式版",$H484="中医诊所"),IFERROR(U484/同类汇总数据!F$4,0),IF(AND($G484="正式版",$H484="口腔诊所"),IFERROR(U484/同类汇总数据!F$5,0),IF(AND($G484="检查版",$H484="中西医诊所"),IFERROR(U484/同类汇总数据!F$6,0),IF(AND($G484="检查版",$H484="中医诊所"),IFERROR(U484/同类汇总数据!F$7,0),IF(AND($G484="检查版",$H484="口腔诊所"),IFERROR(U484/同类汇总数据!F$8,0),IF(AND($G484="互联网版",$H484="中西医诊所"),IFERROR(U484/同类汇总数据!F$9,0),IF(AND($G484="互联网版",$H484="中医诊所"),IFERROR(U484/同类汇总数据!F$10,0),IF(AND($G484="互联网版",$H484="口腔诊所"),IFERROR(U484/同类汇总数据!F$11,0))))))))))</f>
        <v>2.24010248726279</v>
      </c>
      <c r="AH484" s="61">
        <f>IF(AND($G484="正式版",$H484="中西医诊所"),IFERROR(V484/同类汇总数据!G$3,0),IF(AND($G484="正式版",$H484="中医诊所"),IFERROR(V484/同类汇总数据!G$4,0),IF(AND($G484="正式版",$H484="口腔诊所"),IFERROR(V484/同类汇总数据!G$5,0),IF(AND($G484="检查版",$H484="中西医诊所"),IFERROR(V484/同类汇总数据!G$6,0),IF(AND($G484="检查版",$H484="中医诊所"),IFERROR(V484/同类汇总数据!G$7,0),IF(AND($G484="检查版",$H484="口腔诊所"),IFERROR(V484/同类汇总数据!G$8,0),IF(AND($G484="互联网版",$H484="中西医诊所"),IFERROR(V484/同类汇总数据!G$9,0),IF(AND($G484="互联网版",$H484="中医诊所"),IFERROR(V484/同类汇总数据!G$10,0),IF(AND($G484="互联网版",$H484="口腔诊所"),IFERROR(V484/同类汇总数据!G$11,0))))))))))</f>
        <v>2.52667875509051</v>
      </c>
      <c r="AI484" s="61">
        <f>IF(AND($G484="正式版",$H484="中西医诊所"),IFERROR(W484/同类汇总数据!H$3,0),IF(AND($G484="正式版",$H484="中医诊所"),IFERROR(W484/同类汇总数据!H$4,0),IF(AND($G484="正式版",$H484="口腔诊所"),IFERROR(W484/同类汇总数据!H$5,0),IF(AND($G484="检查版",$H484="中西医诊所"),IFERROR(W484/同类汇总数据!H$6,0),IF(AND($G484="检查版",$H484="中医诊所"),IFERROR(W484/同类汇总数据!H$7,0),IF(AND($G484="检查版",$H484="口腔诊所"),IFERROR(W484/同类汇总数据!H$8,0),IF(AND($G484="互联网版",$H484="中西医诊所"),IFERROR(W484/同类汇总数据!H$9,0),IF(AND($G484="互联网版",$H484="中医诊所"),IFERROR(W484/同类汇总数据!H$10,0),IF(AND($G484="互联网版",$H484="口腔诊所"),IFERROR(W484/同类汇总数据!H$11,0))))))))))</f>
        <v>2.16601539455819</v>
      </c>
      <c r="AJ484" s="61">
        <f>IF(AND($G484="正式版",$H484="中西医诊所"),IFERROR(X484/同类汇总数据!I$3,0),IF(AND($G484="正式版",$H484="中医诊所"),IFERROR(X484/同类汇总数据!I$4,0),IF(AND($G484="正式版",$H484="口腔诊所"),IFERROR(X484/同类汇总数据!I$5,0),IF(AND($G484="检查版",$H484="中西医诊所"),IFERROR(X484/同类汇总数据!I$6,0),IF(AND($G484="检查版",$H484="中医诊所"),IFERROR(X484/同类汇总数据!I$7,0),IF(AND($G484="检查版",$H484="口腔诊所"),IFERROR(X484/同类汇总数据!I$8,0),IF(AND($G484="互联网版",$H484="中西医诊所"),IFERROR(X484/同类汇总数据!I$9,0),IF(AND($G484="互联网版",$H484="中医诊所"),IFERROR(X484/同类汇总数据!I$10,0),IF(AND($G484="互联网版",$H484="口腔诊所"),IFERROR(X484/同类汇总数据!I$11,0))))))))))</f>
        <v>2.08077049508104</v>
      </c>
      <c r="AK484" s="61">
        <f>IF(AND($G484="正式版",$H484="中西医诊所"),IFERROR(Y484/同类汇总数据!J$3,0),IF(AND($G484="正式版",$H484="中医诊所"),IFERROR(Y484/同类汇总数据!J$4,0),IF(AND($G484="正式版",$H484="口腔诊所"),IFERROR(Y484/同类汇总数据!J$5,0),IF(AND($G484="检查版",$H484="中西医诊所"),IFERROR(Y484/同类汇总数据!J$6,0),IF(AND($G484="检查版",$H484="中医诊所"),IFERROR(Y484/同类汇总数据!J$7,0),IF(AND($G484="检查版",$H484="口腔诊所"),IFERROR(Y484/同类汇总数据!J$8,0),IF(AND($G484="互联网版",$H484="中西医诊所"),IFERROR(Y484/同类汇总数据!J$9,0),IF(AND($G484="互联网版",$H484="中医诊所"),IFERROR(Y484/同类汇总数据!J$10,0),IF(AND($G484="互联网版",$H484="口腔诊所"),IFERROR(Y484/同类汇总数据!J$11,0))))))))))</f>
        <v>2.13843988762649</v>
      </c>
      <c r="AL484" s="62" t="str">
        <f ca="1" t="shared" si="129"/>
        <v>-</v>
      </c>
      <c r="AM484" s="62" t="str">
        <f t="shared" si="130"/>
        <v>高于同行100%</v>
      </c>
      <c r="AN484" s="5" t="str">
        <f t="shared" si="131"/>
        <v>高于同行100%</v>
      </c>
      <c r="AO484" s="63">
        <f t="shared" si="132"/>
        <v>46104.3637268519</v>
      </c>
      <c r="AP484" s="5" t="str">
        <f t="shared" si="133"/>
        <v/>
      </c>
      <c r="AQ484" s="60">
        <v>45436.5679441551</v>
      </c>
    </row>
    <row r="485" ht="17" spans="1:43">
      <c r="A485" s="5">
        <f t="shared" si="136"/>
        <v>482</v>
      </c>
      <c r="B485" s="55" t="str">
        <f t="shared" si="126"/>
        <v>无交易</v>
      </c>
      <c r="C485" s="2" t="str">
        <f t="shared" si="127"/>
        <v/>
      </c>
      <c r="D485" s="56" t="str">
        <f t="shared" si="128"/>
        <v>流失</v>
      </c>
      <c r="E485" s="84" t="s">
        <v>1405</v>
      </c>
      <c r="F485" s="58">
        <v>45439.443320706</v>
      </c>
      <c r="G485" s="59" t="s">
        <v>60</v>
      </c>
      <c r="H485" s="59" t="s">
        <v>63</v>
      </c>
      <c r="I485" s="59" t="s">
        <v>40</v>
      </c>
      <c r="J485" s="59" t="s">
        <v>53</v>
      </c>
      <c r="K485" s="59" t="s">
        <v>1406</v>
      </c>
      <c r="L485" s="59" t="s">
        <v>83</v>
      </c>
      <c r="M485" s="60">
        <v>45573.5435763889</v>
      </c>
      <c r="N485" s="60"/>
      <c r="O485" s="60"/>
      <c r="P485" s="60">
        <v>45524.4450967014</v>
      </c>
      <c r="Q485" s="60"/>
      <c r="R485" s="59"/>
      <c r="S485" s="59"/>
      <c r="T485" s="59"/>
      <c r="U485" s="59"/>
      <c r="V485" s="59"/>
      <c r="W485" s="59"/>
      <c r="X485" s="59"/>
      <c r="Y485" s="59"/>
      <c r="Z485" s="59"/>
      <c r="AA485" s="59"/>
      <c r="AB485" s="59"/>
      <c r="AC485" s="59"/>
      <c r="AD485" s="61">
        <f>IF(AND($G485="正式版",$H485="中西医诊所"),IFERROR(R485/同类汇总数据!C$3,0),IF(AND($G485="正式版",$H485="中医诊所"),IFERROR(R485/同类汇总数据!C$4,0),IF(AND($G485="正式版",$H485="口腔诊所"),IFERROR(R485/同类汇总数据!C$5,0),IF(AND($G485="检查版",$H485="中西医诊所"),IFERROR(R485/同类汇总数据!C$6,0),IF(AND($G485="检查版",$H485="中医诊所"),IFERROR(R485/同类汇总数据!C$7,0),IF(AND($G485="检查版",$H485="口腔诊所"),IFERROR(R485/同类汇总数据!C$8,0),IF(AND($G485="互联网版",$H485="中西医诊所"),IFERROR(R485/同类汇总数据!C$9,0),IF(AND($G485="互联网版",$H485="中医诊所"),IFERROR(R485/同类汇总数据!C$10,0),IF(AND($G485="互联网版",$H485="口腔诊所"),IFERROR(R485/同类汇总数据!C$11,0))))))))))</f>
        <v>0</v>
      </c>
      <c r="AE485" s="61">
        <f>IF(AND($G485="正式版",$H485="中西医诊所"),IFERROR(S485/同类汇总数据!D$3,0),IF(AND($G485="正式版",$H485="中医诊所"),IFERROR(S485/同类汇总数据!D$4,0),IF(AND($G485="正式版",$H485="口腔诊所"),IFERROR(S485/同类汇总数据!D$5,0),IF(AND($G485="检查版",$H485="中西医诊所"),IFERROR(S485/同类汇总数据!D$6,0),IF(AND($G485="检查版",$H485="中医诊所"),IFERROR(S485/同类汇总数据!D$7,0),IF(AND($G485="检查版",$H485="口腔诊所"),IFERROR(S485/同类汇总数据!D$8,0),IF(AND($G485="互联网版",$H485="中西医诊所"),IFERROR(S485/同类汇总数据!D$9,0),IF(AND($G485="互联网版",$H485="中医诊所"),IFERROR(S485/同类汇总数据!D$10,0),IF(AND($G485="互联网版",$H485="口腔诊所"),IFERROR(S485/同类汇总数据!D$11,0))))))))))</f>
        <v>0</v>
      </c>
      <c r="AF485" s="61">
        <f>IF(AND($G485="正式版",$H485="中西医诊所"),IFERROR(T485/同类汇总数据!E$3,0),IF(AND($G485="正式版",$H485="中医诊所"),IFERROR(T485/同类汇总数据!E$4,0),IF(AND($G485="正式版",$H485="口腔诊所"),IFERROR(T485/同类汇总数据!E$5,0),IF(AND($G485="检查版",$H485="中西医诊所"),IFERROR(T485/同类汇总数据!E$6,0),IF(AND($G485="检查版",$H485="中医诊所"),IFERROR(T485/同类汇总数据!E$7,0),IF(AND($G485="检查版",$H485="口腔诊所"),IFERROR(T485/同类汇总数据!E$8,0),IF(AND($G485="互联网版",$H485="中西医诊所"),IFERROR(T485/同类汇总数据!E$9,0),IF(AND($G485="互联网版",$H485="中医诊所"),IFERROR(T485/同类汇总数据!E$10,0),IF(AND($G485="互联网版",$H485="口腔诊所"),IFERROR(T485/同类汇总数据!E$11,0))))))))))</f>
        <v>0</v>
      </c>
      <c r="AG485" s="61">
        <f>IF(AND($G485="正式版",$H485="中西医诊所"),IFERROR(U485/同类汇总数据!F$3,0),IF(AND($G485="正式版",$H485="中医诊所"),IFERROR(U485/同类汇总数据!F$4,0),IF(AND($G485="正式版",$H485="口腔诊所"),IFERROR(U485/同类汇总数据!F$5,0),IF(AND($G485="检查版",$H485="中西医诊所"),IFERROR(U485/同类汇总数据!F$6,0),IF(AND($G485="检查版",$H485="中医诊所"),IFERROR(U485/同类汇总数据!F$7,0),IF(AND($G485="检查版",$H485="口腔诊所"),IFERROR(U485/同类汇总数据!F$8,0),IF(AND($G485="互联网版",$H485="中西医诊所"),IFERROR(U485/同类汇总数据!F$9,0),IF(AND($G485="互联网版",$H485="中医诊所"),IFERROR(U485/同类汇总数据!F$10,0),IF(AND($G485="互联网版",$H485="口腔诊所"),IFERROR(U485/同类汇总数据!F$11,0))))))))))</f>
        <v>0</v>
      </c>
      <c r="AH485" s="61">
        <f>IF(AND($G485="正式版",$H485="中西医诊所"),IFERROR(V485/同类汇总数据!G$3,0),IF(AND($G485="正式版",$H485="中医诊所"),IFERROR(V485/同类汇总数据!G$4,0),IF(AND($G485="正式版",$H485="口腔诊所"),IFERROR(V485/同类汇总数据!G$5,0),IF(AND($G485="检查版",$H485="中西医诊所"),IFERROR(V485/同类汇总数据!G$6,0),IF(AND($G485="检查版",$H485="中医诊所"),IFERROR(V485/同类汇总数据!G$7,0),IF(AND($G485="检查版",$H485="口腔诊所"),IFERROR(V485/同类汇总数据!G$8,0),IF(AND($G485="互联网版",$H485="中西医诊所"),IFERROR(V485/同类汇总数据!G$9,0),IF(AND($G485="互联网版",$H485="中医诊所"),IFERROR(V485/同类汇总数据!G$10,0),IF(AND($G485="互联网版",$H485="口腔诊所"),IFERROR(V485/同类汇总数据!G$11,0))))))))))</f>
        <v>0</v>
      </c>
      <c r="AI485" s="61">
        <f>IF(AND($G485="正式版",$H485="中西医诊所"),IFERROR(W485/同类汇总数据!H$3,0),IF(AND($G485="正式版",$H485="中医诊所"),IFERROR(W485/同类汇总数据!H$4,0),IF(AND($G485="正式版",$H485="口腔诊所"),IFERROR(W485/同类汇总数据!H$5,0),IF(AND($G485="检查版",$H485="中西医诊所"),IFERROR(W485/同类汇总数据!H$6,0),IF(AND($G485="检查版",$H485="中医诊所"),IFERROR(W485/同类汇总数据!H$7,0),IF(AND($G485="检查版",$H485="口腔诊所"),IFERROR(W485/同类汇总数据!H$8,0),IF(AND($G485="互联网版",$H485="中西医诊所"),IFERROR(W485/同类汇总数据!H$9,0),IF(AND($G485="互联网版",$H485="中医诊所"),IFERROR(W485/同类汇总数据!H$10,0),IF(AND($G485="互联网版",$H485="口腔诊所"),IFERROR(W485/同类汇总数据!H$11,0))))))))))</f>
        <v>0</v>
      </c>
      <c r="AJ485" s="61">
        <f>IF(AND($G485="正式版",$H485="中西医诊所"),IFERROR(X485/同类汇总数据!I$3,0),IF(AND($G485="正式版",$H485="中医诊所"),IFERROR(X485/同类汇总数据!I$4,0),IF(AND($G485="正式版",$H485="口腔诊所"),IFERROR(X485/同类汇总数据!I$5,0),IF(AND($G485="检查版",$H485="中西医诊所"),IFERROR(X485/同类汇总数据!I$6,0),IF(AND($G485="检查版",$H485="中医诊所"),IFERROR(X485/同类汇总数据!I$7,0),IF(AND($G485="检查版",$H485="口腔诊所"),IFERROR(X485/同类汇总数据!I$8,0),IF(AND($G485="互联网版",$H485="中西医诊所"),IFERROR(X485/同类汇总数据!I$9,0),IF(AND($G485="互联网版",$H485="中医诊所"),IFERROR(X485/同类汇总数据!I$10,0),IF(AND($G485="互联网版",$H485="口腔诊所"),IFERROR(X485/同类汇总数据!I$11,0))))))))))</f>
        <v>0</v>
      </c>
      <c r="AK485" s="61">
        <f>IF(AND($G485="正式版",$H485="中西医诊所"),IFERROR(Y485/同类汇总数据!J$3,0),IF(AND($G485="正式版",$H485="中医诊所"),IFERROR(Y485/同类汇总数据!J$4,0),IF(AND($G485="正式版",$H485="口腔诊所"),IFERROR(Y485/同类汇总数据!J$5,0),IF(AND($G485="检查版",$H485="中西医诊所"),IFERROR(Y485/同类汇总数据!J$6,0),IF(AND($G485="检查版",$H485="中医诊所"),IFERROR(Y485/同类汇总数据!J$7,0),IF(AND($G485="检查版",$H485="口腔诊所"),IFERROR(Y485/同类汇总数据!J$8,0),IF(AND($G485="互联网版",$H485="中西医诊所"),IFERROR(Y485/同类汇总数据!J$9,0),IF(AND($G485="互联网版",$H485="中医诊所"),IFERROR(Y485/同类汇总数据!J$10,0),IF(AND($G485="互联网版",$H485="口腔诊所"),IFERROR(Y485/同类汇总数据!J$11,0))))))))))</f>
        <v>0</v>
      </c>
      <c r="AL485" s="62" t="str">
        <f ca="1" t="shared" si="129"/>
        <v>今年内未操作</v>
      </c>
      <c r="AM485" s="62" t="str">
        <f t="shared" si="130"/>
        <v>低于同行20%</v>
      </c>
      <c r="AN485" s="5" t="str">
        <f t="shared" si="131"/>
        <v>低于同行20%</v>
      </c>
      <c r="AO485" s="63">
        <f t="shared" si="132"/>
        <v>45573.5435763889</v>
      </c>
      <c r="AP485" s="5" t="str">
        <f t="shared" si="133"/>
        <v/>
      </c>
      <c r="AQ485" s="60">
        <v>45436.5708583333</v>
      </c>
    </row>
    <row r="486" ht="17" spans="1:43">
      <c r="A486" s="5">
        <f t="shared" si="136"/>
        <v>483</v>
      </c>
      <c r="B486" s="55" t="str">
        <f t="shared" si="126"/>
        <v>无交易</v>
      </c>
      <c r="C486" s="2" t="str">
        <f t="shared" si="127"/>
        <v/>
      </c>
      <c r="D486" s="56" t="str">
        <f t="shared" si="128"/>
        <v>流失</v>
      </c>
      <c r="E486" s="84" t="s">
        <v>1407</v>
      </c>
      <c r="F486" s="58">
        <v>45439.4441740856</v>
      </c>
      <c r="G486" s="59" t="s">
        <v>38</v>
      </c>
      <c r="H486" s="59" t="s">
        <v>39</v>
      </c>
      <c r="I486" s="59" t="s">
        <v>40</v>
      </c>
      <c r="J486" s="59" t="s">
        <v>53</v>
      </c>
      <c r="K486" s="59" t="s">
        <v>1408</v>
      </c>
      <c r="L486" s="59" t="s">
        <v>1409</v>
      </c>
      <c r="M486" s="60">
        <v>45710.4577430556</v>
      </c>
      <c r="N486" s="60"/>
      <c r="O486" s="60"/>
      <c r="P486" s="60">
        <v>45595.810453206</v>
      </c>
      <c r="Q486" s="60"/>
      <c r="R486" s="59"/>
      <c r="S486" s="59"/>
      <c r="T486" s="59"/>
      <c r="U486" s="59"/>
      <c r="V486" s="59"/>
      <c r="W486" s="59"/>
      <c r="X486" s="59"/>
      <c r="Y486" s="59"/>
      <c r="Z486" s="59"/>
      <c r="AA486" s="59"/>
      <c r="AB486" s="59"/>
      <c r="AC486" s="59"/>
      <c r="AD486" s="61">
        <f>IF(AND($G486="正式版",$H486="中西医诊所"),IFERROR(R486/同类汇总数据!C$3,0),IF(AND($G486="正式版",$H486="中医诊所"),IFERROR(R486/同类汇总数据!C$4,0),IF(AND($G486="正式版",$H486="口腔诊所"),IFERROR(R486/同类汇总数据!C$5,0),IF(AND($G486="检查版",$H486="中西医诊所"),IFERROR(R486/同类汇总数据!C$6,0),IF(AND($G486="检查版",$H486="中医诊所"),IFERROR(R486/同类汇总数据!C$7,0),IF(AND($G486="检查版",$H486="口腔诊所"),IFERROR(R486/同类汇总数据!C$8,0),IF(AND($G486="互联网版",$H486="中西医诊所"),IFERROR(R486/同类汇总数据!C$9,0),IF(AND($G486="互联网版",$H486="中医诊所"),IFERROR(R486/同类汇总数据!C$10,0),IF(AND($G486="互联网版",$H486="口腔诊所"),IFERROR(R486/同类汇总数据!C$11,0))))))))))</f>
        <v>0</v>
      </c>
      <c r="AE486" s="61">
        <f>IF(AND($G486="正式版",$H486="中西医诊所"),IFERROR(S486/同类汇总数据!D$3,0),IF(AND($G486="正式版",$H486="中医诊所"),IFERROR(S486/同类汇总数据!D$4,0),IF(AND($G486="正式版",$H486="口腔诊所"),IFERROR(S486/同类汇总数据!D$5,0),IF(AND($G486="检查版",$H486="中西医诊所"),IFERROR(S486/同类汇总数据!D$6,0),IF(AND($G486="检查版",$H486="中医诊所"),IFERROR(S486/同类汇总数据!D$7,0),IF(AND($G486="检查版",$H486="口腔诊所"),IFERROR(S486/同类汇总数据!D$8,0),IF(AND($G486="互联网版",$H486="中西医诊所"),IFERROR(S486/同类汇总数据!D$9,0),IF(AND($G486="互联网版",$H486="中医诊所"),IFERROR(S486/同类汇总数据!D$10,0),IF(AND($G486="互联网版",$H486="口腔诊所"),IFERROR(S486/同类汇总数据!D$11,0))))))))))</f>
        <v>0</v>
      </c>
      <c r="AF486" s="61">
        <f>IF(AND($G486="正式版",$H486="中西医诊所"),IFERROR(T486/同类汇总数据!E$3,0),IF(AND($G486="正式版",$H486="中医诊所"),IFERROR(T486/同类汇总数据!E$4,0),IF(AND($G486="正式版",$H486="口腔诊所"),IFERROR(T486/同类汇总数据!E$5,0),IF(AND($G486="检查版",$H486="中西医诊所"),IFERROR(T486/同类汇总数据!E$6,0),IF(AND($G486="检查版",$H486="中医诊所"),IFERROR(T486/同类汇总数据!E$7,0),IF(AND($G486="检查版",$H486="口腔诊所"),IFERROR(T486/同类汇总数据!E$8,0),IF(AND($G486="互联网版",$H486="中西医诊所"),IFERROR(T486/同类汇总数据!E$9,0),IF(AND($G486="互联网版",$H486="中医诊所"),IFERROR(T486/同类汇总数据!E$10,0),IF(AND($G486="互联网版",$H486="口腔诊所"),IFERROR(T486/同类汇总数据!E$11,0))))))))))</f>
        <v>0</v>
      </c>
      <c r="AG486" s="61">
        <f>IF(AND($G486="正式版",$H486="中西医诊所"),IFERROR(U486/同类汇总数据!F$3,0),IF(AND($G486="正式版",$H486="中医诊所"),IFERROR(U486/同类汇总数据!F$4,0),IF(AND($G486="正式版",$H486="口腔诊所"),IFERROR(U486/同类汇总数据!F$5,0),IF(AND($G486="检查版",$H486="中西医诊所"),IFERROR(U486/同类汇总数据!F$6,0),IF(AND($G486="检查版",$H486="中医诊所"),IFERROR(U486/同类汇总数据!F$7,0),IF(AND($G486="检查版",$H486="口腔诊所"),IFERROR(U486/同类汇总数据!F$8,0),IF(AND($G486="互联网版",$H486="中西医诊所"),IFERROR(U486/同类汇总数据!F$9,0),IF(AND($G486="互联网版",$H486="中医诊所"),IFERROR(U486/同类汇总数据!F$10,0),IF(AND($G486="互联网版",$H486="口腔诊所"),IFERROR(U486/同类汇总数据!F$11,0))))))))))</f>
        <v>0</v>
      </c>
      <c r="AH486" s="61">
        <f>IF(AND($G486="正式版",$H486="中西医诊所"),IFERROR(V486/同类汇总数据!G$3,0),IF(AND($G486="正式版",$H486="中医诊所"),IFERROR(V486/同类汇总数据!G$4,0),IF(AND($G486="正式版",$H486="口腔诊所"),IFERROR(V486/同类汇总数据!G$5,0),IF(AND($G486="检查版",$H486="中西医诊所"),IFERROR(V486/同类汇总数据!G$6,0),IF(AND($G486="检查版",$H486="中医诊所"),IFERROR(V486/同类汇总数据!G$7,0),IF(AND($G486="检查版",$H486="口腔诊所"),IFERROR(V486/同类汇总数据!G$8,0),IF(AND($G486="互联网版",$H486="中西医诊所"),IFERROR(V486/同类汇总数据!G$9,0),IF(AND($G486="互联网版",$H486="中医诊所"),IFERROR(V486/同类汇总数据!G$10,0),IF(AND($G486="互联网版",$H486="口腔诊所"),IFERROR(V486/同类汇总数据!G$11,0))))))))))</f>
        <v>0</v>
      </c>
      <c r="AI486" s="61">
        <f>IF(AND($G486="正式版",$H486="中西医诊所"),IFERROR(W486/同类汇总数据!H$3,0),IF(AND($G486="正式版",$H486="中医诊所"),IFERROR(W486/同类汇总数据!H$4,0),IF(AND($G486="正式版",$H486="口腔诊所"),IFERROR(W486/同类汇总数据!H$5,0),IF(AND($G486="检查版",$H486="中西医诊所"),IFERROR(W486/同类汇总数据!H$6,0),IF(AND($G486="检查版",$H486="中医诊所"),IFERROR(W486/同类汇总数据!H$7,0),IF(AND($G486="检查版",$H486="口腔诊所"),IFERROR(W486/同类汇总数据!H$8,0),IF(AND($G486="互联网版",$H486="中西医诊所"),IFERROR(W486/同类汇总数据!H$9,0),IF(AND($G486="互联网版",$H486="中医诊所"),IFERROR(W486/同类汇总数据!H$10,0),IF(AND($G486="互联网版",$H486="口腔诊所"),IFERROR(W486/同类汇总数据!H$11,0))))))))))</f>
        <v>0</v>
      </c>
      <c r="AJ486" s="61">
        <f>IF(AND($G486="正式版",$H486="中西医诊所"),IFERROR(X486/同类汇总数据!I$3,0),IF(AND($G486="正式版",$H486="中医诊所"),IFERROR(X486/同类汇总数据!I$4,0),IF(AND($G486="正式版",$H486="口腔诊所"),IFERROR(X486/同类汇总数据!I$5,0),IF(AND($G486="检查版",$H486="中西医诊所"),IFERROR(X486/同类汇总数据!I$6,0),IF(AND($G486="检查版",$H486="中医诊所"),IFERROR(X486/同类汇总数据!I$7,0),IF(AND($G486="检查版",$H486="口腔诊所"),IFERROR(X486/同类汇总数据!I$8,0),IF(AND($G486="互联网版",$H486="中西医诊所"),IFERROR(X486/同类汇总数据!I$9,0),IF(AND($G486="互联网版",$H486="中医诊所"),IFERROR(X486/同类汇总数据!I$10,0),IF(AND($G486="互联网版",$H486="口腔诊所"),IFERROR(X486/同类汇总数据!I$11,0))))))))))</f>
        <v>0</v>
      </c>
      <c r="AK486" s="61">
        <f>IF(AND($G486="正式版",$H486="中西医诊所"),IFERROR(Y486/同类汇总数据!J$3,0),IF(AND($G486="正式版",$H486="中医诊所"),IFERROR(Y486/同类汇总数据!J$4,0),IF(AND($G486="正式版",$H486="口腔诊所"),IFERROR(Y486/同类汇总数据!J$5,0),IF(AND($G486="检查版",$H486="中西医诊所"),IFERROR(Y486/同类汇总数据!J$6,0),IF(AND($G486="检查版",$H486="中医诊所"),IFERROR(Y486/同类汇总数据!J$7,0),IF(AND($G486="检查版",$H486="口腔诊所"),IFERROR(Y486/同类汇总数据!J$8,0),IF(AND($G486="互联网版",$H486="中西医诊所"),IFERROR(Y486/同类汇总数据!J$9,0),IF(AND($G486="互联网版",$H486="中医诊所"),IFERROR(Y486/同类汇总数据!J$10,0),IF(AND($G486="互联网版",$H486="口腔诊所"),IFERROR(Y486/同类汇总数据!J$11,0))))))))))</f>
        <v>0</v>
      </c>
      <c r="AL486" s="62" t="str">
        <f ca="1" t="shared" si="129"/>
        <v>今年内未操作</v>
      </c>
      <c r="AM486" s="62" t="str">
        <f t="shared" si="130"/>
        <v>低于同行20%</v>
      </c>
      <c r="AN486" s="5" t="str">
        <f t="shared" si="131"/>
        <v>低于同行20%</v>
      </c>
      <c r="AO486" s="63">
        <f t="shared" si="132"/>
        <v>45710.4577430556</v>
      </c>
      <c r="AP486" s="5" t="str">
        <f t="shared" si="133"/>
        <v/>
      </c>
      <c r="AQ486" s="60">
        <v>45436.5716919329</v>
      </c>
    </row>
    <row r="487" ht="17" spans="1:43">
      <c r="A487" s="5">
        <f t="shared" si="136"/>
        <v>484</v>
      </c>
      <c r="B487" s="55" t="str">
        <f t="shared" si="126"/>
        <v>交易波动较大</v>
      </c>
      <c r="C487" s="2" t="str">
        <f t="shared" si="127"/>
        <v/>
      </c>
      <c r="D487" s="56" t="str">
        <f t="shared" si="128"/>
        <v>-</v>
      </c>
      <c r="E487" s="84" t="s">
        <v>1410</v>
      </c>
      <c r="F487" s="58">
        <v>45439.4450411458</v>
      </c>
      <c r="G487" s="59" t="s">
        <v>38</v>
      </c>
      <c r="H487" s="59" t="s">
        <v>39</v>
      </c>
      <c r="I487" s="59" t="s">
        <v>40</v>
      </c>
      <c r="J487" s="59" t="s">
        <v>78</v>
      </c>
      <c r="K487" s="59" t="s">
        <v>1411</v>
      </c>
      <c r="L487" s="59"/>
      <c r="M487" s="60">
        <v>46104.3636574074</v>
      </c>
      <c r="N487" s="60">
        <v>46104.3961114236</v>
      </c>
      <c r="O487" s="60">
        <v>46104.3918028704</v>
      </c>
      <c r="P487" s="60">
        <v>46102.553550625</v>
      </c>
      <c r="Q487" s="60">
        <v>46104.3961261458</v>
      </c>
      <c r="R487" s="59">
        <v>8184</v>
      </c>
      <c r="S487" s="59">
        <v>35911.48</v>
      </c>
      <c r="T487" s="59">
        <v>112061.12</v>
      </c>
      <c r="U487" s="59">
        <v>101756.9</v>
      </c>
      <c r="V487" s="59">
        <v>113</v>
      </c>
      <c r="W487" s="59">
        <v>463</v>
      </c>
      <c r="X487" s="59">
        <v>1383</v>
      </c>
      <c r="Y487" s="59">
        <v>1275</v>
      </c>
      <c r="Z487" s="59">
        <v>110.2360964912</v>
      </c>
      <c r="AA487" s="59">
        <v>0.0332392398</v>
      </c>
      <c r="AB487" s="59">
        <v>-0.1603447697</v>
      </c>
      <c r="AC487" s="59">
        <v>0.1007520872</v>
      </c>
      <c r="AD487" s="61">
        <f>IF(AND($G487="正式版",$H487="中西医诊所"),IFERROR(R487/同类汇总数据!C$3,0),IF(AND($G487="正式版",$H487="中医诊所"),IFERROR(R487/同类汇总数据!C$4,0),IF(AND($G487="正式版",$H487="口腔诊所"),IFERROR(R487/同类汇总数据!C$5,0),IF(AND($G487="检查版",$H487="中西医诊所"),IFERROR(R487/同类汇总数据!C$6,0),IF(AND($G487="检查版",$H487="中医诊所"),IFERROR(R487/同类汇总数据!C$7,0),IF(AND($G487="检查版",$H487="口腔诊所"),IFERROR(R487/同类汇总数据!C$8,0),IF(AND($G487="互联网版",$H487="中西医诊所"),IFERROR(R487/同类汇总数据!C$9,0),IF(AND($G487="互联网版",$H487="中医诊所"),IFERROR(R487/同类汇总数据!C$10,0),IF(AND($G487="互联网版",$H487="口腔诊所"),IFERROR(R487/同类汇总数据!C$11,0))))))))))</f>
        <v>0.89425500093194</v>
      </c>
      <c r="AE487" s="61">
        <f>IF(AND($G487="正式版",$H487="中西医诊所"),IFERROR(S487/同类汇总数据!D$3,0),IF(AND($G487="正式版",$H487="中医诊所"),IFERROR(S487/同类汇总数据!D$4,0),IF(AND($G487="正式版",$H487="口腔诊所"),IFERROR(S487/同类汇总数据!D$5,0),IF(AND($G487="检查版",$H487="中西医诊所"),IFERROR(S487/同类汇总数据!D$6,0),IF(AND($G487="检查版",$H487="中医诊所"),IFERROR(S487/同类汇总数据!D$7,0),IF(AND($G487="检查版",$H487="口腔诊所"),IFERROR(S487/同类汇总数据!D$8,0),IF(AND($G487="互联网版",$H487="中西医诊所"),IFERROR(S487/同类汇总数据!D$9,0),IF(AND($G487="互联网版",$H487="中医诊所"),IFERROR(S487/同类汇总数据!D$10,0),IF(AND($G487="互联网版",$H487="口腔诊所"),IFERROR(S487/同类汇总数据!D$11,0))))))))))</f>
        <v>0.984315610999018</v>
      </c>
      <c r="AF487" s="61">
        <f>IF(AND($G487="正式版",$H487="中西医诊所"),IFERROR(T487/同类汇总数据!E$3,0),IF(AND($G487="正式版",$H487="中医诊所"),IFERROR(T487/同类汇总数据!E$4,0),IF(AND($G487="正式版",$H487="口腔诊所"),IFERROR(T487/同类汇总数据!E$5,0),IF(AND($G487="检查版",$H487="中西医诊所"),IFERROR(T487/同类汇总数据!E$6,0),IF(AND($G487="检查版",$H487="中医诊所"),IFERROR(T487/同类汇总数据!E$7,0),IF(AND($G487="检查版",$H487="口腔诊所"),IFERROR(T487/同类汇总数据!E$8,0),IF(AND($G487="互联网版",$H487="中西医诊所"),IFERROR(T487/同类汇总数据!E$9,0),IF(AND($G487="互联网版",$H487="中医诊所"),IFERROR(T487/同类汇总数据!E$10,0),IF(AND($G487="互联网版",$H487="口腔诊所"),IFERROR(T487/同类汇总数据!E$11,0))))))))))</f>
        <v>1.02698879417301</v>
      </c>
      <c r="AG487" s="61">
        <f>IF(AND($G487="正式版",$H487="中西医诊所"),IFERROR(U487/同类汇总数据!F$3,0),IF(AND($G487="正式版",$H487="中医诊所"),IFERROR(U487/同类汇总数据!F$4,0),IF(AND($G487="正式版",$H487="口腔诊所"),IFERROR(U487/同类汇总数据!F$5,0),IF(AND($G487="检查版",$H487="中西医诊所"),IFERROR(U487/同类汇总数据!F$6,0),IF(AND($G487="检查版",$H487="中医诊所"),IFERROR(U487/同类汇总数据!F$7,0),IF(AND($G487="检查版",$H487="口腔诊所"),IFERROR(U487/同类汇总数据!F$8,0),IF(AND($G487="互联网版",$H487="中西医诊所"),IFERROR(U487/同类汇总数据!F$9,0),IF(AND($G487="互联网版",$H487="中医诊所"),IFERROR(U487/同类汇总数据!F$10,0),IF(AND($G487="互联网版",$H487="口腔诊所"),IFERROR(U487/同类汇总数据!F$11,0))))))))))</f>
        <v>1.06081658343282</v>
      </c>
      <c r="AH487" s="61">
        <f>IF(AND($G487="正式版",$H487="中西医诊所"),IFERROR(V487/同类汇总数据!G$3,0),IF(AND($G487="正式版",$H487="中医诊所"),IFERROR(V487/同类汇总数据!G$4,0),IF(AND($G487="正式版",$H487="口腔诊所"),IFERROR(V487/同类汇总数据!G$5,0),IF(AND($G487="检查版",$H487="中西医诊所"),IFERROR(V487/同类汇总数据!G$6,0),IF(AND($G487="检查版",$H487="中医诊所"),IFERROR(V487/同类汇总数据!G$7,0),IF(AND($G487="检查版",$H487="口腔诊所"),IFERROR(V487/同类汇总数据!G$8,0),IF(AND($G487="互联网版",$H487="中西医诊所"),IFERROR(V487/同类汇总数据!G$9,0),IF(AND($G487="互联网版",$H487="中医诊所"),IFERROR(V487/同类汇总数据!G$10,0),IF(AND($G487="互联网版",$H487="口腔诊所"),IFERROR(V487/同类汇总数据!G$11,0))))))))))</f>
        <v>1.19196929149556</v>
      </c>
      <c r="AI487" s="61">
        <f>IF(AND($G487="正式版",$H487="中西医诊所"),IFERROR(W487/同类汇总数据!H$3,0),IF(AND($G487="正式版",$H487="中医诊所"),IFERROR(W487/同类汇总数据!H$4,0),IF(AND($G487="正式版",$H487="口腔诊所"),IFERROR(W487/同类汇总数据!H$5,0),IF(AND($G487="检查版",$H487="中西医诊所"),IFERROR(W487/同类汇总数据!H$6,0),IF(AND($G487="检查版",$H487="中医诊所"),IFERROR(W487/同类汇总数据!H$7,0),IF(AND($G487="检查版",$H487="口腔诊所"),IFERROR(W487/同类汇总数据!H$8,0),IF(AND($G487="互联网版",$H487="中西医诊所"),IFERROR(W487/同类汇总数据!H$9,0),IF(AND($G487="互联网版",$H487="中医诊所"),IFERROR(W487/同类汇总数据!H$10,0),IF(AND($G487="互联网版",$H487="口腔诊所"),IFERROR(W487/同类汇总数据!H$11,0))))))))))</f>
        <v>1.26630608395801</v>
      </c>
      <c r="AJ487" s="61">
        <f>IF(AND($G487="正式版",$H487="中西医诊所"),IFERROR(X487/同类汇总数据!I$3,0),IF(AND($G487="正式版",$H487="中医诊所"),IFERROR(X487/同类汇总数据!I$4,0),IF(AND($G487="正式版",$H487="口腔诊所"),IFERROR(X487/同类汇总数据!I$5,0),IF(AND($G487="检查版",$H487="中西医诊所"),IFERROR(X487/同类汇总数据!I$6,0),IF(AND($G487="检查版",$H487="中医诊所"),IFERROR(X487/同类汇总数据!I$7,0),IF(AND($G487="检查版",$H487="口腔诊所"),IFERROR(X487/同类汇总数据!I$8,0),IF(AND($G487="互联网版",$H487="中西医诊所"),IFERROR(X487/同类汇总数据!I$9,0),IF(AND($G487="互联网版",$H487="中医诊所"),IFERROR(X487/同类汇总数据!I$10,0),IF(AND($G487="互联网版",$H487="口腔诊所"),IFERROR(X487/同类汇总数据!I$11,0))))))))))</f>
        <v>1.22290909293481</v>
      </c>
      <c r="AK487" s="61">
        <f>IF(AND($G487="正式版",$H487="中西医诊所"),IFERROR(Y487/同类汇总数据!J$3,0),IF(AND($G487="正式版",$H487="中医诊所"),IFERROR(Y487/同类汇总数据!J$4,0),IF(AND($G487="正式版",$H487="口腔诊所"),IFERROR(Y487/同类汇总数据!J$5,0),IF(AND($G487="检查版",$H487="中西医诊所"),IFERROR(Y487/同类汇总数据!J$6,0),IF(AND($G487="检查版",$H487="中医诊所"),IFERROR(Y487/同类汇总数据!J$7,0),IF(AND($G487="检查版",$H487="口腔诊所"),IFERROR(Y487/同类汇总数据!J$8,0),IF(AND($G487="互联网版",$H487="中西医诊所"),IFERROR(Y487/同类汇总数据!J$9,0),IF(AND($G487="互联网版",$H487="中医诊所"),IFERROR(Y487/同类汇总数据!J$10,0),IF(AND($G487="互联网版",$H487="口腔诊所"),IFERROR(Y487/同类汇总数据!J$11,0))))))))))</f>
        <v>1.27400321988077</v>
      </c>
      <c r="AL487" s="62" t="str">
        <f ca="1" t="shared" si="129"/>
        <v>-</v>
      </c>
      <c r="AM487" s="62" t="str">
        <f t="shared" si="130"/>
        <v/>
      </c>
      <c r="AN487" s="5" t="str">
        <f t="shared" si="131"/>
        <v>高于同行20%</v>
      </c>
      <c r="AO487" s="63">
        <f t="shared" si="132"/>
        <v>46104.3961261458</v>
      </c>
      <c r="AP487" s="5" t="str">
        <f t="shared" si="133"/>
        <v/>
      </c>
      <c r="AQ487" s="60">
        <v>45436.6178279514</v>
      </c>
    </row>
    <row r="488" ht="17" spans="1:43">
      <c r="A488" s="5">
        <f t="shared" si="136"/>
        <v>485</v>
      </c>
      <c r="B488" s="55" t="str">
        <f t="shared" si="126"/>
        <v>交易波动较大</v>
      </c>
      <c r="C488" s="2" t="str">
        <f t="shared" si="127"/>
        <v>本月交易额降超20%</v>
      </c>
      <c r="D488" s="56" t="str">
        <f t="shared" si="128"/>
        <v>-</v>
      </c>
      <c r="E488" s="84" t="s">
        <v>1412</v>
      </c>
      <c r="F488" s="58">
        <v>45439.4491289005</v>
      </c>
      <c r="G488" s="59" t="s">
        <v>38</v>
      </c>
      <c r="H488" s="59" t="s">
        <v>39</v>
      </c>
      <c r="I488" s="59" t="s">
        <v>40</v>
      </c>
      <c r="J488" s="59" t="s">
        <v>486</v>
      </c>
      <c r="K488" s="59" t="s">
        <v>1413</v>
      </c>
      <c r="L488" s="59" t="s">
        <v>1414</v>
      </c>
      <c r="M488" s="60">
        <v>46104.3485300926</v>
      </c>
      <c r="N488" s="60">
        <v>46104.3281777431</v>
      </c>
      <c r="O488" s="60">
        <v>46104.4001732407</v>
      </c>
      <c r="P488" s="60">
        <v>46102.440399375</v>
      </c>
      <c r="Q488" s="60">
        <v>46104.3282019792</v>
      </c>
      <c r="R488" s="59">
        <v>14098</v>
      </c>
      <c r="S488" s="59">
        <v>66093</v>
      </c>
      <c r="T488" s="59">
        <v>223760.3</v>
      </c>
      <c r="U488" s="59">
        <v>202980.3</v>
      </c>
      <c r="V488" s="59">
        <v>153</v>
      </c>
      <c r="W488" s="59">
        <v>644</v>
      </c>
      <c r="X488" s="59">
        <v>2351</v>
      </c>
      <c r="Y488" s="59">
        <v>2106</v>
      </c>
      <c r="Z488" s="59">
        <v>146.4504329004</v>
      </c>
      <c r="AA488" s="59">
        <v>-0.2966285678</v>
      </c>
      <c r="AB488" s="59">
        <v>0.4751033338</v>
      </c>
      <c r="AC488" s="59">
        <v>-0.3141548234</v>
      </c>
      <c r="AD488" s="61">
        <f>IF(AND($G488="正式版",$H488="中西医诊所"),IFERROR(R488/同类汇总数据!C$3,0),IF(AND($G488="正式版",$H488="中医诊所"),IFERROR(R488/同类汇总数据!C$4,0),IF(AND($G488="正式版",$H488="口腔诊所"),IFERROR(R488/同类汇总数据!C$5,0),IF(AND($G488="检查版",$H488="中西医诊所"),IFERROR(R488/同类汇总数据!C$6,0),IF(AND($G488="检查版",$H488="中医诊所"),IFERROR(R488/同类汇总数据!C$7,0),IF(AND($G488="检查版",$H488="口腔诊所"),IFERROR(R488/同类汇总数据!C$8,0),IF(AND($G488="互联网版",$H488="中西医诊所"),IFERROR(R488/同类汇总数据!C$9,0),IF(AND($G488="互联网版",$H488="中医诊所"),IFERROR(R488/同类汇总数据!C$10,0),IF(AND($G488="互联网版",$H488="口腔诊所"),IFERROR(R488/同类汇总数据!C$11,0))))))))))</f>
        <v>1.5404700639221</v>
      </c>
      <c r="AE488" s="61">
        <f>IF(AND($G488="正式版",$H488="中西医诊所"),IFERROR(S488/同类汇总数据!D$3,0),IF(AND($G488="正式版",$H488="中医诊所"),IFERROR(S488/同类汇总数据!D$4,0),IF(AND($G488="正式版",$H488="口腔诊所"),IFERROR(S488/同类汇总数据!D$5,0),IF(AND($G488="检查版",$H488="中西医诊所"),IFERROR(S488/同类汇总数据!D$6,0),IF(AND($G488="检查版",$H488="中医诊所"),IFERROR(S488/同类汇总数据!D$7,0),IF(AND($G488="检查版",$H488="口腔诊所"),IFERROR(S488/同类汇总数据!D$8,0),IF(AND($G488="互联网版",$H488="中西医诊所"),IFERROR(S488/同类汇总数据!D$9,0),IF(AND($G488="互联网版",$H488="中医诊所"),IFERROR(S488/同类汇总数据!D$10,0),IF(AND($G488="互联网版",$H488="口腔诊所"),IFERROR(S488/同类汇总数据!D$11,0))))))))))</f>
        <v>1.81157589934356</v>
      </c>
      <c r="AF488" s="61">
        <f>IF(AND($G488="正式版",$H488="中西医诊所"),IFERROR(T488/同类汇总数据!E$3,0),IF(AND($G488="正式版",$H488="中医诊所"),IFERROR(T488/同类汇总数据!E$4,0),IF(AND($G488="正式版",$H488="口腔诊所"),IFERROR(T488/同类汇总数据!E$5,0),IF(AND($G488="检查版",$H488="中西医诊所"),IFERROR(T488/同类汇总数据!E$6,0),IF(AND($G488="检查版",$H488="中医诊所"),IFERROR(T488/同类汇总数据!E$7,0),IF(AND($G488="检查版",$H488="口腔诊所"),IFERROR(T488/同类汇总数据!E$8,0),IF(AND($G488="互联网版",$H488="中西医诊所"),IFERROR(T488/同类汇总数据!E$9,0),IF(AND($G488="互联网版",$H488="中医诊所"),IFERROR(T488/同类汇总数据!E$10,0),IF(AND($G488="互联网版",$H488="口腔诊所"),IFERROR(T488/同类汇总数据!E$11,0))))))))))</f>
        <v>2.05066057416517</v>
      </c>
      <c r="AG488" s="61">
        <f>IF(AND($G488="正式版",$H488="中西医诊所"),IFERROR(U488/同类汇总数据!F$3,0),IF(AND($G488="正式版",$H488="中医诊所"),IFERROR(U488/同类汇总数据!F$4,0),IF(AND($G488="正式版",$H488="口腔诊所"),IFERROR(U488/同类汇总数据!F$5,0),IF(AND($G488="检查版",$H488="中西医诊所"),IFERROR(U488/同类汇总数据!F$6,0),IF(AND($G488="检查版",$H488="中医诊所"),IFERROR(U488/同类汇总数据!F$7,0),IF(AND($G488="检查版",$H488="口腔诊所"),IFERROR(U488/同类汇总数据!F$8,0),IF(AND($G488="互联网版",$H488="中西医诊所"),IFERROR(U488/同类汇总数据!F$9,0),IF(AND($G488="互联网版",$H488="中医诊所"),IFERROR(U488/同类汇总数据!F$10,0),IF(AND($G488="互联网版",$H488="口腔诊所"),IFERROR(U488/同类汇总数据!F$11,0))))))))))</f>
        <v>2.11607142464214</v>
      </c>
      <c r="AH488" s="61">
        <f>IF(AND($G488="正式版",$H488="中西医诊所"),IFERROR(V488/同类汇总数据!G$3,0),IF(AND($G488="正式版",$H488="中医诊所"),IFERROR(V488/同类汇总数据!G$4,0),IF(AND($G488="正式版",$H488="口腔诊所"),IFERROR(V488/同类汇总数据!G$5,0),IF(AND($G488="检查版",$H488="中西医诊所"),IFERROR(V488/同类汇总数据!G$6,0),IF(AND($G488="检查版",$H488="中医诊所"),IFERROR(V488/同类汇总数据!G$7,0),IF(AND($G488="检查版",$H488="口腔诊所"),IFERROR(V488/同类汇总数据!G$8,0),IF(AND($G488="互联网版",$H488="中西医诊所"),IFERROR(V488/同类汇总数据!G$9,0),IF(AND($G488="互联网版",$H488="中医诊所"),IFERROR(V488/同类汇总数据!G$10,0),IF(AND($G488="互联网版",$H488="口腔诊所"),IFERROR(V488/同类汇总数据!G$11,0))))))))))</f>
        <v>1.61390532388337</v>
      </c>
      <c r="AI488" s="61">
        <f>IF(AND($G488="正式版",$H488="中西医诊所"),IFERROR(W488/同类汇总数据!H$3,0),IF(AND($G488="正式版",$H488="中医诊所"),IFERROR(W488/同类汇总数据!H$4,0),IF(AND($G488="正式版",$H488="口腔诊所"),IFERROR(W488/同类汇总数据!H$5,0),IF(AND($G488="检查版",$H488="中西医诊所"),IFERROR(W488/同类汇总数据!H$6,0),IF(AND($G488="检查版",$H488="中医诊所"),IFERROR(W488/同类汇总数据!H$7,0),IF(AND($G488="检查版",$H488="口腔诊所"),IFERROR(W488/同类汇总数据!H$8,0),IF(AND($G488="互联网版",$H488="中西医诊所"),IFERROR(W488/同类汇总数据!H$9,0),IF(AND($G488="互联网版",$H488="中医诊所"),IFERROR(W488/同类汇总数据!H$10,0),IF(AND($G488="互联网版",$H488="口腔诊所"),IFERROR(W488/同类汇总数据!H$11,0))))))))))</f>
        <v>1.76134150770833</v>
      </c>
      <c r="AJ488" s="61">
        <f>IF(AND($G488="正式版",$H488="中西医诊所"),IFERROR(X488/同类汇总数据!I$3,0),IF(AND($G488="正式版",$H488="中医诊所"),IFERROR(X488/同类汇总数据!I$4,0),IF(AND($G488="正式版",$H488="口腔诊所"),IFERROR(X488/同类汇总数据!I$5,0),IF(AND($G488="检查版",$H488="中西医诊所"),IFERROR(X488/同类汇总数据!I$6,0),IF(AND($G488="检查版",$H488="中医诊所"),IFERROR(X488/同类汇总数据!I$7,0),IF(AND($G488="检查版",$H488="口腔诊所"),IFERROR(X488/同类汇总数据!I$8,0),IF(AND($G488="互联网版",$H488="中西医诊所"),IFERROR(X488/同类汇总数据!I$9,0),IF(AND($G488="互联网版",$H488="中医诊所"),IFERROR(X488/同类汇总数据!I$10,0),IF(AND($G488="互联网版",$H488="口腔诊所"),IFERROR(X488/同类汇总数据!I$11,0))))))))))</f>
        <v>2.07885703361514</v>
      </c>
      <c r="AK488" s="61">
        <f>IF(AND($G488="正式版",$H488="中西医诊所"),IFERROR(Y488/同类汇总数据!J$3,0),IF(AND($G488="正式版",$H488="中医诊所"),IFERROR(Y488/同类汇总数据!J$4,0),IF(AND($G488="正式版",$H488="口腔诊所"),IFERROR(Y488/同类汇总数据!J$5,0),IF(AND($G488="检查版",$H488="中西医诊所"),IFERROR(Y488/同类汇总数据!J$6,0),IF(AND($G488="检查版",$H488="中医诊所"),IFERROR(Y488/同类汇总数据!J$7,0),IF(AND($G488="检查版",$H488="口腔诊所"),IFERROR(Y488/同类汇总数据!J$8,0),IF(AND($G488="互联网版",$H488="中西医诊所"),IFERROR(Y488/同类汇总数据!J$9,0),IF(AND($G488="互联网版",$H488="中医诊所"),IFERROR(Y488/同类汇总数据!J$10,0),IF(AND($G488="互联网版",$H488="口腔诊所"),IFERROR(Y488/同类汇总数据!J$11,0))))))))))</f>
        <v>2.10435355377952</v>
      </c>
      <c r="AL488" s="62" t="str">
        <f ca="1" t="shared" si="129"/>
        <v>-</v>
      </c>
      <c r="AM488" s="62" t="str">
        <f t="shared" si="130"/>
        <v>高于同行150%</v>
      </c>
      <c r="AN488" s="5" t="str">
        <f t="shared" si="131"/>
        <v>高于同行150%</v>
      </c>
      <c r="AO488" s="63">
        <f t="shared" si="132"/>
        <v>46104.4001732407</v>
      </c>
      <c r="AP488" s="5" t="str">
        <f t="shared" si="133"/>
        <v/>
      </c>
      <c r="AQ488" s="60">
        <v>45439.443320706</v>
      </c>
    </row>
    <row r="489" ht="17" spans="1:43">
      <c r="A489" s="5">
        <f t="shared" si="136"/>
        <v>486</v>
      </c>
      <c r="B489" s="55" t="str">
        <f t="shared" si="126"/>
        <v>无交易</v>
      </c>
      <c r="C489" s="2" t="str">
        <f t="shared" si="127"/>
        <v/>
      </c>
      <c r="D489" s="56" t="str">
        <f t="shared" si="128"/>
        <v>可能流失</v>
      </c>
      <c r="E489" s="84" t="s">
        <v>1415</v>
      </c>
      <c r="F489" s="58">
        <v>45439.6810551042</v>
      </c>
      <c r="G489" s="59" t="s">
        <v>38</v>
      </c>
      <c r="H489" s="59" t="s">
        <v>39</v>
      </c>
      <c r="I489" s="59" t="s">
        <v>40</v>
      </c>
      <c r="J489" s="59" t="s">
        <v>149</v>
      </c>
      <c r="K489" s="59" t="s">
        <v>1416</v>
      </c>
      <c r="L489" s="59" t="s">
        <v>1417</v>
      </c>
      <c r="M489" s="60">
        <v>46085.8177546296</v>
      </c>
      <c r="N489" s="60">
        <v>46085.8234088773</v>
      </c>
      <c r="O489" s="60">
        <v>46085.8230809954</v>
      </c>
      <c r="P489" s="60"/>
      <c r="Q489" s="60">
        <v>46085.8234154977</v>
      </c>
      <c r="R489" s="59"/>
      <c r="S489" s="59">
        <v>84</v>
      </c>
      <c r="T489" s="59">
        <v>84</v>
      </c>
      <c r="U489" s="59">
        <v>84</v>
      </c>
      <c r="V489" s="59"/>
      <c r="W489" s="59">
        <v>1</v>
      </c>
      <c r="X489" s="59">
        <v>1</v>
      </c>
      <c r="Y489" s="59">
        <v>1</v>
      </c>
      <c r="Z489" s="59">
        <v>84</v>
      </c>
      <c r="AA489" s="59"/>
      <c r="AB489" s="59"/>
      <c r="AC489" s="59"/>
      <c r="AD489" s="61">
        <f>IF(AND($G489="正式版",$H489="中西医诊所"),IFERROR(R489/同类汇总数据!C$3,0),IF(AND($G489="正式版",$H489="中医诊所"),IFERROR(R489/同类汇总数据!C$4,0),IF(AND($G489="正式版",$H489="口腔诊所"),IFERROR(R489/同类汇总数据!C$5,0),IF(AND($G489="检查版",$H489="中西医诊所"),IFERROR(R489/同类汇总数据!C$6,0),IF(AND($G489="检查版",$H489="中医诊所"),IFERROR(R489/同类汇总数据!C$7,0),IF(AND($G489="检查版",$H489="口腔诊所"),IFERROR(R489/同类汇总数据!C$8,0),IF(AND($G489="互联网版",$H489="中西医诊所"),IFERROR(R489/同类汇总数据!C$9,0),IF(AND($G489="互联网版",$H489="中医诊所"),IFERROR(R489/同类汇总数据!C$10,0),IF(AND($G489="互联网版",$H489="口腔诊所"),IFERROR(R489/同类汇总数据!C$11,0))))))))))</f>
        <v>0</v>
      </c>
      <c r="AE489" s="61">
        <f>IF(AND($G489="正式版",$H489="中西医诊所"),IFERROR(S489/同类汇总数据!D$3,0),IF(AND($G489="正式版",$H489="中医诊所"),IFERROR(S489/同类汇总数据!D$4,0),IF(AND($G489="正式版",$H489="口腔诊所"),IFERROR(S489/同类汇总数据!D$5,0),IF(AND($G489="检查版",$H489="中西医诊所"),IFERROR(S489/同类汇总数据!D$6,0),IF(AND($G489="检查版",$H489="中医诊所"),IFERROR(S489/同类汇总数据!D$7,0),IF(AND($G489="检查版",$H489="口腔诊所"),IFERROR(S489/同类汇总数据!D$8,0),IF(AND($G489="互联网版",$H489="中西医诊所"),IFERROR(S489/同类汇总数据!D$9,0),IF(AND($G489="互联网版",$H489="中医诊所"),IFERROR(S489/同类汇总数据!D$10,0),IF(AND($G489="互联网版",$H489="口腔诊所"),IFERROR(S489/同类汇总数据!D$11,0))))))))))</f>
        <v>0.00230239776594887</v>
      </c>
      <c r="AF489" s="61">
        <f>IF(AND($G489="正式版",$H489="中西医诊所"),IFERROR(T489/同类汇总数据!E$3,0),IF(AND($G489="正式版",$H489="中医诊所"),IFERROR(T489/同类汇总数据!E$4,0),IF(AND($G489="正式版",$H489="口腔诊所"),IFERROR(T489/同类汇总数据!E$5,0),IF(AND($G489="检查版",$H489="中西医诊所"),IFERROR(T489/同类汇总数据!E$6,0),IF(AND($G489="检查版",$H489="中医诊所"),IFERROR(T489/同类汇总数据!E$7,0),IF(AND($G489="检查版",$H489="口腔诊所"),IFERROR(T489/同类汇总数据!E$8,0),IF(AND($G489="互联网版",$H489="中西医诊所"),IFERROR(T489/同类汇总数据!E$9,0),IF(AND($G489="互联网版",$H489="中医诊所"),IFERROR(T489/同类汇总数据!E$10,0),IF(AND($G489="互联网版",$H489="口腔诊所"),IFERROR(T489/同类汇总数据!E$11,0))))))))))</f>
        <v>0.000769821493043556</v>
      </c>
      <c r="AG489" s="61">
        <f>IF(AND($G489="正式版",$H489="中西医诊所"),IFERROR(U489/同类汇总数据!F$3,0),IF(AND($G489="正式版",$H489="中医诊所"),IFERROR(U489/同类汇总数据!F$4,0),IF(AND($G489="正式版",$H489="口腔诊所"),IFERROR(U489/同类汇总数据!F$5,0),IF(AND($G489="检查版",$H489="中西医诊所"),IFERROR(U489/同类汇总数据!F$6,0),IF(AND($G489="检查版",$H489="中医诊所"),IFERROR(U489/同类汇总数据!F$7,0),IF(AND($G489="检查版",$H489="口腔诊所"),IFERROR(U489/同类汇总数据!F$8,0),IF(AND($G489="互联网版",$H489="中西医诊所"),IFERROR(U489/同类汇总数据!F$9,0),IF(AND($G489="互联网版",$H489="中医诊所"),IFERROR(U489/同类汇总数据!F$10,0),IF(AND($G489="互联网版",$H489="口腔诊所"),IFERROR(U489/同类汇总数据!F$11,0))))))))))</f>
        <v>0.000875700743717198</v>
      </c>
      <c r="AH489" s="61">
        <f>IF(AND($G489="正式版",$H489="中西医诊所"),IFERROR(V489/同类汇总数据!G$3,0),IF(AND($G489="正式版",$H489="中医诊所"),IFERROR(V489/同类汇总数据!G$4,0),IF(AND($G489="正式版",$H489="口腔诊所"),IFERROR(V489/同类汇总数据!G$5,0),IF(AND($G489="检查版",$H489="中西医诊所"),IFERROR(V489/同类汇总数据!G$6,0),IF(AND($G489="检查版",$H489="中医诊所"),IFERROR(V489/同类汇总数据!G$7,0),IF(AND($G489="检查版",$H489="口腔诊所"),IFERROR(V489/同类汇总数据!G$8,0),IF(AND($G489="互联网版",$H489="中西医诊所"),IFERROR(V489/同类汇总数据!G$9,0),IF(AND($G489="互联网版",$H489="中医诊所"),IFERROR(V489/同类汇总数据!G$10,0),IF(AND($G489="互联网版",$H489="口腔诊所"),IFERROR(V489/同类汇总数据!G$11,0))))))))))</f>
        <v>0</v>
      </c>
      <c r="AI489" s="61">
        <f>IF(AND($G489="正式版",$H489="中西医诊所"),IFERROR(W489/同类汇总数据!H$3,0),IF(AND($G489="正式版",$H489="中医诊所"),IFERROR(W489/同类汇总数据!H$4,0),IF(AND($G489="正式版",$H489="口腔诊所"),IFERROR(W489/同类汇总数据!H$5,0),IF(AND($G489="检查版",$H489="中西医诊所"),IFERROR(W489/同类汇总数据!H$6,0),IF(AND($G489="检查版",$H489="中医诊所"),IFERROR(W489/同类汇总数据!H$7,0),IF(AND($G489="检查版",$H489="口腔诊所"),IFERROR(W489/同类汇总数据!H$8,0),IF(AND($G489="互联网版",$H489="中西医诊所"),IFERROR(W489/同类汇总数据!H$9,0),IF(AND($G489="互联网版",$H489="中医诊所"),IFERROR(W489/同类汇总数据!H$10,0),IF(AND($G489="互联网版",$H489="口腔诊所"),IFERROR(W489/同类汇总数据!H$11,0))))))))))</f>
        <v>0.002735002341162</v>
      </c>
      <c r="AJ489" s="61">
        <f>IF(AND($G489="正式版",$H489="中西医诊所"),IFERROR(X489/同类汇总数据!I$3,0),IF(AND($G489="正式版",$H489="中医诊所"),IFERROR(X489/同类汇总数据!I$4,0),IF(AND($G489="正式版",$H489="口腔诊所"),IFERROR(X489/同类汇总数据!I$5,0),IF(AND($G489="检查版",$H489="中西医诊所"),IFERROR(X489/同类汇总数据!I$6,0),IF(AND($G489="检查版",$H489="中医诊所"),IFERROR(X489/同类汇总数据!I$7,0),IF(AND($G489="检查版",$H489="口腔诊所"),IFERROR(X489/同类汇总数据!I$8,0),IF(AND($G489="互联网版",$H489="中西医诊所"),IFERROR(X489/同类汇总数据!I$9,0),IF(AND($G489="互联网版",$H489="中医诊所"),IFERROR(X489/同类汇总数据!I$10,0),IF(AND($G489="互联网版",$H489="口腔诊所"),IFERROR(X489/同类汇总数据!I$11,0))))))))))</f>
        <v>0.000884243740372243</v>
      </c>
      <c r="AK489" s="61">
        <f>IF(AND($G489="正式版",$H489="中西医诊所"),IFERROR(Y489/同类汇总数据!J$3,0),IF(AND($G489="正式版",$H489="中医诊所"),IFERROR(Y489/同类汇总数据!J$4,0),IF(AND($G489="正式版",$H489="口腔诊所"),IFERROR(Y489/同类汇总数据!J$5,0),IF(AND($G489="检查版",$H489="中西医诊所"),IFERROR(Y489/同类汇总数据!J$6,0),IF(AND($G489="检查版",$H489="中医诊所"),IFERROR(Y489/同类汇总数据!J$7,0),IF(AND($G489="检查版",$H489="口腔诊所"),IFERROR(Y489/同类汇总数据!J$8,0),IF(AND($G489="互联网版",$H489="中西医诊所"),IFERROR(Y489/同类汇总数据!J$9,0),IF(AND($G489="互联网版",$H489="中医诊所"),IFERROR(Y489/同类汇总数据!J$10,0),IF(AND($G489="互联网版",$H489="口腔诊所"),IFERROR(Y489/同类汇总数据!J$11,0))))))))))</f>
        <v>0.000999218211671188</v>
      </c>
      <c r="AL489" s="62" t="str">
        <f ca="1" t="shared" si="129"/>
        <v>最近一周未操作</v>
      </c>
      <c r="AM489" s="62" t="str">
        <f t="shared" si="130"/>
        <v>低于同行20%</v>
      </c>
      <c r="AN489" s="5" t="str">
        <f t="shared" si="131"/>
        <v>低于同行20%</v>
      </c>
      <c r="AO489" s="63">
        <f t="shared" si="132"/>
        <v>46085.8234154977</v>
      </c>
      <c r="AP489" s="5" t="str">
        <f t="shared" si="133"/>
        <v/>
      </c>
      <c r="AQ489" s="60">
        <v>45439.4441740856</v>
      </c>
    </row>
    <row r="490" ht="17" spans="1:43">
      <c r="A490" s="5">
        <f t="shared" si="136"/>
        <v>487</v>
      </c>
      <c r="B490" s="55" t="str">
        <f t="shared" si="126"/>
        <v>连续三月交易上升</v>
      </c>
      <c r="C490" s="2" t="str">
        <f t="shared" si="127"/>
        <v/>
      </c>
      <c r="D490" s="56" t="str">
        <f t="shared" si="128"/>
        <v>-</v>
      </c>
      <c r="E490" s="84" t="s">
        <v>1418</v>
      </c>
      <c r="F490" s="58">
        <v>45439.7141350926</v>
      </c>
      <c r="G490" s="59" t="s">
        <v>38</v>
      </c>
      <c r="H490" s="59" t="s">
        <v>39</v>
      </c>
      <c r="I490" s="59" t="s">
        <v>40</v>
      </c>
      <c r="J490" s="59" t="s">
        <v>75</v>
      </c>
      <c r="K490" s="59" t="s">
        <v>1419</v>
      </c>
      <c r="L490" s="59" t="s">
        <v>1420</v>
      </c>
      <c r="M490" s="60">
        <v>46104.3790856482</v>
      </c>
      <c r="N490" s="60">
        <v>46104.3980282986</v>
      </c>
      <c r="O490" s="60">
        <v>46104.3968260995</v>
      </c>
      <c r="P490" s="60">
        <v>46103.6556889815</v>
      </c>
      <c r="Q490" s="60">
        <v>46104.3980468634</v>
      </c>
      <c r="R490" s="59">
        <v>8191</v>
      </c>
      <c r="S490" s="59">
        <v>36030.98</v>
      </c>
      <c r="T490" s="59">
        <v>103743.92</v>
      </c>
      <c r="U490" s="59">
        <v>88667.72</v>
      </c>
      <c r="V490" s="59">
        <v>98</v>
      </c>
      <c r="W490" s="59">
        <v>419</v>
      </c>
      <c r="X490" s="59">
        <v>1269</v>
      </c>
      <c r="Y490" s="59">
        <v>1139</v>
      </c>
      <c r="Z490" s="59">
        <v>138.7601251956</v>
      </c>
      <c r="AA490" s="59">
        <v>0.4197386775</v>
      </c>
      <c r="AB490" s="59">
        <v>-0.4005197672</v>
      </c>
      <c r="AC490" s="59">
        <v>-0.1292899618</v>
      </c>
      <c r="AD490" s="61">
        <f>IF(AND($G490="正式版",$H490="中西医诊所"),IFERROR(R490/同类汇总数据!C$3,0),IF(AND($G490="正式版",$H490="中医诊所"),IFERROR(R490/同类汇总数据!C$4,0),IF(AND($G490="正式版",$H490="口腔诊所"),IFERROR(R490/同类汇总数据!C$5,0),IF(AND($G490="检查版",$H490="中西医诊所"),IFERROR(R490/同类汇总数据!C$6,0),IF(AND($G490="检查版",$H490="中医诊所"),IFERROR(R490/同类汇总数据!C$7,0),IF(AND($G490="检查版",$H490="口腔诊所"),IFERROR(R490/同类汇总数据!C$8,0),IF(AND($G490="互联网版",$H490="中西医诊所"),IFERROR(R490/同类汇总数据!C$9,0),IF(AND($G490="互联网版",$H490="中医诊所"),IFERROR(R490/同类汇总数据!C$10,0),IF(AND($G490="互联网版",$H490="口腔诊所"),IFERROR(R490/同类汇总数据!C$11,0))))))))))</f>
        <v>0.89501988179784</v>
      </c>
      <c r="AE490" s="61">
        <f>IF(AND($G490="正式版",$H490="中西医诊所"),IFERROR(S490/同类汇总数据!D$3,0),IF(AND($G490="正式版",$H490="中医诊所"),IFERROR(S490/同类汇总数据!D$4,0),IF(AND($G490="正式版",$H490="口腔诊所"),IFERROR(S490/同类汇总数据!D$5,0),IF(AND($G490="检查版",$H490="中西医诊所"),IFERROR(S490/同类汇总数据!D$6,0),IF(AND($G490="检查版",$H490="中医诊所"),IFERROR(S490/同类汇总数据!D$7,0),IF(AND($G490="检查版",$H490="口腔诊所"),IFERROR(S490/同类汇总数据!D$8,0),IF(AND($G490="互联网版",$H490="中西医诊所"),IFERROR(S490/同类汇总数据!D$9,0),IF(AND($G490="互联网版",$H490="中医诊所"),IFERROR(S490/同类汇总数据!D$10,0),IF(AND($G490="互联网版",$H490="口腔诊所"),IFERROR(S490/同类汇总数据!D$11,0))))))))))</f>
        <v>0.987591045916053</v>
      </c>
      <c r="AF490" s="61">
        <f>IF(AND($G490="正式版",$H490="中西医诊所"),IFERROR(T490/同类汇总数据!E$3,0),IF(AND($G490="正式版",$H490="中医诊所"),IFERROR(T490/同类汇总数据!E$4,0),IF(AND($G490="正式版",$H490="口腔诊所"),IFERROR(T490/同类汇总数据!E$5,0),IF(AND($G490="检查版",$H490="中西医诊所"),IFERROR(T490/同类汇总数据!E$6,0),IF(AND($G490="检查版",$H490="中医诊所"),IFERROR(T490/同类汇总数据!E$7,0),IF(AND($G490="检查版",$H490="口腔诊所"),IFERROR(T490/同类汇总数据!E$8,0),IF(AND($G490="互联网版",$H490="中西医诊所"),IFERROR(T490/同类汇总数据!E$9,0),IF(AND($G490="互联网版",$H490="中医诊所"),IFERROR(T490/同类汇总数据!E$10,0),IF(AND($G490="互联网版",$H490="口腔诊所"),IFERROR(T490/同类汇总数据!E$11,0))))))))))</f>
        <v>0.9507654689118</v>
      </c>
      <c r="AG490" s="61">
        <f>IF(AND($G490="正式版",$H490="中西医诊所"),IFERROR(U490/同类汇总数据!F$3,0),IF(AND($G490="正式版",$H490="中医诊所"),IFERROR(U490/同类汇总数据!F$4,0),IF(AND($G490="正式版",$H490="口腔诊所"),IFERROR(U490/同类汇总数据!F$5,0),IF(AND($G490="检查版",$H490="中西医诊所"),IFERROR(U490/同类汇总数据!F$6,0),IF(AND($G490="检查版",$H490="中医诊所"),IFERROR(U490/同类汇总数据!F$7,0),IF(AND($G490="检查版",$H490="口腔诊所"),IFERROR(U490/同类汇总数据!F$8,0),IF(AND($G490="互联网版",$H490="中西医诊所"),IFERROR(U490/同类汇总数据!F$9,0),IF(AND($G490="互联网版",$H490="中医诊所"),IFERROR(U490/同类汇总数据!F$10,0),IF(AND($G490="互联网版",$H490="口腔诊所"),IFERROR(U490/同类汇总数据!F$11,0))))))))))</f>
        <v>0.924361766044146</v>
      </c>
      <c r="AH490" s="61">
        <f>IF(AND($G490="正式版",$H490="中西医诊所"),IFERROR(V490/同类汇总数据!G$3,0),IF(AND($G490="正式版",$H490="中医诊所"),IFERROR(V490/同类汇总数据!G$4,0),IF(AND($G490="正式版",$H490="口腔诊所"),IFERROR(V490/同类汇总数据!G$5,0),IF(AND($G490="检查版",$H490="中西医诊所"),IFERROR(V490/同类汇总数据!G$6,0),IF(AND($G490="检查版",$H490="中医诊所"),IFERROR(V490/同类汇总数据!G$7,0),IF(AND($G490="检查版",$H490="口腔诊所"),IFERROR(V490/同类汇总数据!G$8,0),IF(AND($G490="互联网版",$H490="中西医诊所"),IFERROR(V490/同类汇总数据!G$9,0),IF(AND($G490="互联网版",$H490="中医诊所"),IFERROR(V490/同类汇总数据!G$10,0),IF(AND($G490="互联网版",$H490="口腔诊所"),IFERROR(V490/同类汇总数据!G$11,0))))))))))</f>
        <v>1.03374327935013</v>
      </c>
      <c r="AI490" s="61">
        <f>IF(AND($G490="正式版",$H490="中西医诊所"),IFERROR(W490/同类汇总数据!H$3,0),IF(AND($G490="正式版",$H490="中医诊所"),IFERROR(W490/同类汇总数据!H$4,0),IF(AND($G490="正式版",$H490="口腔诊所"),IFERROR(W490/同类汇总数据!H$5,0),IF(AND($G490="检查版",$H490="中西医诊所"),IFERROR(W490/同类汇总数据!H$6,0),IF(AND($G490="检查版",$H490="中医诊所"),IFERROR(W490/同类汇总数据!H$7,0),IF(AND($G490="检查版",$H490="口腔诊所"),IFERROR(W490/同类汇总数据!H$8,0),IF(AND($G490="互联网版",$H490="中西医诊所"),IFERROR(W490/同类汇总数据!H$9,0),IF(AND($G490="互联网版",$H490="中医诊所"),IFERROR(W490/同类汇总数据!H$10,0),IF(AND($G490="互联网版",$H490="口腔诊所"),IFERROR(W490/同类汇总数据!H$11,0))))))))))</f>
        <v>1.14596598094688</v>
      </c>
      <c r="AJ490" s="61">
        <f>IF(AND($G490="正式版",$H490="中西医诊所"),IFERROR(X490/同类汇总数据!I$3,0),IF(AND($G490="正式版",$H490="中医诊所"),IFERROR(X490/同类汇总数据!I$4,0),IF(AND($G490="正式版",$H490="口腔诊所"),IFERROR(X490/同类汇总数据!I$5,0),IF(AND($G490="检查版",$H490="中西医诊所"),IFERROR(X490/同类汇总数据!I$6,0),IF(AND($G490="检查版",$H490="中医诊所"),IFERROR(X490/同类汇总数据!I$7,0),IF(AND($G490="检查版",$H490="口腔诊所"),IFERROR(X490/同类汇总数据!I$8,0),IF(AND($G490="互联网版",$H490="中西医诊所"),IFERROR(X490/同类汇总数据!I$9,0),IF(AND($G490="互联网版",$H490="中医诊所"),IFERROR(X490/同类汇总数据!I$10,0),IF(AND($G490="互联网版",$H490="口腔诊所"),IFERROR(X490/同类汇总数据!I$11,0))))))))))</f>
        <v>1.12210530653238</v>
      </c>
      <c r="AK490" s="61">
        <f>IF(AND($G490="正式版",$H490="中西医诊所"),IFERROR(Y490/同类汇总数据!J$3,0),IF(AND($G490="正式版",$H490="中医诊所"),IFERROR(Y490/同类汇总数据!J$4,0),IF(AND($G490="正式版",$H490="口腔诊所"),IFERROR(Y490/同类汇总数据!J$5,0),IF(AND($G490="检查版",$H490="中西医诊所"),IFERROR(Y490/同类汇总数据!J$6,0),IF(AND($G490="检查版",$H490="中医诊所"),IFERROR(Y490/同类汇总数据!J$7,0),IF(AND($G490="检查版",$H490="口腔诊所"),IFERROR(Y490/同类汇总数据!J$8,0),IF(AND($G490="互联网版",$H490="中西医诊所"),IFERROR(Y490/同类汇总数据!J$9,0),IF(AND($G490="互联网版",$H490="中医诊所"),IFERROR(Y490/同类汇总数据!J$10,0),IF(AND($G490="互联网版",$H490="口腔诊所"),IFERROR(Y490/同类汇总数据!J$11,0))))))))))</f>
        <v>1.13810954309348</v>
      </c>
      <c r="AL490" s="62" t="str">
        <f ca="1" t="shared" si="129"/>
        <v>-</v>
      </c>
      <c r="AM490" s="62" t="str">
        <f t="shared" si="130"/>
        <v/>
      </c>
      <c r="AN490" s="5" t="str">
        <f t="shared" si="131"/>
        <v/>
      </c>
      <c r="AO490" s="63">
        <f t="shared" si="132"/>
        <v>46104.3980468634</v>
      </c>
      <c r="AP490" s="5" t="str">
        <f t="shared" si="133"/>
        <v/>
      </c>
      <c r="AQ490" s="60">
        <v>45439.4450411458</v>
      </c>
    </row>
    <row r="491" ht="17" spans="1:43">
      <c r="A491" s="5">
        <f t="shared" si="136"/>
        <v>488</v>
      </c>
      <c r="B491" s="55" t="str">
        <f t="shared" si="126"/>
        <v>连续三月交易上升</v>
      </c>
      <c r="C491" s="2" t="str">
        <f t="shared" si="127"/>
        <v/>
      </c>
      <c r="D491" s="56" t="str">
        <f t="shared" si="128"/>
        <v>-</v>
      </c>
      <c r="E491" s="84" t="s">
        <v>1421</v>
      </c>
      <c r="F491" s="58">
        <v>45441.6526293287</v>
      </c>
      <c r="G491" s="59" t="s">
        <v>38</v>
      </c>
      <c r="H491" s="59" t="s">
        <v>63</v>
      </c>
      <c r="I491" s="59" t="s">
        <v>40</v>
      </c>
      <c r="J491" s="59" t="s">
        <v>155</v>
      </c>
      <c r="K491" s="59" t="s">
        <v>1422</v>
      </c>
      <c r="L491" s="59" t="s">
        <v>190</v>
      </c>
      <c r="M491" s="60">
        <v>46104.3829050926</v>
      </c>
      <c r="N491" s="60">
        <v>46102.6339446644</v>
      </c>
      <c r="O491" s="60">
        <v>46102.6334692245</v>
      </c>
      <c r="P491" s="60">
        <v>46091.4538325</v>
      </c>
      <c r="Q491" s="60">
        <v>46103.7659186806</v>
      </c>
      <c r="R491" s="59">
        <v>4360</v>
      </c>
      <c r="S491" s="59">
        <v>4560</v>
      </c>
      <c r="T491" s="59">
        <v>15768</v>
      </c>
      <c r="U491" s="59">
        <v>14758</v>
      </c>
      <c r="V491" s="59">
        <v>6</v>
      </c>
      <c r="W491" s="59">
        <v>7</v>
      </c>
      <c r="X491" s="59">
        <v>16</v>
      </c>
      <c r="Y491" s="59">
        <v>14</v>
      </c>
      <c r="Z491" s="85" t="s">
        <v>1423</v>
      </c>
      <c r="AA491" s="59">
        <v>0.5109343936</v>
      </c>
      <c r="AB491" s="59">
        <v>-0.6315018315</v>
      </c>
      <c r="AC491" s="59">
        <v>-0.03985932</v>
      </c>
      <c r="AD491" s="61">
        <f>IF(AND($G491="正式版",$H491="中西医诊所"),IFERROR(R491/同类汇总数据!C$3,0),IF(AND($G491="正式版",$H491="中医诊所"),IFERROR(R491/同类汇总数据!C$4,0),IF(AND($G491="正式版",$H491="口腔诊所"),IFERROR(R491/同类汇总数据!C$5,0),IF(AND($G491="检查版",$H491="中西医诊所"),IFERROR(R491/同类汇总数据!C$6,0),IF(AND($G491="检查版",$H491="中医诊所"),IFERROR(R491/同类汇总数据!C$7,0),IF(AND($G491="检查版",$H491="口腔诊所"),IFERROR(R491/同类汇总数据!C$8,0),IF(AND($G491="互联网版",$H491="中西医诊所"),IFERROR(R491/同类汇总数据!C$9,0),IF(AND($G491="互联网版",$H491="中医诊所"),IFERROR(R491/同类汇总数据!C$10,0),IF(AND($G491="互联网版",$H491="口腔诊所"),IFERROR(R491/同类汇总数据!C$11,0))))))))))</f>
        <v>0.436107107724699</v>
      </c>
      <c r="AE491" s="61">
        <f>IF(AND($G491="正式版",$H491="中西医诊所"),IFERROR(S491/同类汇总数据!D$3,0),IF(AND($G491="正式版",$H491="中医诊所"),IFERROR(S491/同类汇总数据!D$4,0),IF(AND($G491="正式版",$H491="口腔诊所"),IFERROR(S491/同类汇总数据!D$5,0),IF(AND($G491="检查版",$H491="中西医诊所"),IFERROR(S491/同类汇总数据!D$6,0),IF(AND($G491="检查版",$H491="中医诊所"),IFERROR(S491/同类汇总数据!D$7,0),IF(AND($G491="检查版",$H491="口腔诊所"),IFERROR(S491/同类汇总数据!D$8,0),IF(AND($G491="互联网版",$H491="中西医诊所"),IFERROR(S491/同类汇总数据!D$9,0),IF(AND($G491="互联网版",$H491="中医诊所"),IFERROR(S491/同类汇总数据!D$10,0),IF(AND($G491="互联网版",$H491="口腔诊所"),IFERROR(S491/同类汇总数据!D$11,0))))))))))</f>
        <v>0.104994560106932</v>
      </c>
      <c r="AF491" s="61">
        <f>IF(AND($G491="正式版",$H491="中西医诊所"),IFERROR(T491/同类汇总数据!E$3,0),IF(AND($G491="正式版",$H491="中医诊所"),IFERROR(T491/同类汇总数据!E$4,0),IF(AND($G491="正式版",$H491="口腔诊所"),IFERROR(T491/同类汇总数据!E$5,0),IF(AND($G491="检查版",$H491="中西医诊所"),IFERROR(T491/同类汇总数据!E$6,0),IF(AND($G491="检查版",$H491="中医诊所"),IFERROR(T491/同类汇总数据!E$7,0),IF(AND($G491="检查版",$H491="口腔诊所"),IFERROR(T491/同类汇总数据!E$8,0),IF(AND($G491="互联网版",$H491="中西医诊所"),IFERROR(T491/同类汇总数据!E$9,0),IF(AND($G491="互联网版",$H491="中医诊所"),IFERROR(T491/同类汇总数据!E$10,0),IF(AND($G491="互联网版",$H491="口腔诊所"),IFERROR(T491/同类汇总数据!E$11,0))))))))))</f>
        <v>0.142224516871005</v>
      </c>
      <c r="AG491" s="61">
        <f>IF(AND($G491="正式版",$H491="中西医诊所"),IFERROR(U491/同类汇总数据!F$3,0),IF(AND($G491="正式版",$H491="中医诊所"),IFERROR(U491/同类汇总数据!F$4,0),IF(AND($G491="正式版",$H491="口腔诊所"),IFERROR(U491/同类汇总数据!F$5,0),IF(AND($G491="检查版",$H491="中西医诊所"),IFERROR(U491/同类汇总数据!F$6,0),IF(AND($G491="检查版",$H491="中医诊所"),IFERROR(U491/同类汇总数据!F$7,0),IF(AND($G491="检查版",$H491="口腔诊所"),IFERROR(U491/同类汇总数据!F$8,0),IF(AND($G491="互联网版",$H491="中西医诊所"),IFERROR(U491/同类汇总数据!F$9,0),IF(AND($G491="互联网版",$H491="中医诊所"),IFERROR(U491/同类汇总数据!F$10,0),IF(AND($G491="互联网版",$H491="口腔诊所"),IFERROR(U491/同类汇总数据!F$11,0))))))))))</f>
        <v>0.14773069076019</v>
      </c>
      <c r="AH491" s="61">
        <f>IF(AND($G491="正式版",$H491="中西医诊所"),IFERROR(V491/同类汇总数据!G$3,0),IF(AND($G491="正式版",$H491="中医诊所"),IFERROR(V491/同类汇总数据!G$4,0),IF(AND($G491="正式版",$H491="口腔诊所"),IFERROR(V491/同类汇总数据!G$5,0),IF(AND($G491="检查版",$H491="中西医诊所"),IFERROR(V491/同类汇总数据!G$6,0),IF(AND($G491="检查版",$H491="中医诊所"),IFERROR(V491/同类汇总数据!G$7,0),IF(AND($G491="检查版",$H491="口腔诊所"),IFERROR(V491/同类汇总数据!G$8,0),IF(AND($G491="互联网版",$H491="中西医诊所"),IFERROR(V491/同类汇总数据!G$9,0),IF(AND($G491="互联网版",$H491="中医诊所"),IFERROR(V491/同类汇总数据!G$10,0),IF(AND($G491="互联网版",$H491="口腔诊所"),IFERROR(V491/同类汇总数据!G$11,0))))))))))</f>
        <v>0.445884486192444</v>
      </c>
      <c r="AI491" s="61">
        <f>IF(AND($G491="正式版",$H491="中西医诊所"),IFERROR(W491/同类汇总数据!H$3,0),IF(AND($G491="正式版",$H491="中医诊所"),IFERROR(W491/同类汇总数据!H$4,0),IF(AND($G491="正式版",$H491="口腔诊所"),IFERROR(W491/同类汇总数据!H$5,0),IF(AND($G491="检查版",$H491="中西医诊所"),IFERROR(W491/同类汇总数据!H$6,0),IF(AND($G491="检查版",$H491="中医诊所"),IFERROR(W491/同类汇总数据!H$7,0),IF(AND($G491="检查版",$H491="口腔诊所"),IFERROR(W491/同类汇总数据!H$8,0),IF(AND($G491="互联网版",$H491="中西医诊所"),IFERROR(W491/同类汇总数据!H$9,0),IF(AND($G491="互联网版",$H491="中医诊所"),IFERROR(W491/同类汇总数据!H$10,0),IF(AND($G491="互联网版",$H491="口腔诊所"),IFERROR(W491/同类汇总数据!H$11,0))))))))))</f>
        <v>0.123269168795995</v>
      </c>
      <c r="AJ491" s="61">
        <f>IF(AND($G491="正式版",$H491="中西医诊所"),IFERROR(X491/同类汇总数据!I$3,0),IF(AND($G491="正式版",$H491="中医诊所"),IFERROR(X491/同类汇总数据!I$4,0),IF(AND($G491="正式版",$H491="口腔诊所"),IFERROR(X491/同类汇总数据!I$5,0),IF(AND($G491="检查版",$H491="中西医诊所"),IFERROR(X491/同类汇总数据!I$6,0),IF(AND($G491="检查版",$H491="中医诊所"),IFERROR(X491/同类汇总数据!I$7,0),IF(AND($G491="检查版",$H491="口腔诊所"),IFERROR(X491/同类汇总数据!I$8,0),IF(AND($G491="互联网版",$H491="中西医诊所"),IFERROR(X491/同类汇总数据!I$9,0),IF(AND($G491="互联网版",$H491="中医诊所"),IFERROR(X491/同类汇总数据!I$10,0),IF(AND($G491="互联网版",$H491="口腔诊所"),IFERROR(X491/同类汇总数据!I$11,0))))))))))</f>
        <v>0.108444064890217</v>
      </c>
      <c r="AK491" s="61">
        <f>IF(AND($G491="正式版",$H491="中西医诊所"),IFERROR(Y491/同类汇总数据!J$3,0),IF(AND($G491="正式版",$H491="中医诊所"),IFERROR(Y491/同类汇总数据!J$4,0),IF(AND($G491="正式版",$H491="口腔诊所"),IFERROR(Y491/同类汇总数据!J$5,0),IF(AND($G491="检查版",$H491="中西医诊所"),IFERROR(Y491/同类汇总数据!J$6,0),IF(AND($G491="检查版",$H491="中医诊所"),IFERROR(Y491/同类汇总数据!J$7,0),IF(AND($G491="检查版",$H491="口腔诊所"),IFERROR(Y491/同类汇总数据!J$8,0),IF(AND($G491="互联网版",$H491="中西医诊所"),IFERROR(Y491/同类汇总数据!J$9,0),IF(AND($G491="互联网版",$H491="中医诊所"),IFERROR(Y491/同类汇总数据!J$10,0),IF(AND($G491="互联网版",$H491="口腔诊所"),IFERROR(Y491/同类汇总数据!J$11,0))))))))))</f>
        <v>0.105416050798489</v>
      </c>
      <c r="AL491" s="62" t="str">
        <f ca="1" t="shared" si="129"/>
        <v>-</v>
      </c>
      <c r="AM491" s="62" t="str">
        <f t="shared" si="130"/>
        <v>低于同行20%</v>
      </c>
      <c r="AN491" s="5" t="str">
        <f t="shared" si="131"/>
        <v>低于同行20%</v>
      </c>
      <c r="AO491" s="63">
        <f t="shared" si="132"/>
        <v>46104.3829050926</v>
      </c>
      <c r="AP491" s="5" t="str">
        <f t="shared" si="133"/>
        <v/>
      </c>
      <c r="AQ491" s="60">
        <v>45439.4491289005</v>
      </c>
    </row>
    <row r="492" ht="17" spans="1:43">
      <c r="A492" s="5">
        <f t="shared" si="136"/>
        <v>489</v>
      </c>
      <c r="B492" s="55" t="str">
        <f t="shared" si="126"/>
        <v>交易波动较大</v>
      </c>
      <c r="C492" s="2" t="str">
        <f t="shared" si="127"/>
        <v>本月交易额降超50%</v>
      </c>
      <c r="D492" s="56" t="str">
        <f t="shared" si="128"/>
        <v>-</v>
      </c>
      <c r="E492" s="84" t="s">
        <v>1424</v>
      </c>
      <c r="F492" s="58">
        <v>45442.4362845718</v>
      </c>
      <c r="G492" s="59" t="s">
        <v>38</v>
      </c>
      <c r="H492" s="59" t="s">
        <v>39</v>
      </c>
      <c r="I492" s="59" t="s">
        <v>40</v>
      </c>
      <c r="J492" s="59" t="s">
        <v>78</v>
      </c>
      <c r="K492" s="59" t="s">
        <v>1425</v>
      </c>
      <c r="L492" s="59"/>
      <c r="M492" s="60">
        <v>46104.3985069444</v>
      </c>
      <c r="N492" s="60">
        <v>46103.7959961574</v>
      </c>
      <c r="O492" s="60">
        <v>46103.7925713657</v>
      </c>
      <c r="P492" s="60">
        <v>46102.6978431366</v>
      </c>
      <c r="Q492" s="60">
        <v>46103.7960258681</v>
      </c>
      <c r="R492" s="59">
        <v>343</v>
      </c>
      <c r="S492" s="59">
        <v>2156.1</v>
      </c>
      <c r="T492" s="59">
        <v>8950.1</v>
      </c>
      <c r="U492" s="59">
        <v>8198.1</v>
      </c>
      <c r="V492" s="59">
        <v>4</v>
      </c>
      <c r="W492" s="59">
        <v>11</v>
      </c>
      <c r="X492" s="59">
        <v>36</v>
      </c>
      <c r="Y492" s="59">
        <v>32</v>
      </c>
      <c r="Z492" s="59">
        <v>327.924</v>
      </c>
      <c r="AA492" s="59">
        <v>-0.513515343</v>
      </c>
      <c r="AB492" s="59">
        <v>0.8763759526</v>
      </c>
      <c r="AC492" s="59">
        <v>-0.5844475721</v>
      </c>
      <c r="AD492" s="61">
        <f>IF(AND($G492="正式版",$H492="中西医诊所"),IFERROR(R492/同类汇总数据!C$3,0),IF(AND($G492="正式版",$H492="中医诊所"),IFERROR(R492/同类汇总数据!C$4,0),IF(AND($G492="正式版",$H492="口腔诊所"),IFERROR(R492/同类汇总数据!C$5,0),IF(AND($G492="检查版",$H492="中西医诊所"),IFERROR(R492/同类汇总数据!C$6,0),IF(AND($G492="检查版",$H492="中医诊所"),IFERROR(R492/同类汇总数据!C$7,0),IF(AND($G492="检查版",$H492="口腔诊所"),IFERROR(R492/同类汇总数据!C$8,0),IF(AND($G492="互联网版",$H492="中西医诊所"),IFERROR(R492/同类汇总数据!C$9,0),IF(AND($G492="互联网版",$H492="中医诊所"),IFERROR(R492/同类汇总数据!C$10,0),IF(AND($G492="互联网版",$H492="口腔诊所"),IFERROR(R492/同类汇总数据!C$11,0))))))))))</f>
        <v>0.0374791624290879</v>
      </c>
      <c r="AE492" s="61">
        <f>IF(AND($G492="正式版",$H492="中西医诊所"),IFERROR(S492/同类汇总数据!D$3,0),IF(AND($G492="正式版",$H492="中医诊所"),IFERROR(S492/同类汇总数据!D$4,0),IF(AND($G492="正式版",$H492="口腔诊所"),IFERROR(S492/同类汇总数据!D$5,0),IF(AND($G492="检查版",$H492="中西医诊所"),IFERROR(S492/同类汇总数据!D$6,0),IF(AND($G492="检查版",$H492="中医诊所"),IFERROR(S492/同类汇总数据!D$7,0),IF(AND($G492="检查版",$H492="口腔诊所"),IFERROR(S492/同类汇总数据!D$8,0),IF(AND($G492="互联网版",$H492="中西医诊所"),IFERROR(S492/同类汇总数据!D$9,0),IF(AND($G492="互联网版",$H492="中医诊所"),IFERROR(S492/同类汇总数据!D$10,0),IF(AND($G492="互联网版",$H492="口腔诊所"),IFERROR(S492/同类汇总数据!D$11,0))))))))))</f>
        <v>0.059097616942409</v>
      </c>
      <c r="AF492" s="61">
        <f>IF(AND($G492="正式版",$H492="中西医诊所"),IFERROR(T492/同类汇总数据!E$3,0),IF(AND($G492="正式版",$H492="中医诊所"),IFERROR(T492/同类汇总数据!E$4,0),IF(AND($G492="正式版",$H492="口腔诊所"),IFERROR(T492/同类汇总数据!E$5,0),IF(AND($G492="检查版",$H492="中西医诊所"),IFERROR(T492/同类汇总数据!E$6,0),IF(AND($G492="检查版",$H492="中医诊所"),IFERROR(T492/同类汇总数据!E$7,0),IF(AND($G492="检查版",$H492="口腔诊所"),IFERROR(T492/同类汇总数据!E$8,0),IF(AND($G492="互联网版",$H492="中西医诊所"),IFERROR(T492/同类汇总数据!E$9,0),IF(AND($G492="互联网版",$H492="中医诊所"),IFERROR(T492/同类汇总数据!E$10,0),IF(AND($G492="互联网版",$H492="口腔诊所"),IFERROR(T492/同类汇总数据!E$11,0))))))))))</f>
        <v>0.0820235636296325</v>
      </c>
      <c r="AG492" s="61">
        <f>IF(AND($G492="正式版",$H492="中西医诊所"),IFERROR(U492/同类汇总数据!F$3,0),IF(AND($G492="正式版",$H492="中医诊所"),IFERROR(U492/同类汇总数据!F$4,0),IF(AND($G492="正式版",$H492="口腔诊所"),IFERROR(U492/同类汇总数据!F$5,0),IF(AND($G492="检查版",$H492="中西医诊所"),IFERROR(U492/同类汇总数据!F$6,0),IF(AND($G492="检查版",$H492="中医诊所"),IFERROR(U492/同类汇总数据!F$7,0),IF(AND($G492="检查版",$H492="口腔诊所"),IFERROR(U492/同类汇总数据!F$8,0),IF(AND($G492="互联网版",$H492="中西医诊所"),IFERROR(U492/同类汇总数据!F$9,0),IF(AND($G492="互联网版",$H492="中医诊所"),IFERROR(U492/同类汇总数据!F$10,0),IF(AND($G492="互联网版",$H492="口腔诊所"),IFERROR(U492/同类汇总数据!F$11,0))))))))))</f>
        <v>0.0854652650841424</v>
      </c>
      <c r="AH492" s="61">
        <f>IF(AND($G492="正式版",$H492="中西医诊所"),IFERROR(V492/同类汇总数据!G$3,0),IF(AND($G492="正式版",$H492="中医诊所"),IFERROR(V492/同类汇总数据!G$4,0),IF(AND($G492="正式版",$H492="口腔诊所"),IFERROR(V492/同类汇总数据!G$5,0),IF(AND($G492="检查版",$H492="中西医诊所"),IFERROR(V492/同类汇总数据!G$6,0),IF(AND($G492="检查版",$H492="中医诊所"),IFERROR(V492/同类汇总数据!G$7,0),IF(AND($G492="检查版",$H492="口腔诊所"),IFERROR(V492/同类汇总数据!G$8,0),IF(AND($G492="互联网版",$H492="中西医诊所"),IFERROR(V492/同类汇总数据!G$9,0),IF(AND($G492="互联网版",$H492="中医诊所"),IFERROR(V492/同类汇总数据!G$10,0),IF(AND($G492="互联网版",$H492="口腔诊所"),IFERROR(V492/同类汇总数据!G$11,0))))))))))</f>
        <v>0.042193603238781</v>
      </c>
      <c r="AI492" s="61">
        <f>IF(AND($G492="正式版",$H492="中西医诊所"),IFERROR(W492/同类汇总数据!H$3,0),IF(AND($G492="正式版",$H492="中医诊所"),IFERROR(W492/同类汇总数据!H$4,0),IF(AND($G492="正式版",$H492="口腔诊所"),IFERROR(W492/同类汇总数据!H$5,0),IF(AND($G492="检查版",$H492="中西医诊所"),IFERROR(W492/同类汇总数据!H$6,0),IF(AND($G492="检查版",$H492="中医诊所"),IFERROR(W492/同类汇总数据!H$7,0),IF(AND($G492="检查版",$H492="口腔诊所"),IFERROR(W492/同类汇总数据!H$8,0),IF(AND($G492="互联网版",$H492="中西医诊所"),IFERROR(W492/同类汇总数据!H$9,0),IF(AND($G492="互联网版",$H492="中医诊所"),IFERROR(W492/同类汇总数据!H$10,0),IF(AND($G492="互联网版",$H492="口腔诊所"),IFERROR(W492/同类汇总数据!H$11,0))))))))))</f>
        <v>0.030085025752782</v>
      </c>
      <c r="AJ492" s="61">
        <f>IF(AND($G492="正式版",$H492="中西医诊所"),IFERROR(X492/同类汇总数据!I$3,0),IF(AND($G492="正式版",$H492="中医诊所"),IFERROR(X492/同类汇总数据!I$4,0),IF(AND($G492="正式版",$H492="口腔诊所"),IFERROR(X492/同类汇总数据!I$5,0),IF(AND($G492="检查版",$H492="中西医诊所"),IFERROR(X492/同类汇总数据!I$6,0),IF(AND($G492="检查版",$H492="中医诊所"),IFERROR(X492/同类汇总数据!I$7,0),IF(AND($G492="检查版",$H492="口腔诊所"),IFERROR(X492/同类汇总数据!I$8,0),IF(AND($G492="互联网版",$H492="中西医诊所"),IFERROR(X492/同类汇总数据!I$9,0),IF(AND($G492="互联网版",$H492="中医诊所"),IFERROR(X492/同类汇总数据!I$10,0),IF(AND($G492="互联网版",$H492="口腔诊所"),IFERROR(X492/同类汇总数据!I$11,0))))))))))</f>
        <v>0.0318327746534008</v>
      </c>
      <c r="AK492" s="61">
        <f>IF(AND($G492="正式版",$H492="中西医诊所"),IFERROR(Y492/同类汇总数据!J$3,0),IF(AND($G492="正式版",$H492="中医诊所"),IFERROR(Y492/同类汇总数据!J$4,0),IF(AND($G492="正式版",$H492="口腔诊所"),IFERROR(Y492/同类汇总数据!J$5,0),IF(AND($G492="检查版",$H492="中西医诊所"),IFERROR(Y492/同类汇总数据!J$6,0),IF(AND($G492="检查版",$H492="中医诊所"),IFERROR(Y492/同类汇总数据!J$7,0),IF(AND($G492="检查版",$H492="口腔诊所"),IFERROR(Y492/同类汇总数据!J$8,0),IF(AND($G492="互联网版",$H492="中西医诊所"),IFERROR(Y492/同类汇总数据!J$9,0),IF(AND($G492="互联网版",$H492="中医诊所"),IFERROR(Y492/同类汇总数据!J$10,0),IF(AND($G492="互联网版",$H492="口腔诊所"),IFERROR(Y492/同类汇总数据!J$11,0))))))))))</f>
        <v>0.031974982773478</v>
      </c>
      <c r="AL492" s="62" t="str">
        <f ca="1" t="shared" si="129"/>
        <v>-</v>
      </c>
      <c r="AM492" s="62" t="str">
        <f t="shared" si="130"/>
        <v>低于同行20%</v>
      </c>
      <c r="AN492" s="5" t="str">
        <f t="shared" si="131"/>
        <v>低于同行20%</v>
      </c>
      <c r="AO492" s="63">
        <f t="shared" si="132"/>
        <v>46104.3985069444</v>
      </c>
      <c r="AP492" s="5" t="str">
        <f t="shared" si="133"/>
        <v/>
      </c>
      <c r="AQ492" s="60">
        <v>45439.6810551042</v>
      </c>
    </row>
    <row r="493" ht="17" spans="1:43">
      <c r="A493" s="5">
        <f t="shared" si="136"/>
        <v>490</v>
      </c>
      <c r="B493" s="55" t="str">
        <f t="shared" si="126"/>
        <v>连续三月交易上升</v>
      </c>
      <c r="C493" s="2" t="str">
        <f t="shared" si="127"/>
        <v/>
      </c>
      <c r="D493" s="56" t="str">
        <f t="shared" si="128"/>
        <v>-</v>
      </c>
      <c r="E493" s="84" t="s">
        <v>1426</v>
      </c>
      <c r="F493" s="58">
        <v>45442.4401354282</v>
      </c>
      <c r="G493" s="59" t="s">
        <v>38</v>
      </c>
      <c r="H493" s="59" t="s">
        <v>39</v>
      </c>
      <c r="I493" s="59" t="s">
        <v>40</v>
      </c>
      <c r="J493" s="59" t="s">
        <v>511</v>
      </c>
      <c r="K493" s="59" t="s">
        <v>1427</v>
      </c>
      <c r="L493" s="59"/>
      <c r="M493" s="60">
        <v>46104.3646412037</v>
      </c>
      <c r="N493" s="60">
        <v>46104.3953805787</v>
      </c>
      <c r="O493" s="60">
        <v>46104.3919054514</v>
      </c>
      <c r="P493" s="60">
        <v>46101.4696901042</v>
      </c>
      <c r="Q493" s="60">
        <v>46104.3953882986</v>
      </c>
      <c r="R493" s="59">
        <v>10580.72</v>
      </c>
      <c r="S493" s="59">
        <v>35128.69</v>
      </c>
      <c r="T493" s="59">
        <v>87545.35</v>
      </c>
      <c r="U493" s="59">
        <v>73649.9</v>
      </c>
      <c r="V493" s="59">
        <v>182</v>
      </c>
      <c r="W493" s="59">
        <v>635</v>
      </c>
      <c r="X493" s="59">
        <v>1788</v>
      </c>
      <c r="Y493" s="59">
        <v>1517</v>
      </c>
      <c r="Z493" s="59">
        <v>91.0381953028</v>
      </c>
      <c r="AA493" s="59">
        <v>0.9311388372</v>
      </c>
      <c r="AB493" s="59">
        <v>-0.4685134109</v>
      </c>
      <c r="AC493" s="59">
        <v>-0.2610059396</v>
      </c>
      <c r="AD493" s="61">
        <f>IF(AND($G493="正式版",$H493="中西医诊所"),IFERROR(R493/同类汇总数据!C$3,0),IF(AND($G493="正式版",$H493="中医诊所"),IFERROR(R493/同类汇总数据!C$4,0),IF(AND($G493="正式版",$H493="口腔诊所"),IFERROR(R493/同类汇总数据!C$5,0),IF(AND($G493="检查版",$H493="中西医诊所"),IFERROR(R493/同类汇总数据!C$6,0),IF(AND($G493="检查版",$H493="中医诊所"),IFERROR(R493/同类汇总数据!C$7,0),IF(AND($G493="检查版",$H493="口腔诊所"),IFERROR(R493/同类汇总数据!C$8,0),IF(AND($G493="互联网版",$H493="中西医诊所"),IFERROR(R493/同类汇总数据!C$9,0),IF(AND($G493="互联网版",$H493="中医诊所"),IFERROR(R493/同类汇总数据!C$10,0),IF(AND($G493="互联网版",$H493="口腔诊所"),IFERROR(R493/同类汇总数据!C$11,0))))))))))</f>
        <v>1.15614146792041</v>
      </c>
      <c r="AE493" s="61">
        <f>IF(AND($G493="正式版",$H493="中西医诊所"),IFERROR(S493/同类汇总数据!D$3,0),IF(AND($G493="正式版",$H493="中医诊所"),IFERROR(S493/同类汇总数据!D$4,0),IF(AND($G493="正式版",$H493="口腔诊所"),IFERROR(S493/同类汇总数据!D$5,0),IF(AND($G493="检查版",$H493="中西医诊所"),IFERROR(S493/同类汇总数据!D$6,0),IF(AND($G493="检查版",$H493="中医诊所"),IFERROR(S493/同类汇总数据!D$7,0),IF(AND($G493="检查版",$H493="口腔诊所"),IFERROR(S493/同类汇总数据!D$8,0),IF(AND($G493="互联网版",$H493="中西医诊所"),IFERROR(S493/同类汇总数据!D$9,0),IF(AND($G493="互联网版",$H493="中医诊所"),IFERROR(S493/同类汇总数据!D$10,0),IF(AND($G493="互联网版",$H493="口腔诊所"),IFERROR(S493/同类汇总数据!D$11,0))))))))))</f>
        <v>0.962859730675124</v>
      </c>
      <c r="AF493" s="61">
        <f>IF(AND($G493="正式版",$H493="中西医诊所"),IFERROR(T493/同类汇总数据!E$3,0),IF(AND($G493="正式版",$H493="中医诊所"),IFERROR(T493/同类汇总数据!E$4,0),IF(AND($G493="正式版",$H493="口腔诊所"),IFERROR(T493/同类汇总数据!E$5,0),IF(AND($G493="检查版",$H493="中西医诊所"),IFERROR(T493/同类汇总数据!E$6,0),IF(AND($G493="检查版",$H493="中医诊所"),IFERROR(T493/同类汇总数据!E$7,0),IF(AND($G493="检查版",$H493="口腔诊所"),IFERROR(T493/同类汇总数据!E$8,0),IF(AND($G493="互联网版",$H493="中西医诊所"),IFERROR(T493/同类汇总数据!E$9,0),IF(AND($G493="互联网版",$H493="中医诊所"),IFERROR(T493/同类汇总数据!E$10,0),IF(AND($G493="互联网版",$H493="口腔诊所"),IFERROR(T493/同类汇总数据!E$11,0))))))))))</f>
        <v>0.802313000547865</v>
      </c>
      <c r="AG493" s="61">
        <f>IF(AND($G493="正式版",$H493="中西医诊所"),IFERROR(U493/同类汇总数据!F$3,0),IF(AND($G493="正式版",$H493="中医诊所"),IFERROR(U493/同类汇总数据!F$4,0),IF(AND($G493="正式版",$H493="口腔诊所"),IFERROR(U493/同类汇总数据!F$5,0),IF(AND($G493="检查版",$H493="中西医诊所"),IFERROR(U493/同类汇总数据!F$6,0),IF(AND($G493="检查版",$H493="中医诊所"),IFERROR(U493/同类汇总数据!F$7,0),IF(AND($G493="检查版",$H493="口腔诊所"),IFERROR(U493/同类汇总数据!F$8,0),IF(AND($G493="互联网版",$H493="中西医诊所"),IFERROR(U493/同类汇总数据!F$9,0),IF(AND($G493="互联网版",$H493="中医诊所"),IFERROR(U493/同类汇总数据!F$10,0),IF(AND($G493="互联网版",$H493="口腔诊所"),IFERROR(U493/同类汇总数据!F$11,0))))))))))</f>
        <v>0.767800859579729</v>
      </c>
      <c r="AH493" s="61">
        <f>IF(AND($G493="正式版",$H493="中西医诊所"),IFERROR(V493/同类汇总数据!G$3,0),IF(AND($G493="正式版",$H493="中医诊所"),IFERROR(V493/同类汇总数据!G$4,0),IF(AND($G493="正式版",$H493="口腔诊所"),IFERROR(V493/同类汇总数据!G$5,0),IF(AND($G493="检查版",$H493="中西医诊所"),IFERROR(V493/同类汇总数据!G$6,0),IF(AND($G493="检查版",$H493="中医诊所"),IFERROR(V493/同类汇总数据!G$7,0),IF(AND($G493="检查版",$H493="口腔诊所"),IFERROR(V493/同类汇总数据!G$8,0),IF(AND($G493="互联网版",$H493="中西医诊所"),IFERROR(V493/同类汇总数据!G$9,0),IF(AND($G493="互联网版",$H493="中医诊所"),IFERROR(V493/同类汇总数据!G$10,0),IF(AND($G493="互联网版",$H493="口腔诊所"),IFERROR(V493/同类汇总数据!G$11,0))))))))))</f>
        <v>1.91980894736453</v>
      </c>
      <c r="AI493" s="61">
        <f>IF(AND($G493="正式版",$H493="中西医诊所"),IFERROR(W493/同类汇总数据!H$3,0),IF(AND($G493="正式版",$H493="中医诊所"),IFERROR(W493/同类汇总数据!H$4,0),IF(AND($G493="正式版",$H493="口腔诊所"),IFERROR(W493/同类汇总数据!H$5,0),IF(AND($G493="检查版",$H493="中西医诊所"),IFERROR(W493/同类汇总数据!H$6,0),IF(AND($G493="检查版",$H493="中医诊所"),IFERROR(W493/同类汇总数据!H$7,0),IF(AND($G493="检查版",$H493="口腔诊所"),IFERROR(W493/同类汇总数据!H$8,0),IF(AND($G493="互联网版",$H493="中西医诊所"),IFERROR(W493/同类汇总数据!H$9,0),IF(AND($G493="互联网版",$H493="中医诊所"),IFERROR(W493/同类汇总数据!H$10,0),IF(AND($G493="互联网版",$H493="口腔诊所"),IFERROR(W493/同类汇总数据!H$11,0))))))))))</f>
        <v>1.73672648663787</v>
      </c>
      <c r="AJ493" s="61">
        <f>IF(AND($G493="正式版",$H493="中西医诊所"),IFERROR(X493/同类汇总数据!I$3,0),IF(AND($G493="正式版",$H493="中医诊所"),IFERROR(X493/同类汇总数据!I$4,0),IF(AND($G493="正式版",$H493="口腔诊所"),IFERROR(X493/同类汇总数据!I$5,0),IF(AND($G493="检查版",$H493="中西医诊所"),IFERROR(X493/同类汇总数据!I$6,0),IF(AND($G493="检查版",$H493="中医诊所"),IFERROR(X493/同类汇总数据!I$7,0),IF(AND($G493="检查版",$H493="口腔诊所"),IFERROR(X493/同类汇总数据!I$8,0),IF(AND($G493="互联网版",$H493="中西医诊所"),IFERROR(X493/同类汇总数据!I$9,0),IF(AND($G493="互联网版",$H493="中医诊所"),IFERROR(X493/同类汇总数据!I$10,0),IF(AND($G493="互联网版",$H493="口腔诊所"),IFERROR(X493/同类汇总数据!I$11,0))))))))))</f>
        <v>1.58102780778557</v>
      </c>
      <c r="AK493" s="61">
        <f>IF(AND($G493="正式版",$H493="中西医诊所"),IFERROR(Y493/同类汇总数据!J$3,0),IF(AND($G493="正式版",$H493="中医诊所"),IFERROR(Y493/同类汇总数据!J$4,0),IF(AND($G493="正式版",$H493="口腔诊所"),IFERROR(Y493/同类汇总数据!J$5,0),IF(AND($G493="检查版",$H493="中西医诊所"),IFERROR(Y493/同类汇总数据!J$6,0),IF(AND($G493="检查版",$H493="中医诊所"),IFERROR(Y493/同类汇总数据!J$7,0),IF(AND($G493="检查版",$H493="口腔诊所"),IFERROR(Y493/同类汇总数据!J$8,0),IF(AND($G493="互联网版",$H493="中西医诊所"),IFERROR(Y493/同类汇总数据!J$9,0),IF(AND($G493="互联网版",$H493="中医诊所"),IFERROR(Y493/同类汇总数据!J$10,0),IF(AND($G493="互联网版",$H493="口腔诊所"),IFERROR(Y493/同类汇总数据!J$11,0))))))))))</f>
        <v>1.51581402710519</v>
      </c>
      <c r="AL493" s="62" t="str">
        <f ca="1" t="shared" si="129"/>
        <v>-</v>
      </c>
      <c r="AM493" s="62" t="str">
        <f t="shared" si="130"/>
        <v/>
      </c>
      <c r="AN493" s="5" t="str">
        <f t="shared" si="131"/>
        <v>高于同行150%</v>
      </c>
      <c r="AO493" s="63">
        <f t="shared" si="132"/>
        <v>46104.3953882986</v>
      </c>
      <c r="AP493" s="5" t="str">
        <f t="shared" si="133"/>
        <v/>
      </c>
      <c r="AQ493" s="60">
        <v>45439.7141350926</v>
      </c>
    </row>
    <row r="494" ht="17" spans="1:43">
      <c r="A494" s="5">
        <f t="shared" ref="A494:A503" si="137">ROW()-3</f>
        <v>491</v>
      </c>
      <c r="B494" s="55" t="str">
        <f t="shared" si="126"/>
        <v>连续三月交易上升</v>
      </c>
      <c r="C494" s="2" t="str">
        <f t="shared" si="127"/>
        <v/>
      </c>
      <c r="D494" s="56" t="str">
        <f t="shared" si="128"/>
        <v>-</v>
      </c>
      <c r="E494" s="84" t="s">
        <v>1428</v>
      </c>
      <c r="F494" s="58">
        <v>45442.7111804514</v>
      </c>
      <c r="G494" s="59" t="s">
        <v>38</v>
      </c>
      <c r="H494" s="59" t="s">
        <v>66</v>
      </c>
      <c r="I494" s="59" t="s">
        <v>40</v>
      </c>
      <c r="J494" s="59" t="s">
        <v>102</v>
      </c>
      <c r="K494" s="59" t="s">
        <v>1429</v>
      </c>
      <c r="L494" s="59" t="s">
        <v>1430</v>
      </c>
      <c r="M494" s="60">
        <v>46104.3691898148</v>
      </c>
      <c r="N494" s="60">
        <v>46102.6944325</v>
      </c>
      <c r="O494" s="60">
        <v>46102.589148206</v>
      </c>
      <c r="P494" s="60">
        <v>46098.6989416667</v>
      </c>
      <c r="Q494" s="60">
        <v>46102.6944386343</v>
      </c>
      <c r="R494" s="59">
        <v>1629.46</v>
      </c>
      <c r="S494" s="59">
        <v>5166.16</v>
      </c>
      <c r="T494" s="59">
        <v>15817.22</v>
      </c>
      <c r="U494" s="59">
        <v>13975.47</v>
      </c>
      <c r="V494" s="59">
        <v>14</v>
      </c>
      <c r="W494" s="59">
        <v>38</v>
      </c>
      <c r="X494" s="59">
        <v>108</v>
      </c>
      <c r="Y494" s="59">
        <v>91</v>
      </c>
      <c r="Z494" s="59">
        <v>317.6243181818</v>
      </c>
      <c r="AA494" s="59">
        <v>1.1928418622</v>
      </c>
      <c r="AB494" s="59">
        <v>-0.7159879158</v>
      </c>
      <c r="AC494" s="59">
        <v>0.3050224029</v>
      </c>
      <c r="AD494" s="61">
        <f>IF(AND($G494="正式版",$H494="中西医诊所"),IFERROR(R494/同类汇总数据!C$3,0),IF(AND($G494="正式版",$H494="中医诊所"),IFERROR(R494/同类汇总数据!C$4,0),IF(AND($G494="正式版",$H494="口腔诊所"),IFERROR(R494/同类汇总数据!C$5,0),IF(AND($G494="检查版",$H494="中西医诊所"),IFERROR(R494/同类汇总数据!C$6,0),IF(AND($G494="检查版",$H494="中医诊所"),IFERROR(R494/同类汇总数据!C$7,0),IF(AND($G494="检查版",$H494="口腔诊所"),IFERROR(R494/同类汇总数据!C$8,0),IF(AND($G494="互联网版",$H494="中西医诊所"),IFERROR(R494/同类汇总数据!C$9,0),IF(AND($G494="互联网版",$H494="中医诊所"),IFERROR(R494/同类汇总数据!C$10,0),IF(AND($G494="互联网版",$H494="口腔诊所"),IFERROR(R494/同类汇总数据!C$11,0))))))))))</f>
        <v>0.234555603422056</v>
      </c>
      <c r="AE494" s="61">
        <f>IF(AND($G494="正式版",$H494="中西医诊所"),IFERROR(S494/同类汇总数据!D$3,0),IF(AND($G494="正式版",$H494="中医诊所"),IFERROR(S494/同类汇总数据!D$4,0),IF(AND($G494="正式版",$H494="口腔诊所"),IFERROR(S494/同类汇总数据!D$5,0),IF(AND($G494="检查版",$H494="中西医诊所"),IFERROR(S494/同类汇总数据!D$6,0),IF(AND($G494="检查版",$H494="中医诊所"),IFERROR(S494/同类汇总数据!D$7,0),IF(AND($G494="检查版",$H494="口腔诊所"),IFERROR(S494/同类汇总数据!D$8,0),IF(AND($G494="互联网版",$H494="中西医诊所"),IFERROR(S494/同类汇总数据!D$9,0),IF(AND($G494="互联网版",$H494="中医诊所"),IFERROR(S494/同类汇总数据!D$10,0),IF(AND($G494="互联网版",$H494="口腔诊所"),IFERROR(S494/同类汇总数据!D$11,0))))))))))</f>
        <v>0.191663943170551</v>
      </c>
      <c r="AF494" s="61">
        <f>IF(AND($G494="正式版",$H494="中西医诊所"),IFERROR(T494/同类汇总数据!E$3,0),IF(AND($G494="正式版",$H494="中医诊所"),IFERROR(T494/同类汇总数据!E$4,0),IF(AND($G494="正式版",$H494="口腔诊所"),IFERROR(T494/同类汇总数据!E$5,0),IF(AND($G494="检查版",$H494="中西医诊所"),IFERROR(T494/同类汇总数据!E$6,0),IF(AND($G494="检查版",$H494="中医诊所"),IFERROR(T494/同类汇总数据!E$7,0),IF(AND($G494="检查版",$H494="口腔诊所"),IFERROR(T494/同类汇总数据!E$8,0),IF(AND($G494="互联网版",$H494="中西医诊所"),IFERROR(T494/同类汇总数据!E$9,0),IF(AND($G494="互联网版",$H494="中医诊所"),IFERROR(T494/同类汇总数据!E$10,0),IF(AND($G494="互联网版",$H494="口腔诊所"),IFERROR(T494/同类汇总数据!E$11,0))))))))))</f>
        <v>0.203241674180501</v>
      </c>
      <c r="AG494" s="61">
        <f>IF(AND($G494="正式版",$H494="中西医诊所"),IFERROR(U494/同类汇总数据!F$3,0),IF(AND($G494="正式版",$H494="中医诊所"),IFERROR(U494/同类汇总数据!F$4,0),IF(AND($G494="正式版",$H494="口腔诊所"),IFERROR(U494/同类汇总数据!F$5,0),IF(AND($G494="检查版",$H494="中西医诊所"),IFERROR(U494/同类汇总数据!F$6,0),IF(AND($G494="检查版",$H494="中医诊所"),IFERROR(U494/同类汇总数据!F$7,0),IF(AND($G494="检查版",$H494="口腔诊所"),IFERROR(U494/同类汇总数据!F$8,0),IF(AND($G494="互联网版",$H494="中西医诊所"),IFERROR(U494/同类汇总数据!F$9,0),IF(AND($G494="互联网版",$H494="中医诊所"),IFERROR(U494/同类汇总数据!F$10,0),IF(AND($G494="互联网版",$H494="口腔诊所"),IFERROR(U494/同类汇总数据!F$11,0))))))))))</f>
        <v>0.209254282307191</v>
      </c>
      <c r="AH494" s="61">
        <f>IF(AND($G494="正式版",$H494="中西医诊所"),IFERROR(V494/同类汇总数据!G$3,0),IF(AND($G494="正式版",$H494="中医诊所"),IFERROR(V494/同类汇总数据!G$4,0),IF(AND($G494="正式版",$H494="口腔诊所"),IFERROR(V494/同类汇总数据!G$5,0),IF(AND($G494="检查版",$H494="中西医诊所"),IFERROR(V494/同类汇总数据!G$6,0),IF(AND($G494="检查版",$H494="中医诊所"),IFERROR(V494/同类汇总数据!G$7,0),IF(AND($G494="检查版",$H494="口腔诊所"),IFERROR(V494/同类汇总数据!G$8,0),IF(AND($G494="互联网版",$H494="中西医诊所"),IFERROR(V494/同类汇总数据!G$9,0),IF(AND($G494="互联网版",$H494="中医诊所"),IFERROR(V494/同类汇总数据!G$10,0),IF(AND($G494="互联网版",$H494="口腔诊所"),IFERROR(V494/同类汇总数据!G$11,0))))))))))</f>
        <v>0.316250533672776</v>
      </c>
      <c r="AI494" s="61">
        <f>IF(AND($G494="正式版",$H494="中西医诊所"),IFERROR(W494/同类汇总数据!H$3,0),IF(AND($G494="正式版",$H494="中医诊所"),IFERROR(W494/同类汇总数据!H$4,0),IF(AND($G494="正式版",$H494="口腔诊所"),IFERROR(W494/同类汇总数据!H$5,0),IF(AND($G494="检查版",$H494="中西医诊所"),IFERROR(W494/同类汇总数据!H$6,0),IF(AND($G494="检查版",$H494="中医诊所"),IFERROR(W494/同类汇总数据!H$7,0),IF(AND($G494="检查版",$H494="口腔诊所"),IFERROR(W494/同类汇总数据!H$8,0),IF(AND($G494="互联网版",$H494="中西医诊所"),IFERROR(W494/同类汇总数据!H$9,0),IF(AND($G494="互联网版",$H494="中医诊所"),IFERROR(W494/同类汇总数据!H$10,0),IF(AND($G494="互联网版",$H494="口腔诊所"),IFERROR(W494/同类汇总数据!H$11,0))))))))))</f>
        <v>0.215954858614922</v>
      </c>
      <c r="AJ494" s="61">
        <f>IF(AND($G494="正式版",$H494="中西医诊所"),IFERROR(X494/同类汇总数据!I$3,0),IF(AND($G494="正式版",$H494="中医诊所"),IFERROR(X494/同类汇总数据!I$4,0),IF(AND($G494="正式版",$H494="口腔诊所"),IFERROR(X494/同类汇总数据!I$5,0),IF(AND($G494="检查版",$H494="中西医诊所"),IFERROR(X494/同类汇总数据!I$6,0),IF(AND($G494="检查版",$H494="中医诊所"),IFERROR(X494/同类汇总数据!I$7,0),IF(AND($G494="检查版",$H494="口腔诊所"),IFERROR(X494/同类汇总数据!I$8,0),IF(AND($G494="互联网版",$H494="中西医诊所"),IFERROR(X494/同类汇总数据!I$9,0),IF(AND($G494="互联网版",$H494="中医诊所"),IFERROR(X494/同类汇总数据!I$10,0),IF(AND($G494="互联网版",$H494="口腔诊所"),IFERROR(X494/同类汇总数据!I$11,0))))))))))</f>
        <v>0.209184355334492</v>
      </c>
      <c r="AK494" s="61">
        <f>IF(AND($G494="正式版",$H494="中西医诊所"),IFERROR(Y494/同类汇总数据!J$3,0),IF(AND($G494="正式版",$H494="中医诊所"),IFERROR(Y494/同类汇总数据!J$4,0),IF(AND($G494="正式版",$H494="口腔诊所"),IFERROR(Y494/同类汇总数据!J$5,0),IF(AND($G494="检查版",$H494="中西医诊所"),IFERROR(Y494/同类汇总数据!J$6,0),IF(AND($G494="检查版",$H494="中医诊所"),IFERROR(Y494/同类汇总数据!J$7,0),IF(AND($G494="检查版",$H494="口腔诊所"),IFERROR(Y494/同类汇总数据!J$8,0),IF(AND($G494="互联网版",$H494="中西医诊所"),IFERROR(Y494/同类汇总数据!J$9,0),IF(AND($G494="互联网版",$H494="中医诊所"),IFERROR(Y494/同类汇总数据!J$10,0),IF(AND($G494="互联网版",$H494="口腔诊所"),IFERROR(Y494/同类汇总数据!J$11,0))))))))))</f>
        <v>0.199665965422243</v>
      </c>
      <c r="AL494" s="62" t="str">
        <f ca="1" t="shared" si="129"/>
        <v>-</v>
      </c>
      <c r="AM494" s="62" t="str">
        <f t="shared" si="130"/>
        <v>低于同行20%</v>
      </c>
      <c r="AN494" s="5" t="str">
        <f t="shared" si="131"/>
        <v>低于同行50%</v>
      </c>
      <c r="AO494" s="63">
        <f t="shared" si="132"/>
        <v>46104.3691898148</v>
      </c>
      <c r="AP494" s="5" t="str">
        <f t="shared" si="133"/>
        <v/>
      </c>
      <c r="AQ494" s="60">
        <v>45441.6526293287</v>
      </c>
    </row>
    <row r="495" ht="17" spans="1:43">
      <c r="A495" s="5">
        <f t="shared" si="137"/>
        <v>492</v>
      </c>
      <c r="B495" s="55" t="str">
        <f t="shared" si="126"/>
        <v>无交易</v>
      </c>
      <c r="C495" s="2" t="str">
        <f t="shared" si="127"/>
        <v/>
      </c>
      <c r="D495" s="56" t="str">
        <f t="shared" si="128"/>
        <v>流失</v>
      </c>
      <c r="E495" s="84" t="s">
        <v>1431</v>
      </c>
      <c r="F495" s="58">
        <v>45442.8404081019</v>
      </c>
      <c r="G495" s="59" t="s">
        <v>38</v>
      </c>
      <c r="H495" s="59" t="s">
        <v>63</v>
      </c>
      <c r="I495" s="59" t="s">
        <v>40</v>
      </c>
      <c r="J495" s="59" t="s">
        <v>41</v>
      </c>
      <c r="K495" s="59" t="s">
        <v>1432</v>
      </c>
      <c r="L495" s="59" t="s">
        <v>43</v>
      </c>
      <c r="M495" s="60">
        <v>45840.7468171296</v>
      </c>
      <c r="N495" s="60">
        <v>45840.7496264699</v>
      </c>
      <c r="O495" s="60">
        <v>45840.7492970833</v>
      </c>
      <c r="P495" s="60">
        <v>45763.6970586227</v>
      </c>
      <c r="Q495" s="60">
        <v>45766.7432189931</v>
      </c>
      <c r="R495" s="59"/>
      <c r="S495" s="59"/>
      <c r="T495" s="59"/>
      <c r="U495" s="59"/>
      <c r="V495" s="59"/>
      <c r="W495" s="59"/>
      <c r="X495" s="59"/>
      <c r="Y495" s="59"/>
      <c r="Z495" s="59"/>
      <c r="AA495" s="59"/>
      <c r="AB495" s="59"/>
      <c r="AC495" s="59"/>
      <c r="AD495" s="61">
        <f>IF(AND($G495="正式版",$H495="中西医诊所"),IFERROR(R495/同类汇总数据!C$3,0),IF(AND($G495="正式版",$H495="中医诊所"),IFERROR(R495/同类汇总数据!C$4,0),IF(AND($G495="正式版",$H495="口腔诊所"),IFERROR(R495/同类汇总数据!C$5,0),IF(AND($G495="检查版",$H495="中西医诊所"),IFERROR(R495/同类汇总数据!C$6,0),IF(AND($G495="检查版",$H495="中医诊所"),IFERROR(R495/同类汇总数据!C$7,0),IF(AND($G495="检查版",$H495="口腔诊所"),IFERROR(R495/同类汇总数据!C$8,0),IF(AND($G495="互联网版",$H495="中西医诊所"),IFERROR(R495/同类汇总数据!C$9,0),IF(AND($G495="互联网版",$H495="中医诊所"),IFERROR(R495/同类汇总数据!C$10,0),IF(AND($G495="互联网版",$H495="口腔诊所"),IFERROR(R495/同类汇总数据!C$11,0))))))))))</f>
        <v>0</v>
      </c>
      <c r="AE495" s="61">
        <f>IF(AND($G495="正式版",$H495="中西医诊所"),IFERROR(S495/同类汇总数据!D$3,0),IF(AND($G495="正式版",$H495="中医诊所"),IFERROR(S495/同类汇总数据!D$4,0),IF(AND($G495="正式版",$H495="口腔诊所"),IFERROR(S495/同类汇总数据!D$5,0),IF(AND($G495="检查版",$H495="中西医诊所"),IFERROR(S495/同类汇总数据!D$6,0),IF(AND($G495="检查版",$H495="中医诊所"),IFERROR(S495/同类汇总数据!D$7,0),IF(AND($G495="检查版",$H495="口腔诊所"),IFERROR(S495/同类汇总数据!D$8,0),IF(AND($G495="互联网版",$H495="中西医诊所"),IFERROR(S495/同类汇总数据!D$9,0),IF(AND($G495="互联网版",$H495="中医诊所"),IFERROR(S495/同类汇总数据!D$10,0),IF(AND($G495="互联网版",$H495="口腔诊所"),IFERROR(S495/同类汇总数据!D$11,0))))))))))</f>
        <v>0</v>
      </c>
      <c r="AF495" s="61">
        <f>IF(AND($G495="正式版",$H495="中西医诊所"),IFERROR(T495/同类汇总数据!E$3,0),IF(AND($G495="正式版",$H495="中医诊所"),IFERROR(T495/同类汇总数据!E$4,0),IF(AND($G495="正式版",$H495="口腔诊所"),IFERROR(T495/同类汇总数据!E$5,0),IF(AND($G495="检查版",$H495="中西医诊所"),IFERROR(T495/同类汇总数据!E$6,0),IF(AND($G495="检查版",$H495="中医诊所"),IFERROR(T495/同类汇总数据!E$7,0),IF(AND($G495="检查版",$H495="口腔诊所"),IFERROR(T495/同类汇总数据!E$8,0),IF(AND($G495="互联网版",$H495="中西医诊所"),IFERROR(T495/同类汇总数据!E$9,0),IF(AND($G495="互联网版",$H495="中医诊所"),IFERROR(T495/同类汇总数据!E$10,0),IF(AND($G495="互联网版",$H495="口腔诊所"),IFERROR(T495/同类汇总数据!E$11,0))))))))))</f>
        <v>0</v>
      </c>
      <c r="AG495" s="61">
        <f>IF(AND($G495="正式版",$H495="中西医诊所"),IFERROR(U495/同类汇总数据!F$3,0),IF(AND($G495="正式版",$H495="中医诊所"),IFERROR(U495/同类汇总数据!F$4,0),IF(AND($G495="正式版",$H495="口腔诊所"),IFERROR(U495/同类汇总数据!F$5,0),IF(AND($G495="检查版",$H495="中西医诊所"),IFERROR(U495/同类汇总数据!F$6,0),IF(AND($G495="检查版",$H495="中医诊所"),IFERROR(U495/同类汇总数据!F$7,0),IF(AND($G495="检查版",$H495="口腔诊所"),IFERROR(U495/同类汇总数据!F$8,0),IF(AND($G495="互联网版",$H495="中西医诊所"),IFERROR(U495/同类汇总数据!F$9,0),IF(AND($G495="互联网版",$H495="中医诊所"),IFERROR(U495/同类汇总数据!F$10,0),IF(AND($G495="互联网版",$H495="口腔诊所"),IFERROR(U495/同类汇总数据!F$11,0))))))))))</f>
        <v>0</v>
      </c>
      <c r="AH495" s="61">
        <f>IF(AND($G495="正式版",$H495="中西医诊所"),IFERROR(V495/同类汇总数据!G$3,0),IF(AND($G495="正式版",$H495="中医诊所"),IFERROR(V495/同类汇总数据!G$4,0),IF(AND($G495="正式版",$H495="口腔诊所"),IFERROR(V495/同类汇总数据!G$5,0),IF(AND($G495="检查版",$H495="中西医诊所"),IFERROR(V495/同类汇总数据!G$6,0),IF(AND($G495="检查版",$H495="中医诊所"),IFERROR(V495/同类汇总数据!G$7,0),IF(AND($G495="检查版",$H495="口腔诊所"),IFERROR(V495/同类汇总数据!G$8,0),IF(AND($G495="互联网版",$H495="中西医诊所"),IFERROR(V495/同类汇总数据!G$9,0),IF(AND($G495="互联网版",$H495="中医诊所"),IFERROR(V495/同类汇总数据!G$10,0),IF(AND($G495="互联网版",$H495="口腔诊所"),IFERROR(V495/同类汇总数据!G$11,0))))))))))</f>
        <v>0</v>
      </c>
      <c r="AI495" s="61">
        <f>IF(AND($G495="正式版",$H495="中西医诊所"),IFERROR(W495/同类汇总数据!H$3,0),IF(AND($G495="正式版",$H495="中医诊所"),IFERROR(W495/同类汇总数据!H$4,0),IF(AND($G495="正式版",$H495="口腔诊所"),IFERROR(W495/同类汇总数据!H$5,0),IF(AND($G495="检查版",$H495="中西医诊所"),IFERROR(W495/同类汇总数据!H$6,0),IF(AND($G495="检查版",$H495="中医诊所"),IFERROR(W495/同类汇总数据!H$7,0),IF(AND($G495="检查版",$H495="口腔诊所"),IFERROR(W495/同类汇总数据!H$8,0),IF(AND($G495="互联网版",$H495="中西医诊所"),IFERROR(W495/同类汇总数据!H$9,0),IF(AND($G495="互联网版",$H495="中医诊所"),IFERROR(W495/同类汇总数据!H$10,0),IF(AND($G495="互联网版",$H495="口腔诊所"),IFERROR(W495/同类汇总数据!H$11,0))))))))))</f>
        <v>0</v>
      </c>
      <c r="AJ495" s="61">
        <f>IF(AND($G495="正式版",$H495="中西医诊所"),IFERROR(X495/同类汇总数据!I$3,0),IF(AND($G495="正式版",$H495="中医诊所"),IFERROR(X495/同类汇总数据!I$4,0),IF(AND($G495="正式版",$H495="口腔诊所"),IFERROR(X495/同类汇总数据!I$5,0),IF(AND($G495="检查版",$H495="中西医诊所"),IFERROR(X495/同类汇总数据!I$6,0),IF(AND($G495="检查版",$H495="中医诊所"),IFERROR(X495/同类汇总数据!I$7,0),IF(AND($G495="检查版",$H495="口腔诊所"),IFERROR(X495/同类汇总数据!I$8,0),IF(AND($G495="互联网版",$H495="中西医诊所"),IFERROR(X495/同类汇总数据!I$9,0),IF(AND($G495="互联网版",$H495="中医诊所"),IFERROR(X495/同类汇总数据!I$10,0),IF(AND($G495="互联网版",$H495="口腔诊所"),IFERROR(X495/同类汇总数据!I$11,0))))))))))</f>
        <v>0</v>
      </c>
      <c r="AK495" s="61">
        <f>IF(AND($G495="正式版",$H495="中西医诊所"),IFERROR(Y495/同类汇总数据!J$3,0),IF(AND($G495="正式版",$H495="中医诊所"),IFERROR(Y495/同类汇总数据!J$4,0),IF(AND($G495="正式版",$H495="口腔诊所"),IFERROR(Y495/同类汇总数据!J$5,0),IF(AND($G495="检查版",$H495="中西医诊所"),IFERROR(Y495/同类汇总数据!J$6,0),IF(AND($G495="检查版",$H495="中医诊所"),IFERROR(Y495/同类汇总数据!J$7,0),IF(AND($G495="检查版",$H495="口腔诊所"),IFERROR(Y495/同类汇总数据!J$8,0),IF(AND($G495="互联网版",$H495="中西医诊所"),IFERROR(Y495/同类汇总数据!J$9,0),IF(AND($G495="互联网版",$H495="中医诊所"),IFERROR(Y495/同类汇总数据!J$10,0),IF(AND($G495="互联网版",$H495="口腔诊所"),IFERROR(Y495/同类汇总数据!J$11,0))))))))))</f>
        <v>0</v>
      </c>
      <c r="AL495" s="62" t="str">
        <f ca="1" t="shared" si="129"/>
        <v>今年内未操作</v>
      </c>
      <c r="AM495" s="62" t="str">
        <f t="shared" si="130"/>
        <v>低于同行20%</v>
      </c>
      <c r="AN495" s="5" t="str">
        <f t="shared" si="131"/>
        <v>低于同行20%</v>
      </c>
      <c r="AO495" s="63">
        <f t="shared" si="132"/>
        <v>45840.7496264699</v>
      </c>
      <c r="AP495" s="5" t="str">
        <f t="shared" si="133"/>
        <v/>
      </c>
      <c r="AQ495" s="60">
        <v>45442.4362845718</v>
      </c>
    </row>
    <row r="496" ht="17" spans="1:43">
      <c r="A496" s="5">
        <f t="shared" si="137"/>
        <v>493</v>
      </c>
      <c r="B496" s="55" t="str">
        <f t="shared" si="126"/>
        <v>连续三月交易上升</v>
      </c>
      <c r="C496" s="2" t="str">
        <f t="shared" si="127"/>
        <v/>
      </c>
      <c r="D496" s="56" t="str">
        <f t="shared" si="128"/>
        <v>-</v>
      </c>
      <c r="E496" s="84" t="s">
        <v>1433</v>
      </c>
      <c r="F496" s="58">
        <v>45442.8799859838</v>
      </c>
      <c r="G496" s="59" t="s">
        <v>38</v>
      </c>
      <c r="H496" s="59" t="s">
        <v>63</v>
      </c>
      <c r="I496" s="59" t="s">
        <v>40</v>
      </c>
      <c r="J496" s="59" t="s">
        <v>78</v>
      </c>
      <c r="K496" s="59" t="s">
        <v>1434</v>
      </c>
      <c r="L496" s="59"/>
      <c r="M496" s="60">
        <v>46104.3891319444</v>
      </c>
      <c r="N496" s="60">
        <v>46103.6453982176</v>
      </c>
      <c r="O496" s="60">
        <v>46103.6446593634</v>
      </c>
      <c r="P496" s="60">
        <v>46039.7324712847</v>
      </c>
      <c r="Q496" s="60">
        <v>46102.5202605671</v>
      </c>
      <c r="R496" s="59">
        <v>6270</v>
      </c>
      <c r="S496" s="59">
        <v>19160</v>
      </c>
      <c r="T496" s="59">
        <v>63960</v>
      </c>
      <c r="U496" s="59">
        <v>52935</v>
      </c>
      <c r="V496" s="59">
        <v>12</v>
      </c>
      <c r="W496" s="59">
        <v>43</v>
      </c>
      <c r="X496" s="59">
        <v>153</v>
      </c>
      <c r="Y496" s="59">
        <v>132</v>
      </c>
      <c r="Z496" s="59">
        <v>661.6875</v>
      </c>
      <c r="AA496" s="59">
        <v>0.6271762208</v>
      </c>
      <c r="AB496" s="59">
        <v>-0.6434519304</v>
      </c>
      <c r="AC496" s="59">
        <v>0.0227624652</v>
      </c>
      <c r="AD496" s="61">
        <f>IF(AND($G496="正式版",$H496="中西医诊所"),IFERROR(R496/同类汇总数据!C$3,0),IF(AND($G496="正式版",$H496="中医诊所"),IFERROR(R496/同类汇总数据!C$4,0),IF(AND($G496="正式版",$H496="口腔诊所"),IFERROR(R496/同类汇总数据!C$5,0),IF(AND($G496="检查版",$H496="中西医诊所"),IFERROR(R496/同类汇总数据!C$6,0),IF(AND($G496="检查版",$H496="中医诊所"),IFERROR(R496/同类汇总数据!C$7,0),IF(AND($G496="检查版",$H496="口腔诊所"),IFERROR(R496/同类汇总数据!C$8,0),IF(AND($G496="互联网版",$H496="中西医诊所"),IFERROR(R496/同类汇总数据!C$9,0),IF(AND($G496="互联网版",$H496="中医诊所"),IFERROR(R496/同类汇总数据!C$10,0),IF(AND($G496="互联网版",$H496="口腔诊所"),IFERROR(R496/同类汇总数据!C$11,0))))))))))</f>
        <v>0.627154028769234</v>
      </c>
      <c r="AE496" s="61">
        <f>IF(AND($G496="正式版",$H496="中西医诊所"),IFERROR(S496/同类汇总数据!D$3,0),IF(AND($G496="正式版",$H496="中医诊所"),IFERROR(S496/同类汇总数据!D$4,0),IF(AND($G496="正式版",$H496="口腔诊所"),IFERROR(S496/同类汇总数据!D$5,0),IF(AND($G496="检查版",$H496="中西医诊所"),IFERROR(S496/同类汇总数据!D$6,0),IF(AND($G496="检查版",$H496="中医诊所"),IFERROR(S496/同类汇总数据!D$7,0),IF(AND($G496="检查版",$H496="口腔诊所"),IFERROR(S496/同类汇总数据!D$8,0),IF(AND($G496="互联网版",$H496="中西医诊所"),IFERROR(S496/同类汇总数据!D$9,0),IF(AND($G496="互联网版",$H496="中医诊所"),IFERROR(S496/同类汇总数据!D$10,0),IF(AND($G496="互联网版",$H496="口腔诊所"),IFERROR(S496/同类汇总数据!D$11,0))))))))))</f>
        <v>0.441161353431758</v>
      </c>
      <c r="AF496" s="61">
        <f>IF(AND($G496="正式版",$H496="中西医诊所"),IFERROR(T496/同类汇总数据!E$3,0),IF(AND($G496="正式版",$H496="中医诊所"),IFERROR(T496/同类汇总数据!E$4,0),IF(AND($G496="正式版",$H496="口腔诊所"),IFERROR(T496/同类汇总数据!E$5,0),IF(AND($G496="检查版",$H496="中西医诊所"),IFERROR(T496/同类汇总数据!E$6,0),IF(AND($G496="检查版",$H496="中医诊所"),IFERROR(T496/同类汇总数据!E$7,0),IF(AND($G496="检查版",$H496="口腔诊所"),IFERROR(T496/同类汇总数据!E$8,0),IF(AND($G496="互联网版",$H496="中西医诊所"),IFERROR(T496/同类汇总数据!E$9,0),IF(AND($G496="互联网版",$H496="中医诊所"),IFERROR(T496/同类汇总数据!E$10,0),IF(AND($G496="互联网版",$H496="口腔诊所"),IFERROR(T496/同类汇总数据!E$11,0))))))))))</f>
        <v>0.57690766736869</v>
      </c>
      <c r="AG496" s="61">
        <f>IF(AND($G496="正式版",$H496="中西医诊所"),IFERROR(U496/同类汇总数据!F$3,0),IF(AND($G496="正式版",$H496="中医诊所"),IFERROR(U496/同类汇总数据!F$4,0),IF(AND($G496="正式版",$H496="口腔诊所"),IFERROR(U496/同类汇总数据!F$5,0),IF(AND($G496="检查版",$H496="中西医诊所"),IFERROR(U496/同类汇总数据!F$6,0),IF(AND($G496="检查版",$H496="中医诊所"),IFERROR(U496/同类汇总数据!F$7,0),IF(AND($G496="检查版",$H496="口腔诊所"),IFERROR(U496/同类汇总数据!F$8,0),IF(AND($G496="互联网版",$H496="中西医诊所"),IFERROR(U496/同类汇总数据!F$9,0),IF(AND($G496="互联网版",$H496="中医诊所"),IFERROR(U496/同类汇总数据!F$10,0),IF(AND($G496="互联网版",$H496="口腔诊所"),IFERROR(U496/同类汇总数据!F$11,0))))))))))</f>
        <v>0.529890507886615</v>
      </c>
      <c r="AH496" s="61">
        <f>IF(AND($G496="正式版",$H496="中西医诊所"),IFERROR(V496/同类汇总数据!G$3,0),IF(AND($G496="正式版",$H496="中医诊所"),IFERROR(V496/同类汇总数据!G$4,0),IF(AND($G496="正式版",$H496="口腔诊所"),IFERROR(V496/同类汇总数据!G$5,0),IF(AND($G496="检查版",$H496="中西医诊所"),IFERROR(V496/同类汇总数据!G$6,0),IF(AND($G496="检查版",$H496="中医诊所"),IFERROR(V496/同类汇总数据!G$7,0),IF(AND($G496="检查版",$H496="口腔诊所"),IFERROR(V496/同类汇总数据!G$8,0),IF(AND($G496="互联网版",$H496="中西医诊所"),IFERROR(V496/同类汇总数据!G$9,0),IF(AND($G496="互联网版",$H496="中医诊所"),IFERROR(V496/同类汇总数据!G$10,0),IF(AND($G496="互联网版",$H496="口腔诊所"),IFERROR(V496/同类汇总数据!G$11,0))))))))))</f>
        <v>0.891768972384888</v>
      </c>
      <c r="AI496" s="61">
        <f>IF(AND($G496="正式版",$H496="中西医诊所"),IFERROR(W496/同类汇总数据!H$3,0),IF(AND($G496="正式版",$H496="中医诊所"),IFERROR(W496/同类汇总数据!H$4,0),IF(AND($G496="正式版",$H496="口腔诊所"),IFERROR(W496/同类汇总数据!H$5,0),IF(AND($G496="检查版",$H496="中西医诊所"),IFERROR(W496/同类汇总数据!H$6,0),IF(AND($G496="检查版",$H496="中医诊所"),IFERROR(W496/同类汇总数据!H$7,0),IF(AND($G496="检查版",$H496="口腔诊所"),IFERROR(W496/同类汇总数据!H$8,0),IF(AND($G496="互联网版",$H496="中西医诊所"),IFERROR(W496/同类汇总数据!H$9,0),IF(AND($G496="互联网版",$H496="中医诊所"),IFERROR(W496/同类汇总数据!H$10,0),IF(AND($G496="互联网版",$H496="口腔诊所"),IFERROR(W496/同类汇总数据!H$11,0))))))))))</f>
        <v>0.75722489403254</v>
      </c>
      <c r="AJ496" s="61">
        <f>IF(AND($G496="正式版",$H496="中西医诊所"),IFERROR(X496/同类汇总数据!I$3,0),IF(AND($G496="正式版",$H496="中医诊所"),IFERROR(X496/同类汇总数据!I$4,0),IF(AND($G496="正式版",$H496="口腔诊所"),IFERROR(X496/同类汇总数据!I$5,0),IF(AND($G496="检查版",$H496="中西医诊所"),IFERROR(X496/同类汇总数据!I$6,0),IF(AND($G496="检查版",$H496="中医诊所"),IFERROR(X496/同类汇总数据!I$7,0),IF(AND($G496="检查版",$H496="口腔诊所"),IFERROR(X496/同类汇总数据!I$8,0),IF(AND($G496="互联网版",$H496="中西医诊所"),IFERROR(X496/同类汇总数据!I$9,0),IF(AND($G496="互联网版",$H496="中医诊所"),IFERROR(X496/同类汇总数据!I$10,0),IF(AND($G496="互联网版",$H496="口腔诊所"),IFERROR(X496/同类汇总数据!I$11,0))))))))))</f>
        <v>1.0369963705127</v>
      </c>
      <c r="AK496" s="61">
        <f>IF(AND($G496="正式版",$H496="中西医诊所"),IFERROR(Y496/同类汇总数据!J$3,0),IF(AND($G496="正式版",$H496="中医诊所"),IFERROR(Y496/同类汇总数据!J$4,0),IF(AND($G496="正式版",$H496="口腔诊所"),IFERROR(Y496/同类汇总数据!J$5,0),IF(AND($G496="检查版",$H496="中西医诊所"),IFERROR(Y496/同类汇总数据!J$6,0),IF(AND($G496="检查版",$H496="中医诊所"),IFERROR(Y496/同类汇总数据!J$7,0),IF(AND($G496="检查版",$H496="口腔诊所"),IFERROR(Y496/同类汇总数据!J$8,0),IF(AND($G496="互联网版",$H496="中西医诊所"),IFERROR(Y496/同类汇总数据!J$9,0),IF(AND($G496="互联网版",$H496="中医诊所"),IFERROR(Y496/同类汇总数据!J$10,0),IF(AND($G496="互联网版",$H496="口腔诊所"),IFERROR(Y496/同类汇总数据!J$11,0))))))))))</f>
        <v>0.993922764671467</v>
      </c>
      <c r="AL496" s="62" t="str">
        <f ca="1" t="shared" si="129"/>
        <v>-</v>
      </c>
      <c r="AM496" s="62" t="str">
        <f t="shared" si="130"/>
        <v>低于同行50%</v>
      </c>
      <c r="AN496" s="5" t="str">
        <f t="shared" si="131"/>
        <v/>
      </c>
      <c r="AO496" s="63">
        <f t="shared" si="132"/>
        <v>46104.3891319444</v>
      </c>
      <c r="AP496" s="5" t="str">
        <f t="shared" si="133"/>
        <v/>
      </c>
      <c r="AQ496" s="60">
        <v>45442.4401354282</v>
      </c>
    </row>
    <row r="497" ht="17" spans="1:43">
      <c r="A497" s="5">
        <f t="shared" si="137"/>
        <v>494</v>
      </c>
      <c r="B497" s="55" t="str">
        <f t="shared" si="126"/>
        <v>连续三月交易上升</v>
      </c>
      <c r="C497" s="2" t="str">
        <f t="shared" si="127"/>
        <v/>
      </c>
      <c r="D497" s="56" t="str">
        <f t="shared" si="128"/>
        <v>-</v>
      </c>
      <c r="E497" s="84" t="s">
        <v>1435</v>
      </c>
      <c r="F497" s="58">
        <v>45445.8591895602</v>
      </c>
      <c r="G497" s="59" t="s">
        <v>38</v>
      </c>
      <c r="H497" s="59" t="s">
        <v>63</v>
      </c>
      <c r="I497" s="59" t="s">
        <v>40</v>
      </c>
      <c r="J497" s="59" t="s">
        <v>45</v>
      </c>
      <c r="K497" s="59" t="s">
        <v>1436</v>
      </c>
      <c r="L497" s="59"/>
      <c r="M497" s="60">
        <v>46103.4532060185</v>
      </c>
      <c r="N497" s="60">
        <v>46103.4541951157</v>
      </c>
      <c r="O497" s="60">
        <v>46103.4538103356</v>
      </c>
      <c r="P497" s="60">
        <v>45725.5203098958</v>
      </c>
      <c r="Q497" s="60">
        <v>46087.5868953125</v>
      </c>
      <c r="R497" s="59">
        <v>5789</v>
      </c>
      <c r="S497" s="59">
        <v>47883</v>
      </c>
      <c r="T497" s="59">
        <v>99438</v>
      </c>
      <c r="U497" s="59">
        <v>91865</v>
      </c>
      <c r="V497" s="59">
        <v>5</v>
      </c>
      <c r="W497" s="59">
        <v>46</v>
      </c>
      <c r="X497" s="59">
        <v>117</v>
      </c>
      <c r="Y497" s="59">
        <v>105</v>
      </c>
      <c r="Z497" s="59">
        <v>909.5544554455</v>
      </c>
      <c r="AA497" s="59">
        <v>1.9650752369</v>
      </c>
      <c r="AB497" s="59">
        <v>-0.543890866</v>
      </c>
      <c r="AC497" s="59">
        <v>0.3374886673</v>
      </c>
      <c r="AD497" s="61">
        <f>IF(AND($G497="正式版",$H497="中西医诊所"),IFERROR(R497/同类汇总数据!C$3,0),IF(AND($G497="正式版",$H497="中医诊所"),IFERROR(R497/同类汇总数据!C$4,0),IF(AND($G497="正式版",$H497="口腔诊所"),IFERROR(R497/同类汇总数据!C$5,0),IF(AND($G497="检查版",$H497="中西医诊所"),IFERROR(R497/同类汇总数据!C$6,0),IF(AND($G497="检查版",$H497="中医诊所"),IFERROR(R497/同类汇总数据!C$7,0),IF(AND($G497="检查版",$H497="口腔诊所"),IFERROR(R497/同类汇总数据!C$8,0),IF(AND($G497="互联网版",$H497="中西医诊所"),IFERROR(R497/同类汇总数据!C$9,0),IF(AND($G497="互联网版",$H497="中医诊所"),IFERROR(R497/同类汇总数据!C$10,0),IF(AND($G497="互联网版",$H497="口腔诊所"),IFERROR(R497/同类汇总数据!C$11,0))))))))))</f>
        <v>0.579042212527129</v>
      </c>
      <c r="AE497" s="61">
        <f>IF(AND($G497="正式版",$H497="中西医诊所"),IFERROR(S497/同类汇总数据!D$3,0),IF(AND($G497="正式版",$H497="中医诊所"),IFERROR(S497/同类汇总数据!D$4,0),IF(AND($G497="正式版",$H497="口腔诊所"),IFERROR(S497/同类汇总数据!D$5,0),IF(AND($G497="检查版",$H497="中西医诊所"),IFERROR(S497/同类汇总数据!D$6,0),IF(AND($G497="检查版",$H497="中医诊所"),IFERROR(S497/同类汇总数据!D$7,0),IF(AND($G497="检查版",$H497="口腔诊所"),IFERROR(S497/同类汇总数据!D$8,0),IF(AND($G497="互联网版",$H497="中西医诊所"),IFERROR(S497/同类汇总数据!D$9,0),IF(AND($G497="互联网版",$H497="中医诊所"),IFERROR(S497/同类汇总数据!D$10,0),IF(AND($G497="互联网版",$H497="口腔诊所"),IFERROR(S497/同类汇总数据!D$11,0))))))))))</f>
        <v>1.10251195649128</v>
      </c>
      <c r="AF497" s="61">
        <f>IF(AND($G497="正式版",$H497="中西医诊所"),IFERROR(T497/同类汇总数据!E$3,0),IF(AND($G497="正式版",$H497="中医诊所"),IFERROR(T497/同类汇总数据!E$4,0),IF(AND($G497="正式版",$H497="口腔诊所"),IFERROR(T497/同类汇总数据!E$5,0),IF(AND($G497="检查版",$H497="中西医诊所"),IFERROR(T497/同类汇总数据!E$6,0),IF(AND($G497="检查版",$H497="中医诊所"),IFERROR(T497/同类汇总数据!E$7,0),IF(AND($G497="检查版",$H497="口腔诊所"),IFERROR(T497/同类汇总数据!E$8,0),IF(AND($G497="互联网版",$H497="中西医诊所"),IFERROR(T497/同类汇总数据!E$9,0),IF(AND($G497="互联网版",$H497="中医诊所"),IFERROR(T497/同类汇总数据!E$10,0),IF(AND($G497="互联网版",$H497="口腔诊所"),IFERROR(T497/同类汇总数据!E$11,0))))))))))</f>
        <v>0.896912830328452</v>
      </c>
      <c r="AG497" s="61">
        <f>IF(AND($G497="正式版",$H497="中西医诊所"),IFERROR(U497/同类汇总数据!F$3,0),IF(AND($G497="正式版",$H497="中医诊所"),IFERROR(U497/同类汇总数据!F$4,0),IF(AND($G497="正式版",$H497="口腔诊所"),IFERROR(U497/同类汇总数据!F$5,0),IF(AND($G497="检查版",$H497="中西医诊所"),IFERROR(U497/同类汇总数据!F$6,0),IF(AND($G497="检查版",$H497="中医诊所"),IFERROR(U497/同类汇总数据!F$7,0),IF(AND($G497="检查版",$H497="口腔诊所"),IFERROR(U497/同类汇总数据!F$8,0),IF(AND($G497="互联网版",$H497="中西医诊所"),IFERROR(U497/同类汇总数据!F$9,0),IF(AND($G497="互联网版",$H497="中医诊所"),IFERROR(U497/同类汇总数据!F$10,0),IF(AND($G497="互联网版",$H497="口腔诊所"),IFERROR(U497/同类汇总数据!F$11,0))))))))))</f>
        <v>0.919588013733898</v>
      </c>
      <c r="AH497" s="61">
        <f>IF(AND($G497="正式版",$H497="中西医诊所"),IFERROR(V497/同类汇总数据!G$3,0),IF(AND($G497="正式版",$H497="中医诊所"),IFERROR(V497/同类汇总数据!G$4,0),IF(AND($G497="正式版",$H497="口腔诊所"),IFERROR(V497/同类汇总数据!G$5,0),IF(AND($G497="检查版",$H497="中西医诊所"),IFERROR(V497/同类汇总数据!G$6,0),IF(AND($G497="检查版",$H497="中医诊所"),IFERROR(V497/同类汇总数据!G$7,0),IF(AND($G497="检查版",$H497="口腔诊所"),IFERROR(V497/同类汇总数据!G$8,0),IF(AND($G497="互联网版",$H497="中西医诊所"),IFERROR(V497/同类汇总数据!G$9,0),IF(AND($G497="互联网版",$H497="中医诊所"),IFERROR(V497/同类汇总数据!G$10,0),IF(AND($G497="互联网版",$H497="口腔诊所"),IFERROR(V497/同类汇总数据!G$11,0))))))))))</f>
        <v>0.37157040516037</v>
      </c>
      <c r="AI497" s="61">
        <f>IF(AND($G497="正式版",$H497="中西医诊所"),IFERROR(W497/同类汇总数据!H$3,0),IF(AND($G497="正式版",$H497="中医诊所"),IFERROR(W497/同类汇总数据!H$4,0),IF(AND($G497="正式版",$H497="口腔诊所"),IFERROR(W497/同类汇总数据!H$5,0),IF(AND($G497="检查版",$H497="中西医诊所"),IFERROR(W497/同类汇总数据!H$6,0),IF(AND($G497="检查版",$H497="中医诊所"),IFERROR(W497/同类汇总数据!H$7,0),IF(AND($G497="检查版",$H497="口腔诊所"),IFERROR(W497/同类汇总数据!H$8,0),IF(AND($G497="互联网版",$H497="中西医诊所"),IFERROR(W497/同类汇总数据!H$9,0),IF(AND($G497="互联网版",$H497="中医诊所"),IFERROR(W497/同类汇总数据!H$10,0),IF(AND($G497="互联网版",$H497="口腔诊所"),IFERROR(W497/同类汇总数据!H$11,0))))))))))</f>
        <v>0.810054537802252</v>
      </c>
      <c r="AJ497" s="61">
        <f>IF(AND($G497="正式版",$H497="中西医诊所"),IFERROR(X497/同类汇总数据!I$3,0),IF(AND($G497="正式版",$H497="中医诊所"),IFERROR(X497/同类汇总数据!I$4,0),IF(AND($G497="正式版",$H497="口腔诊所"),IFERROR(X497/同类汇总数据!I$5,0),IF(AND($G497="检查版",$H497="中西医诊所"),IFERROR(X497/同类汇总数据!I$6,0),IF(AND($G497="检查版",$H497="中医诊所"),IFERROR(X497/同类汇总数据!I$7,0),IF(AND($G497="检查版",$H497="口腔诊所"),IFERROR(X497/同类汇总数据!I$8,0),IF(AND($G497="互联网版",$H497="中西医诊所"),IFERROR(X497/同类汇总数据!I$9,0),IF(AND($G497="互联网版",$H497="中医诊所"),IFERROR(X497/同类汇总数据!I$10,0),IF(AND($G497="互联网版",$H497="口腔诊所"),IFERROR(X497/同类汇总数据!I$11,0))))))))))</f>
        <v>0.792997224509714</v>
      </c>
      <c r="AK497" s="61">
        <f>IF(AND($G497="正式版",$H497="中西医诊所"),IFERROR(Y497/同类汇总数据!J$3,0),IF(AND($G497="正式版",$H497="中医诊所"),IFERROR(Y497/同类汇总数据!J$4,0),IF(AND($G497="正式版",$H497="口腔诊所"),IFERROR(Y497/同类汇总数据!J$5,0),IF(AND($G497="检查版",$H497="中西医诊所"),IFERROR(Y497/同类汇总数据!J$6,0),IF(AND($G497="检查版",$H497="中医诊所"),IFERROR(Y497/同类汇总数据!J$7,0),IF(AND($G497="检查版",$H497="口腔诊所"),IFERROR(Y497/同类汇总数据!J$8,0),IF(AND($G497="互联网版",$H497="中西医诊所"),IFERROR(Y497/同类汇总数据!J$9,0),IF(AND($G497="互联网版",$H497="中医诊所"),IFERROR(Y497/同类汇总数据!J$10,0),IF(AND($G497="互联网版",$H497="口腔诊所"),IFERROR(Y497/同类汇总数据!J$11,0))))))))))</f>
        <v>0.790620380988667</v>
      </c>
      <c r="AL497" s="62" t="str">
        <f ca="1" t="shared" si="129"/>
        <v>-</v>
      </c>
      <c r="AM497" s="62" t="str">
        <f t="shared" si="130"/>
        <v/>
      </c>
      <c r="AN497" s="5" t="str">
        <f t="shared" si="131"/>
        <v/>
      </c>
      <c r="AO497" s="63">
        <f t="shared" si="132"/>
        <v>46103.4541951157</v>
      </c>
      <c r="AP497" s="5" t="str">
        <f t="shared" si="133"/>
        <v/>
      </c>
      <c r="AQ497" s="60">
        <v>45442.7111804514</v>
      </c>
    </row>
    <row r="498" ht="17" spans="1:43">
      <c r="A498" s="5">
        <f t="shared" si="137"/>
        <v>495</v>
      </c>
      <c r="B498" s="55" t="str">
        <f t="shared" si="126"/>
        <v>交易波动较大</v>
      </c>
      <c r="C498" s="2" t="str">
        <f t="shared" si="127"/>
        <v/>
      </c>
      <c r="D498" s="56" t="str">
        <f t="shared" si="128"/>
        <v>-</v>
      </c>
      <c r="E498" s="84" t="s">
        <v>1437</v>
      </c>
      <c r="F498" s="58">
        <v>45445.8634652083</v>
      </c>
      <c r="G498" s="59" t="s">
        <v>38</v>
      </c>
      <c r="H498" s="59" t="s">
        <v>39</v>
      </c>
      <c r="I498" s="59" t="s">
        <v>40</v>
      </c>
      <c r="J498" s="59" t="s">
        <v>85</v>
      </c>
      <c r="K498" s="59" t="s">
        <v>1438</v>
      </c>
      <c r="L498" s="59"/>
      <c r="M498" s="60">
        <v>46104.3415046296</v>
      </c>
      <c r="N498" s="60">
        <v>46104.3930588542</v>
      </c>
      <c r="O498" s="60">
        <v>46104.3985575694</v>
      </c>
      <c r="P498" s="60">
        <v>46099.6040189583</v>
      </c>
      <c r="Q498" s="60">
        <v>46104.3930730324</v>
      </c>
      <c r="R498" s="59">
        <v>26700.93</v>
      </c>
      <c r="S498" s="59">
        <v>101374.21</v>
      </c>
      <c r="T498" s="59">
        <v>323724.64</v>
      </c>
      <c r="U498" s="59">
        <v>282574.12</v>
      </c>
      <c r="V498" s="59">
        <v>545</v>
      </c>
      <c r="W498" s="59">
        <v>1955</v>
      </c>
      <c r="X498" s="59">
        <v>6166</v>
      </c>
      <c r="Y498" s="59">
        <v>5415</v>
      </c>
      <c r="Z498" s="59">
        <v>107.2679772296</v>
      </c>
      <c r="AA498" s="59">
        <v>0.0680570745</v>
      </c>
      <c r="AB498" s="59">
        <v>-0.2551969097</v>
      </c>
      <c r="AC498" s="59">
        <v>-0.1172287752</v>
      </c>
      <c r="AD498" s="61">
        <f>IF(AND($G498="正式版",$H498="中西医诊所"),IFERROR(R498/同类汇总数据!C$3,0),IF(AND($G498="正式版",$H498="中医诊所"),IFERROR(R498/同类汇总数据!C$4,0),IF(AND($G498="正式版",$H498="口腔诊所"),IFERROR(R498/同类汇总数据!C$5,0),IF(AND($G498="检查版",$H498="中西医诊所"),IFERROR(R498/同类汇总数据!C$6,0),IF(AND($G498="检查版",$H498="中医诊所"),IFERROR(R498/同类汇总数据!C$7,0),IF(AND($G498="检查版",$H498="口腔诊所"),IFERROR(R498/同类汇总数据!C$8,0),IF(AND($G498="互联网版",$H498="中西医诊所"),IFERROR(R498/同类汇总数据!C$9,0),IF(AND($G498="互联网版",$H498="中医诊所"),IFERROR(R498/同类汇总数据!C$10,0),IF(AND($G498="互联网版",$H498="口腔诊所"),IFERROR(R498/同类汇总数据!C$11,0))))))))))</f>
        <v>2.91757577981839</v>
      </c>
      <c r="AE498" s="61">
        <f>IF(AND($G498="正式版",$H498="中西医诊所"),IFERROR(S498/同类汇总数据!D$3,0),IF(AND($G498="正式版",$H498="中医诊所"),IFERROR(S498/同类汇总数据!D$4,0),IF(AND($G498="正式版",$H498="口腔诊所"),IFERROR(S498/同类汇总数据!D$5,0),IF(AND($G498="检查版",$H498="中西医诊所"),IFERROR(S498/同类汇总数据!D$6,0),IF(AND($G498="检查版",$H498="中医诊所"),IFERROR(S498/同类汇总数据!D$7,0),IF(AND($G498="检查版",$H498="口腔诊所"),IFERROR(S498/同类汇总数据!D$8,0),IF(AND($G498="互联网版",$H498="中西医诊所"),IFERROR(S498/同类汇总数据!D$9,0),IF(AND($G498="互联网版",$H498="中医诊所"),IFERROR(S498/同类汇总数据!D$10,0),IF(AND($G498="互联网版",$H498="口腔诊所"),IFERROR(S498/同类汇总数据!D$11,0))))))))))</f>
        <v>2.77861612653371</v>
      </c>
      <c r="AF498" s="61">
        <f>IF(AND($G498="正式版",$H498="中西医诊所"),IFERROR(T498/同类汇总数据!E$3,0),IF(AND($G498="正式版",$H498="中医诊所"),IFERROR(T498/同类汇总数据!E$4,0),IF(AND($G498="正式版",$H498="口腔诊所"),IFERROR(T498/同类汇总数据!E$5,0),IF(AND($G498="检查版",$H498="中西医诊所"),IFERROR(T498/同类汇总数据!E$6,0),IF(AND($G498="检查版",$H498="中医诊所"),IFERROR(T498/同类汇总数据!E$7,0),IF(AND($G498="检查版",$H498="口腔诊所"),IFERROR(T498/同类汇总数据!E$8,0),IF(AND($G498="互联网版",$H498="中西医诊所"),IFERROR(T498/同类汇总数据!E$9,0),IF(AND($G498="互联网版",$H498="中医诊所"),IFERROR(T498/同类汇总数据!E$10,0),IF(AND($G498="互联网版",$H498="口腔诊所"),IFERROR(T498/同类汇总数据!E$11,0))))))))))</f>
        <v>2.96678792499747</v>
      </c>
      <c r="AG498" s="61">
        <f>IF(AND($G498="正式版",$H498="中西医诊所"),IFERROR(U498/同类汇总数据!F$3,0),IF(AND($G498="正式版",$H498="中医诊所"),IFERROR(U498/同类汇总数据!F$4,0),IF(AND($G498="正式版",$H498="口腔诊所"),IFERROR(U498/同类汇总数据!F$5,0),IF(AND($G498="检查版",$H498="中西医诊所"),IFERROR(U498/同类汇总数据!F$6,0),IF(AND($G498="检查版",$H498="中医诊所"),IFERROR(U498/同类汇总数据!F$7,0),IF(AND($G498="检查版",$H498="口腔诊所"),IFERROR(U498/同类汇总数据!F$8,0),IF(AND($G498="互联网版",$H498="中西医诊所"),IFERROR(U498/同类汇总数据!F$9,0),IF(AND($G498="互联网版",$H498="中医诊所"),IFERROR(U498/同类汇总数据!F$10,0),IF(AND($G498="互联网版",$H498="口腔诊所"),IFERROR(U498/同类汇总数据!F$11,0))))))))))</f>
        <v>2.94583770284801</v>
      </c>
      <c r="AH498" s="61">
        <f>IF(AND($G498="正式版",$H498="中西医诊所"),IFERROR(V498/同类汇总数据!G$3,0),IF(AND($G498="正式版",$H498="中医诊所"),IFERROR(V498/同类汇总数据!G$4,0),IF(AND($G498="正式版",$H498="口腔诊所"),IFERROR(V498/同类汇总数据!G$5,0),IF(AND($G498="检查版",$H498="中西医诊所"),IFERROR(V498/同类汇总数据!G$6,0),IF(AND($G498="检查版",$H498="中医诊所"),IFERROR(V498/同类汇总数据!G$7,0),IF(AND($G498="检查版",$H498="口腔诊所"),IFERROR(V498/同类汇总数据!G$8,0),IF(AND($G498="互联网版",$H498="中西医诊所"),IFERROR(V498/同类汇总数据!G$9,0),IF(AND($G498="互联网版",$H498="中医诊所"),IFERROR(V498/同类汇总数据!G$10,0),IF(AND($G498="互联网版",$H498="口腔诊所"),IFERROR(V498/同类汇总数据!G$11,0))))))))))</f>
        <v>5.74887844128391</v>
      </c>
      <c r="AI498" s="61">
        <f>IF(AND($G498="正式版",$H498="中西医诊所"),IFERROR(W498/同类汇总数据!H$3,0),IF(AND($G498="正式版",$H498="中医诊所"),IFERROR(W498/同类汇总数据!H$4,0),IF(AND($G498="正式版",$H498="口腔诊所"),IFERROR(W498/同类汇总数据!H$5,0),IF(AND($G498="检查版",$H498="中西医诊所"),IFERROR(W498/同类汇总数据!H$6,0),IF(AND($G498="检查版",$H498="中医诊所"),IFERROR(W498/同类汇总数据!H$7,0),IF(AND($G498="检查版",$H498="口腔诊所"),IFERROR(W498/同类汇总数据!H$8,0),IF(AND($G498="互联网版",$H498="中西医诊所"),IFERROR(W498/同类汇总数据!H$9,0),IF(AND($G498="互联网版",$H498="中医诊所"),IFERROR(W498/同类汇总数据!H$10,0),IF(AND($G498="互联网版",$H498="口腔诊所"),IFERROR(W498/同类汇总数据!H$11,0))))))))))</f>
        <v>5.34692957697172</v>
      </c>
      <c r="AJ498" s="61">
        <f>IF(AND($G498="正式版",$H498="中西医诊所"),IFERROR(X498/同类汇总数据!I$3,0),IF(AND($G498="正式版",$H498="中医诊所"),IFERROR(X498/同类汇总数据!I$4,0),IF(AND($G498="正式版",$H498="口腔诊所"),IFERROR(X498/同类汇总数据!I$5,0),IF(AND($G498="检查版",$H498="中西医诊所"),IFERROR(X498/同类汇总数据!I$6,0),IF(AND($G498="检查版",$H498="中医诊所"),IFERROR(X498/同类汇总数据!I$7,0),IF(AND($G498="检查版",$H498="口腔诊所"),IFERROR(X498/同类汇总数据!I$8,0),IF(AND($G498="互联网版",$H498="中西医诊所"),IFERROR(X498/同类汇总数据!I$9,0),IF(AND($G498="互联网版",$H498="中医诊所"),IFERROR(X498/同类汇总数据!I$10,0),IF(AND($G498="互联网版",$H498="口腔诊所"),IFERROR(X498/同类汇总数据!I$11,0))))))))))</f>
        <v>5.45224690313525</v>
      </c>
      <c r="AK498" s="61">
        <f>IF(AND($G498="正式版",$H498="中西医诊所"),IFERROR(Y498/同类汇总数据!J$3,0),IF(AND($G498="正式版",$H498="中医诊所"),IFERROR(Y498/同类汇总数据!J$4,0),IF(AND($G498="正式版",$H498="口腔诊所"),IFERROR(Y498/同类汇总数据!J$5,0),IF(AND($G498="检查版",$H498="中西医诊所"),IFERROR(Y498/同类汇总数据!J$6,0),IF(AND($G498="检查版",$H498="中医诊所"),IFERROR(Y498/同类汇总数据!J$7,0),IF(AND($G498="检查版",$H498="口腔诊所"),IFERROR(Y498/同类汇总数据!J$8,0),IF(AND($G498="互联网版",$H498="中西医诊所"),IFERROR(Y498/同类汇总数据!J$9,0),IF(AND($G498="互联网版",$H498="中医诊所"),IFERROR(Y498/同类汇总数据!J$10,0),IF(AND($G498="互联网版",$H498="口腔诊所"),IFERROR(Y498/同类汇总数据!J$11,0))))))))))</f>
        <v>5.41076661619948</v>
      </c>
      <c r="AL498" s="62" t="str">
        <f ca="1" t="shared" si="129"/>
        <v>-</v>
      </c>
      <c r="AM498" s="62" t="str">
        <f t="shared" si="130"/>
        <v>高于同行100%</v>
      </c>
      <c r="AN498" s="5" t="str">
        <f t="shared" si="131"/>
        <v>高于同行100%</v>
      </c>
      <c r="AO498" s="63">
        <f t="shared" si="132"/>
        <v>46104.3985575694</v>
      </c>
      <c r="AP498" s="5" t="str">
        <f t="shared" si="133"/>
        <v/>
      </c>
      <c r="AQ498" s="60">
        <v>45442.8404081019</v>
      </c>
    </row>
    <row r="499" ht="17" spans="1:43">
      <c r="A499" s="5">
        <f t="shared" si="137"/>
        <v>496</v>
      </c>
      <c r="B499" s="55" t="str">
        <f t="shared" si="126"/>
        <v>连续三月交易上升</v>
      </c>
      <c r="C499" s="2" t="str">
        <f t="shared" si="127"/>
        <v/>
      </c>
      <c r="D499" s="56" t="str">
        <f t="shared" si="128"/>
        <v>-</v>
      </c>
      <c r="E499" s="84" t="s">
        <v>1439</v>
      </c>
      <c r="F499" s="58">
        <v>45446.5292456713</v>
      </c>
      <c r="G499" s="59" t="s">
        <v>38</v>
      </c>
      <c r="H499" s="59" t="s">
        <v>39</v>
      </c>
      <c r="I499" s="59" t="s">
        <v>40</v>
      </c>
      <c r="J499" s="59" t="s">
        <v>155</v>
      </c>
      <c r="K499" s="59" t="s">
        <v>1440</v>
      </c>
      <c r="L499" s="59"/>
      <c r="M499" s="60">
        <v>46104.361712963</v>
      </c>
      <c r="N499" s="60">
        <v>46104.3967769213</v>
      </c>
      <c r="O499" s="60">
        <v>46104.4001615741</v>
      </c>
      <c r="P499" s="60">
        <v>46102.6816661343</v>
      </c>
      <c r="Q499" s="60">
        <v>46104.3967924306</v>
      </c>
      <c r="R499" s="59">
        <v>12550</v>
      </c>
      <c r="S499" s="59">
        <v>52634</v>
      </c>
      <c r="T499" s="59">
        <v>147822</v>
      </c>
      <c r="U499" s="59">
        <v>127558</v>
      </c>
      <c r="V499" s="59">
        <v>168</v>
      </c>
      <c r="W499" s="59">
        <v>684</v>
      </c>
      <c r="X499" s="59">
        <v>2053</v>
      </c>
      <c r="Y499" s="59">
        <v>1803</v>
      </c>
      <c r="Z499" s="59">
        <v>123.6027131783</v>
      </c>
      <c r="AA499" s="59">
        <v>0.2018266925</v>
      </c>
      <c r="AB499" s="59">
        <v>-0.1478411457</v>
      </c>
      <c r="AC499" s="59">
        <v>-0.3535146422</v>
      </c>
      <c r="AD499" s="61">
        <f>IF(AND($G499="正式版",$H499="中西医诊所"),IFERROR(R499/同类汇总数据!C$3,0),IF(AND($G499="正式版",$H499="中医诊所"),IFERROR(R499/同类汇总数据!C$4,0),IF(AND($G499="正式版",$H499="口腔诊所"),IFERROR(R499/同类汇总数据!C$5,0),IF(AND($G499="检查版",$H499="中西医诊所"),IFERROR(R499/同类汇总数据!C$6,0),IF(AND($G499="检查版",$H499="中医诊所"),IFERROR(R499/同类汇总数据!C$7,0),IF(AND($G499="检查版",$H499="口腔诊所"),IFERROR(R499/同类汇总数据!C$8,0),IF(AND($G499="互联网版",$H499="中西医诊所"),IFERROR(R499/同类汇总数据!C$9,0),IF(AND($G499="互联网版",$H499="中医诊所"),IFERROR(R499/同类汇总数据!C$10,0),IF(AND($G499="互联网版",$H499="口腔诊所"),IFERROR(R499/同类汇总数据!C$11,0))))))))))</f>
        <v>1.37132212386313</v>
      </c>
      <c r="AE499" s="61">
        <f>IF(AND($G499="正式版",$H499="中西医诊所"),IFERROR(S499/同类汇总数据!D$3,0),IF(AND($G499="正式版",$H499="中医诊所"),IFERROR(S499/同类汇总数据!D$4,0),IF(AND($G499="正式版",$H499="口腔诊所"),IFERROR(S499/同类汇总数据!D$5,0),IF(AND($G499="检查版",$H499="中西医诊所"),IFERROR(S499/同类汇总数据!D$6,0),IF(AND($G499="检查版",$H499="中医诊所"),IFERROR(S499/同类汇总数据!D$7,0),IF(AND($G499="检查版",$H499="口腔诊所"),IFERROR(S499/同类汇总数据!D$8,0),IF(AND($G499="互联网版",$H499="中西医诊所"),IFERROR(S499/同类汇总数据!D$9,0),IF(AND($G499="互联网版",$H499="中医诊所"),IFERROR(S499/同类汇总数据!D$10,0),IF(AND($G499="互联网版",$H499="口腔诊所"),IFERROR(S499/同类汇总数据!D$11,0))))))))))</f>
        <v>1.44267147634468</v>
      </c>
      <c r="AF499" s="61">
        <f>IF(AND($G499="正式版",$H499="中西医诊所"),IFERROR(T499/同类汇总数据!E$3,0),IF(AND($G499="正式版",$H499="中医诊所"),IFERROR(T499/同类汇总数据!E$4,0),IF(AND($G499="正式版",$H499="口腔诊所"),IFERROR(T499/同类汇总数据!E$5,0),IF(AND($G499="检查版",$H499="中西医诊所"),IFERROR(T499/同类汇总数据!E$6,0),IF(AND($G499="检查版",$H499="中医诊所"),IFERROR(T499/同类汇总数据!E$7,0),IF(AND($G499="检查版",$H499="口腔诊所"),IFERROR(T499/同类汇总数据!E$8,0),IF(AND($G499="互联网版",$H499="中西医诊所"),IFERROR(T499/同类汇总数据!E$9,0),IF(AND($G499="互联网版",$H499="中医诊所"),IFERROR(T499/同类汇总数据!E$10,0),IF(AND($G499="互联网版",$H499="口腔诊所"),IFERROR(T499/同类汇总数据!E$11,0))))))))))</f>
        <v>1.35472086600815</v>
      </c>
      <c r="AG499" s="61">
        <f>IF(AND($G499="正式版",$H499="中西医诊所"),IFERROR(U499/同类汇总数据!F$3,0),IF(AND($G499="正式版",$H499="中医诊所"),IFERROR(U499/同类汇总数据!F$4,0),IF(AND($G499="正式版",$H499="口腔诊所"),IFERROR(U499/同类汇总数据!F$5,0),IF(AND($G499="检查版",$H499="中西医诊所"),IFERROR(U499/同类汇总数据!F$6,0),IF(AND($G499="检查版",$H499="中医诊所"),IFERROR(U499/同类汇总数据!F$7,0),IF(AND($G499="检查版",$H499="口腔诊所"),IFERROR(U499/同类汇总数据!F$8,0),IF(AND($G499="互联网版",$H499="中西医诊所"),IFERROR(U499/同类汇总数据!F$9,0),IF(AND($G499="互联网版",$H499="中医诊所"),IFERROR(U499/同类汇总数据!F$10,0),IF(AND($G499="互联网版",$H499="口腔诊所"),IFERROR(U499/同类汇总数据!F$11,0))))))))))</f>
        <v>1.32979327936998</v>
      </c>
      <c r="AH499" s="61">
        <f>IF(AND($G499="正式版",$H499="中西医诊所"),IFERROR(V499/同类汇总数据!G$3,0),IF(AND($G499="正式版",$H499="中医诊所"),IFERROR(V499/同类汇总数据!G$4,0),IF(AND($G499="正式版",$H499="口腔诊所"),IFERROR(V499/同类汇总数据!G$5,0),IF(AND($G499="检查版",$H499="中西医诊所"),IFERROR(V499/同类汇总数据!G$6,0),IF(AND($G499="检查版",$H499="中医诊所"),IFERROR(V499/同类汇总数据!G$7,0),IF(AND($G499="检查版",$H499="口腔诊所"),IFERROR(V499/同类汇总数据!G$8,0),IF(AND($G499="互联网版",$H499="中西医诊所"),IFERROR(V499/同类汇总数据!G$9,0),IF(AND($G499="互联网版",$H499="中医诊所"),IFERROR(V499/同类汇总数据!G$10,0),IF(AND($G499="互联网版",$H499="口腔诊所"),IFERROR(V499/同类汇总数据!G$11,0))))))))))</f>
        <v>1.7721313360288</v>
      </c>
      <c r="AI499" s="61">
        <f>IF(AND($G499="正式版",$H499="中西医诊所"),IFERROR(W499/同类汇总数据!H$3,0),IF(AND($G499="正式版",$H499="中医诊所"),IFERROR(W499/同类汇总数据!H$4,0),IF(AND($G499="正式版",$H499="口腔诊所"),IFERROR(W499/同类汇总数据!H$5,0),IF(AND($G499="检查版",$H499="中西医诊所"),IFERROR(W499/同类汇总数据!H$6,0),IF(AND($G499="检查版",$H499="中医诊所"),IFERROR(W499/同类汇总数据!H$7,0),IF(AND($G499="检查版",$H499="口腔诊所"),IFERROR(W499/同类汇总数据!H$8,0),IF(AND($G499="互联网版",$H499="中西医诊所"),IFERROR(W499/同类汇总数据!H$9,0),IF(AND($G499="互联网版",$H499="中医诊所"),IFERROR(W499/同类汇总数据!H$10,0),IF(AND($G499="互联网版",$H499="口腔诊所"),IFERROR(W499/同类汇总数据!H$11,0))))))))))</f>
        <v>1.87074160135481</v>
      </c>
      <c r="AJ499" s="61">
        <f>IF(AND($G499="正式版",$H499="中西医诊所"),IFERROR(X499/同类汇总数据!I$3,0),IF(AND($G499="正式版",$H499="中医诊所"),IFERROR(X499/同类汇总数据!I$4,0),IF(AND($G499="正式版",$H499="口腔诊所"),IFERROR(X499/同类汇总数据!I$5,0),IF(AND($G499="检查版",$H499="中西医诊所"),IFERROR(X499/同类汇总数据!I$6,0),IF(AND($G499="检查版",$H499="中医诊所"),IFERROR(X499/同类汇总数据!I$7,0),IF(AND($G499="检查版",$H499="口腔诊所"),IFERROR(X499/同类汇总数据!I$8,0),IF(AND($G499="互联网版",$H499="中西医诊所"),IFERROR(X499/同类汇总数据!I$9,0),IF(AND($G499="互联网版",$H499="中医诊所"),IFERROR(X499/同类汇总数据!I$10,0),IF(AND($G499="互联网版",$H499="口腔诊所"),IFERROR(X499/同类汇总数据!I$11,0))))))))))</f>
        <v>1.81535239898422</v>
      </c>
      <c r="AK499" s="61">
        <f>IF(AND($G499="正式版",$H499="中西医诊所"),IFERROR(Y499/同类汇总数据!J$3,0),IF(AND($G499="正式版",$H499="中医诊所"),IFERROR(Y499/同类汇总数据!J$4,0),IF(AND($G499="正式版",$H499="口腔诊所"),IFERROR(Y499/同类汇总数据!J$5,0),IF(AND($G499="检查版",$H499="中西医诊所"),IFERROR(Y499/同类汇总数据!J$6,0),IF(AND($G499="检查版",$H499="中医诊所"),IFERROR(Y499/同类汇总数据!J$7,0),IF(AND($G499="检查版",$H499="口腔诊所"),IFERROR(Y499/同类汇总数据!J$8,0),IF(AND($G499="互联网版",$H499="中西医诊所"),IFERROR(Y499/同类汇总数据!J$9,0),IF(AND($G499="互联网版",$H499="中医诊所"),IFERROR(Y499/同类汇总数据!J$10,0),IF(AND($G499="互联网版",$H499="口腔诊所"),IFERROR(Y499/同类汇总数据!J$11,0))))))))))</f>
        <v>1.80159043564315</v>
      </c>
      <c r="AL499" s="62" t="str">
        <f ca="1" t="shared" si="129"/>
        <v>-</v>
      </c>
      <c r="AM499" s="62" t="str">
        <f t="shared" si="130"/>
        <v>高于同行20%</v>
      </c>
      <c r="AN499" s="5" t="str">
        <f t="shared" si="131"/>
        <v>高于同行150%</v>
      </c>
      <c r="AO499" s="63">
        <f t="shared" si="132"/>
        <v>46104.4001615741</v>
      </c>
      <c r="AP499" s="5" t="str">
        <f t="shared" si="133"/>
        <v/>
      </c>
      <c r="AQ499" s="60">
        <v>45442.8799859838</v>
      </c>
    </row>
    <row r="500" ht="17" spans="1:43">
      <c r="A500" s="5">
        <f t="shared" si="137"/>
        <v>497</v>
      </c>
      <c r="B500" s="55" t="str">
        <f t="shared" si="126"/>
        <v>交易波动较大</v>
      </c>
      <c r="C500" s="2" t="str">
        <f t="shared" si="127"/>
        <v/>
      </c>
      <c r="D500" s="56" t="str">
        <f t="shared" si="128"/>
        <v>-</v>
      </c>
      <c r="E500" s="84" t="s">
        <v>1441</v>
      </c>
      <c r="F500" s="58">
        <v>45446.8290153588</v>
      </c>
      <c r="G500" s="59" t="s">
        <v>38</v>
      </c>
      <c r="H500" s="59" t="s">
        <v>39</v>
      </c>
      <c r="I500" s="59" t="s">
        <v>40</v>
      </c>
      <c r="J500" s="59" t="s">
        <v>486</v>
      </c>
      <c r="K500" s="59" t="s">
        <v>1442</v>
      </c>
      <c r="L500" s="59" t="s">
        <v>1443</v>
      </c>
      <c r="M500" s="60">
        <v>46104.3440277778</v>
      </c>
      <c r="N500" s="60">
        <v>46103.7153346644</v>
      </c>
      <c r="O500" s="60">
        <v>46103.7129738194</v>
      </c>
      <c r="P500" s="60">
        <v>46104.360689213</v>
      </c>
      <c r="Q500" s="60">
        <v>46104.3670701736</v>
      </c>
      <c r="R500" s="59">
        <v>11120.8</v>
      </c>
      <c r="S500" s="59">
        <v>45800.07</v>
      </c>
      <c r="T500" s="59">
        <v>137935.71</v>
      </c>
      <c r="U500" s="59">
        <v>117393.05</v>
      </c>
      <c r="V500" s="59">
        <v>64</v>
      </c>
      <c r="W500" s="59">
        <v>275</v>
      </c>
      <c r="X500" s="59">
        <v>835</v>
      </c>
      <c r="Y500" s="59">
        <v>731</v>
      </c>
      <c r="Z500" s="59">
        <v>349.384077381</v>
      </c>
      <c r="AA500" s="59">
        <v>0.0410020061</v>
      </c>
      <c r="AB500" s="59">
        <v>-0.0860698595</v>
      </c>
      <c r="AC500" s="59">
        <v>-0.029579193</v>
      </c>
      <c r="AD500" s="61">
        <f>IF(AND($G500="正式版",$H500="中西医诊所"),IFERROR(R500/同类汇总数据!C$3,0),IF(AND($G500="正式版",$H500="中医诊所"),IFERROR(R500/同类汇总数据!C$4,0),IF(AND($G500="正式版",$H500="口腔诊所"),IFERROR(R500/同类汇总数据!C$5,0),IF(AND($G500="检查版",$H500="中西医诊所"),IFERROR(R500/同类汇总数据!C$6,0),IF(AND($G500="检查版",$H500="中医诊所"),IFERROR(R500/同类汇总数据!C$7,0),IF(AND($G500="检查版",$H500="口腔诊所"),IFERROR(R500/同类汇总数据!C$8,0),IF(AND($G500="互联网版",$H500="中西医诊所"),IFERROR(R500/同类汇总数据!C$9,0),IF(AND($G500="互联网版",$H500="中医诊所"),IFERROR(R500/同类汇总数据!C$10,0),IF(AND($G500="互联网版",$H500="口腔诊所"),IFERROR(R500/同类汇总数据!C$11,0))))))))))</f>
        <v>1.21515530478543</v>
      </c>
      <c r="AE500" s="61">
        <f>IF(AND($G500="正式版",$H500="中西医诊所"),IFERROR(S500/同类汇总数据!D$3,0),IF(AND($G500="正式版",$H500="中医诊所"),IFERROR(S500/同类汇总数据!D$4,0),IF(AND($G500="正式版",$H500="口腔诊所"),IFERROR(S500/同类汇总数据!D$5,0),IF(AND($G500="检查版",$H500="中西医诊所"),IFERROR(S500/同类汇总数据!D$6,0),IF(AND($G500="检查版",$H500="中医诊所"),IFERROR(S500/同类汇总数据!D$7,0),IF(AND($G500="检查版",$H500="口腔诊所"),IFERROR(S500/同类汇总数据!D$8,0),IF(AND($G500="互联网版",$H500="中西医诊所"),IFERROR(S500/同类汇总数据!D$9,0),IF(AND($G500="互联网版",$H500="中医诊所"),IFERROR(S500/同类汇总数据!D$10,0),IF(AND($G500="互联网版",$H500="口腔诊所"),IFERROR(S500/同类汇总数据!D$11,0))))))))))</f>
        <v>1.25535689105121</v>
      </c>
      <c r="AF500" s="61">
        <f>IF(AND($G500="正式版",$H500="中西医诊所"),IFERROR(T500/同类汇总数据!E$3,0),IF(AND($G500="正式版",$H500="中医诊所"),IFERROR(T500/同类汇总数据!E$4,0),IF(AND($G500="正式版",$H500="口腔诊所"),IFERROR(T500/同类汇总数据!E$5,0),IF(AND($G500="检查版",$H500="中西医诊所"),IFERROR(T500/同类汇总数据!E$6,0),IF(AND($G500="检查版",$H500="中医诊所"),IFERROR(T500/同类汇总数据!E$7,0),IF(AND($G500="检查版",$H500="口腔诊所"),IFERROR(T500/同类汇总数据!E$8,0),IF(AND($G500="互联网版",$H500="中西医诊所"),IFERROR(T500/同类汇总数据!E$9,0),IF(AND($G500="互联网版",$H500="中医诊所"),IFERROR(T500/同类汇总数据!E$10,0),IF(AND($G500="互联网版",$H500="口腔诊所"),IFERROR(T500/同类汇总数据!E$11,0))))))))))</f>
        <v>1.26411755019313</v>
      </c>
      <c r="AG500" s="61">
        <f>IF(AND($G500="正式版",$H500="中西医诊所"),IFERROR(U500/同类汇总数据!F$3,0),IF(AND($G500="正式版",$H500="中医诊所"),IFERROR(U500/同类汇总数据!F$4,0),IF(AND($G500="正式版",$H500="口腔诊所"),IFERROR(U500/同类汇总数据!F$5,0),IF(AND($G500="检查版",$H500="中西医诊所"),IFERROR(U500/同类汇总数据!F$6,0),IF(AND($G500="检查版",$H500="中医诊所"),IFERROR(U500/同类汇总数据!F$7,0),IF(AND($G500="检查版",$H500="口腔诊所"),IFERROR(U500/同类汇总数据!F$8,0),IF(AND($G500="互联网版",$H500="中西医诊所"),IFERROR(U500/同类汇总数据!F$9,0),IF(AND($G500="互联网版",$H500="中医诊所"),IFERROR(U500/同类汇总数据!F$10,0),IF(AND($G500="互联网版",$H500="口腔诊所"),IFERROR(U500/同类汇总数据!F$11,0))))))))))</f>
        <v>1.22382358562179</v>
      </c>
      <c r="AH500" s="61">
        <f>IF(AND($G500="正式版",$H500="中西医诊所"),IFERROR(V500/同类汇总数据!G$3,0),IF(AND($G500="正式版",$H500="中医诊所"),IFERROR(V500/同类汇总数据!G$4,0),IF(AND($G500="正式版",$H500="口腔诊所"),IFERROR(V500/同类汇总数据!G$5,0),IF(AND($G500="检查版",$H500="中西医诊所"),IFERROR(V500/同类汇总数据!G$6,0),IF(AND($G500="检查版",$H500="中医诊所"),IFERROR(V500/同类汇总数据!G$7,0),IF(AND($G500="检查版",$H500="口腔诊所"),IFERROR(V500/同类汇总数据!G$8,0),IF(AND($G500="互联网版",$H500="中西医诊所"),IFERROR(V500/同类汇总数据!G$9,0),IF(AND($G500="互联网版",$H500="中医诊所"),IFERROR(V500/同类汇总数据!G$10,0),IF(AND($G500="互联网版",$H500="口腔诊所"),IFERROR(V500/同类汇总数据!G$11,0))))))))))</f>
        <v>0.675097651820496</v>
      </c>
      <c r="AI500" s="61">
        <f>IF(AND($G500="正式版",$H500="中西医诊所"),IFERROR(W500/同类汇总数据!H$3,0),IF(AND($G500="正式版",$H500="中医诊所"),IFERROR(W500/同类汇总数据!H$4,0),IF(AND($G500="正式版",$H500="口腔诊所"),IFERROR(W500/同类汇总数据!H$5,0),IF(AND($G500="检查版",$H500="中西医诊所"),IFERROR(W500/同类汇总数据!H$6,0),IF(AND($G500="检查版",$H500="中医诊所"),IFERROR(W500/同类汇总数据!H$7,0),IF(AND($G500="检查版",$H500="口腔诊所"),IFERROR(W500/同类汇总数据!H$8,0),IF(AND($G500="互联网版",$H500="中西医诊所"),IFERROR(W500/同类汇总数据!H$9,0),IF(AND($G500="互联网版",$H500="中医诊所"),IFERROR(W500/同类汇总数据!H$10,0),IF(AND($G500="互联网版",$H500="口腔诊所"),IFERROR(W500/同类汇总数据!H$11,0))))))))))</f>
        <v>0.752125643819551</v>
      </c>
      <c r="AJ500" s="61">
        <f>IF(AND($G500="正式版",$H500="中西医诊所"),IFERROR(X500/同类汇总数据!I$3,0),IF(AND($G500="正式版",$H500="中医诊所"),IFERROR(X500/同类汇总数据!I$4,0),IF(AND($G500="正式版",$H500="口腔诊所"),IFERROR(X500/同类汇总数据!I$5,0),IF(AND($G500="检查版",$H500="中西医诊所"),IFERROR(X500/同类汇总数据!I$6,0),IF(AND($G500="检查版",$H500="中医诊所"),IFERROR(X500/同类汇总数据!I$7,0),IF(AND($G500="检查版",$H500="口腔诊所"),IFERROR(X500/同类汇总数据!I$8,0),IF(AND($G500="互联网版",$H500="中西医诊所"),IFERROR(X500/同类汇总数据!I$9,0),IF(AND($G500="互联网版",$H500="中医诊所"),IFERROR(X500/同类汇总数据!I$10,0),IF(AND($G500="互联网版",$H500="口腔诊所"),IFERROR(X500/同类汇总数据!I$11,0))))))))))</f>
        <v>0.738343523210823</v>
      </c>
      <c r="AK500" s="61">
        <f>IF(AND($G500="正式版",$H500="中西医诊所"),IFERROR(Y500/同类汇总数据!J$3,0),IF(AND($G500="正式版",$H500="中医诊所"),IFERROR(Y500/同类汇总数据!J$4,0),IF(AND($G500="正式版",$H500="口腔诊所"),IFERROR(Y500/同类汇总数据!J$5,0),IF(AND($G500="检查版",$H500="中西医诊所"),IFERROR(Y500/同类汇总数据!J$6,0),IF(AND($G500="检查版",$H500="中医诊所"),IFERROR(Y500/同类汇总数据!J$7,0),IF(AND($G500="检查版",$H500="口腔诊所"),IFERROR(Y500/同类汇总数据!J$8,0),IF(AND($G500="互联网版",$H500="中西医诊所"),IFERROR(Y500/同类汇总数据!J$9,0),IF(AND($G500="互联网版",$H500="中医诊所"),IFERROR(Y500/同类汇总数据!J$10,0),IF(AND($G500="互联网版",$H500="口腔诊所"),IFERROR(Y500/同类汇总数据!J$11,0))))))))))</f>
        <v>0.730428512731639</v>
      </c>
      <c r="AL500" s="62" t="str">
        <f ca="1" t="shared" si="129"/>
        <v>-</v>
      </c>
      <c r="AM500" s="62" t="str">
        <f t="shared" si="130"/>
        <v>高于同行20%</v>
      </c>
      <c r="AN500" s="5" t="str">
        <f t="shared" si="131"/>
        <v/>
      </c>
      <c r="AO500" s="63">
        <f t="shared" si="132"/>
        <v>46104.3670701736</v>
      </c>
      <c r="AP500" s="5" t="str">
        <f t="shared" si="133"/>
        <v/>
      </c>
      <c r="AQ500" s="60">
        <v>45445.8591895602</v>
      </c>
    </row>
    <row r="501" ht="17" spans="1:43">
      <c r="A501" s="5">
        <f t="shared" si="137"/>
        <v>498</v>
      </c>
      <c r="B501" s="55" t="str">
        <f t="shared" si="126"/>
        <v>交易波动较大</v>
      </c>
      <c r="C501" s="2" t="str">
        <f t="shared" si="127"/>
        <v/>
      </c>
      <c r="D501" s="56" t="str">
        <f t="shared" si="128"/>
        <v>-</v>
      </c>
      <c r="E501" s="84" t="s">
        <v>1444</v>
      </c>
      <c r="F501" s="58">
        <v>45447.402391713</v>
      </c>
      <c r="G501" s="59" t="s">
        <v>38</v>
      </c>
      <c r="H501" s="59" t="s">
        <v>63</v>
      </c>
      <c r="I501" s="59" t="s">
        <v>40</v>
      </c>
      <c r="J501" s="59" t="s">
        <v>85</v>
      </c>
      <c r="K501" s="59" t="s">
        <v>1445</v>
      </c>
      <c r="L501" s="59" t="s">
        <v>87</v>
      </c>
      <c r="M501" s="60">
        <v>46104.3707060185</v>
      </c>
      <c r="N501" s="60">
        <v>46103.7462098843</v>
      </c>
      <c r="O501" s="60">
        <v>46103.7451180787</v>
      </c>
      <c r="P501" s="60">
        <v>46062.5248536227</v>
      </c>
      <c r="Q501" s="60">
        <v>46103.665799537</v>
      </c>
      <c r="R501" s="59">
        <v>1888</v>
      </c>
      <c r="S501" s="59">
        <v>20790</v>
      </c>
      <c r="T501" s="59">
        <v>79532</v>
      </c>
      <c r="U501" s="59">
        <v>77682</v>
      </c>
      <c r="V501" s="59">
        <v>7</v>
      </c>
      <c r="W501" s="59">
        <v>35</v>
      </c>
      <c r="X501" s="59">
        <v>104</v>
      </c>
      <c r="Y501" s="59">
        <v>100</v>
      </c>
      <c r="Z501" s="59">
        <v>959.037037037</v>
      </c>
      <c r="AA501" s="59">
        <v>0.1302598673</v>
      </c>
      <c r="AB501" s="59">
        <v>-0.5441161892</v>
      </c>
      <c r="AC501" s="59">
        <v>-0.2422056945</v>
      </c>
      <c r="AD501" s="61">
        <f>IF(AND($G501="正式版",$H501="中西医诊所"),IFERROR(R501/同类汇总数据!C$3,0),IF(AND($G501="正式版",$H501="中医诊所"),IFERROR(R501/同类汇总数据!C$4,0),IF(AND($G501="正式版",$H501="口腔诊所"),IFERROR(R501/同类汇总数据!C$5,0),IF(AND($G501="检查版",$H501="中西医诊所"),IFERROR(R501/同类汇总数据!C$6,0),IF(AND($G501="检查版",$H501="中医诊所"),IFERROR(R501/同类汇总数据!C$7,0),IF(AND($G501="检查版",$H501="口腔诊所"),IFERROR(R501/同类汇总数据!C$8,0),IF(AND($G501="互联网版",$H501="中西医诊所"),IFERROR(R501/同类汇总数据!C$9,0),IF(AND($G501="互联网版",$H501="中医诊所"),IFERROR(R501/同类汇总数据!C$10,0),IF(AND($G501="互联网版",$H501="口腔诊所"),IFERROR(R501/同类汇总数据!C$11,0))))))))))</f>
        <v>0.188846380592714</v>
      </c>
      <c r="AE501" s="61">
        <f>IF(AND($G501="正式版",$H501="中西医诊所"),IFERROR(S501/同类汇总数据!D$3,0),IF(AND($G501="正式版",$H501="中医诊所"),IFERROR(S501/同类汇总数据!D$4,0),IF(AND($G501="正式版",$H501="口腔诊所"),IFERROR(S501/同类汇总数据!D$5,0),IF(AND($G501="检查版",$H501="中西医诊所"),IFERROR(S501/同类汇总数据!D$6,0),IF(AND($G501="检查版",$H501="中医诊所"),IFERROR(S501/同类汇总数据!D$7,0),IF(AND($G501="检查版",$H501="口腔诊所"),IFERROR(S501/同类汇总数据!D$8,0),IF(AND($G501="互联网版",$H501="中西医诊所"),IFERROR(S501/同类汇总数据!D$9,0),IF(AND($G501="互联网版",$H501="中医诊所"),IFERROR(S501/同类汇总数据!D$10,0),IF(AND($G501="互联网版",$H501="口腔诊所"),IFERROR(S501/同类汇总数据!D$11,0))))))))))</f>
        <v>0.47869230364542</v>
      </c>
      <c r="AF501" s="61">
        <f>IF(AND($G501="正式版",$H501="中西医诊所"),IFERROR(T501/同类汇总数据!E$3,0),IF(AND($G501="正式版",$H501="中医诊所"),IFERROR(T501/同类汇总数据!E$4,0),IF(AND($G501="正式版",$H501="口腔诊所"),IFERROR(T501/同类汇总数据!E$5,0),IF(AND($G501="检查版",$H501="中西医诊所"),IFERROR(T501/同类汇总数据!E$6,0),IF(AND($G501="检查版",$H501="中医诊所"),IFERROR(T501/同类汇总数据!E$7,0),IF(AND($G501="检查版",$H501="口腔诊所"),IFERROR(T501/同类汇总数据!E$8,0),IF(AND($G501="互联网版",$H501="中西医诊所"),IFERROR(T501/同类汇总数据!E$9,0),IF(AND($G501="互联网版",$H501="中医诊所"),IFERROR(T501/同类汇总数据!E$10,0),IF(AND($G501="互联网版",$H501="口腔诊所"),IFERROR(T501/同类汇总数据!E$11,0))))))))))</f>
        <v>0.717364299580466</v>
      </c>
      <c r="AG501" s="61">
        <f>IF(AND($G501="正式版",$H501="中西医诊所"),IFERROR(U501/同类汇总数据!F$3,0),IF(AND($G501="正式版",$H501="中医诊所"),IFERROR(U501/同类汇总数据!F$4,0),IF(AND($G501="正式版",$H501="口腔诊所"),IFERROR(U501/同类汇总数据!F$5,0),IF(AND($G501="检查版",$H501="中西医诊所"),IFERROR(U501/同类汇总数据!F$6,0),IF(AND($G501="检查版",$H501="中医诊所"),IFERROR(U501/同类汇总数据!F$7,0),IF(AND($G501="检查版",$H501="口腔诊所"),IFERROR(U501/同类汇总数据!F$8,0),IF(AND($G501="互联网版",$H501="中西医诊所"),IFERROR(U501/同类汇总数据!F$9,0),IF(AND($G501="互联网版",$H501="中医诊所"),IFERROR(U501/同类汇总数据!F$10,0),IF(AND($G501="互联网版",$H501="口腔诊所"),IFERROR(U501/同类汇总数据!F$11,0))))))))))</f>
        <v>0.777613194174895</v>
      </c>
      <c r="AH501" s="61">
        <f>IF(AND($G501="正式版",$H501="中西医诊所"),IFERROR(V501/同类汇总数据!G$3,0),IF(AND($G501="正式版",$H501="中医诊所"),IFERROR(V501/同类汇总数据!G$4,0),IF(AND($G501="正式版",$H501="口腔诊所"),IFERROR(V501/同类汇总数据!G$5,0),IF(AND($G501="检查版",$H501="中西医诊所"),IFERROR(V501/同类汇总数据!G$6,0),IF(AND($G501="检查版",$H501="中医诊所"),IFERROR(V501/同类汇总数据!G$7,0),IF(AND($G501="检查版",$H501="口腔诊所"),IFERROR(V501/同类汇总数据!G$8,0),IF(AND($G501="互联网版",$H501="中西医诊所"),IFERROR(V501/同类汇总数据!G$9,0),IF(AND($G501="互联网版",$H501="中医诊所"),IFERROR(V501/同类汇总数据!G$10,0),IF(AND($G501="互联网版",$H501="口腔诊所"),IFERROR(V501/同类汇总数据!G$11,0))))))))))</f>
        <v>0.520198567224518</v>
      </c>
      <c r="AI501" s="61">
        <f>IF(AND($G501="正式版",$H501="中西医诊所"),IFERROR(W501/同类汇总数据!H$3,0),IF(AND($G501="正式版",$H501="中医诊所"),IFERROR(W501/同类汇总数据!H$4,0),IF(AND($G501="正式版",$H501="口腔诊所"),IFERROR(W501/同类汇总数据!H$5,0),IF(AND($G501="检查版",$H501="中西医诊所"),IFERROR(W501/同类汇总数据!H$6,0),IF(AND($G501="检查版",$H501="中医诊所"),IFERROR(W501/同类汇总数据!H$7,0),IF(AND($G501="检查版",$H501="口腔诊所"),IFERROR(W501/同类汇总数据!H$8,0),IF(AND($G501="互联网版",$H501="中西医诊所"),IFERROR(W501/同类汇总数据!H$9,0),IF(AND($G501="互联网版",$H501="中医诊所"),IFERROR(W501/同类汇总数据!H$10,0),IF(AND($G501="互联网版",$H501="口腔诊所"),IFERROR(W501/同类汇总数据!H$11,0))))))))))</f>
        <v>0.616345843979974</v>
      </c>
      <c r="AJ501" s="61">
        <f>IF(AND($G501="正式版",$H501="中西医诊所"),IFERROR(X501/同类汇总数据!I$3,0),IF(AND($G501="正式版",$H501="中医诊所"),IFERROR(X501/同类汇总数据!I$4,0),IF(AND($G501="正式版",$H501="口腔诊所"),IFERROR(X501/同类汇总数据!I$5,0),IF(AND($G501="检查版",$H501="中西医诊所"),IFERROR(X501/同类汇总数据!I$6,0),IF(AND($G501="检查版",$H501="中医诊所"),IFERROR(X501/同类汇总数据!I$7,0),IF(AND($G501="检查版",$H501="口腔诊所"),IFERROR(X501/同类汇总数据!I$8,0),IF(AND($G501="互联网版",$H501="中西医诊所"),IFERROR(X501/同类汇总数据!I$9,0),IF(AND($G501="互联网版",$H501="中医诊所"),IFERROR(X501/同类汇总数据!I$10,0),IF(AND($G501="互联网版",$H501="口腔诊所"),IFERROR(X501/同类汇总数据!I$11,0))))))))))</f>
        <v>0.704886421786413</v>
      </c>
      <c r="AK501" s="61">
        <f>IF(AND($G501="正式版",$H501="中西医诊所"),IFERROR(Y501/同类汇总数据!J$3,0),IF(AND($G501="正式版",$H501="中医诊所"),IFERROR(Y501/同类汇总数据!J$4,0),IF(AND($G501="正式版",$H501="口腔诊所"),IFERROR(Y501/同类汇总数据!J$5,0),IF(AND($G501="检查版",$H501="中西医诊所"),IFERROR(Y501/同类汇总数据!J$6,0),IF(AND($G501="检查版",$H501="中医诊所"),IFERROR(Y501/同类汇总数据!J$7,0),IF(AND($G501="检查版",$H501="口腔诊所"),IFERROR(Y501/同类汇总数据!J$8,0),IF(AND($G501="互联网版",$H501="中西医诊所"),IFERROR(Y501/同类汇总数据!J$9,0),IF(AND($G501="互联网版",$H501="中医诊所"),IFERROR(Y501/同类汇总数据!J$10,0),IF(AND($G501="互联网版",$H501="口腔诊所"),IFERROR(Y501/同类汇总数据!J$11,0))))))))))</f>
        <v>0.752971791417778</v>
      </c>
      <c r="AL501" s="62" t="str">
        <f ca="1" t="shared" si="129"/>
        <v>-</v>
      </c>
      <c r="AM501" s="62" t="str">
        <f t="shared" si="130"/>
        <v>低于同行50%</v>
      </c>
      <c r="AN501" s="5" t="str">
        <f t="shared" si="131"/>
        <v/>
      </c>
      <c r="AO501" s="63">
        <f t="shared" si="132"/>
        <v>46104.3707060185</v>
      </c>
      <c r="AP501" s="5" t="str">
        <f t="shared" si="133"/>
        <v/>
      </c>
      <c r="AQ501" s="60">
        <v>45445.8634652083</v>
      </c>
    </row>
    <row r="502" ht="17" spans="1:43">
      <c r="A502" s="5">
        <f t="shared" si="137"/>
        <v>499</v>
      </c>
      <c r="B502" s="55" t="str">
        <f t="shared" si="126"/>
        <v>交易波动较大</v>
      </c>
      <c r="C502" s="2" t="str">
        <f t="shared" si="127"/>
        <v/>
      </c>
      <c r="D502" s="56" t="str">
        <f t="shared" si="128"/>
        <v>-</v>
      </c>
      <c r="E502" s="84" t="s">
        <v>1446</v>
      </c>
      <c r="F502" s="58">
        <v>45447.4749496991</v>
      </c>
      <c r="G502" s="59" t="s">
        <v>38</v>
      </c>
      <c r="H502" s="59" t="s">
        <v>39</v>
      </c>
      <c r="I502" s="59" t="s">
        <v>40</v>
      </c>
      <c r="J502" s="59" t="s">
        <v>899</v>
      </c>
      <c r="K502" s="59" t="s">
        <v>1447</v>
      </c>
      <c r="L502" s="59"/>
      <c r="M502" s="60">
        <v>46104.336724537</v>
      </c>
      <c r="N502" s="60">
        <v>46103.7306148958</v>
      </c>
      <c r="O502" s="60">
        <v>46103.7298534028</v>
      </c>
      <c r="P502" s="60">
        <v>46101.738556169</v>
      </c>
      <c r="Q502" s="60">
        <v>46103.7306285069</v>
      </c>
      <c r="R502" s="59">
        <v>19766.85</v>
      </c>
      <c r="S502" s="59">
        <v>55772.75</v>
      </c>
      <c r="T502" s="59">
        <v>163684.97</v>
      </c>
      <c r="U502" s="59">
        <v>145760.05</v>
      </c>
      <c r="V502" s="59">
        <v>36</v>
      </c>
      <c r="W502" s="59">
        <v>87</v>
      </c>
      <c r="X502" s="59">
        <v>372</v>
      </c>
      <c r="Y502" s="59">
        <v>328</v>
      </c>
      <c r="Z502" s="59">
        <v>768.3698369565</v>
      </c>
      <c r="AA502" s="59">
        <v>0.1117938628</v>
      </c>
      <c r="AB502" s="59">
        <v>-0.1313114993</v>
      </c>
      <c r="AC502" s="59">
        <v>0.4802840932</v>
      </c>
      <c r="AD502" s="61">
        <f>IF(AND($G502="正式版",$H502="中西医诊所"),IFERROR(R502/同类汇总数据!C$3,0),IF(AND($G502="正式版",$H502="中医诊所"),IFERROR(R502/同类汇总数据!C$4,0),IF(AND($G502="正式版",$H502="口腔诊所"),IFERROR(R502/同类汇总数据!C$5,0),IF(AND($G502="检查版",$H502="中西医诊所"),IFERROR(R502/同类汇总数据!C$6,0),IF(AND($G502="检查版",$H502="中医诊所"),IFERROR(R502/同类汇总数据!C$7,0),IF(AND($G502="检查版",$H502="口腔诊所"),IFERROR(R502/同类汇总数据!C$8,0),IF(AND($G502="互联网版",$H502="中西医诊所"),IFERROR(R502/同类汇总数据!C$9,0),IF(AND($G502="互联网版",$H502="中医诊所"),IFERROR(R502/同类汇总数据!C$10,0),IF(AND($G502="互联网版",$H502="口腔诊所"),IFERROR(R502/同类汇总数据!C$11,0))))))))))</f>
        <v>2.15989790630151</v>
      </c>
      <c r="AE502" s="61">
        <f>IF(AND($G502="正式版",$H502="中西医诊所"),IFERROR(S502/同类汇总数据!D$3,0),IF(AND($G502="正式版",$H502="中医诊所"),IFERROR(S502/同类汇总数据!D$4,0),IF(AND($G502="正式版",$H502="口腔诊所"),IFERROR(S502/同类汇总数据!D$5,0),IF(AND($G502="检查版",$H502="中西医诊所"),IFERROR(S502/同类汇总数据!D$6,0),IF(AND($G502="检查版",$H502="中医诊所"),IFERROR(S502/同类汇总数据!D$7,0),IF(AND($G502="检查版",$H502="口腔诊所"),IFERROR(S502/同类汇总数据!D$8,0),IF(AND($G502="互联网版",$H502="中西医诊所"),IFERROR(S502/同类汇总数据!D$9,0),IF(AND($G502="互联网版",$H502="中医诊所"),IFERROR(S502/同类汇总数据!D$10,0),IF(AND($G502="互联网版",$H502="口腔诊所"),IFERROR(S502/同类汇总数据!D$11,0))))))))))</f>
        <v>1.52870303572411</v>
      </c>
      <c r="AF502" s="61">
        <f>IF(AND($G502="正式版",$H502="中西医诊所"),IFERROR(T502/同类汇总数据!E$3,0),IF(AND($G502="正式版",$H502="中医诊所"),IFERROR(T502/同类汇总数据!E$4,0),IF(AND($G502="正式版",$H502="口腔诊所"),IFERROR(T502/同类汇总数据!E$5,0),IF(AND($G502="检查版",$H502="中西医诊所"),IFERROR(T502/同类汇总数据!E$6,0),IF(AND($G502="检查版",$H502="中医诊所"),IFERROR(T502/同类汇总数据!E$7,0),IF(AND($G502="检查版",$H502="口腔诊所"),IFERROR(T502/同类汇总数据!E$8,0),IF(AND($G502="互联网版",$H502="中西医诊所"),IFERROR(T502/同类汇总数据!E$9,0),IF(AND($G502="互联网版",$H502="中医诊所"),IFERROR(T502/同类汇总数据!E$10,0),IF(AND($G502="互联网版",$H502="口腔诊所"),IFERROR(T502/同类汇总数据!E$11,0))))))))))</f>
        <v>1.50009771421654</v>
      </c>
      <c r="AG502" s="61">
        <f>IF(AND($G502="正式版",$H502="中西医诊所"),IFERROR(U502/同类汇总数据!F$3,0),IF(AND($G502="正式版",$H502="中医诊所"),IFERROR(U502/同类汇总数据!F$4,0),IF(AND($G502="正式版",$H502="口腔诊所"),IFERROR(U502/同类汇总数据!F$5,0),IF(AND($G502="检查版",$H502="中西医诊所"),IFERROR(U502/同类汇总数据!F$6,0),IF(AND($G502="检查版",$H502="中医诊所"),IFERROR(U502/同类汇总数据!F$7,0),IF(AND($G502="检查版",$H502="口腔诊所"),IFERROR(U502/同类汇总数据!F$8,0),IF(AND($G502="互联网版",$H502="中西医诊所"),IFERROR(U502/同类汇总数据!F$9,0),IF(AND($G502="互联网版",$H502="中医诊所"),IFERROR(U502/同类汇总数据!F$10,0),IF(AND($G502="互联网版",$H502="口腔诊所"),IFERROR(U502/同类汇总数据!F$11,0))))))))))</f>
        <v>1.51954981177686</v>
      </c>
      <c r="AH502" s="61">
        <f>IF(AND($G502="正式版",$H502="中西医诊所"),IFERROR(V502/同类汇总数据!G$3,0),IF(AND($G502="正式版",$H502="中医诊所"),IFERROR(V502/同类汇总数据!G$4,0),IF(AND($G502="正式版",$H502="口腔诊所"),IFERROR(V502/同类汇总数据!G$5,0),IF(AND($G502="检查版",$H502="中西医诊所"),IFERROR(V502/同类汇总数据!G$6,0),IF(AND($G502="检查版",$H502="中医诊所"),IFERROR(V502/同类汇总数据!G$7,0),IF(AND($G502="检查版",$H502="口腔诊所"),IFERROR(V502/同类汇总数据!G$8,0),IF(AND($G502="互联网版",$H502="中西医诊所"),IFERROR(V502/同类汇总数据!G$9,0),IF(AND($G502="互联网版",$H502="中医诊所"),IFERROR(V502/同类汇总数据!G$10,0),IF(AND($G502="互联网版",$H502="口腔诊所"),IFERROR(V502/同类汇总数据!G$11,0))))))))))</f>
        <v>0.379742429149029</v>
      </c>
      <c r="AI502" s="61">
        <f>IF(AND($G502="正式版",$H502="中西医诊所"),IFERROR(W502/同类汇总数据!H$3,0),IF(AND($G502="正式版",$H502="中医诊所"),IFERROR(W502/同类汇总数据!H$4,0),IF(AND($G502="正式版",$H502="口腔诊所"),IFERROR(W502/同类汇总数据!H$5,0),IF(AND($G502="检查版",$H502="中西医诊所"),IFERROR(W502/同类汇总数据!H$6,0),IF(AND($G502="检查版",$H502="中医诊所"),IFERROR(W502/同类汇总数据!H$7,0),IF(AND($G502="检查版",$H502="口腔诊所"),IFERROR(W502/同类汇总数据!H$8,0),IF(AND($G502="互联网版",$H502="中西医诊所"),IFERROR(W502/同类汇总数据!H$9,0),IF(AND($G502="互联网版",$H502="中医诊所"),IFERROR(W502/同类汇总数据!H$10,0),IF(AND($G502="互联网版",$H502="口腔诊所"),IFERROR(W502/同类汇总数据!H$11,0))))))))))</f>
        <v>0.237945203681094</v>
      </c>
      <c r="AJ502" s="61">
        <f>IF(AND($G502="正式版",$H502="中西医诊所"),IFERROR(X502/同类汇总数据!I$3,0),IF(AND($G502="正式版",$H502="中医诊所"),IFERROR(X502/同类汇总数据!I$4,0),IF(AND($G502="正式版",$H502="口腔诊所"),IFERROR(X502/同类汇总数据!I$5,0),IF(AND($G502="检查版",$H502="中西医诊所"),IFERROR(X502/同类汇总数据!I$6,0),IF(AND($G502="检查版",$H502="中医诊所"),IFERROR(X502/同类汇总数据!I$7,0),IF(AND($G502="检查版",$H502="口腔诊所"),IFERROR(X502/同类汇总数据!I$8,0),IF(AND($G502="互联网版",$H502="中西医诊所"),IFERROR(X502/同类汇总数据!I$9,0),IF(AND($G502="互联网版",$H502="中医诊所"),IFERROR(X502/同类汇总数据!I$10,0),IF(AND($G502="互联网版",$H502="口腔诊所"),IFERROR(X502/同类汇总数据!I$11,0))))))))))</f>
        <v>0.328938671418475</v>
      </c>
      <c r="AK502" s="61">
        <f>IF(AND($G502="正式版",$H502="中西医诊所"),IFERROR(Y502/同类汇总数据!J$3,0),IF(AND($G502="正式版",$H502="中医诊所"),IFERROR(Y502/同类汇总数据!J$4,0),IF(AND($G502="正式版",$H502="口腔诊所"),IFERROR(Y502/同类汇总数据!J$5,0),IF(AND($G502="检查版",$H502="中西医诊所"),IFERROR(Y502/同类汇总数据!J$6,0),IF(AND($G502="检查版",$H502="中医诊所"),IFERROR(Y502/同类汇总数据!J$7,0),IF(AND($G502="检查版",$H502="口腔诊所"),IFERROR(Y502/同类汇总数据!J$8,0),IF(AND($G502="互联网版",$H502="中西医诊所"),IFERROR(Y502/同类汇总数据!J$9,0),IF(AND($G502="互联网版",$H502="中医诊所"),IFERROR(Y502/同类汇总数据!J$10,0),IF(AND($G502="互联网版",$H502="口腔诊所"),IFERROR(Y502/同类汇总数据!J$11,0))))))))))</f>
        <v>0.32774357342815</v>
      </c>
      <c r="AL502" s="62" t="str">
        <f ca="1" t="shared" si="129"/>
        <v>-</v>
      </c>
      <c r="AM502" s="62" t="str">
        <f t="shared" si="130"/>
        <v>高于同行150%</v>
      </c>
      <c r="AN502" s="5" t="str">
        <f t="shared" si="131"/>
        <v>低于同行50%</v>
      </c>
      <c r="AO502" s="63">
        <f t="shared" si="132"/>
        <v>46104.336724537</v>
      </c>
      <c r="AP502" s="5" t="str">
        <f t="shared" si="133"/>
        <v/>
      </c>
      <c r="AQ502" s="60">
        <v>45446.5292456713</v>
      </c>
    </row>
    <row r="503" ht="17" spans="1:43">
      <c r="A503" s="5">
        <f t="shared" si="137"/>
        <v>500</v>
      </c>
      <c r="B503" s="55" t="str">
        <f t="shared" si="126"/>
        <v>无交易</v>
      </c>
      <c r="C503" s="2" t="str">
        <f t="shared" si="127"/>
        <v/>
      </c>
      <c r="D503" s="56" t="str">
        <f t="shared" si="128"/>
        <v>流失</v>
      </c>
      <c r="E503" s="84" t="s">
        <v>1448</v>
      </c>
      <c r="F503" s="58">
        <v>45447.4896587153</v>
      </c>
      <c r="G503" s="59" t="s">
        <v>38</v>
      </c>
      <c r="H503" s="59" t="s">
        <v>39</v>
      </c>
      <c r="I503" s="59" t="s">
        <v>40</v>
      </c>
      <c r="J503" s="59" t="s">
        <v>102</v>
      </c>
      <c r="K503" s="59" t="s">
        <v>1449</v>
      </c>
      <c r="L503" s="59" t="s">
        <v>104</v>
      </c>
      <c r="M503" s="60">
        <v>45714.8925810185</v>
      </c>
      <c r="N503" s="60"/>
      <c r="O503" s="60"/>
      <c r="P503" s="60">
        <v>45649.376831875</v>
      </c>
      <c r="Q503" s="60"/>
      <c r="R503" s="59"/>
      <c r="S503" s="59"/>
      <c r="T503" s="59"/>
      <c r="U503" s="59"/>
      <c r="V503" s="59"/>
      <c r="W503" s="59"/>
      <c r="X503" s="59"/>
      <c r="Y503" s="59"/>
      <c r="Z503" s="59"/>
      <c r="AA503" s="59"/>
      <c r="AB503" s="59"/>
      <c r="AC503" s="59"/>
      <c r="AD503" s="61">
        <f>IF(AND($G503="正式版",$H503="中西医诊所"),IFERROR(R503/同类汇总数据!C$3,0),IF(AND($G503="正式版",$H503="中医诊所"),IFERROR(R503/同类汇总数据!C$4,0),IF(AND($G503="正式版",$H503="口腔诊所"),IFERROR(R503/同类汇总数据!C$5,0),IF(AND($G503="检查版",$H503="中西医诊所"),IFERROR(R503/同类汇总数据!C$6,0),IF(AND($G503="检查版",$H503="中医诊所"),IFERROR(R503/同类汇总数据!C$7,0),IF(AND($G503="检查版",$H503="口腔诊所"),IFERROR(R503/同类汇总数据!C$8,0),IF(AND($G503="互联网版",$H503="中西医诊所"),IFERROR(R503/同类汇总数据!C$9,0),IF(AND($G503="互联网版",$H503="中医诊所"),IFERROR(R503/同类汇总数据!C$10,0),IF(AND($G503="互联网版",$H503="口腔诊所"),IFERROR(R503/同类汇总数据!C$11,0))))))))))</f>
        <v>0</v>
      </c>
      <c r="AE503" s="61">
        <f>IF(AND($G503="正式版",$H503="中西医诊所"),IFERROR(S503/同类汇总数据!D$3,0),IF(AND($G503="正式版",$H503="中医诊所"),IFERROR(S503/同类汇总数据!D$4,0),IF(AND($G503="正式版",$H503="口腔诊所"),IFERROR(S503/同类汇总数据!D$5,0),IF(AND($G503="检查版",$H503="中西医诊所"),IFERROR(S503/同类汇总数据!D$6,0),IF(AND($G503="检查版",$H503="中医诊所"),IFERROR(S503/同类汇总数据!D$7,0),IF(AND($G503="检查版",$H503="口腔诊所"),IFERROR(S503/同类汇总数据!D$8,0),IF(AND($G503="互联网版",$H503="中西医诊所"),IFERROR(S503/同类汇总数据!D$9,0),IF(AND($G503="互联网版",$H503="中医诊所"),IFERROR(S503/同类汇总数据!D$10,0),IF(AND($G503="互联网版",$H503="口腔诊所"),IFERROR(S503/同类汇总数据!D$11,0))))))))))</f>
        <v>0</v>
      </c>
      <c r="AF503" s="61">
        <f>IF(AND($G503="正式版",$H503="中西医诊所"),IFERROR(T503/同类汇总数据!E$3,0),IF(AND($G503="正式版",$H503="中医诊所"),IFERROR(T503/同类汇总数据!E$4,0),IF(AND($G503="正式版",$H503="口腔诊所"),IFERROR(T503/同类汇总数据!E$5,0),IF(AND($G503="检查版",$H503="中西医诊所"),IFERROR(T503/同类汇总数据!E$6,0),IF(AND($G503="检查版",$H503="中医诊所"),IFERROR(T503/同类汇总数据!E$7,0),IF(AND($G503="检查版",$H503="口腔诊所"),IFERROR(T503/同类汇总数据!E$8,0),IF(AND($G503="互联网版",$H503="中西医诊所"),IFERROR(T503/同类汇总数据!E$9,0),IF(AND($G503="互联网版",$H503="中医诊所"),IFERROR(T503/同类汇总数据!E$10,0),IF(AND($G503="互联网版",$H503="口腔诊所"),IFERROR(T503/同类汇总数据!E$11,0))))))))))</f>
        <v>0</v>
      </c>
      <c r="AG503" s="61">
        <f>IF(AND($G503="正式版",$H503="中西医诊所"),IFERROR(U503/同类汇总数据!F$3,0),IF(AND($G503="正式版",$H503="中医诊所"),IFERROR(U503/同类汇总数据!F$4,0),IF(AND($G503="正式版",$H503="口腔诊所"),IFERROR(U503/同类汇总数据!F$5,0),IF(AND($G503="检查版",$H503="中西医诊所"),IFERROR(U503/同类汇总数据!F$6,0),IF(AND($G503="检查版",$H503="中医诊所"),IFERROR(U503/同类汇总数据!F$7,0),IF(AND($G503="检查版",$H503="口腔诊所"),IFERROR(U503/同类汇总数据!F$8,0),IF(AND($G503="互联网版",$H503="中西医诊所"),IFERROR(U503/同类汇总数据!F$9,0),IF(AND($G503="互联网版",$H503="中医诊所"),IFERROR(U503/同类汇总数据!F$10,0),IF(AND($G503="互联网版",$H503="口腔诊所"),IFERROR(U503/同类汇总数据!F$11,0))))))))))</f>
        <v>0</v>
      </c>
      <c r="AH503" s="61">
        <f>IF(AND($G503="正式版",$H503="中西医诊所"),IFERROR(V503/同类汇总数据!G$3,0),IF(AND($G503="正式版",$H503="中医诊所"),IFERROR(V503/同类汇总数据!G$4,0),IF(AND($G503="正式版",$H503="口腔诊所"),IFERROR(V503/同类汇总数据!G$5,0),IF(AND($G503="检查版",$H503="中西医诊所"),IFERROR(V503/同类汇总数据!G$6,0),IF(AND($G503="检查版",$H503="中医诊所"),IFERROR(V503/同类汇总数据!G$7,0),IF(AND($G503="检查版",$H503="口腔诊所"),IFERROR(V503/同类汇总数据!G$8,0),IF(AND($G503="互联网版",$H503="中西医诊所"),IFERROR(V503/同类汇总数据!G$9,0),IF(AND($G503="互联网版",$H503="中医诊所"),IFERROR(V503/同类汇总数据!G$10,0),IF(AND($G503="互联网版",$H503="口腔诊所"),IFERROR(V503/同类汇总数据!G$11,0))))))))))</f>
        <v>0</v>
      </c>
      <c r="AI503" s="61">
        <f>IF(AND($G503="正式版",$H503="中西医诊所"),IFERROR(W503/同类汇总数据!H$3,0),IF(AND($G503="正式版",$H503="中医诊所"),IFERROR(W503/同类汇总数据!H$4,0),IF(AND($G503="正式版",$H503="口腔诊所"),IFERROR(W503/同类汇总数据!H$5,0),IF(AND($G503="检查版",$H503="中西医诊所"),IFERROR(W503/同类汇总数据!H$6,0),IF(AND($G503="检查版",$H503="中医诊所"),IFERROR(W503/同类汇总数据!H$7,0),IF(AND($G503="检查版",$H503="口腔诊所"),IFERROR(W503/同类汇总数据!H$8,0),IF(AND($G503="互联网版",$H503="中西医诊所"),IFERROR(W503/同类汇总数据!H$9,0),IF(AND($G503="互联网版",$H503="中医诊所"),IFERROR(W503/同类汇总数据!H$10,0),IF(AND($G503="互联网版",$H503="口腔诊所"),IFERROR(W503/同类汇总数据!H$11,0))))))))))</f>
        <v>0</v>
      </c>
      <c r="AJ503" s="61">
        <f>IF(AND($G503="正式版",$H503="中西医诊所"),IFERROR(X503/同类汇总数据!I$3,0),IF(AND($G503="正式版",$H503="中医诊所"),IFERROR(X503/同类汇总数据!I$4,0),IF(AND($G503="正式版",$H503="口腔诊所"),IFERROR(X503/同类汇总数据!I$5,0),IF(AND($G503="检查版",$H503="中西医诊所"),IFERROR(X503/同类汇总数据!I$6,0),IF(AND($G503="检查版",$H503="中医诊所"),IFERROR(X503/同类汇总数据!I$7,0),IF(AND($G503="检查版",$H503="口腔诊所"),IFERROR(X503/同类汇总数据!I$8,0),IF(AND($G503="互联网版",$H503="中西医诊所"),IFERROR(X503/同类汇总数据!I$9,0),IF(AND($G503="互联网版",$H503="中医诊所"),IFERROR(X503/同类汇总数据!I$10,0),IF(AND($G503="互联网版",$H503="口腔诊所"),IFERROR(X503/同类汇总数据!I$11,0))))))))))</f>
        <v>0</v>
      </c>
      <c r="AK503" s="61">
        <f>IF(AND($G503="正式版",$H503="中西医诊所"),IFERROR(Y503/同类汇总数据!J$3,0),IF(AND($G503="正式版",$H503="中医诊所"),IFERROR(Y503/同类汇总数据!J$4,0),IF(AND($G503="正式版",$H503="口腔诊所"),IFERROR(Y503/同类汇总数据!J$5,0),IF(AND($G503="检查版",$H503="中西医诊所"),IFERROR(Y503/同类汇总数据!J$6,0),IF(AND($G503="检查版",$H503="中医诊所"),IFERROR(Y503/同类汇总数据!J$7,0),IF(AND($G503="检查版",$H503="口腔诊所"),IFERROR(Y503/同类汇总数据!J$8,0),IF(AND($G503="互联网版",$H503="中西医诊所"),IFERROR(Y503/同类汇总数据!J$9,0),IF(AND($G503="互联网版",$H503="中医诊所"),IFERROR(Y503/同类汇总数据!J$10,0),IF(AND($G503="互联网版",$H503="口腔诊所"),IFERROR(Y503/同类汇总数据!J$11,0))))))))))</f>
        <v>0</v>
      </c>
      <c r="AL503" s="62" t="str">
        <f ca="1" t="shared" si="129"/>
        <v>今年内未操作</v>
      </c>
      <c r="AM503" s="62" t="str">
        <f t="shared" si="130"/>
        <v>低于同行20%</v>
      </c>
      <c r="AN503" s="5" t="str">
        <f t="shared" si="131"/>
        <v>低于同行20%</v>
      </c>
      <c r="AO503" s="63">
        <f t="shared" si="132"/>
        <v>45714.8925810185</v>
      </c>
      <c r="AP503" s="5" t="str">
        <f t="shared" si="133"/>
        <v/>
      </c>
      <c r="AQ503" s="60">
        <v>45446.8290153588</v>
      </c>
    </row>
    <row r="504" ht="17" spans="1:43">
      <c r="A504" s="5">
        <f t="shared" ref="A504:A513" si="138">ROW()-3</f>
        <v>501</v>
      </c>
      <c r="B504" s="55" t="str">
        <f t="shared" si="126"/>
        <v>连续三月交易上升</v>
      </c>
      <c r="C504" s="2" t="str">
        <f t="shared" si="127"/>
        <v/>
      </c>
      <c r="D504" s="56" t="str">
        <f t="shared" si="128"/>
        <v>-</v>
      </c>
      <c r="E504" s="84" t="s">
        <v>1450</v>
      </c>
      <c r="F504" s="58">
        <v>45447.4981598032</v>
      </c>
      <c r="G504" s="59" t="s">
        <v>38</v>
      </c>
      <c r="H504" s="59" t="s">
        <v>63</v>
      </c>
      <c r="I504" s="59" t="s">
        <v>40</v>
      </c>
      <c r="J504" s="59" t="s">
        <v>149</v>
      </c>
      <c r="K504" s="59" t="s">
        <v>1451</v>
      </c>
      <c r="L504" s="59" t="s">
        <v>151</v>
      </c>
      <c r="M504" s="60">
        <v>46103.4327662037</v>
      </c>
      <c r="N504" s="60">
        <v>46103.4575676968</v>
      </c>
      <c r="O504" s="60">
        <v>45896.5945145602</v>
      </c>
      <c r="P504" s="60">
        <v>45811.7099663657</v>
      </c>
      <c r="Q504" s="60">
        <v>45896.602692662</v>
      </c>
      <c r="R504" s="59">
        <v>8360</v>
      </c>
      <c r="S504" s="59">
        <v>14353</v>
      </c>
      <c r="T504" s="59">
        <v>28577</v>
      </c>
      <c r="U504" s="59">
        <v>25224</v>
      </c>
      <c r="V504" s="59">
        <v>6</v>
      </c>
      <c r="W504" s="59">
        <v>17</v>
      </c>
      <c r="X504" s="59">
        <v>43</v>
      </c>
      <c r="Y504" s="59">
        <v>37</v>
      </c>
      <c r="Z504" s="59">
        <v>813.6774193548</v>
      </c>
      <c r="AA504" s="59">
        <v>1.2972151088</v>
      </c>
      <c r="AB504" s="59">
        <v>-0.2166499498</v>
      </c>
      <c r="AC504" s="59">
        <v>0.3924581006</v>
      </c>
      <c r="AD504" s="61">
        <f>IF(AND($G504="正式版",$H504="中西医诊所"),IFERROR(R504/同类汇总数据!C$3,0),IF(AND($G504="正式版",$H504="中医诊所"),IFERROR(R504/同类汇总数据!C$4,0),IF(AND($G504="正式版",$H504="口腔诊所"),IFERROR(R504/同类汇总数据!C$5,0),IF(AND($G504="检查版",$H504="中西医诊所"),IFERROR(R504/同类汇总数据!C$6,0),IF(AND($G504="检查版",$H504="中医诊所"),IFERROR(R504/同类汇总数据!C$7,0),IF(AND($G504="检查版",$H504="口腔诊所"),IFERROR(R504/同类汇总数据!C$8,0),IF(AND($G504="互联网版",$H504="中西医诊所"),IFERROR(R504/同类汇总数据!C$9,0),IF(AND($G504="互联网版",$H504="中医诊所"),IFERROR(R504/同类汇总数据!C$10,0),IF(AND($G504="互联网版",$H504="口腔诊所"),IFERROR(R504/同类汇总数据!C$11,0))))))))))</f>
        <v>0.836205371692313</v>
      </c>
      <c r="AE504" s="61">
        <f>IF(AND($G504="正式版",$H504="中西医诊所"),IFERROR(S504/同类汇总数据!D$3,0),IF(AND($G504="正式版",$H504="中医诊所"),IFERROR(S504/同类汇总数据!D$4,0),IF(AND($G504="正式版",$H504="口腔诊所"),IFERROR(S504/同类汇总数据!D$5,0),IF(AND($G504="检查版",$H504="中西医诊所"),IFERROR(S504/同类汇总数据!D$6,0),IF(AND($G504="检查版",$H504="中医诊所"),IFERROR(S504/同类汇总数据!D$7,0),IF(AND($G504="检查版",$H504="口腔诊所"),IFERROR(S504/同类汇总数据!D$8,0),IF(AND($G504="互联网版",$H504="中西医诊所"),IFERROR(S504/同类汇总数据!D$9,0),IF(AND($G504="互联网版",$H504="中医诊所"),IFERROR(S504/同类汇总数据!D$10,0),IF(AND($G504="互联网版",$H504="口腔诊所"),IFERROR(S504/同类汇总数据!D$11,0))))))))))</f>
        <v>0.330479587985701</v>
      </c>
      <c r="AF504" s="61">
        <f>IF(AND($G504="正式版",$H504="中西医诊所"),IFERROR(T504/同类汇总数据!E$3,0),IF(AND($G504="正式版",$H504="中医诊所"),IFERROR(T504/同类汇总数据!E$4,0),IF(AND($G504="正式版",$H504="口腔诊所"),IFERROR(T504/同类汇总数据!E$5,0),IF(AND($G504="检查版",$H504="中西医诊所"),IFERROR(T504/同类汇总数据!E$6,0),IF(AND($G504="检查版",$H504="中医诊所"),IFERROR(T504/同类汇总数据!E$7,0),IF(AND($G504="检查版",$H504="口腔诊所"),IFERROR(T504/同类汇总数据!E$8,0),IF(AND($G504="互联网版",$H504="中西医诊所"),IFERROR(T504/同类汇总数据!E$9,0),IF(AND($G504="互联网版",$H504="中医诊所"),IFERROR(T504/同类汇总数据!E$10,0),IF(AND($G504="互联网版",$H504="口腔诊所"),IFERROR(T504/同类汇总数据!E$11,0))))))))))</f>
        <v>0.257759387279472</v>
      </c>
      <c r="AG504" s="61">
        <f>IF(AND($G504="正式版",$H504="中西医诊所"),IFERROR(U504/同类汇总数据!F$3,0),IF(AND($G504="正式版",$H504="中医诊所"),IFERROR(U504/同类汇总数据!F$4,0),IF(AND($G504="正式版",$H504="口腔诊所"),IFERROR(U504/同类汇总数据!F$5,0),IF(AND($G504="检查版",$H504="中西医诊所"),IFERROR(U504/同类汇总数据!F$6,0),IF(AND($G504="检查版",$H504="中医诊所"),IFERROR(U504/同类汇总数据!F$7,0),IF(AND($G504="检查版",$H504="口腔诊所"),IFERROR(U504/同类汇总数据!F$8,0),IF(AND($G504="互联网版",$H504="中西医诊所"),IFERROR(U504/同类汇总数据!F$9,0),IF(AND($G504="互联网版",$H504="中医诊所"),IFERROR(U504/同类汇总数据!F$10,0),IF(AND($G504="互联网版",$H504="口腔诊所"),IFERROR(U504/同类汇总数据!F$11,0))))))))))</f>
        <v>0.252497556832568</v>
      </c>
      <c r="AH504" s="61">
        <f>IF(AND($G504="正式版",$H504="中西医诊所"),IFERROR(V504/同类汇总数据!G$3,0),IF(AND($G504="正式版",$H504="中医诊所"),IFERROR(V504/同类汇总数据!G$4,0),IF(AND($G504="正式版",$H504="口腔诊所"),IFERROR(V504/同类汇总数据!G$5,0),IF(AND($G504="检查版",$H504="中西医诊所"),IFERROR(V504/同类汇总数据!G$6,0),IF(AND($G504="检查版",$H504="中医诊所"),IFERROR(V504/同类汇总数据!G$7,0),IF(AND($G504="检查版",$H504="口腔诊所"),IFERROR(V504/同类汇总数据!G$8,0),IF(AND($G504="互联网版",$H504="中西医诊所"),IFERROR(V504/同类汇总数据!G$9,0),IF(AND($G504="互联网版",$H504="中医诊所"),IFERROR(V504/同类汇总数据!G$10,0),IF(AND($G504="互联网版",$H504="口腔诊所"),IFERROR(V504/同类汇总数据!G$11,0))))))))))</f>
        <v>0.445884486192444</v>
      </c>
      <c r="AI504" s="61">
        <f>IF(AND($G504="正式版",$H504="中西医诊所"),IFERROR(W504/同类汇总数据!H$3,0),IF(AND($G504="正式版",$H504="中医诊所"),IFERROR(W504/同类汇总数据!H$4,0),IF(AND($G504="正式版",$H504="口腔诊所"),IFERROR(W504/同类汇总数据!H$5,0),IF(AND($G504="检查版",$H504="中西医诊所"),IFERROR(W504/同类汇总数据!H$6,0),IF(AND($G504="检查版",$H504="中医诊所"),IFERROR(W504/同类汇总数据!H$7,0),IF(AND($G504="检查版",$H504="口腔诊所"),IFERROR(W504/同类汇总数据!H$8,0),IF(AND($G504="互联网版",$H504="中西医诊所"),IFERROR(W504/同类汇总数据!H$9,0),IF(AND($G504="互联网版",$H504="中医诊所"),IFERROR(W504/同类汇总数据!H$10,0),IF(AND($G504="互联网版",$H504="口腔诊所"),IFERROR(W504/同类汇总数据!H$11,0))))))))))</f>
        <v>0.299367981361702</v>
      </c>
      <c r="AJ504" s="61">
        <f>IF(AND($G504="正式版",$H504="中西医诊所"),IFERROR(X504/同类汇总数据!I$3,0),IF(AND($G504="正式版",$H504="中医诊所"),IFERROR(X504/同类汇总数据!I$4,0),IF(AND($G504="正式版",$H504="口腔诊所"),IFERROR(X504/同类汇总数据!I$5,0),IF(AND($G504="检查版",$H504="中西医诊所"),IFERROR(X504/同类汇总数据!I$6,0),IF(AND($G504="检查版",$H504="中医诊所"),IFERROR(X504/同类汇总数据!I$7,0),IF(AND($G504="检查版",$H504="口腔诊所"),IFERROR(X504/同类汇总数据!I$8,0),IF(AND($G504="互联网版",$H504="中西医诊所"),IFERROR(X504/同类汇总数据!I$9,0),IF(AND($G504="互联网版",$H504="中医诊所"),IFERROR(X504/同类汇总数据!I$10,0),IF(AND($G504="互联网版",$H504="口腔诊所"),IFERROR(X504/同类汇总数据!I$11,0))))))))))</f>
        <v>0.291443424392459</v>
      </c>
      <c r="AK504" s="61">
        <f>IF(AND($G504="正式版",$H504="中西医诊所"),IFERROR(Y504/同类汇总数据!J$3,0),IF(AND($G504="正式版",$H504="中医诊所"),IFERROR(Y504/同类汇总数据!J$4,0),IF(AND($G504="正式版",$H504="口腔诊所"),IFERROR(Y504/同类汇总数据!J$5,0),IF(AND($G504="检查版",$H504="中西医诊所"),IFERROR(Y504/同类汇总数据!J$6,0),IF(AND($G504="检查版",$H504="中医诊所"),IFERROR(Y504/同类汇总数据!J$7,0),IF(AND($G504="检查版",$H504="口腔诊所"),IFERROR(Y504/同类汇总数据!J$8,0),IF(AND($G504="互联网版",$H504="中西医诊所"),IFERROR(Y504/同类汇总数据!J$9,0),IF(AND($G504="互联网版",$H504="中医诊所"),IFERROR(Y504/同类汇总数据!J$10,0),IF(AND($G504="互联网版",$H504="口腔诊所"),IFERROR(Y504/同类汇总数据!J$11,0))))))))))</f>
        <v>0.278599562824578</v>
      </c>
      <c r="AL504" s="62" t="str">
        <f ca="1" t="shared" si="129"/>
        <v>-</v>
      </c>
      <c r="AM504" s="62" t="str">
        <f t="shared" si="130"/>
        <v>低于同行50%</v>
      </c>
      <c r="AN504" s="5" t="str">
        <f t="shared" si="131"/>
        <v>低于同行50%</v>
      </c>
      <c r="AO504" s="63">
        <f t="shared" si="132"/>
        <v>46103.4575676968</v>
      </c>
      <c r="AP504" s="5" t="str">
        <f t="shared" si="133"/>
        <v/>
      </c>
      <c r="AQ504" s="60">
        <v>45447.402391713</v>
      </c>
    </row>
    <row r="505" ht="17" spans="1:43">
      <c r="A505" s="5">
        <f t="shared" si="138"/>
        <v>502</v>
      </c>
      <c r="B505" s="55" t="str">
        <f t="shared" si="126"/>
        <v>无交易</v>
      </c>
      <c r="C505" s="2" t="str">
        <f t="shared" si="127"/>
        <v/>
      </c>
      <c r="D505" s="56" t="str">
        <f t="shared" si="128"/>
        <v>流失</v>
      </c>
      <c r="E505" s="84" t="s">
        <v>1452</v>
      </c>
      <c r="F505" s="58">
        <v>45447.5981509954</v>
      </c>
      <c r="G505" s="59" t="s">
        <v>60</v>
      </c>
      <c r="H505" s="59" t="s">
        <v>63</v>
      </c>
      <c r="I505" s="59" t="s">
        <v>40</v>
      </c>
      <c r="J505" s="59" t="s">
        <v>53</v>
      </c>
      <c r="K505" s="59" t="s">
        <v>1453</v>
      </c>
      <c r="L505" s="59" t="s">
        <v>83</v>
      </c>
      <c r="M505" s="60">
        <v>45498.74</v>
      </c>
      <c r="N505" s="60"/>
      <c r="O505" s="60"/>
      <c r="P505" s="60">
        <v>45469.4626449074</v>
      </c>
      <c r="Q505" s="60"/>
      <c r="R505" s="59"/>
      <c r="S505" s="59"/>
      <c r="T505" s="59"/>
      <c r="U505" s="59"/>
      <c r="V505" s="59"/>
      <c r="W505" s="59"/>
      <c r="X505" s="59"/>
      <c r="Y505" s="59"/>
      <c r="Z505" s="59"/>
      <c r="AA505" s="59"/>
      <c r="AB505" s="59"/>
      <c r="AC505" s="59"/>
      <c r="AD505" s="61">
        <f>IF(AND($G505="正式版",$H505="中西医诊所"),IFERROR(R505/同类汇总数据!C$3,0),IF(AND($G505="正式版",$H505="中医诊所"),IFERROR(R505/同类汇总数据!C$4,0),IF(AND($G505="正式版",$H505="口腔诊所"),IFERROR(R505/同类汇总数据!C$5,0),IF(AND($G505="检查版",$H505="中西医诊所"),IFERROR(R505/同类汇总数据!C$6,0),IF(AND($G505="检查版",$H505="中医诊所"),IFERROR(R505/同类汇总数据!C$7,0),IF(AND($G505="检查版",$H505="口腔诊所"),IFERROR(R505/同类汇总数据!C$8,0),IF(AND($G505="互联网版",$H505="中西医诊所"),IFERROR(R505/同类汇总数据!C$9,0),IF(AND($G505="互联网版",$H505="中医诊所"),IFERROR(R505/同类汇总数据!C$10,0),IF(AND($G505="互联网版",$H505="口腔诊所"),IFERROR(R505/同类汇总数据!C$11,0))))))))))</f>
        <v>0</v>
      </c>
      <c r="AE505" s="61">
        <f>IF(AND($G505="正式版",$H505="中西医诊所"),IFERROR(S505/同类汇总数据!D$3,0),IF(AND($G505="正式版",$H505="中医诊所"),IFERROR(S505/同类汇总数据!D$4,0),IF(AND($G505="正式版",$H505="口腔诊所"),IFERROR(S505/同类汇总数据!D$5,0),IF(AND($G505="检查版",$H505="中西医诊所"),IFERROR(S505/同类汇总数据!D$6,0),IF(AND($G505="检查版",$H505="中医诊所"),IFERROR(S505/同类汇总数据!D$7,0),IF(AND($G505="检查版",$H505="口腔诊所"),IFERROR(S505/同类汇总数据!D$8,0),IF(AND($G505="互联网版",$H505="中西医诊所"),IFERROR(S505/同类汇总数据!D$9,0),IF(AND($G505="互联网版",$H505="中医诊所"),IFERROR(S505/同类汇总数据!D$10,0),IF(AND($G505="互联网版",$H505="口腔诊所"),IFERROR(S505/同类汇总数据!D$11,0))))))))))</f>
        <v>0</v>
      </c>
      <c r="AF505" s="61">
        <f>IF(AND($G505="正式版",$H505="中西医诊所"),IFERROR(T505/同类汇总数据!E$3,0),IF(AND($G505="正式版",$H505="中医诊所"),IFERROR(T505/同类汇总数据!E$4,0),IF(AND($G505="正式版",$H505="口腔诊所"),IFERROR(T505/同类汇总数据!E$5,0),IF(AND($G505="检查版",$H505="中西医诊所"),IFERROR(T505/同类汇总数据!E$6,0),IF(AND($G505="检查版",$H505="中医诊所"),IFERROR(T505/同类汇总数据!E$7,0),IF(AND($G505="检查版",$H505="口腔诊所"),IFERROR(T505/同类汇总数据!E$8,0),IF(AND($G505="互联网版",$H505="中西医诊所"),IFERROR(T505/同类汇总数据!E$9,0),IF(AND($G505="互联网版",$H505="中医诊所"),IFERROR(T505/同类汇总数据!E$10,0),IF(AND($G505="互联网版",$H505="口腔诊所"),IFERROR(T505/同类汇总数据!E$11,0))))))))))</f>
        <v>0</v>
      </c>
      <c r="AG505" s="61">
        <f>IF(AND($G505="正式版",$H505="中西医诊所"),IFERROR(U505/同类汇总数据!F$3,0),IF(AND($G505="正式版",$H505="中医诊所"),IFERROR(U505/同类汇总数据!F$4,0),IF(AND($G505="正式版",$H505="口腔诊所"),IFERROR(U505/同类汇总数据!F$5,0),IF(AND($G505="检查版",$H505="中西医诊所"),IFERROR(U505/同类汇总数据!F$6,0),IF(AND($G505="检查版",$H505="中医诊所"),IFERROR(U505/同类汇总数据!F$7,0),IF(AND($G505="检查版",$H505="口腔诊所"),IFERROR(U505/同类汇总数据!F$8,0),IF(AND($G505="互联网版",$H505="中西医诊所"),IFERROR(U505/同类汇总数据!F$9,0),IF(AND($G505="互联网版",$H505="中医诊所"),IFERROR(U505/同类汇总数据!F$10,0),IF(AND($G505="互联网版",$H505="口腔诊所"),IFERROR(U505/同类汇总数据!F$11,0))))))))))</f>
        <v>0</v>
      </c>
      <c r="AH505" s="61">
        <f>IF(AND($G505="正式版",$H505="中西医诊所"),IFERROR(V505/同类汇总数据!G$3,0),IF(AND($G505="正式版",$H505="中医诊所"),IFERROR(V505/同类汇总数据!G$4,0),IF(AND($G505="正式版",$H505="口腔诊所"),IFERROR(V505/同类汇总数据!G$5,0),IF(AND($G505="检查版",$H505="中西医诊所"),IFERROR(V505/同类汇总数据!G$6,0),IF(AND($G505="检查版",$H505="中医诊所"),IFERROR(V505/同类汇总数据!G$7,0),IF(AND($G505="检查版",$H505="口腔诊所"),IFERROR(V505/同类汇总数据!G$8,0),IF(AND($G505="互联网版",$H505="中西医诊所"),IFERROR(V505/同类汇总数据!G$9,0),IF(AND($G505="互联网版",$H505="中医诊所"),IFERROR(V505/同类汇总数据!G$10,0),IF(AND($G505="互联网版",$H505="口腔诊所"),IFERROR(V505/同类汇总数据!G$11,0))))))))))</f>
        <v>0</v>
      </c>
      <c r="AI505" s="61">
        <f>IF(AND($G505="正式版",$H505="中西医诊所"),IFERROR(W505/同类汇总数据!H$3,0),IF(AND($G505="正式版",$H505="中医诊所"),IFERROR(W505/同类汇总数据!H$4,0),IF(AND($G505="正式版",$H505="口腔诊所"),IFERROR(W505/同类汇总数据!H$5,0),IF(AND($G505="检查版",$H505="中西医诊所"),IFERROR(W505/同类汇总数据!H$6,0),IF(AND($G505="检查版",$H505="中医诊所"),IFERROR(W505/同类汇总数据!H$7,0),IF(AND($G505="检查版",$H505="口腔诊所"),IFERROR(W505/同类汇总数据!H$8,0),IF(AND($G505="互联网版",$H505="中西医诊所"),IFERROR(W505/同类汇总数据!H$9,0),IF(AND($G505="互联网版",$H505="中医诊所"),IFERROR(W505/同类汇总数据!H$10,0),IF(AND($G505="互联网版",$H505="口腔诊所"),IFERROR(W505/同类汇总数据!H$11,0))))))))))</f>
        <v>0</v>
      </c>
      <c r="AJ505" s="61">
        <f>IF(AND($G505="正式版",$H505="中西医诊所"),IFERROR(X505/同类汇总数据!I$3,0),IF(AND($G505="正式版",$H505="中医诊所"),IFERROR(X505/同类汇总数据!I$4,0),IF(AND($G505="正式版",$H505="口腔诊所"),IFERROR(X505/同类汇总数据!I$5,0),IF(AND($G505="检查版",$H505="中西医诊所"),IFERROR(X505/同类汇总数据!I$6,0),IF(AND($G505="检查版",$H505="中医诊所"),IFERROR(X505/同类汇总数据!I$7,0),IF(AND($G505="检查版",$H505="口腔诊所"),IFERROR(X505/同类汇总数据!I$8,0),IF(AND($G505="互联网版",$H505="中西医诊所"),IFERROR(X505/同类汇总数据!I$9,0),IF(AND($G505="互联网版",$H505="中医诊所"),IFERROR(X505/同类汇总数据!I$10,0),IF(AND($G505="互联网版",$H505="口腔诊所"),IFERROR(X505/同类汇总数据!I$11,0))))))))))</f>
        <v>0</v>
      </c>
      <c r="AK505" s="61">
        <f>IF(AND($G505="正式版",$H505="中西医诊所"),IFERROR(Y505/同类汇总数据!J$3,0),IF(AND($G505="正式版",$H505="中医诊所"),IFERROR(Y505/同类汇总数据!J$4,0),IF(AND($G505="正式版",$H505="口腔诊所"),IFERROR(Y505/同类汇总数据!J$5,0),IF(AND($G505="检查版",$H505="中西医诊所"),IFERROR(Y505/同类汇总数据!J$6,0),IF(AND($G505="检查版",$H505="中医诊所"),IFERROR(Y505/同类汇总数据!J$7,0),IF(AND($G505="检查版",$H505="口腔诊所"),IFERROR(Y505/同类汇总数据!J$8,0),IF(AND($G505="互联网版",$H505="中西医诊所"),IFERROR(Y505/同类汇总数据!J$9,0),IF(AND($G505="互联网版",$H505="中医诊所"),IFERROR(Y505/同类汇总数据!J$10,0),IF(AND($G505="互联网版",$H505="口腔诊所"),IFERROR(Y505/同类汇总数据!J$11,0))))))))))</f>
        <v>0</v>
      </c>
      <c r="AL505" s="62" t="str">
        <f ca="1" t="shared" si="129"/>
        <v>今年内未操作</v>
      </c>
      <c r="AM505" s="62" t="str">
        <f t="shared" si="130"/>
        <v>低于同行20%</v>
      </c>
      <c r="AN505" s="5" t="str">
        <f t="shared" si="131"/>
        <v>低于同行20%</v>
      </c>
      <c r="AO505" s="63">
        <f t="shared" si="132"/>
        <v>45498.74</v>
      </c>
      <c r="AP505" s="5" t="str">
        <f t="shared" si="133"/>
        <v/>
      </c>
      <c r="AQ505" s="60">
        <v>45447.4749496991</v>
      </c>
    </row>
    <row r="506" ht="17" spans="1:43">
      <c r="A506" s="5">
        <f t="shared" si="138"/>
        <v>503</v>
      </c>
      <c r="B506" s="55" t="str">
        <f t="shared" si="126"/>
        <v>交易波动较大</v>
      </c>
      <c r="C506" s="2" t="str">
        <f t="shared" si="127"/>
        <v>本月交易额降超20%</v>
      </c>
      <c r="D506" s="56" t="str">
        <f t="shared" si="128"/>
        <v>-</v>
      </c>
      <c r="E506" s="84" t="s">
        <v>1454</v>
      </c>
      <c r="F506" s="58">
        <v>45447.7210357176</v>
      </c>
      <c r="G506" s="59" t="s">
        <v>38</v>
      </c>
      <c r="H506" s="59" t="s">
        <v>39</v>
      </c>
      <c r="I506" s="59" t="s">
        <v>40</v>
      </c>
      <c r="J506" s="59" t="s">
        <v>155</v>
      </c>
      <c r="K506" s="59" t="s">
        <v>1455</v>
      </c>
      <c r="L506" s="59" t="s">
        <v>190</v>
      </c>
      <c r="M506" s="60">
        <v>46103.660462963</v>
      </c>
      <c r="N506" s="60">
        <v>46103.6640867014</v>
      </c>
      <c r="O506" s="60">
        <v>46092.8057406713</v>
      </c>
      <c r="P506" s="60">
        <v>46100.6996049884</v>
      </c>
      <c r="Q506" s="60">
        <v>46103.6736811458</v>
      </c>
      <c r="R506" s="59">
        <v>380</v>
      </c>
      <c r="S506" s="59">
        <v>947.5</v>
      </c>
      <c r="T506" s="59">
        <v>7177.4</v>
      </c>
      <c r="U506" s="59">
        <v>7177.4</v>
      </c>
      <c r="V506" s="59">
        <v>5</v>
      </c>
      <c r="W506" s="59">
        <v>18</v>
      </c>
      <c r="X506" s="59">
        <v>152</v>
      </c>
      <c r="Y506" s="59">
        <v>152</v>
      </c>
      <c r="Z506" s="59">
        <v>199.3722222222</v>
      </c>
      <c r="AA506" s="59">
        <v>-0.3471820311</v>
      </c>
      <c r="AB506" s="59">
        <v>-0.6962645182</v>
      </c>
      <c r="AC506" s="59">
        <v>0.5245342011</v>
      </c>
      <c r="AD506" s="61">
        <f>IF(AND($G506="正式版",$H506="中西医诊所"),IFERROR(R506/同类汇总数据!C$3,0),IF(AND($G506="正式版",$H506="中医诊所"),IFERROR(R506/同类汇总数据!C$4,0),IF(AND($G506="正式版",$H506="口腔诊所"),IFERROR(R506/同类汇总数据!C$5,0),IF(AND($G506="检查版",$H506="中西医诊所"),IFERROR(R506/同类汇总数据!C$6,0),IF(AND($G506="检查版",$H506="中医诊所"),IFERROR(R506/同类汇总数据!C$7,0),IF(AND($G506="检查版",$H506="口腔诊所"),IFERROR(R506/同类汇总数据!C$8,0),IF(AND($G506="互联网版",$H506="中西医诊所"),IFERROR(R506/同类汇总数据!C$9,0),IF(AND($G506="互联网版",$H506="中医诊所"),IFERROR(R506/同类汇总数据!C$10,0),IF(AND($G506="互联网版",$H506="口腔诊所"),IFERROR(R506/同类汇总数据!C$11,0))))))))))</f>
        <v>0.0415221041488437</v>
      </c>
      <c r="AE506" s="61">
        <f>IF(AND($G506="正式版",$H506="中西医诊所"),IFERROR(S506/同类汇总数据!D$3,0),IF(AND($G506="正式版",$H506="中医诊所"),IFERROR(S506/同类汇总数据!D$4,0),IF(AND($G506="正式版",$H506="口腔诊所"),IFERROR(S506/同类汇总数据!D$5,0),IF(AND($G506="检查版",$H506="中西医诊所"),IFERROR(S506/同类汇总数据!D$6,0),IF(AND($G506="检查版",$H506="中医诊所"),IFERROR(S506/同类汇总数据!D$7,0),IF(AND($G506="检查版",$H506="口腔诊所"),IFERROR(S506/同类汇总数据!D$8,0),IF(AND($G506="互联网版",$H506="中西医诊所"),IFERROR(S506/同类汇总数据!D$9,0),IF(AND($G506="互联网版",$H506="中医诊所"),IFERROR(S506/同类汇总数据!D$10,0),IF(AND($G506="互联网版",$H506="口腔诊所"),IFERROR(S506/同类汇总数据!D$11,0))))))))))</f>
        <v>0.025970498609959</v>
      </c>
      <c r="AF506" s="61">
        <f>IF(AND($G506="正式版",$H506="中西医诊所"),IFERROR(T506/同类汇总数据!E$3,0),IF(AND($G506="正式版",$H506="中医诊所"),IFERROR(T506/同类汇总数据!E$4,0),IF(AND($G506="正式版",$H506="口腔诊所"),IFERROR(T506/同类汇总数据!E$5,0),IF(AND($G506="检查版",$H506="中西医诊所"),IFERROR(T506/同类汇总数据!E$6,0),IF(AND($G506="检查版",$H506="中医诊所"),IFERROR(T506/同类汇总数据!E$7,0),IF(AND($G506="检查版",$H506="口腔诊所"),IFERROR(T506/同类汇总数据!E$8,0),IF(AND($G506="互联网版",$H506="中西医诊所"),IFERROR(T506/同类汇总数据!E$9,0),IF(AND($G506="互联网版",$H506="中医诊所"),IFERROR(T506/同类汇总数据!E$10,0),IF(AND($G506="互联网版",$H506="口腔诊所"),IFERROR(T506/同类汇总数据!E$11,0))))))))))</f>
        <v>0.0657775807639383</v>
      </c>
      <c r="AG506" s="61">
        <f>IF(AND($G506="正式版",$H506="中西医诊所"),IFERROR(U506/同类汇总数据!F$3,0),IF(AND($G506="正式版",$H506="中医诊所"),IFERROR(U506/同类汇总数据!F$4,0),IF(AND($G506="正式版",$H506="口腔诊所"),IFERROR(U506/同类汇总数据!F$5,0),IF(AND($G506="检查版",$H506="中西医诊所"),IFERROR(U506/同类汇总数据!F$6,0),IF(AND($G506="检查版",$H506="中医诊所"),IFERROR(U506/同类汇总数据!F$7,0),IF(AND($G506="检查版",$H506="口腔诊所"),IFERROR(U506/同类汇总数据!F$8,0),IF(AND($G506="互联网版",$H506="中西医诊所"),IFERROR(U506/同类汇总数据!F$9,0),IF(AND($G506="互联网版",$H506="中医诊所"),IFERROR(U506/同类汇总数据!F$10,0),IF(AND($G506="互联网版",$H506="口腔诊所"),IFERROR(U506/同类汇总数据!F$11,0))))))))))</f>
        <v>0.074824458547093</v>
      </c>
      <c r="AH506" s="61">
        <f>IF(AND($G506="正式版",$H506="中西医诊所"),IFERROR(V506/同类汇总数据!G$3,0),IF(AND($G506="正式版",$H506="中医诊所"),IFERROR(V506/同类汇总数据!G$4,0),IF(AND($G506="正式版",$H506="口腔诊所"),IFERROR(V506/同类汇总数据!G$5,0),IF(AND($G506="检查版",$H506="中西医诊所"),IFERROR(V506/同类汇总数据!G$6,0),IF(AND($G506="检查版",$H506="中医诊所"),IFERROR(V506/同类汇总数据!G$7,0),IF(AND($G506="检查版",$H506="口腔诊所"),IFERROR(V506/同类汇总数据!G$8,0),IF(AND($G506="互联网版",$H506="中西医诊所"),IFERROR(V506/同类汇总数据!G$9,0),IF(AND($G506="互联网版",$H506="中医诊所"),IFERROR(V506/同类汇总数据!G$10,0),IF(AND($G506="互联网版",$H506="口腔诊所"),IFERROR(V506/同类汇总数据!G$11,0))))))))))</f>
        <v>0.0527420040484762</v>
      </c>
      <c r="AI506" s="61">
        <f>IF(AND($G506="正式版",$H506="中西医诊所"),IFERROR(W506/同类汇总数据!H$3,0),IF(AND($G506="正式版",$H506="中医诊所"),IFERROR(W506/同类汇总数据!H$4,0),IF(AND($G506="正式版",$H506="口腔诊所"),IFERROR(W506/同类汇总数据!H$5,0),IF(AND($G506="检查版",$H506="中西医诊所"),IFERROR(W506/同类汇总数据!H$6,0),IF(AND($G506="检查版",$H506="中医诊所"),IFERROR(W506/同类汇总数据!H$7,0),IF(AND($G506="检查版",$H506="口腔诊所"),IFERROR(W506/同类汇总数据!H$8,0),IF(AND($G506="互联网版",$H506="中西医诊所"),IFERROR(W506/同类汇总数据!H$9,0),IF(AND($G506="互联网版",$H506="中医诊所"),IFERROR(W506/同类汇总数据!H$10,0),IF(AND($G506="互联网版",$H506="口腔诊所"),IFERROR(W506/同类汇总数据!H$11,0))))))))))</f>
        <v>0.0492300421409161</v>
      </c>
      <c r="AJ506" s="61">
        <f>IF(AND($G506="正式版",$H506="中西医诊所"),IFERROR(X506/同类汇总数据!I$3,0),IF(AND($G506="正式版",$H506="中医诊所"),IFERROR(X506/同类汇总数据!I$4,0),IF(AND($G506="正式版",$H506="口腔诊所"),IFERROR(X506/同类汇总数据!I$5,0),IF(AND($G506="检查版",$H506="中西医诊所"),IFERROR(X506/同类汇总数据!I$6,0),IF(AND($G506="检查版",$H506="中医诊所"),IFERROR(X506/同类汇总数据!I$7,0),IF(AND($G506="检查版",$H506="口腔诊所"),IFERROR(X506/同类汇总数据!I$8,0),IF(AND($G506="互联网版",$H506="中西医诊所"),IFERROR(X506/同类汇总数据!I$9,0),IF(AND($G506="互联网版",$H506="中医诊所"),IFERROR(X506/同类汇总数据!I$10,0),IF(AND($G506="互联网版",$H506="口腔诊所"),IFERROR(X506/同类汇总数据!I$11,0))))))))))</f>
        <v>0.134405048536581</v>
      </c>
      <c r="AK506" s="61">
        <f>IF(AND($G506="正式版",$H506="中西医诊所"),IFERROR(Y506/同类汇总数据!J$3,0),IF(AND($G506="正式版",$H506="中医诊所"),IFERROR(Y506/同类汇总数据!J$4,0),IF(AND($G506="正式版",$H506="口腔诊所"),IFERROR(Y506/同类汇总数据!J$5,0),IF(AND($G506="检查版",$H506="中西医诊所"),IFERROR(Y506/同类汇总数据!J$6,0),IF(AND($G506="检查版",$H506="中医诊所"),IFERROR(Y506/同类汇总数据!J$7,0),IF(AND($G506="检查版",$H506="口腔诊所"),IFERROR(Y506/同类汇总数据!J$8,0),IF(AND($G506="互联网版",$H506="中西医诊所"),IFERROR(Y506/同类汇总数据!J$9,0),IF(AND($G506="互联网版",$H506="中医诊所"),IFERROR(Y506/同类汇总数据!J$10,0),IF(AND($G506="互联网版",$H506="口腔诊所"),IFERROR(Y506/同类汇总数据!J$11,0))))))))))</f>
        <v>0.151881168174021</v>
      </c>
      <c r="AL506" s="62" t="str">
        <f ca="1" t="shared" si="129"/>
        <v>-</v>
      </c>
      <c r="AM506" s="62" t="str">
        <f t="shared" si="130"/>
        <v>低于同行20%</v>
      </c>
      <c r="AN506" s="5" t="str">
        <f t="shared" si="131"/>
        <v>低于同行20%</v>
      </c>
      <c r="AO506" s="63">
        <f t="shared" si="132"/>
        <v>46103.6736811458</v>
      </c>
      <c r="AP506" s="5" t="str">
        <f t="shared" si="133"/>
        <v/>
      </c>
      <c r="AQ506" s="60">
        <v>45447.4896587153</v>
      </c>
    </row>
    <row r="507" ht="17" spans="1:43">
      <c r="A507" s="5">
        <f t="shared" si="138"/>
        <v>504</v>
      </c>
      <c r="B507" s="55" t="str">
        <f t="shared" si="126"/>
        <v>交易波动较大</v>
      </c>
      <c r="C507" s="2" t="str">
        <f t="shared" si="127"/>
        <v/>
      </c>
      <c r="D507" s="56" t="str">
        <f t="shared" si="128"/>
        <v>-</v>
      </c>
      <c r="E507" s="84" t="s">
        <v>1456</v>
      </c>
      <c r="F507" s="58">
        <v>45448.4226167014</v>
      </c>
      <c r="G507" s="59" t="s">
        <v>38</v>
      </c>
      <c r="H507" s="59" t="s">
        <v>39</v>
      </c>
      <c r="I507" s="59" t="s">
        <v>40</v>
      </c>
      <c r="J507" s="59" t="s">
        <v>41</v>
      </c>
      <c r="K507" s="59" t="s">
        <v>1457</v>
      </c>
      <c r="L507" s="59"/>
      <c r="M507" s="60">
        <v>46104.3500694444</v>
      </c>
      <c r="N507" s="60">
        <v>46104.3606241435</v>
      </c>
      <c r="O507" s="60">
        <v>46104.389978588</v>
      </c>
      <c r="P507" s="60">
        <v>46103.7083738657</v>
      </c>
      <c r="Q507" s="60">
        <v>46104.3606825463</v>
      </c>
      <c r="R507" s="59">
        <v>10571.72</v>
      </c>
      <c r="S507" s="59">
        <v>36347.87</v>
      </c>
      <c r="T507" s="59">
        <v>120314.23</v>
      </c>
      <c r="U507" s="59">
        <v>104045</v>
      </c>
      <c r="V507" s="59">
        <v>118</v>
      </c>
      <c r="W507" s="59">
        <v>426</v>
      </c>
      <c r="X507" s="59">
        <v>1399</v>
      </c>
      <c r="Y507" s="59">
        <v>1201</v>
      </c>
      <c r="Z507" s="59">
        <v>187.1476672694</v>
      </c>
      <c r="AA507" s="59">
        <v>0.0114766895</v>
      </c>
      <c r="AB507" s="59">
        <v>-0.2518265842</v>
      </c>
      <c r="AC507" s="59">
        <v>-0.0183844545</v>
      </c>
      <c r="AD507" s="61">
        <f>IF(AND($G507="正式版",$H507="中西医诊所"),IFERROR(R507/同类汇总数据!C$3,0),IF(AND($G507="正式版",$H507="中医诊所"),IFERROR(R507/同类汇总数据!C$4,0),IF(AND($G507="正式版",$H507="口腔诊所"),IFERROR(R507/同类汇总数据!C$5,0),IF(AND($G507="检查版",$H507="中西医诊所"),IFERROR(R507/同类汇总数据!C$6,0),IF(AND($G507="检查版",$H507="中医诊所"),IFERROR(R507/同类汇总数据!C$7,0),IF(AND($G507="检查版",$H507="口腔诊所"),IFERROR(R507/同类汇总数据!C$8,0),IF(AND($G507="互联网版",$H507="中西医诊所"),IFERROR(R507/同类汇总数据!C$9,0),IF(AND($G507="互联网版",$H507="中医诊所"),IFERROR(R507/同类汇总数据!C$10,0),IF(AND($G507="互联网版",$H507="口腔诊所"),IFERROR(R507/同类汇总数据!C$11,0))))))))))</f>
        <v>1.15515804966425</v>
      </c>
      <c r="AE507" s="61">
        <f>IF(AND($G507="正式版",$H507="中西医诊所"),IFERROR(S507/同类汇总数据!D$3,0),IF(AND($G507="正式版",$H507="中医诊所"),IFERROR(S507/同类汇总数据!D$4,0),IF(AND($G507="正式版",$H507="口腔诊所"),IFERROR(S507/同类汇总数据!D$5,0),IF(AND($G507="检查版",$H507="中西医诊所"),IFERROR(S507/同类汇总数据!D$6,0),IF(AND($G507="检查版",$H507="中医诊所"),IFERROR(S507/同类汇总数据!D$7,0),IF(AND($G507="检查版",$H507="口腔诊所"),IFERROR(S507/同类汇总数据!D$8,0),IF(AND($G507="互联网版",$H507="中西医诊所"),IFERROR(S507/同类汇总数据!D$9,0),IF(AND($G507="互联网版",$H507="中医诊所"),IFERROR(S507/同类汇总数据!D$10,0),IF(AND($G507="互联网版",$H507="口腔诊所"),IFERROR(S507/同类汇总数据!D$11,0))))))))))</f>
        <v>0.996276841488095</v>
      </c>
      <c r="AF507" s="61">
        <f>IF(AND($G507="正式版",$H507="中西医诊所"),IFERROR(T507/同类汇总数据!E$3,0),IF(AND($G507="正式版",$H507="中医诊所"),IFERROR(T507/同类汇总数据!E$4,0),IF(AND($G507="正式版",$H507="口腔诊所"),IFERROR(T507/同类汇总数据!E$5,0),IF(AND($G507="检查版",$H507="中西医诊所"),IFERROR(T507/同类汇总数据!E$6,0),IF(AND($G507="检查版",$H507="中医诊所"),IFERROR(T507/同类汇总数据!E$7,0),IF(AND($G507="检查版",$H507="口腔诊所"),IFERROR(T507/同类汇总数据!E$8,0),IF(AND($G507="互联网版",$H507="中西医诊所"),IFERROR(T507/同类汇总数据!E$9,0),IF(AND($G507="互联网版",$H507="中医诊所"),IFERROR(T507/同类汇总数据!E$10,0),IF(AND($G507="互联网版",$H507="口腔诊所"),IFERROR(T507/同类汇总数据!E$11,0))))))))))</f>
        <v>1.10262476396412</v>
      </c>
      <c r="AG507" s="61">
        <f>IF(AND($G507="正式版",$H507="中西医诊所"),IFERROR(U507/同类汇总数据!F$3,0),IF(AND($G507="正式版",$H507="中医诊所"),IFERROR(U507/同类汇总数据!F$4,0),IF(AND($G507="正式版",$H507="口腔诊所"),IFERROR(U507/同类汇总数据!F$5,0),IF(AND($G507="检查版",$H507="中西医诊所"),IFERROR(U507/同类汇总数据!F$6,0),IF(AND($G507="检查版",$H507="中医诊所"),IFERROR(U507/同类汇总数据!F$7,0),IF(AND($G507="检查版",$H507="口腔诊所"),IFERROR(U507/同类汇总数据!F$8,0),IF(AND($G507="互联网版",$H507="中西医诊所"),IFERROR(U507/同类汇总数据!F$9,0),IF(AND($G507="互联网版",$H507="中医诊所"),IFERROR(U507/同类汇总数据!F$10,0),IF(AND($G507="互联网版",$H507="口腔诊所"),IFERROR(U507/同类汇总数据!F$11,0))))))))))</f>
        <v>1.08467004619114</v>
      </c>
      <c r="AH507" s="61">
        <f>IF(AND($G507="正式版",$H507="中西医诊所"),IFERROR(V507/同类汇总数据!G$3,0),IF(AND($G507="正式版",$H507="中医诊所"),IFERROR(V507/同类汇总数据!G$4,0),IF(AND($G507="正式版",$H507="口腔诊所"),IFERROR(V507/同类汇总数据!G$5,0),IF(AND($G507="检查版",$H507="中西医诊所"),IFERROR(V507/同类汇总数据!G$6,0),IF(AND($G507="检查版",$H507="中医诊所"),IFERROR(V507/同类汇总数据!G$7,0),IF(AND($G507="检查版",$H507="口腔诊所"),IFERROR(V507/同类汇总数据!G$8,0),IF(AND($G507="互联网版",$H507="中西医诊所"),IFERROR(V507/同类汇总数据!G$9,0),IF(AND($G507="互联网版",$H507="中医诊所"),IFERROR(V507/同类汇总数据!G$10,0),IF(AND($G507="互联网版",$H507="口腔诊所"),IFERROR(V507/同类汇总数据!G$11,0))))))))))</f>
        <v>1.24471129554404</v>
      </c>
      <c r="AI507" s="61">
        <f>IF(AND($G507="正式版",$H507="中西医诊所"),IFERROR(W507/同类汇总数据!H$3,0),IF(AND($G507="正式版",$H507="中医诊所"),IFERROR(W507/同类汇总数据!H$4,0),IF(AND($G507="正式版",$H507="口腔诊所"),IFERROR(W507/同类汇总数据!H$5,0),IF(AND($G507="检查版",$H507="中西医诊所"),IFERROR(W507/同类汇总数据!H$6,0),IF(AND($G507="检查版",$H507="中医诊所"),IFERROR(W507/同类汇总数据!H$7,0),IF(AND($G507="检查版",$H507="口腔诊所"),IFERROR(W507/同类汇总数据!H$8,0),IF(AND($G507="互联网版",$H507="中西医诊所"),IFERROR(W507/同类汇总数据!H$9,0),IF(AND($G507="互联网版",$H507="中医诊所"),IFERROR(W507/同类汇总数据!H$10,0),IF(AND($G507="互联网版",$H507="口腔诊所"),IFERROR(W507/同类汇总数据!H$11,0))))))))))</f>
        <v>1.16511099733501</v>
      </c>
      <c r="AJ507" s="61">
        <f>IF(AND($G507="正式版",$H507="中西医诊所"),IFERROR(X507/同类汇总数据!I$3,0),IF(AND($G507="正式版",$H507="中医诊所"),IFERROR(X507/同类汇总数据!I$4,0),IF(AND($G507="正式版",$H507="口腔诊所"),IFERROR(X507/同类汇总数据!I$5,0),IF(AND($G507="检查版",$H507="中西医诊所"),IFERROR(X507/同类汇总数据!I$6,0),IF(AND($G507="检查版",$H507="中医诊所"),IFERROR(X507/同类汇总数据!I$7,0),IF(AND($G507="检查版",$H507="口腔诊所"),IFERROR(X507/同类汇总数据!I$8,0),IF(AND($G507="互联网版",$H507="中西医诊所"),IFERROR(X507/同类汇总数据!I$9,0),IF(AND($G507="互联网版",$H507="中医诊所"),IFERROR(X507/同类汇总数据!I$10,0),IF(AND($G507="互联网版",$H507="口腔诊所"),IFERROR(X507/同类汇总数据!I$11,0))))))))))</f>
        <v>1.23705699278077</v>
      </c>
      <c r="AK507" s="61">
        <f>IF(AND($G507="正式版",$H507="中西医诊所"),IFERROR(Y507/同类汇总数据!J$3,0),IF(AND($G507="正式版",$H507="中医诊所"),IFERROR(Y507/同类汇总数据!J$4,0),IF(AND($G507="正式版",$H507="口腔诊所"),IFERROR(Y507/同类汇总数据!J$5,0),IF(AND($G507="检查版",$H507="中西医诊所"),IFERROR(Y507/同类汇总数据!J$6,0),IF(AND($G507="检查版",$H507="中医诊所"),IFERROR(Y507/同类汇总数据!J$7,0),IF(AND($G507="检查版",$H507="口腔诊所"),IFERROR(Y507/同类汇总数据!J$8,0),IF(AND($G507="互联网版",$H507="中西医诊所"),IFERROR(Y507/同类汇总数据!J$9,0),IF(AND($G507="互联网版",$H507="中医诊所"),IFERROR(Y507/同类汇总数据!J$10,0),IF(AND($G507="互联网版",$H507="口腔诊所"),IFERROR(Y507/同类汇总数据!J$11,0))))))))))</f>
        <v>1.2000610722171</v>
      </c>
      <c r="AL507" s="62" t="str">
        <f ca="1" t="shared" si="129"/>
        <v>-</v>
      </c>
      <c r="AM507" s="62" t="str">
        <f t="shared" si="130"/>
        <v/>
      </c>
      <c r="AN507" s="5" t="str">
        <f t="shared" si="131"/>
        <v/>
      </c>
      <c r="AO507" s="63">
        <f t="shared" si="132"/>
        <v>46104.389978588</v>
      </c>
      <c r="AP507" s="5" t="str">
        <f t="shared" si="133"/>
        <v/>
      </c>
      <c r="AQ507" s="60">
        <v>45447.4981598032</v>
      </c>
    </row>
    <row r="508" ht="17" spans="1:43">
      <c r="A508" s="5">
        <f t="shared" si="138"/>
        <v>505</v>
      </c>
      <c r="B508" s="55" t="str">
        <f t="shared" si="126"/>
        <v>交易波动较大</v>
      </c>
      <c r="C508" s="2" t="str">
        <f t="shared" si="127"/>
        <v/>
      </c>
      <c r="D508" s="56" t="str">
        <f t="shared" si="128"/>
        <v>-</v>
      </c>
      <c r="E508" s="84" t="s">
        <v>1458</v>
      </c>
      <c r="F508" s="58">
        <v>45448.6695287384</v>
      </c>
      <c r="G508" s="59" t="s">
        <v>38</v>
      </c>
      <c r="H508" s="59" t="s">
        <v>39</v>
      </c>
      <c r="I508" s="59" t="s">
        <v>40</v>
      </c>
      <c r="J508" s="59" t="s">
        <v>155</v>
      </c>
      <c r="K508" s="59" t="s">
        <v>1459</v>
      </c>
      <c r="L508" s="59"/>
      <c r="M508" s="60">
        <v>46104.3560416667</v>
      </c>
      <c r="N508" s="60">
        <v>46103.8150249074</v>
      </c>
      <c r="O508" s="60">
        <v>46103.8135450926</v>
      </c>
      <c r="P508" s="60">
        <v>46100.5780786227</v>
      </c>
      <c r="Q508" s="60">
        <v>46103.8151168866</v>
      </c>
      <c r="R508" s="59">
        <v>35273.26</v>
      </c>
      <c r="S508" s="59">
        <v>120046.93</v>
      </c>
      <c r="T508" s="59">
        <v>357813.06</v>
      </c>
      <c r="U508" s="59">
        <v>328516.16</v>
      </c>
      <c r="V508" s="59">
        <v>73</v>
      </c>
      <c r="W508" s="59">
        <v>236</v>
      </c>
      <c r="X508" s="59">
        <v>659</v>
      </c>
      <c r="Y508" s="59">
        <v>615</v>
      </c>
      <c r="Z508" s="59">
        <v>978.446196319</v>
      </c>
      <c r="AA508" s="59">
        <v>0.0715421041</v>
      </c>
      <c r="AB508" s="59">
        <v>-0.1089780664</v>
      </c>
      <c r="AC508" s="59">
        <v>-0.2365937054</v>
      </c>
      <c r="AD508" s="61">
        <f>IF(AND($G508="正式版",$H508="中西医诊所"),IFERROR(R508/同类汇总数据!C$3,0),IF(AND($G508="正式版",$H508="中医诊所"),IFERROR(R508/同类汇总数据!C$4,0),IF(AND($G508="正式版",$H508="口腔诊所"),IFERROR(R508/同类汇总数据!C$5,0),IF(AND($G508="检查版",$H508="中西医诊所"),IFERROR(R508/同类汇总数据!C$6,0),IF(AND($G508="检查版",$H508="中医诊所"),IFERROR(R508/同类汇总数据!C$7,0),IF(AND($G508="检查版",$H508="口腔诊所"),IFERROR(R508/同类汇总数据!C$8,0),IF(AND($G508="互联网版",$H508="中西医诊所"),IFERROR(R508/同类汇总数据!C$9,0),IF(AND($G508="互联网版",$H508="中医诊所"),IFERROR(R508/同类汇总数据!C$10,0),IF(AND($G508="互联网版",$H508="口腔诊所"),IFERROR(R508/同类汇总数据!C$11,0))))))))))</f>
        <v>3.85426309312959</v>
      </c>
      <c r="AE508" s="61">
        <f>IF(AND($G508="正式版",$H508="中西医诊所"),IFERROR(S508/同类汇总数据!D$3,0),IF(AND($G508="正式版",$H508="中医诊所"),IFERROR(S508/同类汇总数据!D$4,0),IF(AND($G508="正式版",$H508="口腔诊所"),IFERROR(S508/同类汇总数据!D$5,0),IF(AND($G508="检查版",$H508="中西医诊所"),IFERROR(S508/同类汇总数据!D$6,0),IF(AND($G508="检查版",$H508="中医诊所"),IFERROR(S508/同类汇总数据!D$7,0),IF(AND($G508="检查版",$H508="口腔诊所"),IFERROR(S508/同类汇总数据!D$8,0),IF(AND($G508="互联网版",$H508="中西医诊所"),IFERROR(S508/同类汇总数据!D$9,0),IF(AND($G508="互联网版",$H508="中医诊所"),IFERROR(S508/同类汇总数据!D$10,0),IF(AND($G508="互联网版",$H508="口腔诊所"),IFERROR(S508/同类汇总数据!D$11,0))))))))))</f>
        <v>3.29042599334548</v>
      </c>
      <c r="AF508" s="61">
        <f>IF(AND($G508="正式版",$H508="中西医诊所"),IFERROR(T508/同类汇总数据!E$3,0),IF(AND($G508="正式版",$H508="中医诊所"),IFERROR(T508/同类汇总数据!E$4,0),IF(AND($G508="正式版",$H508="口腔诊所"),IFERROR(T508/同类汇总数据!E$5,0),IF(AND($G508="检查版",$H508="中西医诊所"),IFERROR(T508/同类汇总数据!E$6,0),IF(AND($G508="检查版",$H508="中医诊所"),IFERROR(T508/同类汇总数据!E$7,0),IF(AND($G508="检查版",$H508="口腔诊所"),IFERROR(T508/同类汇总数据!E$8,0),IF(AND($G508="互联网版",$H508="中西医诊所"),IFERROR(T508/同类汇总数据!E$9,0),IF(AND($G508="互联网版",$H508="中医诊所"),IFERROR(T508/同类汇总数据!E$10,0),IF(AND($G508="互联网版",$H508="口腔诊所"),IFERROR(T508/同类汇总数据!E$11,0))))))))))</f>
        <v>3.27919266761528</v>
      </c>
      <c r="AG508" s="61">
        <f>IF(AND($G508="正式版",$H508="中西医诊所"),IFERROR(U508/同类汇总数据!F$3,0),IF(AND($G508="正式版",$H508="中医诊所"),IFERROR(U508/同类汇总数据!F$4,0),IF(AND($G508="正式版",$H508="口腔诊所"),IFERROR(U508/同类汇总数据!F$5,0),IF(AND($G508="检查版",$H508="中西医诊所"),IFERROR(U508/同类汇总数据!F$6,0),IF(AND($G508="检查版",$H508="中医诊所"),IFERROR(U508/同类汇总数据!F$7,0),IF(AND($G508="检查版",$H508="口腔诊所"),IFERROR(U508/同类汇总数据!F$8,0),IF(AND($G508="互联网版",$H508="中西医诊所"),IFERROR(U508/同类汇总数据!F$9,0),IF(AND($G508="互联网版",$H508="中医诊所"),IFERROR(U508/同类汇总数据!F$10,0),IF(AND($G508="互联网版",$H508="口腔诊所"),IFERROR(U508/同类汇总数据!F$11,0))))))))))</f>
        <v>3.42478387660855</v>
      </c>
      <c r="AH508" s="61">
        <f>IF(AND($G508="正式版",$H508="中西医诊所"),IFERROR(V508/同类汇总数据!G$3,0),IF(AND($G508="正式版",$H508="中医诊所"),IFERROR(V508/同类汇总数据!G$4,0),IF(AND($G508="正式版",$H508="口腔诊所"),IFERROR(V508/同类汇总数据!G$5,0),IF(AND($G508="检查版",$H508="中西医诊所"),IFERROR(V508/同类汇总数据!G$6,0),IF(AND($G508="检查版",$H508="中医诊所"),IFERROR(V508/同类汇总数据!G$7,0),IF(AND($G508="检查版",$H508="口腔诊所"),IFERROR(V508/同类汇总数据!G$8,0),IF(AND($G508="互联网版",$H508="中西医诊所"),IFERROR(V508/同类汇总数据!G$9,0),IF(AND($G508="互联网版",$H508="中医诊所"),IFERROR(V508/同类汇总数据!G$10,0),IF(AND($G508="互联网版",$H508="口腔诊所"),IFERROR(V508/同类汇总数据!G$11,0))))))))))</f>
        <v>0.770033259107753</v>
      </c>
      <c r="AI508" s="61">
        <f>IF(AND($G508="正式版",$H508="中西医诊所"),IFERROR(W508/同类汇总数据!H$3,0),IF(AND($G508="正式版",$H508="中医诊所"),IFERROR(W508/同类汇总数据!H$4,0),IF(AND($G508="正式版",$H508="口腔诊所"),IFERROR(W508/同类汇总数据!H$5,0),IF(AND($G508="检查版",$H508="中西医诊所"),IFERROR(W508/同类汇总数据!H$6,0),IF(AND($G508="检查版",$H508="中医诊所"),IFERROR(W508/同类汇总数据!H$7,0),IF(AND($G508="检查版",$H508="口腔诊所"),IFERROR(W508/同类汇总数据!H$8,0),IF(AND($G508="互联网版",$H508="中西医诊所"),IFERROR(W508/同类汇总数据!H$9,0),IF(AND($G508="互联网版",$H508="中医诊所"),IFERROR(W508/同类汇总数据!H$10,0),IF(AND($G508="互联网版",$H508="口腔诊所"),IFERROR(W508/同类汇总数据!H$11,0))))))))))</f>
        <v>0.645460552514233</v>
      </c>
      <c r="AJ508" s="61">
        <f>IF(AND($G508="正式版",$H508="中西医诊所"),IFERROR(X508/同类汇总数据!I$3,0),IF(AND($G508="正式版",$H508="中医诊所"),IFERROR(X508/同类汇总数据!I$4,0),IF(AND($G508="正式版",$H508="口腔诊所"),IFERROR(X508/同类汇总数据!I$5,0),IF(AND($G508="检查版",$H508="中西医诊所"),IFERROR(X508/同类汇总数据!I$6,0),IF(AND($G508="检查版",$H508="中医诊所"),IFERROR(X508/同类汇总数据!I$7,0),IF(AND($G508="检查版",$H508="口腔诊所"),IFERROR(X508/同类汇总数据!I$8,0),IF(AND($G508="互联网版",$H508="中西医诊所"),IFERROR(X508/同类汇总数据!I$9,0),IF(AND($G508="互联网版",$H508="中医诊所"),IFERROR(X508/同类汇总数据!I$10,0),IF(AND($G508="互联网版",$H508="口腔诊所"),IFERROR(X508/同类汇总数据!I$11,0))))))))))</f>
        <v>0.582716624905309</v>
      </c>
      <c r="AK508" s="61">
        <f>IF(AND($G508="正式版",$H508="中西医诊所"),IFERROR(Y508/同类汇总数据!J$3,0),IF(AND($G508="正式版",$H508="中医诊所"),IFERROR(Y508/同类汇总数据!J$4,0),IF(AND($G508="正式版",$H508="口腔诊所"),IFERROR(Y508/同类汇总数据!J$5,0),IF(AND($G508="检查版",$H508="中西医诊所"),IFERROR(Y508/同类汇总数据!J$6,0),IF(AND($G508="检查版",$H508="中医诊所"),IFERROR(Y508/同类汇总数据!J$7,0),IF(AND($G508="检查版",$H508="口腔诊所"),IFERROR(Y508/同类汇总数据!J$8,0),IF(AND($G508="互联网版",$H508="中西医诊所"),IFERROR(Y508/同类汇总数据!J$9,0),IF(AND($G508="互联网版",$H508="中医诊所"),IFERROR(Y508/同类汇总数据!J$10,0),IF(AND($G508="互联网版",$H508="口腔诊所"),IFERROR(Y508/同类汇总数据!J$11,0))))))))))</f>
        <v>0.614519200177781</v>
      </c>
      <c r="AL508" s="62" t="str">
        <f ca="1" t="shared" si="129"/>
        <v>-</v>
      </c>
      <c r="AM508" s="62" t="str">
        <f t="shared" si="130"/>
        <v>高于同行100%</v>
      </c>
      <c r="AN508" s="5" t="str">
        <f t="shared" si="131"/>
        <v/>
      </c>
      <c r="AO508" s="63">
        <f t="shared" si="132"/>
        <v>46104.3560416667</v>
      </c>
      <c r="AP508" s="5" t="str">
        <f t="shared" si="133"/>
        <v/>
      </c>
      <c r="AQ508" s="60">
        <v>45447.5981509954</v>
      </c>
    </row>
    <row r="509" ht="17" spans="1:43">
      <c r="A509" s="5">
        <f t="shared" si="138"/>
        <v>506</v>
      </c>
      <c r="B509" s="55" t="str">
        <f t="shared" si="126"/>
        <v>连续三月交易上升</v>
      </c>
      <c r="C509" s="2" t="str">
        <f t="shared" si="127"/>
        <v/>
      </c>
      <c r="D509" s="56" t="str">
        <f t="shared" si="128"/>
        <v>-</v>
      </c>
      <c r="E509" s="84" t="s">
        <v>1460</v>
      </c>
      <c r="F509" s="58">
        <v>45448.7242981018</v>
      </c>
      <c r="G509" s="59" t="s">
        <v>38</v>
      </c>
      <c r="H509" s="59" t="s">
        <v>63</v>
      </c>
      <c r="I509" s="59" t="s">
        <v>40</v>
      </c>
      <c r="J509" s="59" t="s">
        <v>75</v>
      </c>
      <c r="K509" s="59" t="s">
        <v>1461</v>
      </c>
      <c r="L509" s="59"/>
      <c r="M509" s="60">
        <v>46104.3602893519</v>
      </c>
      <c r="N509" s="60">
        <v>46104.3999141088</v>
      </c>
      <c r="O509" s="60">
        <v>46104.3978545833</v>
      </c>
      <c r="P509" s="60">
        <v>46102.4578512616</v>
      </c>
      <c r="Q509" s="60">
        <v>46102.4653703356</v>
      </c>
      <c r="R509" s="59">
        <v>7280</v>
      </c>
      <c r="S509" s="59">
        <v>46610</v>
      </c>
      <c r="T509" s="59">
        <v>98150</v>
      </c>
      <c r="U509" s="59">
        <v>92170</v>
      </c>
      <c r="V509" s="59">
        <v>7</v>
      </c>
      <c r="W509" s="59">
        <v>39</v>
      </c>
      <c r="X509" s="59">
        <v>93</v>
      </c>
      <c r="Y509" s="59">
        <v>86</v>
      </c>
      <c r="Z509" s="85" t="s">
        <v>1462</v>
      </c>
      <c r="AA509" s="59">
        <v>1.1042889391</v>
      </c>
      <c r="AB509" s="59">
        <v>-0.2463422933</v>
      </c>
      <c r="AC509" s="59">
        <v>-0.1064153238</v>
      </c>
      <c r="AD509" s="61">
        <f>IF(AND($G509="正式版",$H509="中西医诊所"),IFERROR(R509/同类汇总数据!C$3,0),IF(AND($G509="正式版",$H509="中医诊所"),IFERROR(R509/同类汇总数据!C$4,0),IF(AND($G509="正式版",$H509="口腔诊所"),IFERROR(R509/同类汇总数据!C$5,0),IF(AND($G509="检查版",$H509="中西医诊所"),IFERROR(R509/同类汇总数据!C$6,0),IF(AND($G509="检查版",$H509="中医诊所"),IFERROR(R509/同类汇总数据!C$7,0),IF(AND($G509="检查版",$H509="口腔诊所"),IFERROR(R509/同类汇总数据!C$8,0),IF(AND($G509="互联网版",$H509="中西医诊所"),IFERROR(R509/同类汇总数据!C$9,0),IF(AND($G509="互联网版",$H509="中医诊所"),IFERROR(R509/同类汇总数据!C$10,0),IF(AND($G509="互联网版",$H509="口腔诊所"),IFERROR(R509/同类汇总数据!C$11,0))))))))))</f>
        <v>0.728178840421057</v>
      </c>
      <c r="AE509" s="61">
        <f>IF(AND($G509="正式版",$H509="中西医诊所"),IFERROR(S509/同类汇总数据!D$3,0),IF(AND($G509="正式版",$H509="中医诊所"),IFERROR(S509/同类汇总数据!D$4,0),IF(AND($G509="正式版",$H509="口腔诊所"),IFERROR(S509/同类汇总数据!D$5,0),IF(AND($G509="检查版",$H509="中西医诊所"),IFERROR(S509/同类汇总数据!D$6,0),IF(AND($G509="检查版",$H509="中医诊所"),IFERROR(S509/同类汇总数据!D$7,0),IF(AND($G509="检查版",$H509="口腔诊所"),IFERROR(S509/同类汇总数据!D$8,0),IF(AND($G509="互联网版",$H509="中西医诊所"),IFERROR(S509/同类汇总数据!D$9,0),IF(AND($G509="互联网版",$H509="中医诊所"),IFERROR(S509/同类汇总数据!D$10,0),IF(AND($G509="互联网版",$H509="口腔诊所"),IFERROR(S509/同类汇总数据!D$11,0))))))))))</f>
        <v>1.07320097512809</v>
      </c>
      <c r="AF509" s="61">
        <f>IF(AND($G509="正式版",$H509="中西医诊所"),IFERROR(T509/同类汇总数据!E$3,0),IF(AND($G509="正式版",$H509="中医诊所"),IFERROR(T509/同类汇总数据!E$4,0),IF(AND($G509="正式版",$H509="口腔诊所"),IFERROR(T509/同类汇总数据!E$5,0),IF(AND($G509="检查版",$H509="中西医诊所"),IFERROR(T509/同类汇总数据!E$6,0),IF(AND($G509="检查版",$H509="中医诊所"),IFERROR(T509/同类汇总数据!E$7,0),IF(AND($G509="检查版",$H509="口腔诊所"),IFERROR(T509/同类汇总数据!E$8,0),IF(AND($G509="互联网版",$H509="中西医诊所"),IFERROR(T509/同类汇总数据!E$9,0),IF(AND($G509="互联网版",$H509="中医诊所"),IFERROR(T509/同类汇总数据!E$10,0),IF(AND($G509="互联网版",$H509="口腔诊所"),IFERROR(T509/同类汇总数据!E$11,0))))))))))</f>
        <v>0.885295302567806</v>
      </c>
      <c r="AG509" s="61">
        <f>IF(AND($G509="正式版",$H509="中西医诊所"),IFERROR(U509/同类汇总数据!F$3,0),IF(AND($G509="正式版",$H509="中医诊所"),IFERROR(U509/同类汇总数据!F$4,0),IF(AND($G509="正式版",$H509="口腔诊所"),IFERROR(U509/同类汇总数据!F$5,0),IF(AND($G509="检查版",$H509="中西医诊所"),IFERROR(U509/同类汇总数据!F$6,0),IF(AND($G509="检查版",$H509="中医诊所"),IFERROR(U509/同类汇总数据!F$7,0),IF(AND($G509="检查版",$H509="口腔诊所"),IFERROR(U509/同类汇总数据!F$8,0),IF(AND($G509="互联网版",$H509="中西医诊所"),IFERROR(U509/同类汇总数据!F$9,0),IF(AND($G509="互联网版",$H509="中医诊所"),IFERROR(U509/同类汇总数据!F$10,0),IF(AND($G509="互联网版",$H509="口腔诊所"),IFERROR(U509/同类汇总数据!F$11,0))))))))))</f>
        <v>0.922641128023223</v>
      </c>
      <c r="AH509" s="61">
        <f>IF(AND($G509="正式版",$H509="中西医诊所"),IFERROR(V509/同类汇总数据!G$3,0),IF(AND($G509="正式版",$H509="中医诊所"),IFERROR(V509/同类汇总数据!G$4,0),IF(AND($G509="正式版",$H509="口腔诊所"),IFERROR(V509/同类汇总数据!G$5,0),IF(AND($G509="检查版",$H509="中西医诊所"),IFERROR(V509/同类汇总数据!G$6,0),IF(AND($G509="检查版",$H509="中医诊所"),IFERROR(V509/同类汇总数据!G$7,0),IF(AND($G509="检查版",$H509="口腔诊所"),IFERROR(V509/同类汇总数据!G$8,0),IF(AND($G509="互联网版",$H509="中西医诊所"),IFERROR(V509/同类汇总数据!G$9,0),IF(AND($G509="互联网版",$H509="中医诊所"),IFERROR(V509/同类汇总数据!G$10,0),IF(AND($G509="互联网版",$H509="口腔诊所"),IFERROR(V509/同类汇总数据!G$11,0))))))))))</f>
        <v>0.520198567224518</v>
      </c>
      <c r="AI509" s="61">
        <f>IF(AND($G509="正式版",$H509="中西医诊所"),IFERROR(W509/同类汇总数据!H$3,0),IF(AND($G509="正式版",$H509="中医诊所"),IFERROR(W509/同类汇总数据!H$4,0),IF(AND($G509="正式版",$H509="口腔诊所"),IFERROR(W509/同类汇总数据!H$5,0),IF(AND($G509="检查版",$H509="中西医诊所"),IFERROR(W509/同类汇总数据!H$6,0),IF(AND($G509="检查版",$H509="中医诊所"),IFERROR(W509/同类汇总数据!H$7,0),IF(AND($G509="检查版",$H509="口腔诊所"),IFERROR(W509/同类汇总数据!H$8,0),IF(AND($G509="互联网版",$H509="中西医诊所"),IFERROR(W509/同类汇总数据!H$9,0),IF(AND($G509="互联网版",$H509="中医诊所"),IFERROR(W509/同类汇总数据!H$10,0),IF(AND($G509="互联网版",$H509="口腔诊所"),IFERROR(W509/同类汇总数据!H$11,0))))))))))</f>
        <v>0.686785369006257</v>
      </c>
      <c r="AJ509" s="61">
        <f>IF(AND($G509="正式版",$H509="中西医诊所"),IFERROR(X509/同类汇总数据!I$3,0),IF(AND($G509="正式版",$H509="中医诊所"),IFERROR(X509/同类汇总数据!I$4,0),IF(AND($G509="正式版",$H509="口腔诊所"),IFERROR(X509/同类汇总数据!I$5,0),IF(AND($G509="检查版",$H509="中西医诊所"),IFERROR(X509/同类汇总数据!I$6,0),IF(AND($G509="检查版",$H509="中医诊所"),IFERROR(X509/同类汇总数据!I$7,0),IF(AND($G509="检查版",$H509="口腔诊所"),IFERROR(X509/同类汇总数据!I$8,0),IF(AND($G509="互联网版",$H509="中西医诊所"),IFERROR(X509/同类汇总数据!I$9,0),IF(AND($G509="互联网版",$H509="中医诊所"),IFERROR(X509/同类汇总数据!I$10,0),IF(AND($G509="互联网版",$H509="口腔诊所"),IFERROR(X509/同类汇总数据!I$11,0))))))))))</f>
        <v>0.630331127174388</v>
      </c>
      <c r="AK509" s="61">
        <f>IF(AND($G509="正式版",$H509="中西医诊所"),IFERROR(Y509/同类汇总数据!J$3,0),IF(AND($G509="正式版",$H509="中医诊所"),IFERROR(Y509/同类汇总数据!J$4,0),IF(AND($G509="正式版",$H509="口腔诊所"),IFERROR(Y509/同类汇总数据!J$5,0),IF(AND($G509="检查版",$H509="中西医诊所"),IFERROR(Y509/同类汇总数据!J$6,0),IF(AND($G509="检查版",$H509="中医诊所"),IFERROR(Y509/同类汇总数据!J$7,0),IF(AND($G509="检查版",$H509="口腔诊所"),IFERROR(Y509/同类汇总数据!J$8,0),IF(AND($G509="互联网版",$H509="中西医诊所"),IFERROR(Y509/同类汇总数据!J$9,0),IF(AND($G509="互联网版",$H509="中医诊所"),IFERROR(Y509/同类汇总数据!J$10,0),IF(AND($G509="互联网版",$H509="口腔诊所"),IFERROR(Y509/同类汇总数据!J$11,0))))))))))</f>
        <v>0.647555740619289</v>
      </c>
      <c r="AL509" s="62" t="str">
        <f ca="1" t="shared" si="129"/>
        <v>-</v>
      </c>
      <c r="AM509" s="62" t="str">
        <f t="shared" si="130"/>
        <v/>
      </c>
      <c r="AN509" s="5" t="str">
        <f t="shared" si="131"/>
        <v/>
      </c>
      <c r="AO509" s="63">
        <f t="shared" si="132"/>
        <v>46104.3999141088</v>
      </c>
      <c r="AP509" s="5" t="str">
        <f t="shared" si="133"/>
        <v/>
      </c>
      <c r="AQ509" s="60">
        <v>45447.7210357176</v>
      </c>
    </row>
    <row r="510" ht="17" spans="1:43">
      <c r="A510" s="5">
        <f t="shared" si="138"/>
        <v>507</v>
      </c>
      <c r="B510" s="55" t="str">
        <f t="shared" si="126"/>
        <v>交易波动较大</v>
      </c>
      <c r="C510" s="2" t="str">
        <f t="shared" si="127"/>
        <v/>
      </c>
      <c r="D510" s="56" t="str">
        <f t="shared" si="128"/>
        <v>-</v>
      </c>
      <c r="E510" s="84" t="s">
        <v>1463</v>
      </c>
      <c r="F510" s="58">
        <v>45449.5599549653</v>
      </c>
      <c r="G510" s="59" t="s">
        <v>38</v>
      </c>
      <c r="H510" s="59" t="s">
        <v>39</v>
      </c>
      <c r="I510" s="59" t="s">
        <v>40</v>
      </c>
      <c r="J510" s="59" t="s">
        <v>155</v>
      </c>
      <c r="K510" s="59" t="s">
        <v>1464</v>
      </c>
      <c r="L510" s="59" t="s">
        <v>190</v>
      </c>
      <c r="M510" s="60">
        <v>46103.4844212963</v>
      </c>
      <c r="N510" s="60">
        <v>46103.550645544</v>
      </c>
      <c r="O510" s="60">
        <v>46103.5497185532</v>
      </c>
      <c r="P510" s="60">
        <v>46045.4422748264</v>
      </c>
      <c r="Q510" s="60">
        <v>46103.5507029398</v>
      </c>
      <c r="R510" s="59">
        <v>186</v>
      </c>
      <c r="S510" s="59">
        <v>2356.48</v>
      </c>
      <c r="T510" s="59">
        <v>9131.48</v>
      </c>
      <c r="U510" s="59">
        <v>7498.48</v>
      </c>
      <c r="V510" s="59">
        <v>4</v>
      </c>
      <c r="W510" s="59">
        <v>32</v>
      </c>
      <c r="X510" s="59">
        <v>112</v>
      </c>
      <c r="Y510" s="59">
        <v>99</v>
      </c>
      <c r="Z510" s="59">
        <v>93.731</v>
      </c>
      <c r="AA510" s="59">
        <v>-0.0726170799</v>
      </c>
      <c r="AB510" s="59">
        <v>-0.39985829</v>
      </c>
      <c r="AC510" s="59">
        <v>-0.2577529232</v>
      </c>
      <c r="AD510" s="61">
        <f>IF(AND($G510="正式版",$H510="中西医诊所"),IFERROR(R510/同类汇总数据!C$3,0),IF(AND($G510="正式版",$H510="中医诊所"),IFERROR(R510/同类汇总数据!C$4,0),IF(AND($G510="正式版",$H510="口腔诊所"),IFERROR(R510/同类汇总数据!C$5,0),IF(AND($G510="检查版",$H510="中西医诊所"),IFERROR(R510/同类汇总数据!C$6,0),IF(AND($G510="检查版",$H510="中医诊所"),IFERROR(R510/同类汇总数据!C$7,0),IF(AND($G510="检查版",$H510="口腔诊所"),IFERROR(R510/同类汇总数据!C$8,0),IF(AND($G510="互联网版",$H510="中西医诊所"),IFERROR(R510/同类汇总数据!C$9,0),IF(AND($G510="互联网版",$H510="中医诊所"),IFERROR(R510/同类汇总数据!C$10,0),IF(AND($G510="互联网版",$H510="口腔诊所"),IFERROR(R510/同类汇总数据!C$11,0))))))))))</f>
        <v>0.0203239772939077</v>
      </c>
      <c r="AE510" s="61">
        <f>IF(AND($G510="正式版",$H510="中西医诊所"),IFERROR(S510/同类汇总数据!D$3,0),IF(AND($G510="正式版",$H510="中医诊所"),IFERROR(S510/同类汇总数据!D$4,0),IF(AND($G510="正式版",$H510="口腔诊所"),IFERROR(S510/同类汇总数据!D$5,0),IF(AND($G510="检查版",$H510="中西医诊所"),IFERROR(S510/同类汇总数据!D$6,0),IF(AND($G510="检查版",$H510="中医诊所"),IFERROR(S510/同类汇总数据!D$7,0),IF(AND($G510="检查版",$H510="口腔诊所"),IFERROR(S510/同类汇总数据!D$8,0),IF(AND($G510="互联网版",$H510="中西医诊所"),IFERROR(S510/同类汇总数据!D$9,0),IF(AND($G510="互联网版",$H510="中医诊所"),IFERROR(S510/同类汇总数据!D$10,0),IF(AND($G510="互联网版",$H510="口腔诊所"),IFERROR(S510/同类汇总数据!D$11,0))))))))))</f>
        <v>0.0645899319940857</v>
      </c>
      <c r="AF510" s="61">
        <f>IF(AND($G510="正式版",$H510="中西医诊所"),IFERROR(T510/同类汇总数据!E$3,0),IF(AND($G510="正式版",$H510="中医诊所"),IFERROR(T510/同类汇总数据!E$4,0),IF(AND($G510="正式版",$H510="口腔诊所"),IFERROR(T510/同类汇总数据!E$5,0),IF(AND($G510="检查版",$H510="中西医诊所"),IFERROR(T510/同类汇总数据!E$6,0),IF(AND($G510="检查版",$H510="中医诊所"),IFERROR(T510/同类汇总数据!E$7,0),IF(AND($G510="检查版",$H510="口腔诊所"),IFERROR(T510/同类汇总数据!E$8,0),IF(AND($G510="互联网版",$H510="中西医诊所"),IFERROR(T510/同类汇总数据!E$9,0),IF(AND($G510="互联网版",$H510="中医诊所"),IFERROR(T510/同类汇总数据!E$10,0),IF(AND($G510="互联网版",$H510="口腔诊所"),IFERROR(T510/同类汇总数据!E$11,0))))))))))</f>
        <v>0.0836858281821115</v>
      </c>
      <c r="AG510" s="61">
        <f>IF(AND($G510="正式版",$H510="中西医诊所"),IFERROR(U510/同类汇总数据!F$3,0),IF(AND($G510="正式版",$H510="中医诊所"),IFERROR(U510/同类汇总数据!F$4,0),IF(AND($G510="正式版",$H510="口腔诊所"),IFERROR(U510/同类汇总数据!F$5,0),IF(AND($G510="检查版",$H510="中西医诊所"),IFERROR(U510/同类汇总数据!F$6,0),IF(AND($G510="检查版",$H510="中医诊所"),IFERROR(U510/同类汇总数据!F$7,0),IF(AND($G510="检查版",$H510="口腔诊所"),IFERROR(U510/同类汇总数据!F$8,0),IF(AND($G510="互联网版",$H510="中西医诊所"),IFERROR(U510/同类汇总数据!F$9,0),IF(AND($G510="互联网版",$H510="中医诊所"),IFERROR(U510/同类汇总数据!F$10,0),IF(AND($G510="互联网版",$H510="口腔诊所"),IFERROR(U510/同类汇总数据!F$11,0))))))))))</f>
        <v>0.0781717203898635</v>
      </c>
      <c r="AH510" s="61">
        <f>IF(AND($G510="正式版",$H510="中西医诊所"),IFERROR(V510/同类汇总数据!G$3,0),IF(AND($G510="正式版",$H510="中医诊所"),IFERROR(V510/同类汇总数据!G$4,0),IF(AND($G510="正式版",$H510="口腔诊所"),IFERROR(V510/同类汇总数据!G$5,0),IF(AND($G510="检查版",$H510="中西医诊所"),IFERROR(V510/同类汇总数据!G$6,0),IF(AND($G510="检查版",$H510="中医诊所"),IFERROR(V510/同类汇总数据!G$7,0),IF(AND($G510="检查版",$H510="口腔诊所"),IFERROR(V510/同类汇总数据!G$8,0),IF(AND($G510="互联网版",$H510="中西医诊所"),IFERROR(V510/同类汇总数据!G$9,0),IF(AND($G510="互联网版",$H510="中医诊所"),IFERROR(V510/同类汇总数据!G$10,0),IF(AND($G510="互联网版",$H510="口腔诊所"),IFERROR(V510/同类汇总数据!G$11,0))))))))))</f>
        <v>0.042193603238781</v>
      </c>
      <c r="AI510" s="61">
        <f>IF(AND($G510="正式版",$H510="中西医诊所"),IFERROR(W510/同类汇总数据!H$3,0),IF(AND($G510="正式版",$H510="中医诊所"),IFERROR(W510/同类汇总数据!H$4,0),IF(AND($G510="正式版",$H510="口腔诊所"),IFERROR(W510/同类汇总数据!H$5,0),IF(AND($G510="检查版",$H510="中西医诊所"),IFERROR(W510/同类汇总数据!H$6,0),IF(AND($G510="检查版",$H510="中医诊所"),IFERROR(W510/同类汇总数据!H$7,0),IF(AND($G510="检查版",$H510="口腔诊所"),IFERROR(W510/同类汇总数据!H$8,0),IF(AND($G510="互联网版",$H510="中西医诊所"),IFERROR(W510/同类汇总数据!H$9,0),IF(AND($G510="互联网版",$H510="中医诊所"),IFERROR(W510/同类汇总数据!H$10,0),IF(AND($G510="互联网版",$H510="口腔诊所"),IFERROR(W510/同类汇总数据!H$11,0))))))))))</f>
        <v>0.0875200749171841</v>
      </c>
      <c r="AJ510" s="61">
        <f>IF(AND($G510="正式版",$H510="中西医诊所"),IFERROR(X510/同类汇总数据!I$3,0),IF(AND($G510="正式版",$H510="中医诊所"),IFERROR(X510/同类汇总数据!I$4,0),IF(AND($G510="正式版",$H510="口腔诊所"),IFERROR(X510/同类汇总数据!I$5,0),IF(AND($G510="检查版",$H510="中西医诊所"),IFERROR(X510/同类汇总数据!I$6,0),IF(AND($G510="检查版",$H510="中医诊所"),IFERROR(X510/同类汇总数据!I$7,0),IF(AND($G510="检查版",$H510="口腔诊所"),IFERROR(X510/同类汇总数据!I$8,0),IF(AND($G510="互联网版",$H510="中西医诊所"),IFERROR(X510/同类汇总数据!I$9,0),IF(AND($G510="互联网版",$H510="中医诊所"),IFERROR(X510/同类汇总数据!I$10,0),IF(AND($G510="互联网版",$H510="口腔诊所"),IFERROR(X510/同类汇总数据!I$11,0))))))))))</f>
        <v>0.0990352989216913</v>
      </c>
      <c r="AK510" s="61">
        <f>IF(AND($G510="正式版",$H510="中西医诊所"),IFERROR(Y510/同类汇总数据!J$3,0),IF(AND($G510="正式版",$H510="中医诊所"),IFERROR(Y510/同类汇总数据!J$4,0),IF(AND($G510="正式版",$H510="口腔诊所"),IFERROR(Y510/同类汇总数据!J$5,0),IF(AND($G510="检查版",$H510="中西医诊所"),IFERROR(Y510/同类汇总数据!J$6,0),IF(AND($G510="检查版",$H510="中医诊所"),IFERROR(Y510/同类汇总数据!J$7,0),IF(AND($G510="检查版",$H510="口腔诊所"),IFERROR(Y510/同类汇总数据!J$8,0),IF(AND($G510="互联网版",$H510="中西医诊所"),IFERROR(Y510/同类汇总数据!J$9,0),IF(AND($G510="互联网版",$H510="中医诊所"),IFERROR(Y510/同类汇总数据!J$10,0),IF(AND($G510="互联网版",$H510="口腔诊所"),IFERROR(Y510/同类汇总数据!J$11,0))))))))))</f>
        <v>0.0989226029554476</v>
      </c>
      <c r="AL510" s="62" t="str">
        <f ca="1" t="shared" si="129"/>
        <v>-</v>
      </c>
      <c r="AM510" s="62" t="str">
        <f t="shared" si="130"/>
        <v>低于同行20%</v>
      </c>
      <c r="AN510" s="5" t="str">
        <f t="shared" si="131"/>
        <v>低于同行20%</v>
      </c>
      <c r="AO510" s="63">
        <f t="shared" si="132"/>
        <v>46103.5507029398</v>
      </c>
      <c r="AP510" s="5" t="str">
        <f t="shared" si="133"/>
        <v/>
      </c>
      <c r="AQ510" s="60">
        <v>45448.4226167014</v>
      </c>
    </row>
    <row r="511" ht="17" spans="1:43">
      <c r="A511" s="5">
        <f t="shared" si="138"/>
        <v>508</v>
      </c>
      <c r="B511" s="55" t="str">
        <f t="shared" si="126"/>
        <v>连续三月交易上升</v>
      </c>
      <c r="C511" s="2" t="str">
        <f t="shared" si="127"/>
        <v/>
      </c>
      <c r="D511" s="56" t="str">
        <f t="shared" si="128"/>
        <v>-</v>
      </c>
      <c r="E511" s="84" t="s">
        <v>1465</v>
      </c>
      <c r="F511" s="58">
        <v>45449.7114242245</v>
      </c>
      <c r="G511" s="59" t="s">
        <v>38</v>
      </c>
      <c r="H511" s="59" t="s">
        <v>39</v>
      </c>
      <c r="I511" s="59" t="s">
        <v>40</v>
      </c>
      <c r="J511" s="59" t="s">
        <v>149</v>
      </c>
      <c r="K511" s="59" t="s">
        <v>1466</v>
      </c>
      <c r="L511" s="59" t="s">
        <v>151</v>
      </c>
      <c r="M511" s="60">
        <v>46103.3827893519</v>
      </c>
      <c r="N511" s="60">
        <v>46102.5926493403</v>
      </c>
      <c r="O511" s="60">
        <v>46102.5922016551</v>
      </c>
      <c r="P511" s="60">
        <v>45970.3927493866</v>
      </c>
      <c r="Q511" s="60">
        <v>45851.462523669</v>
      </c>
      <c r="R511" s="59">
        <v>3580.64</v>
      </c>
      <c r="S511" s="59">
        <v>29555</v>
      </c>
      <c r="T511" s="59">
        <v>69805</v>
      </c>
      <c r="U511" s="59">
        <v>61185</v>
      </c>
      <c r="V511" s="59">
        <v>4</v>
      </c>
      <c r="W511" s="59">
        <v>24</v>
      </c>
      <c r="X511" s="59">
        <v>74</v>
      </c>
      <c r="Y511" s="59">
        <v>63</v>
      </c>
      <c r="Z511" s="85" t="s">
        <v>1467</v>
      </c>
      <c r="AA511" s="59">
        <v>2.2107550244</v>
      </c>
      <c r="AB511" s="59">
        <v>-0.7034949267</v>
      </c>
      <c r="AC511" s="59">
        <v>0.6435491556</v>
      </c>
      <c r="AD511" s="61">
        <f>IF(AND($G511="正式版",$H511="中西医诊所"),IFERROR(R511/同类汇总数据!C$3,0),IF(AND($G511="正式版",$H511="中医诊所"),IFERROR(R511/同类汇总数据!C$4,0),IF(AND($G511="正式版",$H511="口腔诊所"),IFERROR(R511/同类汇总数据!C$5,0),IF(AND($G511="检查版",$H511="中西医诊所"),IFERROR(R511/同类汇总数据!C$6,0),IF(AND($G511="检查版",$H511="中医诊所"),IFERROR(R511/同类汇总数据!C$7,0),IF(AND($G511="检查版",$H511="口腔诊所"),IFERROR(R511/同类汇总数据!C$8,0),IF(AND($G511="互联网版",$H511="中西医诊所"),IFERROR(R511/同类汇总数据!C$9,0),IF(AND($G511="互联网版",$H511="中医诊所"),IFERROR(R511/同类汇总数据!C$10,0),IF(AND($G511="互联网版",$H511="口腔诊所"),IFERROR(R511/同类汇总数据!C$11,0))))))))))</f>
        <v>0.391251860525042</v>
      </c>
      <c r="AE511" s="61">
        <f>IF(AND($G511="正式版",$H511="中西医诊所"),IFERROR(S511/同类汇总数据!D$3,0),IF(AND($G511="正式版",$H511="中医诊所"),IFERROR(S511/同类汇总数据!D$4,0),IF(AND($G511="正式版",$H511="口腔诊所"),IFERROR(S511/同类汇总数据!D$5,0),IF(AND($G511="检查版",$H511="中西医诊所"),IFERROR(S511/同类汇总数据!D$6,0),IF(AND($G511="检查版",$H511="中医诊所"),IFERROR(S511/同类汇总数据!D$7,0),IF(AND($G511="检查版",$H511="口腔诊所"),IFERROR(S511/同类汇总数据!D$8,0),IF(AND($G511="互联网版",$H511="中西医诊所"),IFERROR(S511/同类汇总数据!D$9,0),IF(AND($G511="互联网版",$H511="中医诊所"),IFERROR(S511/同类汇总数据!D$10,0),IF(AND($G511="互联网版",$H511="口腔诊所"),IFERROR(S511/同类汇总数据!D$11,0))))))))))</f>
        <v>0.810087690150225</v>
      </c>
      <c r="AF511" s="61">
        <f>IF(AND($G511="正式版",$H511="中西医诊所"),IFERROR(T511/同类汇总数据!E$3,0),IF(AND($G511="正式版",$H511="中医诊所"),IFERROR(T511/同类汇总数据!E$4,0),IF(AND($G511="正式版",$H511="口腔诊所"),IFERROR(T511/同类汇总数据!E$5,0),IF(AND($G511="检查版",$H511="中西医诊所"),IFERROR(T511/同类汇总数据!E$6,0),IF(AND($G511="检查版",$H511="中医诊所"),IFERROR(T511/同类汇总数据!E$7,0),IF(AND($G511="检查版",$H511="口腔诊所"),IFERROR(T511/同类汇总数据!E$8,0),IF(AND($G511="互联网版",$H511="中西医诊所"),IFERROR(T511/同类汇总数据!E$9,0),IF(AND($G511="互联网版",$H511="中医诊所"),IFERROR(T511/同类汇总数据!E$10,0),IF(AND($G511="互联网版",$H511="口腔诊所"),IFERROR(T511/同类汇总数据!E$11,0))))))))))</f>
        <v>0.639730825260779</v>
      </c>
      <c r="AG511" s="61">
        <f>IF(AND($G511="正式版",$H511="中西医诊所"),IFERROR(U511/同类汇总数据!F$3,0),IF(AND($G511="正式版",$H511="中医诊所"),IFERROR(U511/同类汇总数据!F$4,0),IF(AND($G511="正式版",$H511="口腔诊所"),IFERROR(U511/同类汇总数据!F$5,0),IF(AND($G511="检查版",$H511="中西医诊所"),IFERROR(U511/同类汇总数据!F$6,0),IF(AND($G511="检查版",$H511="中医诊所"),IFERROR(U511/同类汇总数据!F$7,0),IF(AND($G511="检查版",$H511="口腔诊所"),IFERROR(U511/同类汇总数据!F$8,0),IF(AND($G511="互联网版",$H511="中西医诊所"),IFERROR(U511/同类汇总数据!F$9,0),IF(AND($G511="互联网版",$H511="中医诊所"),IFERROR(U511/同类汇总数据!F$10,0),IF(AND($G511="互联网版",$H511="口腔诊所"),IFERROR(U511/同类汇总数据!F$11,0))))))))))</f>
        <v>0.637854166718295</v>
      </c>
      <c r="AH511" s="61">
        <f>IF(AND($G511="正式版",$H511="中西医诊所"),IFERROR(V511/同类汇总数据!G$3,0),IF(AND($G511="正式版",$H511="中医诊所"),IFERROR(V511/同类汇总数据!G$4,0),IF(AND($G511="正式版",$H511="口腔诊所"),IFERROR(V511/同类汇总数据!G$5,0),IF(AND($G511="检查版",$H511="中西医诊所"),IFERROR(V511/同类汇总数据!G$6,0),IF(AND($G511="检查版",$H511="中医诊所"),IFERROR(V511/同类汇总数据!G$7,0),IF(AND($G511="检查版",$H511="口腔诊所"),IFERROR(V511/同类汇总数据!G$8,0),IF(AND($G511="互联网版",$H511="中西医诊所"),IFERROR(V511/同类汇总数据!G$9,0),IF(AND($G511="互联网版",$H511="中医诊所"),IFERROR(V511/同类汇总数据!G$10,0),IF(AND($G511="互联网版",$H511="口腔诊所"),IFERROR(V511/同类汇总数据!G$11,0))))))))))</f>
        <v>0.042193603238781</v>
      </c>
      <c r="AI511" s="61">
        <f>IF(AND($G511="正式版",$H511="中西医诊所"),IFERROR(W511/同类汇总数据!H$3,0),IF(AND($G511="正式版",$H511="中医诊所"),IFERROR(W511/同类汇总数据!H$4,0),IF(AND($G511="正式版",$H511="口腔诊所"),IFERROR(W511/同类汇总数据!H$5,0),IF(AND($G511="检查版",$H511="中西医诊所"),IFERROR(W511/同类汇总数据!H$6,0),IF(AND($G511="检查版",$H511="中医诊所"),IFERROR(W511/同类汇总数据!H$7,0),IF(AND($G511="检查版",$H511="口腔诊所"),IFERROR(W511/同类汇总数据!H$8,0),IF(AND($G511="互联网版",$H511="中西医诊所"),IFERROR(W511/同类汇总数据!H$9,0),IF(AND($G511="互联网版",$H511="中医诊所"),IFERROR(W511/同类汇总数据!H$10,0),IF(AND($G511="互联网版",$H511="口腔诊所"),IFERROR(W511/同类汇总数据!H$11,0))))))))))</f>
        <v>0.0656400561878881</v>
      </c>
      <c r="AJ511" s="61">
        <f>IF(AND($G511="正式版",$H511="中西医诊所"),IFERROR(X511/同类汇总数据!I$3,0),IF(AND($G511="正式版",$H511="中医诊所"),IFERROR(X511/同类汇总数据!I$4,0),IF(AND($G511="正式版",$H511="口腔诊所"),IFERROR(X511/同类汇总数据!I$5,0),IF(AND($G511="检查版",$H511="中西医诊所"),IFERROR(X511/同类汇总数据!I$6,0),IF(AND($G511="检查版",$H511="中医诊所"),IFERROR(X511/同类汇总数据!I$7,0),IF(AND($G511="检查版",$H511="口腔诊所"),IFERROR(X511/同类汇总数据!I$8,0),IF(AND($G511="互联网版",$H511="中西医诊所"),IFERROR(X511/同类汇总数据!I$9,0),IF(AND($G511="互联网版",$H511="中医诊所"),IFERROR(X511/同类汇总数据!I$10,0),IF(AND($G511="互联网版",$H511="口腔诊所"),IFERROR(X511/同类汇总数据!I$11,0))))))))))</f>
        <v>0.065434036787546</v>
      </c>
      <c r="AK511" s="61">
        <f>IF(AND($G511="正式版",$H511="中西医诊所"),IFERROR(Y511/同类汇总数据!J$3,0),IF(AND($G511="正式版",$H511="中医诊所"),IFERROR(Y511/同类汇总数据!J$4,0),IF(AND($G511="正式版",$H511="口腔诊所"),IFERROR(Y511/同类汇总数据!J$5,0),IF(AND($G511="检查版",$H511="中西医诊所"),IFERROR(Y511/同类汇总数据!J$6,0),IF(AND($G511="检查版",$H511="中医诊所"),IFERROR(Y511/同类汇总数据!J$7,0),IF(AND($G511="检查版",$H511="口腔诊所"),IFERROR(Y511/同类汇总数据!J$8,0),IF(AND($G511="互联网版",$H511="中西医诊所"),IFERROR(Y511/同类汇总数据!J$9,0),IF(AND($G511="互联网版",$H511="中医诊所"),IFERROR(Y511/同类汇总数据!J$10,0),IF(AND($G511="互联网版",$H511="口腔诊所"),IFERROR(Y511/同类汇总数据!J$11,0))))))))))</f>
        <v>0.0629507473352849</v>
      </c>
      <c r="AL511" s="62" t="str">
        <f ca="1" t="shared" si="129"/>
        <v>-</v>
      </c>
      <c r="AM511" s="62" t="str">
        <f t="shared" si="130"/>
        <v/>
      </c>
      <c r="AN511" s="5" t="str">
        <f t="shared" si="131"/>
        <v>低于同行20%</v>
      </c>
      <c r="AO511" s="63">
        <f t="shared" si="132"/>
        <v>46103.3827893519</v>
      </c>
      <c r="AP511" s="5" t="str">
        <f t="shared" si="133"/>
        <v/>
      </c>
      <c r="AQ511" s="60">
        <v>45448.6695287384</v>
      </c>
    </row>
    <row r="512" ht="17" spans="1:43">
      <c r="A512" s="5">
        <f t="shared" si="138"/>
        <v>509</v>
      </c>
      <c r="B512" s="55" t="str">
        <f t="shared" si="126"/>
        <v>连续三月交易上升</v>
      </c>
      <c r="C512" s="2" t="str">
        <f t="shared" si="127"/>
        <v/>
      </c>
      <c r="D512" s="56" t="str">
        <f t="shared" si="128"/>
        <v>-</v>
      </c>
      <c r="E512" s="84" t="s">
        <v>1468</v>
      </c>
      <c r="F512" s="58">
        <v>45450.4836668056</v>
      </c>
      <c r="G512" s="59" t="s">
        <v>38</v>
      </c>
      <c r="H512" s="59" t="s">
        <v>63</v>
      </c>
      <c r="I512" s="59" t="s">
        <v>40</v>
      </c>
      <c r="J512" s="59" t="s">
        <v>78</v>
      </c>
      <c r="K512" s="59" t="s">
        <v>1469</v>
      </c>
      <c r="L512" s="59"/>
      <c r="M512" s="60">
        <v>46103.7318865741</v>
      </c>
      <c r="N512" s="60">
        <v>46103.7381139352</v>
      </c>
      <c r="O512" s="60">
        <v>46103.7362658218</v>
      </c>
      <c r="P512" s="60">
        <v>46080.6041772338</v>
      </c>
      <c r="Q512" s="60">
        <v>46099.6086511458</v>
      </c>
      <c r="R512" s="59">
        <v>14352.2</v>
      </c>
      <c r="S512" s="59">
        <v>26320.46</v>
      </c>
      <c r="T512" s="59">
        <v>41829.21</v>
      </c>
      <c r="U512" s="59">
        <v>39673.71</v>
      </c>
      <c r="V512" s="59">
        <v>10</v>
      </c>
      <c r="W512" s="59">
        <v>31</v>
      </c>
      <c r="X512" s="59">
        <v>97</v>
      </c>
      <c r="Y512" s="59">
        <v>90</v>
      </c>
      <c r="Z512" s="59">
        <v>629.7414285714</v>
      </c>
      <c r="AA512" s="59">
        <v>3.1156006999</v>
      </c>
      <c r="AB512" s="59">
        <v>-0.2982588391</v>
      </c>
      <c r="AC512" s="59">
        <v>0.0957787055</v>
      </c>
      <c r="AD512" s="61">
        <f>IF(AND($G512="正式版",$H512="中西医诊所"),IFERROR(R512/同类汇总数据!C$3,0),IF(AND($G512="正式版",$H512="中医诊所"),IFERROR(R512/同类汇总数据!C$4,0),IF(AND($G512="正式版",$H512="口腔诊所"),IFERROR(R512/同类汇总数据!C$5,0),IF(AND($G512="检查版",$H512="中西医诊所"),IFERROR(R512/同类汇总数据!C$6,0),IF(AND($G512="检查版",$H512="中医诊所"),IFERROR(R512/同类汇总数据!C$7,0),IF(AND($G512="检查版",$H512="口腔诊所"),IFERROR(R512/同类汇总数据!C$8,0),IF(AND($G512="互联网版",$H512="中西医诊所"),IFERROR(R512/同类汇总数据!C$9,0),IF(AND($G512="互联网版",$H512="中医诊所"),IFERROR(R512/同类汇总数据!C$10,0),IF(AND($G512="互联网版",$H512="口腔诊所"),IFERROR(R512/同类汇总数据!C$11,0))))))))))</f>
        <v>1.435572576029</v>
      </c>
      <c r="AE512" s="61">
        <f>IF(AND($G512="正式版",$H512="中西医诊所"),IFERROR(S512/同类汇总数据!D$3,0),IF(AND($G512="正式版",$H512="中医诊所"),IFERROR(S512/同类汇总数据!D$4,0),IF(AND($G512="正式版",$H512="口腔诊所"),IFERROR(S512/同类汇总数据!D$5,0),IF(AND($G512="检查版",$H512="中西医诊所"),IFERROR(S512/同类汇总数据!D$6,0),IF(AND($G512="检查版",$H512="中医诊所"),IFERROR(S512/同类汇总数据!D$7,0),IF(AND($G512="检查版",$H512="口腔诊所"),IFERROR(S512/同类汇总数据!D$8,0),IF(AND($G512="互联网版",$H512="中西医诊所"),IFERROR(S512/同类汇总数据!D$9,0),IF(AND($G512="互联网版",$H512="中医诊所"),IFERROR(S512/同类汇总数据!D$10,0),IF(AND($G512="互联网版",$H512="口腔诊所"),IFERROR(S512/同类汇总数据!D$11,0))))))))))</f>
        <v>0.606031824454408</v>
      </c>
      <c r="AF512" s="61">
        <f>IF(AND($G512="正式版",$H512="中西医诊所"),IFERROR(T512/同类汇总数据!E$3,0),IF(AND($G512="正式版",$H512="中医诊所"),IFERROR(T512/同类汇总数据!E$4,0),IF(AND($G512="正式版",$H512="口腔诊所"),IFERROR(T512/同类汇总数据!E$5,0),IF(AND($G512="检查版",$H512="中西医诊所"),IFERROR(T512/同类汇总数据!E$6,0),IF(AND($G512="检查版",$H512="中医诊所"),IFERROR(T512/同类汇总数据!E$7,0),IF(AND($G512="检查版",$H512="口腔诊所"),IFERROR(T512/同类汇总数据!E$8,0),IF(AND($G512="互联网版",$H512="中西医诊所"),IFERROR(T512/同类汇总数据!E$9,0),IF(AND($G512="互联网版",$H512="中医诊所"),IFERROR(T512/同类汇总数据!E$10,0),IF(AND($G512="互联网版",$H512="口腔诊所"),IFERROR(T512/同类汇总数据!E$11,0))))))))))</f>
        <v>0.377291931972718</v>
      </c>
      <c r="AG512" s="61">
        <f>IF(AND($G512="正式版",$H512="中西医诊所"),IFERROR(U512/同类汇总数据!F$3,0),IF(AND($G512="正式版",$H512="中医诊所"),IFERROR(U512/同类汇总数据!F$4,0),IF(AND($G512="正式版",$H512="口腔诊所"),IFERROR(U512/同类汇总数据!F$5,0),IF(AND($G512="检查版",$H512="中西医诊所"),IFERROR(U512/同类汇总数据!F$6,0),IF(AND($G512="检查版",$H512="中医诊所"),IFERROR(U512/同类汇总数据!F$7,0),IF(AND($G512="检查版",$H512="口腔诊所"),IFERROR(U512/同类汇总数据!F$8,0),IF(AND($G512="互联网版",$H512="中西医诊所"),IFERROR(U512/同类汇总数据!F$9,0),IF(AND($G512="互联网版",$H512="中医诊所"),IFERROR(U512/同类汇总数据!F$10,0),IF(AND($G512="互联网版",$H512="口腔诊所"),IFERROR(U512/同类汇总数据!F$11,0))))))))))</f>
        <v>0.397142199709952</v>
      </c>
      <c r="AH512" s="61">
        <f>IF(AND($G512="正式版",$H512="中西医诊所"),IFERROR(V512/同类汇总数据!G$3,0),IF(AND($G512="正式版",$H512="中医诊所"),IFERROR(V512/同类汇总数据!G$4,0),IF(AND($G512="正式版",$H512="口腔诊所"),IFERROR(V512/同类汇总数据!G$5,0),IF(AND($G512="检查版",$H512="中西医诊所"),IFERROR(V512/同类汇总数据!G$6,0),IF(AND($G512="检查版",$H512="中医诊所"),IFERROR(V512/同类汇总数据!G$7,0),IF(AND($G512="检查版",$H512="口腔诊所"),IFERROR(V512/同类汇总数据!G$8,0),IF(AND($G512="互联网版",$H512="中西医诊所"),IFERROR(V512/同类汇总数据!G$9,0),IF(AND($G512="互联网版",$H512="中医诊所"),IFERROR(V512/同类汇总数据!G$10,0),IF(AND($G512="互联网版",$H512="口腔诊所"),IFERROR(V512/同类汇总数据!G$11,0))))))))))</f>
        <v>0.74314081032074</v>
      </c>
      <c r="AI512" s="61">
        <f>IF(AND($G512="正式版",$H512="中西医诊所"),IFERROR(W512/同类汇总数据!H$3,0),IF(AND($G512="正式版",$H512="中医诊所"),IFERROR(W512/同类汇总数据!H$4,0),IF(AND($G512="正式版",$H512="口腔诊所"),IFERROR(W512/同类汇总数据!H$5,0),IF(AND($G512="检查版",$H512="中西医诊所"),IFERROR(W512/同类汇总数据!H$6,0),IF(AND($G512="检查版",$H512="中医诊所"),IFERROR(W512/同类汇总数据!H$7,0),IF(AND($G512="检查版",$H512="口腔诊所"),IFERROR(W512/同类汇总数据!H$8,0),IF(AND($G512="互联网版",$H512="中西医诊所"),IFERROR(W512/同类汇总数据!H$9,0),IF(AND($G512="互联网版",$H512="中医诊所"),IFERROR(W512/同类汇总数据!H$10,0),IF(AND($G512="互联网版",$H512="口腔诊所"),IFERROR(W512/同类汇总数据!H$11,0))))))))))</f>
        <v>0.545906318953691</v>
      </c>
      <c r="AJ512" s="61">
        <f>IF(AND($G512="正式版",$H512="中西医诊所"),IFERROR(X512/同类汇总数据!I$3,0),IF(AND($G512="正式版",$H512="中医诊所"),IFERROR(X512/同类汇总数据!I$4,0),IF(AND($G512="正式版",$H512="口腔诊所"),IFERROR(X512/同类汇总数据!I$5,0),IF(AND($G512="检查版",$H512="中西医诊所"),IFERROR(X512/同类汇总数据!I$6,0),IF(AND($G512="检查版",$H512="中医诊所"),IFERROR(X512/同类汇总数据!I$7,0),IF(AND($G512="检查版",$H512="口腔诊所"),IFERROR(X512/同类汇总数据!I$8,0),IF(AND($G512="互联网版",$H512="中西医诊所"),IFERROR(X512/同类汇总数据!I$9,0),IF(AND($G512="互联网版",$H512="中医诊所"),IFERROR(X512/同类汇总数据!I$10,0),IF(AND($G512="互联网版",$H512="口腔诊所"),IFERROR(X512/同类汇总数据!I$11,0))))))))))</f>
        <v>0.657442143396943</v>
      </c>
      <c r="AK512" s="61">
        <f>IF(AND($G512="正式版",$H512="中西医诊所"),IFERROR(Y512/同类汇总数据!J$3,0),IF(AND($G512="正式版",$H512="中医诊所"),IFERROR(Y512/同类汇总数据!J$4,0),IF(AND($G512="正式版",$H512="口腔诊所"),IFERROR(Y512/同类汇总数据!J$5,0),IF(AND($G512="检查版",$H512="中西医诊所"),IFERROR(Y512/同类汇总数据!J$6,0),IF(AND($G512="检查版",$H512="中医诊所"),IFERROR(Y512/同类汇总数据!J$7,0),IF(AND($G512="检查版",$H512="口腔诊所"),IFERROR(Y512/同类汇总数据!J$8,0),IF(AND($G512="互联网版",$H512="中西医诊所"),IFERROR(Y512/同类汇总数据!J$9,0),IF(AND($G512="互联网版",$H512="中医诊所"),IFERROR(Y512/同类汇总数据!J$10,0),IF(AND($G512="互联网版",$H512="口腔诊所"),IFERROR(Y512/同类汇总数据!J$11,0))))))))))</f>
        <v>0.677674612276</v>
      </c>
      <c r="AL512" s="62" t="str">
        <f ca="1" t="shared" si="129"/>
        <v>-</v>
      </c>
      <c r="AM512" s="62" t="str">
        <f t="shared" si="130"/>
        <v/>
      </c>
      <c r="AN512" s="5" t="str">
        <f t="shared" si="131"/>
        <v/>
      </c>
      <c r="AO512" s="63">
        <f t="shared" si="132"/>
        <v>46103.7381139352</v>
      </c>
      <c r="AP512" s="5" t="str">
        <f t="shared" si="133"/>
        <v/>
      </c>
      <c r="AQ512" s="60">
        <v>45448.7242981018</v>
      </c>
    </row>
    <row r="513" ht="17" spans="1:43">
      <c r="A513" s="5">
        <f t="shared" si="138"/>
        <v>510</v>
      </c>
      <c r="B513" s="55" t="str">
        <f t="shared" si="126"/>
        <v>无交易</v>
      </c>
      <c r="C513" s="2" t="str">
        <f t="shared" si="127"/>
        <v/>
      </c>
      <c r="D513" s="56" t="str">
        <f t="shared" si="128"/>
        <v>-</v>
      </c>
      <c r="E513" s="84" t="s">
        <v>1470</v>
      </c>
      <c r="F513" s="58">
        <v>45450.4846663773</v>
      </c>
      <c r="G513" s="59" t="s">
        <v>38</v>
      </c>
      <c r="H513" s="59" t="s">
        <v>39</v>
      </c>
      <c r="I513" s="59" t="s">
        <v>40</v>
      </c>
      <c r="J513" s="59" t="s">
        <v>916</v>
      </c>
      <c r="K513" s="59" t="s">
        <v>1471</v>
      </c>
      <c r="L513" s="59"/>
      <c r="M513" s="60">
        <v>46103.6469791667</v>
      </c>
      <c r="N513" s="60">
        <v>45791.4513841667</v>
      </c>
      <c r="O513" s="60"/>
      <c r="P513" s="60">
        <v>46086.4611016898</v>
      </c>
      <c r="Q513" s="60">
        <v>46103.6802808449</v>
      </c>
      <c r="R513" s="59"/>
      <c r="S513" s="59"/>
      <c r="T513" s="59"/>
      <c r="U513" s="59"/>
      <c r="V513" s="59"/>
      <c r="W513" s="59"/>
      <c r="X513" s="59"/>
      <c r="Y513" s="59"/>
      <c r="Z513" s="59"/>
      <c r="AA513" s="59"/>
      <c r="AB513" s="59"/>
      <c r="AC513" s="59"/>
      <c r="AD513" s="61">
        <f>IF(AND($G513="正式版",$H513="中西医诊所"),IFERROR(R513/同类汇总数据!C$3,0),IF(AND($G513="正式版",$H513="中医诊所"),IFERROR(R513/同类汇总数据!C$4,0),IF(AND($G513="正式版",$H513="口腔诊所"),IFERROR(R513/同类汇总数据!C$5,0),IF(AND($G513="检查版",$H513="中西医诊所"),IFERROR(R513/同类汇总数据!C$6,0),IF(AND($G513="检查版",$H513="中医诊所"),IFERROR(R513/同类汇总数据!C$7,0),IF(AND($G513="检查版",$H513="口腔诊所"),IFERROR(R513/同类汇总数据!C$8,0),IF(AND($G513="互联网版",$H513="中西医诊所"),IFERROR(R513/同类汇总数据!C$9,0),IF(AND($G513="互联网版",$H513="中医诊所"),IFERROR(R513/同类汇总数据!C$10,0),IF(AND($G513="互联网版",$H513="口腔诊所"),IFERROR(R513/同类汇总数据!C$11,0))))))))))</f>
        <v>0</v>
      </c>
      <c r="AE513" s="61">
        <f>IF(AND($G513="正式版",$H513="中西医诊所"),IFERROR(S513/同类汇总数据!D$3,0),IF(AND($G513="正式版",$H513="中医诊所"),IFERROR(S513/同类汇总数据!D$4,0),IF(AND($G513="正式版",$H513="口腔诊所"),IFERROR(S513/同类汇总数据!D$5,0),IF(AND($G513="检查版",$H513="中西医诊所"),IFERROR(S513/同类汇总数据!D$6,0),IF(AND($G513="检查版",$H513="中医诊所"),IFERROR(S513/同类汇总数据!D$7,0),IF(AND($G513="检查版",$H513="口腔诊所"),IFERROR(S513/同类汇总数据!D$8,0),IF(AND($G513="互联网版",$H513="中西医诊所"),IFERROR(S513/同类汇总数据!D$9,0),IF(AND($G513="互联网版",$H513="中医诊所"),IFERROR(S513/同类汇总数据!D$10,0),IF(AND($G513="互联网版",$H513="口腔诊所"),IFERROR(S513/同类汇总数据!D$11,0))))))))))</f>
        <v>0</v>
      </c>
      <c r="AF513" s="61">
        <f>IF(AND($G513="正式版",$H513="中西医诊所"),IFERROR(T513/同类汇总数据!E$3,0),IF(AND($G513="正式版",$H513="中医诊所"),IFERROR(T513/同类汇总数据!E$4,0),IF(AND($G513="正式版",$H513="口腔诊所"),IFERROR(T513/同类汇总数据!E$5,0),IF(AND($G513="检查版",$H513="中西医诊所"),IFERROR(T513/同类汇总数据!E$6,0),IF(AND($G513="检查版",$H513="中医诊所"),IFERROR(T513/同类汇总数据!E$7,0),IF(AND($G513="检查版",$H513="口腔诊所"),IFERROR(T513/同类汇总数据!E$8,0),IF(AND($G513="互联网版",$H513="中西医诊所"),IFERROR(T513/同类汇总数据!E$9,0),IF(AND($G513="互联网版",$H513="中医诊所"),IFERROR(T513/同类汇总数据!E$10,0),IF(AND($G513="互联网版",$H513="口腔诊所"),IFERROR(T513/同类汇总数据!E$11,0))))))))))</f>
        <v>0</v>
      </c>
      <c r="AG513" s="61">
        <f>IF(AND($G513="正式版",$H513="中西医诊所"),IFERROR(U513/同类汇总数据!F$3,0),IF(AND($G513="正式版",$H513="中医诊所"),IFERROR(U513/同类汇总数据!F$4,0),IF(AND($G513="正式版",$H513="口腔诊所"),IFERROR(U513/同类汇总数据!F$5,0),IF(AND($G513="检查版",$H513="中西医诊所"),IFERROR(U513/同类汇总数据!F$6,0),IF(AND($G513="检查版",$H513="中医诊所"),IFERROR(U513/同类汇总数据!F$7,0),IF(AND($G513="检查版",$H513="口腔诊所"),IFERROR(U513/同类汇总数据!F$8,0),IF(AND($G513="互联网版",$H513="中西医诊所"),IFERROR(U513/同类汇总数据!F$9,0),IF(AND($G513="互联网版",$H513="中医诊所"),IFERROR(U513/同类汇总数据!F$10,0),IF(AND($G513="互联网版",$H513="口腔诊所"),IFERROR(U513/同类汇总数据!F$11,0))))))))))</f>
        <v>0</v>
      </c>
      <c r="AH513" s="61">
        <f>IF(AND($G513="正式版",$H513="中西医诊所"),IFERROR(V513/同类汇总数据!G$3,0),IF(AND($G513="正式版",$H513="中医诊所"),IFERROR(V513/同类汇总数据!G$4,0),IF(AND($G513="正式版",$H513="口腔诊所"),IFERROR(V513/同类汇总数据!G$5,0),IF(AND($G513="检查版",$H513="中西医诊所"),IFERROR(V513/同类汇总数据!G$6,0),IF(AND($G513="检查版",$H513="中医诊所"),IFERROR(V513/同类汇总数据!G$7,0),IF(AND($G513="检查版",$H513="口腔诊所"),IFERROR(V513/同类汇总数据!G$8,0),IF(AND($G513="互联网版",$H513="中西医诊所"),IFERROR(V513/同类汇总数据!G$9,0),IF(AND($G513="互联网版",$H513="中医诊所"),IFERROR(V513/同类汇总数据!G$10,0),IF(AND($G513="互联网版",$H513="口腔诊所"),IFERROR(V513/同类汇总数据!G$11,0))))))))))</f>
        <v>0</v>
      </c>
      <c r="AI513" s="61">
        <f>IF(AND($G513="正式版",$H513="中西医诊所"),IFERROR(W513/同类汇总数据!H$3,0),IF(AND($G513="正式版",$H513="中医诊所"),IFERROR(W513/同类汇总数据!H$4,0),IF(AND($G513="正式版",$H513="口腔诊所"),IFERROR(W513/同类汇总数据!H$5,0),IF(AND($G513="检查版",$H513="中西医诊所"),IFERROR(W513/同类汇总数据!H$6,0),IF(AND($G513="检查版",$H513="中医诊所"),IFERROR(W513/同类汇总数据!H$7,0),IF(AND($G513="检查版",$H513="口腔诊所"),IFERROR(W513/同类汇总数据!H$8,0),IF(AND($G513="互联网版",$H513="中西医诊所"),IFERROR(W513/同类汇总数据!H$9,0),IF(AND($G513="互联网版",$H513="中医诊所"),IFERROR(W513/同类汇总数据!H$10,0),IF(AND($G513="互联网版",$H513="口腔诊所"),IFERROR(W513/同类汇总数据!H$11,0))))))))))</f>
        <v>0</v>
      </c>
      <c r="AJ513" s="61">
        <f>IF(AND($G513="正式版",$H513="中西医诊所"),IFERROR(X513/同类汇总数据!I$3,0),IF(AND($G513="正式版",$H513="中医诊所"),IFERROR(X513/同类汇总数据!I$4,0),IF(AND($G513="正式版",$H513="口腔诊所"),IFERROR(X513/同类汇总数据!I$5,0),IF(AND($G513="检查版",$H513="中西医诊所"),IFERROR(X513/同类汇总数据!I$6,0),IF(AND($G513="检查版",$H513="中医诊所"),IFERROR(X513/同类汇总数据!I$7,0),IF(AND($G513="检查版",$H513="口腔诊所"),IFERROR(X513/同类汇总数据!I$8,0),IF(AND($G513="互联网版",$H513="中西医诊所"),IFERROR(X513/同类汇总数据!I$9,0),IF(AND($G513="互联网版",$H513="中医诊所"),IFERROR(X513/同类汇总数据!I$10,0),IF(AND($G513="互联网版",$H513="口腔诊所"),IFERROR(X513/同类汇总数据!I$11,0))))))))))</f>
        <v>0</v>
      </c>
      <c r="AK513" s="61">
        <f>IF(AND($G513="正式版",$H513="中西医诊所"),IFERROR(Y513/同类汇总数据!J$3,0),IF(AND($G513="正式版",$H513="中医诊所"),IFERROR(Y513/同类汇总数据!J$4,0),IF(AND($G513="正式版",$H513="口腔诊所"),IFERROR(Y513/同类汇总数据!J$5,0),IF(AND($G513="检查版",$H513="中西医诊所"),IFERROR(Y513/同类汇总数据!J$6,0),IF(AND($G513="检查版",$H513="中医诊所"),IFERROR(Y513/同类汇总数据!J$7,0),IF(AND($G513="检查版",$H513="口腔诊所"),IFERROR(Y513/同类汇总数据!J$8,0),IF(AND($G513="互联网版",$H513="中西医诊所"),IFERROR(Y513/同类汇总数据!J$9,0),IF(AND($G513="互联网版",$H513="中医诊所"),IFERROR(Y513/同类汇总数据!J$10,0),IF(AND($G513="互联网版",$H513="口腔诊所"),IFERROR(Y513/同类汇总数据!J$11,0))))))))))</f>
        <v>0</v>
      </c>
      <c r="AL513" s="62" t="str">
        <f ca="1" t="shared" si="129"/>
        <v>-</v>
      </c>
      <c r="AM513" s="62" t="str">
        <f t="shared" si="130"/>
        <v>低于同行20%</v>
      </c>
      <c r="AN513" s="5" t="str">
        <f t="shared" si="131"/>
        <v>低于同行20%</v>
      </c>
      <c r="AO513" s="63">
        <f t="shared" si="132"/>
        <v>46103.6802808449</v>
      </c>
      <c r="AP513" s="5" t="str">
        <f t="shared" si="133"/>
        <v/>
      </c>
      <c r="AQ513" s="60">
        <v>45449.5599549653</v>
      </c>
    </row>
    <row r="514" ht="17" spans="1:43">
      <c r="A514" s="5">
        <f t="shared" ref="A514:A523" si="139">ROW()-3</f>
        <v>511</v>
      </c>
      <c r="B514" s="55" t="str">
        <f t="shared" si="126"/>
        <v>交易波动较大</v>
      </c>
      <c r="C514" s="2" t="str">
        <f t="shared" si="127"/>
        <v/>
      </c>
      <c r="D514" s="56" t="str">
        <f t="shared" si="128"/>
        <v>-</v>
      </c>
      <c r="E514" s="84" t="s">
        <v>1472</v>
      </c>
      <c r="F514" s="58">
        <v>45454.4012174421</v>
      </c>
      <c r="G514" s="59" t="s">
        <v>38</v>
      </c>
      <c r="H514" s="59" t="s">
        <v>39</v>
      </c>
      <c r="I514" s="59" t="s">
        <v>40</v>
      </c>
      <c r="J514" s="59" t="s">
        <v>78</v>
      </c>
      <c r="K514" s="59" t="s">
        <v>1473</v>
      </c>
      <c r="L514" s="59" t="s">
        <v>1474</v>
      </c>
      <c r="M514" s="60">
        <v>46104.3571527778</v>
      </c>
      <c r="N514" s="60">
        <v>46104.3961225694</v>
      </c>
      <c r="O514" s="60">
        <v>46104.3947545718</v>
      </c>
      <c r="P514" s="60">
        <v>46099.5996896991</v>
      </c>
      <c r="Q514" s="60">
        <v>46104.3961427778</v>
      </c>
      <c r="R514" s="59">
        <v>47773.21</v>
      </c>
      <c r="S514" s="59">
        <v>176087.07</v>
      </c>
      <c r="T514" s="59">
        <v>555525.13</v>
      </c>
      <c r="U514" s="59">
        <v>486343.13</v>
      </c>
      <c r="V514" s="59">
        <v>446</v>
      </c>
      <c r="W514" s="59">
        <v>1616</v>
      </c>
      <c r="X514" s="59">
        <v>5419</v>
      </c>
      <c r="Y514" s="59">
        <v>4712</v>
      </c>
      <c r="Z514" s="59">
        <v>189.6074580897</v>
      </c>
      <c r="AA514" s="59">
        <v>0.0951094332</v>
      </c>
      <c r="AB514" s="59">
        <v>-0.2645852377</v>
      </c>
      <c r="AC514" s="59">
        <v>-0.1279317789</v>
      </c>
      <c r="AD514" s="61">
        <f>IF(AND($G514="正式版",$H514="中西医诊所"),IFERROR(R514/同类汇总数据!C$3,0),IF(AND($G514="正式版",$H514="中医诊所"),IFERROR(R514/同类汇总数据!C$4,0),IF(AND($G514="正式版",$H514="口腔诊所"),IFERROR(R514/同类汇总数据!C$5,0),IF(AND($G514="检查版",$H514="中西医诊所"),IFERROR(R514/同类汇总数据!C$6,0),IF(AND($G514="检查版",$H514="中医诊所"),IFERROR(R514/同类汇总数据!C$7,0),IF(AND($G514="检查版",$H514="口腔诊所"),IFERROR(R514/同类汇总数据!C$8,0),IF(AND($G514="互联网版",$H514="中西医诊所"),IFERROR(R514/同类汇总数据!C$9,0),IF(AND($G514="互联网版",$H514="中医诊所"),IFERROR(R514/同类汇总数据!C$10,0),IF(AND($G514="互联网版",$H514="口腔诊所"),IFERROR(R514/同类汇总数据!C$11,0))))))))))</f>
        <v>5.22011631880154</v>
      </c>
      <c r="AE514" s="61">
        <f>IF(AND($G514="正式版",$H514="中西医诊所"),IFERROR(S514/同类汇总数据!D$3,0),IF(AND($G514="正式版",$H514="中医诊所"),IFERROR(S514/同类汇总数据!D$4,0),IF(AND($G514="正式版",$H514="口腔诊所"),IFERROR(S514/同类汇总数据!D$5,0),IF(AND($G514="检查版",$H514="中西医诊所"),IFERROR(S514/同类汇总数据!D$6,0),IF(AND($G514="检查版",$H514="中医诊所"),IFERROR(S514/同类汇总数据!D$7,0),IF(AND($G514="检查版",$H514="口腔诊所"),IFERROR(S514/同类汇总数据!D$8,0),IF(AND($G514="互联网版",$H514="中西医诊所"),IFERROR(S514/同类汇总数据!D$9,0),IF(AND($G514="互联网版",$H514="中医诊所"),IFERROR(S514/同类汇总数据!D$10,0),IF(AND($G514="互联网版",$H514="口腔诊所"),IFERROR(S514/同类汇总数据!D$11,0))))))))))</f>
        <v>4.82645805452955</v>
      </c>
      <c r="AF514" s="61">
        <f>IF(AND($G514="正式版",$H514="中西医诊所"),IFERROR(T514/同类汇总数据!E$3,0),IF(AND($G514="正式版",$H514="中医诊所"),IFERROR(T514/同类汇总数据!E$4,0),IF(AND($G514="正式版",$H514="口腔诊所"),IFERROR(T514/同类汇总数据!E$5,0),IF(AND($G514="检查版",$H514="中西医诊所"),IFERROR(T514/同类汇总数据!E$6,0),IF(AND($G514="检查版",$H514="中医诊所"),IFERROR(T514/同类汇总数据!E$7,0),IF(AND($G514="检查版",$H514="口腔诊所"),IFERROR(T514/同类汇总数据!E$8,0),IF(AND($G514="互联网版",$H514="中西医诊所"),IFERROR(T514/同类汇总数据!E$9,0),IF(AND($G514="互联网版",$H514="中医诊所"),IFERROR(T514/同类汇总数据!E$10,0),IF(AND($G514="互联网版",$H514="口腔诊所"),IFERROR(T514/同类汇总数据!E$11,0))))))))))</f>
        <v>5.09113315475971</v>
      </c>
      <c r="AG514" s="61">
        <f>IF(AND($G514="正式版",$H514="中西医诊所"),IFERROR(U514/同类汇总数据!F$3,0),IF(AND($G514="正式版",$H514="中医诊所"),IFERROR(U514/同类汇总数据!F$4,0),IF(AND($G514="正式版",$H514="口腔诊所"),IFERROR(U514/同类汇总数据!F$5,0),IF(AND($G514="检查版",$H514="中西医诊所"),IFERROR(U514/同类汇总数据!F$6,0),IF(AND($G514="检查版",$H514="中医诊所"),IFERROR(U514/同类汇总数据!F$7,0),IF(AND($G514="检查版",$H514="口腔诊所"),IFERROR(U514/同类汇总数据!F$8,0),IF(AND($G514="互联网版",$H514="中西医诊所"),IFERROR(U514/同类汇总数据!F$9,0),IF(AND($G514="互联网版",$H514="中医诊所"),IFERROR(U514/同类汇总数据!F$10,0),IF(AND($G514="互联网版",$H514="口腔诊所"),IFERROR(U514/同类汇总数据!F$11,0))))))))))</f>
        <v>5.07013143622321</v>
      </c>
      <c r="AH514" s="61">
        <f>IF(AND($G514="正式版",$H514="中西医诊所"),IFERROR(V514/同类汇总数据!G$3,0),IF(AND($G514="正式版",$H514="中医诊所"),IFERROR(V514/同类汇总数据!G$4,0),IF(AND($G514="正式版",$H514="口腔诊所"),IFERROR(V514/同类汇总数据!G$5,0),IF(AND($G514="检查版",$H514="中西医诊所"),IFERROR(V514/同类汇总数据!G$6,0),IF(AND($G514="检查版",$H514="中医诊所"),IFERROR(V514/同类汇总数据!G$7,0),IF(AND($G514="检查版",$H514="口腔诊所"),IFERROR(V514/同类汇总数据!G$8,0),IF(AND($G514="互联网版",$H514="中西医诊所"),IFERROR(V514/同类汇总数据!G$9,0),IF(AND($G514="互联网版",$H514="中医诊所"),IFERROR(V514/同类汇总数据!G$10,0),IF(AND($G514="互联网版",$H514="口腔诊所"),IFERROR(V514/同类汇总数据!G$11,0))))))))))</f>
        <v>4.70458676112408</v>
      </c>
      <c r="AI514" s="61">
        <f>IF(AND($G514="正式版",$H514="中西医诊所"),IFERROR(W514/同类汇总数据!H$3,0),IF(AND($G514="正式版",$H514="中医诊所"),IFERROR(W514/同类汇总数据!H$4,0),IF(AND($G514="正式版",$H514="口腔诊所"),IFERROR(W514/同类汇总数据!H$5,0),IF(AND($G514="检查版",$H514="中西医诊所"),IFERROR(W514/同类汇总数据!H$6,0),IF(AND($G514="检查版",$H514="中医诊所"),IFERROR(W514/同类汇总数据!H$7,0),IF(AND($G514="检查版",$H514="口腔诊所"),IFERROR(W514/同类汇总数据!H$8,0),IF(AND($G514="互联网版",$H514="中西医诊所"),IFERROR(W514/同类汇总数据!H$9,0),IF(AND($G514="互联网版",$H514="中医诊所"),IFERROR(W514/同类汇总数据!H$10,0),IF(AND($G514="互联网版",$H514="口腔诊所"),IFERROR(W514/同类汇总数据!H$11,0))))))))))</f>
        <v>4.4197637833178</v>
      </c>
      <c r="AJ514" s="61">
        <f>IF(AND($G514="正式版",$H514="中西医诊所"),IFERROR(X514/同类汇总数据!I$3,0),IF(AND($G514="正式版",$H514="中医诊所"),IFERROR(X514/同类汇总数据!I$4,0),IF(AND($G514="正式版",$H514="口腔诊所"),IFERROR(X514/同类汇总数据!I$5,0),IF(AND($G514="检查版",$H514="中西医诊所"),IFERROR(X514/同类汇总数据!I$6,0),IF(AND($G514="检查版",$H514="中医诊所"),IFERROR(X514/同类汇总数据!I$7,0),IF(AND($G514="检查版",$H514="口腔诊所"),IFERROR(X514/同类汇总数据!I$8,0),IF(AND($G514="互联网版",$H514="中西医诊所"),IFERROR(X514/同类汇总数据!I$9,0),IF(AND($G514="互联网版",$H514="中医诊所"),IFERROR(X514/同类汇总数据!I$10,0),IF(AND($G514="互联网版",$H514="口腔诊所"),IFERROR(X514/同类汇总数据!I$11,0))))))))))</f>
        <v>4.79171682907719</v>
      </c>
      <c r="AK514" s="61">
        <f>IF(AND($G514="正式版",$H514="中西医诊所"),IFERROR(Y514/同类汇总数据!J$3,0),IF(AND($G514="正式版",$H514="中医诊所"),IFERROR(Y514/同类汇总数据!J$4,0),IF(AND($G514="正式版",$H514="口腔诊所"),IFERROR(Y514/同类汇总数据!J$5,0),IF(AND($G514="检查版",$H514="中西医诊所"),IFERROR(Y514/同类汇总数据!J$6,0),IF(AND($G514="检查版",$H514="中医诊所"),IFERROR(Y514/同类汇总数据!J$7,0),IF(AND($G514="检查版",$H514="口腔诊所"),IFERROR(Y514/同类汇总数据!J$8,0),IF(AND($G514="互联网版",$H514="中西医诊所"),IFERROR(Y514/同类汇总数据!J$9,0),IF(AND($G514="互联网版",$H514="中医诊所"),IFERROR(Y514/同类汇总数据!J$10,0),IF(AND($G514="互联网版",$H514="口腔诊所"),IFERROR(Y514/同类汇总数据!J$11,0))))))))))</f>
        <v>4.70831621339464</v>
      </c>
      <c r="AL514" s="62" t="str">
        <f ca="1" t="shared" si="129"/>
        <v>-</v>
      </c>
      <c r="AM514" s="62" t="str">
        <f t="shared" si="130"/>
        <v>高于同行100%</v>
      </c>
      <c r="AN514" s="5" t="str">
        <f t="shared" si="131"/>
        <v>高于同行100%</v>
      </c>
      <c r="AO514" s="63">
        <f t="shared" si="132"/>
        <v>46104.3961427778</v>
      </c>
      <c r="AP514" s="5" t="str">
        <f t="shared" si="133"/>
        <v/>
      </c>
      <c r="AQ514" s="60">
        <v>45449.7114242245</v>
      </c>
    </row>
    <row r="515" ht="17" spans="1:43">
      <c r="A515" s="5">
        <f t="shared" si="139"/>
        <v>512</v>
      </c>
      <c r="B515" s="55" t="str">
        <f t="shared" si="126"/>
        <v>交易波动较大</v>
      </c>
      <c r="C515" s="2" t="str">
        <f t="shared" si="127"/>
        <v/>
      </c>
      <c r="D515" s="56" t="str">
        <f t="shared" si="128"/>
        <v>-</v>
      </c>
      <c r="E515" s="84" t="s">
        <v>1475</v>
      </c>
      <c r="F515" s="58">
        <v>45454.4051930093</v>
      </c>
      <c r="G515" s="59" t="s">
        <v>38</v>
      </c>
      <c r="H515" s="59" t="s">
        <v>63</v>
      </c>
      <c r="I515" s="59" t="s">
        <v>40</v>
      </c>
      <c r="J515" s="59" t="s">
        <v>41</v>
      </c>
      <c r="K515" s="59" t="s">
        <v>1476</v>
      </c>
      <c r="L515" s="59"/>
      <c r="M515" s="60">
        <v>46103.6610648148</v>
      </c>
      <c r="N515" s="60">
        <v>46103.7480966204</v>
      </c>
      <c r="O515" s="60">
        <v>46103.747382581</v>
      </c>
      <c r="P515" s="60">
        <v>46086.6494140972</v>
      </c>
      <c r="Q515" s="60">
        <v>46103.7481053356</v>
      </c>
      <c r="R515" s="59">
        <v>16131.5</v>
      </c>
      <c r="S515" s="59">
        <v>49863.18</v>
      </c>
      <c r="T515" s="59">
        <v>146624.88</v>
      </c>
      <c r="U515" s="59">
        <v>126120.38</v>
      </c>
      <c r="V515" s="59">
        <v>36</v>
      </c>
      <c r="W515" s="59">
        <v>123</v>
      </c>
      <c r="X515" s="59">
        <v>340</v>
      </c>
      <c r="Y515" s="59">
        <v>307</v>
      </c>
      <c r="Z515" s="59">
        <v>729.0195375723</v>
      </c>
      <c r="AA515" s="59">
        <v>-0.0001708384</v>
      </c>
      <c r="AB515" s="59">
        <v>0.0635892514</v>
      </c>
      <c r="AC515" s="59">
        <v>-0.4004056373</v>
      </c>
      <c r="AD515" s="61">
        <f>IF(AND($G515="正式版",$H515="中西医诊所"),IFERROR(R515/同类汇总数据!C$3,0),IF(AND($G515="正式版",$H515="中医诊所"),IFERROR(R515/同类汇总数据!C$4,0),IF(AND($G515="正式版",$H515="口腔诊所"),IFERROR(R515/同类汇总数据!C$5,0),IF(AND($G515="检查版",$H515="中西医诊所"),IFERROR(R515/同类汇总数据!C$6,0),IF(AND($G515="检查版",$H515="中医诊所"),IFERROR(R515/同类汇总数据!C$7,0),IF(AND($G515="检查版",$H515="口腔诊所"),IFERROR(R515/同类汇总数据!C$8,0),IF(AND($G515="互联网版",$H515="中西医诊所"),IFERROR(R515/同类汇总数据!C$9,0),IF(AND($G515="互联网版",$H515="中医诊所"),IFERROR(R515/同类汇总数据!C$10,0),IF(AND($G515="互联网版",$H515="口腔诊所"),IFERROR(R515/同类汇总数据!C$11,0))))))))))</f>
        <v>1.61354628629839</v>
      </c>
      <c r="AE515" s="61">
        <f>IF(AND($G515="正式版",$H515="中西医诊所"),IFERROR(S515/同类汇总数据!D$3,0),IF(AND($G515="正式版",$H515="中医诊所"),IFERROR(S515/同类汇总数据!D$4,0),IF(AND($G515="正式版",$H515="口腔诊所"),IFERROR(S515/同类汇总数据!D$5,0),IF(AND($G515="检查版",$H515="中西医诊所"),IFERROR(S515/同类汇总数据!D$6,0),IF(AND($G515="检查版",$H515="中医诊所"),IFERROR(S515/同类汇总数据!D$7,0),IF(AND($G515="检查版",$H515="口腔诊所"),IFERROR(S515/同类汇总数据!D$8,0),IF(AND($G515="互联网版",$H515="中西医诊所"),IFERROR(S515/同类汇总数据!D$9,0),IF(AND($G515="互联网版",$H515="中医诊所"),IFERROR(S515/同类汇总数据!D$10,0),IF(AND($G515="互联网版",$H515="口腔诊所"),IFERROR(S515/同类汇总数据!D$11,0))))))))))</f>
        <v>1.14810584421771</v>
      </c>
      <c r="AF515" s="61">
        <f>IF(AND($G515="正式版",$H515="中西医诊所"),IFERROR(T515/同类汇总数据!E$3,0),IF(AND($G515="正式版",$H515="中医诊所"),IFERROR(T515/同类汇总数据!E$4,0),IF(AND($G515="正式版",$H515="口腔诊所"),IFERROR(T515/同类汇总数据!E$5,0),IF(AND($G515="检查版",$H515="中西医诊所"),IFERROR(T515/同类汇总数据!E$6,0),IF(AND($G515="检查版",$H515="中医诊所"),IFERROR(T515/同类汇总数据!E$7,0),IF(AND($G515="检查版",$H515="口腔诊所"),IFERROR(T515/同类汇总数据!E$8,0),IF(AND($G515="互联网版",$H515="中西医诊所"),IFERROR(T515/同类汇总数据!E$9,0),IF(AND($G515="互联网版",$H515="中医诊所"),IFERROR(T515/同类汇总数据!E$10,0),IF(AND($G515="互联网版",$H515="口腔诊所"),IFERROR(T515/同类汇总数据!E$11,0))))))))))</f>
        <v>1.32252997965938</v>
      </c>
      <c r="AG515" s="61">
        <f>IF(AND($G515="正式版",$H515="中西医诊所"),IFERROR(U515/同类汇总数据!F$3,0),IF(AND($G515="正式版",$H515="中医诊所"),IFERROR(U515/同类汇总数据!F$4,0),IF(AND($G515="正式版",$H515="口腔诊所"),IFERROR(U515/同类汇总数据!F$5,0),IF(AND($G515="检查版",$H515="中西医诊所"),IFERROR(U515/同类汇总数据!F$6,0),IF(AND($G515="检查版",$H515="中医诊所"),IFERROR(U515/同类汇总数据!F$7,0),IF(AND($G515="检查版",$H515="口腔诊所"),IFERROR(U515/同类汇总数据!F$8,0),IF(AND($G515="互联网版",$H515="中西医诊所"),IFERROR(U515/同类汇总数据!F$9,0),IF(AND($G515="互联网版",$H515="中医诊所"),IFERROR(U515/同类汇总数据!F$10,0),IF(AND($G515="互联网版",$H515="口腔诊所"),IFERROR(U515/同类汇总数据!F$11,0))))))))))</f>
        <v>1.26249158804294</v>
      </c>
      <c r="AH515" s="61">
        <f>IF(AND($G515="正式版",$H515="中西医诊所"),IFERROR(V515/同类汇总数据!G$3,0),IF(AND($G515="正式版",$H515="中医诊所"),IFERROR(V515/同类汇总数据!G$4,0),IF(AND($G515="正式版",$H515="口腔诊所"),IFERROR(V515/同类汇总数据!G$5,0),IF(AND($G515="检查版",$H515="中西医诊所"),IFERROR(V515/同类汇总数据!G$6,0),IF(AND($G515="检查版",$H515="中医诊所"),IFERROR(V515/同类汇总数据!G$7,0),IF(AND($G515="检查版",$H515="口腔诊所"),IFERROR(V515/同类汇总数据!G$8,0),IF(AND($G515="互联网版",$H515="中西医诊所"),IFERROR(V515/同类汇总数据!G$9,0),IF(AND($G515="互联网版",$H515="中医诊所"),IFERROR(V515/同类汇总数据!G$10,0),IF(AND($G515="互联网版",$H515="口腔诊所"),IFERROR(V515/同类汇总数据!G$11,0))))))))))</f>
        <v>2.67530691715466</v>
      </c>
      <c r="AI515" s="61">
        <f>IF(AND($G515="正式版",$H515="中西医诊所"),IFERROR(W515/同类汇总数据!H$3,0),IF(AND($G515="正式版",$H515="中医诊所"),IFERROR(W515/同类汇总数据!H$4,0),IF(AND($G515="正式版",$H515="口腔诊所"),IFERROR(W515/同类汇总数据!H$5,0),IF(AND($G515="检查版",$H515="中西医诊所"),IFERROR(W515/同类汇总数据!H$6,0),IF(AND($G515="检查版",$H515="中医诊所"),IFERROR(W515/同类汇总数据!H$7,0),IF(AND($G515="检查版",$H515="口腔诊所"),IFERROR(W515/同类汇总数据!H$8,0),IF(AND($G515="互联网版",$H515="中西医诊所"),IFERROR(W515/同类汇总数据!H$9,0),IF(AND($G515="互联网版",$H515="中医诊所"),IFERROR(W515/同类汇总数据!H$10,0),IF(AND($G515="互联网版",$H515="口腔诊所"),IFERROR(W515/同类汇总数据!H$11,0))))))))))</f>
        <v>2.16601539455819</v>
      </c>
      <c r="AJ515" s="61">
        <f>IF(AND($G515="正式版",$H515="中西医诊所"),IFERROR(X515/同类汇总数据!I$3,0),IF(AND($G515="正式版",$H515="中医诊所"),IFERROR(X515/同类汇总数据!I$4,0),IF(AND($G515="正式版",$H515="口腔诊所"),IFERROR(X515/同类汇总数据!I$5,0),IF(AND($G515="检查版",$H515="中西医诊所"),IFERROR(X515/同类汇总数据!I$6,0),IF(AND($G515="检查版",$H515="中医诊所"),IFERROR(X515/同类汇总数据!I$7,0),IF(AND($G515="检查版",$H515="口腔诊所"),IFERROR(X515/同类汇总数据!I$8,0),IF(AND($G515="互联网版",$H515="中西医诊所"),IFERROR(X515/同类汇总数据!I$9,0),IF(AND($G515="互联网版",$H515="中医诊所"),IFERROR(X515/同类汇总数据!I$10,0),IF(AND($G515="互联网版",$H515="口腔诊所"),IFERROR(X515/同类汇总数据!I$11,0))))))))))</f>
        <v>2.30443637891712</v>
      </c>
      <c r="AK515" s="61">
        <f>IF(AND($G515="正式版",$H515="中西医诊所"),IFERROR(Y515/同类汇总数据!J$3,0),IF(AND($G515="正式版",$H515="中医诊所"),IFERROR(Y515/同类汇总数据!J$4,0),IF(AND($G515="正式版",$H515="口腔诊所"),IFERROR(Y515/同类汇总数据!J$5,0),IF(AND($G515="检查版",$H515="中西医诊所"),IFERROR(Y515/同类汇总数据!J$6,0),IF(AND($G515="检查版",$H515="中医诊所"),IFERROR(Y515/同类汇总数据!J$7,0),IF(AND($G515="检查版",$H515="口腔诊所"),IFERROR(Y515/同类汇总数据!J$8,0),IF(AND($G515="互联网版",$H515="中西医诊所"),IFERROR(Y515/同类汇总数据!J$9,0),IF(AND($G515="互联网版",$H515="中医诊所"),IFERROR(Y515/同类汇总数据!J$10,0),IF(AND($G515="互联网版",$H515="口腔诊所"),IFERROR(Y515/同类汇总数据!J$11,0))))))))))</f>
        <v>2.31162339965258</v>
      </c>
      <c r="AL515" s="62" t="str">
        <f ca="1" t="shared" si="129"/>
        <v>-</v>
      </c>
      <c r="AM515" s="62" t="str">
        <f t="shared" si="130"/>
        <v/>
      </c>
      <c r="AN515" s="5" t="str">
        <f t="shared" si="131"/>
        <v>高于同行100%</v>
      </c>
      <c r="AO515" s="63">
        <f t="shared" si="132"/>
        <v>46103.7481053356</v>
      </c>
      <c r="AP515" s="5" t="str">
        <f t="shared" si="133"/>
        <v/>
      </c>
      <c r="AQ515" s="60">
        <v>45450.4836668056</v>
      </c>
    </row>
    <row r="516" ht="17" spans="1:43">
      <c r="A516" s="5">
        <f t="shared" si="139"/>
        <v>513</v>
      </c>
      <c r="B516" s="55" t="str">
        <f t="shared" si="126"/>
        <v>连续三月交易上升</v>
      </c>
      <c r="C516" s="2" t="str">
        <f t="shared" si="127"/>
        <v/>
      </c>
      <c r="D516" s="56" t="str">
        <f t="shared" si="128"/>
        <v>-</v>
      </c>
      <c r="E516" s="84" t="s">
        <v>1477</v>
      </c>
      <c r="F516" s="58">
        <v>45454.4067186343</v>
      </c>
      <c r="G516" s="59" t="s">
        <v>38</v>
      </c>
      <c r="H516" s="59" t="s">
        <v>63</v>
      </c>
      <c r="I516" s="59" t="s">
        <v>40</v>
      </c>
      <c r="J516" s="59" t="s">
        <v>41</v>
      </c>
      <c r="K516" s="59" t="s">
        <v>1478</v>
      </c>
      <c r="L516" s="59"/>
      <c r="M516" s="60">
        <v>46103.5528587963</v>
      </c>
      <c r="N516" s="60">
        <v>46103.7221984028</v>
      </c>
      <c r="O516" s="60">
        <v>46103.7211382639</v>
      </c>
      <c r="P516" s="60">
        <v>46093.5179655208</v>
      </c>
      <c r="Q516" s="60">
        <v>46103.7222128009</v>
      </c>
      <c r="R516" s="59">
        <v>8754.2</v>
      </c>
      <c r="S516" s="59">
        <v>39768.8</v>
      </c>
      <c r="T516" s="59">
        <v>89104.2</v>
      </c>
      <c r="U516" s="59">
        <v>82112</v>
      </c>
      <c r="V516" s="59">
        <v>19</v>
      </c>
      <c r="W516" s="59">
        <v>74</v>
      </c>
      <c r="X516" s="59">
        <v>164</v>
      </c>
      <c r="Y516" s="59">
        <v>152</v>
      </c>
      <c r="Z516" s="59">
        <v>646.064516129</v>
      </c>
      <c r="AA516" s="59">
        <v>0.866904516</v>
      </c>
      <c r="AB516" s="59">
        <v>-0.2401207131</v>
      </c>
      <c r="AC516" s="59">
        <v>-0.3412294744</v>
      </c>
      <c r="AD516" s="61">
        <f>IF(AND($G516="正式版",$H516="中西医诊所"),IFERROR(R516/同类汇总数据!C$3,0),IF(AND($G516="正式版",$H516="中医诊所"),IFERROR(R516/同类汇总数据!C$4,0),IF(AND($G516="正式版",$H516="口腔诊所"),IFERROR(R516/同类汇总数据!C$5,0),IF(AND($G516="检查版",$H516="中西医诊所"),IFERROR(R516/同类汇总数据!C$6,0),IF(AND($G516="检查版",$H516="中医诊所"),IFERROR(R516/同类汇总数据!C$7,0),IF(AND($G516="检查版",$H516="口腔诊所"),IFERROR(R516/同类汇总数据!C$8,0),IF(AND($G516="互联网版",$H516="中西医诊所"),IFERROR(R516/同类汇总数据!C$9,0),IF(AND($G516="互联网版",$H516="中医诊所"),IFERROR(R516/同类汇总数据!C$10,0),IF(AND($G516="互联网版",$H516="口腔诊所"),IFERROR(R516/同类汇总数据!C$11,0))))))))))</f>
        <v>0.875635055606321</v>
      </c>
      <c r="AE516" s="61">
        <f>IF(AND($G516="正式版",$H516="中西医诊所"),IFERROR(S516/同类汇总数据!D$3,0),IF(AND($G516="正式版",$H516="中医诊所"),IFERROR(S516/同类汇总数据!D$4,0),IF(AND($G516="正式版",$H516="口腔诊所"),IFERROR(S516/同类汇总数据!D$5,0),IF(AND($G516="检查版",$H516="中西医诊所"),IFERROR(S516/同类汇总数据!D$6,0),IF(AND($G516="检查版",$H516="中医诊所"),IFERROR(S516/同类汇总数据!D$7,0),IF(AND($G516="检查版",$H516="口腔诊所"),IFERROR(S516/同类汇总数据!D$8,0),IF(AND($G516="互联网版",$H516="中西医诊所"),IFERROR(S516/同类汇总数据!D$9,0),IF(AND($G516="互联网版",$H516="中医诊所"),IFERROR(S516/同类汇总数据!D$10,0),IF(AND($G516="互联网版",$H516="口腔诊所"),IFERROR(S516/同类汇总数据!D$11,0))))))))))</f>
        <v>0.915681504820298</v>
      </c>
      <c r="AF516" s="61">
        <f>IF(AND($G516="正式版",$H516="中西医诊所"),IFERROR(T516/同类汇总数据!E$3,0),IF(AND($G516="正式版",$H516="中医诊所"),IFERROR(T516/同类汇总数据!E$4,0),IF(AND($G516="正式版",$H516="口腔诊所"),IFERROR(T516/同类汇总数据!E$5,0),IF(AND($G516="检查版",$H516="中西医诊所"),IFERROR(T516/同类汇总数据!E$6,0),IF(AND($G516="检查版",$H516="中医诊所"),IFERROR(T516/同类汇总数据!E$7,0),IF(AND($G516="检查版",$H516="口腔诊所"),IFERROR(T516/同类汇总数据!E$8,0),IF(AND($G516="互联网版",$H516="中西医诊所"),IFERROR(T516/同类汇总数据!E$9,0),IF(AND($G516="互联网版",$H516="中医诊所"),IFERROR(T516/同类汇总数据!E$10,0),IF(AND($G516="互联网版",$H516="口腔诊所"),IFERROR(T516/同类汇总数据!E$11,0))))))))))</f>
        <v>0.803703817616529</v>
      </c>
      <c r="AG516" s="61">
        <f>IF(AND($G516="正式版",$H516="中西医诊所"),IFERROR(U516/同类汇总数据!F$3,0),IF(AND($G516="正式版",$H516="中医诊所"),IFERROR(U516/同类汇总数据!F$4,0),IF(AND($G516="正式版",$H516="口腔诊所"),IFERROR(U516/同类汇总数据!F$5,0),IF(AND($G516="检查版",$H516="中西医诊所"),IFERROR(U516/同类汇总数据!F$6,0),IF(AND($G516="检查版",$H516="中医诊所"),IFERROR(U516/同类汇总数据!F$7,0),IF(AND($G516="检查版",$H516="口腔诊所"),IFERROR(U516/同类汇总数据!F$8,0),IF(AND($G516="互联网版",$H516="中西医诊所"),IFERROR(U516/同类汇总数据!F$9,0),IF(AND($G516="互联网版",$H516="中医诊所"),IFERROR(U516/同类汇总数据!F$10,0),IF(AND($G516="互联网版",$H516="口腔诊所"),IFERROR(U516/同类汇总数据!F$11,0))))))))))</f>
        <v>0.821958427950992</v>
      </c>
      <c r="AH516" s="61">
        <f>IF(AND($G516="正式版",$H516="中西医诊所"),IFERROR(V516/同类汇总数据!G$3,0),IF(AND($G516="正式版",$H516="中医诊所"),IFERROR(V516/同类汇总数据!G$4,0),IF(AND($G516="正式版",$H516="口腔诊所"),IFERROR(V516/同类汇总数据!G$5,0),IF(AND($G516="检查版",$H516="中西医诊所"),IFERROR(V516/同类汇总数据!G$6,0),IF(AND($G516="检查版",$H516="中医诊所"),IFERROR(V516/同类汇总数据!G$7,0),IF(AND($G516="检查版",$H516="口腔诊所"),IFERROR(V516/同类汇总数据!G$8,0),IF(AND($G516="互联网版",$H516="中西医诊所"),IFERROR(V516/同类汇总数据!G$9,0),IF(AND($G516="互联网版",$H516="中医诊所"),IFERROR(V516/同类汇总数据!G$10,0),IF(AND($G516="互联网版",$H516="口腔诊所"),IFERROR(V516/同类汇总数据!G$11,0))))))))))</f>
        <v>1.41196753960941</v>
      </c>
      <c r="AI516" s="61">
        <f>IF(AND($G516="正式版",$H516="中西医诊所"),IFERROR(W516/同类汇总数据!H$3,0),IF(AND($G516="正式版",$H516="中医诊所"),IFERROR(W516/同类汇总数据!H$4,0),IF(AND($G516="正式版",$H516="口腔诊所"),IFERROR(W516/同类汇总数据!H$5,0),IF(AND($G516="检查版",$H516="中西医诊所"),IFERROR(W516/同类汇总数据!H$6,0),IF(AND($G516="检查版",$H516="中医诊所"),IFERROR(W516/同类汇总数据!H$7,0),IF(AND($G516="检查版",$H516="口腔诊所"),IFERROR(W516/同类汇总数据!H$8,0),IF(AND($G516="互联网版",$H516="中西医诊所"),IFERROR(W516/同类汇总数据!H$9,0),IF(AND($G516="互联网版",$H516="中医诊所"),IFERROR(W516/同类汇总数据!H$10,0),IF(AND($G516="互联网版",$H516="口腔诊所"),IFERROR(W516/同类汇总数据!H$11,0))))))))))</f>
        <v>1.30313121298623</v>
      </c>
      <c r="AJ516" s="61">
        <f>IF(AND($G516="正式版",$H516="中西医诊所"),IFERROR(X516/同类汇总数据!I$3,0),IF(AND($G516="正式版",$H516="中医诊所"),IFERROR(X516/同类汇总数据!I$4,0),IF(AND($G516="正式版",$H516="口腔诊所"),IFERROR(X516/同类汇总数据!I$5,0),IF(AND($G516="检查版",$H516="中西医诊所"),IFERROR(X516/同类汇总数据!I$6,0),IF(AND($G516="检查版",$H516="中医诊所"),IFERROR(X516/同类汇总数据!I$7,0),IF(AND($G516="检查版",$H516="口腔诊所"),IFERROR(X516/同类汇总数据!I$8,0),IF(AND($G516="互联网版",$H516="中西医诊所"),IFERROR(X516/同类汇总数据!I$9,0),IF(AND($G516="互联网版",$H516="中医诊所"),IFERROR(X516/同类汇总数据!I$10,0),IF(AND($G516="互联网版",$H516="口腔诊所"),IFERROR(X516/同类汇总数据!I$11,0))))))))))</f>
        <v>1.11155166512473</v>
      </c>
      <c r="AK516" s="61">
        <f>IF(AND($G516="正式版",$H516="中西医诊所"),IFERROR(Y516/同类汇总数据!J$3,0),IF(AND($G516="正式版",$H516="中医诊所"),IFERROR(Y516/同类汇总数据!J$4,0),IF(AND($G516="正式版",$H516="口腔诊所"),IFERROR(Y516/同类汇总数据!J$5,0),IF(AND($G516="检查版",$H516="中西医诊所"),IFERROR(Y516/同类汇总数据!J$6,0),IF(AND($G516="检查版",$H516="中医诊所"),IFERROR(Y516/同类汇总数据!J$7,0),IF(AND($G516="检查版",$H516="口腔诊所"),IFERROR(Y516/同类汇总数据!J$8,0),IF(AND($G516="互联网版",$H516="中西医诊所"),IFERROR(Y516/同类汇总数据!J$9,0),IF(AND($G516="互联网版",$H516="中医诊所"),IFERROR(Y516/同类汇总数据!J$10,0),IF(AND($G516="互联网版",$H516="口腔诊所"),IFERROR(Y516/同类汇总数据!J$11,0))))))))))</f>
        <v>1.14451712295502</v>
      </c>
      <c r="AL516" s="62" t="str">
        <f ca="1" t="shared" si="129"/>
        <v>-</v>
      </c>
      <c r="AM516" s="62" t="str">
        <f t="shared" si="130"/>
        <v/>
      </c>
      <c r="AN516" s="5" t="str">
        <f t="shared" si="131"/>
        <v>高于同行20%</v>
      </c>
      <c r="AO516" s="63">
        <f t="shared" si="132"/>
        <v>46103.7222128009</v>
      </c>
      <c r="AP516" s="5" t="str">
        <f t="shared" si="133"/>
        <v/>
      </c>
      <c r="AQ516" s="60">
        <v>45450.4846663773</v>
      </c>
    </row>
    <row r="517" ht="17" spans="1:43">
      <c r="A517" s="5">
        <f t="shared" si="139"/>
        <v>514</v>
      </c>
      <c r="B517" s="55" t="str">
        <f t="shared" si="126"/>
        <v>交易波动较大</v>
      </c>
      <c r="C517" s="2" t="str">
        <f t="shared" si="127"/>
        <v/>
      </c>
      <c r="D517" s="56" t="str">
        <f t="shared" si="128"/>
        <v>-</v>
      </c>
      <c r="E517" s="84" t="s">
        <v>1479</v>
      </c>
      <c r="F517" s="58">
        <v>45454.4076700463</v>
      </c>
      <c r="G517" s="59" t="s">
        <v>38</v>
      </c>
      <c r="H517" s="59" t="s">
        <v>63</v>
      </c>
      <c r="I517" s="59" t="s">
        <v>40</v>
      </c>
      <c r="J517" s="59" t="s">
        <v>121</v>
      </c>
      <c r="K517" s="59" t="s">
        <v>1480</v>
      </c>
      <c r="L517" s="59"/>
      <c r="M517" s="60">
        <v>46102.6927083333</v>
      </c>
      <c r="N517" s="60">
        <v>46102.729151956</v>
      </c>
      <c r="O517" s="60">
        <v>45899.7266288079</v>
      </c>
      <c r="P517" s="60">
        <v>45947.7329372569</v>
      </c>
      <c r="Q517" s="60">
        <v>45722.4145128588</v>
      </c>
      <c r="R517" s="59">
        <v>2646.4</v>
      </c>
      <c r="S517" s="59">
        <v>17517.6</v>
      </c>
      <c r="T517" s="59">
        <v>45857</v>
      </c>
      <c r="U517" s="59">
        <v>43368.4</v>
      </c>
      <c r="V517" s="59">
        <v>8</v>
      </c>
      <c r="W517" s="59">
        <v>64</v>
      </c>
      <c r="X517" s="59">
        <v>171</v>
      </c>
      <c r="Y517" s="59">
        <v>160</v>
      </c>
      <c r="Z517" s="59">
        <v>341.4834645669</v>
      </c>
      <c r="AA517" s="59">
        <v>0.1154865003</v>
      </c>
      <c r="AB517" s="59">
        <v>0.242857369</v>
      </c>
      <c r="AC517" s="59">
        <v>-0.0712679162</v>
      </c>
      <c r="AD517" s="61">
        <f>IF(AND($G517="正式版",$H517="中西医诊所"),IFERROR(R517/同类汇总数据!C$3,0),IF(AND($G517="正式版",$H517="中医诊所"),IFERROR(R517/同类汇总数据!C$4,0),IF(AND($G517="正式版",$H517="口腔诊所"),IFERROR(R517/同类汇总数据!C$5,0),IF(AND($G517="检查版",$H517="中西医诊所"),IFERROR(R517/同类汇总数据!C$6,0),IF(AND($G517="检查版",$H517="中医诊所"),IFERROR(R517/同类汇总数据!C$7,0),IF(AND($G517="检查版",$H517="口腔诊所"),IFERROR(R517/同类汇总数据!C$8,0),IF(AND($G517="互联网版",$H517="中西医诊所"),IFERROR(R517/同类汇总数据!C$9,0),IF(AND($G517="互联网版",$H517="中医诊所"),IFERROR(R517/同类汇总数据!C$10,0),IF(AND($G517="互联网版",$H517="口腔诊所"),IFERROR(R517/同类汇总数据!C$11,0))))))))))</f>
        <v>0.264705011440973</v>
      </c>
      <c r="AE517" s="61">
        <f>IF(AND($G517="正式版",$H517="中西医诊所"),IFERROR(S517/同类汇总数据!D$3,0),IF(AND($G517="正式版",$H517="中医诊所"),IFERROR(S517/同类汇总数据!D$4,0),IF(AND($G517="正式版",$H517="口腔诊所"),IFERROR(S517/同类汇总数据!D$5,0),IF(AND($G517="检查版",$H517="中西医诊所"),IFERROR(S517/同类汇总数据!D$6,0),IF(AND($G517="检查版",$H517="中医诊所"),IFERROR(S517/同类汇总数据!D$7,0),IF(AND($G517="检查版",$H517="口腔诊所"),IFERROR(S517/同类汇总数据!D$8,0),IF(AND($G517="互联网版",$H517="中西医诊所"),IFERROR(S517/同类汇总数据!D$9,0),IF(AND($G517="互联网版",$H517="中医诊所"),IFERROR(S517/同类汇总数据!D$10,0),IF(AND($G517="互联网版",$H517="口腔诊所"),IFERROR(S517/同类汇总数据!D$11,0))))))))))</f>
        <v>0.403344891694998</v>
      </c>
      <c r="AF517" s="61">
        <f>IF(AND($G517="正式版",$H517="中西医诊所"),IFERROR(T517/同类汇总数据!E$3,0),IF(AND($G517="正式版",$H517="中医诊所"),IFERROR(T517/同类汇总数据!E$4,0),IF(AND($G517="正式版",$H517="口腔诊所"),IFERROR(T517/同类汇总数据!E$5,0),IF(AND($G517="检查版",$H517="中西医诊所"),IFERROR(T517/同类汇总数据!E$6,0),IF(AND($G517="检查版",$H517="中医诊所"),IFERROR(T517/同类汇总数据!E$7,0),IF(AND($G517="检查版",$H517="口腔诊所"),IFERROR(T517/同类汇总数据!E$8,0),IF(AND($G517="互联网版",$H517="中西医诊所"),IFERROR(T517/同类汇总数据!E$9,0),IF(AND($G517="互联网版",$H517="中医诊所"),IFERROR(T517/同类汇总数据!E$10,0),IF(AND($G517="互联网版",$H517="口腔诊所"),IFERROR(T517/同类汇总数据!E$11,0))))))))))</f>
        <v>0.41362187152167</v>
      </c>
      <c r="AG517" s="61">
        <f>IF(AND($G517="正式版",$H517="中西医诊所"),IFERROR(U517/同类汇总数据!F$3,0),IF(AND($G517="正式版",$H517="中医诊所"),IFERROR(U517/同类汇总数据!F$4,0),IF(AND($G517="正式版",$H517="口腔诊所"),IFERROR(U517/同类汇总数据!F$5,0),IF(AND($G517="检查版",$H517="中西医诊所"),IFERROR(U517/同类汇总数据!F$6,0),IF(AND($G517="检查版",$H517="中医诊所"),IFERROR(U517/同类汇总数据!F$7,0),IF(AND($G517="检查版",$H517="口腔诊所"),IFERROR(U517/同类汇总数据!F$8,0),IF(AND($G517="互联网版",$H517="中西医诊所"),IFERROR(U517/同类汇总数据!F$9,0),IF(AND($G517="互联网版",$H517="中医诊所"),IFERROR(U517/同类汇总数据!F$10,0),IF(AND($G517="互联网版",$H517="口腔诊所"),IFERROR(U517/同类汇总数据!F$11,0))))))))))</f>
        <v>0.434126825393972</v>
      </c>
      <c r="AH517" s="61">
        <f>IF(AND($G517="正式版",$H517="中西医诊所"),IFERROR(V517/同类汇总数据!G$3,0),IF(AND($G517="正式版",$H517="中医诊所"),IFERROR(V517/同类汇总数据!G$4,0),IF(AND($G517="正式版",$H517="口腔诊所"),IFERROR(V517/同类汇总数据!G$5,0),IF(AND($G517="检查版",$H517="中西医诊所"),IFERROR(V517/同类汇总数据!G$6,0),IF(AND($G517="检查版",$H517="中医诊所"),IFERROR(V517/同类汇总数据!G$7,0),IF(AND($G517="检查版",$H517="口腔诊所"),IFERROR(V517/同类汇总数据!G$8,0),IF(AND($G517="互联网版",$H517="中西医诊所"),IFERROR(V517/同类汇总数据!G$9,0),IF(AND($G517="互联网版",$H517="中医诊所"),IFERROR(V517/同类汇总数据!G$10,0),IF(AND($G517="互联网版",$H517="口腔诊所"),IFERROR(V517/同类汇总数据!G$11,0))))))))))</f>
        <v>0.594512648256592</v>
      </c>
      <c r="AI517" s="61">
        <f>IF(AND($G517="正式版",$H517="中西医诊所"),IFERROR(W517/同类汇总数据!H$3,0),IF(AND($G517="正式版",$H517="中医诊所"),IFERROR(W517/同类汇总数据!H$4,0),IF(AND($G517="正式版",$H517="口腔诊所"),IFERROR(W517/同类汇总数据!H$5,0),IF(AND($G517="检查版",$H517="中西医诊所"),IFERROR(W517/同类汇总数据!H$6,0),IF(AND($G517="检查版",$H517="中医诊所"),IFERROR(W517/同类汇总数据!H$7,0),IF(AND($G517="检查版",$H517="口腔诊所"),IFERROR(W517/同类汇总数据!H$8,0),IF(AND($G517="互联网版",$H517="中西医诊所"),IFERROR(W517/同类汇总数据!H$9,0),IF(AND($G517="互联网版",$H517="中医诊所"),IFERROR(W517/同类汇总数据!H$10,0),IF(AND($G517="互联网版",$H517="口腔诊所"),IFERROR(W517/同类汇总数据!H$11,0))))))))))</f>
        <v>1.12703240042052</v>
      </c>
      <c r="AJ517" s="61">
        <f>IF(AND($G517="正式版",$H517="中西医诊所"),IFERROR(X517/同类汇总数据!I$3,0),IF(AND($G517="正式版",$H517="中医诊所"),IFERROR(X517/同类汇总数据!I$4,0),IF(AND($G517="正式版",$H517="口腔诊所"),IFERROR(X517/同类汇总数据!I$5,0),IF(AND($G517="检查版",$H517="中西医诊所"),IFERROR(X517/同类汇总数据!I$6,0),IF(AND($G517="检查版",$H517="中医诊所"),IFERROR(X517/同类汇总数据!I$7,0),IF(AND($G517="检查版",$H517="口腔诊所"),IFERROR(X517/同类汇总数据!I$8,0),IF(AND($G517="互联网版",$H517="中西医诊所"),IFERROR(X517/同类汇总数据!I$9,0),IF(AND($G517="互联网版",$H517="中医诊所"),IFERROR(X517/同类汇总数据!I$10,0),IF(AND($G517="互联网版",$H517="口腔诊所"),IFERROR(X517/同类汇总数据!I$11,0))))))))))</f>
        <v>1.1589959435142</v>
      </c>
      <c r="AK517" s="61">
        <f>IF(AND($G517="正式版",$H517="中西医诊所"),IFERROR(Y517/同类汇总数据!J$3,0),IF(AND($G517="正式版",$H517="中医诊所"),IFERROR(Y517/同类汇总数据!J$4,0),IF(AND($G517="正式版",$H517="口腔诊所"),IFERROR(Y517/同类汇总数据!J$5,0),IF(AND($G517="检查版",$H517="中西医诊所"),IFERROR(Y517/同类汇总数据!J$6,0),IF(AND($G517="检查版",$H517="中医诊所"),IFERROR(Y517/同类汇总数据!J$7,0),IF(AND($G517="检查版",$H517="口腔诊所"),IFERROR(Y517/同类汇总数据!J$8,0),IF(AND($G517="互联网版",$H517="中西医诊所"),IFERROR(Y517/同类汇总数据!J$9,0),IF(AND($G517="互联网版",$H517="中医诊所"),IFERROR(Y517/同类汇总数据!J$10,0),IF(AND($G517="互联网版",$H517="口腔诊所"),IFERROR(Y517/同类汇总数据!J$11,0))))))))))</f>
        <v>1.20475486626845</v>
      </c>
      <c r="AL517" s="62" t="str">
        <f ca="1" t="shared" si="129"/>
        <v>-</v>
      </c>
      <c r="AM517" s="62" t="str">
        <f t="shared" si="130"/>
        <v>低于同行50%</v>
      </c>
      <c r="AN517" s="5" t="str">
        <f t="shared" si="131"/>
        <v/>
      </c>
      <c r="AO517" s="63">
        <f t="shared" si="132"/>
        <v>46102.729151956</v>
      </c>
      <c r="AP517" s="5" t="str">
        <f t="shared" si="133"/>
        <v/>
      </c>
      <c r="AQ517" s="60">
        <v>45454.4012174421</v>
      </c>
    </row>
    <row r="518" ht="17" spans="1:43">
      <c r="A518" s="5">
        <f t="shared" si="139"/>
        <v>515</v>
      </c>
      <c r="B518" s="55" t="str">
        <f t="shared" si="126"/>
        <v>连续三月交易上升</v>
      </c>
      <c r="C518" s="2" t="str">
        <f t="shared" si="127"/>
        <v/>
      </c>
      <c r="D518" s="56" t="str">
        <f t="shared" si="128"/>
        <v>-</v>
      </c>
      <c r="E518" s="84" t="s">
        <v>1481</v>
      </c>
      <c r="F518" s="58">
        <v>45454.5767088657</v>
      </c>
      <c r="G518" s="59" t="s">
        <v>38</v>
      </c>
      <c r="H518" s="59" t="s">
        <v>39</v>
      </c>
      <c r="I518" s="59" t="s">
        <v>40</v>
      </c>
      <c r="J518" s="59" t="s">
        <v>155</v>
      </c>
      <c r="K518" s="59" t="s">
        <v>1482</v>
      </c>
      <c r="L518" s="59" t="s">
        <v>1483</v>
      </c>
      <c r="M518" s="60">
        <v>46103.5024305556</v>
      </c>
      <c r="N518" s="60">
        <v>46103.5034448032</v>
      </c>
      <c r="O518" s="60">
        <v>46102.4045861111</v>
      </c>
      <c r="P518" s="60">
        <v>45897.6213245718</v>
      </c>
      <c r="Q518" s="60">
        <v>46102.4050832523</v>
      </c>
      <c r="R518" s="59">
        <v>4090</v>
      </c>
      <c r="S518" s="59">
        <v>12800</v>
      </c>
      <c r="T518" s="59">
        <v>52837.3</v>
      </c>
      <c r="U518" s="59">
        <v>42210</v>
      </c>
      <c r="V518" s="59">
        <v>9</v>
      </c>
      <c r="W518" s="59">
        <v>32</v>
      </c>
      <c r="X518" s="59">
        <v>105</v>
      </c>
      <c r="Y518" s="59">
        <v>90</v>
      </c>
      <c r="Z518" s="59">
        <v>521.1111111111</v>
      </c>
      <c r="AA518" s="59">
        <v>0.2955465587</v>
      </c>
      <c r="AB518" s="59">
        <v>-0.6723844641</v>
      </c>
      <c r="AC518" s="59">
        <v>0.7052473848</v>
      </c>
      <c r="AD518" s="61">
        <f>IF(AND($G518="正式版",$H518="中西医诊所"),IFERROR(R518/同类汇总数据!C$3,0),IF(AND($G518="正式版",$H518="中医诊所"),IFERROR(R518/同类汇总数据!C$4,0),IF(AND($G518="正式版",$H518="口腔诊所"),IFERROR(R518/同类汇总数据!C$5,0),IF(AND($G518="检查版",$H518="中西医诊所"),IFERROR(R518/同类汇总数据!C$6,0),IF(AND($G518="检查版",$H518="中医诊所"),IFERROR(R518/同类汇总数据!C$7,0),IF(AND($G518="检查版",$H518="口腔诊所"),IFERROR(R518/同类汇总数据!C$8,0),IF(AND($G518="互联网版",$H518="中西医诊所"),IFERROR(R518/同类汇总数据!C$9,0),IF(AND($G518="互联网版",$H518="中医诊所"),IFERROR(R518/同类汇总数据!C$10,0),IF(AND($G518="互联网版",$H518="口腔诊所"),IFERROR(R518/同类汇总数据!C$11,0))))))))))</f>
        <v>0.446908963075713</v>
      </c>
      <c r="AE518" s="61">
        <f>IF(AND($G518="正式版",$H518="中西医诊所"),IFERROR(S518/同类汇总数据!D$3,0),IF(AND($G518="正式版",$H518="中医诊所"),IFERROR(S518/同类汇总数据!D$4,0),IF(AND($G518="正式版",$H518="口腔诊所"),IFERROR(S518/同类汇总数据!D$5,0),IF(AND($G518="检查版",$H518="中西医诊所"),IFERROR(S518/同类汇总数据!D$6,0),IF(AND($G518="检查版",$H518="中医诊所"),IFERROR(S518/同类汇总数据!D$7,0),IF(AND($G518="检查版",$H518="口腔诊所"),IFERROR(S518/同类汇总数据!D$8,0),IF(AND($G518="互联网版",$H518="中西医诊所"),IFERROR(S518/同类汇总数据!D$9,0),IF(AND($G518="互联网版",$H518="中医诊所"),IFERROR(S518/同类汇总数据!D$10,0),IF(AND($G518="互联网版",$H518="口腔诊所"),IFERROR(S518/同类汇总数据!D$11,0))))))))))</f>
        <v>0.350841564335066</v>
      </c>
      <c r="AF518" s="61">
        <f>IF(AND($G518="正式版",$H518="中西医诊所"),IFERROR(T518/同类汇总数据!E$3,0),IF(AND($G518="正式版",$H518="中医诊所"),IFERROR(T518/同类汇总数据!E$4,0),IF(AND($G518="正式版",$H518="口腔诊所"),IFERROR(T518/同类汇总数据!E$5,0),IF(AND($G518="检查版",$H518="中西医诊所"),IFERROR(T518/同类汇总数据!E$6,0),IF(AND($G518="检查版",$H518="中医诊所"),IFERROR(T518/同类汇总数据!E$7,0),IF(AND($G518="检查版",$H518="口腔诊所"),IFERROR(T518/同类汇总数据!E$8,0),IF(AND($G518="互联网版",$H518="中西医诊所"),IFERROR(T518/同类汇总数据!E$9,0),IF(AND($G518="互联网版",$H518="中医诊所"),IFERROR(T518/同类汇总数据!E$10,0),IF(AND($G518="互联网版",$H518="口腔诊所"),IFERROR(T518/同类汇总数据!E$11,0))))))))))</f>
        <v>0.484229633028456</v>
      </c>
      <c r="AG518" s="61">
        <f>IF(AND($G518="正式版",$H518="中西医诊所"),IFERROR(U518/同类汇总数据!F$3,0),IF(AND($G518="正式版",$H518="中医诊所"),IFERROR(U518/同类汇总数据!F$4,0),IF(AND($G518="正式版",$H518="口腔诊所"),IFERROR(U518/同类汇总数据!F$5,0),IF(AND($G518="检查版",$H518="中西医诊所"),IFERROR(U518/同类汇总数据!F$6,0),IF(AND($G518="检查版",$H518="中医诊所"),IFERROR(U518/同类汇总数据!F$7,0),IF(AND($G518="检查版",$H518="口腔诊所"),IFERROR(U518/同类汇总数据!F$8,0),IF(AND($G518="互联网版",$H518="中西医诊所"),IFERROR(U518/同类汇总数据!F$9,0),IF(AND($G518="互联网版",$H518="中医诊所"),IFERROR(U518/同类汇总数据!F$10,0),IF(AND($G518="互联网版",$H518="口腔诊所"),IFERROR(U518/同类汇总数据!F$11,0))))))))))</f>
        <v>0.440039623717892</v>
      </c>
      <c r="AH518" s="61">
        <f>IF(AND($G518="正式版",$H518="中西医诊所"),IFERROR(V518/同类汇总数据!G$3,0),IF(AND($G518="正式版",$H518="中医诊所"),IFERROR(V518/同类汇总数据!G$4,0),IF(AND($G518="正式版",$H518="口腔诊所"),IFERROR(V518/同类汇总数据!G$5,0),IF(AND($G518="检查版",$H518="中西医诊所"),IFERROR(V518/同类汇总数据!G$6,0),IF(AND($G518="检查版",$H518="中医诊所"),IFERROR(V518/同类汇总数据!G$7,0),IF(AND($G518="检查版",$H518="口腔诊所"),IFERROR(V518/同类汇总数据!G$8,0),IF(AND($G518="互联网版",$H518="中西医诊所"),IFERROR(V518/同类汇总数据!G$9,0),IF(AND($G518="互联网版",$H518="中医诊所"),IFERROR(V518/同类汇总数据!G$10,0),IF(AND($G518="互联网版",$H518="口腔诊所"),IFERROR(V518/同类汇总数据!G$11,0))))))))))</f>
        <v>0.0949356072872572</v>
      </c>
      <c r="AI518" s="61">
        <f>IF(AND($G518="正式版",$H518="中西医诊所"),IFERROR(W518/同类汇总数据!H$3,0),IF(AND($G518="正式版",$H518="中医诊所"),IFERROR(W518/同类汇总数据!H$4,0),IF(AND($G518="正式版",$H518="口腔诊所"),IFERROR(W518/同类汇总数据!H$5,0),IF(AND($G518="检查版",$H518="中西医诊所"),IFERROR(W518/同类汇总数据!H$6,0),IF(AND($G518="检查版",$H518="中医诊所"),IFERROR(W518/同类汇总数据!H$7,0),IF(AND($G518="检查版",$H518="口腔诊所"),IFERROR(W518/同类汇总数据!H$8,0),IF(AND($G518="互联网版",$H518="中西医诊所"),IFERROR(W518/同类汇总数据!H$9,0),IF(AND($G518="互联网版",$H518="中医诊所"),IFERROR(W518/同类汇总数据!H$10,0),IF(AND($G518="互联网版",$H518="口腔诊所"),IFERROR(W518/同类汇总数据!H$11,0))))))))))</f>
        <v>0.0875200749171841</v>
      </c>
      <c r="AJ518" s="61">
        <f>IF(AND($G518="正式版",$H518="中西医诊所"),IFERROR(X518/同类汇总数据!I$3,0),IF(AND($G518="正式版",$H518="中医诊所"),IFERROR(X518/同类汇总数据!I$4,0),IF(AND($G518="正式版",$H518="口腔诊所"),IFERROR(X518/同类汇总数据!I$5,0),IF(AND($G518="检查版",$H518="中西医诊所"),IFERROR(X518/同类汇总数据!I$6,0),IF(AND($G518="检查版",$H518="中医诊所"),IFERROR(X518/同类汇总数据!I$7,0),IF(AND($G518="检查版",$H518="口腔诊所"),IFERROR(X518/同类汇总数据!I$8,0),IF(AND($G518="互联网版",$H518="中西医诊所"),IFERROR(X518/同类汇总数据!I$9,0),IF(AND($G518="互联网版",$H518="中医诊所"),IFERROR(X518/同类汇总数据!I$10,0),IF(AND($G518="互联网版",$H518="口腔诊所"),IFERROR(X518/同类汇总数据!I$11,0))))))))))</f>
        <v>0.0928455927390856</v>
      </c>
      <c r="AK518" s="61">
        <f>IF(AND($G518="正式版",$H518="中西医诊所"),IFERROR(Y518/同类汇总数据!J$3,0),IF(AND($G518="正式版",$H518="中医诊所"),IFERROR(Y518/同类汇总数据!J$4,0),IF(AND($G518="正式版",$H518="口腔诊所"),IFERROR(Y518/同类汇总数据!J$5,0),IF(AND($G518="检查版",$H518="中西医诊所"),IFERROR(Y518/同类汇总数据!J$6,0),IF(AND($G518="检查版",$H518="中医诊所"),IFERROR(Y518/同类汇总数据!J$7,0),IF(AND($G518="检查版",$H518="口腔诊所"),IFERROR(Y518/同类汇总数据!J$8,0),IF(AND($G518="互联网版",$H518="中西医诊所"),IFERROR(Y518/同类汇总数据!J$9,0),IF(AND($G518="互联网版",$H518="中医诊所"),IFERROR(Y518/同类汇总数据!J$10,0),IF(AND($G518="互联网版",$H518="口腔诊所"),IFERROR(Y518/同类汇总数据!J$11,0))))))))))</f>
        <v>0.089929639050407</v>
      </c>
      <c r="AL518" s="62" t="str">
        <f ca="1" t="shared" si="129"/>
        <v>-</v>
      </c>
      <c r="AM518" s="62" t="str">
        <f t="shared" si="130"/>
        <v>低于同行50%</v>
      </c>
      <c r="AN518" s="5" t="str">
        <f t="shared" si="131"/>
        <v>低于同行20%</v>
      </c>
      <c r="AO518" s="63">
        <f t="shared" si="132"/>
        <v>46103.5034448032</v>
      </c>
      <c r="AP518" s="5" t="str">
        <f t="shared" si="133"/>
        <v/>
      </c>
      <c r="AQ518" s="60">
        <v>45454.4051930093</v>
      </c>
    </row>
    <row r="519" ht="17" spans="1:43">
      <c r="A519" s="5">
        <f t="shared" si="139"/>
        <v>516</v>
      </c>
      <c r="B519" s="55" t="str">
        <f t="shared" si="126"/>
        <v>交易波动较大</v>
      </c>
      <c r="C519" s="2" t="str">
        <f t="shared" si="127"/>
        <v/>
      </c>
      <c r="D519" s="56" t="str">
        <f t="shared" si="128"/>
        <v>-</v>
      </c>
      <c r="E519" s="84" t="s">
        <v>1484</v>
      </c>
      <c r="F519" s="58">
        <v>45454.5791287616</v>
      </c>
      <c r="G519" s="59" t="s">
        <v>38</v>
      </c>
      <c r="H519" s="59" t="s">
        <v>39</v>
      </c>
      <c r="I519" s="59" t="s">
        <v>40</v>
      </c>
      <c r="J519" s="59" t="s">
        <v>149</v>
      </c>
      <c r="K519" s="59" t="s">
        <v>1485</v>
      </c>
      <c r="L519" s="59"/>
      <c r="M519" s="60">
        <v>46104.3965277778</v>
      </c>
      <c r="N519" s="60">
        <v>46103.5469046875</v>
      </c>
      <c r="O519" s="60"/>
      <c r="P519" s="60">
        <v>46101.7376360301</v>
      </c>
      <c r="Q519" s="60">
        <v>46103.5469126273</v>
      </c>
      <c r="R519" s="59">
        <v>3060.06</v>
      </c>
      <c r="S519" s="59">
        <v>13867.29</v>
      </c>
      <c r="T519" s="59">
        <v>40511.01</v>
      </c>
      <c r="U519" s="59">
        <v>35247.52</v>
      </c>
      <c r="V519" s="59">
        <v>26</v>
      </c>
      <c r="W519" s="59">
        <v>150</v>
      </c>
      <c r="X519" s="59">
        <v>408</v>
      </c>
      <c r="Y519" s="59">
        <v>358</v>
      </c>
      <c r="Z519" s="59">
        <v>208.5652071006</v>
      </c>
      <c r="AA519" s="59">
        <v>0.1975745025</v>
      </c>
      <c r="AB519" s="59">
        <v>-0.2313266384</v>
      </c>
      <c r="AC519" s="59">
        <v>-0.5337268817</v>
      </c>
      <c r="AD519" s="61">
        <f>IF(AND($G519="正式版",$H519="中西医诊所"),IFERROR(R519/同类汇总数据!C$3,0),IF(AND($G519="正式版",$H519="中医诊所"),IFERROR(R519/同类汇总数据!C$4,0),IF(AND($G519="正式版",$H519="口腔诊所"),IFERROR(R519/同类汇总数据!C$5,0),IF(AND($G519="检查版",$H519="中西医诊所"),IFERROR(R519/同类汇总数据!C$6,0),IF(AND($G519="检查版",$H519="中医诊所"),IFERROR(R519/同类汇总数据!C$7,0),IF(AND($G519="检查版",$H519="口腔诊所"),IFERROR(R519/同类汇总数据!C$8,0),IF(AND($G519="互联网版",$H519="中西医诊所"),IFERROR(R519/同类汇总数据!C$9,0),IF(AND($G519="互联网版",$H519="中医诊所"),IFERROR(R519/同类汇总数据!C$10,0),IF(AND($G519="互联网版",$H519="口腔诊所"),IFERROR(R519/同类汇总数据!C$11,0))))))))))</f>
        <v>0.334368763215028</v>
      </c>
      <c r="AE519" s="61">
        <f>IF(AND($G519="正式版",$H519="中西医诊所"),IFERROR(S519/同类汇总数据!D$3,0),IF(AND($G519="正式版",$H519="中医诊所"),IFERROR(S519/同类汇总数据!D$4,0),IF(AND($G519="正式版",$H519="口腔诊所"),IFERROR(S519/同类汇总数据!D$5,0),IF(AND($G519="检查版",$H519="中西医诊所"),IFERROR(S519/同类汇总数据!D$6,0),IF(AND($G519="检查版",$H519="中医诊所"),IFERROR(S519/同类汇总数据!D$7,0),IF(AND($G519="检查版",$H519="口腔诊所"),IFERROR(S519/同类汇总数据!D$8,0),IF(AND($G519="互联网版",$H519="中西医诊所"),IFERROR(S519/同类汇总数据!D$9,0),IF(AND($G519="互联网版",$H519="中医诊所"),IFERROR(S519/同类汇总数据!D$10,0),IF(AND($G519="互联网版",$H519="口腔诊所"),IFERROR(S519/同类汇总数据!D$11,0))))))))))</f>
        <v>0.380095446616251</v>
      </c>
      <c r="AF519" s="61">
        <f>IF(AND($G519="正式版",$H519="中西医诊所"),IFERROR(T519/同类汇总数据!E$3,0),IF(AND($G519="正式版",$H519="中医诊所"),IFERROR(T519/同类汇总数据!E$4,0),IF(AND($G519="正式版",$H519="口腔诊所"),IFERROR(T519/同类汇总数据!E$5,0),IF(AND($G519="检查版",$H519="中西医诊所"),IFERROR(T519/同类汇总数据!E$6,0),IF(AND($G519="检查版",$H519="中医诊所"),IFERROR(T519/同类汇总数据!E$7,0),IF(AND($G519="检查版",$H519="口腔诊所"),IFERROR(T519/同类汇总数据!E$8,0),IF(AND($G519="互联网版",$H519="中西医诊所"),IFERROR(T519/同类汇总数据!E$9,0),IF(AND($G519="互联网版",$H519="中医诊所"),IFERROR(T519/同类汇总数据!E$10,0),IF(AND($G519="互联网版",$H519="口腔诊所"),IFERROR(T519/同类汇总数据!E$11,0))))))))))</f>
        <v>0.371264835748838</v>
      </c>
      <c r="AG519" s="61">
        <f>IF(AND($G519="正式版",$H519="中西医诊所"),IFERROR(U519/同类汇总数据!F$3,0),IF(AND($G519="正式版",$H519="中医诊所"),IFERROR(U519/同类汇总数据!F$4,0),IF(AND($G519="正式版",$H519="口腔诊所"),IFERROR(U519/同类汇总数据!F$5,0),IF(AND($G519="检查版",$H519="中西医诊所"),IFERROR(U519/同类汇总数据!F$6,0),IF(AND($G519="检查版",$H519="中医诊所"),IFERROR(U519/同类汇总数据!F$7,0),IF(AND($G519="检查版",$H519="口腔诊所"),IFERROR(U519/同类汇总数据!F$8,0),IF(AND($G519="互联网版",$H519="中西医诊所"),IFERROR(U519/同类汇总数据!F$9,0),IF(AND($G519="互联网版",$H519="中医诊所"),IFERROR(U519/同类汇总数据!F$10,0),IF(AND($G519="互联网版",$H519="口腔诊所"),IFERROR(U519/同类汇总数据!F$11,0))))))))))</f>
        <v>0.367455708073652</v>
      </c>
      <c r="AH519" s="61">
        <f>IF(AND($G519="正式版",$H519="中西医诊所"),IFERROR(V519/同类汇总数据!G$3,0),IF(AND($G519="正式版",$H519="中医诊所"),IFERROR(V519/同类汇总数据!G$4,0),IF(AND($G519="正式版",$H519="口腔诊所"),IFERROR(V519/同类汇总数据!G$5,0),IF(AND($G519="检查版",$H519="中西医诊所"),IFERROR(V519/同类汇总数据!G$6,0),IF(AND($G519="检查版",$H519="中医诊所"),IFERROR(V519/同类汇总数据!G$7,0),IF(AND($G519="检查版",$H519="口腔诊所"),IFERROR(V519/同类汇总数据!G$8,0),IF(AND($G519="互联网版",$H519="中西医诊所"),IFERROR(V519/同类汇总数据!G$9,0),IF(AND($G519="互联网版",$H519="中医诊所"),IFERROR(V519/同类汇总数据!G$10,0),IF(AND($G519="互联网版",$H519="口腔诊所"),IFERROR(V519/同类汇总数据!G$11,0))))))))))</f>
        <v>0.274258421052076</v>
      </c>
      <c r="AI519" s="61">
        <f>IF(AND($G519="正式版",$H519="中西医诊所"),IFERROR(W519/同类汇总数据!H$3,0),IF(AND($G519="正式版",$H519="中医诊所"),IFERROR(W519/同类汇总数据!H$4,0),IF(AND($G519="正式版",$H519="口腔诊所"),IFERROR(W519/同类汇总数据!H$5,0),IF(AND($G519="检查版",$H519="中西医诊所"),IFERROR(W519/同类汇总数据!H$6,0),IF(AND($G519="检查版",$H519="中医诊所"),IFERROR(W519/同类汇总数据!H$7,0),IF(AND($G519="检查版",$H519="口腔诊所"),IFERROR(W519/同类汇总数据!H$8,0),IF(AND($G519="互联网版",$H519="中西医诊所"),IFERROR(W519/同类汇总数据!H$9,0),IF(AND($G519="互联网版",$H519="中医诊所"),IFERROR(W519/同类汇总数据!H$10,0),IF(AND($G519="互联网版",$H519="口腔诊所"),IFERROR(W519/同类汇总数据!H$11,0))))))))))</f>
        <v>0.410250351174301</v>
      </c>
      <c r="AJ519" s="61">
        <f>IF(AND($G519="正式版",$H519="中西医诊所"),IFERROR(X519/同类汇总数据!I$3,0),IF(AND($G519="正式版",$H519="中医诊所"),IFERROR(X519/同类汇总数据!I$4,0),IF(AND($G519="正式版",$H519="口腔诊所"),IFERROR(X519/同类汇总数据!I$5,0),IF(AND($G519="检查版",$H519="中西医诊所"),IFERROR(X519/同类汇总数据!I$6,0),IF(AND($G519="检查版",$H519="中医诊所"),IFERROR(X519/同类汇总数据!I$7,0),IF(AND($G519="检查版",$H519="口腔诊所"),IFERROR(X519/同类汇总数据!I$8,0),IF(AND($G519="互联网版",$H519="中西医诊所"),IFERROR(X519/同类汇总数据!I$9,0),IF(AND($G519="互联网版",$H519="中医诊所"),IFERROR(X519/同类汇总数据!I$10,0),IF(AND($G519="互联网版",$H519="口腔诊所"),IFERROR(X519/同类汇总数据!I$11,0))))))))))</f>
        <v>0.360771446071875</v>
      </c>
      <c r="AK519" s="61">
        <f>IF(AND($G519="正式版",$H519="中西医诊所"),IFERROR(Y519/同类汇总数据!J$3,0),IF(AND($G519="正式版",$H519="中医诊所"),IFERROR(Y519/同类汇总数据!J$4,0),IF(AND($G519="正式版",$H519="口腔诊所"),IFERROR(Y519/同类汇总数据!J$5,0),IF(AND($G519="检查版",$H519="中西医诊所"),IFERROR(Y519/同类汇总数据!J$6,0),IF(AND($G519="检查版",$H519="中医诊所"),IFERROR(Y519/同类汇总数据!J$7,0),IF(AND($G519="检查版",$H519="口腔诊所"),IFERROR(Y519/同类汇总数据!J$8,0),IF(AND($G519="互联网版",$H519="中西医诊所"),IFERROR(Y519/同类汇总数据!J$9,0),IF(AND($G519="互联网版",$H519="中医诊所"),IFERROR(Y519/同类汇总数据!J$10,0),IF(AND($G519="互联网版",$H519="口腔诊所"),IFERROR(Y519/同类汇总数据!J$11,0))))))))))</f>
        <v>0.357720119778285</v>
      </c>
      <c r="AL519" s="62" t="str">
        <f ca="1" t="shared" si="129"/>
        <v>-</v>
      </c>
      <c r="AM519" s="62" t="str">
        <f t="shared" si="130"/>
        <v>低于同行50%</v>
      </c>
      <c r="AN519" s="5" t="str">
        <f t="shared" si="131"/>
        <v>低于同行50%</v>
      </c>
      <c r="AO519" s="63">
        <f t="shared" si="132"/>
        <v>46104.3965277778</v>
      </c>
      <c r="AP519" s="5" t="str">
        <f t="shared" si="133"/>
        <v/>
      </c>
      <c r="AQ519" s="60">
        <v>45454.4067186343</v>
      </c>
    </row>
    <row r="520" ht="17" spans="1:43">
      <c r="A520" s="5">
        <f t="shared" si="139"/>
        <v>517</v>
      </c>
      <c r="B520" s="55" t="str">
        <f t="shared" si="126"/>
        <v>无交易</v>
      </c>
      <c r="C520" s="2" t="str">
        <f t="shared" si="127"/>
        <v/>
      </c>
      <c r="D520" s="56" t="str">
        <f t="shared" si="128"/>
        <v>流失</v>
      </c>
      <c r="E520" s="84" t="s">
        <v>1486</v>
      </c>
      <c r="F520" s="58">
        <v>45454.7197463889</v>
      </c>
      <c r="G520" s="59" t="s">
        <v>60</v>
      </c>
      <c r="H520" s="59" t="s">
        <v>63</v>
      </c>
      <c r="I520" s="59" t="s">
        <v>40</v>
      </c>
      <c r="J520" s="59" t="s">
        <v>117</v>
      </c>
      <c r="K520" s="59" t="s">
        <v>1487</v>
      </c>
      <c r="L520" s="59" t="s">
        <v>119</v>
      </c>
      <c r="M520" s="60">
        <v>45989.4419444444</v>
      </c>
      <c r="N520" s="60">
        <v>45989.4631419792</v>
      </c>
      <c r="O520" s="60">
        <v>45989.4706934607</v>
      </c>
      <c r="P520" s="60">
        <v>45882.4122786111</v>
      </c>
      <c r="Q520" s="60">
        <v>45905.3952878357</v>
      </c>
      <c r="R520" s="59"/>
      <c r="S520" s="59"/>
      <c r="T520" s="59"/>
      <c r="U520" s="59"/>
      <c r="V520" s="59"/>
      <c r="W520" s="59"/>
      <c r="X520" s="59"/>
      <c r="Y520" s="59"/>
      <c r="Z520" s="59"/>
      <c r="AA520" s="59"/>
      <c r="AB520" s="59"/>
      <c r="AC520" s="59"/>
      <c r="AD520" s="61">
        <f>IF(AND($G520="正式版",$H520="中西医诊所"),IFERROR(R520/同类汇总数据!C$3,0),IF(AND($G520="正式版",$H520="中医诊所"),IFERROR(R520/同类汇总数据!C$4,0),IF(AND($G520="正式版",$H520="口腔诊所"),IFERROR(R520/同类汇总数据!C$5,0),IF(AND($G520="检查版",$H520="中西医诊所"),IFERROR(R520/同类汇总数据!C$6,0),IF(AND($G520="检查版",$H520="中医诊所"),IFERROR(R520/同类汇总数据!C$7,0),IF(AND($G520="检查版",$H520="口腔诊所"),IFERROR(R520/同类汇总数据!C$8,0),IF(AND($G520="互联网版",$H520="中西医诊所"),IFERROR(R520/同类汇总数据!C$9,0),IF(AND($G520="互联网版",$H520="中医诊所"),IFERROR(R520/同类汇总数据!C$10,0),IF(AND($G520="互联网版",$H520="口腔诊所"),IFERROR(R520/同类汇总数据!C$11,0))))))))))</f>
        <v>0</v>
      </c>
      <c r="AE520" s="61">
        <f>IF(AND($G520="正式版",$H520="中西医诊所"),IFERROR(S520/同类汇总数据!D$3,0),IF(AND($G520="正式版",$H520="中医诊所"),IFERROR(S520/同类汇总数据!D$4,0),IF(AND($G520="正式版",$H520="口腔诊所"),IFERROR(S520/同类汇总数据!D$5,0),IF(AND($G520="检查版",$H520="中西医诊所"),IFERROR(S520/同类汇总数据!D$6,0),IF(AND($G520="检查版",$H520="中医诊所"),IFERROR(S520/同类汇总数据!D$7,0),IF(AND($G520="检查版",$H520="口腔诊所"),IFERROR(S520/同类汇总数据!D$8,0),IF(AND($G520="互联网版",$H520="中西医诊所"),IFERROR(S520/同类汇总数据!D$9,0),IF(AND($G520="互联网版",$H520="中医诊所"),IFERROR(S520/同类汇总数据!D$10,0),IF(AND($G520="互联网版",$H520="口腔诊所"),IFERROR(S520/同类汇总数据!D$11,0))))))))))</f>
        <v>0</v>
      </c>
      <c r="AF520" s="61">
        <f>IF(AND($G520="正式版",$H520="中西医诊所"),IFERROR(T520/同类汇总数据!E$3,0),IF(AND($G520="正式版",$H520="中医诊所"),IFERROR(T520/同类汇总数据!E$4,0),IF(AND($G520="正式版",$H520="口腔诊所"),IFERROR(T520/同类汇总数据!E$5,0),IF(AND($G520="检查版",$H520="中西医诊所"),IFERROR(T520/同类汇总数据!E$6,0),IF(AND($G520="检查版",$H520="中医诊所"),IFERROR(T520/同类汇总数据!E$7,0),IF(AND($G520="检查版",$H520="口腔诊所"),IFERROR(T520/同类汇总数据!E$8,0),IF(AND($G520="互联网版",$H520="中西医诊所"),IFERROR(T520/同类汇总数据!E$9,0),IF(AND($G520="互联网版",$H520="中医诊所"),IFERROR(T520/同类汇总数据!E$10,0),IF(AND($G520="互联网版",$H520="口腔诊所"),IFERROR(T520/同类汇总数据!E$11,0))))))))))</f>
        <v>0</v>
      </c>
      <c r="AG520" s="61">
        <f>IF(AND($G520="正式版",$H520="中西医诊所"),IFERROR(U520/同类汇总数据!F$3,0),IF(AND($G520="正式版",$H520="中医诊所"),IFERROR(U520/同类汇总数据!F$4,0),IF(AND($G520="正式版",$H520="口腔诊所"),IFERROR(U520/同类汇总数据!F$5,0),IF(AND($G520="检查版",$H520="中西医诊所"),IFERROR(U520/同类汇总数据!F$6,0),IF(AND($G520="检查版",$H520="中医诊所"),IFERROR(U520/同类汇总数据!F$7,0),IF(AND($G520="检查版",$H520="口腔诊所"),IFERROR(U520/同类汇总数据!F$8,0),IF(AND($G520="互联网版",$H520="中西医诊所"),IFERROR(U520/同类汇总数据!F$9,0),IF(AND($G520="互联网版",$H520="中医诊所"),IFERROR(U520/同类汇总数据!F$10,0),IF(AND($G520="互联网版",$H520="口腔诊所"),IFERROR(U520/同类汇总数据!F$11,0))))))))))</f>
        <v>0</v>
      </c>
      <c r="AH520" s="61">
        <f>IF(AND($G520="正式版",$H520="中西医诊所"),IFERROR(V520/同类汇总数据!G$3,0),IF(AND($G520="正式版",$H520="中医诊所"),IFERROR(V520/同类汇总数据!G$4,0),IF(AND($G520="正式版",$H520="口腔诊所"),IFERROR(V520/同类汇总数据!G$5,0),IF(AND($G520="检查版",$H520="中西医诊所"),IFERROR(V520/同类汇总数据!G$6,0),IF(AND($G520="检查版",$H520="中医诊所"),IFERROR(V520/同类汇总数据!G$7,0),IF(AND($G520="检查版",$H520="口腔诊所"),IFERROR(V520/同类汇总数据!G$8,0),IF(AND($G520="互联网版",$H520="中西医诊所"),IFERROR(V520/同类汇总数据!G$9,0),IF(AND($G520="互联网版",$H520="中医诊所"),IFERROR(V520/同类汇总数据!G$10,0),IF(AND($G520="互联网版",$H520="口腔诊所"),IFERROR(V520/同类汇总数据!G$11,0))))))))))</f>
        <v>0</v>
      </c>
      <c r="AI520" s="61">
        <f>IF(AND($G520="正式版",$H520="中西医诊所"),IFERROR(W520/同类汇总数据!H$3,0),IF(AND($G520="正式版",$H520="中医诊所"),IFERROR(W520/同类汇总数据!H$4,0),IF(AND($G520="正式版",$H520="口腔诊所"),IFERROR(W520/同类汇总数据!H$5,0),IF(AND($G520="检查版",$H520="中西医诊所"),IFERROR(W520/同类汇总数据!H$6,0),IF(AND($G520="检查版",$H520="中医诊所"),IFERROR(W520/同类汇总数据!H$7,0),IF(AND($G520="检查版",$H520="口腔诊所"),IFERROR(W520/同类汇总数据!H$8,0),IF(AND($G520="互联网版",$H520="中西医诊所"),IFERROR(W520/同类汇总数据!H$9,0),IF(AND($G520="互联网版",$H520="中医诊所"),IFERROR(W520/同类汇总数据!H$10,0),IF(AND($G520="互联网版",$H520="口腔诊所"),IFERROR(W520/同类汇总数据!H$11,0))))))))))</f>
        <v>0</v>
      </c>
      <c r="AJ520" s="61">
        <f>IF(AND($G520="正式版",$H520="中西医诊所"),IFERROR(X520/同类汇总数据!I$3,0),IF(AND($G520="正式版",$H520="中医诊所"),IFERROR(X520/同类汇总数据!I$4,0),IF(AND($G520="正式版",$H520="口腔诊所"),IFERROR(X520/同类汇总数据!I$5,0),IF(AND($G520="检查版",$H520="中西医诊所"),IFERROR(X520/同类汇总数据!I$6,0),IF(AND($G520="检查版",$H520="中医诊所"),IFERROR(X520/同类汇总数据!I$7,0),IF(AND($G520="检查版",$H520="口腔诊所"),IFERROR(X520/同类汇总数据!I$8,0),IF(AND($G520="互联网版",$H520="中西医诊所"),IFERROR(X520/同类汇总数据!I$9,0),IF(AND($G520="互联网版",$H520="中医诊所"),IFERROR(X520/同类汇总数据!I$10,0),IF(AND($G520="互联网版",$H520="口腔诊所"),IFERROR(X520/同类汇总数据!I$11,0))))))))))</f>
        <v>0</v>
      </c>
      <c r="AK520" s="61">
        <f>IF(AND($G520="正式版",$H520="中西医诊所"),IFERROR(Y520/同类汇总数据!J$3,0),IF(AND($G520="正式版",$H520="中医诊所"),IFERROR(Y520/同类汇总数据!J$4,0),IF(AND($G520="正式版",$H520="口腔诊所"),IFERROR(Y520/同类汇总数据!J$5,0),IF(AND($G520="检查版",$H520="中西医诊所"),IFERROR(Y520/同类汇总数据!J$6,0),IF(AND($G520="检查版",$H520="中医诊所"),IFERROR(Y520/同类汇总数据!J$7,0),IF(AND($G520="检查版",$H520="口腔诊所"),IFERROR(Y520/同类汇总数据!J$8,0),IF(AND($G520="互联网版",$H520="中西医诊所"),IFERROR(Y520/同类汇总数据!J$9,0),IF(AND($G520="互联网版",$H520="中医诊所"),IFERROR(Y520/同类汇总数据!J$10,0),IF(AND($G520="互联网版",$H520="口腔诊所"),IFERROR(Y520/同类汇总数据!J$11,0))))))))))</f>
        <v>0</v>
      </c>
      <c r="AL520" s="62" t="str">
        <f ca="1" t="shared" si="129"/>
        <v>今年内未操作</v>
      </c>
      <c r="AM520" s="62" t="str">
        <f t="shared" si="130"/>
        <v>低于同行20%</v>
      </c>
      <c r="AN520" s="5" t="str">
        <f t="shared" si="131"/>
        <v>低于同行20%</v>
      </c>
      <c r="AO520" s="63">
        <f t="shared" si="132"/>
        <v>45989.4706934607</v>
      </c>
      <c r="AP520" s="5" t="str">
        <f t="shared" si="133"/>
        <v/>
      </c>
      <c r="AQ520" s="60">
        <v>45454.4076700463</v>
      </c>
    </row>
    <row r="521" ht="17" spans="1:43">
      <c r="A521" s="5">
        <f t="shared" si="139"/>
        <v>518</v>
      </c>
      <c r="B521" s="55" t="str">
        <f t="shared" si="126"/>
        <v>交易波动较大</v>
      </c>
      <c r="C521" s="2" t="str">
        <f t="shared" si="127"/>
        <v/>
      </c>
      <c r="D521" s="56" t="str">
        <f t="shared" si="128"/>
        <v>-</v>
      </c>
      <c r="E521" s="84" t="s">
        <v>1488</v>
      </c>
      <c r="F521" s="58">
        <v>45454.7210506134</v>
      </c>
      <c r="G521" s="59" t="s">
        <v>38</v>
      </c>
      <c r="H521" s="59" t="s">
        <v>63</v>
      </c>
      <c r="I521" s="59" t="s">
        <v>40</v>
      </c>
      <c r="J521" s="59" t="s">
        <v>280</v>
      </c>
      <c r="K521" s="59" t="s">
        <v>1489</v>
      </c>
      <c r="L521" s="59" t="s">
        <v>1279</v>
      </c>
      <c r="M521" s="60">
        <v>46103.4915740741</v>
      </c>
      <c r="N521" s="60">
        <v>46103.5407360417</v>
      </c>
      <c r="O521" s="60">
        <v>46103.5388065393</v>
      </c>
      <c r="P521" s="60">
        <v>46049.5459763194</v>
      </c>
      <c r="Q521" s="60">
        <v>46102.4511206944</v>
      </c>
      <c r="R521" s="59">
        <v>10118</v>
      </c>
      <c r="S521" s="59">
        <v>38713</v>
      </c>
      <c r="T521" s="59">
        <v>136138</v>
      </c>
      <c r="U521" s="59">
        <v>122255</v>
      </c>
      <c r="V521" s="59">
        <v>10</v>
      </c>
      <c r="W521" s="59">
        <v>35</v>
      </c>
      <c r="X521" s="59">
        <v>130</v>
      </c>
      <c r="Y521" s="59">
        <v>118</v>
      </c>
      <c r="Z521" s="85" t="s">
        <v>1490</v>
      </c>
      <c r="AA521" s="59">
        <v>-0.1128196902</v>
      </c>
      <c r="AB521" s="59">
        <v>-0.1887560654</v>
      </c>
      <c r="AC521" s="59">
        <v>0.3314108911</v>
      </c>
      <c r="AD521" s="61">
        <f>IF(AND($G521="正式版",$H521="中西医诊所"),IFERROR(R521/同类汇总数据!C$3,0),IF(AND($G521="正式版",$H521="中医诊所"),IFERROR(R521/同类汇总数据!C$4,0),IF(AND($G521="正式版",$H521="口腔诊所"),IFERROR(R521/同类汇总数据!C$5,0),IF(AND($G521="检查版",$H521="中西医诊所"),IFERROR(R521/同类汇总数据!C$6,0),IF(AND($G521="检查版",$H521="中医诊所"),IFERROR(R521/同类汇总数据!C$7,0),IF(AND($G521="检查版",$H521="口腔诊所"),IFERROR(R521/同类汇总数据!C$8,0),IF(AND($G521="互联网版",$H521="中西医诊所"),IFERROR(R521/同类汇总数据!C$9,0),IF(AND($G521="互联网版",$H521="中医诊所"),IFERROR(R521/同类汇总数据!C$10,0),IF(AND($G521="互联网版",$H521="口腔诊所"),IFERROR(R521/同类汇总数据!C$11,0))))))))))</f>
        <v>1.01204855870608</v>
      </c>
      <c r="AE521" s="61">
        <f>IF(AND($G521="正式版",$H521="中西医诊所"),IFERROR(S521/同类汇总数据!D$3,0),IF(AND($G521="正式版",$H521="中医诊所"),IFERROR(S521/同类汇总数据!D$4,0),IF(AND($G521="正式版",$H521="口腔诊所"),IFERROR(S521/同类汇总数据!D$5,0),IF(AND($G521="检查版",$H521="中西医诊所"),IFERROR(S521/同类汇总数据!D$6,0),IF(AND($G521="检查版",$H521="中医诊所"),IFERROR(S521/同类汇总数据!D$7,0),IF(AND($G521="检查版",$H521="口腔诊所"),IFERROR(S521/同类汇总数据!D$8,0),IF(AND($G521="互联网版",$H521="中西医诊所"),IFERROR(S521/同类汇总数据!D$9,0),IF(AND($G521="互联网版",$H521="中医诊所"),IFERROR(S521/同类汇总数据!D$10,0),IF(AND($G521="互联网版",$H521="口腔诊所"),IFERROR(S521/同类汇总数据!D$11,0))))))))))</f>
        <v>0.89137158013589</v>
      </c>
      <c r="AF521" s="61">
        <f>IF(AND($G521="正式版",$H521="中西医诊所"),IFERROR(T521/同类汇总数据!E$3,0),IF(AND($G521="正式版",$H521="中医诊所"),IFERROR(T521/同类汇总数据!E$4,0),IF(AND($G521="正式版",$H521="口腔诊所"),IFERROR(T521/同类汇总数据!E$5,0),IF(AND($G521="检查版",$H521="中西医诊所"),IFERROR(T521/同类汇总数据!E$6,0),IF(AND($G521="检查版",$H521="中医诊所"),IFERROR(T521/同类汇总数据!E$7,0),IF(AND($G521="检查版",$H521="口腔诊所"),IFERROR(T521/同类汇总数据!E$8,0),IF(AND($G521="互联网版",$H521="中西医诊所"),IFERROR(T521/同类汇总数据!E$9,0),IF(AND($G521="互联网版",$H521="中医诊所"),IFERROR(T521/同类汇总数据!E$10,0),IF(AND($G521="互联网版",$H521="口腔诊所"),IFERROR(T521/同类汇总数据!E$11,0))))))))))</f>
        <v>1.22794021294932</v>
      </c>
      <c r="AG521" s="61">
        <f>IF(AND($G521="正式版",$H521="中西医诊所"),IFERROR(U521/同类汇总数据!F$3,0),IF(AND($G521="正式版",$H521="中医诊所"),IFERROR(U521/同类汇总数据!F$4,0),IF(AND($G521="正式版",$H521="口腔诊所"),IFERROR(U521/同类汇总数据!F$5,0),IF(AND($G521="检查版",$H521="中西医诊所"),IFERROR(U521/同类汇总数据!F$6,0),IF(AND($G521="检查版",$H521="中医诊所"),IFERROR(U521/同类汇总数据!F$7,0),IF(AND($G521="检查版",$H521="口腔诊所"),IFERROR(U521/同类汇总数据!F$8,0),IF(AND($G521="互联网版",$H521="中西医诊所"),IFERROR(U521/同类汇总数据!F$9,0),IF(AND($G521="互联网版",$H521="中医诊所"),IFERROR(U521/同类汇总数据!F$10,0),IF(AND($G521="互联网版",$H521="口腔诊所"),IFERROR(U521/同类汇总数据!F$11,0))))))))))</f>
        <v>1.22379831948008</v>
      </c>
      <c r="AH521" s="61">
        <f>IF(AND($G521="正式版",$H521="中西医诊所"),IFERROR(V521/同类汇总数据!G$3,0),IF(AND($G521="正式版",$H521="中医诊所"),IFERROR(V521/同类汇总数据!G$4,0),IF(AND($G521="正式版",$H521="口腔诊所"),IFERROR(V521/同类汇总数据!G$5,0),IF(AND($G521="检查版",$H521="中西医诊所"),IFERROR(V521/同类汇总数据!G$6,0),IF(AND($G521="检查版",$H521="中医诊所"),IFERROR(V521/同类汇总数据!G$7,0),IF(AND($G521="检查版",$H521="口腔诊所"),IFERROR(V521/同类汇总数据!G$8,0),IF(AND($G521="互联网版",$H521="中西医诊所"),IFERROR(V521/同类汇总数据!G$9,0),IF(AND($G521="互联网版",$H521="中医诊所"),IFERROR(V521/同类汇总数据!G$10,0),IF(AND($G521="互联网版",$H521="口腔诊所"),IFERROR(V521/同类汇总数据!G$11,0))))))))))</f>
        <v>0.74314081032074</v>
      </c>
      <c r="AI521" s="61">
        <f>IF(AND($G521="正式版",$H521="中西医诊所"),IFERROR(W521/同类汇总数据!H$3,0),IF(AND($G521="正式版",$H521="中医诊所"),IFERROR(W521/同类汇总数据!H$4,0),IF(AND($G521="正式版",$H521="口腔诊所"),IFERROR(W521/同类汇总数据!H$5,0),IF(AND($G521="检查版",$H521="中西医诊所"),IFERROR(W521/同类汇总数据!H$6,0),IF(AND($G521="检查版",$H521="中医诊所"),IFERROR(W521/同类汇总数据!H$7,0),IF(AND($G521="检查版",$H521="口腔诊所"),IFERROR(W521/同类汇总数据!H$8,0),IF(AND($G521="互联网版",$H521="中西医诊所"),IFERROR(W521/同类汇总数据!H$9,0),IF(AND($G521="互联网版",$H521="中医诊所"),IFERROR(W521/同类汇总数据!H$10,0),IF(AND($G521="互联网版",$H521="口腔诊所"),IFERROR(W521/同类汇总数据!H$11,0))))))))))</f>
        <v>0.616345843979974</v>
      </c>
      <c r="AJ521" s="61">
        <f>IF(AND($G521="正式版",$H521="中西医诊所"),IFERROR(X521/同类汇总数据!I$3,0),IF(AND($G521="正式版",$H521="中医诊所"),IFERROR(X521/同类汇总数据!I$4,0),IF(AND($G521="正式版",$H521="口腔诊所"),IFERROR(X521/同类汇总数据!I$5,0),IF(AND($G521="检查版",$H521="中西医诊所"),IFERROR(X521/同类汇总数据!I$6,0),IF(AND($G521="检查版",$H521="中医诊所"),IFERROR(X521/同类汇总数据!I$7,0),IF(AND($G521="检查版",$H521="口腔诊所"),IFERROR(X521/同类汇总数据!I$8,0),IF(AND($G521="互联网版",$H521="中西医诊所"),IFERROR(X521/同类汇总数据!I$9,0),IF(AND($G521="互联网版",$H521="中医诊所"),IFERROR(X521/同类汇总数据!I$10,0),IF(AND($G521="互联网版",$H521="口腔诊所"),IFERROR(X521/同类汇总数据!I$11,0))))))))))</f>
        <v>0.881108027233016</v>
      </c>
      <c r="AK521" s="61">
        <f>IF(AND($G521="正式版",$H521="中西医诊所"),IFERROR(Y521/同类汇总数据!J$3,0),IF(AND($G521="正式版",$H521="中医诊所"),IFERROR(Y521/同类汇总数据!J$4,0),IF(AND($G521="正式版",$H521="口腔诊所"),IFERROR(Y521/同类汇总数据!J$5,0),IF(AND($G521="检查版",$H521="中西医诊所"),IFERROR(Y521/同类汇总数据!J$6,0),IF(AND($G521="检查版",$H521="中医诊所"),IFERROR(Y521/同类汇总数据!J$7,0),IF(AND($G521="检查版",$H521="口腔诊所"),IFERROR(Y521/同类汇总数据!J$8,0),IF(AND($G521="互联网版",$H521="中西医诊所"),IFERROR(Y521/同类汇总数据!J$9,0),IF(AND($G521="互联网版",$H521="中医诊所"),IFERROR(Y521/同类汇总数据!J$10,0),IF(AND($G521="互联网版",$H521="口腔诊所"),IFERROR(Y521/同类汇总数据!J$11,0))))))))))</f>
        <v>0.888506713872978</v>
      </c>
      <c r="AL521" s="62" t="str">
        <f ca="1" t="shared" si="129"/>
        <v>-</v>
      </c>
      <c r="AM521" s="62" t="str">
        <f t="shared" si="130"/>
        <v/>
      </c>
      <c r="AN521" s="5" t="str">
        <f t="shared" si="131"/>
        <v/>
      </c>
      <c r="AO521" s="63">
        <f t="shared" si="132"/>
        <v>46103.5407360417</v>
      </c>
      <c r="AP521" s="5" t="str">
        <f t="shared" si="133"/>
        <v/>
      </c>
      <c r="AQ521" s="60">
        <v>45454.5767088657</v>
      </c>
    </row>
    <row r="522" ht="17" spans="1:43">
      <c r="A522" s="5">
        <f t="shared" si="139"/>
        <v>519</v>
      </c>
      <c r="B522" s="55" t="str">
        <f t="shared" si="126"/>
        <v>连续三月交易上升</v>
      </c>
      <c r="C522" s="2" t="str">
        <f t="shared" si="127"/>
        <v/>
      </c>
      <c r="D522" s="56" t="str">
        <f t="shared" si="128"/>
        <v>-</v>
      </c>
      <c r="E522" s="84" t="s">
        <v>1491</v>
      </c>
      <c r="F522" s="58">
        <v>45455.400116088</v>
      </c>
      <c r="G522" s="59" t="s">
        <v>38</v>
      </c>
      <c r="H522" s="59" t="s">
        <v>63</v>
      </c>
      <c r="I522" s="59" t="s">
        <v>40</v>
      </c>
      <c r="J522" s="59" t="s">
        <v>45</v>
      </c>
      <c r="K522" s="59" t="s">
        <v>1492</v>
      </c>
      <c r="L522" s="59" t="s">
        <v>1493</v>
      </c>
      <c r="M522" s="60">
        <v>46103.4168055556</v>
      </c>
      <c r="N522" s="60">
        <v>46103.5467035764</v>
      </c>
      <c r="O522" s="60"/>
      <c r="P522" s="60">
        <v>46082.4494262616</v>
      </c>
      <c r="Q522" s="60">
        <v>46103.4173781713</v>
      </c>
      <c r="R522" s="59">
        <v>13969</v>
      </c>
      <c r="S522" s="59">
        <v>19235</v>
      </c>
      <c r="T522" s="59">
        <v>39647</v>
      </c>
      <c r="U522" s="59">
        <v>34047</v>
      </c>
      <c r="V522" s="59">
        <v>10</v>
      </c>
      <c r="W522" s="59">
        <v>24</v>
      </c>
      <c r="X522" s="59">
        <v>49</v>
      </c>
      <c r="Y522" s="59">
        <v>43</v>
      </c>
      <c r="Z522" s="59">
        <v>945.75</v>
      </c>
      <c r="AA522" s="59">
        <v>1.9091046582</v>
      </c>
      <c r="AB522" s="59">
        <v>-0.5208695652</v>
      </c>
      <c r="AC522" s="59">
        <v>0.1507671781</v>
      </c>
      <c r="AD522" s="61">
        <f>IF(AND($G522="正式版",$H522="中西医诊所"),IFERROR(R522/同类汇总数据!C$3,0),IF(AND($G522="正式版",$H522="中医诊所"),IFERROR(R522/同类汇总数据!C$4,0),IF(AND($G522="正式版",$H522="口腔诊所"),IFERROR(R522/同类汇总数据!C$5,0),IF(AND($G522="检查版",$H522="中西医诊所"),IFERROR(R522/同类汇总数据!C$6,0),IF(AND($G522="检查版",$H522="中医诊所"),IFERROR(R522/同类汇总数据!C$7,0),IF(AND($G522="检查版",$H522="口腔诊所"),IFERROR(R522/同类汇总数据!C$8,0),IF(AND($G522="互联网版",$H522="中西医诊所"),IFERROR(R522/同类汇总数据!C$9,0),IF(AND($G522="互联网版",$H522="中医诊所"),IFERROR(R522/同类汇总数据!C$10,0),IF(AND($G522="互联网版",$H522="口腔诊所"),IFERROR(R522/同类汇总数据!C$11,0))))))))))</f>
        <v>1.3972431623409</v>
      </c>
      <c r="AE522" s="61">
        <f>IF(AND($G522="正式版",$H522="中西医诊所"),IFERROR(S522/同类汇总数据!D$3,0),IF(AND($G522="正式版",$H522="中医诊所"),IFERROR(S522/同类汇总数据!D$4,0),IF(AND($G522="正式版",$H522="口腔诊所"),IFERROR(S522/同类汇总数据!D$5,0),IF(AND($G522="检查版",$H522="中西医诊所"),IFERROR(S522/同类汇总数据!D$6,0),IF(AND($G522="检查版",$H522="中医诊所"),IFERROR(S522/同类汇总数据!D$7,0),IF(AND($G522="检查版",$H522="口腔诊所"),IFERROR(S522/同类汇总数据!D$8,0),IF(AND($G522="互联网版",$H522="中西医诊所"),IFERROR(S522/同类汇总数据!D$9,0),IF(AND($G522="互联网版",$H522="中医诊所"),IFERROR(S522/同类汇总数据!D$10,0),IF(AND($G522="互联网版",$H522="口腔诊所"),IFERROR(S522/同类汇总数据!D$11,0))))))))))</f>
        <v>0.442888237644043</v>
      </c>
      <c r="AF522" s="61">
        <f>IF(AND($G522="正式版",$H522="中西医诊所"),IFERROR(T522/同类汇总数据!E$3,0),IF(AND($G522="正式版",$H522="中医诊所"),IFERROR(T522/同类汇总数据!E$4,0),IF(AND($G522="正式版",$H522="口腔诊所"),IFERROR(T522/同类汇总数据!E$5,0),IF(AND($G522="检查版",$H522="中西医诊所"),IFERROR(T522/同类汇总数据!E$6,0),IF(AND($G522="检查版",$H522="中医诊所"),IFERROR(T522/同类汇总数据!E$7,0),IF(AND($G522="检查版",$H522="口腔诊所"),IFERROR(T522/同类汇总数据!E$8,0),IF(AND($G522="互联网版",$H522="中西医诊所"),IFERROR(T522/同类汇总数据!E$9,0),IF(AND($G522="互联网版",$H522="中医诊所"),IFERROR(T522/同类汇总数据!E$10,0),IF(AND($G522="互联网版",$H522="口腔诊所"),IFERROR(T522/同类汇总数据!E$11,0))))))))))</f>
        <v>0.35760879124713</v>
      </c>
      <c r="AG522" s="61">
        <f>IF(AND($G522="正式版",$H522="中西医诊所"),IFERROR(U522/同类汇总数据!F$3,0),IF(AND($G522="正式版",$H522="中医诊所"),IFERROR(U522/同类汇总数据!F$4,0),IF(AND($G522="正式版",$H522="口腔诊所"),IFERROR(U522/同类汇总数据!F$5,0),IF(AND($G522="检查版",$H522="中西医诊所"),IFERROR(U522/同类汇总数据!F$6,0),IF(AND($G522="检查版",$H522="中医诊所"),IFERROR(U522/同类汇总数据!F$7,0),IF(AND($G522="检查版",$H522="口腔诊所"),IFERROR(U522/同类汇总数据!F$8,0),IF(AND($G522="互联网版",$H522="中西医诊所"),IFERROR(U522/同类汇总数据!F$9,0),IF(AND($G522="互联网版",$H522="中医诊所"),IFERROR(U522/同类汇总数据!F$10,0),IF(AND($G522="互联网版",$H522="口腔诊所"),IFERROR(U522/同类汇总数据!F$11,0))))))))))</f>
        <v>0.340817646585729</v>
      </c>
      <c r="AH522" s="61">
        <f>IF(AND($G522="正式版",$H522="中西医诊所"),IFERROR(V522/同类汇总数据!G$3,0),IF(AND($G522="正式版",$H522="中医诊所"),IFERROR(V522/同类汇总数据!G$4,0),IF(AND($G522="正式版",$H522="口腔诊所"),IFERROR(V522/同类汇总数据!G$5,0),IF(AND($G522="检查版",$H522="中西医诊所"),IFERROR(V522/同类汇总数据!G$6,0),IF(AND($G522="检查版",$H522="中医诊所"),IFERROR(V522/同类汇总数据!G$7,0),IF(AND($G522="检查版",$H522="口腔诊所"),IFERROR(V522/同类汇总数据!G$8,0),IF(AND($G522="互联网版",$H522="中西医诊所"),IFERROR(V522/同类汇总数据!G$9,0),IF(AND($G522="互联网版",$H522="中医诊所"),IFERROR(V522/同类汇总数据!G$10,0),IF(AND($G522="互联网版",$H522="口腔诊所"),IFERROR(V522/同类汇总数据!G$11,0))))))))))</f>
        <v>0.74314081032074</v>
      </c>
      <c r="AI522" s="61">
        <f>IF(AND($G522="正式版",$H522="中西医诊所"),IFERROR(W522/同类汇总数据!H$3,0),IF(AND($G522="正式版",$H522="中医诊所"),IFERROR(W522/同类汇总数据!H$4,0),IF(AND($G522="正式版",$H522="口腔诊所"),IFERROR(W522/同类汇总数据!H$5,0),IF(AND($G522="检查版",$H522="中西医诊所"),IFERROR(W522/同类汇总数据!H$6,0),IF(AND($G522="检查版",$H522="中医诊所"),IFERROR(W522/同类汇总数据!H$7,0),IF(AND($G522="检查版",$H522="口腔诊所"),IFERROR(W522/同类汇总数据!H$8,0),IF(AND($G522="互联网版",$H522="中西医诊所"),IFERROR(W522/同类汇总数据!H$9,0),IF(AND($G522="互联网版",$H522="中医诊所"),IFERROR(W522/同类汇总数据!H$10,0),IF(AND($G522="互联网版",$H522="口腔诊所"),IFERROR(W522/同类汇总数据!H$11,0))))))))))</f>
        <v>0.422637150157696</v>
      </c>
      <c r="AJ522" s="61">
        <f>IF(AND($G522="正式版",$H522="中西医诊所"),IFERROR(X522/同类汇总数据!I$3,0),IF(AND($G522="正式版",$H522="中医诊所"),IFERROR(X522/同类汇总数据!I$4,0),IF(AND($G522="正式版",$H522="口腔诊所"),IFERROR(X522/同类汇总数据!I$5,0),IF(AND($G522="检查版",$H522="中西医诊所"),IFERROR(X522/同类汇总数据!I$6,0),IF(AND($G522="检查版",$H522="中医诊所"),IFERROR(X522/同类汇总数据!I$7,0),IF(AND($G522="检查版",$H522="口腔诊所"),IFERROR(X522/同类汇总数据!I$8,0),IF(AND($G522="互联网版",$H522="中西医诊所"),IFERROR(X522/同类汇总数据!I$9,0),IF(AND($G522="互联网版",$H522="中医诊所"),IFERROR(X522/同类汇总数据!I$10,0),IF(AND($G522="互联网版",$H522="口腔诊所"),IFERROR(X522/同类汇总数据!I$11,0))))))))))</f>
        <v>0.332109948726291</v>
      </c>
      <c r="AK522" s="61">
        <f>IF(AND($G522="正式版",$H522="中西医诊所"),IFERROR(Y522/同类汇总数据!J$3,0),IF(AND($G522="正式版",$H522="中医诊所"),IFERROR(Y522/同类汇总数据!J$4,0),IF(AND($G522="正式版",$H522="口腔诊所"),IFERROR(Y522/同类汇总数据!J$5,0),IF(AND($G522="检查版",$H522="中西医诊所"),IFERROR(Y522/同类汇总数据!J$6,0),IF(AND($G522="检查版",$H522="中医诊所"),IFERROR(Y522/同类汇总数据!J$7,0),IF(AND($G522="检查版",$H522="口腔诊所"),IFERROR(Y522/同类汇总数据!J$8,0),IF(AND($G522="互联网版",$H522="中西医诊所"),IFERROR(Y522/同类汇总数据!J$9,0),IF(AND($G522="互联网版",$H522="中医诊所"),IFERROR(Y522/同类汇总数据!J$10,0),IF(AND($G522="互联网版",$H522="口腔诊所"),IFERROR(Y522/同类汇总数据!J$11,0))))))))))</f>
        <v>0.323777870309645</v>
      </c>
      <c r="AL522" s="62" t="str">
        <f ca="1" t="shared" si="129"/>
        <v>-</v>
      </c>
      <c r="AM522" s="62" t="str">
        <f t="shared" si="130"/>
        <v>低于同行50%</v>
      </c>
      <c r="AN522" s="5" t="str">
        <f t="shared" si="131"/>
        <v>低于同行50%</v>
      </c>
      <c r="AO522" s="63">
        <f t="shared" si="132"/>
        <v>46103.5467035764</v>
      </c>
      <c r="AP522" s="5" t="str">
        <f t="shared" si="133"/>
        <v/>
      </c>
      <c r="AQ522" s="60">
        <v>45454.5791287616</v>
      </c>
    </row>
    <row r="523" ht="17" spans="1:43">
      <c r="A523" s="5">
        <f t="shared" si="139"/>
        <v>520</v>
      </c>
      <c r="B523" s="55" t="str">
        <f t="shared" si="126"/>
        <v>连续三月交易上升</v>
      </c>
      <c r="C523" s="2" t="str">
        <f t="shared" si="127"/>
        <v/>
      </c>
      <c r="D523" s="56" t="str">
        <f t="shared" si="128"/>
        <v>-</v>
      </c>
      <c r="E523" s="84" t="s">
        <v>1494</v>
      </c>
      <c r="F523" s="58">
        <v>45456.3853613426</v>
      </c>
      <c r="G523" s="59" t="s">
        <v>38</v>
      </c>
      <c r="H523" s="59" t="s">
        <v>63</v>
      </c>
      <c r="I523" s="59" t="s">
        <v>40</v>
      </c>
      <c r="J523" s="59" t="s">
        <v>41</v>
      </c>
      <c r="K523" s="59" t="s">
        <v>1495</v>
      </c>
      <c r="L523" s="59"/>
      <c r="M523" s="60">
        <v>46104.3831018519</v>
      </c>
      <c r="N523" s="60">
        <v>46103.7124914931</v>
      </c>
      <c r="O523" s="60">
        <v>46103.7117338542</v>
      </c>
      <c r="P523" s="60">
        <v>45872.7180181713</v>
      </c>
      <c r="Q523" s="60">
        <v>46103.7125034259</v>
      </c>
      <c r="R523" s="59">
        <v>11176.6</v>
      </c>
      <c r="S523" s="59">
        <v>39894.6</v>
      </c>
      <c r="T523" s="59">
        <v>107947.4</v>
      </c>
      <c r="U523" s="59">
        <v>100780.5</v>
      </c>
      <c r="V523" s="59">
        <v>28</v>
      </c>
      <c r="W523" s="59">
        <v>104</v>
      </c>
      <c r="X523" s="59">
        <v>223</v>
      </c>
      <c r="Y523" s="59">
        <v>209</v>
      </c>
      <c r="Z523" s="59">
        <v>658.6960784314</v>
      </c>
      <c r="AA523" s="59">
        <v>0.6133371077</v>
      </c>
      <c r="AB523" s="59">
        <v>-0.4292414506</v>
      </c>
      <c r="AC523" s="59">
        <v>0.2246915925</v>
      </c>
      <c r="AD523" s="61">
        <f>IF(AND($G523="正式版",$H523="中西医诊所"),IFERROR(R523/同类汇总数据!C$3,0),IF(AND($G523="正式版",$H523="中医诊所"),IFERROR(R523/同类汇总数据!C$4,0),IF(AND($G523="正式版",$H523="口腔诊所"),IFERROR(R523/同类汇总数据!C$5,0),IF(AND($G523="检查版",$H523="中西医诊所"),IFERROR(R523/同类汇总数据!C$6,0),IF(AND($G523="检查版",$H523="中医诊所"),IFERROR(R523/同类汇总数据!C$7,0),IF(AND($G523="检查版",$H523="口腔诊所"),IFERROR(R523/同类汇总数据!C$8,0),IF(AND($G523="互联网版",$H523="中西医诊所"),IFERROR(R523/同类汇总数据!C$9,0),IF(AND($G523="互联网版",$H523="中医诊所"),IFERROR(R523/同类汇总数据!C$10,0),IF(AND($G523="互联网版",$H523="口腔诊所"),IFERROR(R523/同类汇总数据!C$11,0))))))))))</f>
        <v>1.11793456426511</v>
      </c>
      <c r="AE523" s="61">
        <f>IF(AND($G523="正式版",$H523="中西医诊所"),IFERROR(S523/同类汇总数据!D$3,0),IF(AND($G523="正式版",$H523="中医诊所"),IFERROR(S523/同类汇总数据!D$4,0),IF(AND($G523="正式版",$H523="口腔诊所"),IFERROR(S523/同类汇总数据!D$5,0),IF(AND($G523="检查版",$H523="中西医诊所"),IFERROR(S523/同类汇总数据!D$6,0),IF(AND($G523="检查版",$H523="中医诊所"),IFERROR(S523/同类汇总数据!D$7,0),IF(AND($G523="检查版",$H523="口腔诊所"),IFERROR(S523/同类汇总数据!D$8,0),IF(AND($G523="互联网版",$H523="中西医诊所"),IFERROR(S523/同类汇总数据!D$9,0),IF(AND($G523="互联网版",$H523="中医诊所"),IFERROR(S523/同类汇总数据!D$10,0),IF(AND($G523="互联网版",$H523="口腔诊所"),IFERROR(S523/同类汇总数据!D$11,0))))))))))</f>
        <v>0.918578065272371</v>
      </c>
      <c r="AF523" s="61">
        <f>IF(AND($G523="正式版",$H523="中西医诊所"),IFERROR(T523/同类汇总数据!E$3,0),IF(AND($G523="正式版",$H523="中医诊所"),IFERROR(T523/同类汇总数据!E$4,0),IF(AND($G523="正式版",$H523="口腔诊所"),IFERROR(T523/同类汇总数据!E$5,0),IF(AND($G523="检查版",$H523="中西医诊所"),IFERROR(T523/同类汇总数据!E$6,0),IF(AND($G523="检查版",$H523="中医诊所"),IFERROR(T523/同类汇总数据!E$7,0),IF(AND($G523="检查版",$H523="口腔诊所"),IFERROR(T523/同类汇总数据!E$8,0),IF(AND($G523="互联网版",$H523="中西医诊所"),IFERROR(T523/同类汇总数据!E$9,0),IF(AND($G523="互联网版",$H523="中医诊所"),IFERROR(T523/同类汇总数据!E$10,0),IF(AND($G523="互联网版",$H523="口腔诊所"),IFERROR(T523/同类汇总数据!E$11,0))))))))))</f>
        <v>0.973666083998044</v>
      </c>
      <c r="AG523" s="61">
        <f>IF(AND($G523="正式版",$H523="中西医诊所"),IFERROR(U523/同类汇总数据!F$3,0),IF(AND($G523="正式版",$H523="中医诊所"),IFERROR(U523/同类汇总数据!F$4,0),IF(AND($G523="正式版",$H523="口腔诊所"),IFERROR(U523/同类汇总数据!F$5,0),IF(AND($G523="检查版",$H523="中西医诊所"),IFERROR(U523/同类汇总数据!F$6,0),IF(AND($G523="检查版",$H523="中医诊所"),IFERROR(U523/同类汇总数据!F$7,0),IF(AND($G523="检查版",$H523="口腔诊所"),IFERROR(U523/同类汇总数据!F$8,0),IF(AND($G523="互联网版",$H523="中西医诊所"),IFERROR(U523/同类汇总数据!F$9,0),IF(AND($G523="互联网版",$H523="中医诊所"),IFERROR(U523/同类汇总数据!F$10,0),IF(AND($G523="互联网版",$H523="口腔诊所"),IFERROR(U523/同类汇总数据!F$11,0))))))))))</f>
        <v>1.00883404798464</v>
      </c>
      <c r="AH523" s="61">
        <f>IF(AND($G523="正式版",$H523="中西医诊所"),IFERROR(V523/同类汇总数据!G$3,0),IF(AND($G523="正式版",$H523="中医诊所"),IFERROR(V523/同类汇总数据!G$4,0),IF(AND($G523="正式版",$H523="口腔诊所"),IFERROR(V523/同类汇总数据!G$5,0),IF(AND($G523="检查版",$H523="中西医诊所"),IFERROR(V523/同类汇总数据!G$6,0),IF(AND($G523="检查版",$H523="中医诊所"),IFERROR(V523/同类汇总数据!G$7,0),IF(AND($G523="检查版",$H523="口腔诊所"),IFERROR(V523/同类汇总数据!G$8,0),IF(AND($G523="互联网版",$H523="中西医诊所"),IFERROR(V523/同类汇总数据!G$9,0),IF(AND($G523="互联网版",$H523="中医诊所"),IFERROR(V523/同类汇总数据!G$10,0),IF(AND($G523="互联网版",$H523="口腔诊所"),IFERROR(V523/同类汇总数据!G$11,0))))))))))</f>
        <v>2.08079426889807</v>
      </c>
      <c r="AI523" s="61">
        <f>IF(AND($G523="正式版",$H523="中西医诊所"),IFERROR(W523/同类汇总数据!H$3,0),IF(AND($G523="正式版",$H523="中医诊所"),IFERROR(W523/同类汇总数据!H$4,0),IF(AND($G523="正式版",$H523="口腔诊所"),IFERROR(W523/同类汇总数据!H$5,0),IF(AND($G523="检查版",$H523="中西医诊所"),IFERROR(W523/同类汇总数据!H$6,0),IF(AND($G523="检查版",$H523="中医诊所"),IFERROR(W523/同类汇总数据!H$7,0),IF(AND($G523="检查版",$H523="口腔诊所"),IFERROR(W523/同类汇总数据!H$8,0),IF(AND($G523="互联网版",$H523="中西医诊所"),IFERROR(W523/同类汇总数据!H$9,0),IF(AND($G523="互联网版",$H523="中医诊所"),IFERROR(W523/同类汇总数据!H$10,0),IF(AND($G523="互联网版",$H523="口腔诊所"),IFERROR(W523/同类汇总数据!H$11,0))))))))))</f>
        <v>1.83142765068335</v>
      </c>
      <c r="AJ523" s="61">
        <f>IF(AND($G523="正式版",$H523="中西医诊所"),IFERROR(X523/同类汇总数据!I$3,0),IF(AND($G523="正式版",$H523="中医诊所"),IFERROR(X523/同类汇总数据!I$4,0),IF(AND($G523="正式版",$H523="口腔诊所"),IFERROR(X523/同类汇总数据!I$5,0),IF(AND($G523="检查版",$H523="中西医诊所"),IFERROR(X523/同类汇总数据!I$6,0),IF(AND($G523="检查版",$H523="中医诊所"),IFERROR(X523/同类汇总数据!I$7,0),IF(AND($G523="检查版",$H523="口腔诊所"),IFERROR(X523/同类汇总数据!I$8,0),IF(AND($G523="互联网版",$H523="中西医诊所"),IFERROR(X523/同类汇总数据!I$9,0),IF(AND($G523="互联网版",$H523="中医诊所"),IFERROR(X523/同类汇总数据!I$10,0),IF(AND($G523="互联网版",$H523="口腔诊所"),IFERROR(X523/同类汇总数据!I$11,0))))))))))</f>
        <v>1.5114391544074</v>
      </c>
      <c r="AK523" s="61">
        <f>IF(AND($G523="正式版",$H523="中西医诊所"),IFERROR(Y523/同类汇总数据!J$3,0),IF(AND($G523="正式版",$H523="中医诊所"),IFERROR(Y523/同类汇总数据!J$4,0),IF(AND($G523="正式版",$H523="口腔诊所"),IFERROR(Y523/同类汇总数据!J$5,0),IF(AND($G523="检查版",$H523="中西医诊所"),IFERROR(Y523/同类汇总数据!J$6,0),IF(AND($G523="检查版",$H523="中医诊所"),IFERROR(Y523/同类汇总数据!J$7,0),IF(AND($G523="检查版",$H523="口腔诊所"),IFERROR(Y523/同类汇总数据!J$8,0),IF(AND($G523="互联网版",$H523="中西医诊所"),IFERROR(Y523/同类汇总数据!J$9,0),IF(AND($G523="互联网版",$H523="中医诊所"),IFERROR(Y523/同类汇总数据!J$10,0),IF(AND($G523="互联网版",$H523="口腔诊所"),IFERROR(Y523/同类汇总数据!J$11,0))))))))))</f>
        <v>1.57371104406316</v>
      </c>
      <c r="AL523" s="62" t="str">
        <f ca="1" t="shared" si="129"/>
        <v>-</v>
      </c>
      <c r="AM523" s="62" t="str">
        <f t="shared" si="130"/>
        <v/>
      </c>
      <c r="AN523" s="5" t="str">
        <f t="shared" si="131"/>
        <v>高于同行150%</v>
      </c>
      <c r="AO523" s="63">
        <f t="shared" si="132"/>
        <v>46104.3831018519</v>
      </c>
      <c r="AP523" s="5" t="str">
        <f t="shared" si="133"/>
        <v/>
      </c>
      <c r="AQ523" s="60">
        <v>45454.7197463889</v>
      </c>
    </row>
    <row r="524" ht="17" spans="1:43">
      <c r="A524" s="5">
        <f t="shared" ref="A524:A533" si="140">ROW()-3</f>
        <v>521</v>
      </c>
      <c r="B524" s="55" t="str">
        <f t="shared" si="126"/>
        <v>连续三月交易上升</v>
      </c>
      <c r="C524" s="2" t="str">
        <f t="shared" si="127"/>
        <v/>
      </c>
      <c r="D524" s="56" t="str">
        <f t="shared" si="128"/>
        <v>-</v>
      </c>
      <c r="E524" s="84" t="s">
        <v>1496</v>
      </c>
      <c r="F524" s="58">
        <v>45456.3880044444</v>
      </c>
      <c r="G524" s="59" t="s">
        <v>38</v>
      </c>
      <c r="H524" s="59" t="s">
        <v>63</v>
      </c>
      <c r="I524" s="59" t="s">
        <v>40</v>
      </c>
      <c r="J524" s="59" t="s">
        <v>78</v>
      </c>
      <c r="K524" s="59" t="s">
        <v>1497</v>
      </c>
      <c r="L524" s="59"/>
      <c r="M524" s="60">
        <v>46103.5709722222</v>
      </c>
      <c r="N524" s="60">
        <v>46103.5029601273</v>
      </c>
      <c r="O524" s="60">
        <v>46103.5603885069</v>
      </c>
      <c r="P524" s="60">
        <v>46103.577527037</v>
      </c>
      <c r="Q524" s="60">
        <v>46103.6766784838</v>
      </c>
      <c r="R524" s="59">
        <v>1440</v>
      </c>
      <c r="S524" s="59">
        <v>24700</v>
      </c>
      <c r="T524" s="59">
        <v>46954</v>
      </c>
      <c r="U524" s="59">
        <v>39496</v>
      </c>
      <c r="V524" s="59">
        <v>2</v>
      </c>
      <c r="W524" s="59">
        <v>49</v>
      </c>
      <c r="X524" s="59">
        <v>92</v>
      </c>
      <c r="Y524" s="59">
        <v>73</v>
      </c>
      <c r="Z524" s="85" t="s">
        <v>1498</v>
      </c>
      <c r="AA524" s="59">
        <v>4.7981220657</v>
      </c>
      <c r="AB524" s="59">
        <v>-0.7632544181</v>
      </c>
      <c r="AC524" s="59">
        <v>0.7355324074</v>
      </c>
      <c r="AD524" s="61">
        <f>IF(AND($G524="正式版",$H524="中西医诊所"),IFERROR(R524/同类汇总数据!C$3,0),IF(AND($G524="正式版",$H524="中医诊所"),IFERROR(R524/同类汇总数据!C$4,0),IF(AND($G524="正式版",$H524="口腔诊所"),IFERROR(R524/同类汇总数据!C$5,0),IF(AND($G524="检查版",$H524="中西医诊所"),IFERROR(R524/同类汇总数据!C$6,0),IF(AND($G524="检查版",$H524="中医诊所"),IFERROR(R524/同类汇总数据!C$7,0),IF(AND($G524="检查版",$H524="口腔诊所"),IFERROR(R524/同类汇总数据!C$8,0),IF(AND($G524="互联网版",$H524="中西医诊所"),IFERROR(R524/同类汇总数据!C$9,0),IF(AND($G524="互联网版",$H524="中医诊所"),IFERROR(R524/同类汇总数据!C$10,0),IF(AND($G524="互联网版",$H524="口腔诊所"),IFERROR(R524/同类汇总数据!C$11,0))))))))))</f>
        <v>0.144035375028341</v>
      </c>
      <c r="AE524" s="61">
        <f>IF(AND($G524="正式版",$H524="中西医诊所"),IFERROR(S524/同类汇总数据!D$3,0),IF(AND($G524="正式版",$H524="中医诊所"),IFERROR(S524/同类汇总数据!D$4,0),IF(AND($G524="正式版",$H524="口腔诊所"),IFERROR(S524/同类汇总数据!D$5,0),IF(AND($G524="检查版",$H524="中西医诊所"),IFERROR(S524/同类汇总数据!D$6,0),IF(AND($G524="检查版",$H524="中医诊所"),IFERROR(S524/同类汇总数据!D$7,0),IF(AND($G524="检查版",$H524="口腔诊所"),IFERROR(S524/同类汇总数据!D$8,0),IF(AND($G524="互联网版",$H524="中西医诊所"),IFERROR(S524/同类汇总数据!D$9,0),IF(AND($G524="互联网版",$H524="中医诊所"),IFERROR(S524/同类汇总数据!D$10,0),IF(AND($G524="互联网版",$H524="口腔诊所"),IFERROR(S524/同类汇总数据!D$11,0))))))))))</f>
        <v>0.568720533912548</v>
      </c>
      <c r="AF524" s="61">
        <f>IF(AND($G524="正式版",$H524="中西医诊所"),IFERROR(T524/同类汇总数据!E$3,0),IF(AND($G524="正式版",$H524="中医诊所"),IFERROR(T524/同类汇总数据!E$4,0),IF(AND($G524="正式版",$H524="口腔诊所"),IFERROR(T524/同类汇总数据!E$5,0),IF(AND($G524="检查版",$H524="中西医诊所"),IFERROR(T524/同类汇总数据!E$6,0),IF(AND($G524="检查版",$H524="中医诊所"),IFERROR(T524/同类汇总数据!E$7,0),IF(AND($G524="检查版",$H524="口腔诊所"),IFERROR(T524/同类汇总数据!E$8,0),IF(AND($G524="互联网版",$H524="中西医诊所"),IFERROR(T524/同类汇总数据!E$9,0),IF(AND($G524="互联网版",$H524="中医诊所"),IFERROR(T524/同类汇总数据!E$10,0),IF(AND($G524="互联网版",$H524="口腔诊所"),IFERROR(T524/同类汇总数据!E$11,0))))))))))</f>
        <v>0.423516613721536</v>
      </c>
      <c r="AG524" s="61">
        <f>IF(AND($G524="正式版",$H524="中西医诊所"),IFERROR(U524/同类汇总数据!F$3,0),IF(AND($G524="正式版",$H524="中医诊所"),IFERROR(U524/同类汇总数据!F$4,0),IF(AND($G524="正式版",$H524="口腔诊所"),IFERROR(U524/同类汇总数据!F$5,0),IF(AND($G524="检查版",$H524="中西医诊所"),IFERROR(U524/同类汇总数据!F$6,0),IF(AND($G524="检查版",$H524="中医诊所"),IFERROR(U524/同类汇总数据!F$7,0),IF(AND($G524="检查版",$H524="口腔诊所"),IFERROR(U524/同类汇总数据!F$8,0),IF(AND($G524="互联网版",$H524="中西医诊所"),IFERROR(U524/同类汇总数据!F$9,0),IF(AND($G524="互联网版",$H524="中医诊所"),IFERROR(U524/同类汇总数据!F$10,0),IF(AND($G524="互联网版",$H524="口腔诊所"),IFERROR(U524/同类汇总数据!F$11,0))))))))))</f>
        <v>0.395363285151407</v>
      </c>
      <c r="AH524" s="61">
        <f>IF(AND($G524="正式版",$H524="中西医诊所"),IFERROR(V524/同类汇总数据!G$3,0),IF(AND($G524="正式版",$H524="中医诊所"),IFERROR(V524/同类汇总数据!G$4,0),IF(AND($G524="正式版",$H524="口腔诊所"),IFERROR(V524/同类汇总数据!G$5,0),IF(AND($G524="检查版",$H524="中西医诊所"),IFERROR(V524/同类汇总数据!G$6,0),IF(AND($G524="检查版",$H524="中医诊所"),IFERROR(V524/同类汇总数据!G$7,0),IF(AND($G524="检查版",$H524="口腔诊所"),IFERROR(V524/同类汇总数据!G$8,0),IF(AND($G524="互联网版",$H524="中西医诊所"),IFERROR(V524/同类汇总数据!G$9,0),IF(AND($G524="互联网版",$H524="中医诊所"),IFERROR(V524/同类汇总数据!G$10,0),IF(AND($G524="互联网版",$H524="口腔诊所"),IFERROR(V524/同类汇总数据!G$11,0))))))))))</f>
        <v>0.148628162064148</v>
      </c>
      <c r="AI524" s="61">
        <f>IF(AND($G524="正式版",$H524="中西医诊所"),IFERROR(W524/同类汇总数据!H$3,0),IF(AND($G524="正式版",$H524="中医诊所"),IFERROR(W524/同类汇总数据!H$4,0),IF(AND($G524="正式版",$H524="口腔诊所"),IFERROR(W524/同类汇总数据!H$5,0),IF(AND($G524="检查版",$H524="中西医诊所"),IFERROR(W524/同类汇总数据!H$6,0),IF(AND($G524="检查版",$H524="中医诊所"),IFERROR(W524/同类汇总数据!H$7,0),IF(AND($G524="检查版",$H524="口腔诊所"),IFERROR(W524/同类汇总数据!H$8,0),IF(AND($G524="互联网版",$H524="中西医诊所"),IFERROR(W524/同类汇总数据!H$9,0),IF(AND($G524="互联网版",$H524="中医诊所"),IFERROR(W524/同类汇总数据!H$10,0),IF(AND($G524="互联网版",$H524="口腔诊所"),IFERROR(W524/同类汇总数据!H$11,0))))))))))</f>
        <v>0.862884181571964</v>
      </c>
      <c r="AJ524" s="61">
        <f>IF(AND($G524="正式版",$H524="中西医诊所"),IFERROR(X524/同类汇总数据!I$3,0),IF(AND($G524="正式版",$H524="中医诊所"),IFERROR(X524/同类汇总数据!I$4,0),IF(AND($G524="正式版",$H524="口腔诊所"),IFERROR(X524/同类汇总数据!I$5,0),IF(AND($G524="检查版",$H524="中西医诊所"),IFERROR(X524/同类汇总数据!I$6,0),IF(AND($G524="检查版",$H524="中医诊所"),IFERROR(X524/同类汇总数据!I$7,0),IF(AND($G524="检查版",$H524="口腔诊所"),IFERROR(X524/同类汇总数据!I$8,0),IF(AND($G524="互联网版",$H524="中西医诊所"),IFERROR(X524/同类汇总数据!I$9,0),IF(AND($G524="互联网版",$H524="中医诊所"),IFERROR(X524/同类汇总数据!I$10,0),IF(AND($G524="互联网版",$H524="口腔诊所"),IFERROR(X524/同类汇总数据!I$11,0))))))))))</f>
        <v>0.62355337311875</v>
      </c>
      <c r="AK524" s="61">
        <f>IF(AND($G524="正式版",$H524="中西医诊所"),IFERROR(Y524/同类汇总数据!J$3,0),IF(AND($G524="正式版",$H524="中医诊所"),IFERROR(Y524/同类汇总数据!J$4,0),IF(AND($G524="正式版",$H524="口腔诊所"),IFERROR(Y524/同类汇总数据!J$5,0),IF(AND($G524="检查版",$H524="中西医诊所"),IFERROR(Y524/同类汇总数据!J$6,0),IF(AND($G524="检查版",$H524="中医诊所"),IFERROR(Y524/同类汇总数据!J$7,0),IF(AND($G524="检查版",$H524="口腔诊所"),IFERROR(Y524/同类汇总数据!J$8,0),IF(AND($G524="互联网版",$H524="中西医诊所"),IFERROR(Y524/同类汇总数据!J$9,0),IF(AND($G524="互联网版",$H524="中医诊所"),IFERROR(Y524/同类汇总数据!J$10,0),IF(AND($G524="互联网版",$H524="口腔诊所"),IFERROR(Y524/同类汇总数据!J$11,0))))))))))</f>
        <v>0.549669407734978</v>
      </c>
      <c r="AL524" s="62" t="str">
        <f ca="1" t="shared" si="129"/>
        <v>-</v>
      </c>
      <c r="AM524" s="62" t="str">
        <f t="shared" si="130"/>
        <v/>
      </c>
      <c r="AN524" s="5" t="str">
        <f t="shared" si="131"/>
        <v/>
      </c>
      <c r="AO524" s="63">
        <f t="shared" si="132"/>
        <v>46103.6766784838</v>
      </c>
      <c r="AP524" s="5" t="str">
        <f t="shared" si="133"/>
        <v/>
      </c>
      <c r="AQ524" s="60">
        <v>45454.7210506134</v>
      </c>
    </row>
    <row r="525" ht="17" spans="1:43">
      <c r="A525" s="5">
        <f t="shared" si="140"/>
        <v>522</v>
      </c>
      <c r="B525" s="55" t="str">
        <f t="shared" ref="B525:B588" si="141">IF(V525=0,"无交易",IF(AND(Y525&lt;=-0.2,Z525&lt;=-0.2,AA525&lt;=-0.2),"连续三月交易下滑",IF(AND(Y525&gt;=0.2,Z525&gt;=0.2,AA525&gt;=0.2),"连续三月交易上升",IF(AND(Y525&lt;0.2,Y525&gt;-0.2,Z525&lt;0.2,Z525&gt;-0.2,AA525&lt;0.2,AA525&gt;-0.2),"交易平稳",IF(OR(ABS(Y525-Z525)&gt;=0.2,ABS(Z525-AA525)&gt;=0.2),"交易波动较大","-")))))</f>
        <v>连续三月交易上升</v>
      </c>
      <c r="C525" s="2" t="str">
        <f t="shared" si="127"/>
        <v/>
      </c>
      <c r="D525" s="56" t="str">
        <f t="shared" si="128"/>
        <v>-</v>
      </c>
      <c r="E525" s="84" t="s">
        <v>1499</v>
      </c>
      <c r="F525" s="58">
        <v>45456.5617497569</v>
      </c>
      <c r="G525" s="59" t="s">
        <v>38</v>
      </c>
      <c r="H525" s="59" t="s">
        <v>39</v>
      </c>
      <c r="I525" s="59" t="s">
        <v>40</v>
      </c>
      <c r="J525" s="59" t="s">
        <v>270</v>
      </c>
      <c r="K525" s="59" t="s">
        <v>1500</v>
      </c>
      <c r="L525" s="59" t="s">
        <v>1302</v>
      </c>
      <c r="M525" s="60">
        <v>46104.3372916667</v>
      </c>
      <c r="N525" s="60">
        <v>46104.3941236111</v>
      </c>
      <c r="O525" s="60">
        <v>46104.3884682755</v>
      </c>
      <c r="P525" s="60">
        <v>46100.5291068634</v>
      </c>
      <c r="Q525" s="60">
        <v>46104.3941338426</v>
      </c>
      <c r="R525" s="59">
        <v>21568.59</v>
      </c>
      <c r="S525" s="59">
        <v>72968.37</v>
      </c>
      <c r="T525" s="59">
        <v>230305.38</v>
      </c>
      <c r="U525" s="59">
        <v>201517.81</v>
      </c>
      <c r="V525" s="59">
        <v>250</v>
      </c>
      <c r="W525" s="59">
        <v>777</v>
      </c>
      <c r="X525" s="59">
        <v>2497</v>
      </c>
      <c r="Y525" s="59">
        <v>2197</v>
      </c>
      <c r="Z525" s="59">
        <v>152.9022854973</v>
      </c>
      <c r="AA525" s="59">
        <v>0.411245072</v>
      </c>
      <c r="AB525" s="59">
        <v>-0.5105182565</v>
      </c>
      <c r="AC525" s="59">
        <v>-0.0339598191</v>
      </c>
      <c r="AD525" s="61">
        <f>IF(AND($G525="正式版",$H525="中西医诊所"),IFERROR(R525/同类汇总数据!C$3,0),IF(AND($G525="正式版",$H525="中医诊所"),IFERROR(R525/同类汇总数据!C$4,0),IF(AND($G525="正式版",$H525="口腔诊所"),IFERROR(R525/同类汇总数据!C$5,0),IF(AND($G525="检查版",$H525="中西医诊所"),IFERROR(R525/同类汇总数据!C$6,0),IF(AND($G525="检查版",$H525="中医诊所"),IFERROR(R525/同类汇总数据!C$7,0),IF(AND($G525="检查版",$H525="口腔诊所"),IFERROR(R525/同类汇总数据!C$8,0),IF(AND($G525="互联网版",$H525="中西医诊所"),IFERROR(R525/同类汇总数据!C$9,0),IF(AND($G525="互联网版",$H525="中医诊所"),IFERROR(R525/同类汇总数据!C$10,0),IF(AND($G525="互联网版",$H525="口腔诊所"),IFERROR(R525/同类汇总数据!C$11,0))))))))))</f>
        <v>2.35677168506239</v>
      </c>
      <c r="AE525" s="61">
        <f>IF(AND($G525="正式版",$H525="中西医诊所"),IFERROR(S525/同类汇总数据!D$3,0),IF(AND($G525="正式版",$H525="中医诊所"),IFERROR(S525/同类汇总数据!D$4,0),IF(AND($G525="正式版",$H525="口腔诊所"),IFERROR(S525/同类汇总数据!D$5,0),IF(AND($G525="检查版",$H525="中西医诊所"),IFERROR(S525/同类汇总数据!D$6,0),IF(AND($G525="检查版",$H525="中医诊所"),IFERROR(S525/同类汇总数据!D$7,0),IF(AND($G525="检查版",$H525="口腔诊所"),IFERROR(S525/同类汇总数据!D$8,0),IF(AND($G525="互联网版",$H525="中西医诊所"),IFERROR(S525/同类汇总数据!D$9,0),IF(AND($G525="互联网版",$H525="中医诊所"),IFERROR(S525/同类汇总数据!D$10,0),IF(AND($G525="互联网版",$H525="口腔诊所"),IFERROR(S525/同类汇总数据!D$11,0))))))))))</f>
        <v>2.00002633420155</v>
      </c>
      <c r="AF525" s="61">
        <f>IF(AND($G525="正式版",$H525="中西医诊所"),IFERROR(T525/同类汇总数据!E$3,0),IF(AND($G525="正式版",$H525="中医诊所"),IFERROR(T525/同类汇总数据!E$4,0),IF(AND($G525="正式版",$H525="口腔诊所"),IFERROR(T525/同类汇总数据!E$5,0),IF(AND($G525="检查版",$H525="中西医诊所"),IFERROR(T525/同类汇总数据!E$6,0),IF(AND($G525="检查版",$H525="中医诊所"),IFERROR(T525/同类汇总数据!E$7,0),IF(AND($G525="检查版",$H525="口腔诊所"),IFERROR(T525/同类汇总数据!E$8,0),IF(AND($G525="互联网版",$H525="中西医诊所"),IFERROR(T525/同类汇总数据!E$9,0),IF(AND($G525="互联网版",$H525="中医诊所"),IFERROR(T525/同类汇总数据!E$10,0),IF(AND($G525="互联网版",$H525="口腔诊所"),IFERROR(T525/同类汇总数据!E$11,0))))))))))</f>
        <v>2.1106432319948</v>
      </c>
      <c r="AG525" s="61">
        <f>IF(AND($G525="正式版",$H525="中西医诊所"),IFERROR(U525/同类汇总数据!F$3,0),IF(AND($G525="正式版",$H525="中医诊所"),IFERROR(U525/同类汇总数据!F$4,0),IF(AND($G525="正式版",$H525="口腔诊所"),IFERROR(U525/同类汇总数据!F$5,0),IF(AND($G525="检查版",$H525="中西医诊所"),IFERROR(U525/同类汇总数据!F$6,0),IF(AND($G525="检查版",$H525="中医诊所"),IFERROR(U525/同类汇总数据!F$7,0),IF(AND($G525="检查版",$H525="口腔诊所"),IFERROR(U525/同类汇总数据!F$8,0),IF(AND($G525="互联网版",$H525="中西医诊所"),IFERROR(U525/同类汇总数据!F$9,0),IF(AND($G525="互联网版",$H525="中医诊所"),IFERROR(U525/同类汇总数据!F$10,0),IF(AND($G525="互联网版",$H525="口腔诊所"),IFERROR(U525/同类汇总数据!F$11,0))))))))))</f>
        <v>2.10082495344358</v>
      </c>
      <c r="AH525" s="61">
        <f>IF(AND($G525="正式版",$H525="中西医诊所"),IFERROR(V525/同类汇总数据!G$3,0),IF(AND($G525="正式版",$H525="中医诊所"),IFERROR(V525/同类汇总数据!G$4,0),IF(AND($G525="正式版",$H525="口腔诊所"),IFERROR(V525/同类汇总数据!G$5,0),IF(AND($G525="检查版",$H525="中西医诊所"),IFERROR(V525/同类汇总数据!G$6,0),IF(AND($G525="检查版",$H525="中医诊所"),IFERROR(V525/同类汇总数据!G$7,0),IF(AND($G525="检查版",$H525="口腔诊所"),IFERROR(V525/同类汇总数据!G$8,0),IF(AND($G525="互联网版",$H525="中西医诊所"),IFERROR(V525/同类汇总数据!G$9,0),IF(AND($G525="互联网版",$H525="中医诊所"),IFERROR(V525/同类汇总数据!G$10,0),IF(AND($G525="互联网版",$H525="口腔诊所"),IFERROR(V525/同类汇总数据!G$11,0))))))))))</f>
        <v>2.63710020242381</v>
      </c>
      <c r="AI525" s="61">
        <f>IF(AND($G525="正式版",$H525="中西医诊所"),IFERROR(W525/同类汇总数据!H$3,0),IF(AND($G525="正式版",$H525="中医诊所"),IFERROR(W525/同类汇总数据!H$4,0),IF(AND($G525="正式版",$H525="口腔诊所"),IFERROR(W525/同类汇总数据!H$5,0),IF(AND($G525="检查版",$H525="中西医诊所"),IFERROR(W525/同类汇总数据!H$6,0),IF(AND($G525="检查版",$H525="中医诊所"),IFERROR(W525/同类汇总数据!H$7,0),IF(AND($G525="检查版",$H525="口腔诊所"),IFERROR(W525/同类汇总数据!H$8,0),IF(AND($G525="互联网版",$H525="中西医诊所"),IFERROR(W525/同类汇总数据!H$9,0),IF(AND($G525="互联网版",$H525="中医诊所"),IFERROR(W525/同类汇总数据!H$10,0),IF(AND($G525="互联网版",$H525="口腔诊所"),IFERROR(W525/同类汇总数据!H$11,0))))))))))</f>
        <v>2.12509681908288</v>
      </c>
      <c r="AJ525" s="61">
        <f>IF(AND($G525="正式版",$H525="中西医诊所"),IFERROR(X525/同类汇总数据!I$3,0),IF(AND($G525="正式版",$H525="中医诊所"),IFERROR(X525/同类汇总数据!I$4,0),IF(AND($G525="正式版",$H525="口腔诊所"),IFERROR(X525/同类汇总数据!I$5,0),IF(AND($G525="检查版",$H525="中西医诊所"),IFERROR(X525/同类汇总数据!I$6,0),IF(AND($G525="检查版",$H525="中医诊所"),IFERROR(X525/同类汇总数据!I$7,0),IF(AND($G525="检查版",$H525="口腔诊所"),IFERROR(X525/同类汇总数据!I$8,0),IF(AND($G525="互联网版",$H525="中西医诊所"),IFERROR(X525/同类汇总数据!I$9,0),IF(AND($G525="互联网版",$H525="中医诊所"),IFERROR(X525/同类汇总数据!I$10,0),IF(AND($G525="互联网版",$H525="口腔诊所"),IFERROR(X525/同类汇总数据!I$11,0))))))))))</f>
        <v>2.20795661970949</v>
      </c>
      <c r="AK525" s="61">
        <f>IF(AND($G525="正式版",$H525="中西医诊所"),IFERROR(Y525/同类汇总数据!J$3,0),IF(AND($G525="正式版",$H525="中医诊所"),IFERROR(Y525/同类汇总数据!J$4,0),IF(AND($G525="正式版",$H525="口腔诊所"),IFERROR(Y525/同类汇总数据!J$5,0),IF(AND($G525="检查版",$H525="中西医诊所"),IFERROR(Y525/同类汇总数据!J$6,0),IF(AND($G525="检查版",$H525="中医诊所"),IFERROR(Y525/同类汇总数据!J$7,0),IF(AND($G525="检查版",$H525="口腔诊所"),IFERROR(Y525/同类汇总数据!J$8,0),IF(AND($G525="互联网版",$H525="中西医诊所"),IFERROR(Y525/同类汇总数据!J$9,0),IF(AND($G525="互联网版",$H525="中医诊所"),IFERROR(Y525/同类汇总数据!J$10,0),IF(AND($G525="互联网版",$H525="口腔诊所"),IFERROR(Y525/同类汇总数据!J$11,0))))))))))</f>
        <v>2.1952824110416</v>
      </c>
      <c r="AL525" s="62" t="str">
        <f ca="1" t="shared" si="129"/>
        <v>-</v>
      </c>
      <c r="AM525" s="62" t="str">
        <f t="shared" si="130"/>
        <v>高于同行100%</v>
      </c>
      <c r="AN525" s="5" t="str">
        <f t="shared" si="131"/>
        <v>高于同行100%</v>
      </c>
      <c r="AO525" s="63">
        <f t="shared" si="132"/>
        <v>46104.3941338426</v>
      </c>
      <c r="AP525" s="5" t="str">
        <f t="shared" si="133"/>
        <v/>
      </c>
      <c r="AQ525" s="60">
        <v>45455.400116088</v>
      </c>
    </row>
    <row r="526" ht="17" spans="1:43">
      <c r="A526" s="5">
        <f t="shared" si="140"/>
        <v>523</v>
      </c>
      <c r="B526" s="55" t="str">
        <f t="shared" si="141"/>
        <v>交易波动较大</v>
      </c>
      <c r="C526" s="2" t="str">
        <f t="shared" ref="C526:C589" si="142">IF(AA526&lt;=-0.5,"本月交易额降超50%",IF(AA526&lt;=-0.2,"本月交易额降超20%",""))</f>
        <v/>
      </c>
      <c r="D526" s="56" t="str">
        <f t="shared" ref="D526:D589" si="143">IF(DATEDIF(AO526,$B$1,"d")&gt;30,"流失",IF(AND(DATEDIF(AO526,$B$1,"d")&gt;7,DATEDIF(AO526,$B$1,"d")&lt;=30),"可能流失",IF(AND(DATEDIF(AO526,$B$1,"d")&lt;=7,DATEDIF(AO526,$B$1,"d")&gt;3),"即将流失","-")))</f>
        <v>-</v>
      </c>
      <c r="E526" s="84" t="s">
        <v>1501</v>
      </c>
      <c r="F526" s="58">
        <v>45456.7486134838</v>
      </c>
      <c r="G526" s="59" t="s">
        <v>38</v>
      </c>
      <c r="H526" s="59" t="s">
        <v>39</v>
      </c>
      <c r="I526" s="59" t="s">
        <v>40</v>
      </c>
      <c r="J526" s="59" t="s">
        <v>85</v>
      </c>
      <c r="K526" s="59" t="s">
        <v>1502</v>
      </c>
      <c r="L526" s="59"/>
      <c r="M526" s="60">
        <v>46104.3379166667</v>
      </c>
      <c r="N526" s="60">
        <v>46103.5756251157</v>
      </c>
      <c r="O526" s="60">
        <v>46104.3405553241</v>
      </c>
      <c r="P526" s="60">
        <v>46099.7575715509</v>
      </c>
      <c r="Q526" s="60">
        <v>46104.3510917593</v>
      </c>
      <c r="R526" s="59">
        <v>1596.01</v>
      </c>
      <c r="S526" s="59">
        <v>7618.51</v>
      </c>
      <c r="T526" s="59">
        <v>27981.78</v>
      </c>
      <c r="U526" s="59">
        <v>22259.3</v>
      </c>
      <c r="V526" s="59">
        <v>16</v>
      </c>
      <c r="W526" s="59">
        <v>76</v>
      </c>
      <c r="X526" s="59">
        <v>306</v>
      </c>
      <c r="Y526" s="59">
        <v>241</v>
      </c>
      <c r="Z526" s="59">
        <v>148.4168918919</v>
      </c>
      <c r="AA526" s="59">
        <v>0.0446847781</v>
      </c>
      <c r="AB526" s="59">
        <v>-0.4420590285</v>
      </c>
      <c r="AC526" s="59">
        <v>-0.0259326413</v>
      </c>
      <c r="AD526" s="61">
        <f>IF(AND($G526="正式版",$H526="中西医诊所"),IFERROR(R526/同类汇总数据!C$3,0),IF(AND($G526="正式版",$H526="中医诊所"),IFERROR(R526/同类汇总数据!C$4,0),IF(AND($G526="正式版",$H526="口腔诊所"),IFERROR(R526/同类汇总数据!C$5,0),IF(AND($G526="检查版",$H526="中西医诊所"),IFERROR(R526/同类汇总数据!C$6,0),IF(AND($G526="检查版",$H526="中医诊所"),IFERROR(R526/同类汇总数据!C$7,0),IF(AND($G526="检查版",$H526="口腔诊所"),IFERROR(R526/同类汇总数据!C$8,0),IF(AND($G526="互联网版",$H526="中西医诊所"),IFERROR(R526/同类汇总数据!C$9,0),IF(AND($G526="互联网版",$H526="中医诊所"),IFERROR(R526/同类汇总数据!C$10,0),IF(AND($G526="互联网版",$H526="口腔诊所"),IFERROR(R526/同类汇总数据!C$11,0))))))))))</f>
        <v>0.174393930112095</v>
      </c>
      <c r="AE526" s="61">
        <f>IF(AND($G526="正式版",$H526="中西医诊所"),IFERROR(S526/同类汇总数据!D$3,0),IF(AND($G526="正式版",$H526="中医诊所"),IFERROR(S526/同类汇总数据!D$4,0),IF(AND($G526="正式版",$H526="口腔诊所"),IFERROR(S526/同类汇总数据!D$5,0),IF(AND($G526="检查版",$H526="中西医诊所"),IFERROR(S526/同类汇总数据!D$6,0),IF(AND($G526="检查版",$H526="中医诊所"),IFERROR(S526/同类汇总数据!D$7,0),IF(AND($G526="检查版",$H526="口腔诊所"),IFERROR(S526/同类汇总数据!D$8,0),IF(AND($G526="互联网版",$H526="中西医诊所"),IFERROR(S526/同类汇总数据!D$9,0),IF(AND($G526="互联网版",$H526="中医诊所"),IFERROR(S526/同类汇总数据!D$10,0),IF(AND($G526="互联网版",$H526="口腔诊所"),IFERROR(S526/同类汇总数据!D$11,0))))))))))</f>
        <v>0.208819528617371</v>
      </c>
      <c r="AF526" s="61">
        <f>IF(AND($G526="正式版",$H526="中西医诊所"),IFERROR(T526/同类汇总数据!E$3,0),IF(AND($G526="正式版",$H526="中医诊所"),IFERROR(T526/同类汇总数据!E$4,0),IF(AND($G526="正式版",$H526="口腔诊所"),IFERROR(T526/同类汇总数据!E$5,0),IF(AND($G526="检查版",$H526="中西医诊所"),IFERROR(T526/同类汇总数据!E$6,0),IF(AND($G526="检查版",$H526="中医诊所"),IFERROR(T526/同类汇总数据!E$7,0),IF(AND($G526="检查版",$H526="口腔诊所"),IFERROR(T526/同类汇总数据!E$8,0),IF(AND($G526="互联网版",$H526="中西医诊所"),IFERROR(T526/同类汇总数据!E$9,0),IF(AND($G526="互联网版",$H526="中医诊所"),IFERROR(T526/同类汇总数据!E$10,0),IF(AND($G526="互联网版",$H526="口腔诊所"),IFERROR(T526/同类汇总数据!E$11,0))))))))))</f>
        <v>0.256440186400194</v>
      </c>
      <c r="AG526" s="61">
        <f>IF(AND($G526="正式版",$H526="中西医诊所"),IFERROR(U526/同类汇总数据!F$3,0),IF(AND($G526="正式版",$H526="中医诊所"),IFERROR(U526/同类汇总数据!F$4,0),IF(AND($G526="正式版",$H526="口腔诊所"),IFERROR(U526/同类汇总数据!F$5,0),IF(AND($G526="检查版",$H526="中西医诊所"),IFERROR(U526/同类汇总数据!F$6,0),IF(AND($G526="检查版",$H526="中医诊所"),IFERROR(U526/同类汇总数据!F$7,0),IF(AND($G526="检查版",$H526="口腔诊所"),IFERROR(U526/同类汇总数据!F$8,0),IF(AND($G526="互联网版",$H526="中西医诊所"),IFERROR(U526/同类汇总数据!F$9,0),IF(AND($G526="互联网版",$H526="中医诊所"),IFERROR(U526/同类汇总数据!F$10,0),IF(AND($G526="互联网版",$H526="口腔诊所"),IFERROR(U526/同类汇总数据!F$11,0))))))))))</f>
        <v>0.23205339957886</v>
      </c>
      <c r="AH526" s="61">
        <f>IF(AND($G526="正式版",$H526="中西医诊所"),IFERROR(V526/同类汇总数据!G$3,0),IF(AND($G526="正式版",$H526="中医诊所"),IFERROR(V526/同类汇总数据!G$4,0),IF(AND($G526="正式版",$H526="口腔诊所"),IFERROR(V526/同类汇总数据!G$5,0),IF(AND($G526="检查版",$H526="中西医诊所"),IFERROR(V526/同类汇总数据!G$6,0),IF(AND($G526="检查版",$H526="中医诊所"),IFERROR(V526/同类汇总数据!G$7,0),IF(AND($G526="检查版",$H526="口腔诊所"),IFERROR(V526/同类汇总数据!G$8,0),IF(AND($G526="互联网版",$H526="中西医诊所"),IFERROR(V526/同类汇总数据!G$9,0),IF(AND($G526="互联网版",$H526="中医诊所"),IFERROR(V526/同类汇总数据!G$10,0),IF(AND($G526="互联网版",$H526="口腔诊所"),IFERROR(V526/同类汇总数据!G$11,0))))))))))</f>
        <v>0.168774412955124</v>
      </c>
      <c r="AI526" s="61">
        <f>IF(AND($G526="正式版",$H526="中西医诊所"),IFERROR(W526/同类汇总数据!H$3,0),IF(AND($G526="正式版",$H526="中医诊所"),IFERROR(W526/同类汇总数据!H$4,0),IF(AND($G526="正式版",$H526="口腔诊所"),IFERROR(W526/同类汇总数据!H$5,0),IF(AND($G526="检查版",$H526="中西医诊所"),IFERROR(W526/同类汇总数据!H$6,0),IF(AND($G526="检查版",$H526="中医诊所"),IFERROR(W526/同类汇总数据!H$7,0),IF(AND($G526="检查版",$H526="口腔诊所"),IFERROR(W526/同类汇总数据!H$8,0),IF(AND($G526="互联网版",$H526="中西医诊所"),IFERROR(W526/同类汇总数据!H$9,0),IF(AND($G526="互联网版",$H526="中医诊所"),IFERROR(W526/同类汇总数据!H$10,0),IF(AND($G526="互联网版",$H526="口腔诊所"),IFERROR(W526/同类汇总数据!H$11,0))))))))))</f>
        <v>0.207860177928312</v>
      </c>
      <c r="AJ526" s="61">
        <f>IF(AND($G526="正式版",$H526="中西医诊所"),IFERROR(X526/同类汇总数据!I$3,0),IF(AND($G526="正式版",$H526="中医诊所"),IFERROR(X526/同类汇总数据!I$4,0),IF(AND($G526="正式版",$H526="口腔诊所"),IFERROR(X526/同类汇总数据!I$5,0),IF(AND($G526="检查版",$H526="中西医诊所"),IFERROR(X526/同类汇总数据!I$6,0),IF(AND($G526="检查版",$H526="中医诊所"),IFERROR(X526/同类汇总数据!I$7,0),IF(AND($G526="检查版",$H526="口腔诊所"),IFERROR(X526/同类汇总数据!I$8,0),IF(AND($G526="互联网版",$H526="中西医诊所"),IFERROR(X526/同类汇总数据!I$9,0),IF(AND($G526="互联网版",$H526="中医诊所"),IFERROR(X526/同类汇总数据!I$10,0),IF(AND($G526="互联网版",$H526="口腔诊所"),IFERROR(X526/同类汇总数据!I$11,0))))))))))</f>
        <v>0.270578584553907</v>
      </c>
      <c r="AK526" s="61">
        <f>IF(AND($G526="正式版",$H526="中西医诊所"),IFERROR(Y526/同类汇总数据!J$3,0),IF(AND($G526="正式版",$H526="中医诊所"),IFERROR(Y526/同类汇总数据!J$4,0),IF(AND($G526="正式版",$H526="口腔诊所"),IFERROR(Y526/同类汇总数据!J$5,0),IF(AND($G526="检查版",$H526="中西医诊所"),IFERROR(Y526/同类汇总数据!J$6,0),IF(AND($G526="检查版",$H526="中医诊所"),IFERROR(Y526/同类汇总数据!J$7,0),IF(AND($G526="检查版",$H526="口腔诊所"),IFERROR(Y526/同类汇总数据!J$8,0),IF(AND($G526="互联网版",$H526="中西医诊所"),IFERROR(Y526/同类汇总数据!J$9,0),IF(AND($G526="互联网版",$H526="中医诊所"),IFERROR(Y526/同类汇总数据!J$10,0),IF(AND($G526="互联网版",$H526="口腔诊所"),IFERROR(Y526/同类汇总数据!J$11,0))))))))))</f>
        <v>0.240811589012756</v>
      </c>
      <c r="AL526" s="62" t="str">
        <f ca="1" t="shared" ref="AL526:AL589" si="144">IF(YEAR(AO526)&lt;YEAR(TODAY()),"今年内未操作",IF(DATEDIF(AO526,$B$1,"d")&gt;90,"最近三月未操作",IF(DATEDIF(AO526,$B$1,"d")&gt;30,"最近一月未操作",IF(DATEDIF(AO526,$B$1,"d")&gt;7,"最近一周未操作","-"))))</f>
        <v>-</v>
      </c>
      <c r="AM526" s="62" t="str">
        <f t="shared" ref="AM526:AM589" si="145">IF(AE526&lt;0.2,"低于同行20%",IF(AE526&lt;0.5,"低于同行50%",IF(AE526&gt;=2,"高于同行100%",IF(AE526&gt;=1.5,"高于同行150%",IF(AE526&gt;=1.2,"高于同行20%","")))))</f>
        <v>低于同行50%</v>
      </c>
      <c r="AN526" s="5" t="str">
        <f t="shared" ref="AN526:AN589" si="146">IF(AI526&lt;0.2,"低于同行20%",IF(AI526&lt;0.5,"低于同行50%",IF(AI526&gt;=2,"高于同行100%",IF(AI526&gt;=1.5,"高于同行150%",IF(AI526&gt;=1.2,"高于同行20%","")))))</f>
        <v>低于同行50%</v>
      </c>
      <c r="AO526" s="63">
        <f t="shared" ref="AO526:AO589" si="147">MAX(IF(M526&lt;&gt;"",M526,0),IF(N526&lt;&gt;"",N526,0),IF(O526&lt;&gt;"",O526,0),IF(P526&lt;&gt;"",P526,0),IF(Q526&lt;&gt;"",Q526,0))</f>
        <v>46104.3510917593</v>
      </c>
      <c r="AP526" s="5" t="str">
        <f t="shared" ref="AP526:AP589" si="148">IF(AND(DATEDIF(AQ526,$B$1,"d")&lt;=14,DATEDIF(N526,$B$1,"d")&gt;14),"未支付","")</f>
        <v/>
      </c>
      <c r="AQ526" s="60">
        <v>45456.3853613426</v>
      </c>
    </row>
    <row r="527" ht="17" spans="1:43">
      <c r="A527" s="5">
        <f t="shared" si="140"/>
        <v>524</v>
      </c>
      <c r="B527" s="55" t="str">
        <f t="shared" si="141"/>
        <v>无交易</v>
      </c>
      <c r="C527" s="2" t="str">
        <f t="shared" si="142"/>
        <v/>
      </c>
      <c r="D527" s="56" t="str">
        <f t="shared" si="143"/>
        <v>流失</v>
      </c>
      <c r="E527" s="84" t="s">
        <v>1503</v>
      </c>
      <c r="F527" s="58">
        <v>45460.4378816088</v>
      </c>
      <c r="G527" s="59" t="s">
        <v>60</v>
      </c>
      <c r="H527" s="59" t="s">
        <v>63</v>
      </c>
      <c r="I527" s="59" t="s">
        <v>40</v>
      </c>
      <c r="J527" s="59" t="s">
        <v>45</v>
      </c>
      <c r="K527" s="59" t="s">
        <v>1504</v>
      </c>
      <c r="L527" s="59" t="s">
        <v>47</v>
      </c>
      <c r="M527" s="60">
        <v>45971.7064236111</v>
      </c>
      <c r="N527" s="60"/>
      <c r="O527" s="60"/>
      <c r="P527" s="60">
        <v>45606.448514838</v>
      </c>
      <c r="Q527" s="60"/>
      <c r="R527" s="59"/>
      <c r="S527" s="59"/>
      <c r="T527" s="59"/>
      <c r="U527" s="59"/>
      <c r="V527" s="59"/>
      <c r="W527" s="59"/>
      <c r="X527" s="59"/>
      <c r="Y527" s="59"/>
      <c r="Z527" s="59"/>
      <c r="AA527" s="59"/>
      <c r="AB527" s="59"/>
      <c r="AC527" s="59"/>
      <c r="AD527" s="61">
        <f>IF(AND($G527="正式版",$H527="中西医诊所"),IFERROR(R527/同类汇总数据!C$3,0),IF(AND($G527="正式版",$H527="中医诊所"),IFERROR(R527/同类汇总数据!C$4,0),IF(AND($G527="正式版",$H527="口腔诊所"),IFERROR(R527/同类汇总数据!C$5,0),IF(AND($G527="检查版",$H527="中西医诊所"),IFERROR(R527/同类汇总数据!C$6,0),IF(AND($G527="检查版",$H527="中医诊所"),IFERROR(R527/同类汇总数据!C$7,0),IF(AND($G527="检查版",$H527="口腔诊所"),IFERROR(R527/同类汇总数据!C$8,0),IF(AND($G527="互联网版",$H527="中西医诊所"),IFERROR(R527/同类汇总数据!C$9,0),IF(AND($G527="互联网版",$H527="中医诊所"),IFERROR(R527/同类汇总数据!C$10,0),IF(AND($G527="互联网版",$H527="口腔诊所"),IFERROR(R527/同类汇总数据!C$11,0))))))))))</f>
        <v>0</v>
      </c>
      <c r="AE527" s="61">
        <f>IF(AND($G527="正式版",$H527="中西医诊所"),IFERROR(S527/同类汇总数据!D$3,0),IF(AND($G527="正式版",$H527="中医诊所"),IFERROR(S527/同类汇总数据!D$4,0),IF(AND($G527="正式版",$H527="口腔诊所"),IFERROR(S527/同类汇总数据!D$5,0),IF(AND($G527="检查版",$H527="中西医诊所"),IFERROR(S527/同类汇总数据!D$6,0),IF(AND($G527="检查版",$H527="中医诊所"),IFERROR(S527/同类汇总数据!D$7,0),IF(AND($G527="检查版",$H527="口腔诊所"),IFERROR(S527/同类汇总数据!D$8,0),IF(AND($G527="互联网版",$H527="中西医诊所"),IFERROR(S527/同类汇总数据!D$9,0),IF(AND($G527="互联网版",$H527="中医诊所"),IFERROR(S527/同类汇总数据!D$10,0),IF(AND($G527="互联网版",$H527="口腔诊所"),IFERROR(S527/同类汇总数据!D$11,0))))))))))</f>
        <v>0</v>
      </c>
      <c r="AF527" s="61">
        <f>IF(AND($G527="正式版",$H527="中西医诊所"),IFERROR(T527/同类汇总数据!E$3,0),IF(AND($G527="正式版",$H527="中医诊所"),IFERROR(T527/同类汇总数据!E$4,0),IF(AND($G527="正式版",$H527="口腔诊所"),IFERROR(T527/同类汇总数据!E$5,0),IF(AND($G527="检查版",$H527="中西医诊所"),IFERROR(T527/同类汇总数据!E$6,0),IF(AND($G527="检查版",$H527="中医诊所"),IFERROR(T527/同类汇总数据!E$7,0),IF(AND($G527="检查版",$H527="口腔诊所"),IFERROR(T527/同类汇总数据!E$8,0),IF(AND($G527="互联网版",$H527="中西医诊所"),IFERROR(T527/同类汇总数据!E$9,0),IF(AND($G527="互联网版",$H527="中医诊所"),IFERROR(T527/同类汇总数据!E$10,0),IF(AND($G527="互联网版",$H527="口腔诊所"),IFERROR(T527/同类汇总数据!E$11,0))))))))))</f>
        <v>0</v>
      </c>
      <c r="AG527" s="61">
        <f>IF(AND($G527="正式版",$H527="中西医诊所"),IFERROR(U527/同类汇总数据!F$3,0),IF(AND($G527="正式版",$H527="中医诊所"),IFERROR(U527/同类汇总数据!F$4,0),IF(AND($G527="正式版",$H527="口腔诊所"),IFERROR(U527/同类汇总数据!F$5,0),IF(AND($G527="检查版",$H527="中西医诊所"),IFERROR(U527/同类汇总数据!F$6,0),IF(AND($G527="检查版",$H527="中医诊所"),IFERROR(U527/同类汇总数据!F$7,0),IF(AND($G527="检查版",$H527="口腔诊所"),IFERROR(U527/同类汇总数据!F$8,0),IF(AND($G527="互联网版",$H527="中西医诊所"),IFERROR(U527/同类汇总数据!F$9,0),IF(AND($G527="互联网版",$H527="中医诊所"),IFERROR(U527/同类汇总数据!F$10,0),IF(AND($G527="互联网版",$H527="口腔诊所"),IFERROR(U527/同类汇总数据!F$11,0))))))))))</f>
        <v>0</v>
      </c>
      <c r="AH527" s="61">
        <f>IF(AND($G527="正式版",$H527="中西医诊所"),IFERROR(V527/同类汇总数据!G$3,0),IF(AND($G527="正式版",$H527="中医诊所"),IFERROR(V527/同类汇总数据!G$4,0),IF(AND($G527="正式版",$H527="口腔诊所"),IFERROR(V527/同类汇总数据!G$5,0),IF(AND($G527="检查版",$H527="中西医诊所"),IFERROR(V527/同类汇总数据!G$6,0),IF(AND($G527="检查版",$H527="中医诊所"),IFERROR(V527/同类汇总数据!G$7,0),IF(AND($G527="检查版",$H527="口腔诊所"),IFERROR(V527/同类汇总数据!G$8,0),IF(AND($G527="互联网版",$H527="中西医诊所"),IFERROR(V527/同类汇总数据!G$9,0),IF(AND($G527="互联网版",$H527="中医诊所"),IFERROR(V527/同类汇总数据!G$10,0),IF(AND($G527="互联网版",$H527="口腔诊所"),IFERROR(V527/同类汇总数据!G$11,0))))))))))</f>
        <v>0</v>
      </c>
      <c r="AI527" s="61">
        <f>IF(AND($G527="正式版",$H527="中西医诊所"),IFERROR(W527/同类汇总数据!H$3,0),IF(AND($G527="正式版",$H527="中医诊所"),IFERROR(W527/同类汇总数据!H$4,0),IF(AND($G527="正式版",$H527="口腔诊所"),IFERROR(W527/同类汇总数据!H$5,0),IF(AND($G527="检查版",$H527="中西医诊所"),IFERROR(W527/同类汇总数据!H$6,0),IF(AND($G527="检查版",$H527="中医诊所"),IFERROR(W527/同类汇总数据!H$7,0),IF(AND($G527="检查版",$H527="口腔诊所"),IFERROR(W527/同类汇总数据!H$8,0),IF(AND($G527="互联网版",$H527="中西医诊所"),IFERROR(W527/同类汇总数据!H$9,0),IF(AND($G527="互联网版",$H527="中医诊所"),IFERROR(W527/同类汇总数据!H$10,0),IF(AND($G527="互联网版",$H527="口腔诊所"),IFERROR(W527/同类汇总数据!H$11,0))))))))))</f>
        <v>0</v>
      </c>
      <c r="AJ527" s="61">
        <f>IF(AND($G527="正式版",$H527="中西医诊所"),IFERROR(X527/同类汇总数据!I$3,0),IF(AND($G527="正式版",$H527="中医诊所"),IFERROR(X527/同类汇总数据!I$4,0),IF(AND($G527="正式版",$H527="口腔诊所"),IFERROR(X527/同类汇总数据!I$5,0),IF(AND($G527="检查版",$H527="中西医诊所"),IFERROR(X527/同类汇总数据!I$6,0),IF(AND($G527="检查版",$H527="中医诊所"),IFERROR(X527/同类汇总数据!I$7,0),IF(AND($G527="检查版",$H527="口腔诊所"),IFERROR(X527/同类汇总数据!I$8,0),IF(AND($G527="互联网版",$H527="中西医诊所"),IFERROR(X527/同类汇总数据!I$9,0),IF(AND($G527="互联网版",$H527="中医诊所"),IFERROR(X527/同类汇总数据!I$10,0),IF(AND($G527="互联网版",$H527="口腔诊所"),IFERROR(X527/同类汇总数据!I$11,0))))))))))</f>
        <v>0</v>
      </c>
      <c r="AK527" s="61">
        <f>IF(AND($G527="正式版",$H527="中西医诊所"),IFERROR(Y527/同类汇总数据!J$3,0),IF(AND($G527="正式版",$H527="中医诊所"),IFERROR(Y527/同类汇总数据!J$4,0),IF(AND($G527="正式版",$H527="口腔诊所"),IFERROR(Y527/同类汇总数据!J$5,0),IF(AND($G527="检查版",$H527="中西医诊所"),IFERROR(Y527/同类汇总数据!J$6,0),IF(AND($G527="检查版",$H527="中医诊所"),IFERROR(Y527/同类汇总数据!J$7,0),IF(AND($G527="检查版",$H527="口腔诊所"),IFERROR(Y527/同类汇总数据!J$8,0),IF(AND($G527="互联网版",$H527="中西医诊所"),IFERROR(Y527/同类汇总数据!J$9,0),IF(AND($G527="互联网版",$H527="中医诊所"),IFERROR(Y527/同类汇总数据!J$10,0),IF(AND($G527="互联网版",$H527="口腔诊所"),IFERROR(Y527/同类汇总数据!J$11,0))))))))))</f>
        <v>0</v>
      </c>
      <c r="AL527" s="62" t="str">
        <f ca="1" t="shared" si="144"/>
        <v>今年内未操作</v>
      </c>
      <c r="AM527" s="62" t="str">
        <f t="shared" si="145"/>
        <v>低于同行20%</v>
      </c>
      <c r="AN527" s="5" t="str">
        <f t="shared" si="146"/>
        <v>低于同行20%</v>
      </c>
      <c r="AO527" s="63">
        <f t="shared" si="147"/>
        <v>45971.7064236111</v>
      </c>
      <c r="AP527" s="5" t="str">
        <f t="shared" si="148"/>
        <v/>
      </c>
      <c r="AQ527" s="60">
        <v>45456.3880044444</v>
      </c>
    </row>
    <row r="528" ht="17" spans="1:43">
      <c r="A528" s="5">
        <f t="shared" si="140"/>
        <v>525</v>
      </c>
      <c r="B528" s="55" t="str">
        <f t="shared" si="141"/>
        <v>交易波动较大</v>
      </c>
      <c r="C528" s="2" t="str">
        <f t="shared" si="142"/>
        <v/>
      </c>
      <c r="D528" s="56" t="str">
        <f t="shared" si="143"/>
        <v>-</v>
      </c>
      <c r="E528" s="84" t="s">
        <v>1505</v>
      </c>
      <c r="F528" s="58">
        <v>45460.4386847338</v>
      </c>
      <c r="G528" s="59" t="s">
        <v>38</v>
      </c>
      <c r="H528" s="59" t="s">
        <v>39</v>
      </c>
      <c r="I528" s="59" t="s">
        <v>40</v>
      </c>
      <c r="J528" s="59" t="s">
        <v>117</v>
      </c>
      <c r="K528" s="59" t="s">
        <v>1506</v>
      </c>
      <c r="L528" s="59" t="s">
        <v>119</v>
      </c>
      <c r="M528" s="60">
        <v>46103.8608217593</v>
      </c>
      <c r="N528" s="60">
        <v>46103.8524809028</v>
      </c>
      <c r="O528" s="60">
        <v>46103.833030544</v>
      </c>
      <c r="P528" s="60">
        <v>46103.465926088</v>
      </c>
      <c r="Q528" s="60">
        <v>46103.8524882523</v>
      </c>
      <c r="R528" s="59">
        <v>9880.67</v>
      </c>
      <c r="S528" s="59">
        <v>39009.6</v>
      </c>
      <c r="T528" s="59">
        <v>142640.29</v>
      </c>
      <c r="U528" s="59">
        <v>109046.18</v>
      </c>
      <c r="V528" s="59">
        <v>112</v>
      </c>
      <c r="W528" s="59">
        <v>419</v>
      </c>
      <c r="X528" s="59">
        <v>1348</v>
      </c>
      <c r="Y528" s="59">
        <v>1154</v>
      </c>
      <c r="Z528" s="59">
        <v>176.7361102107</v>
      </c>
      <c r="AA528" s="59">
        <v>0.1234927302</v>
      </c>
      <c r="AB528" s="59">
        <v>-0.4961219127</v>
      </c>
      <c r="AC528" s="59">
        <v>-0.0234835107</v>
      </c>
      <c r="AD528" s="61">
        <f>IF(AND($G528="正式版",$H528="中西医诊所"),IFERROR(R528/同类汇总数据!C$3,0),IF(AND($G528="正式版",$H528="中医诊所"),IFERROR(R528/同类汇总数据!C$4,0),IF(AND($G528="正式版",$H528="口腔诊所"),IFERROR(R528/同类汇总数据!C$5,0),IF(AND($G528="检查版",$H528="中西医诊所"),IFERROR(R528/同类汇总数据!C$6,0),IF(AND($G528="检查版",$H528="中医诊所"),IFERROR(R528/同类汇总数据!C$7,0),IF(AND($G528="检查版",$H528="口腔诊所"),IFERROR(R528/同类汇总数据!C$8,0),IF(AND($G528="互联网版",$H528="中西医诊所"),IFERROR(R528/同类汇总数据!C$9,0),IF(AND($G528="互联网版",$H528="中医诊所"),IFERROR(R528/同类汇总数据!C$10,0),IF(AND($G528="互联网版",$H528="口腔诊所"),IFERROR(R528/同类汇总数据!C$11,0))))))))))</f>
        <v>1.07964791789567</v>
      </c>
      <c r="AE528" s="61">
        <f>IF(AND($G528="正式版",$H528="中西医诊所"),IFERROR(S528/同类汇总数据!D$3,0),IF(AND($G528="正式版",$H528="中医诊所"),IFERROR(S528/同类汇总数据!D$4,0),IF(AND($G528="正式版",$H528="口腔诊所"),IFERROR(S528/同类汇总数据!D$5,0),IF(AND($G528="检查版",$H528="中西医诊所"),IFERROR(S528/同类汇总数据!D$6,0),IF(AND($G528="检查版",$H528="中医诊所"),IFERROR(S528/同类汇总数据!D$7,0),IF(AND($G528="检查版",$H528="口腔诊所"),IFERROR(S528/同类汇总数据!D$8,0),IF(AND($G528="互联网版",$H528="中西医诊所"),IFERROR(S528/同类汇总数据!D$9,0),IF(AND($G528="互联网版",$H528="中医诊所"),IFERROR(S528/同类汇总数据!D$10,0),IF(AND($G528="互联网版",$H528="口腔诊所"),IFERROR(S528/同类汇总数据!D$11,0))))))))))</f>
        <v>1.06923352250666</v>
      </c>
      <c r="AF528" s="61">
        <f>IF(AND($G528="正式版",$H528="中西医诊所"),IFERROR(T528/同类汇总数据!E$3,0),IF(AND($G528="正式版",$H528="中医诊所"),IFERROR(T528/同类汇总数据!E$4,0),IF(AND($G528="正式版",$H528="口腔诊所"),IFERROR(T528/同类汇总数据!E$5,0),IF(AND($G528="检查版",$H528="中西医诊所"),IFERROR(T528/同类汇总数据!E$6,0),IF(AND($G528="检查版",$H528="中医诊所"),IFERROR(T528/同类汇总数据!E$7,0),IF(AND($G528="检查版",$H528="口腔诊所"),IFERROR(T528/同类汇总数据!E$8,0),IF(AND($G528="互联网版",$H528="中西医诊所"),IFERROR(T528/同类汇总数据!E$9,0),IF(AND($G528="互联网版",$H528="中医诊所"),IFERROR(T528/同类汇总数据!E$10,0),IF(AND($G528="互联网版",$H528="口腔诊所"),IFERROR(T528/同类汇总数据!E$11,0))))))))))</f>
        <v>1.30723286923769</v>
      </c>
      <c r="AG528" s="61">
        <f>IF(AND($G528="正式版",$H528="中西医诊所"),IFERROR(U528/同类汇总数据!F$3,0),IF(AND($G528="正式版",$H528="中医诊所"),IFERROR(U528/同类汇总数据!F$4,0),IF(AND($G528="正式版",$H528="口腔诊所"),IFERROR(U528/同类汇总数据!F$5,0),IF(AND($G528="检查版",$H528="中西医诊所"),IFERROR(U528/同类汇总数据!F$6,0),IF(AND($G528="检查版",$H528="中医诊所"),IFERROR(U528/同类汇总数据!F$7,0),IF(AND($G528="检查版",$H528="口腔诊所"),IFERROR(U528/同类汇总数据!F$8,0),IF(AND($G528="互联网版",$H528="中西医诊所"),IFERROR(U528/同类汇总数据!F$9,0),IF(AND($G528="互联网版",$H528="中医诊所"),IFERROR(U528/同类汇总数据!F$10,0),IF(AND($G528="互联网版",$H528="口腔诊所"),IFERROR(U528/同类汇总数据!F$11,0))))))))))</f>
        <v>1.13680739197047</v>
      </c>
      <c r="AH528" s="61">
        <f>IF(AND($G528="正式版",$H528="中西医诊所"),IFERROR(V528/同类汇总数据!G$3,0),IF(AND($G528="正式版",$H528="中医诊所"),IFERROR(V528/同类汇总数据!G$4,0),IF(AND($G528="正式版",$H528="口腔诊所"),IFERROR(V528/同类汇总数据!G$5,0),IF(AND($G528="检查版",$H528="中西医诊所"),IFERROR(V528/同类汇总数据!G$6,0),IF(AND($G528="检查版",$H528="中医诊所"),IFERROR(V528/同类汇总数据!G$7,0),IF(AND($G528="检查版",$H528="口腔诊所"),IFERROR(V528/同类汇总数据!G$8,0),IF(AND($G528="互联网版",$H528="中西医诊所"),IFERROR(V528/同类汇总数据!G$9,0),IF(AND($G528="互联网版",$H528="中医诊所"),IFERROR(V528/同类汇总数据!G$10,0),IF(AND($G528="互联网版",$H528="口腔诊所"),IFERROR(V528/同类汇总数据!G$11,0))))))))))</f>
        <v>1.18142089068587</v>
      </c>
      <c r="AI528" s="61">
        <f>IF(AND($G528="正式版",$H528="中西医诊所"),IFERROR(W528/同类汇总数据!H$3,0),IF(AND($G528="正式版",$H528="中医诊所"),IFERROR(W528/同类汇总数据!H$4,0),IF(AND($G528="正式版",$H528="口腔诊所"),IFERROR(W528/同类汇总数据!H$5,0),IF(AND($G528="检查版",$H528="中西医诊所"),IFERROR(W528/同类汇总数据!H$6,0),IF(AND($G528="检查版",$H528="中医诊所"),IFERROR(W528/同类汇总数据!H$7,0),IF(AND($G528="检查版",$H528="口腔诊所"),IFERROR(W528/同类汇总数据!H$8,0),IF(AND($G528="互联网版",$H528="中西医诊所"),IFERROR(W528/同类汇总数据!H$9,0),IF(AND($G528="互联网版",$H528="中医诊所"),IFERROR(W528/同类汇总数据!H$10,0),IF(AND($G528="互联网版",$H528="口腔诊所"),IFERROR(W528/同类汇总数据!H$11,0))))))))))</f>
        <v>1.14596598094688</v>
      </c>
      <c r="AJ528" s="61">
        <f>IF(AND($G528="正式版",$H528="中西医诊所"),IFERROR(X528/同类汇总数据!I$3,0),IF(AND($G528="正式版",$H528="中医诊所"),IFERROR(X528/同类汇总数据!I$4,0),IF(AND($G528="正式版",$H528="口腔诊所"),IFERROR(X528/同类汇总数据!I$5,0),IF(AND($G528="检查版",$H528="中西医诊所"),IFERROR(X528/同类汇总数据!I$6,0),IF(AND($G528="检查版",$H528="中医诊所"),IFERROR(X528/同类汇总数据!I$7,0),IF(AND($G528="检查版",$H528="口腔诊所"),IFERROR(X528/同类汇总数据!I$8,0),IF(AND($G528="互联网版",$H528="中西医诊所"),IFERROR(X528/同类汇总数据!I$9,0),IF(AND($G528="互联网版",$H528="中医诊所"),IFERROR(X528/同类汇总数据!I$10,0),IF(AND($G528="互联网版",$H528="口腔诊所"),IFERROR(X528/同类汇总数据!I$11,0))))))))))</f>
        <v>1.19196056202178</v>
      </c>
      <c r="AK528" s="61">
        <f>IF(AND($G528="正式版",$H528="中西医诊所"),IFERROR(Y528/同类汇总数据!J$3,0),IF(AND($G528="正式版",$H528="中医诊所"),IFERROR(Y528/同类汇总数据!J$4,0),IF(AND($G528="正式版",$H528="口腔诊所"),IFERROR(Y528/同类汇总数据!J$5,0),IF(AND($G528="检查版",$H528="中西医诊所"),IFERROR(Y528/同类汇总数据!J$6,0),IF(AND($G528="检查版",$H528="中医诊所"),IFERROR(Y528/同类汇总数据!J$7,0),IF(AND($G528="检查版",$H528="口腔诊所"),IFERROR(Y528/同类汇总数据!J$8,0),IF(AND($G528="互联网版",$H528="中西医诊所"),IFERROR(Y528/同类汇总数据!J$9,0),IF(AND($G528="互联网版",$H528="中医诊所"),IFERROR(Y528/同类汇总数据!J$10,0),IF(AND($G528="互联网版",$H528="口腔诊所"),IFERROR(Y528/同类汇总数据!J$11,0))))))))))</f>
        <v>1.15309781626855</v>
      </c>
      <c r="AL528" s="62" t="str">
        <f ca="1" t="shared" si="144"/>
        <v>-</v>
      </c>
      <c r="AM528" s="62" t="str">
        <f t="shared" si="145"/>
        <v/>
      </c>
      <c r="AN528" s="5" t="str">
        <f t="shared" si="146"/>
        <v/>
      </c>
      <c r="AO528" s="63">
        <f t="shared" si="147"/>
        <v>46103.8608217593</v>
      </c>
      <c r="AP528" s="5" t="str">
        <f t="shared" si="148"/>
        <v/>
      </c>
      <c r="AQ528" s="60">
        <v>45456.5617497569</v>
      </c>
    </row>
    <row r="529" ht="17" spans="1:43">
      <c r="A529" s="5">
        <f t="shared" si="140"/>
        <v>526</v>
      </c>
      <c r="B529" s="55" t="str">
        <f t="shared" si="141"/>
        <v>连续三月交易上升</v>
      </c>
      <c r="C529" s="2" t="str">
        <f t="shared" si="142"/>
        <v/>
      </c>
      <c r="D529" s="56" t="str">
        <f t="shared" si="143"/>
        <v>-</v>
      </c>
      <c r="E529" s="84" t="s">
        <v>1507</v>
      </c>
      <c r="F529" s="58">
        <v>45460.6996034491</v>
      </c>
      <c r="G529" s="59" t="s">
        <v>38</v>
      </c>
      <c r="H529" s="59" t="s">
        <v>63</v>
      </c>
      <c r="I529" s="59" t="s">
        <v>40</v>
      </c>
      <c r="J529" s="59" t="s">
        <v>149</v>
      </c>
      <c r="K529" s="59" t="s">
        <v>1508</v>
      </c>
      <c r="L529" s="59"/>
      <c r="M529" s="60">
        <v>46103.4559375</v>
      </c>
      <c r="N529" s="60">
        <v>46103.4589503009</v>
      </c>
      <c r="O529" s="60">
        <v>46103.4570866435</v>
      </c>
      <c r="P529" s="60">
        <v>46002.4578471065</v>
      </c>
      <c r="Q529" s="60">
        <v>46002.4756292014</v>
      </c>
      <c r="R529" s="59">
        <v>1480</v>
      </c>
      <c r="S529" s="59">
        <v>9780</v>
      </c>
      <c r="T529" s="59">
        <v>26740</v>
      </c>
      <c r="U529" s="59">
        <v>24540</v>
      </c>
      <c r="V529" s="59">
        <v>3</v>
      </c>
      <c r="W529" s="59">
        <v>11</v>
      </c>
      <c r="X529" s="59">
        <v>36</v>
      </c>
      <c r="Y529" s="59">
        <v>33</v>
      </c>
      <c r="Z529" s="59">
        <v>846.2068965517</v>
      </c>
      <c r="AA529" s="59">
        <v>1.356626506</v>
      </c>
      <c r="AB529" s="59">
        <v>-0.6760343482</v>
      </c>
      <c r="AC529" s="59">
        <v>-0.3158878505</v>
      </c>
      <c r="AD529" s="61">
        <f>IF(AND($G529="正式版",$H529="中西医诊所"),IFERROR(R529/同类汇总数据!C$3,0),IF(AND($G529="正式版",$H529="中医诊所"),IFERROR(R529/同类汇总数据!C$4,0),IF(AND($G529="正式版",$H529="口腔诊所"),IFERROR(R529/同类汇总数据!C$5,0),IF(AND($G529="检查版",$H529="中西医诊所"),IFERROR(R529/同类汇总数据!C$6,0),IF(AND($G529="检查版",$H529="中医诊所"),IFERROR(R529/同类汇总数据!C$7,0),IF(AND($G529="检查版",$H529="口腔诊所"),IFERROR(R529/同类汇总数据!C$8,0),IF(AND($G529="互联网版",$H529="中西医诊所"),IFERROR(R529/同类汇总数据!C$9,0),IF(AND($G529="互联网版",$H529="中医诊所"),IFERROR(R529/同类汇总数据!C$10,0),IF(AND($G529="互联网版",$H529="口腔诊所"),IFERROR(R529/同类汇总数据!C$11,0))))))))))</f>
        <v>0.148036357668017</v>
      </c>
      <c r="AE529" s="61">
        <f>IF(AND($G529="正式版",$H529="中西医诊所"),IFERROR(S529/同类汇总数据!D$3,0),IF(AND($G529="正式版",$H529="中医诊所"),IFERROR(S529/同类汇总数据!D$4,0),IF(AND($G529="正式版",$H529="口腔诊所"),IFERROR(S529/同类汇总数据!D$5,0),IF(AND($G529="检查版",$H529="中西医诊所"),IFERROR(S529/同类汇总数据!D$6,0),IF(AND($G529="检查版",$H529="中医诊所"),IFERROR(S529/同类汇总数据!D$7,0),IF(AND($G529="检查版",$H529="口腔诊所"),IFERROR(S529/同类汇总数据!D$8,0),IF(AND($G529="互联网版",$H529="中西医诊所"),IFERROR(S529/同类汇总数据!D$9,0),IF(AND($G529="互联网版",$H529="中医诊所"),IFERROR(S529/同类汇总数据!D$10,0),IF(AND($G529="互联网版",$H529="口腔诊所"),IFERROR(S529/同类汇总数据!D$11,0))))))))))</f>
        <v>0.225185701281973</v>
      </c>
      <c r="AF529" s="61">
        <f>IF(AND($G529="正式版",$H529="中西医诊所"),IFERROR(T529/同类汇总数据!E$3,0),IF(AND($G529="正式版",$H529="中医诊所"),IFERROR(T529/同类汇总数据!E$4,0),IF(AND($G529="正式版",$H529="口腔诊所"),IFERROR(T529/同类汇总数据!E$5,0),IF(AND($G529="检查版",$H529="中西医诊所"),IFERROR(T529/同类汇总数据!E$6,0),IF(AND($G529="检查版",$H529="中医诊所"),IFERROR(T529/同类汇总数据!E$7,0),IF(AND($G529="检查版",$H529="口腔诊所"),IFERROR(T529/同类汇总数据!E$8,0),IF(AND($G529="互联网版",$H529="中西医诊所"),IFERROR(T529/同类汇总数据!E$9,0),IF(AND($G529="互联网版",$H529="中医诊所"),IFERROR(T529/同类汇总数据!E$10,0),IF(AND($G529="互联网版",$H529="口腔诊所"),IFERROR(T529/同类汇总数据!E$11,0))))))))))</f>
        <v>0.241189978509049</v>
      </c>
      <c r="AG529" s="61">
        <f>IF(AND($G529="正式版",$H529="中西医诊所"),IFERROR(U529/同类汇总数据!F$3,0),IF(AND($G529="正式版",$H529="中医诊所"),IFERROR(U529/同类汇总数据!F$4,0),IF(AND($G529="正式版",$H529="口腔诊所"),IFERROR(U529/同类汇总数据!F$5,0),IF(AND($G529="检查版",$H529="中西医诊所"),IFERROR(U529/同类汇总数据!F$6,0),IF(AND($G529="检查版",$H529="中医诊所"),IFERROR(U529/同类汇总数据!F$7,0),IF(AND($G529="检查版",$H529="口腔诊所"),IFERROR(U529/同类汇总数据!F$8,0),IF(AND($G529="互联网版",$H529="中西医诊所"),IFERROR(U529/同类汇总数据!F$9,0),IF(AND($G529="互联网版",$H529="中医诊所"),IFERROR(U529/同类汇总数据!F$10,0),IF(AND($G529="互联网版",$H529="口腔诊所"),IFERROR(U529/同类汇总数据!F$11,0))))))))))</f>
        <v>0.245650572655852</v>
      </c>
      <c r="AH529" s="61">
        <f>IF(AND($G529="正式版",$H529="中西医诊所"),IFERROR(V529/同类汇总数据!G$3,0),IF(AND($G529="正式版",$H529="中医诊所"),IFERROR(V529/同类汇总数据!G$4,0),IF(AND($G529="正式版",$H529="口腔诊所"),IFERROR(V529/同类汇总数据!G$5,0),IF(AND($G529="检查版",$H529="中西医诊所"),IFERROR(V529/同类汇总数据!G$6,0),IF(AND($G529="检查版",$H529="中医诊所"),IFERROR(V529/同类汇总数据!G$7,0),IF(AND($G529="检查版",$H529="口腔诊所"),IFERROR(V529/同类汇总数据!G$8,0),IF(AND($G529="互联网版",$H529="中西医诊所"),IFERROR(V529/同类汇总数据!G$9,0),IF(AND($G529="互联网版",$H529="中医诊所"),IFERROR(V529/同类汇总数据!G$10,0),IF(AND($G529="互联网版",$H529="口腔诊所"),IFERROR(V529/同类汇总数据!G$11,0))))))))))</f>
        <v>0.222942243096222</v>
      </c>
      <c r="AI529" s="61">
        <f>IF(AND($G529="正式版",$H529="中西医诊所"),IFERROR(W529/同类汇总数据!H$3,0),IF(AND($G529="正式版",$H529="中医诊所"),IFERROR(W529/同类汇总数据!H$4,0),IF(AND($G529="正式版",$H529="口腔诊所"),IFERROR(W529/同类汇总数据!H$5,0),IF(AND($G529="检查版",$H529="中西医诊所"),IFERROR(W529/同类汇总数据!H$6,0),IF(AND($G529="检查版",$H529="中医诊所"),IFERROR(W529/同类汇总数据!H$7,0),IF(AND($G529="检查版",$H529="口腔诊所"),IFERROR(W529/同类汇总数据!H$8,0),IF(AND($G529="互联网版",$H529="中西医诊所"),IFERROR(W529/同类汇总数据!H$9,0),IF(AND($G529="互联网版",$H529="中医诊所"),IFERROR(W529/同类汇总数据!H$10,0),IF(AND($G529="互联网版",$H529="口腔诊所"),IFERROR(W529/同类汇总数据!H$11,0))))))))))</f>
        <v>0.193708693822278</v>
      </c>
      <c r="AJ529" s="61">
        <f>IF(AND($G529="正式版",$H529="中西医诊所"),IFERROR(X529/同类汇总数据!I$3,0),IF(AND($G529="正式版",$H529="中医诊所"),IFERROR(X529/同类汇总数据!I$4,0),IF(AND($G529="正式版",$H529="口腔诊所"),IFERROR(X529/同类汇总数据!I$5,0),IF(AND($G529="检查版",$H529="中西医诊所"),IFERROR(X529/同类汇总数据!I$6,0),IF(AND($G529="检查版",$H529="中医诊所"),IFERROR(X529/同类汇总数据!I$7,0),IF(AND($G529="检查版",$H529="口腔诊所"),IFERROR(X529/同类汇总数据!I$8,0),IF(AND($G529="互联网版",$H529="中西医诊所"),IFERROR(X529/同类汇总数据!I$9,0),IF(AND($G529="互联网版",$H529="中医诊所"),IFERROR(X529/同类汇总数据!I$10,0),IF(AND($G529="互联网版",$H529="口腔诊所"),IFERROR(X529/同类汇总数据!I$11,0))))))))))</f>
        <v>0.243999146002989</v>
      </c>
      <c r="AK529" s="61">
        <f>IF(AND($G529="正式版",$H529="中西医诊所"),IFERROR(Y529/同类汇总数据!J$3,0),IF(AND($G529="正式版",$H529="中医诊所"),IFERROR(Y529/同类汇总数据!J$4,0),IF(AND($G529="正式版",$H529="口腔诊所"),IFERROR(Y529/同类汇总数据!J$5,0),IF(AND($G529="检查版",$H529="中西医诊所"),IFERROR(Y529/同类汇总数据!J$6,0),IF(AND($G529="检查版",$H529="中医诊所"),IFERROR(Y529/同类汇总数据!J$7,0),IF(AND($G529="检查版",$H529="口腔诊所"),IFERROR(Y529/同类汇总数据!J$8,0),IF(AND($G529="互联网版",$H529="中西医诊所"),IFERROR(Y529/同类汇总数据!J$9,0),IF(AND($G529="互联网版",$H529="中医诊所"),IFERROR(Y529/同类汇总数据!J$10,0),IF(AND($G529="互联网版",$H529="口腔诊所"),IFERROR(Y529/同类汇总数据!J$11,0))))))))))</f>
        <v>0.248480691167867</v>
      </c>
      <c r="AL529" s="62" t="str">
        <f ca="1" t="shared" si="144"/>
        <v>-</v>
      </c>
      <c r="AM529" s="62" t="str">
        <f t="shared" si="145"/>
        <v>低于同行50%</v>
      </c>
      <c r="AN529" s="5" t="str">
        <f t="shared" si="146"/>
        <v>低于同行20%</v>
      </c>
      <c r="AO529" s="63">
        <f t="shared" si="147"/>
        <v>46103.4589503009</v>
      </c>
      <c r="AP529" s="5" t="str">
        <f t="shared" si="148"/>
        <v/>
      </c>
      <c r="AQ529" s="60">
        <v>45456.7486134838</v>
      </c>
    </row>
    <row r="530" ht="17" spans="1:43">
      <c r="A530" s="5">
        <f t="shared" si="140"/>
        <v>527</v>
      </c>
      <c r="B530" s="55" t="str">
        <f t="shared" si="141"/>
        <v>连续三月交易上升</v>
      </c>
      <c r="C530" s="2" t="str">
        <f t="shared" si="142"/>
        <v/>
      </c>
      <c r="D530" s="56" t="str">
        <f t="shared" si="143"/>
        <v>-</v>
      </c>
      <c r="E530" s="84" t="s">
        <v>1509</v>
      </c>
      <c r="F530" s="58">
        <v>45460.7478705208</v>
      </c>
      <c r="G530" s="59" t="s">
        <v>38</v>
      </c>
      <c r="H530" s="59" t="s">
        <v>63</v>
      </c>
      <c r="I530" s="59" t="s">
        <v>40</v>
      </c>
      <c r="J530" s="59" t="s">
        <v>511</v>
      </c>
      <c r="K530" s="59" t="s">
        <v>1510</v>
      </c>
      <c r="L530" s="59"/>
      <c r="M530" s="60">
        <v>46104.3628240741</v>
      </c>
      <c r="N530" s="60">
        <v>46103.6982432986</v>
      </c>
      <c r="O530" s="60">
        <v>46103.6973705671</v>
      </c>
      <c r="P530" s="60">
        <v>46099.4718969444</v>
      </c>
      <c r="Q530" s="60">
        <v>46101.4480910069</v>
      </c>
      <c r="R530" s="59">
        <v>3580.8</v>
      </c>
      <c r="S530" s="59">
        <v>14441.9</v>
      </c>
      <c r="T530" s="59">
        <v>30822.9</v>
      </c>
      <c r="U530" s="59">
        <v>28382.4</v>
      </c>
      <c r="V530" s="59">
        <v>14</v>
      </c>
      <c r="W530" s="59">
        <v>42</v>
      </c>
      <c r="X530" s="59">
        <v>99</v>
      </c>
      <c r="Y530" s="59">
        <v>88</v>
      </c>
      <c r="Z530" s="59">
        <v>411.3391304348</v>
      </c>
      <c r="AA530" s="59">
        <v>0.6873941136</v>
      </c>
      <c r="AB530" s="59">
        <v>0.0941411094</v>
      </c>
      <c r="AC530" s="59">
        <v>-0.5195914657</v>
      </c>
      <c r="AD530" s="61">
        <f>IF(AND($G530="正式版",$H530="中西医诊所"),IFERROR(R530/同类汇总数据!C$3,0),IF(AND($G530="正式版",$H530="中医诊所"),IFERROR(R530/同类汇总数据!C$4,0),IF(AND($G530="正式版",$H530="口腔诊所"),IFERROR(R530/同类汇总数据!C$5,0),IF(AND($G530="检查版",$H530="中西医诊所"),IFERROR(R530/同类汇总数据!C$6,0),IF(AND($G530="检查版",$H530="中医诊所"),IFERROR(R530/同类汇总数据!C$7,0),IF(AND($G530="检查版",$H530="口腔诊所"),IFERROR(R530/同类汇总数据!C$8,0),IF(AND($G530="互联网版",$H530="中西医诊所"),IFERROR(R530/同类汇总数据!C$9,0),IF(AND($G530="互联网版",$H530="中医诊所"),IFERROR(R530/同类汇总数据!C$10,0),IF(AND($G530="互联网版",$H530="口腔诊所"),IFERROR(R530/同类汇总数据!C$11,0))))))))))</f>
        <v>0.358167965903808</v>
      </c>
      <c r="AE530" s="61">
        <f>IF(AND($G530="正式版",$H530="中西医诊所"),IFERROR(S530/同类汇总数据!D$3,0),IF(AND($G530="正式版",$H530="中医诊所"),IFERROR(S530/同类汇总数据!D$4,0),IF(AND($G530="正式版",$H530="口腔诊所"),IFERROR(S530/同类汇总数据!D$5,0),IF(AND($G530="检查版",$H530="中西医诊所"),IFERROR(S530/同类汇总数据!D$6,0),IF(AND($G530="检查版",$H530="中医诊所"),IFERROR(S530/同类汇总数据!D$7,0),IF(AND($G530="检查版",$H530="口腔诊所"),IFERROR(S530/同类汇总数据!D$8,0),IF(AND($G530="互联网版",$H530="中西医诊所"),IFERROR(S530/同类汇总数据!D$9,0),IF(AND($G530="互联网版",$H530="中医诊所"),IFERROR(S530/同类汇总数据!D$10,0),IF(AND($G530="互联网版",$H530="口腔诊所"),IFERROR(S530/同类汇总数据!D$11,0))))))))))</f>
        <v>0.332526521405329</v>
      </c>
      <c r="AF530" s="61">
        <f>IF(AND($G530="正式版",$H530="中西医诊所"),IFERROR(T530/同类汇总数据!E$3,0),IF(AND($G530="正式版",$H530="中医诊所"),IFERROR(T530/同类汇总数据!E$4,0),IF(AND($G530="正式版",$H530="口腔诊所"),IFERROR(T530/同类汇总数据!E$5,0),IF(AND($G530="检查版",$H530="中西医诊所"),IFERROR(T530/同类汇总数据!E$6,0),IF(AND($G530="检查版",$H530="中医诊所"),IFERROR(T530/同类汇总数据!E$7,0),IF(AND($G530="检查版",$H530="口腔诊所"),IFERROR(T530/同类汇总数据!E$8,0),IF(AND($G530="互联网版",$H530="中西医诊所"),IFERROR(T530/同类汇总数据!E$9,0),IF(AND($G530="互联网版",$H530="中医诊所"),IFERROR(T530/同类汇总数据!E$10,0),IF(AND($G530="互联网版",$H530="口腔诊所"),IFERROR(T530/同类汇总数据!E$11,0))))))))))</f>
        <v>0.278017000321113</v>
      </c>
      <c r="AG530" s="61">
        <f>IF(AND($G530="正式版",$H530="中西医诊所"),IFERROR(U530/同类汇总数据!F$3,0),IF(AND($G530="正式版",$H530="中医诊所"),IFERROR(U530/同类汇总数据!F$4,0),IF(AND($G530="正式版",$H530="口腔诊所"),IFERROR(U530/同类汇总数据!F$5,0),IF(AND($G530="检查版",$H530="中西医诊所"),IFERROR(U530/同类汇总数据!F$6,0),IF(AND($G530="检查版",$H530="中医诊所"),IFERROR(U530/同类汇总数据!F$7,0),IF(AND($G530="检查版",$H530="口腔诊所"),IFERROR(U530/同类汇总数据!F$8,0),IF(AND($G530="互联网版",$H530="中西医诊所"),IFERROR(U530/同类汇总数据!F$9,0),IF(AND($G530="互联网版",$H530="中医诊所"),IFERROR(U530/同类汇总数据!F$10,0),IF(AND($G530="互联网版",$H530="口腔诊所"),IFERROR(U530/同类汇总数据!F$11,0))))))))))</f>
        <v>0.284113806574876</v>
      </c>
      <c r="AH530" s="61">
        <f>IF(AND($G530="正式版",$H530="中西医诊所"),IFERROR(V530/同类汇总数据!G$3,0),IF(AND($G530="正式版",$H530="中医诊所"),IFERROR(V530/同类汇总数据!G$4,0),IF(AND($G530="正式版",$H530="口腔诊所"),IFERROR(V530/同类汇总数据!G$5,0),IF(AND($G530="检查版",$H530="中西医诊所"),IFERROR(V530/同类汇总数据!G$6,0),IF(AND($G530="检查版",$H530="中医诊所"),IFERROR(V530/同类汇总数据!G$7,0),IF(AND($G530="检查版",$H530="口腔诊所"),IFERROR(V530/同类汇总数据!G$8,0),IF(AND($G530="互联网版",$H530="中西医诊所"),IFERROR(V530/同类汇总数据!G$9,0),IF(AND($G530="互联网版",$H530="中医诊所"),IFERROR(V530/同类汇总数据!G$10,0),IF(AND($G530="互联网版",$H530="口腔诊所"),IFERROR(V530/同类汇总数据!G$11,0))))))))))</f>
        <v>1.04039713444904</v>
      </c>
      <c r="AI530" s="61">
        <f>IF(AND($G530="正式版",$H530="中西医诊所"),IFERROR(W530/同类汇总数据!H$3,0),IF(AND($G530="正式版",$H530="中医诊所"),IFERROR(W530/同类汇总数据!H$4,0),IF(AND($G530="正式版",$H530="口腔诊所"),IFERROR(W530/同类汇总数据!H$5,0),IF(AND($G530="检查版",$H530="中西医诊所"),IFERROR(W530/同类汇总数据!H$6,0),IF(AND($G530="检查版",$H530="中医诊所"),IFERROR(W530/同类汇总数据!H$7,0),IF(AND($G530="检查版",$H530="口腔诊所"),IFERROR(W530/同类汇总数据!H$8,0),IF(AND($G530="互联网版",$H530="中西医诊所"),IFERROR(W530/同类汇总数据!H$9,0),IF(AND($G530="互联网版",$H530="中医诊所"),IFERROR(W530/同类汇总数据!H$10,0),IF(AND($G530="互联网版",$H530="口腔诊所"),IFERROR(W530/同类汇总数据!H$11,0))))))))))</f>
        <v>0.739615012775969</v>
      </c>
      <c r="AJ530" s="61">
        <f>IF(AND($G530="正式版",$H530="中西医诊所"),IFERROR(X530/同类汇总数据!I$3,0),IF(AND($G530="正式版",$H530="中医诊所"),IFERROR(X530/同类汇总数据!I$4,0),IF(AND($G530="正式版",$H530="口腔诊所"),IFERROR(X530/同类汇总数据!I$5,0),IF(AND($G530="检查版",$H530="中西医诊所"),IFERROR(X530/同类汇总数据!I$6,0),IF(AND($G530="检查版",$H530="中医诊所"),IFERROR(X530/同类汇总数据!I$7,0),IF(AND($G530="检查版",$H530="口腔诊所"),IFERROR(X530/同类汇总数据!I$8,0),IF(AND($G530="互联网版",$H530="中西医诊所"),IFERROR(X530/同类汇总数据!I$9,0),IF(AND($G530="互联网版",$H530="中医诊所"),IFERROR(X530/同类汇总数据!I$10,0),IF(AND($G530="互联网版",$H530="口腔诊所"),IFERROR(X530/同类汇总数据!I$11,0))))))))))</f>
        <v>0.67099765150822</v>
      </c>
      <c r="AK530" s="61">
        <f>IF(AND($G530="正式版",$H530="中西医诊所"),IFERROR(Y530/同类汇总数据!J$3,0),IF(AND($G530="正式版",$H530="中医诊所"),IFERROR(Y530/同类汇总数据!J$4,0),IF(AND($G530="正式版",$H530="口腔诊所"),IFERROR(Y530/同类汇总数据!J$5,0),IF(AND($G530="检查版",$H530="中西医诊所"),IFERROR(Y530/同类汇总数据!J$6,0),IF(AND($G530="检查版",$H530="中医诊所"),IFERROR(Y530/同类汇总数据!J$7,0),IF(AND($G530="检查版",$H530="口腔诊所"),IFERROR(Y530/同类汇总数据!J$8,0),IF(AND($G530="互联网版",$H530="中西医诊所"),IFERROR(Y530/同类汇总数据!J$9,0),IF(AND($G530="互联网版",$H530="中医诊所"),IFERROR(Y530/同类汇总数据!J$10,0),IF(AND($G530="互联网版",$H530="口腔诊所"),IFERROR(Y530/同类汇总数据!J$11,0))))))))))</f>
        <v>0.662615176447645</v>
      </c>
      <c r="AL530" s="62" t="str">
        <f ca="1" t="shared" si="144"/>
        <v>-</v>
      </c>
      <c r="AM530" s="62" t="str">
        <f t="shared" si="145"/>
        <v>低于同行50%</v>
      </c>
      <c r="AN530" s="5" t="str">
        <f t="shared" si="146"/>
        <v/>
      </c>
      <c r="AO530" s="63">
        <f t="shared" si="147"/>
        <v>46104.3628240741</v>
      </c>
      <c r="AP530" s="5" t="str">
        <f t="shared" si="148"/>
        <v/>
      </c>
      <c r="AQ530" s="60">
        <v>45460.4378816088</v>
      </c>
    </row>
    <row r="531" ht="17" spans="1:43">
      <c r="A531" s="5">
        <f t="shared" si="140"/>
        <v>528</v>
      </c>
      <c r="B531" s="55" t="str">
        <f t="shared" si="141"/>
        <v>无交易</v>
      </c>
      <c r="C531" s="2" t="str">
        <f t="shared" si="142"/>
        <v/>
      </c>
      <c r="D531" s="56" t="str">
        <f t="shared" si="143"/>
        <v>流失</v>
      </c>
      <c r="E531" s="84" t="s">
        <v>1511</v>
      </c>
      <c r="F531" s="58">
        <v>45460.7488144329</v>
      </c>
      <c r="G531" s="59" t="s">
        <v>38</v>
      </c>
      <c r="H531" s="59" t="s">
        <v>63</v>
      </c>
      <c r="I531" s="59" t="s">
        <v>40</v>
      </c>
      <c r="J531" s="59" t="s">
        <v>149</v>
      </c>
      <c r="K531" s="59" t="s">
        <v>1512</v>
      </c>
      <c r="L531" s="59" t="s">
        <v>151</v>
      </c>
      <c r="M531" s="60">
        <v>45779.657962963</v>
      </c>
      <c r="N531" s="60">
        <v>45779.6722221991</v>
      </c>
      <c r="O531" s="60">
        <v>45779.6702667708</v>
      </c>
      <c r="P531" s="60">
        <v>45486.4426914815</v>
      </c>
      <c r="Q531" s="60">
        <v>45779.6732961574</v>
      </c>
      <c r="R531" s="59"/>
      <c r="S531" s="59"/>
      <c r="T531" s="59"/>
      <c r="U531" s="59"/>
      <c r="V531" s="59"/>
      <c r="W531" s="59"/>
      <c r="X531" s="59"/>
      <c r="Y531" s="59"/>
      <c r="Z531" s="59"/>
      <c r="AA531" s="59"/>
      <c r="AB531" s="59"/>
      <c r="AC531" s="59"/>
      <c r="AD531" s="61">
        <f>IF(AND($G531="正式版",$H531="中西医诊所"),IFERROR(R531/同类汇总数据!C$3,0),IF(AND($G531="正式版",$H531="中医诊所"),IFERROR(R531/同类汇总数据!C$4,0),IF(AND($G531="正式版",$H531="口腔诊所"),IFERROR(R531/同类汇总数据!C$5,0),IF(AND($G531="检查版",$H531="中西医诊所"),IFERROR(R531/同类汇总数据!C$6,0),IF(AND($G531="检查版",$H531="中医诊所"),IFERROR(R531/同类汇总数据!C$7,0),IF(AND($G531="检查版",$H531="口腔诊所"),IFERROR(R531/同类汇总数据!C$8,0),IF(AND($G531="互联网版",$H531="中西医诊所"),IFERROR(R531/同类汇总数据!C$9,0),IF(AND($G531="互联网版",$H531="中医诊所"),IFERROR(R531/同类汇总数据!C$10,0),IF(AND($G531="互联网版",$H531="口腔诊所"),IFERROR(R531/同类汇总数据!C$11,0))))))))))</f>
        <v>0</v>
      </c>
      <c r="AE531" s="61">
        <f>IF(AND($G531="正式版",$H531="中西医诊所"),IFERROR(S531/同类汇总数据!D$3,0),IF(AND($G531="正式版",$H531="中医诊所"),IFERROR(S531/同类汇总数据!D$4,0),IF(AND($G531="正式版",$H531="口腔诊所"),IFERROR(S531/同类汇总数据!D$5,0),IF(AND($G531="检查版",$H531="中西医诊所"),IFERROR(S531/同类汇总数据!D$6,0),IF(AND($G531="检查版",$H531="中医诊所"),IFERROR(S531/同类汇总数据!D$7,0),IF(AND($G531="检查版",$H531="口腔诊所"),IFERROR(S531/同类汇总数据!D$8,0),IF(AND($G531="互联网版",$H531="中西医诊所"),IFERROR(S531/同类汇总数据!D$9,0),IF(AND($G531="互联网版",$H531="中医诊所"),IFERROR(S531/同类汇总数据!D$10,0),IF(AND($G531="互联网版",$H531="口腔诊所"),IFERROR(S531/同类汇总数据!D$11,0))))))))))</f>
        <v>0</v>
      </c>
      <c r="AF531" s="61">
        <f>IF(AND($G531="正式版",$H531="中西医诊所"),IFERROR(T531/同类汇总数据!E$3,0),IF(AND($G531="正式版",$H531="中医诊所"),IFERROR(T531/同类汇总数据!E$4,0),IF(AND($G531="正式版",$H531="口腔诊所"),IFERROR(T531/同类汇总数据!E$5,0),IF(AND($G531="检查版",$H531="中西医诊所"),IFERROR(T531/同类汇总数据!E$6,0),IF(AND($G531="检查版",$H531="中医诊所"),IFERROR(T531/同类汇总数据!E$7,0),IF(AND($G531="检查版",$H531="口腔诊所"),IFERROR(T531/同类汇总数据!E$8,0),IF(AND($G531="互联网版",$H531="中西医诊所"),IFERROR(T531/同类汇总数据!E$9,0),IF(AND($G531="互联网版",$H531="中医诊所"),IFERROR(T531/同类汇总数据!E$10,0),IF(AND($G531="互联网版",$H531="口腔诊所"),IFERROR(T531/同类汇总数据!E$11,0))))))))))</f>
        <v>0</v>
      </c>
      <c r="AG531" s="61">
        <f>IF(AND($G531="正式版",$H531="中西医诊所"),IFERROR(U531/同类汇总数据!F$3,0),IF(AND($G531="正式版",$H531="中医诊所"),IFERROR(U531/同类汇总数据!F$4,0),IF(AND($G531="正式版",$H531="口腔诊所"),IFERROR(U531/同类汇总数据!F$5,0),IF(AND($G531="检查版",$H531="中西医诊所"),IFERROR(U531/同类汇总数据!F$6,0),IF(AND($G531="检查版",$H531="中医诊所"),IFERROR(U531/同类汇总数据!F$7,0),IF(AND($G531="检查版",$H531="口腔诊所"),IFERROR(U531/同类汇总数据!F$8,0),IF(AND($G531="互联网版",$H531="中西医诊所"),IFERROR(U531/同类汇总数据!F$9,0),IF(AND($G531="互联网版",$H531="中医诊所"),IFERROR(U531/同类汇总数据!F$10,0),IF(AND($G531="互联网版",$H531="口腔诊所"),IFERROR(U531/同类汇总数据!F$11,0))))))))))</f>
        <v>0</v>
      </c>
      <c r="AH531" s="61">
        <f>IF(AND($G531="正式版",$H531="中西医诊所"),IFERROR(V531/同类汇总数据!G$3,0),IF(AND($G531="正式版",$H531="中医诊所"),IFERROR(V531/同类汇总数据!G$4,0),IF(AND($G531="正式版",$H531="口腔诊所"),IFERROR(V531/同类汇总数据!G$5,0),IF(AND($G531="检查版",$H531="中西医诊所"),IFERROR(V531/同类汇总数据!G$6,0),IF(AND($G531="检查版",$H531="中医诊所"),IFERROR(V531/同类汇总数据!G$7,0),IF(AND($G531="检查版",$H531="口腔诊所"),IFERROR(V531/同类汇总数据!G$8,0),IF(AND($G531="互联网版",$H531="中西医诊所"),IFERROR(V531/同类汇总数据!G$9,0),IF(AND($G531="互联网版",$H531="中医诊所"),IFERROR(V531/同类汇总数据!G$10,0),IF(AND($G531="互联网版",$H531="口腔诊所"),IFERROR(V531/同类汇总数据!G$11,0))))))))))</f>
        <v>0</v>
      </c>
      <c r="AI531" s="61">
        <f>IF(AND($G531="正式版",$H531="中西医诊所"),IFERROR(W531/同类汇总数据!H$3,0),IF(AND($G531="正式版",$H531="中医诊所"),IFERROR(W531/同类汇总数据!H$4,0),IF(AND($G531="正式版",$H531="口腔诊所"),IFERROR(W531/同类汇总数据!H$5,0),IF(AND($G531="检查版",$H531="中西医诊所"),IFERROR(W531/同类汇总数据!H$6,0),IF(AND($G531="检查版",$H531="中医诊所"),IFERROR(W531/同类汇总数据!H$7,0),IF(AND($G531="检查版",$H531="口腔诊所"),IFERROR(W531/同类汇总数据!H$8,0),IF(AND($G531="互联网版",$H531="中西医诊所"),IFERROR(W531/同类汇总数据!H$9,0),IF(AND($G531="互联网版",$H531="中医诊所"),IFERROR(W531/同类汇总数据!H$10,0),IF(AND($G531="互联网版",$H531="口腔诊所"),IFERROR(W531/同类汇总数据!H$11,0))))))))))</f>
        <v>0</v>
      </c>
      <c r="AJ531" s="61">
        <f>IF(AND($G531="正式版",$H531="中西医诊所"),IFERROR(X531/同类汇总数据!I$3,0),IF(AND($G531="正式版",$H531="中医诊所"),IFERROR(X531/同类汇总数据!I$4,0),IF(AND($G531="正式版",$H531="口腔诊所"),IFERROR(X531/同类汇总数据!I$5,0),IF(AND($G531="检查版",$H531="中西医诊所"),IFERROR(X531/同类汇总数据!I$6,0),IF(AND($G531="检查版",$H531="中医诊所"),IFERROR(X531/同类汇总数据!I$7,0),IF(AND($G531="检查版",$H531="口腔诊所"),IFERROR(X531/同类汇总数据!I$8,0),IF(AND($G531="互联网版",$H531="中西医诊所"),IFERROR(X531/同类汇总数据!I$9,0),IF(AND($G531="互联网版",$H531="中医诊所"),IFERROR(X531/同类汇总数据!I$10,0),IF(AND($G531="互联网版",$H531="口腔诊所"),IFERROR(X531/同类汇总数据!I$11,0))))))))))</f>
        <v>0</v>
      </c>
      <c r="AK531" s="61">
        <f>IF(AND($G531="正式版",$H531="中西医诊所"),IFERROR(Y531/同类汇总数据!J$3,0),IF(AND($G531="正式版",$H531="中医诊所"),IFERROR(Y531/同类汇总数据!J$4,0),IF(AND($G531="正式版",$H531="口腔诊所"),IFERROR(Y531/同类汇总数据!J$5,0),IF(AND($G531="检查版",$H531="中西医诊所"),IFERROR(Y531/同类汇总数据!J$6,0),IF(AND($G531="检查版",$H531="中医诊所"),IFERROR(Y531/同类汇总数据!J$7,0),IF(AND($G531="检查版",$H531="口腔诊所"),IFERROR(Y531/同类汇总数据!J$8,0),IF(AND($G531="互联网版",$H531="中西医诊所"),IFERROR(Y531/同类汇总数据!J$9,0),IF(AND($G531="互联网版",$H531="中医诊所"),IFERROR(Y531/同类汇总数据!J$10,0),IF(AND($G531="互联网版",$H531="口腔诊所"),IFERROR(Y531/同类汇总数据!J$11,0))))))))))</f>
        <v>0</v>
      </c>
      <c r="AL531" s="62" t="str">
        <f ca="1" t="shared" si="144"/>
        <v>今年内未操作</v>
      </c>
      <c r="AM531" s="62" t="str">
        <f t="shared" si="145"/>
        <v>低于同行20%</v>
      </c>
      <c r="AN531" s="5" t="str">
        <f t="shared" si="146"/>
        <v>低于同行20%</v>
      </c>
      <c r="AO531" s="63">
        <f t="shared" si="147"/>
        <v>45779.6732961574</v>
      </c>
      <c r="AP531" s="5" t="str">
        <f t="shared" si="148"/>
        <v/>
      </c>
      <c r="AQ531" s="60">
        <v>45460.4386847338</v>
      </c>
    </row>
    <row r="532" ht="17" spans="1:43">
      <c r="A532" s="5">
        <f t="shared" si="140"/>
        <v>529</v>
      </c>
      <c r="B532" s="55" t="str">
        <f t="shared" si="141"/>
        <v>连续三月交易上升</v>
      </c>
      <c r="C532" s="2" t="str">
        <f t="shared" si="142"/>
        <v/>
      </c>
      <c r="D532" s="56" t="str">
        <f t="shared" si="143"/>
        <v>-</v>
      </c>
      <c r="E532" s="84" t="s">
        <v>1513</v>
      </c>
      <c r="F532" s="58">
        <v>45462.4251980208</v>
      </c>
      <c r="G532" s="59" t="s">
        <v>38</v>
      </c>
      <c r="H532" s="59" t="s">
        <v>39</v>
      </c>
      <c r="I532" s="59" t="s">
        <v>40</v>
      </c>
      <c r="J532" s="59" t="s">
        <v>121</v>
      </c>
      <c r="K532" s="59" t="s">
        <v>1514</v>
      </c>
      <c r="L532" s="59"/>
      <c r="M532" s="60">
        <v>46104.365</v>
      </c>
      <c r="N532" s="60">
        <v>46103.8534885069</v>
      </c>
      <c r="O532" s="60">
        <v>46104.3781285301</v>
      </c>
      <c r="P532" s="60">
        <v>46101.4592261227</v>
      </c>
      <c r="Q532" s="60">
        <v>46103.8535343981</v>
      </c>
      <c r="R532" s="59">
        <v>7372</v>
      </c>
      <c r="S532" s="59">
        <v>34546.5</v>
      </c>
      <c r="T532" s="59">
        <v>95640.71</v>
      </c>
      <c r="U532" s="59">
        <v>82577.86</v>
      </c>
      <c r="V532" s="59">
        <v>133</v>
      </c>
      <c r="W532" s="59">
        <v>511</v>
      </c>
      <c r="X532" s="59">
        <v>1609</v>
      </c>
      <c r="Y532" s="59">
        <v>1452</v>
      </c>
      <c r="Z532" s="59">
        <v>99.3716726835</v>
      </c>
      <c r="AA532" s="59">
        <v>0.4067424606</v>
      </c>
      <c r="AB532" s="59">
        <v>-0.3278540502</v>
      </c>
      <c r="AC532" s="59">
        <v>-0.368508209</v>
      </c>
      <c r="AD532" s="61">
        <f>IF(AND($G532="正式版",$H532="中西医诊所"),IFERROR(R532/同类汇总数据!C$3,0),IF(AND($G532="正式版",$H532="中医诊所"),IFERROR(R532/同类汇总数据!C$4,0),IF(AND($G532="正式版",$H532="口腔诊所"),IFERROR(R532/同类汇总数据!C$5,0),IF(AND($G532="检查版",$H532="中西医诊所"),IFERROR(R532/同类汇总数据!C$6,0),IF(AND($G532="检查版",$H532="中医诊所"),IFERROR(R532/同类汇总数据!C$7,0),IF(AND($G532="检查版",$H532="口腔诊所"),IFERROR(R532/同类汇总数据!C$8,0),IF(AND($G532="互联网版",$H532="中西医诊所"),IFERROR(R532/同类汇总数据!C$9,0),IF(AND($G532="互联网版",$H532="中医诊所"),IFERROR(R532/同类汇总数据!C$10,0),IF(AND($G532="互联网版",$H532="口腔诊所"),IFERROR(R532/同类汇总数据!C$11,0))))))))))</f>
        <v>0.805528820487569</v>
      </c>
      <c r="AE532" s="61">
        <f>IF(AND($G532="正式版",$H532="中西医诊所"),IFERROR(S532/同类汇总数据!D$3,0),IF(AND($G532="正式版",$H532="中医诊所"),IFERROR(S532/同类汇总数据!D$4,0),IF(AND($G532="正式版",$H532="口腔诊所"),IFERROR(S532/同类汇总数据!D$5,0),IF(AND($G532="检查版",$H532="中西医诊所"),IFERROR(S532/同类汇总数据!D$6,0),IF(AND($G532="检查版",$H532="中医诊所"),IFERROR(S532/同类汇总数据!D$7,0),IF(AND($G532="检查版",$H532="口腔诊所"),IFERROR(S532/同类汇总数据!D$8,0),IF(AND($G532="互联网版",$H532="中西医诊所"),IFERROR(S532/同类汇总数据!D$9,0),IF(AND($G532="互联网版",$H532="中医诊所"),IFERROR(S532/同类汇总数据!D$10,0),IF(AND($G532="互联网版",$H532="口腔诊所"),IFERROR(S532/同类汇总数据!D$11,0))))))))))</f>
        <v>0.946902195492293</v>
      </c>
      <c r="AF532" s="61">
        <f>IF(AND($G532="正式版",$H532="中西医诊所"),IFERROR(T532/同类汇总数据!E$3,0),IF(AND($G532="正式版",$H532="中医诊所"),IFERROR(T532/同类汇总数据!E$4,0),IF(AND($G532="正式版",$H532="口腔诊所"),IFERROR(T532/同类汇总数据!E$5,0),IF(AND($G532="检查版",$H532="中西医诊所"),IFERROR(T532/同类汇总数据!E$6,0),IF(AND($G532="检查版",$H532="中医诊所"),IFERROR(T532/同类汇总数据!E$7,0),IF(AND($G532="检查版",$H532="口腔诊所"),IFERROR(T532/同类汇总数据!E$8,0),IF(AND($G532="互联网版",$H532="中西医诊所"),IFERROR(T532/同类汇总数据!E$9,0),IF(AND($G532="互联网版",$H532="中医诊所"),IFERROR(T532/同类汇总数据!E$10,0),IF(AND($G532="互联网版",$H532="口腔诊所"),IFERROR(T532/同类汇总数据!E$11,0))))))))))</f>
        <v>0.876503263904116</v>
      </c>
      <c r="AG532" s="61">
        <f>IF(AND($G532="正式版",$H532="中西医诊所"),IFERROR(U532/同类汇总数据!F$3,0),IF(AND($G532="正式版",$H532="中医诊所"),IFERROR(U532/同类汇总数据!F$4,0),IF(AND($G532="正式版",$H532="口腔诊所"),IFERROR(U532/同类汇总数据!F$5,0),IF(AND($G532="检查版",$H532="中西医诊所"),IFERROR(U532/同类汇总数据!F$6,0),IF(AND($G532="检查版",$H532="中医诊所"),IFERROR(U532/同类汇总数据!F$7,0),IF(AND($G532="检查版",$H532="口腔诊所"),IFERROR(U532/同类汇总数据!F$8,0),IF(AND($G532="互联网版",$H532="中西医诊所"),IFERROR(U532/同类汇总数据!F$9,0),IF(AND($G532="互联网版",$H532="中医诊所"),IFERROR(U532/同类汇总数据!F$10,0),IF(AND($G532="互联网版",$H532="口腔诊所"),IFERROR(U532/同类汇总数据!F$11,0))))))))))</f>
        <v>0.860874921625888</v>
      </c>
      <c r="AH532" s="61">
        <f>IF(AND($G532="正式版",$H532="中西医诊所"),IFERROR(V532/同类汇总数据!G$3,0),IF(AND($G532="正式版",$H532="中医诊所"),IFERROR(V532/同类汇总数据!G$4,0),IF(AND($G532="正式版",$H532="口腔诊所"),IFERROR(V532/同类汇总数据!G$5,0),IF(AND($G532="检查版",$H532="中西医诊所"),IFERROR(V532/同类汇总数据!G$6,0),IF(AND($G532="检查版",$H532="中医诊所"),IFERROR(V532/同类汇总数据!G$7,0),IF(AND($G532="检查版",$H532="口腔诊所"),IFERROR(V532/同类汇总数据!G$8,0),IF(AND($G532="互联网版",$H532="中西医诊所"),IFERROR(V532/同类汇总数据!G$9,0),IF(AND($G532="互联网版",$H532="中医诊所"),IFERROR(V532/同类汇总数据!G$10,0),IF(AND($G532="互联网版",$H532="口腔诊所"),IFERROR(V532/同类汇总数据!G$11,0))))))))))</f>
        <v>1.40293730768947</v>
      </c>
      <c r="AI532" s="61">
        <f>IF(AND($G532="正式版",$H532="中西医诊所"),IFERROR(W532/同类汇总数据!H$3,0),IF(AND($G532="正式版",$H532="中医诊所"),IFERROR(W532/同类汇总数据!H$4,0),IF(AND($G532="正式版",$H532="口腔诊所"),IFERROR(W532/同类汇总数据!H$5,0),IF(AND($G532="检查版",$H532="中西医诊所"),IFERROR(W532/同类汇总数据!H$6,0),IF(AND($G532="检查版",$H532="中医诊所"),IFERROR(W532/同类汇总数据!H$7,0),IF(AND($G532="检查版",$H532="口腔诊所"),IFERROR(W532/同类汇总数据!H$8,0),IF(AND($G532="互联网版",$H532="中西医诊所"),IFERROR(W532/同类汇总数据!H$9,0),IF(AND($G532="互联网版",$H532="中医诊所"),IFERROR(W532/同类汇总数据!H$10,0),IF(AND($G532="互联网版",$H532="口腔诊所"),IFERROR(W532/同类汇总数据!H$11,0))))))))))</f>
        <v>1.39758619633378</v>
      </c>
      <c r="AJ532" s="61">
        <f>IF(AND($G532="正式版",$H532="中西医诊所"),IFERROR(X532/同类汇总数据!I$3,0),IF(AND($G532="正式版",$H532="中医诊所"),IFERROR(X532/同类汇总数据!I$4,0),IF(AND($G532="正式版",$H532="口腔诊所"),IFERROR(X532/同类汇总数据!I$5,0),IF(AND($G532="检查版",$H532="中西医诊所"),IFERROR(X532/同类汇总数据!I$6,0),IF(AND($G532="检查版",$H532="中医诊所"),IFERROR(X532/同类汇总数据!I$7,0),IF(AND($G532="检查版",$H532="口腔诊所"),IFERROR(X532/同类汇总数据!I$8,0),IF(AND($G532="互联网版",$H532="中西医诊所"),IFERROR(X532/同类汇总数据!I$9,0),IF(AND($G532="互联网版",$H532="中医诊所"),IFERROR(X532/同类汇总数据!I$10,0),IF(AND($G532="互联网版",$H532="口腔诊所"),IFERROR(X532/同类汇总数据!I$11,0))))))))))</f>
        <v>1.42274817825894</v>
      </c>
      <c r="AK532" s="61">
        <f>IF(AND($G532="正式版",$H532="中西医诊所"),IFERROR(Y532/同类汇总数据!J$3,0),IF(AND($G532="正式版",$H532="中医诊所"),IFERROR(Y532/同类汇总数据!J$4,0),IF(AND($G532="正式版",$H532="口腔诊所"),IFERROR(Y532/同类汇总数据!J$5,0),IF(AND($G532="检查版",$H532="中西医诊所"),IFERROR(Y532/同类汇总数据!J$6,0),IF(AND($G532="检查版",$H532="中医诊所"),IFERROR(Y532/同类汇总数据!J$7,0),IF(AND($G532="检查版",$H532="口腔诊所"),IFERROR(Y532/同类汇总数据!J$8,0),IF(AND($G532="互联网版",$H532="中西医诊所"),IFERROR(Y532/同类汇总数据!J$9,0),IF(AND($G532="互联网版",$H532="中医诊所"),IFERROR(Y532/同类汇总数据!J$10,0),IF(AND($G532="互联网版",$H532="口腔诊所"),IFERROR(Y532/同类汇总数据!J$11,0))))))))))</f>
        <v>1.45086484334657</v>
      </c>
      <c r="AL532" s="62" t="str">
        <f ca="1" t="shared" si="144"/>
        <v>-</v>
      </c>
      <c r="AM532" s="62" t="str">
        <f t="shared" si="145"/>
        <v/>
      </c>
      <c r="AN532" s="5" t="str">
        <f t="shared" si="146"/>
        <v>高于同行20%</v>
      </c>
      <c r="AO532" s="63">
        <f t="shared" si="147"/>
        <v>46104.3781285301</v>
      </c>
      <c r="AP532" s="5" t="str">
        <f t="shared" si="148"/>
        <v/>
      </c>
      <c r="AQ532" s="60">
        <v>45460.6996034491</v>
      </c>
    </row>
    <row r="533" ht="17" spans="1:43">
      <c r="A533" s="5">
        <f t="shared" si="140"/>
        <v>530</v>
      </c>
      <c r="B533" s="55" t="str">
        <f t="shared" si="141"/>
        <v>交易波动较大</v>
      </c>
      <c r="C533" s="2" t="str">
        <f t="shared" si="142"/>
        <v/>
      </c>
      <c r="D533" s="56" t="str">
        <f t="shared" si="143"/>
        <v>-</v>
      </c>
      <c r="E533" s="84" t="s">
        <v>1515</v>
      </c>
      <c r="F533" s="58">
        <v>45462.4273747454</v>
      </c>
      <c r="G533" s="59" t="s">
        <v>38</v>
      </c>
      <c r="H533" s="59" t="s">
        <v>39</v>
      </c>
      <c r="I533" s="59" t="s">
        <v>40</v>
      </c>
      <c r="J533" s="59" t="s">
        <v>121</v>
      </c>
      <c r="K533" s="59" t="s">
        <v>1516</v>
      </c>
      <c r="L533" s="59"/>
      <c r="M533" s="60">
        <v>46104.3450925926</v>
      </c>
      <c r="N533" s="60">
        <v>46104.3949270602</v>
      </c>
      <c r="O533" s="60">
        <v>46104.3938000232</v>
      </c>
      <c r="P533" s="60">
        <v>46093.5631828241</v>
      </c>
      <c r="Q533" s="60">
        <v>46104.3949639005</v>
      </c>
      <c r="R533" s="59">
        <v>10915</v>
      </c>
      <c r="S533" s="59">
        <v>39257</v>
      </c>
      <c r="T533" s="59">
        <v>134664</v>
      </c>
      <c r="U533" s="59">
        <v>120639</v>
      </c>
      <c r="V533" s="59">
        <v>136</v>
      </c>
      <c r="W533" s="59">
        <v>475</v>
      </c>
      <c r="X533" s="59">
        <v>1633</v>
      </c>
      <c r="Y533" s="59">
        <v>1447</v>
      </c>
      <c r="Z533" s="59">
        <v>248.2283950617</v>
      </c>
      <c r="AA533" s="59">
        <v>-0.161658872</v>
      </c>
      <c r="AB533" s="59">
        <v>-0.0360848086</v>
      </c>
      <c r="AC533" s="59">
        <v>-0.1718235906</v>
      </c>
      <c r="AD533" s="61">
        <f>IF(AND($G533="正式版",$H533="中西医诊所"),IFERROR(R533/同类汇总数据!C$3,0),IF(AND($G533="正式版",$H533="中医诊所"),IFERROR(R533/同类汇总数据!C$4,0),IF(AND($G533="正式版",$H533="口腔诊所"),IFERROR(R533/同类汇总数据!C$5,0),IF(AND($G533="检查版",$H533="中西医诊所"),IFERROR(R533/同类汇总数据!C$6,0),IF(AND($G533="检查版",$H533="中医诊所"),IFERROR(R533/同类汇总数据!C$7,0),IF(AND($G533="检查版",$H533="口腔诊所"),IFERROR(R533/同类汇总数据!C$8,0),IF(AND($G533="互联网版",$H533="中西医诊所"),IFERROR(R533/同类汇总数据!C$9,0),IF(AND($G533="互联网版",$H533="中医诊所"),IFERROR(R533/同类汇总数据!C$10,0),IF(AND($G533="互联网版",$H533="口腔诊所"),IFERROR(R533/同类汇总数据!C$11,0))))))))))</f>
        <v>1.19266780732797</v>
      </c>
      <c r="AE533" s="61">
        <f>IF(AND($G533="正式版",$H533="中西医诊所"),IFERROR(S533/同类汇总数据!D$3,0),IF(AND($G533="正式版",$H533="中医诊所"),IFERROR(S533/同类汇总数据!D$4,0),IF(AND($G533="正式版",$H533="口腔诊所"),IFERROR(S533/同类汇总数据!D$5,0),IF(AND($G533="检查版",$H533="中西医诊所"),IFERROR(S533/同类汇总数据!D$6,0),IF(AND($G533="检查版",$H533="中医诊所"),IFERROR(S533/同类汇总数据!D$7,0),IF(AND($G533="检查版",$H533="口腔诊所"),IFERROR(S533/同类汇总数据!D$8,0),IF(AND($G533="互联网版",$H533="中西医诊所"),IFERROR(S533/同类汇总数据!D$9,0),IF(AND($G533="互联网版",$H533="中医诊所"),IFERROR(S533/同类汇总数据!D$10,0),IF(AND($G533="互联网版",$H533="口腔诊所"),IFERROR(S533/同类汇总数据!D$11,0))))))))))</f>
        <v>1.07601463211732</v>
      </c>
      <c r="AF533" s="61">
        <f>IF(AND($G533="正式版",$H533="中西医诊所"),IFERROR(T533/同类汇总数据!E$3,0),IF(AND($G533="正式版",$H533="中医诊所"),IFERROR(T533/同类汇总数据!E$4,0),IF(AND($G533="正式版",$H533="口腔诊所"),IFERROR(T533/同类汇总数据!E$5,0),IF(AND($G533="检查版",$H533="中西医诊所"),IFERROR(T533/同类汇总数据!E$6,0),IF(AND($G533="检查版",$H533="中医诊所"),IFERROR(T533/同类汇总数据!E$7,0),IF(AND($G533="检查版",$H533="口腔诊所"),IFERROR(T533/同类汇总数据!E$8,0),IF(AND($G533="互联网版",$H533="中西医诊所"),IFERROR(T533/同类汇总数据!E$9,0),IF(AND($G533="互联网版",$H533="中医诊所"),IFERROR(T533/同类汇总数据!E$10,0),IF(AND($G533="互联网版",$H533="口腔诊所"),IFERROR(T533/同类汇总数据!E$11,0))))))))))</f>
        <v>1.23413382784783</v>
      </c>
      <c r="AG533" s="61">
        <f>IF(AND($G533="正式版",$H533="中西医诊所"),IFERROR(U533/同类汇总数据!F$3,0),IF(AND($G533="正式版",$H533="中医诊所"),IFERROR(U533/同类汇总数据!F$4,0),IF(AND($G533="正式版",$H533="口腔诊所"),IFERROR(U533/同类汇总数据!F$5,0),IF(AND($G533="检查版",$H533="中西医诊所"),IFERROR(U533/同类汇总数据!F$6,0),IF(AND($G533="检查版",$H533="中医诊所"),IFERROR(U533/同类汇总数据!F$7,0),IF(AND($G533="检查版",$H533="口腔诊所"),IFERROR(U533/同类汇总数据!F$8,0),IF(AND($G533="互联网版",$H533="中西医诊所"),IFERROR(U533/同类汇总数据!F$9,0),IF(AND($G533="互联网版",$H533="中医诊所"),IFERROR(U533/同类汇总数据!F$10,0),IF(AND($G533="互联网版",$H533="口腔诊所"),IFERROR(U533/同类汇总数据!F$11,0))))))))))</f>
        <v>1.2576626431107</v>
      </c>
      <c r="AH533" s="61">
        <f>IF(AND($G533="正式版",$H533="中西医诊所"),IFERROR(V533/同类汇总数据!G$3,0),IF(AND($G533="正式版",$H533="中医诊所"),IFERROR(V533/同类汇总数据!G$4,0),IF(AND($G533="正式版",$H533="口腔诊所"),IFERROR(V533/同类汇总数据!G$5,0),IF(AND($G533="检查版",$H533="中西医诊所"),IFERROR(V533/同类汇总数据!G$6,0),IF(AND($G533="检查版",$H533="中医诊所"),IFERROR(V533/同类汇总数据!G$7,0),IF(AND($G533="检查版",$H533="口腔诊所"),IFERROR(V533/同类汇总数据!G$8,0),IF(AND($G533="互联网版",$H533="中西医诊所"),IFERROR(V533/同类汇总数据!G$9,0),IF(AND($G533="互联网版",$H533="中医诊所"),IFERROR(V533/同类汇总数据!G$10,0),IF(AND($G533="互联网版",$H533="口腔诊所"),IFERROR(V533/同类汇总数据!G$11,0))))))))))</f>
        <v>1.43458251011855</v>
      </c>
      <c r="AI533" s="61">
        <f>IF(AND($G533="正式版",$H533="中西医诊所"),IFERROR(W533/同类汇总数据!H$3,0),IF(AND($G533="正式版",$H533="中医诊所"),IFERROR(W533/同类汇总数据!H$4,0),IF(AND($G533="正式版",$H533="口腔诊所"),IFERROR(W533/同类汇总数据!H$5,0),IF(AND($G533="检查版",$H533="中西医诊所"),IFERROR(W533/同类汇总数据!H$6,0),IF(AND($G533="检查版",$H533="中医诊所"),IFERROR(W533/同类汇总数据!H$7,0),IF(AND($G533="检查版",$H533="口腔诊所"),IFERROR(W533/同类汇总数据!H$8,0),IF(AND($G533="互联网版",$H533="中西医诊所"),IFERROR(W533/同类汇总数据!H$9,0),IF(AND($G533="互联网版",$H533="中医诊所"),IFERROR(W533/同类汇总数据!H$10,0),IF(AND($G533="互联网版",$H533="口腔诊所"),IFERROR(W533/同类汇总数据!H$11,0))))))))))</f>
        <v>1.29912611205195</v>
      </c>
      <c r="AJ533" s="61">
        <f>IF(AND($G533="正式版",$H533="中西医诊所"),IFERROR(X533/同类汇总数据!I$3,0),IF(AND($G533="正式版",$H533="中医诊所"),IFERROR(X533/同类汇总数据!I$4,0),IF(AND($G533="正式版",$H533="口腔诊所"),IFERROR(X533/同类汇总数据!I$5,0),IF(AND($G533="检查版",$H533="中西医诊所"),IFERROR(X533/同类汇总数据!I$6,0),IF(AND($G533="检查版",$H533="中医诊所"),IFERROR(X533/同类汇总数据!I$7,0),IF(AND($G533="检查版",$H533="口腔诊所"),IFERROR(X533/同类汇总数据!I$8,0),IF(AND($G533="互联网版",$H533="中西医诊所"),IFERROR(X533/同类汇总数据!I$9,0),IF(AND($G533="互联网版",$H533="中医诊所"),IFERROR(X533/同类汇总数据!I$10,0),IF(AND($G533="互联网版",$H533="口腔诊所"),IFERROR(X533/同类汇总数据!I$11,0))))))))))</f>
        <v>1.44397002802787</v>
      </c>
      <c r="AK533" s="61">
        <f>IF(AND($G533="正式版",$H533="中西医诊所"),IFERROR(Y533/同类汇总数据!J$3,0),IF(AND($G533="正式版",$H533="中医诊所"),IFERROR(Y533/同类汇总数据!J$4,0),IF(AND($G533="正式版",$H533="口腔诊所"),IFERROR(Y533/同类汇总数据!J$5,0),IF(AND($G533="检查版",$H533="中西医诊所"),IFERROR(Y533/同类汇总数据!J$6,0),IF(AND($G533="检查版",$H533="中医诊所"),IFERROR(Y533/同类汇总数据!J$7,0),IF(AND($G533="检查版",$H533="口腔诊所"),IFERROR(Y533/同类汇总数据!J$8,0),IF(AND($G533="互联网版",$H533="中西医诊所"),IFERROR(Y533/同类汇总数据!J$9,0),IF(AND($G533="互联网版",$H533="中医诊所"),IFERROR(Y533/同类汇总数据!J$10,0),IF(AND($G533="互联网版",$H533="口腔诊所"),IFERROR(Y533/同类汇总数据!J$11,0))))))))))</f>
        <v>1.44586875228821</v>
      </c>
      <c r="AL533" s="62" t="str">
        <f ca="1" t="shared" si="144"/>
        <v>-</v>
      </c>
      <c r="AM533" s="62" t="str">
        <f t="shared" si="145"/>
        <v/>
      </c>
      <c r="AN533" s="5" t="str">
        <f t="shared" si="146"/>
        <v>高于同行20%</v>
      </c>
      <c r="AO533" s="63">
        <f t="shared" si="147"/>
        <v>46104.3949639005</v>
      </c>
      <c r="AP533" s="5" t="str">
        <f t="shared" si="148"/>
        <v/>
      </c>
      <c r="AQ533" s="60">
        <v>45460.7478705208</v>
      </c>
    </row>
    <row r="534" ht="17" spans="1:43">
      <c r="A534" s="5">
        <f t="shared" ref="A534:A543" si="149">ROW()-3</f>
        <v>531</v>
      </c>
      <c r="B534" s="55" t="str">
        <f t="shared" si="141"/>
        <v>交易波动较大</v>
      </c>
      <c r="C534" s="2" t="str">
        <f t="shared" si="142"/>
        <v/>
      </c>
      <c r="D534" s="56" t="str">
        <f t="shared" si="143"/>
        <v>-</v>
      </c>
      <c r="E534" s="84" t="s">
        <v>1517</v>
      </c>
      <c r="F534" s="58">
        <v>45462.4384037732</v>
      </c>
      <c r="G534" s="59" t="s">
        <v>38</v>
      </c>
      <c r="H534" s="59" t="s">
        <v>39</v>
      </c>
      <c r="I534" s="59" t="s">
        <v>40</v>
      </c>
      <c r="J534" s="59" t="s">
        <v>41</v>
      </c>
      <c r="K534" s="59" t="s">
        <v>1518</v>
      </c>
      <c r="L534" s="59"/>
      <c r="M534" s="60">
        <v>46104.3864351852</v>
      </c>
      <c r="N534" s="60">
        <v>46104.3930018056</v>
      </c>
      <c r="O534" s="60">
        <v>46104.3928572222</v>
      </c>
      <c r="P534" s="60">
        <v>46101.5994970718</v>
      </c>
      <c r="Q534" s="60">
        <v>46104.3930105787</v>
      </c>
      <c r="R534" s="59">
        <v>5007.83</v>
      </c>
      <c r="S534" s="59">
        <v>22189.31</v>
      </c>
      <c r="T534" s="59">
        <v>71365.19</v>
      </c>
      <c r="U534" s="59">
        <v>62328.97</v>
      </c>
      <c r="V534" s="59">
        <v>97</v>
      </c>
      <c r="W534" s="59">
        <v>441</v>
      </c>
      <c r="X534" s="59">
        <v>1424</v>
      </c>
      <c r="Y534" s="59">
        <v>1238</v>
      </c>
      <c r="Z534" s="59">
        <v>100.2073472669</v>
      </c>
      <c r="AA534" s="59">
        <v>0.0329920645</v>
      </c>
      <c r="AB534" s="59">
        <v>-0.2243936327</v>
      </c>
      <c r="AC534" s="59">
        <v>-0.1144855943</v>
      </c>
      <c r="AD534" s="61">
        <f>IF(AND($G534="正式版",$H534="中西医诊所"),IFERROR(R534/同类汇总数据!C$3,0),IF(AND($G534="正式版",$H534="中医诊所"),IFERROR(R534/同类汇总数据!C$4,0),IF(AND($G534="正式版",$H534="口腔诊所"),IFERROR(R534/同类汇总数据!C$5,0),IF(AND($G534="检查版",$H534="中西医诊所"),IFERROR(R534/同类汇总数据!C$6,0),IF(AND($G534="检查版",$H534="中医诊所"),IFERROR(R534/同类汇总数据!C$7,0),IF(AND($G534="检查版",$H534="口腔诊所"),IFERROR(R534/同类汇总数据!C$8,0),IF(AND($G534="互联网版",$H534="中西医诊所"),IFERROR(R534/同类汇总数据!C$9,0),IF(AND($G534="互联网版",$H534="中医诊所"),IFERROR(R534/同类汇总数据!C$10,0),IF(AND($G534="互联网版",$H534="口腔诊所"),IFERROR(R534/同类汇总数据!C$11,0))))))))))</f>
        <v>0.547199049525537</v>
      </c>
      <c r="AE534" s="61">
        <f>IF(AND($G534="正式版",$H534="中西医诊所"),IFERROR(S534/同类汇总数据!D$3,0),IF(AND($G534="正式版",$H534="中医诊所"),IFERROR(S534/同类汇总数据!D$4,0),IF(AND($G534="正式版",$H534="口腔诊所"),IFERROR(S534/同类汇总数据!D$5,0),IF(AND($G534="检查版",$H534="中西医诊所"),IFERROR(S534/同类汇总数据!D$6,0),IF(AND($G534="检查版",$H534="中医诊所"),IFERROR(S534/同类汇总数据!D$7,0),IF(AND($G534="检查版",$H534="口腔诊所"),IFERROR(S534/同类汇总数据!D$8,0),IF(AND($G534="互联网版",$H534="中西医诊所"),IFERROR(S534/同类汇总数据!D$9,0),IF(AND($G534="互联网版",$H534="中医诊所"),IFERROR(S534/同类汇总数据!D$10,0),IF(AND($G534="互联网版",$H534="口腔诊所"),IFERROR(S534/同类汇总数据!D$11,0))))))))))</f>
        <v>0.608197830618416</v>
      </c>
      <c r="AF534" s="61">
        <f>IF(AND($G534="正式版",$H534="中西医诊所"),IFERROR(T534/同类汇总数据!E$3,0),IF(AND($G534="正式版",$H534="中医诊所"),IFERROR(T534/同类汇总数据!E$4,0),IF(AND($G534="正式版",$H534="口腔诊所"),IFERROR(T534/同类汇总数据!E$5,0),IF(AND($G534="检查版",$H534="中西医诊所"),IFERROR(T534/同类汇总数据!E$6,0),IF(AND($G534="检查版",$H534="中医诊所"),IFERROR(T534/同类汇总数据!E$7,0),IF(AND($G534="检查版",$H534="口腔诊所"),IFERROR(T534/同类汇总数据!E$8,0),IF(AND($G534="互联网版",$H534="中西医诊所"),IFERROR(T534/同类汇总数据!E$9,0),IF(AND($G534="互联网版",$H534="中医诊所"),IFERROR(T534/同类汇总数据!E$10,0),IF(AND($G534="互联网版",$H534="口腔诊所"),IFERROR(T534/同类汇总数据!E$11,0))))))))))</f>
        <v>0.654029251394489</v>
      </c>
      <c r="AG534" s="61">
        <f>IF(AND($G534="正式版",$H534="中西医诊所"),IFERROR(U534/同类汇总数据!F$3,0),IF(AND($G534="正式版",$H534="中医诊所"),IFERROR(U534/同类汇总数据!F$4,0),IF(AND($G534="正式版",$H534="口腔诊所"),IFERROR(U534/同类汇总数据!F$5,0),IF(AND($G534="检查版",$H534="中西医诊所"),IFERROR(U534/同类汇总数据!F$6,0),IF(AND($G534="检查版",$H534="中医诊所"),IFERROR(U534/同类汇总数据!F$7,0),IF(AND($G534="检查版",$H534="口腔诊所"),IFERROR(U534/同类汇总数据!F$8,0),IF(AND($G534="互联网版",$H534="中西医诊所"),IFERROR(U534/同类汇总数据!F$9,0),IF(AND($G534="互联网版",$H534="中医诊所"),IFERROR(U534/同类汇总数据!F$10,0),IF(AND($G534="互联网版",$H534="口腔诊所"),IFERROR(U534/同类汇总数据!F$11,0))))))))))</f>
        <v>0.649780064096749</v>
      </c>
      <c r="AH534" s="61">
        <f>IF(AND($G534="正式版",$H534="中西医诊所"),IFERROR(V534/同类汇总数据!G$3,0),IF(AND($G534="正式版",$H534="中医诊所"),IFERROR(V534/同类汇总数据!G$4,0),IF(AND($G534="正式版",$H534="口腔诊所"),IFERROR(V534/同类汇总数据!G$5,0),IF(AND($G534="检查版",$H534="中西医诊所"),IFERROR(V534/同类汇总数据!G$6,0),IF(AND($G534="检查版",$H534="中医诊所"),IFERROR(V534/同类汇总数据!G$7,0),IF(AND($G534="检查版",$H534="口腔诊所"),IFERROR(V534/同类汇总数据!G$8,0),IF(AND($G534="互联网版",$H534="中西医诊所"),IFERROR(V534/同类汇总数据!G$9,0),IF(AND($G534="互联网版",$H534="中医诊所"),IFERROR(V534/同类汇总数据!G$10,0),IF(AND($G534="互联网版",$H534="口腔诊所"),IFERROR(V534/同类汇总数据!G$11,0))))))))))</f>
        <v>1.02319487854044</v>
      </c>
      <c r="AI534" s="61">
        <f>IF(AND($G534="正式版",$H534="中西医诊所"),IFERROR(W534/同类汇总数据!H$3,0),IF(AND($G534="正式版",$H534="中医诊所"),IFERROR(W534/同类汇总数据!H$4,0),IF(AND($G534="正式版",$H534="口腔诊所"),IFERROR(W534/同类汇总数据!H$5,0),IF(AND($G534="检查版",$H534="中西医诊所"),IFERROR(W534/同类汇总数据!H$6,0),IF(AND($G534="检查版",$H534="中医诊所"),IFERROR(W534/同类汇总数据!H$7,0),IF(AND($G534="检查版",$H534="口腔诊所"),IFERROR(W534/同类汇总数据!H$8,0),IF(AND($G534="互联网版",$H534="中西医诊所"),IFERROR(W534/同类汇总数据!H$9,0),IF(AND($G534="互联网版",$H534="中医诊所"),IFERROR(W534/同类汇总数据!H$10,0),IF(AND($G534="互联网版",$H534="口腔诊所"),IFERROR(W534/同类汇总数据!H$11,0))))))))))</f>
        <v>1.20613603245244</v>
      </c>
      <c r="AJ534" s="61">
        <f>IF(AND($G534="正式版",$H534="中西医诊所"),IFERROR(X534/同类汇总数据!I$3,0),IF(AND($G534="正式版",$H534="中医诊所"),IFERROR(X534/同类汇总数据!I$4,0),IF(AND($G534="正式版",$H534="口腔诊所"),IFERROR(X534/同类汇总数据!I$5,0),IF(AND($G534="检查版",$H534="中西医诊所"),IFERROR(X534/同类汇总数据!I$6,0),IF(AND($G534="检查版",$H534="中医诊所"),IFERROR(X534/同类汇总数据!I$7,0),IF(AND($G534="检查版",$H534="口腔诊所"),IFERROR(X534/同类汇总数据!I$8,0),IF(AND($G534="互联网版",$H534="中西医诊所"),IFERROR(X534/同类汇总数据!I$9,0),IF(AND($G534="互联网版",$H534="中医诊所"),IFERROR(X534/同类汇总数据!I$10,0),IF(AND($G534="互联网版",$H534="口腔诊所"),IFERROR(X534/同类汇总数据!I$11,0))))))))))</f>
        <v>1.25916308629007</v>
      </c>
      <c r="AK534" s="61">
        <f>IF(AND($G534="正式版",$H534="中西医诊所"),IFERROR(Y534/同类汇总数据!J$3,0),IF(AND($G534="正式版",$H534="中医诊所"),IFERROR(Y534/同类汇总数据!J$4,0),IF(AND($G534="正式版",$H534="口腔诊所"),IFERROR(Y534/同类汇总数据!J$5,0),IF(AND($G534="检查版",$H534="中西医诊所"),IFERROR(Y534/同类汇总数据!J$6,0),IF(AND($G534="检查版",$H534="中医诊所"),IFERROR(Y534/同类汇总数据!J$7,0),IF(AND($G534="检查版",$H534="口腔诊所"),IFERROR(Y534/同类汇总数据!J$8,0),IF(AND($G534="互联网版",$H534="中西医诊所"),IFERROR(Y534/同类汇总数据!J$9,0),IF(AND($G534="互联网版",$H534="中医诊所"),IFERROR(Y534/同类汇总数据!J$10,0),IF(AND($G534="互联网版",$H534="口腔诊所"),IFERROR(Y534/同类汇总数据!J$11,0))))))))))</f>
        <v>1.23703214604893</v>
      </c>
      <c r="AL534" s="62" t="str">
        <f ca="1" t="shared" si="144"/>
        <v>-</v>
      </c>
      <c r="AM534" s="62" t="str">
        <f t="shared" si="145"/>
        <v/>
      </c>
      <c r="AN534" s="5" t="str">
        <f t="shared" si="146"/>
        <v>高于同行20%</v>
      </c>
      <c r="AO534" s="63">
        <f t="shared" si="147"/>
        <v>46104.3930105787</v>
      </c>
      <c r="AP534" s="5" t="str">
        <f t="shared" si="148"/>
        <v/>
      </c>
      <c r="AQ534" s="60">
        <v>45460.7488144329</v>
      </c>
    </row>
    <row r="535" ht="17" spans="1:43">
      <c r="A535" s="5">
        <f t="shared" si="149"/>
        <v>532</v>
      </c>
      <c r="B535" s="55" t="str">
        <f t="shared" si="141"/>
        <v>连续三月交易上升</v>
      </c>
      <c r="C535" s="2" t="str">
        <f t="shared" si="142"/>
        <v/>
      </c>
      <c r="D535" s="56" t="str">
        <f t="shared" si="143"/>
        <v>-</v>
      </c>
      <c r="E535" s="84" t="s">
        <v>1519</v>
      </c>
      <c r="F535" s="58">
        <v>45462.6851711921</v>
      </c>
      <c r="G535" s="59" t="s">
        <v>38</v>
      </c>
      <c r="H535" s="59" t="s">
        <v>63</v>
      </c>
      <c r="I535" s="59" t="s">
        <v>40</v>
      </c>
      <c r="J535" s="59" t="s">
        <v>41</v>
      </c>
      <c r="K535" s="59" t="s">
        <v>1520</v>
      </c>
      <c r="L535" s="59"/>
      <c r="M535" s="60">
        <v>46103.4448148148</v>
      </c>
      <c r="N535" s="60">
        <v>46103.7077775</v>
      </c>
      <c r="O535" s="60">
        <v>46103.707215787</v>
      </c>
      <c r="P535" s="60">
        <v>46084.6075668171</v>
      </c>
      <c r="Q535" s="60">
        <v>46103.6042184375</v>
      </c>
      <c r="R535" s="59">
        <v>8508</v>
      </c>
      <c r="S535" s="59">
        <v>58970</v>
      </c>
      <c r="T535" s="59">
        <v>119492.2</v>
      </c>
      <c r="U535" s="59">
        <v>112743.5</v>
      </c>
      <c r="V535" s="59">
        <v>21</v>
      </c>
      <c r="W535" s="59">
        <v>87</v>
      </c>
      <c r="X535" s="59">
        <v>194</v>
      </c>
      <c r="Y535" s="59">
        <v>182</v>
      </c>
      <c r="Z535" s="59">
        <v>916.6138211382</v>
      </c>
      <c r="AA535" s="59">
        <v>0.9627421808</v>
      </c>
      <c r="AB535" s="59">
        <v>-0.0142006398</v>
      </c>
      <c r="AC535" s="59">
        <v>-0.4230161239</v>
      </c>
      <c r="AD535" s="61">
        <f>IF(AND($G535="正式版",$H535="中西医诊所"),IFERROR(R535/同类汇总数据!C$3,0),IF(AND($G535="正式版",$H535="中医诊所"),IFERROR(R535/同类汇总数据!C$4,0),IF(AND($G535="正式版",$H535="口腔诊所"),IFERROR(R535/同类汇总数据!C$5,0),IF(AND($G535="检查版",$H535="中西医诊所"),IFERROR(R535/同类汇总数据!C$6,0),IF(AND($G535="检查版",$H535="中医诊所"),IFERROR(R535/同类汇总数据!C$7,0),IF(AND($G535="检查版",$H535="口腔诊所"),IFERROR(R535/同类汇总数据!C$8,0),IF(AND($G535="互联网版",$H535="中西医诊所"),IFERROR(R535/同类汇总数据!C$9,0),IF(AND($G535="互联网版",$H535="中医诊所"),IFERROR(R535/同类汇总数据!C$10,0),IF(AND($G535="互联网版",$H535="口腔诊所"),IFERROR(R535/同类汇总数据!C$11,0))))))))))</f>
        <v>0.851009007459114</v>
      </c>
      <c r="AE535" s="61">
        <f>IF(AND($G535="正式版",$H535="中西医诊所"),IFERROR(S535/同类汇总数据!D$3,0),IF(AND($G535="正式版",$H535="中医诊所"),IFERROR(S535/同类汇总数据!D$4,0),IF(AND($G535="正式版",$H535="口腔诊所"),IFERROR(S535/同类汇总数据!D$5,0),IF(AND($G535="检查版",$H535="中西医诊所"),IFERROR(S535/同类汇总数据!D$6,0),IF(AND($G535="检查版",$H535="中医诊所"),IFERROR(S535/同类汇总数据!D$7,0),IF(AND($G535="检查版",$H535="口腔诊所"),IFERROR(S535/同类汇总数据!D$8,0),IF(AND($G535="互联网版",$H535="中西医诊所"),IFERROR(S535/同类汇总数据!D$9,0),IF(AND($G535="互联网版",$H535="中医诊所"),IFERROR(S535/同类汇总数据!D$10,0),IF(AND($G535="互联网版",$H535="口腔诊所"),IFERROR(S535/同类汇总数据!D$11,0))))))))))</f>
        <v>1.35779149331267</v>
      </c>
      <c r="AF535" s="61">
        <f>IF(AND($G535="正式版",$H535="中西医诊所"),IFERROR(T535/同类汇总数据!E$3,0),IF(AND($G535="正式版",$H535="中医诊所"),IFERROR(T535/同类汇总数据!E$4,0),IF(AND($G535="正式版",$H535="口腔诊所"),IFERROR(T535/同类汇总数据!E$5,0),IF(AND($G535="检查版",$H535="中西医诊所"),IFERROR(T535/同类汇总数据!E$6,0),IF(AND($G535="检查版",$H535="中医诊所"),IFERROR(T535/同类汇总数据!E$7,0),IF(AND($G535="检查版",$H535="口腔诊所"),IFERROR(T535/同类汇总数据!E$8,0),IF(AND($G535="互联网版",$H535="中西医诊所"),IFERROR(T535/同类汇总数据!E$9,0),IF(AND($G535="互联网版",$H535="中医诊所"),IFERROR(T535/同类汇总数据!E$10,0),IF(AND($G535="互联网版",$H535="口腔诊所"),IFERROR(T535/同类汇总数据!E$11,0))))))))))</f>
        <v>1.07779809835449</v>
      </c>
      <c r="AG535" s="61">
        <f>IF(AND($G535="正式版",$H535="中西医诊所"),IFERROR(U535/同类汇总数据!F$3,0),IF(AND($G535="正式版",$H535="中医诊所"),IFERROR(U535/同类汇总数据!F$4,0),IF(AND($G535="正式版",$H535="口腔诊所"),IFERROR(U535/同类汇总数据!F$5,0),IF(AND($G535="检查版",$H535="中西医诊所"),IFERROR(U535/同类汇总数据!F$6,0),IF(AND($G535="检查版",$H535="中医诊所"),IFERROR(U535/同类汇总数据!F$7,0),IF(AND($G535="检查版",$H535="口腔诊所"),IFERROR(U535/同类汇总数据!F$8,0),IF(AND($G535="互联网版",$H535="中西医诊所"),IFERROR(U535/同类汇总数据!F$9,0),IF(AND($G535="互联网版",$H535="中医诊所"),IFERROR(U535/同类汇总数据!F$10,0),IF(AND($G535="互联网版",$H535="口腔诊所"),IFERROR(U535/同类汇总数据!F$11,0))))))))))</f>
        <v>1.12858619960167</v>
      </c>
      <c r="AH535" s="61">
        <f>IF(AND($G535="正式版",$H535="中西医诊所"),IFERROR(V535/同类汇总数据!G$3,0),IF(AND($G535="正式版",$H535="中医诊所"),IFERROR(V535/同类汇总数据!G$4,0),IF(AND($G535="正式版",$H535="口腔诊所"),IFERROR(V535/同类汇总数据!G$5,0),IF(AND($G535="检查版",$H535="中西医诊所"),IFERROR(V535/同类汇总数据!G$6,0),IF(AND($G535="检查版",$H535="中医诊所"),IFERROR(V535/同类汇总数据!G$7,0),IF(AND($G535="检查版",$H535="口腔诊所"),IFERROR(V535/同类汇总数据!G$8,0),IF(AND($G535="互联网版",$H535="中西医诊所"),IFERROR(V535/同类汇总数据!G$9,0),IF(AND($G535="互联网版",$H535="中医诊所"),IFERROR(V535/同类汇总数据!G$10,0),IF(AND($G535="互联网版",$H535="口腔诊所"),IFERROR(V535/同类汇总数据!G$11,0))))))))))</f>
        <v>1.56059570167355</v>
      </c>
      <c r="AI535" s="61">
        <f>IF(AND($G535="正式版",$H535="中西医诊所"),IFERROR(W535/同类汇总数据!H$3,0),IF(AND($G535="正式版",$H535="中医诊所"),IFERROR(W535/同类汇总数据!H$4,0),IF(AND($G535="正式版",$H535="口腔诊所"),IFERROR(W535/同类汇总数据!H$5,0),IF(AND($G535="检查版",$H535="中西医诊所"),IFERROR(W535/同类汇总数据!H$6,0),IF(AND($G535="检查版",$H535="中医诊所"),IFERROR(W535/同类汇总数据!H$7,0),IF(AND($G535="检查版",$H535="口腔诊所"),IFERROR(W535/同类汇总数据!H$8,0),IF(AND($G535="互联网版",$H535="中西医诊所"),IFERROR(W535/同类汇总数据!H$9,0),IF(AND($G535="互联网版",$H535="中医诊所"),IFERROR(W535/同类汇总数据!H$10,0),IF(AND($G535="互联网版",$H535="口腔诊所"),IFERROR(W535/同类汇总数据!H$11,0))))))))))</f>
        <v>1.53205966932165</v>
      </c>
      <c r="AJ535" s="61">
        <f>IF(AND($G535="正式版",$H535="中西医诊所"),IFERROR(X535/同类汇总数据!I$3,0),IF(AND($G535="正式版",$H535="中医诊所"),IFERROR(X535/同类汇总数据!I$4,0),IF(AND($G535="正式版",$H535="口腔诊所"),IFERROR(X535/同类汇总数据!I$5,0),IF(AND($G535="检查版",$H535="中西医诊所"),IFERROR(X535/同类汇总数据!I$6,0),IF(AND($G535="检查版",$H535="中医诊所"),IFERROR(X535/同类汇总数据!I$7,0),IF(AND($G535="检查版",$H535="口腔诊所"),IFERROR(X535/同类汇总数据!I$8,0),IF(AND($G535="互联网版",$H535="中西医诊所"),IFERROR(X535/同类汇总数据!I$9,0),IF(AND($G535="互联网版",$H535="中医诊所"),IFERROR(X535/同类汇总数据!I$10,0),IF(AND($G535="互联网版",$H535="口腔诊所"),IFERROR(X535/同类汇总数据!I$11,0))))))))))</f>
        <v>1.31488428679389</v>
      </c>
      <c r="AK535" s="61">
        <f>IF(AND($G535="正式版",$H535="中西医诊所"),IFERROR(Y535/同类汇总数据!J$3,0),IF(AND($G535="正式版",$H535="中医诊所"),IFERROR(Y535/同类汇总数据!J$4,0),IF(AND($G535="正式版",$H535="口腔诊所"),IFERROR(Y535/同类汇总数据!J$5,0),IF(AND($G535="检查版",$H535="中西医诊所"),IFERROR(Y535/同类汇总数据!J$6,0),IF(AND($G535="检查版",$H535="中医诊所"),IFERROR(Y535/同类汇总数据!J$7,0),IF(AND($G535="检查版",$H535="口腔诊所"),IFERROR(Y535/同类汇总数据!J$8,0),IF(AND($G535="互联网版",$H535="中西医诊所"),IFERROR(Y535/同类汇总数据!J$9,0),IF(AND($G535="互联网版",$H535="中医诊所"),IFERROR(Y535/同类汇总数据!J$10,0),IF(AND($G535="互联网版",$H535="口腔诊所"),IFERROR(Y535/同类汇总数据!J$11,0))))))))))</f>
        <v>1.37040866038036</v>
      </c>
      <c r="AL535" s="62" t="str">
        <f ca="1" t="shared" si="144"/>
        <v>-</v>
      </c>
      <c r="AM535" s="62" t="str">
        <f t="shared" si="145"/>
        <v>高于同行20%</v>
      </c>
      <c r="AN535" s="5" t="str">
        <f t="shared" si="146"/>
        <v>高于同行150%</v>
      </c>
      <c r="AO535" s="63">
        <f t="shared" si="147"/>
        <v>46103.7077775</v>
      </c>
      <c r="AP535" s="5" t="str">
        <f t="shared" si="148"/>
        <v/>
      </c>
      <c r="AQ535" s="60">
        <v>45462.4251980208</v>
      </c>
    </row>
    <row r="536" ht="17" spans="1:43">
      <c r="A536" s="5">
        <f t="shared" si="149"/>
        <v>533</v>
      </c>
      <c r="B536" s="55" t="str">
        <f t="shared" si="141"/>
        <v>连续三月交易上升</v>
      </c>
      <c r="C536" s="2" t="str">
        <f t="shared" si="142"/>
        <v/>
      </c>
      <c r="D536" s="56" t="str">
        <f t="shared" si="143"/>
        <v>-</v>
      </c>
      <c r="E536" s="84" t="s">
        <v>1521</v>
      </c>
      <c r="F536" s="58">
        <v>45462.743075625</v>
      </c>
      <c r="G536" s="59" t="s">
        <v>38</v>
      </c>
      <c r="H536" s="59" t="s">
        <v>39</v>
      </c>
      <c r="I536" s="59" t="s">
        <v>40</v>
      </c>
      <c r="J536" s="59" t="s">
        <v>280</v>
      </c>
      <c r="K536" s="59" t="s">
        <v>1522</v>
      </c>
      <c r="L536" s="59"/>
      <c r="M536" s="60">
        <v>46104.3462384259</v>
      </c>
      <c r="N536" s="60">
        <v>46104.3988886921</v>
      </c>
      <c r="O536" s="60">
        <v>46104.3983603588</v>
      </c>
      <c r="P536" s="60">
        <v>45844.7899581134</v>
      </c>
      <c r="Q536" s="60">
        <v>46104.3989465394</v>
      </c>
      <c r="R536" s="59">
        <v>46838.35</v>
      </c>
      <c r="S536" s="59">
        <v>150521.59</v>
      </c>
      <c r="T536" s="59">
        <v>308337.58</v>
      </c>
      <c r="U536" s="59">
        <v>281489.33</v>
      </c>
      <c r="V536" s="59">
        <v>294</v>
      </c>
      <c r="W536" s="59">
        <v>957</v>
      </c>
      <c r="X536" s="59">
        <v>2040</v>
      </c>
      <c r="Y536" s="59">
        <v>1851</v>
      </c>
      <c r="Z536" s="59">
        <v>341.6132645631</v>
      </c>
      <c r="AA536" s="59">
        <v>0.4254884723</v>
      </c>
      <c r="AB536" s="59">
        <v>1.0219633112</v>
      </c>
      <c r="AC536" s="59">
        <v>-0.6096551798</v>
      </c>
      <c r="AD536" s="61">
        <f>IF(AND($G536="正式版",$H536="中西医诊所"),IFERROR(R536/同类汇总数据!C$3,0),IF(AND($G536="正式版",$H536="中医诊所"),IFERROR(R536/同类汇总数据!C$4,0),IF(AND($G536="正式版",$H536="口腔诊所"),IFERROR(R536/同类汇总数据!C$5,0),IF(AND($G536="检查版",$H536="中西医诊所"),IFERROR(R536/同类汇总数据!C$6,0),IF(AND($G536="检查版",$H536="中医诊所"),IFERROR(R536/同类汇总数据!C$7,0),IF(AND($G536="检查版",$H536="口腔诊所"),IFERROR(R536/同类汇总数据!C$8,0),IF(AND($G536="互联网版",$H536="中西医诊所"),IFERROR(R536/同类汇总数据!C$9,0),IF(AND($G536="互联网版",$H536="中医诊所"),IFERROR(R536/同类汇总数据!C$10,0),IF(AND($G536="互联网版",$H536="口腔诊所"),IFERROR(R536/同类汇总数据!C$11,0))))))))))</f>
        <v>5.11796538647367</v>
      </c>
      <c r="AE536" s="61">
        <f>IF(AND($G536="正式版",$H536="中西医诊所"),IFERROR(S536/同类汇总数据!D$3,0),IF(AND($G536="正式版",$H536="中医诊所"),IFERROR(S536/同类汇总数据!D$4,0),IF(AND($G536="正式版",$H536="口腔诊所"),IFERROR(S536/同类汇总数据!D$5,0),IF(AND($G536="检查版",$H536="中西医诊所"),IFERROR(S536/同类汇总数据!D$6,0),IF(AND($G536="检查版",$H536="中医诊所"),IFERROR(S536/同类汇总数据!D$7,0),IF(AND($G536="检查版",$H536="口腔诊所"),IFERROR(S536/同类汇总数据!D$8,0),IF(AND($G536="互联网版",$H536="中西医诊所"),IFERROR(S536/同类汇总数据!D$9,0),IF(AND($G536="互联网版",$H536="中医诊所"),IFERROR(S536/同类汇总数据!D$10,0),IF(AND($G536="互联网版",$H536="口腔诊所"),IFERROR(S536/同类汇总数据!D$11,0))))))))))</f>
        <v>4.12572110170324</v>
      </c>
      <c r="AF536" s="61">
        <f>IF(AND($G536="正式版",$H536="中西医诊所"),IFERROR(T536/同类汇总数据!E$3,0),IF(AND($G536="正式版",$H536="中医诊所"),IFERROR(T536/同类汇总数据!E$4,0),IF(AND($G536="正式版",$H536="口腔诊所"),IFERROR(T536/同类汇总数据!E$5,0),IF(AND($G536="检查版",$H536="中西医诊所"),IFERROR(T536/同类汇总数据!E$6,0),IF(AND($G536="检查版",$H536="中医诊所"),IFERROR(T536/同类汇总数据!E$7,0),IF(AND($G536="检查版",$H536="口腔诊所"),IFERROR(T536/同类汇总数据!E$8,0),IF(AND($G536="互联网版",$H536="中西医诊所"),IFERROR(T536/同类汇总数据!E$9,0),IF(AND($G536="互联网版",$H536="中医诊所"),IFERROR(T536/同类汇总数据!E$10,0),IF(AND($G536="互联网版",$H536="口腔诊所"),IFERROR(T536/同类汇总数据!E$11,0))))))))))</f>
        <v>2.82577257377425</v>
      </c>
      <c r="AG536" s="61">
        <f>IF(AND($G536="正式版",$H536="中西医诊所"),IFERROR(U536/同类汇总数据!F$3,0),IF(AND($G536="正式版",$H536="中医诊所"),IFERROR(U536/同类汇总数据!F$4,0),IF(AND($G536="正式版",$H536="口腔诊所"),IFERROR(U536/同类汇总数据!F$5,0),IF(AND($G536="检查版",$H536="中西医诊所"),IFERROR(U536/同类汇总数据!F$6,0),IF(AND($G536="检查版",$H536="中医诊所"),IFERROR(U536/同类汇总数据!F$7,0),IF(AND($G536="检查版",$H536="口腔诊所"),IFERROR(U536/同类汇总数据!F$8,0),IF(AND($G536="互联网版",$H536="中西医诊所"),IFERROR(U536/同类汇总数据!F$9,0),IF(AND($G536="互联网版",$H536="中医诊所"),IFERROR(U536/同类汇总数据!F$10,0),IF(AND($G536="互联网版",$H536="口腔诊所"),IFERROR(U536/同类汇总数据!F$11,0))))))))))</f>
        <v>2.93452875749352</v>
      </c>
      <c r="AH536" s="61">
        <f>IF(AND($G536="正式版",$H536="中西医诊所"),IFERROR(V536/同类汇总数据!G$3,0),IF(AND($G536="正式版",$H536="中医诊所"),IFERROR(V536/同类汇总数据!G$4,0),IF(AND($G536="正式版",$H536="口腔诊所"),IFERROR(V536/同类汇总数据!G$5,0),IF(AND($G536="检查版",$H536="中西医诊所"),IFERROR(V536/同类汇总数据!G$6,0),IF(AND($G536="检查版",$H536="中医诊所"),IFERROR(V536/同类汇总数据!G$7,0),IF(AND($G536="检查版",$H536="口腔诊所"),IFERROR(V536/同类汇总数据!G$8,0),IF(AND($G536="互联网版",$H536="中西医诊所"),IFERROR(V536/同类汇总数据!G$9,0),IF(AND($G536="互联网版",$H536="中医诊所"),IFERROR(V536/同类汇总数据!G$10,0),IF(AND($G536="互联网版",$H536="口腔诊所"),IFERROR(V536/同类汇总数据!G$11,0))))))))))</f>
        <v>3.1012298380504</v>
      </c>
      <c r="AI536" s="61">
        <f>IF(AND($G536="正式版",$H536="中西医诊所"),IFERROR(W536/同类汇总数据!H$3,0),IF(AND($G536="正式版",$H536="中医诊所"),IFERROR(W536/同类汇总数据!H$4,0),IF(AND($G536="正式版",$H536="口腔诊所"),IFERROR(W536/同类汇总数据!H$5,0),IF(AND($G536="检查版",$H536="中西医诊所"),IFERROR(W536/同类汇总数据!H$6,0),IF(AND($G536="检查版",$H536="中医诊所"),IFERROR(W536/同类汇总数据!H$7,0),IF(AND($G536="检查版",$H536="口腔诊所"),IFERROR(W536/同类汇总数据!H$8,0),IF(AND($G536="互联网版",$H536="中西医诊所"),IFERROR(W536/同类汇总数据!H$9,0),IF(AND($G536="互联网版",$H536="中医诊所"),IFERROR(W536/同类汇总数据!H$10,0),IF(AND($G536="互联网版",$H536="口腔诊所"),IFERROR(W536/同类汇总数据!H$11,0))))))))))</f>
        <v>2.61739724049204</v>
      </c>
      <c r="AJ536" s="61">
        <f>IF(AND($G536="正式版",$H536="中西医诊所"),IFERROR(X536/同类汇总数据!I$3,0),IF(AND($G536="正式版",$H536="中医诊所"),IFERROR(X536/同类汇总数据!I$4,0),IF(AND($G536="正式版",$H536="口腔诊所"),IFERROR(X536/同类汇总数据!I$5,0),IF(AND($G536="检查版",$H536="中西医诊所"),IFERROR(X536/同类汇总数据!I$6,0),IF(AND($G536="检查版",$H536="中医诊所"),IFERROR(X536/同类汇总数据!I$7,0),IF(AND($G536="检查版",$H536="口腔诊所"),IFERROR(X536/同类汇总数据!I$8,0),IF(AND($G536="互联网版",$H536="中西医诊所"),IFERROR(X536/同类汇总数据!I$9,0),IF(AND($G536="互联网版",$H536="中医诊所"),IFERROR(X536/同类汇总数据!I$10,0),IF(AND($G536="互联网版",$H536="口腔诊所"),IFERROR(X536/同类汇总数据!I$11,0))))))))))</f>
        <v>1.80385723035938</v>
      </c>
      <c r="AK536" s="61">
        <f>IF(AND($G536="正式版",$H536="中西医诊所"),IFERROR(Y536/同类汇总数据!J$3,0),IF(AND($G536="正式版",$H536="中医诊所"),IFERROR(Y536/同类汇总数据!J$4,0),IF(AND($G536="正式版",$H536="口腔诊所"),IFERROR(Y536/同类汇总数据!J$5,0),IF(AND($G536="检查版",$H536="中西医诊所"),IFERROR(Y536/同类汇总数据!J$6,0),IF(AND($G536="检查版",$H536="中医诊所"),IFERROR(Y536/同类汇总数据!J$7,0),IF(AND($G536="检查版",$H536="口腔诊所"),IFERROR(Y536/同类汇总数据!J$8,0),IF(AND($G536="互联网版",$H536="中西医诊所"),IFERROR(Y536/同类汇总数据!J$9,0),IF(AND($G536="互联网版",$H536="中医诊所"),IFERROR(Y536/同类汇总数据!J$10,0),IF(AND($G536="互联网版",$H536="口腔诊所"),IFERROR(Y536/同类汇总数据!J$11,0))))))))))</f>
        <v>1.84955290980337</v>
      </c>
      <c r="AL536" s="62" t="str">
        <f ca="1" t="shared" si="144"/>
        <v>-</v>
      </c>
      <c r="AM536" s="62" t="str">
        <f t="shared" si="145"/>
        <v>高于同行100%</v>
      </c>
      <c r="AN536" s="5" t="str">
        <f t="shared" si="146"/>
        <v>高于同行100%</v>
      </c>
      <c r="AO536" s="63">
        <f t="shared" si="147"/>
        <v>46104.3989465394</v>
      </c>
      <c r="AP536" s="5" t="str">
        <f t="shared" si="148"/>
        <v/>
      </c>
      <c r="AQ536" s="60">
        <v>45462.4273747454</v>
      </c>
    </row>
    <row r="537" ht="17" spans="1:43">
      <c r="A537" s="5">
        <f t="shared" si="149"/>
        <v>534</v>
      </c>
      <c r="B537" s="55" t="str">
        <f t="shared" si="141"/>
        <v>交易波动较大</v>
      </c>
      <c r="C537" s="2" t="str">
        <f t="shared" si="142"/>
        <v/>
      </c>
      <c r="D537" s="56" t="str">
        <f t="shared" si="143"/>
        <v>-</v>
      </c>
      <c r="E537" s="84" t="s">
        <v>1523</v>
      </c>
      <c r="F537" s="58">
        <v>45463.4083730903</v>
      </c>
      <c r="G537" s="59" t="s">
        <v>38</v>
      </c>
      <c r="H537" s="59" t="s">
        <v>39</v>
      </c>
      <c r="I537" s="59" t="s">
        <v>40</v>
      </c>
      <c r="J537" s="59" t="s">
        <v>85</v>
      </c>
      <c r="K537" s="59" t="s">
        <v>1524</v>
      </c>
      <c r="L537" s="59" t="s">
        <v>1525</v>
      </c>
      <c r="M537" s="60">
        <v>46104.3627199074</v>
      </c>
      <c r="N537" s="60">
        <v>46104.3645015393</v>
      </c>
      <c r="O537" s="60">
        <v>46104.3637533565</v>
      </c>
      <c r="P537" s="60">
        <v>46100.6324181713</v>
      </c>
      <c r="Q537" s="60">
        <v>46104.3645386806</v>
      </c>
      <c r="R537" s="59">
        <v>2531.15</v>
      </c>
      <c r="S537" s="59">
        <v>11676.04</v>
      </c>
      <c r="T537" s="59">
        <v>31380.27</v>
      </c>
      <c r="U537" s="59">
        <v>28978.06</v>
      </c>
      <c r="V537" s="59">
        <v>37</v>
      </c>
      <c r="W537" s="59">
        <v>129</v>
      </c>
      <c r="X537" s="59">
        <v>397</v>
      </c>
      <c r="Y537" s="59">
        <v>359</v>
      </c>
      <c r="Z537" s="59">
        <v>140.6701941748</v>
      </c>
      <c r="AA537" s="59">
        <v>0.1407373538</v>
      </c>
      <c r="AB537" s="59">
        <v>0.0809835764</v>
      </c>
      <c r="AC537" s="59">
        <v>-0.1198856718</v>
      </c>
      <c r="AD537" s="61">
        <f>IF(AND($G537="正式版",$H537="中西医诊所"),IFERROR(R537/同类汇总数据!C$3,0),IF(AND($G537="正式版",$H537="中医诊所"),IFERROR(R537/同类汇总数据!C$4,0),IF(AND($G537="正式版",$H537="口腔诊所"),IFERROR(R537/同类汇总数据!C$5,0),IF(AND($G537="检查版",$H537="中西医诊所"),IFERROR(R537/同类汇总数据!C$6,0),IF(AND($G537="检查版",$H537="中医诊所"),IFERROR(R537/同类汇总数据!C$7,0),IF(AND($G537="检查版",$H537="口腔诊所"),IFERROR(R537/同类汇总数据!C$8,0),IF(AND($G537="互联网版",$H537="中西医诊所"),IFERROR(R537/同类汇总数据!C$9,0),IF(AND($G537="互联网版",$H537="中医诊所"),IFERROR(R537/同类汇总数据!C$10,0),IF(AND($G537="互联网版",$H537="口腔诊所"),IFERROR(R537/同类汇总数据!C$11,0))))))))))</f>
        <v>0.276575457674594</v>
      </c>
      <c r="AE537" s="61">
        <f>IF(AND($G537="正式版",$H537="中西医诊所"),IFERROR(S537/同类汇总数据!D$3,0),IF(AND($G537="正式版",$H537="中医诊所"),IFERROR(S537/同类汇总数据!D$4,0),IF(AND($G537="正式版",$H537="口腔诊所"),IFERROR(S537/同类汇总数据!D$5,0),IF(AND($G537="检查版",$H537="中西医诊所"),IFERROR(S537/同类汇总数据!D$6,0),IF(AND($G537="检查版",$H537="中医诊所"),IFERROR(S537/同类汇总数据!D$7,0),IF(AND($G537="检查版",$H537="口腔诊所"),IFERROR(S537/同类汇总数据!D$8,0),IF(AND($G537="互联网版",$H537="中西医诊所"),IFERROR(S537/同类汇总数据!D$9,0),IF(AND($G537="互联网版",$H537="中医诊所"),IFERROR(S537/同类汇总数据!D$10,0),IF(AND($G537="互联网版",$H537="口腔诊所"),IFERROR(S537/同类汇总数据!D$11,0))))))))))</f>
        <v>0.320034385846782</v>
      </c>
      <c r="AF537" s="61">
        <f>IF(AND($G537="正式版",$H537="中西医诊所"),IFERROR(T537/同类汇总数据!E$3,0),IF(AND($G537="正式版",$H537="中医诊所"),IFERROR(T537/同类汇总数据!E$4,0),IF(AND($G537="正式版",$H537="口腔诊所"),IFERROR(T537/同类汇总数据!E$5,0),IF(AND($G537="检查版",$H537="中西医诊所"),IFERROR(T537/同类汇总数据!E$6,0),IF(AND($G537="检查版",$H537="中医诊所"),IFERROR(T537/同类汇总数据!E$7,0),IF(AND($G537="检查版",$H537="口腔诊所"),IFERROR(T537/同类汇总数据!E$8,0),IF(AND($G537="互联网版",$H537="中西医诊所"),IFERROR(T537/同类汇总数据!E$9,0),IF(AND($G537="互联网版",$H537="中医诊所"),IFERROR(T537/同类汇总数据!E$10,0),IF(AND($G537="互联网版",$H537="口腔诊所"),IFERROR(T537/同类汇总数据!E$11,0))))))))))</f>
        <v>0.287585789327499</v>
      </c>
      <c r="AG537" s="61">
        <f>IF(AND($G537="正式版",$H537="中西医诊所"),IFERROR(U537/同类汇总数据!F$3,0),IF(AND($G537="正式版",$H537="中医诊所"),IFERROR(U537/同类汇总数据!F$4,0),IF(AND($G537="正式版",$H537="口腔诊所"),IFERROR(U537/同类汇总数据!F$5,0),IF(AND($G537="检查版",$H537="中西医诊所"),IFERROR(U537/同类汇总数据!F$6,0),IF(AND($G537="检查版",$H537="中医诊所"),IFERROR(U537/同类汇总数据!F$7,0),IF(AND($G537="检查版",$H537="口腔诊所"),IFERROR(U537/同类汇总数据!F$8,0),IF(AND($G537="互联网版",$H537="中西医诊所"),IFERROR(U537/同类汇总数据!F$9,0),IF(AND($G537="互联网版",$H537="中医诊所"),IFERROR(U537/同类汇总数据!F$10,0),IF(AND($G537="互联网版",$H537="口腔诊所"),IFERROR(U537/同类汇总数据!F$11,0))))))))))</f>
        <v>0.302096532065257</v>
      </c>
      <c r="AH537" s="61">
        <f>IF(AND($G537="正式版",$H537="中西医诊所"),IFERROR(V537/同类汇总数据!G$3,0),IF(AND($G537="正式版",$H537="中医诊所"),IFERROR(V537/同类汇总数据!G$4,0),IF(AND($G537="正式版",$H537="口腔诊所"),IFERROR(V537/同类汇总数据!G$5,0),IF(AND($G537="检查版",$H537="中西医诊所"),IFERROR(V537/同类汇总数据!G$6,0),IF(AND($G537="检查版",$H537="中医诊所"),IFERROR(V537/同类汇总数据!G$7,0),IF(AND($G537="检查版",$H537="口腔诊所"),IFERROR(V537/同类汇总数据!G$8,0),IF(AND($G537="互联网版",$H537="中西医诊所"),IFERROR(V537/同类汇总数据!G$9,0),IF(AND($G537="互联网版",$H537="中医诊所"),IFERROR(V537/同类汇总数据!G$10,0),IF(AND($G537="互联网版",$H537="口腔诊所"),IFERROR(V537/同类汇总数据!G$11,0))))))))))</f>
        <v>0.390290829958724</v>
      </c>
      <c r="AI537" s="61">
        <f>IF(AND($G537="正式版",$H537="中西医诊所"),IFERROR(W537/同类汇总数据!H$3,0),IF(AND($G537="正式版",$H537="中医诊所"),IFERROR(W537/同类汇总数据!H$4,0),IF(AND($G537="正式版",$H537="口腔诊所"),IFERROR(W537/同类汇总数据!H$5,0),IF(AND($G537="检查版",$H537="中西医诊所"),IFERROR(W537/同类汇总数据!H$6,0),IF(AND($G537="检查版",$H537="中医诊所"),IFERROR(W537/同类汇总数据!H$7,0),IF(AND($G537="检查版",$H537="口腔诊所"),IFERROR(W537/同类汇总数据!H$8,0),IF(AND($G537="互联网版",$H537="中西医诊所"),IFERROR(W537/同类汇总数据!H$9,0),IF(AND($G537="互联网版",$H537="中医诊所"),IFERROR(W537/同类汇总数据!H$10,0),IF(AND($G537="互联网版",$H537="口腔诊所"),IFERROR(W537/同类汇总数据!H$11,0))))))))))</f>
        <v>0.352815302009899</v>
      </c>
      <c r="AJ537" s="61">
        <f>IF(AND($G537="正式版",$H537="中西医诊所"),IFERROR(X537/同类汇总数据!I$3,0),IF(AND($G537="正式版",$H537="中医诊所"),IFERROR(X537/同类汇总数据!I$4,0),IF(AND($G537="正式版",$H537="口腔诊所"),IFERROR(X537/同类汇总数据!I$5,0),IF(AND($G537="检查版",$H537="中西医诊所"),IFERROR(X537/同类汇总数据!I$6,0),IF(AND($G537="检查版",$H537="中医诊所"),IFERROR(X537/同类汇总数据!I$7,0),IF(AND($G537="检查版",$H537="口腔诊所"),IFERROR(X537/同类汇总数据!I$8,0),IF(AND($G537="互联网版",$H537="中西医诊所"),IFERROR(X537/同类汇总数据!I$9,0),IF(AND($G537="互联网版",$H537="中医诊所"),IFERROR(X537/同类汇总数据!I$10,0),IF(AND($G537="互联网版",$H537="口腔诊所"),IFERROR(X537/同类汇总数据!I$11,0))))))))))</f>
        <v>0.351044764927781</v>
      </c>
      <c r="AK537" s="61">
        <f>IF(AND($G537="正式版",$H537="中西医诊所"),IFERROR(Y537/同类汇总数据!J$3,0),IF(AND($G537="正式版",$H537="中医诊所"),IFERROR(Y537/同类汇总数据!J$4,0),IF(AND($G537="正式版",$H537="口腔诊所"),IFERROR(Y537/同类汇总数据!J$5,0),IF(AND($G537="检查版",$H537="中西医诊所"),IFERROR(Y537/同类汇总数据!J$6,0),IF(AND($G537="检查版",$H537="中医诊所"),IFERROR(Y537/同类汇总数据!J$7,0),IF(AND($G537="检查版",$H537="口腔诊所"),IFERROR(Y537/同类汇总数据!J$8,0),IF(AND($G537="互联网版",$H537="中西医诊所"),IFERROR(Y537/同类汇总数据!J$9,0),IF(AND($G537="互联网版",$H537="中医诊所"),IFERROR(Y537/同类汇总数据!J$10,0),IF(AND($G537="互联网版",$H537="口腔诊所"),IFERROR(Y537/同类汇总数据!J$11,0))))))))))</f>
        <v>0.358719337989957</v>
      </c>
      <c r="AL537" s="62" t="str">
        <f ca="1" t="shared" si="144"/>
        <v>-</v>
      </c>
      <c r="AM537" s="62" t="str">
        <f t="shared" si="145"/>
        <v>低于同行50%</v>
      </c>
      <c r="AN537" s="5" t="str">
        <f t="shared" si="146"/>
        <v>低于同行50%</v>
      </c>
      <c r="AO537" s="63">
        <f t="shared" si="147"/>
        <v>46104.3645386806</v>
      </c>
      <c r="AP537" s="5" t="str">
        <f t="shared" si="148"/>
        <v/>
      </c>
      <c r="AQ537" s="60">
        <v>45462.4384037732</v>
      </c>
    </row>
    <row r="538" ht="17" spans="1:43">
      <c r="A538" s="5">
        <f t="shared" si="149"/>
        <v>535</v>
      </c>
      <c r="B538" s="55" t="str">
        <f t="shared" si="141"/>
        <v>交易波动较大</v>
      </c>
      <c r="C538" s="2" t="str">
        <f t="shared" si="142"/>
        <v/>
      </c>
      <c r="D538" s="56" t="str">
        <f t="shared" si="143"/>
        <v>-</v>
      </c>
      <c r="E538" s="84" t="s">
        <v>1526</v>
      </c>
      <c r="F538" s="58">
        <v>45463.4093560069</v>
      </c>
      <c r="G538" s="59" t="s">
        <v>38</v>
      </c>
      <c r="H538" s="59" t="s">
        <v>39</v>
      </c>
      <c r="I538" s="59" t="s">
        <v>40</v>
      </c>
      <c r="J538" s="59" t="s">
        <v>149</v>
      </c>
      <c r="K538" s="59" t="s">
        <v>1527</v>
      </c>
      <c r="L538" s="59" t="s">
        <v>1528</v>
      </c>
      <c r="M538" s="60">
        <v>46104.3191203704</v>
      </c>
      <c r="N538" s="60">
        <v>46104.3923503704</v>
      </c>
      <c r="O538" s="60">
        <v>46104.3665538657</v>
      </c>
      <c r="P538" s="60">
        <v>46103.5305332292</v>
      </c>
      <c r="Q538" s="60">
        <v>46104.3923613194</v>
      </c>
      <c r="R538" s="59">
        <v>6534.22</v>
      </c>
      <c r="S538" s="59">
        <v>24525.48</v>
      </c>
      <c r="T538" s="59">
        <v>70023.18</v>
      </c>
      <c r="U538" s="59">
        <v>63487.82</v>
      </c>
      <c r="V538" s="59">
        <v>114</v>
      </c>
      <c r="W538" s="59">
        <v>403</v>
      </c>
      <c r="X538" s="59">
        <v>1151</v>
      </c>
      <c r="Y538" s="59">
        <v>1041</v>
      </c>
      <c r="Z538" s="59">
        <v>100.7743174603</v>
      </c>
      <c r="AA538" s="59">
        <v>0.1187115614</v>
      </c>
      <c r="AB538" s="59">
        <v>-0.0700648533</v>
      </c>
      <c r="AC538" s="59">
        <v>-0.2185585115</v>
      </c>
      <c r="AD538" s="61">
        <f>IF(AND($G538="正式版",$H538="中西医诊所"),IFERROR(R538/同类汇总数据!C$3,0),IF(AND($G538="正式版",$H538="中医诊所"),IFERROR(R538/同类汇总数据!C$4,0),IF(AND($G538="正式版",$H538="口腔诊所"),IFERROR(R538/同类汇总数据!C$5,0),IF(AND($G538="检查版",$H538="中西医诊所"),IFERROR(R538/同类汇总数据!C$6,0),IF(AND($G538="检查版",$H538="中医诊所"),IFERROR(R538/同类汇总数据!C$7,0),IF(AND($G538="检查版",$H538="口腔诊所"),IFERROR(R538/同类汇总数据!C$8,0),IF(AND($G538="互联网版",$H538="中西医诊所"),IFERROR(R538/同类汇总数据!C$9,0),IF(AND($G538="互联网版",$H538="中医诊所"),IFERROR(R538/同类汇总数据!C$10,0),IF(AND($G538="互联网版",$H538="口腔诊所"),IFERROR(R538/同类汇总数据!C$11,0))))))))))</f>
        <v>0.713985693082784</v>
      </c>
      <c r="AE538" s="61">
        <f>IF(AND($G538="正式版",$H538="中西医诊所"),IFERROR(S538/同类汇总数据!D$3,0),IF(AND($G538="正式版",$H538="中医诊所"),IFERROR(S538/同类汇总数据!D$4,0),IF(AND($G538="正式版",$H538="口腔诊所"),IFERROR(S538/同类汇总数据!D$5,0),IF(AND($G538="检查版",$H538="中西医诊所"),IFERROR(S538/同类汇总数据!D$6,0),IF(AND($G538="检查版",$H538="中医诊所"),IFERROR(S538/同类汇总数据!D$7,0),IF(AND($G538="检查版",$H538="口腔诊所"),IFERROR(S538/同类汇总数据!D$8,0),IF(AND($G538="互联网版",$H538="中西医诊所"),IFERROR(S538/同类汇总数据!D$9,0),IF(AND($G538="互联网版",$H538="中医诊所"),IFERROR(S538/同类汇总数据!D$10,0),IF(AND($G538="互联网版",$H538="口腔诊所"),IFERROR(S538/同类汇总数据!D$11,0))))))))))</f>
        <v>0.672231075724092</v>
      </c>
      <c r="AF538" s="61">
        <f>IF(AND($G538="正式版",$H538="中西医诊所"),IFERROR(T538/同类汇总数据!E$3,0),IF(AND($G538="正式版",$H538="中医诊所"),IFERROR(T538/同类汇总数据!E$4,0),IF(AND($G538="正式版",$H538="口腔诊所"),IFERROR(T538/同类汇总数据!E$5,0),IF(AND($G538="检查版",$H538="中西医诊所"),IFERROR(T538/同类汇总数据!E$6,0),IF(AND($G538="检查版",$H538="中医诊所"),IFERROR(T538/同类汇总数据!E$7,0),IF(AND($G538="检查版",$H538="口腔诊所"),IFERROR(T538/同类汇总数据!E$8,0),IF(AND($G538="互联网版",$H538="中西医诊所"),IFERROR(T538/同类汇总数据!E$9,0),IF(AND($G538="互联网版",$H538="中医诊所"),IFERROR(T538/同类汇总数据!E$10,0),IF(AND($G538="互联网版",$H538="口腔诊所"),IFERROR(T538/同类汇总数据!E$11,0))))))))))</f>
        <v>0.641730344943543</v>
      </c>
      <c r="AG538" s="61">
        <f>IF(AND($G538="正式版",$H538="中西医诊所"),IFERROR(U538/同类汇总数据!F$3,0),IF(AND($G538="正式版",$H538="中医诊所"),IFERROR(U538/同类汇总数据!F$4,0),IF(AND($G538="正式版",$H538="口腔诊所"),IFERROR(U538/同类汇总数据!F$5,0),IF(AND($G538="检查版",$H538="中西医诊所"),IFERROR(U538/同类汇总数据!F$6,0),IF(AND($G538="检查版",$H538="中医诊所"),IFERROR(U538/同类汇总数据!F$7,0),IF(AND($G538="检查版",$H538="口腔诊所"),IFERROR(U538/同类汇总数据!F$8,0),IF(AND($G538="互联网版",$H538="中西医诊所"),IFERROR(U538/同类汇总数据!F$9,0),IF(AND($G538="互联网版",$H538="中医诊所"),IFERROR(U538/同类汇总数据!F$10,0),IF(AND($G538="互联网版",$H538="口腔诊所"),IFERROR(U538/同类汇总数据!F$11,0))))))))))</f>
        <v>0.661861085606947</v>
      </c>
      <c r="AH538" s="61">
        <f>IF(AND($G538="正式版",$H538="中西医诊所"),IFERROR(V538/同类汇总数据!G$3,0),IF(AND($G538="正式版",$H538="中医诊所"),IFERROR(V538/同类汇总数据!G$4,0),IF(AND($G538="正式版",$H538="口腔诊所"),IFERROR(V538/同类汇总数据!G$5,0),IF(AND($G538="检查版",$H538="中西医诊所"),IFERROR(V538/同类汇总数据!G$6,0),IF(AND($G538="检查版",$H538="中医诊所"),IFERROR(V538/同类汇总数据!G$7,0),IF(AND($G538="检查版",$H538="口腔诊所"),IFERROR(V538/同类汇总数据!G$8,0),IF(AND($G538="互联网版",$H538="中西医诊所"),IFERROR(V538/同类汇总数据!G$9,0),IF(AND($G538="互联网版",$H538="中医诊所"),IFERROR(V538/同类汇总数据!G$10,0),IF(AND($G538="互联网版",$H538="口腔诊所"),IFERROR(V538/同类汇总数据!G$11,0))))))))))</f>
        <v>1.20251769230526</v>
      </c>
      <c r="AI538" s="61">
        <f>IF(AND($G538="正式版",$H538="中西医诊所"),IFERROR(W538/同类汇总数据!H$3,0),IF(AND($G538="正式版",$H538="中医诊所"),IFERROR(W538/同类汇总数据!H$4,0),IF(AND($G538="正式版",$H538="口腔诊所"),IFERROR(W538/同类汇总数据!H$5,0),IF(AND($G538="检查版",$H538="中西医诊所"),IFERROR(W538/同类汇总数据!H$6,0),IF(AND($G538="检查版",$H538="中医诊所"),IFERROR(W538/同类汇总数据!H$7,0),IF(AND($G538="检查版",$H538="口腔诊所"),IFERROR(W538/同类汇总数据!H$8,0),IF(AND($G538="互联网版",$H538="中西医诊所"),IFERROR(W538/同类汇总数据!H$9,0),IF(AND($G538="互联网版",$H538="中医诊所"),IFERROR(W538/同类汇总数据!H$10,0),IF(AND($G538="互联网版",$H538="口腔诊所"),IFERROR(W538/同类汇总数据!H$11,0))))))))))</f>
        <v>1.10220594348829</v>
      </c>
      <c r="AJ538" s="61">
        <f>IF(AND($G538="正式版",$H538="中西医诊所"),IFERROR(X538/同类汇总数据!I$3,0),IF(AND($G538="正式版",$H538="中医诊所"),IFERROR(X538/同类汇总数据!I$4,0),IF(AND($G538="正式版",$H538="口腔诊所"),IFERROR(X538/同类汇总数据!I$5,0),IF(AND($G538="检查版",$H538="中西医诊所"),IFERROR(X538/同类汇总数据!I$6,0),IF(AND($G538="检查版",$H538="中医诊所"),IFERROR(X538/同类汇总数据!I$7,0),IF(AND($G538="检查版",$H538="口腔诊所"),IFERROR(X538/同类汇总数据!I$8,0),IF(AND($G538="互联网版",$H538="中西医诊所"),IFERROR(X538/同类汇总数据!I$9,0),IF(AND($G538="互联网版",$H538="中医诊所"),IFERROR(X538/同类汇总数据!I$10,0),IF(AND($G538="互联网版",$H538="口腔诊所"),IFERROR(X538/同类汇总数据!I$11,0))))))))))</f>
        <v>1.01776454516845</v>
      </c>
      <c r="AK538" s="61">
        <f>IF(AND($G538="正式版",$H538="中西医诊所"),IFERROR(Y538/同类汇总数据!J$3,0),IF(AND($G538="正式版",$H538="中医诊所"),IFERROR(Y538/同类汇总数据!J$4,0),IF(AND($G538="正式版",$H538="口腔诊所"),IFERROR(Y538/同类汇总数据!J$5,0),IF(AND($G538="检查版",$H538="中西医诊所"),IFERROR(Y538/同类汇总数据!J$6,0),IF(AND($G538="检查版",$H538="中医诊所"),IFERROR(Y538/同类汇总数据!J$7,0),IF(AND($G538="检查版",$H538="口腔诊所"),IFERROR(Y538/同类汇总数据!J$8,0),IF(AND($G538="互联网版",$H538="中西医诊所"),IFERROR(Y538/同类汇总数据!J$9,0),IF(AND($G538="互联网版",$H538="中医诊所"),IFERROR(Y538/同类汇总数据!J$10,0),IF(AND($G538="互联网版",$H538="口腔诊所"),IFERROR(Y538/同类汇总数据!J$11,0))))))))))</f>
        <v>1.04018615834971</v>
      </c>
      <c r="AL538" s="62" t="str">
        <f ca="1" t="shared" si="144"/>
        <v>-</v>
      </c>
      <c r="AM538" s="62" t="str">
        <f t="shared" si="145"/>
        <v/>
      </c>
      <c r="AN538" s="5" t="str">
        <f t="shared" si="146"/>
        <v/>
      </c>
      <c r="AO538" s="63">
        <f t="shared" si="147"/>
        <v>46104.3923613194</v>
      </c>
      <c r="AP538" s="5" t="str">
        <f t="shared" si="148"/>
        <v/>
      </c>
      <c r="AQ538" s="60">
        <v>45462.6851711921</v>
      </c>
    </row>
    <row r="539" ht="17" spans="1:43">
      <c r="A539" s="5">
        <f t="shared" si="149"/>
        <v>536</v>
      </c>
      <c r="B539" s="55" t="str">
        <f t="shared" si="141"/>
        <v>连续三月交易上升</v>
      </c>
      <c r="C539" s="2" t="str">
        <f t="shared" si="142"/>
        <v/>
      </c>
      <c r="D539" s="56" t="str">
        <f t="shared" si="143"/>
        <v>-</v>
      </c>
      <c r="E539" s="84" t="s">
        <v>1529</v>
      </c>
      <c r="F539" s="58">
        <v>45463.4101286458</v>
      </c>
      <c r="G539" s="59" t="s">
        <v>38</v>
      </c>
      <c r="H539" s="59" t="s">
        <v>39</v>
      </c>
      <c r="I539" s="59" t="s">
        <v>40</v>
      </c>
      <c r="J539" s="59" t="s">
        <v>149</v>
      </c>
      <c r="K539" s="59" t="s">
        <v>1530</v>
      </c>
      <c r="L539" s="59"/>
      <c r="M539" s="60">
        <v>46104.3475115741</v>
      </c>
      <c r="N539" s="60">
        <v>46103.8781655556</v>
      </c>
      <c r="O539" s="60">
        <v>46104.3875763194</v>
      </c>
      <c r="P539" s="60">
        <v>46092.5081248727</v>
      </c>
      <c r="Q539" s="60">
        <v>46103.8782051157</v>
      </c>
      <c r="R539" s="59">
        <v>12649.05</v>
      </c>
      <c r="S539" s="59">
        <v>60993.01</v>
      </c>
      <c r="T539" s="59">
        <v>169643.61</v>
      </c>
      <c r="U539" s="59">
        <v>152313.2</v>
      </c>
      <c r="V539" s="59">
        <v>95</v>
      </c>
      <c r="W539" s="59">
        <v>386</v>
      </c>
      <c r="X539" s="59">
        <v>1175</v>
      </c>
      <c r="Y539" s="59">
        <v>1043</v>
      </c>
      <c r="Z539" s="59">
        <v>197.3527994792</v>
      </c>
      <c r="AA539" s="59">
        <v>0.2296846425</v>
      </c>
      <c r="AB539" s="59">
        <v>-0.1600258899</v>
      </c>
      <c r="AC539" s="59">
        <v>-0.0196467213</v>
      </c>
      <c r="AD539" s="61">
        <f>IF(AND($G539="正式版",$H539="中西医诊所"),IFERROR(R539/同类汇总数据!C$3,0),IF(AND($G539="正式版",$H539="中医诊所"),IFERROR(R539/同类汇总数据!C$4,0),IF(AND($G539="正式版",$H539="口腔诊所"),IFERROR(R539/同类汇总数据!C$5,0),IF(AND($G539="检查版",$H539="中西医诊所"),IFERROR(R539/同类汇总数据!C$6,0),IF(AND($G539="检查版",$H539="中医诊所"),IFERROR(R539/同类汇总数据!C$7,0),IF(AND($G539="检查版",$H539="口腔诊所"),IFERROR(R539/同类汇总数据!C$8,0),IF(AND($G539="互联网版",$H539="中西医诊所"),IFERROR(R539/同类汇总数据!C$9,0),IF(AND($G539="互联网版",$H539="中医诊所"),IFERROR(R539/同类汇总数据!C$10,0),IF(AND($G539="互联网版",$H539="口腔诊所"),IFERROR(R539/同类汇总数据!C$11,0))))))))))</f>
        <v>1.38214518811561</v>
      </c>
      <c r="AE539" s="61">
        <f>IF(AND($G539="正式版",$H539="中西医诊所"),IFERROR(S539/同类汇总数据!D$3,0),IF(AND($G539="正式版",$H539="中医诊所"),IFERROR(S539/同类汇总数据!D$4,0),IF(AND($G539="正式版",$H539="口腔诊所"),IFERROR(S539/同类汇总数据!D$5,0),IF(AND($G539="检查版",$H539="中西医诊所"),IFERROR(S539/同类汇总数据!D$6,0),IF(AND($G539="检查版",$H539="中医诊所"),IFERROR(S539/同类汇总数据!D$7,0),IF(AND($G539="检查版",$H539="口腔诊所"),IFERROR(S539/同类汇总数据!D$8,0),IF(AND($G539="互联网版",$H539="中西医诊所"),IFERROR(S539/同类汇总数据!D$9,0),IF(AND($G539="互联网版",$H539="中医诊所"),IFERROR(S539/同类汇总数据!D$10,0),IF(AND($G539="互联网版",$H539="口腔诊所"),IFERROR(S539/同类汇总数据!D$11,0))))))))))</f>
        <v>1.67178773764878</v>
      </c>
      <c r="AF539" s="61">
        <f>IF(AND($G539="正式版",$H539="中西医诊所"),IFERROR(T539/同类汇总数据!E$3,0),IF(AND($G539="正式版",$H539="中医诊所"),IFERROR(T539/同类汇总数据!E$4,0),IF(AND($G539="正式版",$H539="口腔诊所"),IFERROR(T539/同类汇总数据!E$5,0),IF(AND($G539="检查版",$H539="中西医诊所"),IFERROR(T539/同类汇总数据!E$6,0),IF(AND($G539="检查版",$H539="中医诊所"),IFERROR(T539/同类汇总数据!E$7,0),IF(AND($G539="检查版",$H539="口腔诊所"),IFERROR(T539/同类汇总数据!E$8,0),IF(AND($G539="互联网版",$H539="中西医诊所"),IFERROR(T539/同类汇总数据!E$9,0),IF(AND($G539="互联网版",$H539="中医诊所"),IFERROR(T539/同类汇总数据!E$10,0),IF(AND($G539="互联网版",$H539="口腔诊所"),IFERROR(T539/同类汇总数据!E$11,0))))))))))</f>
        <v>1.55470591827975</v>
      </c>
      <c r="AG539" s="61">
        <f>IF(AND($G539="正式版",$H539="中西医诊所"),IFERROR(U539/同类汇总数据!F$3,0),IF(AND($G539="正式版",$H539="中医诊所"),IFERROR(U539/同类汇总数据!F$4,0),IF(AND($G539="正式版",$H539="口腔诊所"),IFERROR(U539/同类汇总数据!F$5,0),IF(AND($G539="检查版",$H539="中西医诊所"),IFERROR(U539/同类汇总数据!F$6,0),IF(AND($G539="检查版",$H539="中医诊所"),IFERROR(U539/同类汇总数据!F$7,0),IF(AND($G539="检查版",$H539="口腔诊所"),IFERROR(U539/同类汇总数据!F$8,0),IF(AND($G539="互联网版",$H539="中西医诊所"),IFERROR(U539/同类汇总数据!F$9,0),IF(AND($G539="互联网版",$H539="中医诊所"),IFERROR(U539/同类汇总数据!F$10,0),IF(AND($G539="互联网版",$H539="口腔诊所"),IFERROR(U539/同类汇总数据!F$11,0))))))))))</f>
        <v>1.58786645854698</v>
      </c>
      <c r="AH539" s="61">
        <f>IF(AND($G539="正式版",$H539="中西医诊所"),IFERROR(V539/同类汇总数据!G$3,0),IF(AND($G539="正式版",$H539="中医诊所"),IFERROR(V539/同类汇总数据!G$4,0),IF(AND($G539="正式版",$H539="口腔诊所"),IFERROR(V539/同类汇总数据!G$5,0),IF(AND($G539="检查版",$H539="中西医诊所"),IFERROR(V539/同类汇总数据!G$6,0),IF(AND($G539="检查版",$H539="中医诊所"),IFERROR(V539/同类汇总数据!G$7,0),IF(AND($G539="检查版",$H539="口腔诊所"),IFERROR(V539/同类汇总数据!G$8,0),IF(AND($G539="互联网版",$H539="中西医诊所"),IFERROR(V539/同类汇总数据!G$9,0),IF(AND($G539="互联网版",$H539="中医诊所"),IFERROR(V539/同类汇总数据!G$10,0),IF(AND($G539="互联网版",$H539="口腔诊所"),IFERROR(V539/同类汇总数据!G$11,0))))))))))</f>
        <v>1.00209807692105</v>
      </c>
      <c r="AI539" s="61">
        <f>IF(AND($G539="正式版",$H539="中西医诊所"),IFERROR(W539/同类汇总数据!H$3,0),IF(AND($G539="正式版",$H539="中医诊所"),IFERROR(W539/同类汇总数据!H$4,0),IF(AND($G539="正式版",$H539="口腔诊所"),IFERROR(W539/同类汇总数据!H$5,0),IF(AND($G539="检查版",$H539="中西医诊所"),IFERROR(W539/同类汇总数据!H$6,0),IF(AND($G539="检查版",$H539="中医诊所"),IFERROR(W539/同类汇总数据!H$7,0),IF(AND($G539="检查版",$H539="口腔诊所"),IFERROR(W539/同类汇总数据!H$8,0),IF(AND($G539="互联网版",$H539="中西医诊所"),IFERROR(W539/同类汇总数据!H$9,0),IF(AND($G539="互联网版",$H539="中医诊所"),IFERROR(W539/同类汇总数据!H$10,0),IF(AND($G539="互联网版",$H539="口腔诊所"),IFERROR(W539/同类汇总数据!H$11,0))))))))))</f>
        <v>1.05571090368853</v>
      </c>
      <c r="AJ539" s="61">
        <f>IF(AND($G539="正式版",$H539="中西医诊所"),IFERROR(X539/同类汇总数据!I$3,0),IF(AND($G539="正式版",$H539="中医诊所"),IFERROR(X539/同类汇总数据!I$4,0),IF(AND($G539="正式版",$H539="口腔诊所"),IFERROR(X539/同类汇总数据!I$5,0),IF(AND($G539="检查版",$H539="中西医诊所"),IFERROR(X539/同类汇总数据!I$6,0),IF(AND($G539="检查版",$H539="中医诊所"),IFERROR(X539/同类汇总数据!I$7,0),IF(AND($G539="检查版",$H539="口腔诊所"),IFERROR(X539/同类汇总数据!I$8,0),IF(AND($G539="互联网版",$H539="中西医诊所"),IFERROR(X539/同类汇总数据!I$9,0),IF(AND($G539="互联网版",$H539="中医诊所"),IFERROR(X539/同类汇总数据!I$10,0),IF(AND($G539="互联网版",$H539="口腔诊所"),IFERROR(X539/同类汇总数据!I$11,0))))))))))</f>
        <v>1.03898639493739</v>
      </c>
      <c r="AK539" s="61">
        <f>IF(AND($G539="正式版",$H539="中西医诊所"),IFERROR(Y539/同类汇总数据!J$3,0),IF(AND($G539="正式版",$H539="中医诊所"),IFERROR(Y539/同类汇总数据!J$4,0),IF(AND($G539="正式版",$H539="口腔诊所"),IFERROR(Y539/同类汇总数据!J$5,0),IF(AND($G539="检查版",$H539="中西医诊所"),IFERROR(Y539/同类汇总数据!J$6,0),IF(AND($G539="检查版",$H539="中医诊所"),IFERROR(Y539/同类汇总数据!J$7,0),IF(AND($G539="检查版",$H539="口腔诊所"),IFERROR(Y539/同类汇总数据!J$8,0),IF(AND($G539="互联网版",$H539="中西医诊所"),IFERROR(Y539/同类汇总数据!J$9,0),IF(AND($G539="互联网版",$H539="中医诊所"),IFERROR(Y539/同类汇总数据!J$10,0),IF(AND($G539="互联网版",$H539="口腔诊所"),IFERROR(Y539/同类汇总数据!J$11,0))))))))))</f>
        <v>1.04218459477305</v>
      </c>
      <c r="AL539" s="62" t="str">
        <f ca="1" t="shared" si="144"/>
        <v>-</v>
      </c>
      <c r="AM539" s="62" t="str">
        <f t="shared" si="145"/>
        <v>高于同行150%</v>
      </c>
      <c r="AN539" s="5" t="str">
        <f t="shared" si="146"/>
        <v/>
      </c>
      <c r="AO539" s="63">
        <f t="shared" si="147"/>
        <v>46104.3875763194</v>
      </c>
      <c r="AP539" s="5" t="str">
        <f t="shared" si="148"/>
        <v/>
      </c>
      <c r="AQ539" s="60">
        <v>45462.743075625</v>
      </c>
    </row>
    <row r="540" ht="17" spans="1:43">
      <c r="A540" s="5">
        <f t="shared" si="149"/>
        <v>537</v>
      </c>
      <c r="B540" s="55" t="str">
        <f t="shared" si="141"/>
        <v>交易波动较大</v>
      </c>
      <c r="C540" s="2" t="str">
        <f t="shared" si="142"/>
        <v>本月交易额降超20%</v>
      </c>
      <c r="D540" s="56" t="str">
        <f t="shared" si="143"/>
        <v>-</v>
      </c>
      <c r="E540" s="84" t="s">
        <v>1531</v>
      </c>
      <c r="F540" s="58">
        <v>45463.6614634259</v>
      </c>
      <c r="G540" s="59" t="s">
        <v>38</v>
      </c>
      <c r="H540" s="59" t="s">
        <v>63</v>
      </c>
      <c r="I540" s="59" t="s">
        <v>40</v>
      </c>
      <c r="J540" s="59" t="s">
        <v>41</v>
      </c>
      <c r="K540" s="59" t="s">
        <v>1532</v>
      </c>
      <c r="L540" s="59"/>
      <c r="M540" s="60">
        <v>46103.5483101852</v>
      </c>
      <c r="N540" s="60">
        <v>46103.5488831019</v>
      </c>
      <c r="O540" s="60">
        <v>46103.5547277893</v>
      </c>
      <c r="P540" s="60">
        <v>45886.4337209954</v>
      </c>
      <c r="Q540" s="60">
        <v>46102.4632414815</v>
      </c>
      <c r="R540" s="59">
        <v>3244</v>
      </c>
      <c r="S540" s="59">
        <v>9194.8</v>
      </c>
      <c r="T540" s="59">
        <v>43453.04</v>
      </c>
      <c r="U540" s="59">
        <v>37457.04</v>
      </c>
      <c r="V540" s="59">
        <v>7</v>
      </c>
      <c r="W540" s="59">
        <v>26</v>
      </c>
      <c r="X540" s="59">
        <v>119</v>
      </c>
      <c r="Y540" s="59">
        <v>107</v>
      </c>
      <c r="Z540" s="59">
        <v>681.0370909091</v>
      </c>
      <c r="AA540" s="59">
        <v>-0.3344441855</v>
      </c>
      <c r="AB540" s="59">
        <v>-0.3242084584</v>
      </c>
      <c r="AC540" s="59">
        <v>0.6642070867</v>
      </c>
      <c r="AD540" s="61">
        <f>IF(AND($G540="正式版",$H540="中西医诊所"),IFERROR(R540/同类汇总数据!C$3,0),IF(AND($G540="正式版",$H540="中医诊所"),IFERROR(R540/同类汇总数据!C$4,0),IF(AND($G540="正式版",$H540="口腔诊所"),IFERROR(R540/同类汇总数据!C$5,0),IF(AND($G540="检查版",$H540="中西医诊所"),IFERROR(R540/同类汇总数据!C$6,0),IF(AND($G540="检查版",$H540="中医诊所"),IFERROR(R540/同类汇总数据!C$7,0),IF(AND($G540="检查版",$H540="口腔诊所"),IFERROR(R540/同类汇总数据!C$8,0),IF(AND($G540="互联网版",$H540="中西医诊所"),IFERROR(R540/同类汇总数据!C$9,0),IF(AND($G540="互联网版",$H540="中医诊所"),IFERROR(R540/同类汇总数据!C$10,0),IF(AND($G540="互联网版",$H540="口腔诊所"),IFERROR(R540/同类汇总数据!C$11,0))))))))))</f>
        <v>0.324479692077735</v>
      </c>
      <c r="AE540" s="61">
        <f>IF(AND($G540="正式版",$H540="中西医诊所"),IFERROR(S540/同类汇总数据!D$3,0),IF(AND($G540="正式版",$H540="中医诊所"),IFERROR(S540/同类汇总数据!D$4,0),IF(AND($G540="正式版",$H540="口腔诊所"),IFERROR(S540/同类汇总数据!D$5,0),IF(AND($G540="检查版",$H540="中西医诊所"),IFERROR(S540/同类汇总数据!D$6,0),IF(AND($G540="检查版",$H540="中医诊所"),IFERROR(S540/同类汇总数据!D$7,0),IF(AND($G540="检查版",$H540="口腔诊所"),IFERROR(S540/同类汇总数据!D$8,0),IF(AND($G540="互联网版",$H540="中西医诊所"),IFERROR(S540/同类汇总数据!D$9,0),IF(AND($G540="互联网版",$H540="中医诊所"),IFERROR(S540/同类汇总数据!D$10,0),IF(AND($G540="互联网版",$H540="口腔诊所"),IFERROR(S540/同类汇总数据!D$11,0))))))))))</f>
        <v>0.211711399401583</v>
      </c>
      <c r="AF540" s="61">
        <f>IF(AND($G540="正式版",$H540="中西医诊所"),IFERROR(T540/同类汇总数据!E$3,0),IF(AND($G540="正式版",$H540="中医诊所"),IFERROR(T540/同类汇总数据!E$4,0),IF(AND($G540="正式版",$H540="口腔诊所"),IFERROR(T540/同类汇总数据!E$5,0),IF(AND($G540="检查版",$H540="中西医诊所"),IFERROR(T540/同类汇总数据!E$6,0),IF(AND($G540="检查版",$H540="中医诊所"),IFERROR(T540/同类汇总数据!E$7,0),IF(AND($G540="检查版",$H540="口腔诊所"),IFERROR(T540/同类汇总数据!E$8,0),IF(AND($G540="互联网版",$H540="中西医诊所"),IFERROR(T540/同类汇总数据!E$9,0),IF(AND($G540="互联网版",$H540="中医诊所"),IFERROR(T540/同类汇总数据!E$10,0),IF(AND($G540="互联网版",$H540="口腔诊所"),IFERROR(T540/同类汇总数据!E$11,0))))))))))</f>
        <v>0.391938585779837</v>
      </c>
      <c r="AG540" s="61">
        <f>IF(AND($G540="正式版",$H540="中西医诊所"),IFERROR(U540/同类汇总数据!F$3,0),IF(AND($G540="正式版",$H540="中医诊所"),IFERROR(U540/同类汇总数据!F$4,0),IF(AND($G540="正式版",$H540="口腔诊所"),IFERROR(U540/同类汇总数据!F$5,0),IF(AND($G540="检查版",$H540="中西医诊所"),IFERROR(U540/同类汇总数据!F$6,0),IF(AND($G540="检查版",$H540="中医诊所"),IFERROR(U540/同类汇总数据!F$7,0),IF(AND($G540="检查版",$H540="口腔诊所"),IFERROR(U540/同类汇总数据!F$8,0),IF(AND($G540="互联网版",$H540="中西医诊所"),IFERROR(U540/同类汇总数据!F$9,0),IF(AND($G540="互联网版",$H540="中医诊所"),IFERROR(U540/同类汇总数据!F$10,0),IF(AND($G540="互联网版",$H540="口腔诊所"),IFERROR(U540/同类汇总数据!F$11,0))))))))))</f>
        <v>0.374952865769893</v>
      </c>
      <c r="AH540" s="61">
        <f>IF(AND($G540="正式版",$H540="中西医诊所"),IFERROR(V540/同类汇总数据!G$3,0),IF(AND($G540="正式版",$H540="中医诊所"),IFERROR(V540/同类汇总数据!G$4,0),IF(AND($G540="正式版",$H540="口腔诊所"),IFERROR(V540/同类汇总数据!G$5,0),IF(AND($G540="检查版",$H540="中西医诊所"),IFERROR(V540/同类汇总数据!G$6,0),IF(AND($G540="检查版",$H540="中医诊所"),IFERROR(V540/同类汇总数据!G$7,0),IF(AND($G540="检查版",$H540="口腔诊所"),IFERROR(V540/同类汇总数据!G$8,0),IF(AND($G540="互联网版",$H540="中西医诊所"),IFERROR(V540/同类汇总数据!G$9,0),IF(AND($G540="互联网版",$H540="中医诊所"),IFERROR(V540/同类汇总数据!G$10,0),IF(AND($G540="互联网版",$H540="口腔诊所"),IFERROR(V540/同类汇总数据!G$11,0))))))))))</f>
        <v>0.520198567224518</v>
      </c>
      <c r="AI540" s="61">
        <f>IF(AND($G540="正式版",$H540="中西医诊所"),IFERROR(W540/同类汇总数据!H$3,0),IF(AND($G540="正式版",$H540="中医诊所"),IFERROR(W540/同类汇总数据!H$4,0),IF(AND($G540="正式版",$H540="口腔诊所"),IFERROR(W540/同类汇总数据!H$5,0),IF(AND($G540="检查版",$H540="中西医诊所"),IFERROR(W540/同类汇总数据!H$6,0),IF(AND($G540="检查版",$H540="中医诊所"),IFERROR(W540/同类汇总数据!H$7,0),IF(AND($G540="检查版",$H540="口腔诊所"),IFERROR(W540/同类汇总数据!H$8,0),IF(AND($G540="互联网版",$H540="中西医诊所"),IFERROR(W540/同类汇总数据!H$9,0),IF(AND($G540="互联网版",$H540="中医诊所"),IFERROR(W540/同类汇总数据!H$10,0),IF(AND($G540="互联网版",$H540="口腔诊所"),IFERROR(W540/同类汇总数据!H$11,0))))))))))</f>
        <v>0.457856912670838</v>
      </c>
      <c r="AJ540" s="61">
        <f>IF(AND($G540="正式版",$H540="中西医诊所"),IFERROR(X540/同类汇总数据!I$3,0),IF(AND($G540="正式版",$H540="中医诊所"),IFERROR(X540/同类汇总数据!I$4,0),IF(AND($G540="正式版",$H540="口腔诊所"),IFERROR(X540/同类汇总数据!I$5,0),IF(AND($G540="检查版",$H540="中西医诊所"),IFERROR(X540/同类汇总数据!I$6,0),IF(AND($G540="检查版",$H540="中医诊所"),IFERROR(X540/同类汇总数据!I$7,0),IF(AND($G540="检查版",$H540="口腔诊所"),IFERROR(X540/同类汇总数据!I$8,0),IF(AND($G540="互联网版",$H540="中西医诊所"),IFERROR(X540/同类汇总数据!I$9,0),IF(AND($G540="互联网版",$H540="中医诊所"),IFERROR(X540/同类汇总数据!I$10,0),IF(AND($G540="互联网版",$H540="口腔诊所"),IFERROR(X540/同类汇总数据!I$11,0))))))))))</f>
        <v>0.806552732620991</v>
      </c>
      <c r="AK540" s="61">
        <f>IF(AND($G540="正式版",$H540="中西医诊所"),IFERROR(Y540/同类汇总数据!J$3,0),IF(AND($G540="正式版",$H540="中医诊所"),IFERROR(Y540/同类汇总数据!J$4,0),IF(AND($G540="正式版",$H540="口腔诊所"),IFERROR(Y540/同类汇总数据!J$5,0),IF(AND($G540="检查版",$H540="中西医诊所"),IFERROR(Y540/同类汇总数据!J$6,0),IF(AND($G540="检查版",$H540="中医诊所"),IFERROR(Y540/同类汇总数据!J$7,0),IF(AND($G540="检查版",$H540="口腔诊所"),IFERROR(Y540/同类汇总数据!J$8,0),IF(AND($G540="互联网版",$H540="中西医诊所"),IFERROR(Y540/同类汇总数据!J$9,0),IF(AND($G540="互联网版",$H540="中医诊所"),IFERROR(Y540/同类汇总数据!J$10,0),IF(AND($G540="互联网版",$H540="口腔诊所"),IFERROR(Y540/同类汇总数据!J$11,0))))))))))</f>
        <v>0.805679816817023</v>
      </c>
      <c r="AL540" s="62" t="str">
        <f ca="1" t="shared" si="144"/>
        <v>-</v>
      </c>
      <c r="AM540" s="62" t="str">
        <f t="shared" si="145"/>
        <v>低于同行50%</v>
      </c>
      <c r="AN540" s="5" t="str">
        <f t="shared" si="146"/>
        <v>低于同行50%</v>
      </c>
      <c r="AO540" s="63">
        <f t="shared" si="147"/>
        <v>46103.5547277893</v>
      </c>
      <c r="AP540" s="5" t="str">
        <f t="shared" si="148"/>
        <v/>
      </c>
      <c r="AQ540" s="60">
        <v>45463.4083730903</v>
      </c>
    </row>
    <row r="541" ht="17" spans="1:43">
      <c r="A541" s="5">
        <f t="shared" si="149"/>
        <v>538</v>
      </c>
      <c r="B541" s="55" t="str">
        <f t="shared" si="141"/>
        <v>交易波动较大</v>
      </c>
      <c r="C541" s="2" t="str">
        <f t="shared" si="142"/>
        <v/>
      </c>
      <c r="D541" s="56" t="str">
        <f t="shared" si="143"/>
        <v>-</v>
      </c>
      <c r="E541" s="84" t="s">
        <v>1533</v>
      </c>
      <c r="F541" s="58">
        <v>45463.6636398148</v>
      </c>
      <c r="G541" s="59" t="s">
        <v>38</v>
      </c>
      <c r="H541" s="59" t="s">
        <v>39</v>
      </c>
      <c r="I541" s="59" t="s">
        <v>40</v>
      </c>
      <c r="J541" s="59" t="s">
        <v>85</v>
      </c>
      <c r="K541" s="59" t="s">
        <v>1534</v>
      </c>
      <c r="L541" s="59"/>
      <c r="M541" s="60">
        <v>46104.3493287037</v>
      </c>
      <c r="N541" s="60">
        <v>46104.360554213</v>
      </c>
      <c r="O541" s="60">
        <v>46104.3599989815</v>
      </c>
      <c r="P541" s="60">
        <v>45845.451747662</v>
      </c>
      <c r="Q541" s="60">
        <v>46104.3605925463</v>
      </c>
      <c r="R541" s="59">
        <v>11173.47</v>
      </c>
      <c r="S541" s="59">
        <v>28559.43</v>
      </c>
      <c r="T541" s="59">
        <v>87672.35</v>
      </c>
      <c r="U541" s="59">
        <v>78477.3</v>
      </c>
      <c r="V541" s="59">
        <v>152</v>
      </c>
      <c r="W541" s="59">
        <v>460</v>
      </c>
      <c r="X541" s="59">
        <v>1520</v>
      </c>
      <c r="Y541" s="59">
        <v>1350</v>
      </c>
      <c r="Z541" s="59">
        <v>84.5895474138</v>
      </c>
      <c r="AA541" s="59">
        <v>0.1906196807</v>
      </c>
      <c r="AB541" s="59">
        <v>-0.3171125344</v>
      </c>
      <c r="AC541" s="59">
        <v>-0.2038498466</v>
      </c>
      <c r="AD541" s="61">
        <f>IF(AND($G541="正式版",$H541="中西医诊所"),IFERROR(R541/同类汇总数据!C$3,0),IF(AND($G541="正式版",$H541="中医诊所"),IFERROR(R541/同类汇总数据!C$4,0),IF(AND($G541="正式版",$H541="口腔诊所"),IFERROR(R541/同类汇总数据!C$5,0),IF(AND($G541="检查版",$H541="中西医诊所"),IFERROR(R541/同类汇总数据!C$6,0),IF(AND($G541="检查版",$H541="中医诊所"),IFERROR(R541/同类汇总数据!C$7,0),IF(AND($G541="检查版",$H541="口腔诊所"),IFERROR(R541/同类汇总数据!C$8,0),IF(AND($G541="互联网版",$H541="中西医诊所"),IFERROR(R541/同类汇总数据!C$9,0),IF(AND($G541="互联网版",$H541="中医诊所"),IFERROR(R541/同类汇总数据!C$10,0),IF(AND($G541="互联网版",$H541="口腔诊所"),IFERROR(R541/同类汇总数据!C$11,0))))))))))</f>
        <v>1.22091048695785</v>
      </c>
      <c r="AE541" s="61">
        <f>IF(AND($G541="正式版",$H541="中西医诊所"),IFERROR(S541/同类汇总数据!D$3,0),IF(AND($G541="正式版",$H541="中医诊所"),IFERROR(S541/同类汇总数据!D$4,0),IF(AND($G541="正式版",$H541="口腔诊所"),IFERROR(S541/同类汇总数据!D$5,0),IF(AND($G541="检查版",$H541="中西医诊所"),IFERROR(S541/同类汇总数据!D$6,0),IF(AND($G541="检查版",$H541="中医诊所"),IFERROR(S541/同类汇总数据!D$7,0),IF(AND($G541="检查版",$H541="口腔诊所"),IFERROR(S541/同类汇总数据!D$8,0),IF(AND($G541="互联网版",$H541="中西医诊所"),IFERROR(S541/同类汇总数据!D$9,0),IF(AND($G541="互联网版",$H541="中医诊所"),IFERROR(S541/同类汇总数据!D$10,0),IF(AND($G541="互联网版",$H541="口腔诊所"),IFERROR(S541/同类汇总数据!D$11,0))))))))))</f>
        <v>0.782799617009204</v>
      </c>
      <c r="AF541" s="61">
        <f>IF(AND($G541="正式版",$H541="中西医诊所"),IFERROR(T541/同类汇总数据!E$3,0),IF(AND($G541="正式版",$H541="中医诊所"),IFERROR(T541/同类汇总数据!E$4,0),IF(AND($G541="正式版",$H541="口腔诊所"),IFERROR(T541/同类汇总数据!E$5,0),IF(AND($G541="检查版",$H541="中西医诊所"),IFERROR(T541/同类汇总数据!E$6,0),IF(AND($G541="检查版",$H541="中医诊所"),IFERROR(T541/同类汇总数据!E$7,0),IF(AND($G541="检查版",$H541="口腔诊所"),IFERROR(T541/同类汇总数据!E$8,0),IF(AND($G541="互联网版",$H541="中西医诊所"),IFERROR(T541/同类汇总数据!E$9,0),IF(AND($G541="互联网版",$H541="中医诊所"),IFERROR(T541/同类汇总数据!E$10,0),IF(AND($G541="互联网版",$H541="口腔诊所"),IFERROR(T541/同类汇总数据!E$11,0))))))))))</f>
        <v>0.803476897329014</v>
      </c>
      <c r="AG541" s="61">
        <f>IF(AND($G541="正式版",$H541="中西医诊所"),IFERROR(U541/同类汇总数据!F$3,0),IF(AND($G541="正式版",$H541="中医诊所"),IFERROR(U541/同类汇总数据!F$4,0),IF(AND($G541="正式版",$H541="口腔诊所"),IFERROR(U541/同类汇总数据!F$5,0),IF(AND($G541="检查版",$H541="中西医诊所"),IFERROR(U541/同类汇总数据!F$6,0),IF(AND($G541="检查版",$H541="中医诊所"),IFERROR(U541/同类汇总数据!F$7,0),IF(AND($G541="检查版",$H541="口腔诊所"),IFERROR(U541/同类汇总数据!F$8,0),IF(AND($G541="互联网版",$H541="中西医诊所"),IFERROR(U541/同类汇总数据!F$9,0),IF(AND($G541="互联网版",$H541="中医诊所"),IFERROR(U541/同类汇总数据!F$10,0),IF(AND($G541="互联网版",$H541="口腔诊所"),IFERROR(U541/同类汇总数据!F$11,0))))))))))</f>
        <v>0.818126547320448</v>
      </c>
      <c r="AH541" s="61">
        <f>IF(AND($G541="正式版",$H541="中西医诊所"),IFERROR(V541/同类汇总数据!G$3,0),IF(AND($G541="正式版",$H541="中医诊所"),IFERROR(V541/同类汇总数据!G$4,0),IF(AND($G541="正式版",$H541="口腔诊所"),IFERROR(V541/同类汇总数据!G$5,0),IF(AND($G541="检查版",$H541="中西医诊所"),IFERROR(V541/同类汇总数据!G$6,0),IF(AND($G541="检查版",$H541="中医诊所"),IFERROR(V541/同类汇总数据!G$7,0),IF(AND($G541="检查版",$H541="口腔诊所"),IFERROR(V541/同类汇总数据!G$8,0),IF(AND($G541="互联网版",$H541="中西医诊所"),IFERROR(V541/同类汇总数据!G$9,0),IF(AND($G541="互联网版",$H541="中医诊所"),IFERROR(V541/同类汇总数据!G$10,0),IF(AND($G541="互联网版",$H541="口腔诊所"),IFERROR(V541/同类汇总数据!G$11,0))))))))))</f>
        <v>1.60335692307368</v>
      </c>
      <c r="AI541" s="61">
        <f>IF(AND($G541="正式版",$H541="中西医诊所"),IFERROR(W541/同类汇总数据!H$3,0),IF(AND($G541="正式版",$H541="中医诊所"),IFERROR(W541/同类汇总数据!H$4,0),IF(AND($G541="正式版",$H541="口腔诊所"),IFERROR(W541/同类汇总数据!H$5,0),IF(AND($G541="检查版",$H541="中西医诊所"),IFERROR(W541/同类汇总数据!H$6,0),IF(AND($G541="检查版",$H541="中医诊所"),IFERROR(W541/同类汇总数据!H$7,0),IF(AND($G541="检查版",$H541="口腔诊所"),IFERROR(W541/同类汇总数据!H$8,0),IF(AND($G541="互联网版",$H541="中西医诊所"),IFERROR(W541/同类汇总数据!H$9,0),IF(AND($G541="互联网版",$H541="中医诊所"),IFERROR(W541/同类汇总数据!H$10,0),IF(AND($G541="互联网版",$H541="口腔诊所"),IFERROR(W541/同类汇总数据!H$11,0))))))))))</f>
        <v>1.25810107693452</v>
      </c>
      <c r="AJ541" s="61">
        <f>IF(AND($G541="正式版",$H541="中西医诊所"),IFERROR(X541/同类汇总数据!I$3,0),IF(AND($G541="正式版",$H541="中医诊所"),IFERROR(X541/同类汇总数据!I$4,0),IF(AND($G541="正式版",$H541="口腔诊所"),IFERROR(X541/同类汇总数据!I$5,0),IF(AND($G541="检查版",$H541="中西医诊所"),IFERROR(X541/同类汇总数据!I$6,0),IF(AND($G541="检查版",$H541="中医诊所"),IFERROR(X541/同类汇总数据!I$7,0),IF(AND($G541="检查版",$H541="口腔诊所"),IFERROR(X541/同类汇总数据!I$8,0),IF(AND($G541="互联网版",$H541="中西医诊所"),IFERROR(X541/同类汇总数据!I$9,0),IF(AND($G541="互联网版",$H541="中医诊所"),IFERROR(X541/同类汇总数据!I$10,0),IF(AND($G541="互联网版",$H541="口腔诊所"),IFERROR(X541/同类汇总数据!I$11,0))))))))))</f>
        <v>1.34405048536581</v>
      </c>
      <c r="AK541" s="61">
        <f>IF(AND($G541="正式版",$H541="中西医诊所"),IFERROR(Y541/同类汇总数据!J$3,0),IF(AND($G541="正式版",$H541="中医诊所"),IFERROR(Y541/同类汇总数据!J$4,0),IF(AND($G541="正式版",$H541="口腔诊所"),IFERROR(Y541/同类汇总数据!J$5,0),IF(AND($G541="检查版",$H541="中西医诊所"),IFERROR(Y541/同类汇总数据!J$6,0),IF(AND($G541="检查版",$H541="中医诊所"),IFERROR(Y541/同类汇总数据!J$7,0),IF(AND($G541="检查版",$H541="口腔诊所"),IFERROR(Y541/同类汇总数据!J$8,0),IF(AND($G541="互联网版",$H541="中西医诊所"),IFERROR(Y541/同类汇总数据!J$9,0),IF(AND($G541="互联网版",$H541="中医诊所"),IFERROR(Y541/同类汇总数据!J$10,0),IF(AND($G541="互联网版",$H541="口腔诊所"),IFERROR(Y541/同类汇总数据!J$11,0))))))))))</f>
        <v>1.3489445857561</v>
      </c>
      <c r="AL541" s="62" t="str">
        <f ca="1" t="shared" si="144"/>
        <v>-</v>
      </c>
      <c r="AM541" s="62" t="str">
        <f t="shared" si="145"/>
        <v/>
      </c>
      <c r="AN541" s="5" t="str">
        <f t="shared" si="146"/>
        <v>高于同行20%</v>
      </c>
      <c r="AO541" s="63">
        <f t="shared" si="147"/>
        <v>46104.3605925463</v>
      </c>
      <c r="AP541" s="5" t="str">
        <f t="shared" si="148"/>
        <v/>
      </c>
      <c r="AQ541" s="60">
        <v>45463.4093560069</v>
      </c>
    </row>
    <row r="542" ht="17" spans="1:43">
      <c r="A542" s="5">
        <f t="shared" si="149"/>
        <v>539</v>
      </c>
      <c r="B542" s="55" t="str">
        <f t="shared" si="141"/>
        <v>连续三月交易上升</v>
      </c>
      <c r="C542" s="2" t="str">
        <f t="shared" si="142"/>
        <v/>
      </c>
      <c r="D542" s="56" t="str">
        <f t="shared" si="143"/>
        <v>-</v>
      </c>
      <c r="E542" s="84" t="s">
        <v>1535</v>
      </c>
      <c r="F542" s="58">
        <v>45463.7715798611</v>
      </c>
      <c r="G542" s="59" t="s">
        <v>38</v>
      </c>
      <c r="H542" s="59" t="s">
        <v>39</v>
      </c>
      <c r="I542" s="59" t="s">
        <v>40</v>
      </c>
      <c r="J542" s="59" t="s">
        <v>149</v>
      </c>
      <c r="K542" s="59" t="s">
        <v>1536</v>
      </c>
      <c r="L542" s="59" t="s">
        <v>1537</v>
      </c>
      <c r="M542" s="60">
        <v>46102.4000810185</v>
      </c>
      <c r="N542" s="60">
        <v>46102.6127554861</v>
      </c>
      <c r="O542" s="60">
        <v>46102.701436956</v>
      </c>
      <c r="P542" s="60">
        <v>46100.4470464931</v>
      </c>
      <c r="Q542" s="60">
        <v>46102.6128917477</v>
      </c>
      <c r="R542" s="59">
        <v>18253.98</v>
      </c>
      <c r="S542" s="59">
        <v>86181.72</v>
      </c>
      <c r="T542" s="59">
        <v>231313.87</v>
      </c>
      <c r="U542" s="59">
        <v>182847.06</v>
      </c>
      <c r="V542" s="59">
        <v>93</v>
      </c>
      <c r="W542" s="59">
        <v>412</v>
      </c>
      <c r="X542" s="59">
        <v>1085</v>
      </c>
      <c r="Y542" s="59">
        <v>926</v>
      </c>
      <c r="Z542" s="59">
        <v>473.9606753247</v>
      </c>
      <c r="AA542" s="59">
        <v>0.5487810467</v>
      </c>
      <c r="AB542" s="59">
        <v>-0.3781812342</v>
      </c>
      <c r="AC542" s="59">
        <v>-0.2878021123</v>
      </c>
      <c r="AD542" s="61">
        <f>IF(AND($G542="正式版",$H542="中西医诊所"),IFERROR(R542/同类汇总数据!C$3,0),IF(AND($G542="正式版",$H542="中医诊所"),IFERROR(R542/同类汇总数据!C$4,0),IF(AND($G542="正式版",$H542="口腔诊所"),IFERROR(R542/同类汇总数据!C$5,0),IF(AND($G542="检查版",$H542="中西医诊所"),IFERROR(R542/同类汇总数据!C$6,0),IF(AND($G542="检查版",$H542="中医诊所"),IFERROR(R542/同类汇总数据!C$7,0),IF(AND($G542="检查版",$H542="口腔诊所"),IFERROR(R542/同类汇总数据!C$8,0),IF(AND($G542="互联网版",$H542="中西医诊所"),IFERROR(R542/同类汇总数据!C$9,0),IF(AND($G542="互联网版",$H542="中医诊所"),IFERROR(R542/同类汇总数据!C$10,0),IF(AND($G542="互联网版",$H542="口腔诊所"),IFERROR(R542/同类汇总数据!C$11,0))))))))))</f>
        <v>1.9945885755024</v>
      </c>
      <c r="AE542" s="61">
        <f>IF(AND($G542="正式版",$H542="中西医诊所"),IFERROR(S542/同类汇总数据!D$3,0),IF(AND($G542="正式版",$H542="中医诊所"),IFERROR(S542/同类汇总数据!D$4,0),IF(AND($G542="正式版",$H542="口腔诊所"),IFERROR(S542/同类汇总数据!D$5,0),IF(AND($G542="检查版",$H542="中西医诊所"),IFERROR(S542/同类汇总数据!D$6,0),IF(AND($G542="检查版",$H542="中医诊所"),IFERROR(S542/同类汇总数据!D$7,0),IF(AND($G542="检查版",$H542="口腔诊所"),IFERROR(S542/同类汇总数据!D$8,0),IF(AND($G542="互联网版",$H542="中西医诊所"),IFERROR(S542/同类汇总数据!D$9,0),IF(AND($G542="互联网版",$H542="中医诊所"),IFERROR(S542/同类汇总数据!D$10,0),IF(AND($G542="互联网版",$H542="口腔诊所"),IFERROR(S542/同类汇总数据!D$11,0))))))))))</f>
        <v>2.36219761420989</v>
      </c>
      <c r="AF542" s="61">
        <f>IF(AND($G542="正式版",$H542="中西医诊所"),IFERROR(T542/同类汇总数据!E$3,0),IF(AND($G542="正式版",$H542="中医诊所"),IFERROR(T542/同类汇总数据!E$4,0),IF(AND($G542="正式版",$H542="口腔诊所"),IFERROR(T542/同类汇总数据!E$5,0),IF(AND($G542="检查版",$H542="中西医诊所"),IFERROR(T542/同类汇总数据!E$6,0),IF(AND($G542="检查版",$H542="中医诊所"),IFERROR(T542/同类汇总数据!E$7,0),IF(AND($G542="检查版",$H542="口腔诊所"),IFERROR(T542/同类汇总数据!E$8,0),IF(AND($G542="互联网版",$H542="中西医诊所"),IFERROR(T542/同类汇总数据!E$9,0),IF(AND($G542="互联网版",$H542="中医诊所"),IFERROR(T542/同类汇总数据!E$10,0),IF(AND($G542="互联网版",$H542="口腔诊所"),IFERROR(T542/同类汇总数据!E$11,0))))))))))</f>
        <v>2.1198855805367</v>
      </c>
      <c r="AG542" s="61">
        <f>IF(AND($G542="正式版",$H542="中西医诊所"),IFERROR(U542/同类汇总数据!F$3,0),IF(AND($G542="正式版",$H542="中医诊所"),IFERROR(U542/同类汇总数据!F$4,0),IF(AND($G542="正式版",$H542="口腔诊所"),IFERROR(U542/同类汇总数据!F$5,0),IF(AND($G542="检查版",$H542="中西医诊所"),IFERROR(U542/同类汇总数据!F$6,0),IF(AND($G542="检查版",$H542="中医诊所"),IFERROR(U542/同类汇总数据!F$7,0),IF(AND($G542="检查版",$H542="口腔诊所"),IFERROR(U542/同类汇总数据!F$8,0),IF(AND($G542="互联网版",$H542="中西医诊所"),IFERROR(U542/同类汇总数据!F$9,0),IF(AND($G542="互联网版",$H542="中医诊所"),IFERROR(U542/同类汇总数据!F$10,0),IF(AND($G542="互联网版",$H542="口腔诊所"),IFERROR(U542/同类汇总数据!F$11,0))))))))))</f>
        <v>1.90618221938694</v>
      </c>
      <c r="AH542" s="61">
        <f>IF(AND($G542="正式版",$H542="中西医诊所"),IFERROR(V542/同类汇总数据!G$3,0),IF(AND($G542="正式版",$H542="中医诊所"),IFERROR(V542/同类汇总数据!G$4,0),IF(AND($G542="正式版",$H542="口腔诊所"),IFERROR(V542/同类汇总数据!G$5,0),IF(AND($G542="检查版",$H542="中西医诊所"),IFERROR(V542/同类汇总数据!G$6,0),IF(AND($G542="检查版",$H542="中医诊所"),IFERROR(V542/同类汇总数据!G$7,0),IF(AND($G542="检查版",$H542="口腔诊所"),IFERROR(V542/同类汇总数据!G$8,0),IF(AND($G542="互联网版",$H542="中西医诊所"),IFERROR(V542/同类汇总数据!G$9,0),IF(AND($G542="互联网版",$H542="中医诊所"),IFERROR(V542/同类汇总数据!G$10,0),IF(AND($G542="互联网版",$H542="口腔诊所"),IFERROR(V542/同类汇总数据!G$11,0))))))))))</f>
        <v>0.981001275301658</v>
      </c>
      <c r="AI542" s="61">
        <f>IF(AND($G542="正式版",$H542="中西医诊所"),IFERROR(W542/同类汇总数据!H$3,0),IF(AND($G542="正式版",$H542="中医诊所"),IFERROR(W542/同类汇总数据!H$4,0),IF(AND($G542="正式版",$H542="口腔诊所"),IFERROR(W542/同类汇总数据!H$5,0),IF(AND($G542="检查版",$H542="中西医诊所"),IFERROR(W542/同类汇总数据!H$6,0),IF(AND($G542="检查版",$H542="中医诊所"),IFERROR(W542/同类汇总数据!H$7,0),IF(AND($G542="检查版",$H542="口腔诊所"),IFERROR(W542/同类汇总数据!H$8,0),IF(AND($G542="互联网版",$H542="中西医诊所"),IFERROR(W542/同类汇总数据!H$9,0),IF(AND($G542="互联网版",$H542="中医诊所"),IFERROR(W542/同类汇总数据!H$10,0),IF(AND($G542="互联网版",$H542="口腔诊所"),IFERROR(W542/同类汇总数据!H$11,0))))))))))</f>
        <v>1.12682096455875</v>
      </c>
      <c r="AJ542" s="61">
        <f>IF(AND($G542="正式版",$H542="中西医诊所"),IFERROR(X542/同类汇总数据!I$3,0),IF(AND($G542="正式版",$H542="中医诊所"),IFERROR(X542/同类汇总数据!I$4,0),IF(AND($G542="正式版",$H542="口腔诊所"),IFERROR(X542/同类汇总数据!I$5,0),IF(AND($G542="检查版",$H542="中西医诊所"),IFERROR(X542/同类汇总数据!I$6,0),IF(AND($G542="检查版",$H542="中医诊所"),IFERROR(X542/同类汇总数据!I$7,0),IF(AND($G542="检查版",$H542="口腔诊所"),IFERROR(X542/同类汇总数据!I$8,0),IF(AND($G542="互联网版",$H542="中西医诊所"),IFERROR(X542/同类汇总数据!I$9,0),IF(AND($G542="互联网版",$H542="中医诊所"),IFERROR(X542/同类汇总数据!I$10,0),IF(AND($G542="互联网版",$H542="口腔诊所"),IFERROR(X542/同类汇总数据!I$11,0))))))))))</f>
        <v>0.959404458303884</v>
      </c>
      <c r="AK542" s="61">
        <f>IF(AND($G542="正式版",$H542="中西医诊所"),IFERROR(Y542/同类汇总数据!J$3,0),IF(AND($G542="正式版",$H542="中医诊所"),IFERROR(Y542/同类汇总数据!J$4,0),IF(AND($G542="正式版",$H542="口腔诊所"),IFERROR(Y542/同类汇总数据!J$5,0),IF(AND($G542="检查版",$H542="中西医诊所"),IFERROR(Y542/同类汇总数据!J$6,0),IF(AND($G542="检查版",$H542="中医诊所"),IFERROR(Y542/同类汇总数据!J$7,0),IF(AND($G542="检查版",$H542="口腔诊所"),IFERROR(Y542/同类汇总数据!J$8,0),IF(AND($G542="互联网版",$H542="中西医诊所"),IFERROR(Y542/同类汇总数据!J$9,0),IF(AND($G542="互联网版",$H542="中医诊所"),IFERROR(Y542/同类汇总数据!J$10,0),IF(AND($G542="互联网版",$H542="口腔诊所"),IFERROR(Y542/同类汇总数据!J$11,0))))))))))</f>
        <v>0.92527606400752</v>
      </c>
      <c r="AL542" s="62" t="str">
        <f ca="1" t="shared" si="144"/>
        <v>-</v>
      </c>
      <c r="AM542" s="62" t="str">
        <f t="shared" si="145"/>
        <v>高于同行100%</v>
      </c>
      <c r="AN542" s="5" t="str">
        <f t="shared" si="146"/>
        <v/>
      </c>
      <c r="AO542" s="63">
        <f t="shared" si="147"/>
        <v>46102.701436956</v>
      </c>
      <c r="AP542" s="5" t="str">
        <f t="shared" si="148"/>
        <v/>
      </c>
      <c r="AQ542" s="60">
        <v>45463.4101286458</v>
      </c>
    </row>
    <row r="543" ht="17" spans="1:43">
      <c r="A543" s="5">
        <f t="shared" si="149"/>
        <v>540</v>
      </c>
      <c r="B543" s="55" t="str">
        <f t="shared" si="141"/>
        <v>交易波动较大</v>
      </c>
      <c r="C543" s="2" t="str">
        <f t="shared" si="142"/>
        <v/>
      </c>
      <c r="D543" s="56" t="str">
        <f t="shared" si="143"/>
        <v>-</v>
      </c>
      <c r="E543" s="84" t="s">
        <v>1538</v>
      </c>
      <c r="F543" s="58">
        <v>45463.772134537</v>
      </c>
      <c r="G543" s="59" t="s">
        <v>38</v>
      </c>
      <c r="H543" s="59" t="s">
        <v>39</v>
      </c>
      <c r="I543" s="59" t="s">
        <v>40</v>
      </c>
      <c r="J543" s="59" t="s">
        <v>41</v>
      </c>
      <c r="K543" s="59" t="s">
        <v>1539</v>
      </c>
      <c r="L543" s="59"/>
      <c r="M543" s="60">
        <v>46104.3052083333</v>
      </c>
      <c r="N543" s="60">
        <v>46104.3334996644</v>
      </c>
      <c r="O543" s="60">
        <v>46102.4504827431</v>
      </c>
      <c r="P543" s="60">
        <v>46063.4401386806</v>
      </c>
      <c r="Q543" s="60">
        <v>46099.3991593287</v>
      </c>
      <c r="R543" s="59">
        <v>12498.3</v>
      </c>
      <c r="S543" s="59">
        <v>40902.79</v>
      </c>
      <c r="T543" s="59">
        <v>127938.17</v>
      </c>
      <c r="U543" s="59">
        <v>105814.48</v>
      </c>
      <c r="V543" s="59">
        <v>176</v>
      </c>
      <c r="W543" s="59">
        <v>624</v>
      </c>
      <c r="X543" s="59">
        <v>2137</v>
      </c>
      <c r="Y543" s="59">
        <v>1871</v>
      </c>
      <c r="Z543" s="59">
        <v>117.8334966592</v>
      </c>
      <c r="AA543" s="59">
        <v>0.0701236366</v>
      </c>
      <c r="AB543" s="59">
        <v>-0.216959086</v>
      </c>
      <c r="AC543" s="59">
        <v>-0.3303763814</v>
      </c>
      <c r="AD543" s="61">
        <f>IF(AND($G543="正式版",$H543="中西医诊所"),IFERROR(R543/同类汇总数据!C$3,0),IF(AND($G543="正式版",$H543="中医诊所"),IFERROR(R543/同类汇总数据!C$4,0),IF(AND($G543="正式版",$H543="口腔诊所"),IFERROR(R543/同类汇总数据!C$5,0),IF(AND($G543="检查版",$H543="中西医诊所"),IFERROR(R543/同类汇总数据!C$6,0),IF(AND($G543="检查版",$H543="中医诊所"),IFERROR(R543/同类汇总数据!C$7,0),IF(AND($G543="检查版",$H543="口腔诊所"),IFERROR(R543/同类汇总数据!C$8,0),IF(AND($G543="互联网版",$H543="中西医诊所"),IFERROR(R543/同类汇总数据!C$9,0),IF(AND($G543="互联网版",$H543="中医诊所"),IFERROR(R543/同类汇总数据!C$10,0),IF(AND($G543="互联网版",$H543="口腔诊所"),IFERROR(R543/同类汇总数据!C$11,0))))))))))</f>
        <v>1.36567293232498</v>
      </c>
      <c r="AE543" s="61">
        <f>IF(AND($G543="正式版",$H543="中西医诊所"),IFERROR(S543/同类汇总数据!D$3,0),IF(AND($G543="正式版",$H543="中医诊所"),IFERROR(S543/同类汇总数据!D$4,0),IF(AND($G543="正式版",$H543="口腔诊所"),IFERROR(S543/同类汇总数据!D$5,0),IF(AND($G543="检查版",$H543="中西医诊所"),IFERROR(S543/同类汇总数据!D$6,0),IF(AND($G543="检查版",$H543="中医诊所"),IFERROR(S543/同类汇总数据!D$7,0),IF(AND($G543="检查版",$H543="口腔诊所"),IFERROR(S543/同类汇总数据!D$8,0),IF(AND($G543="互联网版",$H543="中西医诊所"),IFERROR(S543/同类汇总数据!D$9,0),IF(AND($G543="互联网版",$H543="中医诊所"),IFERROR(S543/同类汇总数据!D$10,0),IF(AND($G543="互联网版",$H543="口腔诊所"),IFERROR(S543/同类汇总数据!D$11,0))))))))))</f>
        <v>1.12112490853662</v>
      </c>
      <c r="AF543" s="61">
        <f>IF(AND($G543="正式版",$H543="中西医诊所"),IFERROR(T543/同类汇总数据!E$3,0),IF(AND($G543="正式版",$H543="中医诊所"),IFERROR(T543/同类汇总数据!E$4,0),IF(AND($G543="正式版",$H543="口腔诊所"),IFERROR(T543/同类汇总数据!E$5,0),IF(AND($G543="检查版",$H543="中西医诊所"),IFERROR(T543/同类汇总数据!E$6,0),IF(AND($G543="检查版",$H543="中医诊所"),IFERROR(T543/同类汇总数据!E$7,0),IF(AND($G543="检查版",$H543="口腔诊所"),IFERROR(T543/同类汇总数据!E$8,0),IF(AND($G543="互联网版",$H543="中西医诊所"),IFERROR(T543/同类汇总数据!E$9,0),IF(AND($G543="互联网版",$H543="中医诊所"),IFERROR(T543/同类汇总数据!E$10,0),IF(AND($G543="互联网版",$H543="口腔诊所"),IFERROR(T543/同类汇总数据!E$11,0))))))))))</f>
        <v>1.17249467912691</v>
      </c>
      <c r="AG543" s="61">
        <f>IF(AND($G543="正式版",$H543="中西医诊所"),IFERROR(U543/同类汇总数据!F$3,0),IF(AND($G543="正式版",$H543="中医诊所"),IFERROR(U543/同类汇总数据!F$4,0),IF(AND($G543="正式版",$H543="口腔诊所"),IFERROR(U543/同类汇总数据!F$5,0),IF(AND($G543="检查版",$H543="中西医诊所"),IFERROR(U543/同类汇总数据!F$6,0),IF(AND($G543="检查版",$H543="中医诊所"),IFERROR(U543/同类汇总数据!F$7,0),IF(AND($G543="检查版",$H543="口腔诊所"),IFERROR(U543/同类汇总数据!F$8,0),IF(AND($G543="互联网版",$H543="中西医诊所"),IFERROR(U543/同类汇总数据!F$9,0),IF(AND($G543="互联网版",$H543="中医诊所"),IFERROR(U543/同类汇总数据!F$10,0),IF(AND($G543="互联网版",$H543="口腔诊所"),IFERROR(U543/同类汇总数据!F$11,0))))))))))</f>
        <v>1.10311689085772</v>
      </c>
      <c r="AH543" s="61">
        <f>IF(AND($G543="正式版",$H543="中西医诊所"),IFERROR(V543/同类汇总数据!G$3,0),IF(AND($G543="正式版",$H543="中医诊所"),IFERROR(V543/同类汇总数据!G$4,0),IF(AND($G543="正式版",$H543="口腔诊所"),IFERROR(V543/同类汇总数据!G$5,0),IF(AND($G543="检查版",$H543="中西医诊所"),IFERROR(V543/同类汇总数据!G$6,0),IF(AND($G543="检查版",$H543="中医诊所"),IFERROR(V543/同类汇总数据!G$7,0),IF(AND($G543="检查版",$H543="口腔诊所"),IFERROR(V543/同类汇总数据!G$8,0),IF(AND($G543="互联网版",$H543="中西医诊所"),IFERROR(V543/同类汇总数据!G$9,0),IF(AND($G543="互联网版",$H543="中医诊所"),IFERROR(V543/同类汇总数据!G$10,0),IF(AND($G543="互联网版",$H543="口腔诊所"),IFERROR(V543/同类汇总数据!G$11,0))))))))))</f>
        <v>1.85651854250636</v>
      </c>
      <c r="AI543" s="61">
        <f>IF(AND($G543="正式版",$H543="中西医诊所"),IFERROR(W543/同类汇总数据!H$3,0),IF(AND($G543="正式版",$H543="中医诊所"),IFERROR(W543/同类汇总数据!H$4,0),IF(AND($G543="正式版",$H543="口腔诊所"),IFERROR(W543/同类汇总数据!H$5,0),IF(AND($G543="检查版",$H543="中西医诊所"),IFERROR(W543/同类汇总数据!H$6,0),IF(AND($G543="检查版",$H543="中医诊所"),IFERROR(W543/同类汇总数据!H$7,0),IF(AND($G543="检查版",$H543="口腔诊所"),IFERROR(W543/同类汇总数据!H$8,0),IF(AND($G543="互联网版",$H543="中西医诊所"),IFERROR(W543/同类汇总数据!H$9,0),IF(AND($G543="互联网版",$H543="中医诊所"),IFERROR(W543/同类汇总数据!H$10,0),IF(AND($G543="互联网版",$H543="口腔诊所"),IFERROR(W543/同类汇总数据!H$11,0))))))))))</f>
        <v>1.70664146088509</v>
      </c>
      <c r="AJ543" s="61">
        <f>IF(AND($G543="正式版",$H543="中西医诊所"),IFERROR(X543/同类汇总数据!I$3,0),IF(AND($G543="正式版",$H543="中医诊所"),IFERROR(X543/同类汇总数据!I$4,0),IF(AND($G543="正式版",$H543="口腔诊所"),IFERROR(X543/同类汇总数据!I$5,0),IF(AND($G543="检查版",$H543="中西医诊所"),IFERROR(X543/同类汇总数据!I$6,0),IF(AND($G543="检查版",$H543="中医诊所"),IFERROR(X543/同类汇总数据!I$7,0),IF(AND($G543="检查版",$H543="口腔诊所"),IFERROR(X543/同类汇总数据!I$8,0),IF(AND($G543="互联网版",$H543="中西医诊所"),IFERROR(X543/同类汇总数据!I$9,0),IF(AND($G543="互联网版",$H543="中医诊所"),IFERROR(X543/同类汇总数据!I$10,0),IF(AND($G543="互联网版",$H543="口腔诊所"),IFERROR(X543/同类汇总数据!I$11,0))))))))))</f>
        <v>1.88962887317548</v>
      </c>
      <c r="AK543" s="61">
        <f>IF(AND($G543="正式版",$H543="中西医诊所"),IFERROR(Y543/同类汇总数据!J$3,0),IF(AND($G543="正式版",$H543="中医诊所"),IFERROR(Y543/同类汇总数据!J$4,0),IF(AND($G543="正式版",$H543="口腔诊所"),IFERROR(Y543/同类汇总数据!J$5,0),IF(AND($G543="检查版",$H543="中西医诊所"),IFERROR(Y543/同类汇总数据!J$6,0),IF(AND($G543="检查版",$H543="中医诊所"),IFERROR(Y543/同类汇总数据!J$7,0),IF(AND($G543="检查版",$H543="口腔诊所"),IFERROR(Y543/同类汇总数据!J$8,0),IF(AND($G543="互联网版",$H543="中西医诊所"),IFERROR(Y543/同类汇总数据!J$9,0),IF(AND($G543="互联网版",$H543="中医诊所"),IFERROR(Y543/同类汇总数据!J$10,0),IF(AND($G543="互联网版",$H543="口腔诊所"),IFERROR(Y543/同类汇总数据!J$11,0))))))))))</f>
        <v>1.86953727403679</v>
      </c>
      <c r="AL543" s="62" t="str">
        <f ca="1" t="shared" si="144"/>
        <v>-</v>
      </c>
      <c r="AM543" s="62" t="str">
        <f t="shared" si="145"/>
        <v/>
      </c>
      <c r="AN543" s="5" t="str">
        <f t="shared" si="146"/>
        <v>高于同行150%</v>
      </c>
      <c r="AO543" s="63">
        <f t="shared" si="147"/>
        <v>46104.3334996644</v>
      </c>
      <c r="AP543" s="5" t="str">
        <f t="shared" si="148"/>
        <v/>
      </c>
      <c r="AQ543" s="60">
        <v>45463.6614634259</v>
      </c>
    </row>
    <row r="544" ht="17" spans="1:43">
      <c r="A544" s="5">
        <f t="shared" ref="A544:A553" si="150">ROW()-3</f>
        <v>541</v>
      </c>
      <c r="B544" s="55" t="str">
        <f t="shared" si="141"/>
        <v>连续三月交易上升</v>
      </c>
      <c r="C544" s="2" t="str">
        <f t="shared" si="142"/>
        <v/>
      </c>
      <c r="D544" s="56" t="str">
        <f t="shared" si="143"/>
        <v>-</v>
      </c>
      <c r="E544" s="84" t="s">
        <v>1540</v>
      </c>
      <c r="F544" s="58">
        <v>45463.7738976505</v>
      </c>
      <c r="G544" s="59" t="s">
        <v>38</v>
      </c>
      <c r="H544" s="59" t="s">
        <v>39</v>
      </c>
      <c r="I544" s="59" t="s">
        <v>40</v>
      </c>
      <c r="J544" s="59" t="s">
        <v>41</v>
      </c>
      <c r="K544" s="59" t="s">
        <v>1541</v>
      </c>
      <c r="L544" s="59"/>
      <c r="M544" s="60">
        <v>46104.3413425926</v>
      </c>
      <c r="N544" s="60">
        <v>46104.3943389005</v>
      </c>
      <c r="O544" s="60">
        <v>46104.3910908796</v>
      </c>
      <c r="P544" s="60">
        <v>46103.4192395486</v>
      </c>
      <c r="Q544" s="60">
        <v>46104.3943614236</v>
      </c>
      <c r="R544" s="59">
        <v>17215.74</v>
      </c>
      <c r="S544" s="59">
        <v>46356.42</v>
      </c>
      <c r="T544" s="59">
        <v>114317.98</v>
      </c>
      <c r="U544" s="59">
        <v>102874.15</v>
      </c>
      <c r="V544" s="59">
        <v>123</v>
      </c>
      <c r="W544" s="59">
        <v>401</v>
      </c>
      <c r="X544" s="59">
        <v>1140</v>
      </c>
      <c r="Y544" s="59">
        <v>1016</v>
      </c>
      <c r="Z544" s="59">
        <v>129.0767252196</v>
      </c>
      <c r="AA544" s="59">
        <v>0.5266363621</v>
      </c>
      <c r="AB544" s="59">
        <v>-0.1923429554</v>
      </c>
      <c r="AC544" s="59">
        <v>-0.4047238936</v>
      </c>
      <c r="AD544" s="61">
        <f>IF(AND($G544="正式版",$H544="中西医诊所"),IFERROR(R544/同类汇总数据!C$3,0),IF(AND($G544="正式版",$H544="中医诊所"),IFERROR(R544/同类汇总数据!C$4,0),IF(AND($G544="正式版",$H544="口腔诊所"),IFERROR(R544/同类汇总数据!C$5,0),IF(AND($G544="检查版",$H544="中西医诊所"),IFERROR(R544/同类汇总数据!C$6,0),IF(AND($G544="检查版",$H544="中医诊所"),IFERROR(R544/同类汇总数据!C$7,0),IF(AND($G544="检查版",$H544="口腔诊所"),IFERROR(R544/同类汇总数据!C$8,0),IF(AND($G544="互联网版",$H544="中西医诊所"),IFERROR(R544/同类汇总数据!C$9,0),IF(AND($G544="互联网版",$H544="中医诊所"),IFERROR(R544/同类汇总数据!C$10,0),IF(AND($G544="互联网版",$H544="口腔诊所"),IFERROR(R544/同类汇总数据!C$11,0))))))))))</f>
        <v>1.88114144547215</v>
      </c>
      <c r="AE544" s="61">
        <f>IF(AND($G544="正式版",$H544="中西医诊所"),IFERROR(S544/同类汇总数据!D$3,0),IF(AND($G544="正式版",$H544="中医诊所"),IFERROR(S544/同类汇总数据!D$4,0),IF(AND($G544="正式版",$H544="口腔诊所"),IFERROR(S544/同类汇总数据!D$5,0),IF(AND($G544="检查版",$H544="中西医诊所"),IFERROR(S544/同类汇总数据!D$6,0),IF(AND($G544="检查版",$H544="中医诊所"),IFERROR(S544/同类汇总数据!D$7,0),IF(AND($G544="检查版",$H544="口腔诊所"),IFERROR(S544/同类汇总数据!D$8,0),IF(AND($G544="互联网版",$H544="中西医诊所"),IFERROR(S544/同类汇总数据!D$9,0),IF(AND($G544="互联网版",$H544="中医诊所"),IFERROR(S544/同类汇总数据!D$10,0),IF(AND($G544="互联网版",$H544="口腔诊所"),IFERROR(S544/同类汇总数据!D$11,0))))))))))</f>
        <v>1.27060616482604</v>
      </c>
      <c r="AF544" s="61">
        <f>IF(AND($G544="正式版",$H544="中西医诊所"),IFERROR(T544/同类汇总数据!E$3,0),IF(AND($G544="正式版",$H544="中医诊所"),IFERROR(T544/同类汇总数据!E$4,0),IF(AND($G544="正式版",$H544="口腔诊所"),IFERROR(T544/同类汇总数据!E$5,0),IF(AND($G544="检查版",$H544="中西医诊所"),IFERROR(T544/同类汇总数据!E$6,0),IF(AND($G544="检查版",$H544="中医诊所"),IFERROR(T544/同类汇总数据!E$7,0),IF(AND($G544="检查版",$H544="口腔诊所"),IFERROR(T544/同类汇总数据!E$8,0),IF(AND($G544="互联网版",$H544="中西医诊所"),IFERROR(T544/同类汇总数据!E$9,0),IF(AND($G544="互联网版",$H544="中医诊所"),IFERROR(T544/同类汇总数据!E$10,0),IF(AND($G544="互联网版",$H544="口腔诊所"),IFERROR(T544/同类汇总数据!E$11,0))))))))))</f>
        <v>1.04767188149194</v>
      </c>
      <c r="AG544" s="61">
        <f>IF(AND($G544="正式版",$H544="中西医诊所"),IFERROR(U544/同类汇总数据!F$3,0),IF(AND($G544="正式版",$H544="中医诊所"),IFERROR(U544/同类汇总数据!F$4,0),IF(AND($G544="正式版",$H544="口腔诊所"),IFERROR(U544/同类汇总数据!F$5,0),IF(AND($G544="检查版",$H544="中西医诊所"),IFERROR(U544/同类汇总数据!F$6,0),IF(AND($G544="检查版",$H544="中医诊所"),IFERROR(U544/同类汇总数据!F$7,0),IF(AND($G544="检查版",$H544="口腔诊所"),IFERROR(U544/同类汇总数据!F$8,0),IF(AND($G544="互联网版",$H544="中西医诊所"),IFERROR(U544/同类汇总数据!F$9,0),IF(AND($G544="互联网版",$H544="中医诊所"),IFERROR(U544/同类汇总数据!F$10,0),IF(AND($G544="互联网版",$H544="口腔诊所"),IFERROR(U544/同类汇总数据!F$11,0))))))))))</f>
        <v>1.0724639245747</v>
      </c>
      <c r="AH544" s="61">
        <f>IF(AND($G544="正式版",$H544="中西医诊所"),IFERROR(V544/同类汇总数据!G$3,0),IF(AND($G544="正式版",$H544="中医诊所"),IFERROR(V544/同类汇总数据!G$4,0),IF(AND($G544="正式版",$H544="口腔诊所"),IFERROR(V544/同类汇总数据!G$5,0),IF(AND($G544="检查版",$H544="中西医诊所"),IFERROR(V544/同类汇总数据!G$6,0),IF(AND($G544="检查版",$H544="中医诊所"),IFERROR(V544/同类汇总数据!G$7,0),IF(AND($G544="检查版",$H544="口腔诊所"),IFERROR(V544/同类汇总数据!G$8,0),IF(AND($G544="互联网版",$H544="中西医诊所"),IFERROR(V544/同类汇总数据!G$9,0),IF(AND($G544="互联网版",$H544="中医诊所"),IFERROR(V544/同类汇总数据!G$10,0),IF(AND($G544="互联网版",$H544="口腔诊所"),IFERROR(V544/同类汇总数据!G$11,0))))))))))</f>
        <v>1.29745329959252</v>
      </c>
      <c r="AI544" s="61">
        <f>IF(AND($G544="正式版",$H544="中西医诊所"),IFERROR(W544/同类汇总数据!H$3,0),IF(AND($G544="正式版",$H544="中医诊所"),IFERROR(W544/同类汇总数据!H$4,0),IF(AND($G544="正式版",$H544="口腔诊所"),IFERROR(W544/同类汇总数据!H$5,0),IF(AND($G544="检查版",$H544="中西医诊所"),IFERROR(W544/同类汇总数据!H$6,0),IF(AND($G544="检查版",$H544="中医诊所"),IFERROR(W544/同类汇总数据!H$7,0),IF(AND($G544="检查版",$H544="口腔诊所"),IFERROR(W544/同类汇总数据!H$8,0),IF(AND($G544="互联网版",$H544="中西医诊所"),IFERROR(W544/同类汇总数据!H$9,0),IF(AND($G544="互联网版",$H544="中医诊所"),IFERROR(W544/同类汇总数据!H$10,0),IF(AND($G544="互联网版",$H544="口腔诊所"),IFERROR(W544/同类汇总数据!H$11,0))))))))))</f>
        <v>1.09673593880596</v>
      </c>
      <c r="AJ544" s="61">
        <f>IF(AND($G544="正式版",$H544="中西医诊所"),IFERROR(X544/同类汇总数据!I$3,0),IF(AND($G544="正式版",$H544="中医诊所"),IFERROR(X544/同类汇总数据!I$4,0),IF(AND($G544="正式版",$H544="口腔诊所"),IFERROR(X544/同类汇总数据!I$5,0),IF(AND($G544="检查版",$H544="中西医诊所"),IFERROR(X544/同类汇总数据!I$6,0),IF(AND($G544="检查版",$H544="中医诊所"),IFERROR(X544/同类汇总数据!I$7,0),IF(AND($G544="检查版",$H544="口腔诊所"),IFERROR(X544/同类汇总数据!I$8,0),IF(AND($G544="互联网版",$H544="中西医诊所"),IFERROR(X544/同类汇总数据!I$9,0),IF(AND($G544="互联网版",$H544="中医诊所"),IFERROR(X544/同类汇总数据!I$10,0),IF(AND($G544="互联网版",$H544="口腔诊所"),IFERROR(X544/同类汇总数据!I$11,0))))))))))</f>
        <v>1.00803786402436</v>
      </c>
      <c r="AK544" s="61">
        <f>IF(AND($G544="正式版",$H544="中西医诊所"),IFERROR(Y544/同类汇总数据!J$3,0),IF(AND($G544="正式版",$H544="中医诊所"),IFERROR(Y544/同类汇总数据!J$4,0),IF(AND($G544="正式版",$H544="口腔诊所"),IFERROR(Y544/同类汇总数据!J$5,0),IF(AND($G544="检查版",$H544="中西医诊所"),IFERROR(Y544/同类汇总数据!J$6,0),IF(AND($G544="检查版",$H544="中医诊所"),IFERROR(Y544/同类汇总数据!J$7,0),IF(AND($G544="检查版",$H544="口腔诊所"),IFERROR(Y544/同类汇总数据!J$8,0),IF(AND($G544="互联网版",$H544="中西医诊所"),IFERROR(Y544/同类汇总数据!J$9,0),IF(AND($G544="互联网版",$H544="中医诊所"),IFERROR(Y544/同类汇总数据!J$10,0),IF(AND($G544="互联网版",$H544="口腔诊所"),IFERROR(Y544/同类汇总数据!J$11,0))))))))))</f>
        <v>1.01520570305793</v>
      </c>
      <c r="AL544" s="62" t="str">
        <f ca="1" t="shared" si="144"/>
        <v>-</v>
      </c>
      <c r="AM544" s="62" t="str">
        <f t="shared" si="145"/>
        <v>高于同行20%</v>
      </c>
      <c r="AN544" s="5" t="str">
        <f t="shared" si="146"/>
        <v/>
      </c>
      <c r="AO544" s="63">
        <f t="shared" si="147"/>
        <v>46104.3943614236</v>
      </c>
      <c r="AP544" s="5" t="str">
        <f t="shared" si="148"/>
        <v/>
      </c>
      <c r="AQ544" s="60">
        <v>45463.6636398148</v>
      </c>
    </row>
    <row r="545" ht="17" spans="1:43">
      <c r="A545" s="5">
        <f t="shared" si="150"/>
        <v>542</v>
      </c>
      <c r="B545" s="55" t="str">
        <f t="shared" si="141"/>
        <v>连续三月交易上升</v>
      </c>
      <c r="C545" s="2" t="str">
        <f t="shared" si="142"/>
        <v/>
      </c>
      <c r="D545" s="56" t="str">
        <f t="shared" si="143"/>
        <v>-</v>
      </c>
      <c r="E545" s="84" t="s">
        <v>1542</v>
      </c>
      <c r="F545" s="58">
        <v>45464.3918960764</v>
      </c>
      <c r="G545" s="59" t="s">
        <v>38</v>
      </c>
      <c r="H545" s="59" t="s">
        <v>63</v>
      </c>
      <c r="I545" s="59" t="s">
        <v>40</v>
      </c>
      <c r="J545" s="59" t="s">
        <v>149</v>
      </c>
      <c r="K545" s="59" t="s">
        <v>1543</v>
      </c>
      <c r="L545" s="59"/>
      <c r="M545" s="60">
        <v>46103.4370486111</v>
      </c>
      <c r="N545" s="60">
        <v>46103.7055504977</v>
      </c>
      <c r="O545" s="60">
        <v>46103.7043263889</v>
      </c>
      <c r="P545" s="60">
        <v>46089.4027708796</v>
      </c>
      <c r="Q545" s="60">
        <v>46103.4382082986</v>
      </c>
      <c r="R545" s="59">
        <v>3300</v>
      </c>
      <c r="S545" s="59">
        <v>18700</v>
      </c>
      <c r="T545" s="59">
        <v>33260</v>
      </c>
      <c r="U545" s="59">
        <v>29280</v>
      </c>
      <c r="V545" s="59">
        <v>6</v>
      </c>
      <c r="W545" s="59">
        <v>20</v>
      </c>
      <c r="X545" s="59">
        <v>44</v>
      </c>
      <c r="Y545" s="59">
        <v>40</v>
      </c>
      <c r="Z545" s="59">
        <v>813.3333333333</v>
      </c>
      <c r="AA545" s="59">
        <v>9.6857142857</v>
      </c>
      <c r="AB545" s="59">
        <v>-0.8633879781</v>
      </c>
      <c r="AC545" s="59">
        <v>0.1698630137</v>
      </c>
      <c r="AD545" s="61">
        <f>IF(AND($G545="正式版",$H545="中西医诊所"),IFERROR(R545/同类汇总数据!C$3,0),IF(AND($G545="正式版",$H545="中医诊所"),IFERROR(R545/同类汇总数据!C$4,0),IF(AND($G545="正式版",$H545="口腔诊所"),IFERROR(R545/同类汇总数据!C$5,0),IF(AND($G545="检查版",$H545="中西医诊所"),IFERROR(R545/同类汇总数据!C$6,0),IF(AND($G545="检查版",$H545="中医诊所"),IFERROR(R545/同类汇总数据!C$7,0),IF(AND($G545="检查版",$H545="口腔诊所"),IFERROR(R545/同类汇总数据!C$8,0),IF(AND($G545="互联网版",$H545="中西医诊所"),IFERROR(R545/同类汇总数据!C$9,0),IF(AND($G545="互联网版",$H545="中医诊所"),IFERROR(R545/同类汇总数据!C$10,0),IF(AND($G545="互联网版",$H545="口腔诊所"),IFERROR(R545/同类汇总数据!C$11,0))))))))))</f>
        <v>0.330081067773281</v>
      </c>
      <c r="AE545" s="61">
        <f>IF(AND($G545="正式版",$H545="中西医诊所"),IFERROR(S545/同类汇总数据!D$3,0),IF(AND($G545="正式版",$H545="中医诊所"),IFERROR(S545/同类汇总数据!D$4,0),IF(AND($G545="正式版",$H545="口腔诊所"),IFERROR(S545/同类汇总数据!D$5,0),IF(AND($G545="检查版",$H545="中西医诊所"),IFERROR(S545/同类汇总数据!D$6,0),IF(AND($G545="检查版",$H545="中医诊所"),IFERROR(S545/同类汇总数据!D$7,0),IF(AND($G545="检查版",$H545="口腔诊所"),IFERROR(S545/同类汇总数据!D$8,0),IF(AND($G545="互联网版",$H545="中西医诊所"),IFERROR(S545/同类汇总数据!D$9,0),IF(AND($G545="互联网版",$H545="中医诊所"),IFERROR(S545/同类汇总数据!D$10,0),IF(AND($G545="互联网版",$H545="口腔诊所"),IFERROR(S545/同类汇总数据!D$11,0))))))))))</f>
        <v>0.430569796929743</v>
      </c>
      <c r="AF545" s="61">
        <f>IF(AND($G545="正式版",$H545="中西医诊所"),IFERROR(T545/同类汇总数据!E$3,0),IF(AND($G545="正式版",$H545="中医诊所"),IFERROR(T545/同类汇总数据!E$4,0),IF(AND($G545="正式版",$H545="口腔诊所"),IFERROR(T545/同类汇总数据!E$5,0),IF(AND($G545="检查版",$H545="中西医诊所"),IFERROR(T545/同类汇总数据!E$6,0),IF(AND($G545="检查版",$H545="中医诊所"),IFERROR(T545/同类汇总数据!E$7,0),IF(AND($G545="检查版",$H545="口腔诊所"),IFERROR(T545/同类汇总数据!E$8,0),IF(AND($G545="互联网版",$H545="中西医诊所"),IFERROR(T545/同类汇总数据!E$9,0),IF(AND($G545="互联网版",$H545="中医诊所"),IFERROR(T545/同类汇总数据!E$10,0),IF(AND($G545="互联网版",$H545="口腔诊所"),IFERROR(T545/同类汇总数据!E$11,0))))))))))</f>
        <v>0.299999202887471</v>
      </c>
      <c r="AG545" s="61">
        <f>IF(AND($G545="正式版",$H545="中西医诊所"),IFERROR(U545/同类汇总数据!F$3,0),IF(AND($G545="正式版",$H545="中医诊所"),IFERROR(U545/同类汇总数据!F$4,0),IF(AND($G545="正式版",$H545="口腔诊所"),IFERROR(U545/同类汇总数据!F$5,0),IF(AND($G545="检查版",$H545="中西医诊所"),IFERROR(U545/同类汇总数据!F$6,0),IF(AND($G545="检查版",$H545="中医诊所"),IFERROR(U545/同类汇总数据!F$7,0),IF(AND($G545="检查版",$H545="口腔诊所"),IFERROR(U545/同类汇总数据!F$8,0),IF(AND($G545="互联网版",$H545="中西医诊所"),IFERROR(U545/同类汇总数据!F$9,0),IF(AND($G545="互联网版",$H545="中医诊所"),IFERROR(U545/同类汇总数据!F$10,0),IF(AND($G545="互联网版",$H545="口腔诊所"),IFERROR(U545/同类汇总数据!F$11,0))))))))))</f>
        <v>0.293098971775198</v>
      </c>
      <c r="AH545" s="61">
        <f>IF(AND($G545="正式版",$H545="中西医诊所"),IFERROR(V545/同类汇总数据!G$3,0),IF(AND($G545="正式版",$H545="中医诊所"),IFERROR(V545/同类汇总数据!G$4,0),IF(AND($G545="正式版",$H545="口腔诊所"),IFERROR(V545/同类汇总数据!G$5,0),IF(AND($G545="检查版",$H545="中西医诊所"),IFERROR(V545/同类汇总数据!G$6,0),IF(AND($G545="检查版",$H545="中医诊所"),IFERROR(V545/同类汇总数据!G$7,0),IF(AND($G545="检查版",$H545="口腔诊所"),IFERROR(V545/同类汇总数据!G$8,0),IF(AND($G545="互联网版",$H545="中西医诊所"),IFERROR(V545/同类汇总数据!G$9,0),IF(AND($G545="互联网版",$H545="中医诊所"),IFERROR(V545/同类汇总数据!G$10,0),IF(AND($G545="互联网版",$H545="口腔诊所"),IFERROR(V545/同类汇总数据!G$11,0))))))))))</f>
        <v>0.445884486192444</v>
      </c>
      <c r="AI545" s="61">
        <f>IF(AND($G545="正式版",$H545="中西医诊所"),IFERROR(W545/同类汇总数据!H$3,0),IF(AND($G545="正式版",$H545="中医诊所"),IFERROR(W545/同类汇总数据!H$4,0),IF(AND($G545="正式版",$H545="口腔诊所"),IFERROR(W545/同类汇总数据!H$5,0),IF(AND($G545="检查版",$H545="中西医诊所"),IFERROR(W545/同类汇总数据!H$6,0),IF(AND($G545="检查版",$H545="中医诊所"),IFERROR(W545/同类汇总数据!H$7,0),IF(AND($G545="检查版",$H545="口腔诊所"),IFERROR(W545/同类汇总数据!H$8,0),IF(AND($G545="互联网版",$H545="中西医诊所"),IFERROR(W545/同类汇总数据!H$9,0),IF(AND($G545="互联网版",$H545="中医诊所"),IFERROR(W545/同类汇总数据!H$10,0),IF(AND($G545="互联网版",$H545="口腔诊所"),IFERROR(W545/同类汇总数据!H$11,0))))))))))</f>
        <v>0.352197625131414</v>
      </c>
      <c r="AJ545" s="61">
        <f>IF(AND($G545="正式版",$H545="中西医诊所"),IFERROR(X545/同类汇总数据!I$3,0),IF(AND($G545="正式版",$H545="中医诊所"),IFERROR(X545/同类汇总数据!I$4,0),IF(AND($G545="正式版",$H545="口腔诊所"),IFERROR(X545/同类汇总数据!I$5,0),IF(AND($G545="检查版",$H545="中西医诊所"),IFERROR(X545/同类汇总数据!I$6,0),IF(AND($G545="检查版",$H545="中医诊所"),IFERROR(X545/同类汇总数据!I$7,0),IF(AND($G545="检查版",$H545="口腔诊所"),IFERROR(X545/同类汇总数据!I$8,0),IF(AND($G545="互联网版",$H545="中西医诊所"),IFERROR(X545/同类汇总数据!I$9,0),IF(AND($G545="互联网版",$H545="中医诊所"),IFERROR(X545/同类汇总数据!I$10,0),IF(AND($G545="互联网版",$H545="口腔诊所"),IFERROR(X545/同类汇总数据!I$11,0))))))))))</f>
        <v>0.298221178448098</v>
      </c>
      <c r="AK545" s="61">
        <f>IF(AND($G545="正式版",$H545="中西医诊所"),IFERROR(Y545/同类汇总数据!J$3,0),IF(AND($G545="正式版",$H545="中医诊所"),IFERROR(Y545/同类汇总数据!J$4,0),IF(AND($G545="正式版",$H545="口腔诊所"),IFERROR(Y545/同类汇总数据!J$5,0),IF(AND($G545="检查版",$H545="中西医诊所"),IFERROR(Y545/同类汇总数据!J$6,0),IF(AND($G545="检查版",$H545="中医诊所"),IFERROR(Y545/同类汇总数据!J$7,0),IF(AND($G545="检查版",$H545="口腔诊所"),IFERROR(Y545/同类汇总数据!J$8,0),IF(AND($G545="互联网版",$H545="中西医诊所"),IFERROR(Y545/同类汇总数据!J$9,0),IF(AND($G545="互联网版",$H545="中医诊所"),IFERROR(Y545/同类汇总数据!J$10,0),IF(AND($G545="互联网版",$H545="口腔诊所"),IFERROR(Y545/同类汇总数据!J$11,0))))))))))</f>
        <v>0.301188716567111</v>
      </c>
      <c r="AL545" s="62" t="str">
        <f ca="1" t="shared" si="144"/>
        <v>-</v>
      </c>
      <c r="AM545" s="62" t="str">
        <f t="shared" si="145"/>
        <v>低于同行50%</v>
      </c>
      <c r="AN545" s="5" t="str">
        <f t="shared" si="146"/>
        <v>低于同行50%</v>
      </c>
      <c r="AO545" s="63">
        <f t="shared" si="147"/>
        <v>46103.7055504977</v>
      </c>
      <c r="AP545" s="5" t="str">
        <f t="shared" si="148"/>
        <v/>
      </c>
      <c r="AQ545" s="60">
        <v>45463.7715798611</v>
      </c>
    </row>
    <row r="546" ht="17" spans="1:43">
      <c r="A546" s="5">
        <f t="shared" si="150"/>
        <v>543</v>
      </c>
      <c r="B546" s="55" t="str">
        <f t="shared" si="141"/>
        <v>交易波动较大</v>
      </c>
      <c r="C546" s="2" t="str">
        <f t="shared" si="142"/>
        <v>本月交易额降超20%</v>
      </c>
      <c r="D546" s="56" t="str">
        <f t="shared" si="143"/>
        <v>-</v>
      </c>
      <c r="E546" s="84" t="s">
        <v>1544</v>
      </c>
      <c r="F546" s="58">
        <v>45464.3960345139</v>
      </c>
      <c r="G546" s="59" t="s">
        <v>38</v>
      </c>
      <c r="H546" s="59" t="s">
        <v>39</v>
      </c>
      <c r="I546" s="59" t="s">
        <v>40</v>
      </c>
      <c r="J546" s="59" t="s">
        <v>899</v>
      </c>
      <c r="K546" s="59" t="s">
        <v>1545</v>
      </c>
      <c r="L546" s="59"/>
      <c r="M546" s="60">
        <v>46104.3315162037</v>
      </c>
      <c r="N546" s="60">
        <v>46104.3929357755</v>
      </c>
      <c r="O546" s="60">
        <v>46104.397025787</v>
      </c>
      <c r="P546" s="60">
        <v>46102.5609561111</v>
      </c>
      <c r="Q546" s="60">
        <v>46104.3929641319</v>
      </c>
      <c r="R546" s="59">
        <v>18230.34</v>
      </c>
      <c r="S546" s="59">
        <v>66548.85</v>
      </c>
      <c r="T546" s="59">
        <v>227561.61</v>
      </c>
      <c r="U546" s="59">
        <v>203691.58</v>
      </c>
      <c r="V546" s="59">
        <v>117</v>
      </c>
      <c r="W546" s="59">
        <v>474</v>
      </c>
      <c r="X546" s="59">
        <v>1468</v>
      </c>
      <c r="Y546" s="59">
        <v>1324</v>
      </c>
      <c r="Z546" s="59">
        <v>294.2530389222</v>
      </c>
      <c r="AA546" s="59">
        <v>-0.2001266117</v>
      </c>
      <c r="AB546" s="59">
        <v>0.0692128991</v>
      </c>
      <c r="AC546" s="59">
        <v>-0.1544147307</v>
      </c>
      <c r="AD546" s="61">
        <f>IF(AND($G546="正式版",$H546="中西医诊所"),IFERROR(R546/同类汇总数据!C$3,0),IF(AND($G546="正式版",$H546="中医诊所"),IFERROR(R546/同类汇总数据!C$4,0),IF(AND($G546="正式版",$H546="口腔诊所"),IFERROR(R546/同类汇总数据!C$5,0),IF(AND($G546="检查版",$H546="中西医诊所"),IFERROR(R546/同类汇总数据!C$6,0),IF(AND($G546="检查版",$H546="中医诊所"),IFERROR(R546/同类汇总数据!C$7,0),IF(AND($G546="检查版",$H546="口腔诊所"),IFERROR(R546/同类汇总数据!C$8,0),IF(AND($G546="互联网版",$H546="中西医诊所"),IFERROR(R546/同类汇总数据!C$9,0),IF(AND($G546="互联网版",$H546="中医诊所"),IFERROR(R546/同类汇总数据!C$10,0),IF(AND($G546="互联网版",$H546="口腔诊所"),IFERROR(R546/同类汇总数据!C$11,0))))))))))</f>
        <v>1.99200546354956</v>
      </c>
      <c r="AE546" s="61">
        <f>IF(AND($G546="正式版",$H546="中西医诊所"),IFERROR(S546/同类汇总数据!D$3,0),IF(AND($G546="正式版",$H546="中医诊所"),IFERROR(S546/同类汇总数据!D$4,0),IF(AND($G546="正式版",$H546="口腔诊所"),IFERROR(S546/同类汇总数据!D$5,0),IF(AND($G546="检查版",$H546="中西医诊所"),IFERROR(S546/同类汇总数据!D$6,0),IF(AND($G546="检查版",$H546="中医诊所"),IFERROR(S546/同类汇总数据!D$7,0),IF(AND($G546="检查版",$H546="口腔诊所"),IFERROR(S546/同类汇总数据!D$8,0),IF(AND($G546="互联网版",$H546="中西医诊所"),IFERROR(S546/同类汇总数据!D$9,0),IF(AND($G546="互联网版",$H546="中医诊所"),IFERROR(S546/同类汇总数据!D$10,0),IF(AND($G546="互联网版",$H546="口腔诊所"),IFERROR(S546/同类汇总数据!D$11,0))))))))))</f>
        <v>1.82407051864841</v>
      </c>
      <c r="AF546" s="61">
        <f>IF(AND($G546="正式版",$H546="中西医诊所"),IFERROR(T546/同类汇总数据!E$3,0),IF(AND($G546="正式版",$H546="中医诊所"),IFERROR(T546/同类汇总数据!E$4,0),IF(AND($G546="正式版",$H546="口腔诊所"),IFERROR(T546/同类汇总数据!E$5,0),IF(AND($G546="检查版",$H546="中西医诊所"),IFERROR(T546/同类汇总数据!E$6,0),IF(AND($G546="检查版",$H546="中医诊所"),IFERROR(T546/同类汇总数据!E$7,0),IF(AND($G546="检查版",$H546="口腔诊所"),IFERROR(T546/同类汇总数据!E$8,0),IF(AND($G546="互联网版",$H546="中西医诊所"),IFERROR(T546/同类汇总数据!E$9,0),IF(AND($G546="互联网版",$H546="中医诊所"),IFERROR(T546/同类汇总数据!E$10,0),IF(AND($G546="互联网版",$H546="口腔诊所"),IFERROR(T546/同类汇总数据!E$11,0))))))))))</f>
        <v>2.08549783773328</v>
      </c>
      <c r="AG546" s="61">
        <f>IF(AND($G546="正式版",$H546="中西医诊所"),IFERROR(U546/同类汇总数据!F$3,0),IF(AND($G546="正式版",$H546="中医诊所"),IFERROR(U546/同类汇总数据!F$4,0),IF(AND($G546="正式版",$H546="口腔诊所"),IFERROR(U546/同类汇总数据!F$5,0),IF(AND($G546="检查版",$H546="中西医诊所"),IFERROR(U546/同类汇总数据!F$6,0),IF(AND($G546="检查版",$H546="中医诊所"),IFERROR(U546/同类汇总数据!F$7,0),IF(AND($G546="检查版",$H546="口腔诊所"),IFERROR(U546/同类汇总数据!F$8,0),IF(AND($G546="互联网版",$H546="中西医诊所"),IFERROR(U546/同类汇总数据!F$9,0),IF(AND($G546="互联网版",$H546="中医诊所"),IFERROR(U546/同类汇总数据!F$10,0),IF(AND($G546="互联网版",$H546="口腔诊所"),IFERROR(U546/同类汇总数据!F$11,0))))))))))</f>
        <v>2.12348652493966</v>
      </c>
      <c r="AH546" s="61">
        <f>IF(AND($G546="正式版",$H546="中西医诊所"),IFERROR(V546/同类汇总数据!G$3,0),IF(AND($G546="正式版",$H546="中医诊所"),IFERROR(V546/同类汇总数据!G$4,0),IF(AND($G546="正式版",$H546="口腔诊所"),IFERROR(V546/同类汇总数据!G$5,0),IF(AND($G546="检查版",$H546="中西医诊所"),IFERROR(V546/同类汇总数据!G$6,0),IF(AND($G546="检查版",$H546="中医诊所"),IFERROR(V546/同类汇总数据!G$7,0),IF(AND($G546="检查版",$H546="口腔诊所"),IFERROR(V546/同类汇总数据!G$8,0),IF(AND($G546="互联网版",$H546="中西医诊所"),IFERROR(V546/同类汇总数据!G$9,0),IF(AND($G546="互联网版",$H546="中医诊所"),IFERROR(V546/同类汇总数据!G$10,0),IF(AND($G546="互联网版",$H546="口腔诊所"),IFERROR(V546/同类汇总数据!G$11,0))))))))))</f>
        <v>1.23416289473434</v>
      </c>
      <c r="AI546" s="61">
        <f>IF(AND($G546="正式版",$H546="中西医诊所"),IFERROR(W546/同类汇总数据!H$3,0),IF(AND($G546="正式版",$H546="中医诊所"),IFERROR(W546/同类汇总数据!H$4,0),IF(AND($G546="正式版",$H546="口腔诊所"),IFERROR(W546/同类汇总数据!H$5,0),IF(AND($G546="检查版",$H546="中西医诊所"),IFERROR(W546/同类汇总数据!H$6,0),IF(AND($G546="检查版",$H546="中医诊所"),IFERROR(W546/同类汇总数据!H$7,0),IF(AND($G546="检查版",$H546="口腔诊所"),IFERROR(W546/同类汇总数据!H$8,0),IF(AND($G546="互联网版",$H546="中西医诊所"),IFERROR(W546/同类汇总数据!H$9,0),IF(AND($G546="互联网版",$H546="中医诊所"),IFERROR(W546/同类汇总数据!H$10,0),IF(AND($G546="互联网版",$H546="口腔诊所"),IFERROR(W546/同类汇总数据!H$11,0))))))))))</f>
        <v>1.29639110971079</v>
      </c>
      <c r="AJ546" s="61">
        <f>IF(AND($G546="正式版",$H546="中西医诊所"),IFERROR(X546/同类汇总数据!I$3,0),IF(AND($G546="正式版",$H546="中医诊所"),IFERROR(X546/同类汇总数据!I$4,0),IF(AND($G546="正式版",$H546="口腔诊所"),IFERROR(X546/同类汇总数据!I$5,0),IF(AND($G546="检查版",$H546="中西医诊所"),IFERROR(X546/同类汇总数据!I$6,0),IF(AND($G546="检查版",$H546="中医诊所"),IFERROR(X546/同类汇总数据!I$7,0),IF(AND($G546="检查版",$H546="口腔诊所"),IFERROR(X546/同类汇总数据!I$8,0),IF(AND($G546="互联网版",$H546="中西医诊所"),IFERROR(X546/同类汇总数据!I$9,0),IF(AND($G546="互联网版",$H546="中医诊所"),IFERROR(X546/同类汇总数据!I$10,0),IF(AND($G546="互联网版",$H546="口腔诊所"),IFERROR(X546/同类汇总数据!I$11,0))))))))))</f>
        <v>1.29806981086645</v>
      </c>
      <c r="AK546" s="61">
        <f>IF(AND($G546="正式版",$H546="中西医诊所"),IFERROR(Y546/同类汇总数据!J$3,0),IF(AND($G546="正式版",$H546="中医诊所"),IFERROR(Y546/同类汇总数据!J$4,0),IF(AND($G546="正式版",$H546="口腔诊所"),IFERROR(Y546/同类汇总数据!J$5,0),IF(AND($G546="检查版",$H546="中西医诊所"),IFERROR(Y546/同类汇总数据!J$6,0),IF(AND($G546="检查版",$H546="中医诊所"),IFERROR(Y546/同类汇总数据!J$7,0),IF(AND($G546="检查版",$H546="口腔诊所"),IFERROR(Y546/同类汇总数据!J$8,0),IF(AND($G546="互联网版",$H546="中西医诊所"),IFERROR(Y546/同类汇总数据!J$9,0),IF(AND($G546="互联网版",$H546="中医诊所"),IFERROR(Y546/同类汇总数据!J$10,0),IF(AND($G546="互联网版",$H546="口腔诊所"),IFERROR(Y546/同类汇总数据!J$11,0))))))))))</f>
        <v>1.32296491225265</v>
      </c>
      <c r="AL546" s="62" t="str">
        <f ca="1" t="shared" si="144"/>
        <v>-</v>
      </c>
      <c r="AM546" s="62" t="str">
        <f t="shared" si="145"/>
        <v>高于同行150%</v>
      </c>
      <c r="AN546" s="5" t="str">
        <f t="shared" si="146"/>
        <v>高于同行20%</v>
      </c>
      <c r="AO546" s="63">
        <f t="shared" si="147"/>
        <v>46104.397025787</v>
      </c>
      <c r="AP546" s="5" t="str">
        <f t="shared" si="148"/>
        <v/>
      </c>
      <c r="AQ546" s="60">
        <v>45463.772134537</v>
      </c>
    </row>
    <row r="547" ht="17" spans="1:43">
      <c r="A547" s="5">
        <f t="shared" si="150"/>
        <v>544</v>
      </c>
      <c r="B547" s="55" t="str">
        <f t="shared" si="141"/>
        <v>无交易</v>
      </c>
      <c r="C547" s="2" t="str">
        <f t="shared" si="142"/>
        <v/>
      </c>
      <c r="D547" s="56" t="str">
        <f t="shared" si="143"/>
        <v>-</v>
      </c>
      <c r="E547" s="84" t="s">
        <v>1546</v>
      </c>
      <c r="F547" s="58">
        <v>45464.4482641551</v>
      </c>
      <c r="G547" s="59" t="s">
        <v>1389</v>
      </c>
      <c r="H547" s="59" t="s">
        <v>66</v>
      </c>
      <c r="I547" s="59" t="s">
        <v>1547</v>
      </c>
      <c r="J547" s="59" t="s">
        <v>1548</v>
      </c>
      <c r="K547" s="59" t="s">
        <v>1549</v>
      </c>
      <c r="L547" s="59" t="s">
        <v>1550</v>
      </c>
      <c r="M547" s="60">
        <v>46104.3363541667</v>
      </c>
      <c r="N547" s="60"/>
      <c r="O547" s="60">
        <v>46104.3963370949</v>
      </c>
      <c r="P547" s="60"/>
      <c r="Q547" s="60"/>
      <c r="R547" s="59"/>
      <c r="S547" s="59"/>
      <c r="T547" s="59"/>
      <c r="U547" s="59"/>
      <c r="V547" s="59"/>
      <c r="W547" s="59"/>
      <c r="X547" s="59"/>
      <c r="Y547" s="59"/>
      <c r="Z547" s="59"/>
      <c r="AA547" s="59"/>
      <c r="AB547" s="59"/>
      <c r="AC547" s="59"/>
      <c r="AD547" s="61">
        <f>IF(AND($G547="正式版",$H547="中西医诊所"),IFERROR(R547/同类汇总数据!C$3,0),IF(AND($G547="正式版",$H547="中医诊所"),IFERROR(R547/同类汇总数据!C$4,0),IF(AND($G547="正式版",$H547="口腔诊所"),IFERROR(R547/同类汇总数据!C$5,0),IF(AND($G547="检查版",$H547="中西医诊所"),IFERROR(R547/同类汇总数据!C$6,0),IF(AND($G547="检查版",$H547="中医诊所"),IFERROR(R547/同类汇总数据!C$7,0),IF(AND($G547="检查版",$H547="口腔诊所"),IFERROR(R547/同类汇总数据!C$8,0),IF(AND($G547="互联网版",$H547="中西医诊所"),IFERROR(R547/同类汇总数据!C$9,0),IF(AND($G547="互联网版",$H547="中医诊所"),IFERROR(R547/同类汇总数据!C$10,0),IF(AND($G547="互联网版",$H547="口腔诊所"),IFERROR(R547/同类汇总数据!C$11,0))))))))))</f>
        <v>0</v>
      </c>
      <c r="AE547" s="61">
        <f>IF(AND($G547="正式版",$H547="中西医诊所"),IFERROR(S547/同类汇总数据!D$3,0),IF(AND($G547="正式版",$H547="中医诊所"),IFERROR(S547/同类汇总数据!D$4,0),IF(AND($G547="正式版",$H547="口腔诊所"),IFERROR(S547/同类汇总数据!D$5,0),IF(AND($G547="检查版",$H547="中西医诊所"),IFERROR(S547/同类汇总数据!D$6,0),IF(AND($G547="检查版",$H547="中医诊所"),IFERROR(S547/同类汇总数据!D$7,0),IF(AND($G547="检查版",$H547="口腔诊所"),IFERROR(S547/同类汇总数据!D$8,0),IF(AND($G547="互联网版",$H547="中西医诊所"),IFERROR(S547/同类汇总数据!D$9,0),IF(AND($G547="互联网版",$H547="中医诊所"),IFERROR(S547/同类汇总数据!D$10,0),IF(AND($G547="互联网版",$H547="口腔诊所"),IFERROR(S547/同类汇总数据!D$11,0))))))))))</f>
        <v>0</v>
      </c>
      <c r="AF547" s="61">
        <f>IF(AND($G547="正式版",$H547="中西医诊所"),IFERROR(T547/同类汇总数据!E$3,0),IF(AND($G547="正式版",$H547="中医诊所"),IFERROR(T547/同类汇总数据!E$4,0),IF(AND($G547="正式版",$H547="口腔诊所"),IFERROR(T547/同类汇总数据!E$5,0),IF(AND($G547="检查版",$H547="中西医诊所"),IFERROR(T547/同类汇总数据!E$6,0),IF(AND($G547="检查版",$H547="中医诊所"),IFERROR(T547/同类汇总数据!E$7,0),IF(AND($G547="检查版",$H547="口腔诊所"),IFERROR(T547/同类汇总数据!E$8,0),IF(AND($G547="互联网版",$H547="中西医诊所"),IFERROR(T547/同类汇总数据!E$9,0),IF(AND($G547="互联网版",$H547="中医诊所"),IFERROR(T547/同类汇总数据!E$10,0),IF(AND($G547="互联网版",$H547="口腔诊所"),IFERROR(T547/同类汇总数据!E$11,0))))))))))</f>
        <v>0</v>
      </c>
      <c r="AG547" s="61">
        <f>IF(AND($G547="正式版",$H547="中西医诊所"),IFERROR(U547/同类汇总数据!F$3,0),IF(AND($G547="正式版",$H547="中医诊所"),IFERROR(U547/同类汇总数据!F$4,0),IF(AND($G547="正式版",$H547="口腔诊所"),IFERROR(U547/同类汇总数据!F$5,0),IF(AND($G547="检查版",$H547="中西医诊所"),IFERROR(U547/同类汇总数据!F$6,0),IF(AND($G547="检查版",$H547="中医诊所"),IFERROR(U547/同类汇总数据!F$7,0),IF(AND($G547="检查版",$H547="口腔诊所"),IFERROR(U547/同类汇总数据!F$8,0),IF(AND($G547="互联网版",$H547="中西医诊所"),IFERROR(U547/同类汇总数据!F$9,0),IF(AND($G547="互联网版",$H547="中医诊所"),IFERROR(U547/同类汇总数据!F$10,0),IF(AND($G547="互联网版",$H547="口腔诊所"),IFERROR(U547/同类汇总数据!F$11,0))))))))))</f>
        <v>0</v>
      </c>
      <c r="AH547" s="61">
        <f>IF(AND($G547="正式版",$H547="中西医诊所"),IFERROR(V547/同类汇总数据!G$3,0),IF(AND($G547="正式版",$H547="中医诊所"),IFERROR(V547/同类汇总数据!G$4,0),IF(AND($G547="正式版",$H547="口腔诊所"),IFERROR(V547/同类汇总数据!G$5,0),IF(AND($G547="检查版",$H547="中西医诊所"),IFERROR(V547/同类汇总数据!G$6,0),IF(AND($G547="检查版",$H547="中医诊所"),IFERROR(V547/同类汇总数据!G$7,0),IF(AND($G547="检查版",$H547="口腔诊所"),IFERROR(V547/同类汇总数据!G$8,0),IF(AND($G547="互联网版",$H547="中西医诊所"),IFERROR(V547/同类汇总数据!G$9,0),IF(AND($G547="互联网版",$H547="中医诊所"),IFERROR(V547/同类汇总数据!G$10,0),IF(AND($G547="互联网版",$H547="口腔诊所"),IFERROR(V547/同类汇总数据!G$11,0))))))))))</f>
        <v>0</v>
      </c>
      <c r="AI547" s="61">
        <f>IF(AND($G547="正式版",$H547="中西医诊所"),IFERROR(W547/同类汇总数据!H$3,0),IF(AND($G547="正式版",$H547="中医诊所"),IFERROR(W547/同类汇总数据!H$4,0),IF(AND($G547="正式版",$H547="口腔诊所"),IFERROR(W547/同类汇总数据!H$5,0),IF(AND($G547="检查版",$H547="中西医诊所"),IFERROR(W547/同类汇总数据!H$6,0),IF(AND($G547="检查版",$H547="中医诊所"),IFERROR(W547/同类汇总数据!H$7,0),IF(AND($G547="检查版",$H547="口腔诊所"),IFERROR(W547/同类汇总数据!H$8,0),IF(AND($G547="互联网版",$H547="中西医诊所"),IFERROR(W547/同类汇总数据!H$9,0),IF(AND($G547="互联网版",$H547="中医诊所"),IFERROR(W547/同类汇总数据!H$10,0),IF(AND($G547="互联网版",$H547="口腔诊所"),IFERROR(W547/同类汇总数据!H$11,0))))))))))</f>
        <v>0</v>
      </c>
      <c r="AJ547" s="61">
        <f>IF(AND($G547="正式版",$H547="中西医诊所"),IFERROR(X547/同类汇总数据!I$3,0),IF(AND($G547="正式版",$H547="中医诊所"),IFERROR(X547/同类汇总数据!I$4,0),IF(AND($G547="正式版",$H547="口腔诊所"),IFERROR(X547/同类汇总数据!I$5,0),IF(AND($G547="检查版",$H547="中西医诊所"),IFERROR(X547/同类汇总数据!I$6,0),IF(AND($G547="检查版",$H547="中医诊所"),IFERROR(X547/同类汇总数据!I$7,0),IF(AND($G547="检查版",$H547="口腔诊所"),IFERROR(X547/同类汇总数据!I$8,0),IF(AND($G547="互联网版",$H547="中西医诊所"),IFERROR(X547/同类汇总数据!I$9,0),IF(AND($G547="互联网版",$H547="中医诊所"),IFERROR(X547/同类汇总数据!I$10,0),IF(AND($G547="互联网版",$H547="口腔诊所"),IFERROR(X547/同类汇总数据!I$11,0))))))))))</f>
        <v>0</v>
      </c>
      <c r="AK547" s="61">
        <f>IF(AND($G547="正式版",$H547="中西医诊所"),IFERROR(Y547/同类汇总数据!J$3,0),IF(AND($G547="正式版",$H547="中医诊所"),IFERROR(Y547/同类汇总数据!J$4,0),IF(AND($G547="正式版",$H547="口腔诊所"),IFERROR(Y547/同类汇总数据!J$5,0),IF(AND($G547="检查版",$H547="中西医诊所"),IFERROR(Y547/同类汇总数据!J$6,0),IF(AND($G547="检查版",$H547="中医诊所"),IFERROR(Y547/同类汇总数据!J$7,0),IF(AND($G547="检查版",$H547="口腔诊所"),IFERROR(Y547/同类汇总数据!J$8,0),IF(AND($G547="互联网版",$H547="中西医诊所"),IFERROR(Y547/同类汇总数据!J$9,0),IF(AND($G547="互联网版",$H547="中医诊所"),IFERROR(Y547/同类汇总数据!J$10,0),IF(AND($G547="互联网版",$H547="口腔诊所"),IFERROR(Y547/同类汇总数据!J$11,0))))))))))</f>
        <v>0</v>
      </c>
      <c r="AL547" s="62" t="str">
        <f ca="1" t="shared" si="144"/>
        <v>-</v>
      </c>
      <c r="AM547" s="62" t="str">
        <f t="shared" si="145"/>
        <v>低于同行20%</v>
      </c>
      <c r="AN547" s="5" t="str">
        <f t="shared" si="146"/>
        <v>低于同行20%</v>
      </c>
      <c r="AO547" s="63">
        <f t="shared" si="147"/>
        <v>46104.3963370949</v>
      </c>
      <c r="AP547" s="5" t="str">
        <f t="shared" si="148"/>
        <v/>
      </c>
      <c r="AQ547" s="60">
        <v>45463.7738976505</v>
      </c>
    </row>
    <row r="548" ht="17" spans="1:43">
      <c r="A548" s="5">
        <f t="shared" si="150"/>
        <v>545</v>
      </c>
      <c r="B548" s="55" t="str">
        <f t="shared" si="141"/>
        <v>连续三月交易上升</v>
      </c>
      <c r="C548" s="2" t="str">
        <f t="shared" si="142"/>
        <v/>
      </c>
      <c r="D548" s="56" t="str">
        <f t="shared" si="143"/>
        <v>-</v>
      </c>
      <c r="E548" s="84" t="s">
        <v>1551</v>
      </c>
      <c r="F548" s="58">
        <v>45466.4041468287</v>
      </c>
      <c r="G548" s="59" t="s">
        <v>1389</v>
      </c>
      <c r="H548" s="59" t="s">
        <v>39</v>
      </c>
      <c r="I548" s="59" t="s">
        <v>40</v>
      </c>
      <c r="J548" s="59" t="s">
        <v>53</v>
      </c>
      <c r="K548" s="59" t="s">
        <v>1552</v>
      </c>
      <c r="L548" s="59" t="s">
        <v>1553</v>
      </c>
      <c r="M548" s="60">
        <v>46104.399537037</v>
      </c>
      <c r="N548" s="60">
        <v>46104.3784915625</v>
      </c>
      <c r="O548" s="60">
        <v>46104.392045162</v>
      </c>
      <c r="P548" s="60"/>
      <c r="Q548" s="60">
        <v>46103.7066012731</v>
      </c>
      <c r="R548" s="59">
        <v>40576.7</v>
      </c>
      <c r="S548" s="59">
        <v>118426.1</v>
      </c>
      <c r="T548" s="59">
        <v>311275.75</v>
      </c>
      <c r="U548" s="59">
        <v>282164.25</v>
      </c>
      <c r="V548" s="59">
        <v>206</v>
      </c>
      <c r="W548" s="59">
        <v>717</v>
      </c>
      <c r="X548" s="59">
        <v>2113</v>
      </c>
      <c r="Y548" s="59">
        <v>1860</v>
      </c>
      <c r="Z548" s="59">
        <v>372.2483509235</v>
      </c>
      <c r="AA548" s="59">
        <v>0.316573328</v>
      </c>
      <c r="AB548" s="59">
        <v>-0.1258428135</v>
      </c>
      <c r="AC548" s="59">
        <v>-0.184173411</v>
      </c>
      <c r="AD548" s="61">
        <f>IF(AND($G548="正式版",$H548="中西医诊所"),IFERROR(R548/同类汇总数据!C$3,0),IF(AND($G548="正式版",$H548="中医诊所"),IFERROR(R548/同类汇总数据!C$4,0),IF(AND($G548="正式版",$H548="口腔诊所"),IFERROR(R548/同类汇总数据!C$5,0),IF(AND($G548="检查版",$H548="中西医诊所"),IFERROR(R548/同类汇总数据!C$6,0),IF(AND($G548="检查版",$H548="中医诊所"),IFERROR(R548/同类汇总数据!C$7,0),IF(AND($G548="检查版",$H548="口腔诊所"),IFERROR(R548/同类汇总数据!C$8,0),IF(AND($G548="互联网版",$H548="中西医诊所"),IFERROR(R548/同类汇总数据!C$9,0),IF(AND($G548="互联网版",$H548="中医诊所"),IFERROR(R548/同类汇总数据!C$10,0),IF(AND($G548="互联网版",$H548="口腔诊所"),IFERROR(R548/同类汇总数据!C$11,0))))))))))</f>
        <v>16.2825608911594</v>
      </c>
      <c r="AE548" s="61">
        <f>IF(AND($G548="正式版",$H548="中西医诊所"),IFERROR(S548/同类汇总数据!D$3,0),IF(AND($G548="正式版",$H548="中医诊所"),IFERROR(S548/同类汇总数据!D$4,0),IF(AND($G548="正式版",$H548="口腔诊所"),IFERROR(S548/同类汇总数据!D$5,0),IF(AND($G548="检查版",$H548="中西医诊所"),IFERROR(S548/同类汇总数据!D$6,0),IF(AND($G548="检查版",$H548="中医诊所"),IFERROR(S548/同类汇总数据!D$7,0),IF(AND($G548="检查版",$H548="口腔诊所"),IFERROR(S548/同类汇总数据!D$8,0),IF(AND($G548="互联网版",$H548="中西医诊所"),IFERROR(S548/同类汇总数据!D$9,0),IF(AND($G548="互联网版",$H548="中医诊所"),IFERROR(S548/同类汇总数据!D$10,0),IF(AND($G548="互联网版",$H548="口腔诊所"),IFERROR(S548/同类汇总数据!D$11,0))))))))))</f>
        <v>15.4346719616909</v>
      </c>
      <c r="AF548" s="61">
        <f>IF(AND($G548="正式版",$H548="中西医诊所"),IFERROR(T548/同类汇总数据!E$3,0),IF(AND($G548="正式版",$H548="中医诊所"),IFERROR(T548/同类汇总数据!E$4,0),IF(AND($G548="正式版",$H548="口腔诊所"),IFERROR(T548/同类汇总数据!E$5,0),IF(AND($G548="检查版",$H548="中西医诊所"),IFERROR(T548/同类汇总数据!E$6,0),IF(AND($G548="检查版",$H548="中医诊所"),IFERROR(T548/同类汇总数据!E$7,0),IF(AND($G548="检查版",$H548="口腔诊所"),IFERROR(T548/同类汇总数据!E$8,0),IF(AND($G548="互联网版",$H548="中西医诊所"),IFERROR(T548/同类汇总数据!E$9,0),IF(AND($G548="互联网版",$H548="中医诊所"),IFERROR(T548/同类汇总数据!E$10,0),IF(AND($G548="互联网版",$H548="口腔诊所"),IFERROR(T548/同类汇总数据!E$11,0))))))))))</f>
        <v>18.3337108921604</v>
      </c>
      <c r="AG548" s="61">
        <f>IF(AND($G548="正式版",$H548="中西医诊所"),IFERROR(U548/同类汇总数据!F$3,0),IF(AND($G548="正式版",$H548="中医诊所"),IFERROR(U548/同类汇总数据!F$4,0),IF(AND($G548="正式版",$H548="口腔诊所"),IFERROR(U548/同类汇总数据!F$5,0),IF(AND($G548="检查版",$H548="中西医诊所"),IFERROR(U548/同类汇总数据!F$6,0),IF(AND($G548="检查版",$H548="中医诊所"),IFERROR(U548/同类汇总数据!F$7,0),IF(AND($G548="检查版",$H548="口腔诊所"),IFERROR(U548/同类汇总数据!F$8,0),IF(AND($G548="互联网版",$H548="中西医诊所"),IFERROR(U548/同类汇总数据!F$9,0),IF(AND($G548="互联网版",$H548="中医诊所"),IFERROR(U548/同类汇总数据!F$10,0),IF(AND($G548="互联网版",$H548="口腔诊所"),IFERROR(U548/同类汇总数据!F$11,0))))))))))</f>
        <v>18.1070468872481</v>
      </c>
      <c r="AH548" s="61">
        <f>IF(AND($G548="正式版",$H548="中西医诊所"),IFERROR(V548/同类汇总数据!G$3,0),IF(AND($G548="正式版",$H548="中医诊所"),IFERROR(V548/同类汇总数据!G$4,0),IF(AND($G548="正式版",$H548="口腔诊所"),IFERROR(V548/同类汇总数据!G$5,0),IF(AND($G548="检查版",$H548="中西医诊所"),IFERROR(V548/同类汇总数据!G$6,0),IF(AND($G548="检查版",$H548="中医诊所"),IFERROR(V548/同类汇总数据!G$7,0),IF(AND($G548="检查版",$H548="口腔诊所"),IFERROR(V548/同类汇总数据!G$8,0),IF(AND($G548="互联网版",$H548="中西医诊所"),IFERROR(V548/同类汇总数据!G$9,0),IF(AND($G548="互联网版",$H548="中医诊所"),IFERROR(V548/同类汇总数据!G$10,0),IF(AND($G548="互联网版",$H548="口腔诊所"),IFERROR(V548/同类汇总数据!G$11,0))))))))))</f>
        <v>12.4310559156136</v>
      </c>
      <c r="AI548" s="61">
        <f>IF(AND($G548="正式版",$H548="中西医诊所"),IFERROR(W548/同类汇总数据!H$3,0),IF(AND($G548="正式版",$H548="中医诊所"),IFERROR(W548/同类汇总数据!H$4,0),IF(AND($G548="正式版",$H548="口腔诊所"),IFERROR(W548/同类汇总数据!H$5,0),IF(AND($G548="检查版",$H548="中西医诊所"),IFERROR(W548/同类汇总数据!H$6,0),IF(AND($G548="检查版",$H548="中医诊所"),IFERROR(W548/同类汇总数据!H$7,0),IF(AND($G548="检查版",$H548="口腔诊所"),IFERROR(W548/同类汇总数据!H$8,0),IF(AND($G548="互联网版",$H548="中西医诊所"),IFERROR(W548/同类汇总数据!H$9,0),IF(AND($G548="互联网版",$H548="中医诊所"),IFERROR(W548/同类汇总数据!H$10,0),IF(AND($G548="互联网版",$H548="口腔诊所"),IFERROR(W548/同类汇总数据!H$11,0))))))))))</f>
        <v>13.0250910121422</v>
      </c>
      <c r="AJ548" s="61">
        <f>IF(AND($G548="正式版",$H548="中西医诊所"),IFERROR(X548/同类汇总数据!I$3,0),IF(AND($G548="正式版",$H548="中医诊所"),IFERROR(X548/同类汇总数据!I$4,0),IF(AND($G548="正式版",$H548="口腔诊所"),IFERROR(X548/同类汇总数据!I$5,0),IF(AND($G548="检查版",$H548="中西医诊所"),IFERROR(X548/同类汇总数据!I$6,0),IF(AND($G548="检查版",$H548="中医诊所"),IFERROR(X548/同类汇总数据!I$7,0),IF(AND($G548="检查版",$H548="口腔诊所"),IFERROR(X548/同类汇总数据!I$8,0),IF(AND($G548="互联网版",$H548="中西医诊所"),IFERROR(X548/同类汇总数据!I$9,0),IF(AND($G548="互联网版",$H548="中医诊所"),IFERROR(X548/同类汇总数据!I$10,0),IF(AND($G548="互联网版",$H548="口腔诊所"),IFERROR(X548/同类汇总数据!I$11,0))))))))))</f>
        <v>17.2188571340096</v>
      </c>
      <c r="AK548" s="61">
        <f>IF(AND($G548="正式版",$H548="中西医诊所"),IFERROR(Y548/同类汇总数据!J$3,0),IF(AND($G548="正式版",$H548="中医诊所"),IFERROR(Y548/同类汇总数据!J$4,0),IF(AND($G548="正式版",$H548="口腔诊所"),IFERROR(Y548/同类汇总数据!J$5,0),IF(AND($G548="检查版",$H548="中西医诊所"),IFERROR(Y548/同类汇总数据!J$6,0),IF(AND($G548="检查版",$H548="中医诊所"),IFERROR(Y548/同类汇总数据!J$7,0),IF(AND($G548="检查版",$H548="口腔诊所"),IFERROR(Y548/同类汇总数据!J$8,0),IF(AND($G548="互联网版",$H548="中西医诊所"),IFERROR(Y548/同类汇总数据!J$9,0),IF(AND($G548="互联网版",$H548="中医诊所"),IFERROR(Y548/同类汇总数据!J$10,0),IF(AND($G548="互联网版",$H548="口腔诊所"),IFERROR(Y548/同类汇总数据!J$11,0))))))))))</f>
        <v>16.8144712933583</v>
      </c>
      <c r="AL548" s="62" t="str">
        <f ca="1" t="shared" si="144"/>
        <v>-</v>
      </c>
      <c r="AM548" s="62" t="str">
        <f t="shared" si="145"/>
        <v>高于同行100%</v>
      </c>
      <c r="AN548" s="5" t="str">
        <f t="shared" si="146"/>
        <v>高于同行100%</v>
      </c>
      <c r="AO548" s="63">
        <f t="shared" si="147"/>
        <v>46104.399537037</v>
      </c>
      <c r="AP548" s="5" t="str">
        <f t="shared" si="148"/>
        <v/>
      </c>
      <c r="AQ548" s="60">
        <v>45464.3918960764</v>
      </c>
    </row>
    <row r="549" ht="17" spans="1:43">
      <c r="A549" s="5">
        <f t="shared" si="150"/>
        <v>546</v>
      </c>
      <c r="B549" s="55" t="str">
        <f t="shared" si="141"/>
        <v>连续三月交易上升</v>
      </c>
      <c r="C549" s="2" t="str">
        <f t="shared" si="142"/>
        <v/>
      </c>
      <c r="D549" s="56" t="str">
        <f t="shared" si="143"/>
        <v>-</v>
      </c>
      <c r="E549" s="84" t="s">
        <v>1554</v>
      </c>
      <c r="F549" s="58">
        <v>45467.4223641204</v>
      </c>
      <c r="G549" s="59" t="s">
        <v>38</v>
      </c>
      <c r="H549" s="59" t="s">
        <v>39</v>
      </c>
      <c r="I549" s="59" t="s">
        <v>40</v>
      </c>
      <c r="J549" s="59" t="s">
        <v>41</v>
      </c>
      <c r="K549" s="59" t="s">
        <v>1555</v>
      </c>
      <c r="L549" s="59" t="s">
        <v>43</v>
      </c>
      <c r="M549" s="60">
        <v>46104.3579398148</v>
      </c>
      <c r="N549" s="60">
        <v>46104.3911769676</v>
      </c>
      <c r="O549" s="60">
        <v>46104.3811549653</v>
      </c>
      <c r="P549" s="60">
        <v>46099.5266762153</v>
      </c>
      <c r="Q549" s="60">
        <v>46104.3911885648</v>
      </c>
      <c r="R549" s="59">
        <v>12343.06</v>
      </c>
      <c r="S549" s="59">
        <v>43644.98</v>
      </c>
      <c r="T549" s="59">
        <v>132964.84</v>
      </c>
      <c r="U549" s="59">
        <v>109553.81</v>
      </c>
      <c r="V549" s="59">
        <v>186</v>
      </c>
      <c r="W549" s="59">
        <v>688</v>
      </c>
      <c r="X549" s="59">
        <v>2071</v>
      </c>
      <c r="Y549" s="59">
        <v>1821</v>
      </c>
      <c r="Z549" s="59">
        <v>140.2737644046</v>
      </c>
      <c r="AA549" s="59">
        <v>0.4136863821</v>
      </c>
      <c r="AB549" s="59">
        <v>-0.4717721397</v>
      </c>
      <c r="AC549" s="59">
        <v>-0.0096124714</v>
      </c>
      <c r="AD549" s="61">
        <f>IF(AND($G549="正式版",$H549="中西医诊所"),IFERROR(R549/同类汇总数据!C$3,0),IF(AND($G549="正式版",$H549="中医诊所"),IFERROR(R549/同类汇总数据!C$4,0),IF(AND($G549="正式版",$H549="口腔诊所"),IFERROR(R549/同类汇总数据!C$5,0),IF(AND($G549="检查版",$H549="中西医诊所"),IFERROR(R549/同类汇总数据!C$6,0),IF(AND($G549="检查版",$H549="中医诊所"),IFERROR(R549/同类汇总数据!C$7,0),IF(AND($G549="检查版",$H549="口腔诊所"),IFERROR(R549/同类汇总数据!C$8,0),IF(AND($G549="互联网版",$H549="中西医诊所"),IFERROR(R549/同类汇总数据!C$9,0),IF(AND($G549="互联网版",$H549="中医诊所"),IFERROR(R549/同类汇总数据!C$10,0),IF(AND($G549="互联网版",$H549="口腔诊所"),IFERROR(R549/同类汇总数据!C$11,0))))))))))</f>
        <v>1.34871006009323</v>
      </c>
      <c r="AE549" s="61">
        <f>IF(AND($G549="正式版",$H549="中西医诊所"),IFERROR(S549/同类汇总数据!D$3,0),IF(AND($G549="正式版",$H549="中医诊所"),IFERROR(S549/同类汇总数据!D$4,0),IF(AND($G549="正式版",$H549="口腔诊所"),IFERROR(S549/同类汇总数据!D$5,0),IF(AND($G549="检查版",$H549="中西医诊所"),IFERROR(S549/同类汇总数据!D$6,0),IF(AND($G549="检查版",$H549="中医诊所"),IFERROR(S549/同类汇总数据!D$7,0),IF(AND($G549="检查版",$H549="口腔诊所"),IFERROR(S549/同类汇总数据!D$8,0),IF(AND($G549="互联网版",$H549="中西医诊所"),IFERROR(S549/同类汇总数据!D$9,0),IF(AND($G549="互联网版",$H549="中医诊所"),IFERROR(S549/同类汇总数据!D$10,0),IF(AND($G549="互联网版",$H549="口腔诊所"),IFERROR(S549/同类汇总数据!D$11,0))))))))))</f>
        <v>1.19628695770099</v>
      </c>
      <c r="AF549" s="61">
        <f>IF(AND($G549="正式版",$H549="中西医诊所"),IFERROR(T549/同类汇总数据!E$3,0),IF(AND($G549="正式版",$H549="中医诊所"),IFERROR(T549/同类汇总数据!E$4,0),IF(AND($G549="正式版",$H549="口腔诊所"),IFERROR(T549/同类汇总数据!E$5,0),IF(AND($G549="检查版",$H549="中西医诊所"),IFERROR(T549/同类汇总数据!E$6,0),IF(AND($G549="检查版",$H549="中医诊所"),IFERROR(T549/同类汇总数据!E$7,0),IF(AND($G549="检查版",$H549="口腔诊所"),IFERROR(T549/同类汇总数据!E$8,0),IF(AND($G549="互联网版",$H549="中西医诊所"),IFERROR(T549/同类汇总数据!E$9,0),IF(AND($G549="互联网版",$H549="中医诊所"),IFERROR(T549/同类汇总数据!E$10,0),IF(AND($G549="互联网版",$H549="口腔诊所"),IFERROR(T549/同类汇总数据!E$11,0))))))))))</f>
        <v>1.21856180537021</v>
      </c>
      <c r="AG549" s="61">
        <f>IF(AND($G549="正式版",$H549="中西医诊所"),IFERROR(U549/同类汇总数据!F$3,0),IF(AND($G549="正式版",$H549="中医诊所"),IFERROR(U549/同类汇总数据!F$4,0),IF(AND($G549="正式版",$H549="口腔诊所"),IFERROR(U549/同类汇总数据!F$5,0),IF(AND($G549="检查版",$H549="中西医诊所"),IFERROR(U549/同类汇总数据!F$6,0),IF(AND($G549="检查版",$H549="中医诊所"),IFERROR(U549/同类汇总数据!F$7,0),IF(AND($G549="检查版",$H549="口腔诊所"),IFERROR(U549/同类汇总数据!F$8,0),IF(AND($G549="互联网版",$H549="中西医诊所"),IFERROR(U549/同类汇总数据!F$9,0),IF(AND($G549="互联网版",$H549="中医诊所"),IFERROR(U549/同类汇总数据!F$10,0),IF(AND($G549="互联网版",$H549="口腔诊所"),IFERROR(U549/同类汇总数据!F$11,0))))))))))</f>
        <v>1.14209943921491</v>
      </c>
      <c r="AH549" s="61">
        <f>IF(AND($G549="正式版",$H549="中西医诊所"),IFERROR(V549/同类汇总数据!G$3,0),IF(AND($G549="正式版",$H549="中医诊所"),IFERROR(V549/同类汇总数据!G$4,0),IF(AND($G549="正式版",$H549="口腔诊所"),IFERROR(V549/同类汇总数据!G$5,0),IF(AND($G549="检查版",$H549="中西医诊所"),IFERROR(V549/同类汇总数据!G$6,0),IF(AND($G549="检查版",$H549="中医诊所"),IFERROR(V549/同类汇总数据!G$7,0),IF(AND($G549="检查版",$H549="口腔诊所"),IFERROR(V549/同类汇总数据!G$8,0),IF(AND($G549="互联网版",$H549="中西医诊所"),IFERROR(V549/同类汇总数据!G$9,0),IF(AND($G549="互联网版",$H549="中医诊所"),IFERROR(V549/同类汇总数据!G$10,0),IF(AND($G549="互联网版",$H549="口腔诊所"),IFERROR(V549/同类汇总数据!G$11,0))))))))))</f>
        <v>1.96200255060332</v>
      </c>
      <c r="AI549" s="61">
        <f>IF(AND($G549="正式版",$H549="中西医诊所"),IFERROR(W549/同类汇总数据!H$3,0),IF(AND($G549="正式版",$H549="中医诊所"),IFERROR(W549/同类汇总数据!H$4,0),IF(AND($G549="正式版",$H549="口腔诊所"),IFERROR(W549/同类汇总数据!H$5,0),IF(AND($G549="检查版",$H549="中西医诊所"),IFERROR(W549/同类汇总数据!H$6,0),IF(AND($G549="检查版",$H549="中医诊所"),IFERROR(W549/同类汇总数据!H$7,0),IF(AND($G549="检查版",$H549="口腔诊所"),IFERROR(W549/同类汇总数据!H$8,0),IF(AND($G549="互联网版",$H549="中西医诊所"),IFERROR(W549/同类汇总数据!H$9,0),IF(AND($G549="互联网版",$H549="中医诊所"),IFERROR(W549/同类汇总数据!H$10,0),IF(AND($G549="互联网版",$H549="口腔诊所"),IFERROR(W549/同类汇总数据!H$11,0))))))))))</f>
        <v>1.88168161071946</v>
      </c>
      <c r="AJ549" s="61">
        <f>IF(AND($G549="正式版",$H549="中西医诊所"),IFERROR(X549/同类汇总数据!I$3,0),IF(AND($G549="正式版",$H549="中医诊所"),IFERROR(X549/同类汇总数据!I$4,0),IF(AND($G549="正式版",$H549="口腔诊所"),IFERROR(X549/同类汇总数据!I$5,0),IF(AND($G549="检查版",$H549="中西医诊所"),IFERROR(X549/同类汇总数据!I$6,0),IF(AND($G549="检查版",$H549="中医诊所"),IFERROR(X549/同类汇总数据!I$7,0),IF(AND($G549="检查版",$H549="口腔诊所"),IFERROR(X549/同类汇总数据!I$8,0),IF(AND($G549="互联网版",$H549="中西医诊所"),IFERROR(X549/同类汇总数据!I$9,0),IF(AND($G549="互联网版",$H549="中医诊所"),IFERROR(X549/同类汇总数据!I$10,0),IF(AND($G549="互联网版",$H549="口腔诊所"),IFERROR(X549/同类汇总数据!I$11,0))))))))))</f>
        <v>1.83126878631092</v>
      </c>
      <c r="AK549" s="61">
        <f>IF(AND($G549="正式版",$H549="中西医诊所"),IFERROR(Y549/同类汇总数据!J$3,0),IF(AND($G549="正式版",$H549="中医诊所"),IFERROR(Y549/同类汇总数据!J$4,0),IF(AND($G549="正式版",$H549="口腔诊所"),IFERROR(Y549/同类汇总数据!J$5,0),IF(AND($G549="检查版",$H549="中西医诊所"),IFERROR(Y549/同类汇总数据!J$6,0),IF(AND($G549="检查版",$H549="中医诊所"),IFERROR(Y549/同类汇总数据!J$7,0),IF(AND($G549="检查版",$H549="口腔诊所"),IFERROR(Y549/同类汇总数据!J$8,0),IF(AND($G549="互联网版",$H549="中西医诊所"),IFERROR(Y549/同类汇总数据!J$9,0),IF(AND($G549="互联网版",$H549="中医诊所"),IFERROR(Y549/同类汇总数据!J$10,0),IF(AND($G549="互联网版",$H549="口腔诊所"),IFERROR(Y549/同类汇总数据!J$11,0))))))))))</f>
        <v>1.81957636345323</v>
      </c>
      <c r="AL549" s="62" t="str">
        <f ca="1" t="shared" si="144"/>
        <v>-</v>
      </c>
      <c r="AM549" s="62" t="str">
        <f t="shared" si="145"/>
        <v/>
      </c>
      <c r="AN549" s="5" t="str">
        <f t="shared" si="146"/>
        <v>高于同行150%</v>
      </c>
      <c r="AO549" s="63">
        <f t="shared" si="147"/>
        <v>46104.3911885648</v>
      </c>
      <c r="AP549" s="5" t="str">
        <f t="shared" si="148"/>
        <v/>
      </c>
      <c r="AQ549" s="60">
        <v>45464.3960345139</v>
      </c>
    </row>
    <row r="550" ht="17" spans="1:43">
      <c r="A550" s="5">
        <f t="shared" si="150"/>
        <v>547</v>
      </c>
      <c r="B550" s="55" t="str">
        <f t="shared" si="141"/>
        <v>交易波动较大</v>
      </c>
      <c r="C550" s="2" t="str">
        <f t="shared" si="142"/>
        <v>本月交易额降超20%</v>
      </c>
      <c r="D550" s="56" t="str">
        <f t="shared" si="143"/>
        <v>-</v>
      </c>
      <c r="E550" s="84" t="s">
        <v>1556</v>
      </c>
      <c r="F550" s="58">
        <v>45467.4230096412</v>
      </c>
      <c r="G550" s="59" t="s">
        <v>38</v>
      </c>
      <c r="H550" s="59" t="s">
        <v>39</v>
      </c>
      <c r="I550" s="59" t="s">
        <v>40</v>
      </c>
      <c r="J550" s="59" t="s">
        <v>78</v>
      </c>
      <c r="K550" s="59" t="s">
        <v>1557</v>
      </c>
      <c r="L550" s="59" t="s">
        <v>1558</v>
      </c>
      <c r="M550" s="60">
        <v>46102.4150462963</v>
      </c>
      <c r="N550" s="60">
        <v>46102.7212707407</v>
      </c>
      <c r="O550" s="60"/>
      <c r="P550" s="60">
        <v>46102.4161366667</v>
      </c>
      <c r="Q550" s="60">
        <v>46102.7213114815</v>
      </c>
      <c r="R550" s="59">
        <v>295</v>
      </c>
      <c r="S550" s="59">
        <v>2029</v>
      </c>
      <c r="T550" s="59">
        <v>14865</v>
      </c>
      <c r="U550" s="59">
        <v>11447</v>
      </c>
      <c r="V550" s="59">
        <v>4</v>
      </c>
      <c r="W550" s="59">
        <v>20</v>
      </c>
      <c r="X550" s="59">
        <v>116</v>
      </c>
      <c r="Y550" s="59">
        <v>99</v>
      </c>
      <c r="Z550" s="59">
        <v>197.3620689655</v>
      </c>
      <c r="AA550" s="59">
        <v>-0.4931301524</v>
      </c>
      <c r="AB550" s="59">
        <v>-0.5468130873</v>
      </c>
      <c r="AC550" s="59">
        <v>-0.0641025641</v>
      </c>
      <c r="AD550" s="61">
        <f>IF(AND($G550="正式版",$H550="中西医诊所"),IFERROR(R550/同类汇总数据!C$3,0),IF(AND($G550="正式版",$H550="中医诊所"),IFERROR(R550/同类汇总数据!C$4,0),IF(AND($G550="正式版",$H550="口腔诊所"),IFERROR(R550/同类汇总数据!C$5,0),IF(AND($G550="检查版",$H550="中西医诊所"),IFERROR(R550/同类汇总数据!C$6,0),IF(AND($G550="检查版",$H550="中医诊所"),IFERROR(R550/同类汇总数据!C$7,0),IF(AND($G550="检查版",$H550="口腔诊所"),IFERROR(R550/同类汇总数据!C$8,0),IF(AND($G550="互联网版",$H550="中西医诊所"),IFERROR(R550/同类汇总数据!C$9,0),IF(AND($G550="互联网版",$H550="中医诊所"),IFERROR(R550/同类汇总数据!C$10,0),IF(AND($G550="互联网版",$H550="口腔诊所"),IFERROR(R550/同类汇总数据!C$11,0))))))))))</f>
        <v>0.0322342650629182</v>
      </c>
      <c r="AE550" s="61">
        <f>IF(AND($G550="正式版",$H550="中西医诊所"),IFERROR(S550/同类汇总数据!D$3,0),IF(AND($G550="正式版",$H550="中医诊所"),IFERROR(S550/同类汇总数据!D$4,0),IF(AND($G550="正式版",$H550="口腔诊所"),IFERROR(S550/同类汇总数据!D$5,0),IF(AND($G550="检查版",$H550="中西医诊所"),IFERROR(S550/同类汇总数据!D$6,0),IF(AND($G550="检查版",$H550="中医诊所"),IFERROR(S550/同类汇总数据!D$7,0),IF(AND($G550="检查版",$H550="口腔诊所"),IFERROR(S550/同类汇总数据!D$8,0),IF(AND($G550="互联网版",$H550="中西医诊所"),IFERROR(S550/同类汇总数据!D$9,0),IF(AND($G550="互联网版",$H550="中医诊所"),IFERROR(S550/同类汇总数据!D$10,0),IF(AND($G550="互联网版",$H550="口腔诊所"),IFERROR(S550/同类汇总数据!D$11,0))))))))))</f>
        <v>0.0556138698465507</v>
      </c>
      <c r="AF550" s="61">
        <f>IF(AND($G550="正式版",$H550="中西医诊所"),IFERROR(T550/同类汇总数据!E$3,0),IF(AND($G550="正式版",$H550="中医诊所"),IFERROR(T550/同类汇总数据!E$4,0),IF(AND($G550="正式版",$H550="口腔诊所"),IFERROR(T550/同类汇总数据!E$5,0),IF(AND($G550="检查版",$H550="中西医诊所"),IFERROR(T550/同类汇总数据!E$6,0),IF(AND($G550="检查版",$H550="中医诊所"),IFERROR(T550/同类汇总数据!E$7,0),IF(AND($G550="检查版",$H550="口腔诊所"),IFERROR(T550/同类汇总数据!E$8,0),IF(AND($G550="互联网版",$H550="中西医诊所"),IFERROR(T550/同类汇总数据!E$9,0),IF(AND($G550="互联网版",$H550="中医诊所"),IFERROR(T550/同类汇总数据!E$10,0),IF(AND($G550="互联网版",$H550="口腔诊所"),IFERROR(T550/同类汇总数据!E$11,0))))))))))</f>
        <v>0.136230910643958</v>
      </c>
      <c r="AG550" s="61">
        <f>IF(AND($G550="正式版",$H550="中西医诊所"),IFERROR(U550/同类汇总数据!F$3,0),IF(AND($G550="正式版",$H550="中医诊所"),IFERROR(U550/同类汇总数据!F$4,0),IF(AND($G550="正式版",$H550="口腔诊所"),IFERROR(U550/同类汇总数据!F$5,0),IF(AND($G550="检查版",$H550="中西医诊所"),IFERROR(U550/同类汇总数据!F$6,0),IF(AND($G550="检查版",$H550="中医诊所"),IFERROR(U550/同类汇总数据!F$7,0),IF(AND($G550="检查版",$H550="口腔诊所"),IFERROR(U550/同类汇总数据!F$8,0),IF(AND($G550="互联网版",$H550="中西医诊所"),IFERROR(U550/同类汇总数据!F$9,0),IF(AND($G550="互联网版",$H550="中医诊所"),IFERROR(U550/同类汇总数据!F$10,0),IF(AND($G550="互联网版",$H550="口腔诊所"),IFERROR(U550/同类汇总数据!F$11,0))))))))))</f>
        <v>0.119335076349176</v>
      </c>
      <c r="AH550" s="61">
        <f>IF(AND($G550="正式版",$H550="中西医诊所"),IFERROR(V550/同类汇总数据!G$3,0),IF(AND($G550="正式版",$H550="中医诊所"),IFERROR(V550/同类汇总数据!G$4,0),IF(AND($G550="正式版",$H550="口腔诊所"),IFERROR(V550/同类汇总数据!G$5,0),IF(AND($G550="检查版",$H550="中西医诊所"),IFERROR(V550/同类汇总数据!G$6,0),IF(AND($G550="检查版",$H550="中医诊所"),IFERROR(V550/同类汇总数据!G$7,0),IF(AND($G550="检查版",$H550="口腔诊所"),IFERROR(V550/同类汇总数据!G$8,0),IF(AND($G550="互联网版",$H550="中西医诊所"),IFERROR(V550/同类汇总数据!G$9,0),IF(AND($G550="互联网版",$H550="中医诊所"),IFERROR(V550/同类汇总数据!G$10,0),IF(AND($G550="互联网版",$H550="口腔诊所"),IFERROR(V550/同类汇总数据!G$11,0))))))))))</f>
        <v>0.042193603238781</v>
      </c>
      <c r="AI550" s="61">
        <f>IF(AND($G550="正式版",$H550="中西医诊所"),IFERROR(W550/同类汇总数据!H$3,0),IF(AND($G550="正式版",$H550="中医诊所"),IFERROR(W550/同类汇总数据!H$4,0),IF(AND($G550="正式版",$H550="口腔诊所"),IFERROR(W550/同类汇总数据!H$5,0),IF(AND($G550="检查版",$H550="中西医诊所"),IFERROR(W550/同类汇总数据!H$6,0),IF(AND($G550="检查版",$H550="中医诊所"),IFERROR(W550/同类汇总数据!H$7,0),IF(AND($G550="检查版",$H550="口腔诊所"),IFERROR(W550/同类汇总数据!H$8,0),IF(AND($G550="互联网版",$H550="中西医诊所"),IFERROR(W550/同类汇总数据!H$9,0),IF(AND($G550="互联网版",$H550="中医诊所"),IFERROR(W550/同类汇总数据!H$10,0),IF(AND($G550="互联网版",$H550="口腔诊所"),IFERROR(W550/同类汇总数据!H$11,0))))))))))</f>
        <v>0.0547000468232401</v>
      </c>
      <c r="AJ550" s="61">
        <f>IF(AND($G550="正式版",$H550="中西医诊所"),IFERROR(X550/同类汇总数据!I$3,0),IF(AND($G550="正式版",$H550="中医诊所"),IFERROR(X550/同类汇总数据!I$4,0),IF(AND($G550="正式版",$H550="口腔诊所"),IFERROR(X550/同类汇总数据!I$5,0),IF(AND($G550="检查版",$H550="中西医诊所"),IFERROR(X550/同类汇总数据!I$6,0),IF(AND($G550="检查版",$H550="中医诊所"),IFERROR(X550/同类汇总数据!I$7,0),IF(AND($G550="检查版",$H550="口腔诊所"),IFERROR(X550/同类汇总数据!I$8,0),IF(AND($G550="互联网版",$H550="中西医诊所"),IFERROR(X550/同类汇总数据!I$9,0),IF(AND($G550="互联网版",$H550="中医诊所"),IFERROR(X550/同类汇总数据!I$10,0),IF(AND($G550="互联网版",$H550="口腔诊所"),IFERROR(X550/同类汇总数据!I$11,0))))))))))</f>
        <v>0.10257227388318</v>
      </c>
      <c r="AK550" s="61">
        <f>IF(AND($G550="正式版",$H550="中西医诊所"),IFERROR(Y550/同类汇总数据!J$3,0),IF(AND($G550="正式版",$H550="中医诊所"),IFERROR(Y550/同类汇总数据!J$4,0),IF(AND($G550="正式版",$H550="口腔诊所"),IFERROR(Y550/同类汇总数据!J$5,0),IF(AND($G550="检查版",$H550="中西医诊所"),IFERROR(Y550/同类汇总数据!J$6,0),IF(AND($G550="检查版",$H550="中医诊所"),IFERROR(Y550/同类汇总数据!J$7,0),IF(AND($G550="检查版",$H550="口腔诊所"),IFERROR(Y550/同类汇总数据!J$8,0),IF(AND($G550="互联网版",$H550="中西医诊所"),IFERROR(Y550/同类汇总数据!J$9,0),IF(AND($G550="互联网版",$H550="中医诊所"),IFERROR(Y550/同类汇总数据!J$10,0),IF(AND($G550="互联网版",$H550="口腔诊所"),IFERROR(Y550/同类汇总数据!J$11,0))))))))))</f>
        <v>0.0989226029554476</v>
      </c>
      <c r="AL550" s="62" t="str">
        <f ca="1" t="shared" si="144"/>
        <v>-</v>
      </c>
      <c r="AM550" s="62" t="str">
        <f t="shared" si="145"/>
        <v>低于同行20%</v>
      </c>
      <c r="AN550" s="5" t="str">
        <f t="shared" si="146"/>
        <v>低于同行20%</v>
      </c>
      <c r="AO550" s="63">
        <f t="shared" si="147"/>
        <v>46102.7213114815</v>
      </c>
      <c r="AP550" s="5" t="str">
        <f t="shared" si="148"/>
        <v/>
      </c>
      <c r="AQ550" s="60">
        <v>45464.4482641551</v>
      </c>
    </row>
    <row r="551" ht="17" spans="1:43">
      <c r="A551" s="5">
        <f t="shared" si="150"/>
        <v>548</v>
      </c>
      <c r="B551" s="55" t="str">
        <f t="shared" si="141"/>
        <v>无交易</v>
      </c>
      <c r="C551" s="2" t="str">
        <f t="shared" si="142"/>
        <v/>
      </c>
      <c r="D551" s="56" t="str">
        <f t="shared" si="143"/>
        <v>流失</v>
      </c>
      <c r="E551" s="84" t="s">
        <v>1559</v>
      </c>
      <c r="F551" s="58">
        <v>45467.4234806713</v>
      </c>
      <c r="G551" s="59" t="s">
        <v>38</v>
      </c>
      <c r="H551" s="59" t="s">
        <v>39</v>
      </c>
      <c r="I551" s="59" t="s">
        <v>40</v>
      </c>
      <c r="J551" s="59" t="s">
        <v>280</v>
      </c>
      <c r="K551" s="59" t="s">
        <v>1560</v>
      </c>
      <c r="L551" s="59" t="s">
        <v>1561</v>
      </c>
      <c r="M551" s="60">
        <v>46025.4163541667</v>
      </c>
      <c r="N551" s="60">
        <v>45809.7263636227</v>
      </c>
      <c r="O551" s="60">
        <v>45810.6271354977</v>
      </c>
      <c r="P551" s="60">
        <v>46030.5962671181</v>
      </c>
      <c r="Q551" s="60">
        <v>46030.596992963</v>
      </c>
      <c r="R551" s="59"/>
      <c r="S551" s="59"/>
      <c r="T551" s="59"/>
      <c r="U551" s="59"/>
      <c r="V551" s="59"/>
      <c r="W551" s="59"/>
      <c r="X551" s="59"/>
      <c r="Y551" s="59"/>
      <c r="Z551" s="59"/>
      <c r="AA551" s="59"/>
      <c r="AB551" s="59"/>
      <c r="AC551" s="59"/>
      <c r="AD551" s="61">
        <f>IF(AND($G551="正式版",$H551="中西医诊所"),IFERROR(R551/同类汇总数据!C$3,0),IF(AND($G551="正式版",$H551="中医诊所"),IFERROR(R551/同类汇总数据!C$4,0),IF(AND($G551="正式版",$H551="口腔诊所"),IFERROR(R551/同类汇总数据!C$5,0),IF(AND($G551="检查版",$H551="中西医诊所"),IFERROR(R551/同类汇总数据!C$6,0),IF(AND($G551="检查版",$H551="中医诊所"),IFERROR(R551/同类汇总数据!C$7,0),IF(AND($G551="检查版",$H551="口腔诊所"),IFERROR(R551/同类汇总数据!C$8,0),IF(AND($G551="互联网版",$H551="中西医诊所"),IFERROR(R551/同类汇总数据!C$9,0),IF(AND($G551="互联网版",$H551="中医诊所"),IFERROR(R551/同类汇总数据!C$10,0),IF(AND($G551="互联网版",$H551="口腔诊所"),IFERROR(R551/同类汇总数据!C$11,0))))))))))</f>
        <v>0</v>
      </c>
      <c r="AE551" s="61">
        <f>IF(AND($G551="正式版",$H551="中西医诊所"),IFERROR(S551/同类汇总数据!D$3,0),IF(AND($G551="正式版",$H551="中医诊所"),IFERROR(S551/同类汇总数据!D$4,0),IF(AND($G551="正式版",$H551="口腔诊所"),IFERROR(S551/同类汇总数据!D$5,0),IF(AND($G551="检查版",$H551="中西医诊所"),IFERROR(S551/同类汇总数据!D$6,0),IF(AND($G551="检查版",$H551="中医诊所"),IFERROR(S551/同类汇总数据!D$7,0),IF(AND($G551="检查版",$H551="口腔诊所"),IFERROR(S551/同类汇总数据!D$8,0),IF(AND($G551="互联网版",$H551="中西医诊所"),IFERROR(S551/同类汇总数据!D$9,0),IF(AND($G551="互联网版",$H551="中医诊所"),IFERROR(S551/同类汇总数据!D$10,0),IF(AND($G551="互联网版",$H551="口腔诊所"),IFERROR(S551/同类汇总数据!D$11,0))))))))))</f>
        <v>0</v>
      </c>
      <c r="AF551" s="61">
        <f>IF(AND($G551="正式版",$H551="中西医诊所"),IFERROR(T551/同类汇总数据!E$3,0),IF(AND($G551="正式版",$H551="中医诊所"),IFERROR(T551/同类汇总数据!E$4,0),IF(AND($G551="正式版",$H551="口腔诊所"),IFERROR(T551/同类汇总数据!E$5,0),IF(AND($G551="检查版",$H551="中西医诊所"),IFERROR(T551/同类汇总数据!E$6,0),IF(AND($G551="检查版",$H551="中医诊所"),IFERROR(T551/同类汇总数据!E$7,0),IF(AND($G551="检查版",$H551="口腔诊所"),IFERROR(T551/同类汇总数据!E$8,0),IF(AND($G551="互联网版",$H551="中西医诊所"),IFERROR(T551/同类汇总数据!E$9,0),IF(AND($G551="互联网版",$H551="中医诊所"),IFERROR(T551/同类汇总数据!E$10,0),IF(AND($G551="互联网版",$H551="口腔诊所"),IFERROR(T551/同类汇总数据!E$11,0))))))))))</f>
        <v>0</v>
      </c>
      <c r="AG551" s="61">
        <f>IF(AND($G551="正式版",$H551="中西医诊所"),IFERROR(U551/同类汇总数据!F$3,0),IF(AND($G551="正式版",$H551="中医诊所"),IFERROR(U551/同类汇总数据!F$4,0),IF(AND($G551="正式版",$H551="口腔诊所"),IFERROR(U551/同类汇总数据!F$5,0),IF(AND($G551="检查版",$H551="中西医诊所"),IFERROR(U551/同类汇总数据!F$6,0),IF(AND($G551="检查版",$H551="中医诊所"),IFERROR(U551/同类汇总数据!F$7,0),IF(AND($G551="检查版",$H551="口腔诊所"),IFERROR(U551/同类汇总数据!F$8,0),IF(AND($G551="互联网版",$H551="中西医诊所"),IFERROR(U551/同类汇总数据!F$9,0),IF(AND($G551="互联网版",$H551="中医诊所"),IFERROR(U551/同类汇总数据!F$10,0),IF(AND($G551="互联网版",$H551="口腔诊所"),IFERROR(U551/同类汇总数据!F$11,0))))))))))</f>
        <v>0</v>
      </c>
      <c r="AH551" s="61">
        <f>IF(AND($G551="正式版",$H551="中西医诊所"),IFERROR(V551/同类汇总数据!G$3,0),IF(AND($G551="正式版",$H551="中医诊所"),IFERROR(V551/同类汇总数据!G$4,0),IF(AND($G551="正式版",$H551="口腔诊所"),IFERROR(V551/同类汇总数据!G$5,0),IF(AND($G551="检查版",$H551="中西医诊所"),IFERROR(V551/同类汇总数据!G$6,0),IF(AND($G551="检查版",$H551="中医诊所"),IFERROR(V551/同类汇总数据!G$7,0),IF(AND($G551="检查版",$H551="口腔诊所"),IFERROR(V551/同类汇总数据!G$8,0),IF(AND($G551="互联网版",$H551="中西医诊所"),IFERROR(V551/同类汇总数据!G$9,0),IF(AND($G551="互联网版",$H551="中医诊所"),IFERROR(V551/同类汇总数据!G$10,0),IF(AND($G551="互联网版",$H551="口腔诊所"),IFERROR(V551/同类汇总数据!G$11,0))))))))))</f>
        <v>0</v>
      </c>
      <c r="AI551" s="61">
        <f>IF(AND($G551="正式版",$H551="中西医诊所"),IFERROR(W551/同类汇总数据!H$3,0),IF(AND($G551="正式版",$H551="中医诊所"),IFERROR(W551/同类汇总数据!H$4,0),IF(AND($G551="正式版",$H551="口腔诊所"),IFERROR(W551/同类汇总数据!H$5,0),IF(AND($G551="检查版",$H551="中西医诊所"),IFERROR(W551/同类汇总数据!H$6,0),IF(AND($G551="检查版",$H551="中医诊所"),IFERROR(W551/同类汇总数据!H$7,0),IF(AND($G551="检查版",$H551="口腔诊所"),IFERROR(W551/同类汇总数据!H$8,0),IF(AND($G551="互联网版",$H551="中西医诊所"),IFERROR(W551/同类汇总数据!H$9,0),IF(AND($G551="互联网版",$H551="中医诊所"),IFERROR(W551/同类汇总数据!H$10,0),IF(AND($G551="互联网版",$H551="口腔诊所"),IFERROR(W551/同类汇总数据!H$11,0))))))))))</f>
        <v>0</v>
      </c>
      <c r="AJ551" s="61">
        <f>IF(AND($G551="正式版",$H551="中西医诊所"),IFERROR(X551/同类汇总数据!I$3,0),IF(AND($G551="正式版",$H551="中医诊所"),IFERROR(X551/同类汇总数据!I$4,0),IF(AND($G551="正式版",$H551="口腔诊所"),IFERROR(X551/同类汇总数据!I$5,0),IF(AND($G551="检查版",$H551="中西医诊所"),IFERROR(X551/同类汇总数据!I$6,0),IF(AND($G551="检查版",$H551="中医诊所"),IFERROR(X551/同类汇总数据!I$7,0),IF(AND($G551="检查版",$H551="口腔诊所"),IFERROR(X551/同类汇总数据!I$8,0),IF(AND($G551="互联网版",$H551="中西医诊所"),IFERROR(X551/同类汇总数据!I$9,0),IF(AND($G551="互联网版",$H551="中医诊所"),IFERROR(X551/同类汇总数据!I$10,0),IF(AND($G551="互联网版",$H551="口腔诊所"),IFERROR(X551/同类汇总数据!I$11,0))))))))))</f>
        <v>0</v>
      </c>
      <c r="AK551" s="61">
        <f>IF(AND($G551="正式版",$H551="中西医诊所"),IFERROR(Y551/同类汇总数据!J$3,0),IF(AND($G551="正式版",$H551="中医诊所"),IFERROR(Y551/同类汇总数据!J$4,0),IF(AND($G551="正式版",$H551="口腔诊所"),IFERROR(Y551/同类汇总数据!J$5,0),IF(AND($G551="检查版",$H551="中西医诊所"),IFERROR(Y551/同类汇总数据!J$6,0),IF(AND($G551="检查版",$H551="中医诊所"),IFERROR(Y551/同类汇总数据!J$7,0),IF(AND($G551="检查版",$H551="口腔诊所"),IFERROR(Y551/同类汇总数据!J$8,0),IF(AND($G551="互联网版",$H551="中西医诊所"),IFERROR(Y551/同类汇总数据!J$9,0),IF(AND($G551="互联网版",$H551="中医诊所"),IFERROR(Y551/同类汇总数据!J$10,0),IF(AND($G551="互联网版",$H551="口腔诊所"),IFERROR(Y551/同类汇总数据!J$11,0))))))))))</f>
        <v>0</v>
      </c>
      <c r="AL551" s="62" t="str">
        <f ca="1" t="shared" si="144"/>
        <v>最近一月未操作</v>
      </c>
      <c r="AM551" s="62" t="str">
        <f t="shared" si="145"/>
        <v>低于同行20%</v>
      </c>
      <c r="AN551" s="5" t="str">
        <f t="shared" si="146"/>
        <v>低于同行20%</v>
      </c>
      <c r="AO551" s="63">
        <f t="shared" si="147"/>
        <v>46030.596992963</v>
      </c>
      <c r="AP551" s="5" t="str">
        <f t="shared" si="148"/>
        <v/>
      </c>
      <c r="AQ551" s="60">
        <v>45466.4041468287</v>
      </c>
    </row>
    <row r="552" ht="17" spans="1:43">
      <c r="A552" s="5">
        <f t="shared" si="150"/>
        <v>549</v>
      </c>
      <c r="B552" s="55" t="str">
        <f t="shared" si="141"/>
        <v>连续三月交易上升</v>
      </c>
      <c r="C552" s="2" t="str">
        <f t="shared" si="142"/>
        <v/>
      </c>
      <c r="D552" s="56" t="str">
        <f t="shared" si="143"/>
        <v>-</v>
      </c>
      <c r="E552" s="84" t="s">
        <v>1562</v>
      </c>
      <c r="F552" s="58">
        <v>45467.5099508796</v>
      </c>
      <c r="G552" s="59" t="s">
        <v>38</v>
      </c>
      <c r="H552" s="59" t="s">
        <v>63</v>
      </c>
      <c r="I552" s="59" t="s">
        <v>40</v>
      </c>
      <c r="J552" s="59" t="s">
        <v>45</v>
      </c>
      <c r="K552" s="59" t="s">
        <v>1563</v>
      </c>
      <c r="L552" s="59" t="s">
        <v>47</v>
      </c>
      <c r="M552" s="60">
        <v>46104.3859722222</v>
      </c>
      <c r="N552" s="60">
        <v>46104.3907065625</v>
      </c>
      <c r="O552" s="60">
        <v>46104.3905842361</v>
      </c>
      <c r="P552" s="60">
        <v>46099.4294615972</v>
      </c>
      <c r="Q552" s="60">
        <v>46104.389060544</v>
      </c>
      <c r="R552" s="59">
        <v>21456</v>
      </c>
      <c r="S552" s="59">
        <v>51094</v>
      </c>
      <c r="T552" s="59">
        <v>130270</v>
      </c>
      <c r="U552" s="59">
        <v>129568</v>
      </c>
      <c r="V552" s="59">
        <v>13</v>
      </c>
      <c r="W552" s="59">
        <v>37</v>
      </c>
      <c r="X552" s="59">
        <v>80</v>
      </c>
      <c r="Y552" s="59">
        <v>81</v>
      </c>
      <c r="Z552" s="85" t="s">
        <v>1564</v>
      </c>
      <c r="AA552" s="59">
        <v>0.6972495349</v>
      </c>
      <c r="AB552" s="59">
        <v>-0.3865340724</v>
      </c>
      <c r="AC552" s="59">
        <v>-0.3140428863</v>
      </c>
      <c r="AD552" s="61">
        <f>IF(AND($G552="正式版",$H552="中西医诊所"),IFERROR(R552/同类汇总数据!C$3,0),IF(AND($G552="正式版",$H552="中医诊所"),IFERROR(R552/同类汇总数据!C$4,0),IF(AND($G552="正式版",$H552="口腔诊所"),IFERROR(R552/同类汇总数据!C$5,0),IF(AND($G552="检查版",$H552="中西医诊所"),IFERROR(R552/同类汇总数据!C$6,0),IF(AND($G552="检查版",$H552="中医诊所"),IFERROR(R552/同类汇总数据!C$7,0),IF(AND($G552="检查版",$H552="口腔诊所"),IFERROR(R552/同类汇总数据!C$8,0),IF(AND($G552="互联网版",$H552="中西医诊所"),IFERROR(R552/同类汇总数据!C$9,0),IF(AND($G552="互联网版",$H552="中医诊所"),IFERROR(R552/同类汇总数据!C$10,0),IF(AND($G552="互联网版",$H552="口腔诊所"),IFERROR(R552/同类汇总数据!C$11,0))))))))))</f>
        <v>2.14612708792228</v>
      </c>
      <c r="AE552" s="61">
        <f>IF(AND($G552="正式版",$H552="中西医诊所"),IFERROR(S552/同类汇总数据!D$3,0),IF(AND($G552="正式版",$H552="中医诊所"),IFERROR(S552/同类汇总数据!D$4,0),IF(AND($G552="正式版",$H552="口腔诊所"),IFERROR(S552/同类汇总数据!D$5,0),IF(AND($G552="检查版",$H552="中西医诊所"),IFERROR(S552/同类汇总数据!D$6,0),IF(AND($G552="检查版",$H552="中医诊所"),IFERROR(S552/同类汇总数据!D$7,0),IF(AND($G552="检查版",$H552="口腔诊所"),IFERROR(S552/同类汇总数据!D$8,0),IF(AND($G552="互联网版",$H552="中西医诊所"),IFERROR(S552/同类汇总数据!D$9,0),IF(AND($G552="互联网版",$H552="中医诊所"),IFERROR(S552/同类汇总数据!D$10,0),IF(AND($G552="互联网版",$H552="口腔诊所"),IFERROR(S552/同类汇总数据!D$11,0))))))))))</f>
        <v>1.17644562589991</v>
      </c>
      <c r="AF552" s="61">
        <f>IF(AND($G552="正式版",$H552="中西医诊所"),IFERROR(T552/同类汇总数据!E$3,0),IF(AND($G552="正式版",$H552="中医诊所"),IFERROR(T552/同类汇总数据!E$4,0),IF(AND($G552="正式版",$H552="口腔诊所"),IFERROR(T552/同类汇总数据!E$5,0),IF(AND($G552="检查版",$H552="中西医诊所"),IFERROR(T552/同类汇总数据!E$6,0),IF(AND($G552="检查版",$H552="中医诊所"),IFERROR(T552/同类汇总数据!E$7,0),IF(AND($G552="检查版",$H552="口腔诊所"),IFERROR(T552/同类汇总数据!E$8,0),IF(AND($G552="互联网版",$H552="中西医诊所"),IFERROR(T552/同类汇总数据!E$9,0),IF(AND($G552="互联网版",$H552="中医诊所"),IFERROR(T552/同类汇总数据!E$10,0),IF(AND($G552="互联网版",$H552="口腔诊所"),IFERROR(T552/同类汇总数据!E$11,0))))))))))</f>
        <v>1.17501191100874</v>
      </c>
      <c r="AG552" s="61">
        <f>IF(AND($G552="正式版",$H552="中西医诊所"),IFERROR(U552/同类汇总数据!F$3,0),IF(AND($G552="正式版",$H552="中医诊所"),IFERROR(U552/同类汇总数据!F$4,0),IF(AND($G552="正式版",$H552="口腔诊所"),IFERROR(U552/同类汇总数据!F$5,0),IF(AND($G552="检查版",$H552="中西医诊所"),IFERROR(U552/同类汇总数据!F$6,0),IF(AND($G552="检查版",$H552="中医诊所"),IFERROR(U552/同类汇总数据!F$7,0),IF(AND($G552="检查版",$H552="口腔诊所"),IFERROR(U552/同类汇总数据!F$8,0),IF(AND($G552="互联网版",$H552="中西医诊所"),IFERROR(U552/同类汇总数据!F$9,0),IF(AND($G552="互联网版",$H552="中医诊所"),IFERROR(U552/同类汇总数据!F$10,0),IF(AND($G552="互联网版",$H552="口腔诊所"),IFERROR(U552/同类汇总数据!F$11,0))))))))))</f>
        <v>1.29700299094839</v>
      </c>
      <c r="AH552" s="61">
        <f>IF(AND($G552="正式版",$H552="中西医诊所"),IFERROR(V552/同类汇总数据!G$3,0),IF(AND($G552="正式版",$H552="中医诊所"),IFERROR(V552/同类汇总数据!G$4,0),IF(AND($G552="正式版",$H552="口腔诊所"),IFERROR(V552/同类汇总数据!G$5,0),IF(AND($G552="检查版",$H552="中西医诊所"),IFERROR(V552/同类汇总数据!G$6,0),IF(AND($G552="检查版",$H552="中医诊所"),IFERROR(V552/同类汇总数据!G$7,0),IF(AND($G552="检查版",$H552="口腔诊所"),IFERROR(V552/同类汇总数据!G$8,0),IF(AND($G552="互联网版",$H552="中西医诊所"),IFERROR(V552/同类汇总数据!G$9,0),IF(AND($G552="互联网版",$H552="中医诊所"),IFERROR(V552/同类汇总数据!G$10,0),IF(AND($G552="互联网版",$H552="口腔诊所"),IFERROR(V552/同类汇总数据!G$11,0))))))))))</f>
        <v>0.966083053416961</v>
      </c>
      <c r="AI552" s="61">
        <f>IF(AND($G552="正式版",$H552="中西医诊所"),IFERROR(W552/同类汇总数据!H$3,0),IF(AND($G552="正式版",$H552="中医诊所"),IFERROR(W552/同类汇总数据!H$4,0),IF(AND($G552="正式版",$H552="口腔诊所"),IFERROR(W552/同类汇总数据!H$5,0),IF(AND($G552="检查版",$H552="中西医诊所"),IFERROR(W552/同类汇总数据!H$6,0),IF(AND($G552="检查版",$H552="中医诊所"),IFERROR(W552/同类汇总数据!H$7,0),IF(AND($G552="检查版",$H552="口腔诊所"),IFERROR(W552/同类汇总数据!H$8,0),IF(AND($G552="互联网版",$H552="中西医诊所"),IFERROR(W552/同类汇总数据!H$9,0),IF(AND($G552="互联网版",$H552="中医诊所"),IFERROR(W552/同类汇总数据!H$10,0),IF(AND($G552="互联网版",$H552="口腔诊所"),IFERROR(W552/同类汇总数据!H$11,0))))))))))</f>
        <v>0.651565606493115</v>
      </c>
      <c r="AJ552" s="61">
        <f>IF(AND($G552="正式版",$H552="中西医诊所"),IFERROR(X552/同类汇总数据!I$3,0),IF(AND($G552="正式版",$H552="中医诊所"),IFERROR(X552/同类汇总数据!I$4,0),IF(AND($G552="正式版",$H552="口腔诊所"),IFERROR(X552/同类汇总数据!I$5,0),IF(AND($G552="检查版",$H552="中西医诊所"),IFERROR(X552/同类汇总数据!I$6,0),IF(AND($G552="检查版",$H552="中医诊所"),IFERROR(X552/同类汇总数据!I$7,0),IF(AND($G552="检查版",$H552="口腔诊所"),IFERROR(X552/同类汇总数据!I$8,0),IF(AND($G552="互联网版",$H552="中西医诊所"),IFERROR(X552/同类汇总数据!I$9,0),IF(AND($G552="互联网版",$H552="中医诊所"),IFERROR(X552/同类汇总数据!I$10,0),IF(AND($G552="互联网版",$H552="口腔诊所"),IFERROR(X552/同类汇总数据!I$11,0))))))))))</f>
        <v>0.542220324451087</v>
      </c>
      <c r="AK552" s="61">
        <f>IF(AND($G552="正式版",$H552="中西医诊所"),IFERROR(Y552/同类汇总数据!J$3,0),IF(AND($G552="正式版",$H552="中医诊所"),IFERROR(Y552/同类汇总数据!J$4,0),IF(AND($G552="正式版",$H552="口腔诊所"),IFERROR(Y552/同类汇总数据!J$5,0),IF(AND($G552="检查版",$H552="中西医诊所"),IFERROR(Y552/同类汇总数据!J$6,0),IF(AND($G552="检查版",$H552="中医诊所"),IFERROR(Y552/同类汇总数据!J$7,0),IF(AND($G552="检查版",$H552="口腔诊所"),IFERROR(Y552/同类汇总数据!J$8,0),IF(AND($G552="互联网版",$H552="中西医诊所"),IFERROR(Y552/同类汇总数据!J$9,0),IF(AND($G552="互联网版",$H552="中医诊所"),IFERROR(Y552/同类汇总数据!J$10,0),IF(AND($G552="互联网版",$H552="口腔诊所"),IFERROR(Y552/同类汇总数据!J$11,0))))))))))</f>
        <v>0.6099071510484</v>
      </c>
      <c r="AL552" s="62" t="str">
        <f ca="1" t="shared" si="144"/>
        <v>-</v>
      </c>
      <c r="AM552" s="62" t="str">
        <f t="shared" si="145"/>
        <v/>
      </c>
      <c r="AN552" s="5" t="str">
        <f t="shared" si="146"/>
        <v/>
      </c>
      <c r="AO552" s="63">
        <f t="shared" si="147"/>
        <v>46104.3907065625</v>
      </c>
      <c r="AP552" s="5" t="str">
        <f t="shared" si="148"/>
        <v/>
      </c>
      <c r="AQ552" s="60">
        <v>45467.4223641204</v>
      </c>
    </row>
    <row r="553" ht="17" spans="1:43">
      <c r="A553" s="5">
        <f t="shared" si="150"/>
        <v>550</v>
      </c>
      <c r="B553" s="55" t="str">
        <f t="shared" si="141"/>
        <v>交易波动较大</v>
      </c>
      <c r="C553" s="2" t="str">
        <f t="shared" si="142"/>
        <v/>
      </c>
      <c r="D553" s="56" t="str">
        <f t="shared" si="143"/>
        <v>-</v>
      </c>
      <c r="E553" s="84" t="s">
        <v>1565</v>
      </c>
      <c r="F553" s="58">
        <v>45467.5844967593</v>
      </c>
      <c r="G553" s="59" t="s">
        <v>38</v>
      </c>
      <c r="H553" s="59" t="s">
        <v>39</v>
      </c>
      <c r="I553" s="59" t="s">
        <v>40</v>
      </c>
      <c r="J553" s="59" t="s">
        <v>41</v>
      </c>
      <c r="K553" s="59" t="s">
        <v>1566</v>
      </c>
      <c r="L553" s="59"/>
      <c r="M553" s="60">
        <v>46104.3313773148</v>
      </c>
      <c r="N553" s="60">
        <v>46104.3981648264</v>
      </c>
      <c r="O553" s="60">
        <v>46104.3976877083</v>
      </c>
      <c r="P553" s="60">
        <v>46091.5362105324</v>
      </c>
      <c r="Q553" s="60">
        <v>46102.487436412</v>
      </c>
      <c r="R553" s="59">
        <v>18777</v>
      </c>
      <c r="S553" s="59">
        <v>67879</v>
      </c>
      <c r="T553" s="59">
        <v>246784.76</v>
      </c>
      <c r="U553" s="59">
        <v>204425.01</v>
      </c>
      <c r="V553" s="59">
        <v>28</v>
      </c>
      <c r="W553" s="59">
        <v>88</v>
      </c>
      <c r="X553" s="59">
        <v>367</v>
      </c>
      <c r="Y553" s="59">
        <v>304</v>
      </c>
      <c r="Z553" s="59">
        <v>955.2570560748</v>
      </c>
      <c r="AA553" s="59">
        <v>-0.0957184408</v>
      </c>
      <c r="AB553" s="59">
        <v>-0.2771307302</v>
      </c>
      <c r="AC553" s="59">
        <v>-0.3958333685</v>
      </c>
      <c r="AD553" s="61">
        <f>IF(AND($G553="正式版",$H553="中西医诊所"),IFERROR(R553/同类汇总数据!C$3,0),IF(AND($G553="正式版",$H553="中医诊所"),IFERROR(R553/同类汇总数据!C$4,0),IF(AND($G553="正式版",$H553="口腔诊所"),IFERROR(R553/同类汇总数据!C$5,0),IF(AND($G553="检查版",$H553="中西医诊所"),IFERROR(R553/同类汇总数据!C$6,0),IF(AND($G553="检查版",$H553="中医诊所"),IFERROR(R553/同类汇总数据!C$7,0),IF(AND($G553="检查版",$H553="口腔诊所"),IFERROR(R553/同类汇总数据!C$8,0),IF(AND($G553="互联网版",$H553="中西医诊所"),IFERROR(R553/同类汇总数据!C$9,0),IF(AND($G553="互联网版",$H553="中医诊所"),IFERROR(R553/同类汇总数据!C$10,0),IF(AND($G553="互联网版",$H553="口腔诊所"),IFERROR(R553/同类汇总数据!C$11,0))))))))))</f>
        <v>2.05173828842852</v>
      </c>
      <c r="AE553" s="61">
        <f>IF(AND($G553="正式版",$H553="中西医诊所"),IFERROR(S553/同类汇总数据!D$3,0),IF(AND($G553="正式版",$H553="中医诊所"),IFERROR(S553/同类汇总数据!D$4,0),IF(AND($G553="正式版",$H553="口腔诊所"),IFERROR(S553/同类汇总数据!D$5,0),IF(AND($G553="检查版",$H553="中西医诊所"),IFERROR(S553/同类汇总数据!D$6,0),IF(AND($G553="检查版",$H553="中医诊所"),IFERROR(S553/同类汇总数据!D$7,0),IF(AND($G553="检查版",$H553="口腔诊所"),IFERROR(S553/同类汇总数据!D$8,0),IF(AND($G553="互联网版",$H553="中西医诊所"),IFERROR(S553/同类汇总数据!D$9,0),IF(AND($G553="互联网版",$H553="中医诊所"),IFERROR(S553/同类汇总数据!D$10,0),IF(AND($G553="互联网版",$H553="口腔诊所"),IFERROR(S553/同类汇总数据!D$11,0))))))))))</f>
        <v>1.86052926136718</v>
      </c>
      <c r="AF553" s="61">
        <f>IF(AND($G553="正式版",$H553="中西医诊所"),IFERROR(T553/同类汇总数据!E$3,0),IF(AND($G553="正式版",$H553="中医诊所"),IFERROR(T553/同类汇总数据!E$4,0),IF(AND($G553="正式版",$H553="口腔诊所"),IFERROR(T553/同类汇总数据!E$5,0),IF(AND($G553="检查版",$H553="中西医诊所"),IFERROR(T553/同类汇总数据!E$6,0),IF(AND($G553="检查版",$H553="中医诊所"),IFERROR(T553/同类汇总数据!E$7,0),IF(AND($G553="检查版",$H553="口腔诊所"),IFERROR(T553/同类汇总数据!E$8,0),IF(AND($G553="互联网版",$H553="中西医诊所"),IFERROR(T553/同类汇总数据!E$9,0),IF(AND($G553="互联网版",$H553="中医诊所"),IFERROR(T553/同类汇总数据!E$10,0),IF(AND($G553="互联网版",$H553="口腔诊所"),IFERROR(T553/同类汇总数据!E$11,0))))))))))</f>
        <v>2.2616691952809</v>
      </c>
      <c r="AG553" s="61">
        <f>IF(AND($G553="正式版",$H553="中西医诊所"),IFERROR(U553/同类汇总数据!F$3,0),IF(AND($G553="正式版",$H553="中医诊所"),IFERROR(U553/同类汇总数据!F$4,0),IF(AND($G553="正式版",$H553="口腔诊所"),IFERROR(U553/同类汇总数据!F$5,0),IF(AND($G553="检查版",$H553="中西医诊所"),IFERROR(U553/同类汇总数据!F$6,0),IF(AND($G553="检查版",$H553="中医诊所"),IFERROR(U553/同类汇总数据!F$7,0),IF(AND($G553="检查版",$H553="口腔诊所"),IFERROR(U553/同类汇总数据!F$8,0),IF(AND($G553="互联网版",$H553="中西医诊所"),IFERROR(U553/同类汇总数据!F$9,0),IF(AND($G553="互联网版",$H553="中医诊所"),IFERROR(U553/同类汇总数据!F$10,0),IF(AND($G553="互联网版",$H553="口腔诊所"),IFERROR(U553/同类汇总数据!F$11,0))))))))))</f>
        <v>2.13113253918328</v>
      </c>
      <c r="AH553" s="61">
        <f>IF(AND($G553="正式版",$H553="中西医诊所"),IFERROR(V553/同类汇总数据!G$3,0),IF(AND($G553="正式版",$H553="中医诊所"),IFERROR(V553/同类汇总数据!G$4,0),IF(AND($G553="正式版",$H553="口腔诊所"),IFERROR(V553/同类汇总数据!G$5,0),IF(AND($G553="检查版",$H553="中西医诊所"),IFERROR(V553/同类汇总数据!G$6,0),IF(AND($G553="检查版",$H553="中医诊所"),IFERROR(V553/同类汇总数据!G$7,0),IF(AND($G553="检查版",$H553="口腔诊所"),IFERROR(V553/同类汇总数据!G$8,0),IF(AND($G553="互联网版",$H553="中西医诊所"),IFERROR(V553/同类汇总数据!G$9,0),IF(AND($G553="互联网版",$H553="中医诊所"),IFERROR(V553/同类汇总数据!G$10,0),IF(AND($G553="互联网版",$H553="口腔诊所"),IFERROR(V553/同类汇总数据!G$11,0))))))))))</f>
        <v>0.295355222671467</v>
      </c>
      <c r="AI553" s="61">
        <f>IF(AND($G553="正式版",$H553="中西医诊所"),IFERROR(W553/同类汇总数据!H$3,0),IF(AND($G553="正式版",$H553="中医诊所"),IFERROR(W553/同类汇总数据!H$4,0),IF(AND($G553="正式版",$H553="口腔诊所"),IFERROR(W553/同类汇总数据!H$5,0),IF(AND($G553="检查版",$H553="中西医诊所"),IFERROR(W553/同类汇总数据!H$6,0),IF(AND($G553="检查版",$H553="中医诊所"),IFERROR(W553/同类汇总数据!H$7,0),IF(AND($G553="检查版",$H553="口腔诊所"),IFERROR(W553/同类汇总数据!H$8,0),IF(AND($G553="互联网版",$H553="中西医诊所"),IFERROR(W553/同类汇总数据!H$9,0),IF(AND($G553="互联网版",$H553="中医诊所"),IFERROR(W553/同类汇总数据!H$10,0),IF(AND($G553="互联网版",$H553="口腔诊所"),IFERROR(W553/同类汇总数据!H$11,0))))))))))</f>
        <v>0.240680206022256</v>
      </c>
      <c r="AJ553" s="61">
        <f>IF(AND($G553="正式版",$H553="中西医诊所"),IFERROR(X553/同类汇总数据!I$3,0),IF(AND($G553="正式版",$H553="中医诊所"),IFERROR(X553/同类汇总数据!I$4,0),IF(AND($G553="正式版",$H553="口腔诊所"),IFERROR(X553/同类汇总数据!I$5,0),IF(AND($G553="检查版",$H553="中西医诊所"),IFERROR(X553/同类汇总数据!I$6,0),IF(AND($G553="检查版",$H553="中医诊所"),IFERROR(X553/同类汇总数据!I$7,0),IF(AND($G553="检查版",$H553="口腔诊所"),IFERROR(X553/同类汇总数据!I$8,0),IF(AND($G553="互联网版",$H553="中西医诊所"),IFERROR(X553/同类汇总数据!I$9,0),IF(AND($G553="互联网版",$H553="中医诊所"),IFERROR(X553/同类汇总数据!I$10,0),IF(AND($G553="互联网版",$H553="口腔诊所"),IFERROR(X553/同类汇总数据!I$11,0))))))))))</f>
        <v>0.324517452716613</v>
      </c>
      <c r="AK553" s="61">
        <f>IF(AND($G553="正式版",$H553="中西医诊所"),IFERROR(Y553/同类汇总数据!J$3,0),IF(AND($G553="正式版",$H553="中医诊所"),IFERROR(Y553/同类汇总数据!J$4,0),IF(AND($G553="正式版",$H553="口腔诊所"),IFERROR(Y553/同类汇总数据!J$5,0),IF(AND($G553="检查版",$H553="中西医诊所"),IFERROR(Y553/同类汇总数据!J$6,0),IF(AND($G553="检查版",$H553="中医诊所"),IFERROR(Y553/同类汇总数据!J$7,0),IF(AND($G553="检查版",$H553="口腔诊所"),IFERROR(Y553/同类汇总数据!J$8,0),IF(AND($G553="互联网版",$H553="中西医诊所"),IFERROR(Y553/同类汇总数据!J$9,0),IF(AND($G553="互联网版",$H553="中医诊所"),IFERROR(Y553/同类汇总数据!J$10,0),IF(AND($G553="互联网版",$H553="口腔诊所"),IFERROR(Y553/同类汇总数据!J$11,0))))))))))</f>
        <v>0.303762336348041</v>
      </c>
      <c r="AL553" s="62" t="str">
        <f ca="1" t="shared" si="144"/>
        <v>-</v>
      </c>
      <c r="AM553" s="62" t="str">
        <f t="shared" si="145"/>
        <v>高于同行150%</v>
      </c>
      <c r="AN553" s="5" t="str">
        <f t="shared" si="146"/>
        <v>低于同行50%</v>
      </c>
      <c r="AO553" s="63">
        <f t="shared" si="147"/>
        <v>46104.3981648264</v>
      </c>
      <c r="AP553" s="5" t="str">
        <f t="shared" si="148"/>
        <v/>
      </c>
      <c r="AQ553" s="60">
        <v>45467.4230096412</v>
      </c>
    </row>
    <row r="554" ht="17" spans="1:43">
      <c r="A554" s="5">
        <f t="shared" ref="A554:A563" si="151">ROW()-3</f>
        <v>551</v>
      </c>
      <c r="B554" s="55" t="str">
        <f t="shared" si="141"/>
        <v>无交易</v>
      </c>
      <c r="C554" s="2" t="str">
        <f t="shared" si="142"/>
        <v/>
      </c>
      <c r="D554" s="56" t="str">
        <f t="shared" si="143"/>
        <v>流失</v>
      </c>
      <c r="E554" s="84" t="s">
        <v>1567</v>
      </c>
      <c r="F554" s="58">
        <v>45467.5907608333</v>
      </c>
      <c r="G554" s="59" t="s">
        <v>38</v>
      </c>
      <c r="H554" s="59" t="s">
        <v>39</v>
      </c>
      <c r="I554" s="59" t="s">
        <v>1568</v>
      </c>
      <c r="J554" s="59" t="s">
        <v>1569</v>
      </c>
      <c r="K554" s="59" t="s">
        <v>1570</v>
      </c>
      <c r="L554" s="59" t="s">
        <v>1571</v>
      </c>
      <c r="M554" s="60">
        <v>46056.8464699074</v>
      </c>
      <c r="N554" s="60">
        <v>46011.8791624421</v>
      </c>
      <c r="O554" s="60">
        <v>46011.8753196528</v>
      </c>
      <c r="P554" s="60"/>
      <c r="Q554" s="60">
        <v>46056.8578921643</v>
      </c>
      <c r="R554" s="59"/>
      <c r="S554" s="59"/>
      <c r="T554" s="59"/>
      <c r="U554" s="59"/>
      <c r="V554" s="59"/>
      <c r="W554" s="59"/>
      <c r="X554" s="59"/>
      <c r="Y554" s="59"/>
      <c r="Z554" s="59"/>
      <c r="AA554" s="59"/>
      <c r="AB554" s="59"/>
      <c r="AC554" s="59"/>
      <c r="AD554" s="61">
        <f>IF(AND($G554="正式版",$H554="中西医诊所"),IFERROR(R554/同类汇总数据!C$3,0),IF(AND($G554="正式版",$H554="中医诊所"),IFERROR(R554/同类汇总数据!C$4,0),IF(AND($G554="正式版",$H554="口腔诊所"),IFERROR(R554/同类汇总数据!C$5,0),IF(AND($G554="检查版",$H554="中西医诊所"),IFERROR(R554/同类汇总数据!C$6,0),IF(AND($G554="检查版",$H554="中医诊所"),IFERROR(R554/同类汇总数据!C$7,0),IF(AND($G554="检查版",$H554="口腔诊所"),IFERROR(R554/同类汇总数据!C$8,0),IF(AND($G554="互联网版",$H554="中西医诊所"),IFERROR(R554/同类汇总数据!C$9,0),IF(AND($G554="互联网版",$H554="中医诊所"),IFERROR(R554/同类汇总数据!C$10,0),IF(AND($G554="互联网版",$H554="口腔诊所"),IFERROR(R554/同类汇总数据!C$11,0))))))))))</f>
        <v>0</v>
      </c>
      <c r="AE554" s="61">
        <f>IF(AND($G554="正式版",$H554="中西医诊所"),IFERROR(S554/同类汇总数据!D$3,0),IF(AND($G554="正式版",$H554="中医诊所"),IFERROR(S554/同类汇总数据!D$4,0),IF(AND($G554="正式版",$H554="口腔诊所"),IFERROR(S554/同类汇总数据!D$5,0),IF(AND($G554="检查版",$H554="中西医诊所"),IFERROR(S554/同类汇总数据!D$6,0),IF(AND($G554="检查版",$H554="中医诊所"),IFERROR(S554/同类汇总数据!D$7,0),IF(AND($G554="检查版",$H554="口腔诊所"),IFERROR(S554/同类汇总数据!D$8,0),IF(AND($G554="互联网版",$H554="中西医诊所"),IFERROR(S554/同类汇总数据!D$9,0),IF(AND($G554="互联网版",$H554="中医诊所"),IFERROR(S554/同类汇总数据!D$10,0),IF(AND($G554="互联网版",$H554="口腔诊所"),IFERROR(S554/同类汇总数据!D$11,0))))))))))</f>
        <v>0</v>
      </c>
      <c r="AF554" s="61">
        <f>IF(AND($G554="正式版",$H554="中西医诊所"),IFERROR(T554/同类汇总数据!E$3,0),IF(AND($G554="正式版",$H554="中医诊所"),IFERROR(T554/同类汇总数据!E$4,0),IF(AND($G554="正式版",$H554="口腔诊所"),IFERROR(T554/同类汇总数据!E$5,0),IF(AND($G554="检查版",$H554="中西医诊所"),IFERROR(T554/同类汇总数据!E$6,0),IF(AND($G554="检查版",$H554="中医诊所"),IFERROR(T554/同类汇总数据!E$7,0),IF(AND($G554="检查版",$H554="口腔诊所"),IFERROR(T554/同类汇总数据!E$8,0),IF(AND($G554="互联网版",$H554="中西医诊所"),IFERROR(T554/同类汇总数据!E$9,0),IF(AND($G554="互联网版",$H554="中医诊所"),IFERROR(T554/同类汇总数据!E$10,0),IF(AND($G554="互联网版",$H554="口腔诊所"),IFERROR(T554/同类汇总数据!E$11,0))))))))))</f>
        <v>0</v>
      </c>
      <c r="AG554" s="61">
        <f>IF(AND($G554="正式版",$H554="中西医诊所"),IFERROR(U554/同类汇总数据!F$3,0),IF(AND($G554="正式版",$H554="中医诊所"),IFERROR(U554/同类汇总数据!F$4,0),IF(AND($G554="正式版",$H554="口腔诊所"),IFERROR(U554/同类汇总数据!F$5,0),IF(AND($G554="检查版",$H554="中西医诊所"),IFERROR(U554/同类汇总数据!F$6,0),IF(AND($G554="检查版",$H554="中医诊所"),IFERROR(U554/同类汇总数据!F$7,0),IF(AND($G554="检查版",$H554="口腔诊所"),IFERROR(U554/同类汇总数据!F$8,0),IF(AND($G554="互联网版",$H554="中西医诊所"),IFERROR(U554/同类汇总数据!F$9,0),IF(AND($G554="互联网版",$H554="中医诊所"),IFERROR(U554/同类汇总数据!F$10,0),IF(AND($G554="互联网版",$H554="口腔诊所"),IFERROR(U554/同类汇总数据!F$11,0))))))))))</f>
        <v>0</v>
      </c>
      <c r="AH554" s="61">
        <f>IF(AND($G554="正式版",$H554="中西医诊所"),IFERROR(V554/同类汇总数据!G$3,0),IF(AND($G554="正式版",$H554="中医诊所"),IFERROR(V554/同类汇总数据!G$4,0),IF(AND($G554="正式版",$H554="口腔诊所"),IFERROR(V554/同类汇总数据!G$5,0),IF(AND($G554="检查版",$H554="中西医诊所"),IFERROR(V554/同类汇总数据!G$6,0),IF(AND($G554="检查版",$H554="中医诊所"),IFERROR(V554/同类汇总数据!G$7,0),IF(AND($G554="检查版",$H554="口腔诊所"),IFERROR(V554/同类汇总数据!G$8,0),IF(AND($G554="互联网版",$H554="中西医诊所"),IFERROR(V554/同类汇总数据!G$9,0),IF(AND($G554="互联网版",$H554="中医诊所"),IFERROR(V554/同类汇总数据!G$10,0),IF(AND($G554="互联网版",$H554="口腔诊所"),IFERROR(V554/同类汇总数据!G$11,0))))))))))</f>
        <v>0</v>
      </c>
      <c r="AI554" s="61">
        <f>IF(AND($G554="正式版",$H554="中西医诊所"),IFERROR(W554/同类汇总数据!H$3,0),IF(AND($G554="正式版",$H554="中医诊所"),IFERROR(W554/同类汇总数据!H$4,0),IF(AND($G554="正式版",$H554="口腔诊所"),IFERROR(W554/同类汇总数据!H$5,0),IF(AND($G554="检查版",$H554="中西医诊所"),IFERROR(W554/同类汇总数据!H$6,0),IF(AND($G554="检查版",$H554="中医诊所"),IFERROR(W554/同类汇总数据!H$7,0),IF(AND($G554="检查版",$H554="口腔诊所"),IFERROR(W554/同类汇总数据!H$8,0),IF(AND($G554="互联网版",$H554="中西医诊所"),IFERROR(W554/同类汇总数据!H$9,0),IF(AND($G554="互联网版",$H554="中医诊所"),IFERROR(W554/同类汇总数据!H$10,0),IF(AND($G554="互联网版",$H554="口腔诊所"),IFERROR(W554/同类汇总数据!H$11,0))))))))))</f>
        <v>0</v>
      </c>
      <c r="AJ554" s="61">
        <f>IF(AND($G554="正式版",$H554="中西医诊所"),IFERROR(X554/同类汇总数据!I$3,0),IF(AND($G554="正式版",$H554="中医诊所"),IFERROR(X554/同类汇总数据!I$4,0),IF(AND($G554="正式版",$H554="口腔诊所"),IFERROR(X554/同类汇总数据!I$5,0),IF(AND($G554="检查版",$H554="中西医诊所"),IFERROR(X554/同类汇总数据!I$6,0),IF(AND($G554="检查版",$H554="中医诊所"),IFERROR(X554/同类汇总数据!I$7,0),IF(AND($G554="检查版",$H554="口腔诊所"),IFERROR(X554/同类汇总数据!I$8,0),IF(AND($G554="互联网版",$H554="中西医诊所"),IFERROR(X554/同类汇总数据!I$9,0),IF(AND($G554="互联网版",$H554="中医诊所"),IFERROR(X554/同类汇总数据!I$10,0),IF(AND($G554="互联网版",$H554="口腔诊所"),IFERROR(X554/同类汇总数据!I$11,0))))))))))</f>
        <v>0</v>
      </c>
      <c r="AK554" s="61">
        <f>IF(AND($G554="正式版",$H554="中西医诊所"),IFERROR(Y554/同类汇总数据!J$3,0),IF(AND($G554="正式版",$H554="中医诊所"),IFERROR(Y554/同类汇总数据!J$4,0),IF(AND($G554="正式版",$H554="口腔诊所"),IFERROR(Y554/同类汇总数据!J$5,0),IF(AND($G554="检查版",$H554="中西医诊所"),IFERROR(Y554/同类汇总数据!J$6,0),IF(AND($G554="检查版",$H554="中医诊所"),IFERROR(Y554/同类汇总数据!J$7,0),IF(AND($G554="检查版",$H554="口腔诊所"),IFERROR(Y554/同类汇总数据!J$8,0),IF(AND($G554="互联网版",$H554="中西医诊所"),IFERROR(Y554/同类汇总数据!J$9,0),IF(AND($G554="互联网版",$H554="中医诊所"),IFERROR(Y554/同类汇总数据!J$10,0),IF(AND($G554="互联网版",$H554="口腔诊所"),IFERROR(Y554/同类汇总数据!J$11,0))))))))))</f>
        <v>0</v>
      </c>
      <c r="AL554" s="62" t="str">
        <f ca="1" t="shared" si="144"/>
        <v>最近一月未操作</v>
      </c>
      <c r="AM554" s="62" t="str">
        <f t="shared" si="145"/>
        <v>低于同行20%</v>
      </c>
      <c r="AN554" s="5" t="str">
        <f t="shared" si="146"/>
        <v>低于同行20%</v>
      </c>
      <c r="AO554" s="63">
        <f t="shared" si="147"/>
        <v>46056.8578921643</v>
      </c>
      <c r="AP554" s="5" t="str">
        <f t="shared" si="148"/>
        <v/>
      </c>
      <c r="AQ554" s="60">
        <v>45467.4234806713</v>
      </c>
    </row>
    <row r="555" ht="17" spans="1:43">
      <c r="A555" s="5">
        <f t="shared" si="151"/>
        <v>552</v>
      </c>
      <c r="B555" s="55" t="str">
        <f t="shared" si="141"/>
        <v>无交易</v>
      </c>
      <c r="C555" s="2" t="str">
        <f t="shared" si="142"/>
        <v/>
      </c>
      <c r="D555" s="56" t="str">
        <f t="shared" si="143"/>
        <v>流失</v>
      </c>
      <c r="E555" s="84" t="s">
        <v>1572</v>
      </c>
      <c r="F555" s="58">
        <v>45467.7551766782</v>
      </c>
      <c r="G555" s="59" t="s">
        <v>38</v>
      </c>
      <c r="H555" s="59" t="s">
        <v>63</v>
      </c>
      <c r="I555" s="59" t="s">
        <v>40</v>
      </c>
      <c r="J555" s="59" t="s">
        <v>75</v>
      </c>
      <c r="K555" s="59" t="s">
        <v>1573</v>
      </c>
      <c r="L555" s="59" t="s">
        <v>140</v>
      </c>
      <c r="M555" s="60">
        <v>45982.6455324074</v>
      </c>
      <c r="N555" s="60">
        <v>45978.6057996759</v>
      </c>
      <c r="O555" s="60">
        <v>45978.6056249421</v>
      </c>
      <c r="P555" s="60">
        <v>45982.6487002083</v>
      </c>
      <c r="Q555" s="60">
        <v>45982.650627419</v>
      </c>
      <c r="R555" s="59"/>
      <c r="S555" s="59"/>
      <c r="T555" s="59"/>
      <c r="U555" s="59"/>
      <c r="V555" s="59"/>
      <c r="W555" s="59"/>
      <c r="X555" s="59"/>
      <c r="Y555" s="59"/>
      <c r="Z555" s="59"/>
      <c r="AA555" s="59"/>
      <c r="AB555" s="59"/>
      <c r="AC555" s="59"/>
      <c r="AD555" s="61">
        <f>IF(AND($G555="正式版",$H555="中西医诊所"),IFERROR(R555/同类汇总数据!C$3,0),IF(AND($G555="正式版",$H555="中医诊所"),IFERROR(R555/同类汇总数据!C$4,0),IF(AND($G555="正式版",$H555="口腔诊所"),IFERROR(R555/同类汇总数据!C$5,0),IF(AND($G555="检查版",$H555="中西医诊所"),IFERROR(R555/同类汇总数据!C$6,0),IF(AND($G555="检查版",$H555="中医诊所"),IFERROR(R555/同类汇总数据!C$7,0),IF(AND($G555="检查版",$H555="口腔诊所"),IFERROR(R555/同类汇总数据!C$8,0),IF(AND($G555="互联网版",$H555="中西医诊所"),IFERROR(R555/同类汇总数据!C$9,0),IF(AND($G555="互联网版",$H555="中医诊所"),IFERROR(R555/同类汇总数据!C$10,0),IF(AND($G555="互联网版",$H555="口腔诊所"),IFERROR(R555/同类汇总数据!C$11,0))))))))))</f>
        <v>0</v>
      </c>
      <c r="AE555" s="61">
        <f>IF(AND($G555="正式版",$H555="中西医诊所"),IFERROR(S555/同类汇总数据!D$3,0),IF(AND($G555="正式版",$H555="中医诊所"),IFERROR(S555/同类汇总数据!D$4,0),IF(AND($G555="正式版",$H555="口腔诊所"),IFERROR(S555/同类汇总数据!D$5,0),IF(AND($G555="检查版",$H555="中西医诊所"),IFERROR(S555/同类汇总数据!D$6,0),IF(AND($G555="检查版",$H555="中医诊所"),IFERROR(S555/同类汇总数据!D$7,0),IF(AND($G555="检查版",$H555="口腔诊所"),IFERROR(S555/同类汇总数据!D$8,0),IF(AND($G555="互联网版",$H555="中西医诊所"),IFERROR(S555/同类汇总数据!D$9,0),IF(AND($G555="互联网版",$H555="中医诊所"),IFERROR(S555/同类汇总数据!D$10,0),IF(AND($G555="互联网版",$H555="口腔诊所"),IFERROR(S555/同类汇总数据!D$11,0))))))))))</f>
        <v>0</v>
      </c>
      <c r="AF555" s="61">
        <f>IF(AND($G555="正式版",$H555="中西医诊所"),IFERROR(T555/同类汇总数据!E$3,0),IF(AND($G555="正式版",$H555="中医诊所"),IFERROR(T555/同类汇总数据!E$4,0),IF(AND($G555="正式版",$H555="口腔诊所"),IFERROR(T555/同类汇总数据!E$5,0),IF(AND($G555="检查版",$H555="中西医诊所"),IFERROR(T555/同类汇总数据!E$6,0),IF(AND($G555="检查版",$H555="中医诊所"),IFERROR(T555/同类汇总数据!E$7,0),IF(AND($G555="检查版",$H555="口腔诊所"),IFERROR(T555/同类汇总数据!E$8,0),IF(AND($G555="互联网版",$H555="中西医诊所"),IFERROR(T555/同类汇总数据!E$9,0),IF(AND($G555="互联网版",$H555="中医诊所"),IFERROR(T555/同类汇总数据!E$10,0),IF(AND($G555="互联网版",$H555="口腔诊所"),IFERROR(T555/同类汇总数据!E$11,0))))))))))</f>
        <v>0</v>
      </c>
      <c r="AG555" s="61">
        <f>IF(AND($G555="正式版",$H555="中西医诊所"),IFERROR(U555/同类汇总数据!F$3,0),IF(AND($G555="正式版",$H555="中医诊所"),IFERROR(U555/同类汇总数据!F$4,0),IF(AND($G555="正式版",$H555="口腔诊所"),IFERROR(U555/同类汇总数据!F$5,0),IF(AND($G555="检查版",$H555="中西医诊所"),IFERROR(U555/同类汇总数据!F$6,0),IF(AND($G555="检查版",$H555="中医诊所"),IFERROR(U555/同类汇总数据!F$7,0),IF(AND($G555="检查版",$H555="口腔诊所"),IFERROR(U555/同类汇总数据!F$8,0),IF(AND($G555="互联网版",$H555="中西医诊所"),IFERROR(U555/同类汇总数据!F$9,0),IF(AND($G555="互联网版",$H555="中医诊所"),IFERROR(U555/同类汇总数据!F$10,0),IF(AND($G555="互联网版",$H555="口腔诊所"),IFERROR(U555/同类汇总数据!F$11,0))))))))))</f>
        <v>0</v>
      </c>
      <c r="AH555" s="61">
        <f>IF(AND($G555="正式版",$H555="中西医诊所"),IFERROR(V555/同类汇总数据!G$3,0),IF(AND($G555="正式版",$H555="中医诊所"),IFERROR(V555/同类汇总数据!G$4,0),IF(AND($G555="正式版",$H555="口腔诊所"),IFERROR(V555/同类汇总数据!G$5,0),IF(AND($G555="检查版",$H555="中西医诊所"),IFERROR(V555/同类汇总数据!G$6,0),IF(AND($G555="检查版",$H555="中医诊所"),IFERROR(V555/同类汇总数据!G$7,0),IF(AND($G555="检查版",$H555="口腔诊所"),IFERROR(V555/同类汇总数据!G$8,0),IF(AND($G555="互联网版",$H555="中西医诊所"),IFERROR(V555/同类汇总数据!G$9,0),IF(AND($G555="互联网版",$H555="中医诊所"),IFERROR(V555/同类汇总数据!G$10,0),IF(AND($G555="互联网版",$H555="口腔诊所"),IFERROR(V555/同类汇总数据!G$11,0))))))))))</f>
        <v>0</v>
      </c>
      <c r="AI555" s="61">
        <f>IF(AND($G555="正式版",$H555="中西医诊所"),IFERROR(W555/同类汇总数据!H$3,0),IF(AND($G555="正式版",$H555="中医诊所"),IFERROR(W555/同类汇总数据!H$4,0),IF(AND($G555="正式版",$H555="口腔诊所"),IFERROR(W555/同类汇总数据!H$5,0),IF(AND($G555="检查版",$H555="中西医诊所"),IFERROR(W555/同类汇总数据!H$6,0),IF(AND($G555="检查版",$H555="中医诊所"),IFERROR(W555/同类汇总数据!H$7,0),IF(AND($G555="检查版",$H555="口腔诊所"),IFERROR(W555/同类汇总数据!H$8,0),IF(AND($G555="互联网版",$H555="中西医诊所"),IFERROR(W555/同类汇总数据!H$9,0),IF(AND($G555="互联网版",$H555="中医诊所"),IFERROR(W555/同类汇总数据!H$10,0),IF(AND($G555="互联网版",$H555="口腔诊所"),IFERROR(W555/同类汇总数据!H$11,0))))))))))</f>
        <v>0</v>
      </c>
      <c r="AJ555" s="61">
        <f>IF(AND($G555="正式版",$H555="中西医诊所"),IFERROR(X555/同类汇总数据!I$3,0),IF(AND($G555="正式版",$H555="中医诊所"),IFERROR(X555/同类汇总数据!I$4,0),IF(AND($G555="正式版",$H555="口腔诊所"),IFERROR(X555/同类汇总数据!I$5,0),IF(AND($G555="检查版",$H555="中西医诊所"),IFERROR(X555/同类汇总数据!I$6,0),IF(AND($G555="检查版",$H555="中医诊所"),IFERROR(X555/同类汇总数据!I$7,0),IF(AND($G555="检查版",$H555="口腔诊所"),IFERROR(X555/同类汇总数据!I$8,0),IF(AND($G555="互联网版",$H555="中西医诊所"),IFERROR(X555/同类汇总数据!I$9,0),IF(AND($G555="互联网版",$H555="中医诊所"),IFERROR(X555/同类汇总数据!I$10,0),IF(AND($G555="互联网版",$H555="口腔诊所"),IFERROR(X555/同类汇总数据!I$11,0))))))))))</f>
        <v>0</v>
      </c>
      <c r="AK555" s="61">
        <f>IF(AND($G555="正式版",$H555="中西医诊所"),IFERROR(Y555/同类汇总数据!J$3,0),IF(AND($G555="正式版",$H555="中医诊所"),IFERROR(Y555/同类汇总数据!J$4,0),IF(AND($G555="正式版",$H555="口腔诊所"),IFERROR(Y555/同类汇总数据!J$5,0),IF(AND($G555="检查版",$H555="中西医诊所"),IFERROR(Y555/同类汇总数据!J$6,0),IF(AND($G555="检查版",$H555="中医诊所"),IFERROR(Y555/同类汇总数据!J$7,0),IF(AND($G555="检查版",$H555="口腔诊所"),IFERROR(Y555/同类汇总数据!J$8,0),IF(AND($G555="互联网版",$H555="中西医诊所"),IFERROR(Y555/同类汇总数据!J$9,0),IF(AND($G555="互联网版",$H555="中医诊所"),IFERROR(Y555/同类汇总数据!J$10,0),IF(AND($G555="互联网版",$H555="口腔诊所"),IFERROR(Y555/同类汇总数据!J$11,0))))))))))</f>
        <v>0</v>
      </c>
      <c r="AL555" s="62" t="str">
        <f ca="1" t="shared" si="144"/>
        <v>今年内未操作</v>
      </c>
      <c r="AM555" s="62" t="str">
        <f t="shared" si="145"/>
        <v>低于同行20%</v>
      </c>
      <c r="AN555" s="5" t="str">
        <f t="shared" si="146"/>
        <v>低于同行20%</v>
      </c>
      <c r="AO555" s="63">
        <f t="shared" si="147"/>
        <v>45982.650627419</v>
      </c>
      <c r="AP555" s="5" t="str">
        <f t="shared" si="148"/>
        <v/>
      </c>
      <c r="AQ555" s="60">
        <v>45467.5099508796</v>
      </c>
    </row>
    <row r="556" ht="17" spans="1:43">
      <c r="A556" s="5">
        <f t="shared" si="151"/>
        <v>553</v>
      </c>
      <c r="B556" s="55" t="str">
        <f t="shared" si="141"/>
        <v>交易波动较大</v>
      </c>
      <c r="C556" s="2" t="str">
        <f t="shared" si="142"/>
        <v/>
      </c>
      <c r="D556" s="56" t="str">
        <f t="shared" si="143"/>
        <v>-</v>
      </c>
      <c r="E556" s="84" t="s">
        <v>1574</v>
      </c>
      <c r="F556" s="58">
        <v>45468.4488333681</v>
      </c>
      <c r="G556" s="59" t="s">
        <v>38</v>
      </c>
      <c r="H556" s="59" t="s">
        <v>39</v>
      </c>
      <c r="I556" s="59" t="s">
        <v>40</v>
      </c>
      <c r="J556" s="59" t="s">
        <v>53</v>
      </c>
      <c r="K556" s="59" t="s">
        <v>1575</v>
      </c>
      <c r="L556" s="59" t="s">
        <v>1576</v>
      </c>
      <c r="M556" s="60">
        <v>46104.3622916667</v>
      </c>
      <c r="N556" s="60">
        <v>46104.3726333333</v>
      </c>
      <c r="O556" s="60">
        <v>46104.3690070718</v>
      </c>
      <c r="P556" s="60">
        <v>46102.7713064699</v>
      </c>
      <c r="Q556" s="60">
        <v>46104.3726571181</v>
      </c>
      <c r="R556" s="59">
        <v>5671.65</v>
      </c>
      <c r="S556" s="59">
        <v>22191.46</v>
      </c>
      <c r="T556" s="59">
        <v>87587.55</v>
      </c>
      <c r="U556" s="59">
        <v>72570.4</v>
      </c>
      <c r="V556" s="59">
        <v>26</v>
      </c>
      <c r="W556" s="59">
        <v>107</v>
      </c>
      <c r="X556" s="59">
        <v>432</v>
      </c>
      <c r="Y556" s="59">
        <v>363</v>
      </c>
      <c r="Z556" s="59">
        <v>497.0575342466</v>
      </c>
      <c r="AA556" s="59">
        <v>0.1750633958</v>
      </c>
      <c r="AB556" s="59">
        <v>-0.5939578283</v>
      </c>
      <c r="AC556" s="59">
        <v>-0.0159358242</v>
      </c>
      <c r="AD556" s="61">
        <f>IF(AND($G556="正式版",$H556="中西医诊所"),IFERROR(R556/同类汇总数据!C$3,0),IF(AND($G556="正式版",$H556="中医诊所"),IFERROR(R556/同类汇总数据!C$4,0),IF(AND($G556="正式版",$H556="口腔诊所"),IFERROR(R556/同类汇总数据!C$5,0),IF(AND($G556="检查版",$H556="中西医诊所"),IFERROR(R556/同类汇总数据!C$6,0),IF(AND($G556="检查版",$H556="中医诊所"),IFERROR(R556/同类汇总数据!C$7,0),IF(AND($G556="检查版",$H556="口腔诊所"),IFERROR(R556/同类汇总数据!C$8,0),IF(AND($G556="互联网版",$H556="中西医诊所"),IFERROR(R556/同类汇总数据!C$9,0),IF(AND($G556="互联网版",$H556="中医诊所"),IFERROR(R556/同类汇总数据!C$10,0),IF(AND($G556="互联网版",$H556="口腔诊所"),IFERROR(R556/同类汇总数据!C$11,0))))))))))</f>
        <v>0.619733794725762</v>
      </c>
      <c r="AE556" s="61">
        <f>IF(AND($G556="正式版",$H556="中西医诊所"),IFERROR(S556/同类汇总数据!D$3,0),IF(AND($G556="正式版",$H556="中医诊所"),IFERROR(S556/同类汇总数据!D$4,0),IF(AND($G556="正式版",$H556="口腔诊所"),IFERROR(S556/同类汇总数据!D$5,0),IF(AND($G556="检查版",$H556="中西医诊所"),IFERROR(S556/同类汇总数据!D$6,0),IF(AND($G556="检查版",$H556="中医诊所"),IFERROR(S556/同类汇总数据!D$7,0),IF(AND($G556="检查版",$H556="口腔诊所"),IFERROR(S556/同类汇总数据!D$8,0),IF(AND($G556="互联网版",$H556="中西医诊所"),IFERROR(S556/同类汇总数据!D$9,0),IF(AND($G556="互联网版",$H556="中医诊所"),IFERROR(S556/同类汇总数据!D$10,0),IF(AND($G556="互联网版",$H556="口腔诊所"),IFERROR(S556/同类汇总数据!D$11,0))))))))))</f>
        <v>0.608256761037425</v>
      </c>
      <c r="AF556" s="61">
        <f>IF(AND($G556="正式版",$H556="中西医诊所"),IFERROR(T556/同类汇总数据!E$3,0),IF(AND($G556="正式版",$H556="中医诊所"),IFERROR(T556/同类汇总数据!E$4,0),IF(AND($G556="正式版",$H556="口腔诊所"),IFERROR(T556/同类汇总数据!E$5,0),IF(AND($G556="检查版",$H556="中西医诊所"),IFERROR(T556/同类汇总数据!E$6,0),IF(AND($G556="检查版",$H556="中医诊所"),IFERROR(T556/同类汇总数据!E$7,0),IF(AND($G556="检查版",$H556="口腔诊所"),IFERROR(T556/同类汇总数据!E$8,0),IF(AND($G556="互联网版",$H556="中西医诊所"),IFERROR(T556/同类汇总数据!E$9,0),IF(AND($G556="互联网版",$H556="中医诊所"),IFERROR(T556/同类汇总数据!E$10,0),IF(AND($G556="互联网版",$H556="口腔诊所"),IFERROR(T556/同类汇总数据!E$11,0))))))))))</f>
        <v>0.802699744202704</v>
      </c>
      <c r="AG556" s="61">
        <f>IF(AND($G556="正式版",$H556="中西医诊所"),IFERROR(U556/同类汇总数据!F$3,0),IF(AND($G556="正式版",$H556="中医诊所"),IFERROR(U556/同类汇总数据!F$4,0),IF(AND($G556="正式版",$H556="口腔诊所"),IFERROR(U556/同类汇总数据!F$5,0),IF(AND($G556="检查版",$H556="中西医诊所"),IFERROR(U556/同类汇总数据!F$6,0),IF(AND($G556="检查版",$H556="中医诊所"),IFERROR(U556/同类汇总数据!F$7,0),IF(AND($G556="检查版",$H556="口腔诊所"),IFERROR(U556/同类汇总数据!F$8,0),IF(AND($G556="互联网版",$H556="中西医诊所"),IFERROR(U556/同类汇总数据!F$9,0),IF(AND($G556="互联网版",$H556="中医诊所"),IFERROR(U556/同类汇总数据!F$10,0),IF(AND($G556="互联网版",$H556="口腔诊所"),IFERROR(U556/同类汇总数据!F$11,0))))))))))</f>
        <v>0.756547062522078</v>
      </c>
      <c r="AH556" s="61">
        <f>IF(AND($G556="正式版",$H556="中西医诊所"),IFERROR(V556/同类汇总数据!G$3,0),IF(AND($G556="正式版",$H556="中医诊所"),IFERROR(V556/同类汇总数据!G$4,0),IF(AND($G556="正式版",$H556="口腔诊所"),IFERROR(V556/同类汇总数据!G$5,0),IF(AND($G556="检查版",$H556="中西医诊所"),IFERROR(V556/同类汇总数据!G$6,0),IF(AND($G556="检查版",$H556="中医诊所"),IFERROR(V556/同类汇总数据!G$7,0),IF(AND($G556="检查版",$H556="口腔诊所"),IFERROR(V556/同类汇总数据!G$8,0),IF(AND($G556="互联网版",$H556="中西医诊所"),IFERROR(V556/同类汇总数据!G$9,0),IF(AND($G556="互联网版",$H556="中医诊所"),IFERROR(V556/同类汇总数据!G$10,0),IF(AND($G556="互联网版",$H556="口腔诊所"),IFERROR(V556/同类汇总数据!G$11,0))))))))))</f>
        <v>0.274258421052076</v>
      </c>
      <c r="AI556" s="61">
        <f>IF(AND($G556="正式版",$H556="中西医诊所"),IFERROR(W556/同类汇总数据!H$3,0),IF(AND($G556="正式版",$H556="中医诊所"),IFERROR(W556/同类汇总数据!H$4,0),IF(AND($G556="正式版",$H556="口腔诊所"),IFERROR(W556/同类汇总数据!H$5,0),IF(AND($G556="检查版",$H556="中西医诊所"),IFERROR(W556/同类汇总数据!H$6,0),IF(AND($G556="检查版",$H556="中医诊所"),IFERROR(W556/同类汇总数据!H$7,0),IF(AND($G556="检查版",$H556="口腔诊所"),IFERROR(W556/同类汇总数据!H$8,0),IF(AND($G556="互联网版",$H556="中西医诊所"),IFERROR(W556/同类汇总数据!H$9,0),IF(AND($G556="互联网版",$H556="中医诊所"),IFERROR(W556/同类汇总数据!H$10,0),IF(AND($G556="互联网版",$H556="口腔诊所"),IFERROR(W556/同类汇总数据!H$11,0))))))))))</f>
        <v>0.292645250504334</v>
      </c>
      <c r="AJ556" s="61">
        <f>IF(AND($G556="正式版",$H556="中西医诊所"),IFERROR(X556/同类汇总数据!I$3,0),IF(AND($G556="正式版",$H556="中医诊所"),IFERROR(X556/同类汇总数据!I$4,0),IF(AND($G556="正式版",$H556="口腔诊所"),IFERROR(X556/同类汇总数据!I$5,0),IF(AND($G556="检查版",$H556="中西医诊所"),IFERROR(X556/同类汇总数据!I$6,0),IF(AND($G556="检查版",$H556="中医诊所"),IFERROR(X556/同类汇总数据!I$7,0),IF(AND($G556="检查版",$H556="口腔诊所"),IFERROR(X556/同类汇总数据!I$8,0),IF(AND($G556="互联网版",$H556="中西医诊所"),IFERROR(X556/同类汇总数据!I$9,0),IF(AND($G556="互联网版",$H556="中医诊所"),IFERROR(X556/同类汇总数据!I$10,0),IF(AND($G556="互联网版",$H556="口腔诊所"),IFERROR(X556/同类汇总数据!I$11,0))))))))))</f>
        <v>0.381993295840809</v>
      </c>
      <c r="AK556" s="61">
        <f>IF(AND($G556="正式版",$H556="中西医诊所"),IFERROR(Y556/同类汇总数据!J$3,0),IF(AND($G556="正式版",$H556="中医诊所"),IFERROR(Y556/同类汇总数据!J$4,0),IF(AND($G556="正式版",$H556="口腔诊所"),IFERROR(Y556/同类汇总数据!J$5,0),IF(AND($G556="检查版",$H556="中西医诊所"),IFERROR(Y556/同类汇总数据!J$6,0),IF(AND($G556="检查版",$H556="中医诊所"),IFERROR(Y556/同类汇总数据!J$7,0),IF(AND($G556="检查版",$H556="口腔诊所"),IFERROR(Y556/同类汇总数据!J$8,0),IF(AND($G556="互联网版",$H556="中西医诊所"),IFERROR(Y556/同类汇总数据!J$9,0),IF(AND($G556="互联网版",$H556="中医诊所"),IFERROR(Y556/同类汇总数据!J$10,0),IF(AND($G556="互联网版",$H556="口腔诊所"),IFERROR(Y556/同类汇总数据!J$11,0))))))))))</f>
        <v>0.362716210836641</v>
      </c>
      <c r="AL556" s="62" t="str">
        <f ca="1" t="shared" si="144"/>
        <v>-</v>
      </c>
      <c r="AM556" s="62" t="str">
        <f t="shared" si="145"/>
        <v/>
      </c>
      <c r="AN556" s="5" t="str">
        <f t="shared" si="146"/>
        <v>低于同行50%</v>
      </c>
      <c r="AO556" s="63">
        <f t="shared" si="147"/>
        <v>46104.3726571181</v>
      </c>
      <c r="AP556" s="5" t="str">
        <f t="shared" si="148"/>
        <v/>
      </c>
      <c r="AQ556" s="60">
        <v>45467.5844967593</v>
      </c>
    </row>
    <row r="557" ht="17" spans="1:43">
      <c r="A557" s="5">
        <f t="shared" si="151"/>
        <v>554</v>
      </c>
      <c r="B557" s="55" t="str">
        <f t="shared" si="141"/>
        <v>交易波动较大</v>
      </c>
      <c r="C557" s="2" t="str">
        <f t="shared" si="142"/>
        <v/>
      </c>
      <c r="D557" s="56" t="str">
        <f t="shared" si="143"/>
        <v>-</v>
      </c>
      <c r="E557" s="84" t="s">
        <v>1577</v>
      </c>
      <c r="F557" s="58">
        <v>45468.568823669</v>
      </c>
      <c r="G557" s="59" t="s">
        <v>38</v>
      </c>
      <c r="H557" s="59" t="s">
        <v>39</v>
      </c>
      <c r="I557" s="59" t="s">
        <v>40</v>
      </c>
      <c r="J557" s="59" t="s">
        <v>155</v>
      </c>
      <c r="K557" s="59" t="s">
        <v>1578</v>
      </c>
      <c r="L557" s="59"/>
      <c r="M557" s="60">
        <v>46103.4500347222</v>
      </c>
      <c r="N557" s="60">
        <v>46103.48785625</v>
      </c>
      <c r="O557" s="60">
        <v>46103.4714051273</v>
      </c>
      <c r="P557" s="60">
        <v>46102.6411735301</v>
      </c>
      <c r="Q557" s="60">
        <v>46103.4722473148</v>
      </c>
      <c r="R557" s="59">
        <v>1723.6</v>
      </c>
      <c r="S557" s="59">
        <v>9798.58</v>
      </c>
      <c r="T557" s="59">
        <v>44112.2</v>
      </c>
      <c r="U557" s="59">
        <v>28887.03</v>
      </c>
      <c r="V557" s="59">
        <v>20</v>
      </c>
      <c r="W557" s="59">
        <v>72</v>
      </c>
      <c r="X557" s="59">
        <v>213</v>
      </c>
      <c r="Y557" s="59">
        <v>170</v>
      </c>
      <c r="Z557" s="59">
        <v>401.20875</v>
      </c>
      <c r="AA557" s="59">
        <v>-0.1966302775</v>
      </c>
      <c r="AB557" s="59">
        <v>-0.4485248072</v>
      </c>
      <c r="AC557" s="59">
        <v>-0.1160840642</v>
      </c>
      <c r="AD557" s="61">
        <f>IF(AND($G557="正式版",$H557="中西医诊所"),IFERROR(R557/同类汇总数据!C$3,0),IF(AND($G557="正式版",$H557="中医诊所"),IFERROR(R557/同类汇总数据!C$4,0),IF(AND($G557="正式版",$H557="口腔诊所"),IFERROR(R557/同类汇总数据!C$5,0),IF(AND($G557="检查版",$H557="中西医诊所"),IFERROR(R557/同类汇总数据!C$6,0),IF(AND($G557="检查版",$H557="中医诊所"),IFERROR(R557/同类汇总数据!C$7,0),IF(AND($G557="检查版",$H557="口腔诊所"),IFERROR(R557/同类汇总数据!C$8,0),IF(AND($G557="互联网版",$H557="中西医诊所"),IFERROR(R557/同类汇总数据!C$9,0),IF(AND($G557="互联网版",$H557="中医诊所"),IFERROR(R557/同类汇总数据!C$10,0),IF(AND($G557="互联网版",$H557="口腔诊所"),IFERROR(R557/同类汇总数据!C$11,0))))))))))</f>
        <v>0.188335522923545</v>
      </c>
      <c r="AE557" s="61">
        <f>IF(AND($G557="正式版",$H557="中西医诊所"),IFERROR(S557/同类汇总数据!D$3,0),IF(AND($G557="正式版",$H557="中医诊所"),IFERROR(S557/同类汇总数据!D$4,0),IF(AND($G557="正式版",$H557="口腔诊所"),IFERROR(S557/同类汇总数据!D$5,0),IF(AND($G557="检查版",$H557="中西医诊所"),IFERROR(S557/同类汇总数据!D$6,0),IF(AND($G557="检查版",$H557="中医诊所"),IFERROR(S557/同类汇总数据!D$7,0),IF(AND($G557="检查版",$H557="口腔诊所"),IFERROR(S557/同类汇总数据!D$8,0),IF(AND($G557="互联网版",$H557="中西医诊所"),IFERROR(S557/同类汇总数据!D$9,0),IF(AND($G557="互联网版",$H557="中医诊所"),IFERROR(S557/同类汇总数据!D$10,0),IF(AND($G557="互联网版",$H557="口腔诊所"),IFERROR(S557/同类汇总数据!D$11,0))))))))))</f>
        <v>0.268574151207991</v>
      </c>
      <c r="AF557" s="61">
        <f>IF(AND($G557="正式版",$H557="中西医诊所"),IFERROR(T557/同类汇总数据!E$3,0),IF(AND($G557="正式版",$H557="中医诊所"),IFERROR(T557/同类汇总数据!E$4,0),IF(AND($G557="正式版",$H557="口腔诊所"),IFERROR(T557/同类汇总数据!E$5,0),IF(AND($G557="检查版",$H557="中西医诊所"),IFERROR(T557/同类汇总数据!E$6,0),IF(AND($G557="检查版",$H557="中医诊所"),IFERROR(T557/同类汇总数据!E$7,0),IF(AND($G557="检查版",$H557="口腔诊所"),IFERROR(T557/同类汇总数据!E$8,0),IF(AND($G557="互联网版",$H557="中西医诊所"),IFERROR(T557/同类汇总数据!E$9,0),IF(AND($G557="互联网版",$H557="中医诊所"),IFERROR(T557/同类汇总数据!E$10,0),IF(AND($G557="互联网版",$H557="口腔诊所"),IFERROR(T557/同类汇总数据!E$11,0))))))))))</f>
        <v>0.40426809125519</v>
      </c>
      <c r="AG557" s="61">
        <f>IF(AND($G557="正式版",$H557="中西医诊所"),IFERROR(U557/同类汇总数据!F$3,0),IF(AND($G557="正式版",$H557="中医诊所"),IFERROR(U557/同类汇总数据!F$4,0),IF(AND($G557="正式版",$H557="口腔诊所"),IFERROR(U557/同类汇总数据!F$5,0),IF(AND($G557="检查版",$H557="中西医诊所"),IFERROR(U557/同类汇总数据!F$6,0),IF(AND($G557="检查版",$H557="中医诊所"),IFERROR(U557/同类汇总数据!F$7,0),IF(AND($G557="检查版",$H557="口腔诊所"),IFERROR(U557/同类汇总数据!F$8,0),IF(AND($G557="互联网版",$H557="中西医诊所"),IFERROR(U557/同类汇总数据!F$9,0),IF(AND($G557="互联网版",$H557="中医诊所"),IFERROR(U557/同类汇总数据!F$10,0),IF(AND($G557="互联网版",$H557="口腔诊所"),IFERROR(U557/同类汇总数据!F$11,0))))))))))</f>
        <v>0.301147543509298</v>
      </c>
      <c r="AH557" s="61">
        <f>IF(AND($G557="正式版",$H557="中西医诊所"),IFERROR(V557/同类汇总数据!G$3,0),IF(AND($G557="正式版",$H557="中医诊所"),IFERROR(V557/同类汇总数据!G$4,0),IF(AND($G557="正式版",$H557="口腔诊所"),IFERROR(V557/同类汇总数据!G$5,0),IF(AND($G557="检查版",$H557="中西医诊所"),IFERROR(V557/同类汇总数据!G$6,0),IF(AND($G557="检查版",$H557="中医诊所"),IFERROR(V557/同类汇总数据!G$7,0),IF(AND($G557="检查版",$H557="口腔诊所"),IFERROR(V557/同类汇总数据!G$8,0),IF(AND($G557="互联网版",$H557="中西医诊所"),IFERROR(V557/同类汇总数据!G$9,0),IF(AND($G557="互联网版",$H557="中医诊所"),IFERROR(V557/同类汇总数据!G$10,0),IF(AND($G557="互联网版",$H557="口腔诊所"),IFERROR(V557/同类汇总数据!G$11,0))))))))))</f>
        <v>0.210968016193905</v>
      </c>
      <c r="AI557" s="61">
        <f>IF(AND($G557="正式版",$H557="中西医诊所"),IFERROR(W557/同类汇总数据!H$3,0),IF(AND($G557="正式版",$H557="中医诊所"),IFERROR(W557/同类汇总数据!H$4,0),IF(AND($G557="正式版",$H557="口腔诊所"),IFERROR(W557/同类汇总数据!H$5,0),IF(AND($G557="检查版",$H557="中西医诊所"),IFERROR(W557/同类汇总数据!H$6,0),IF(AND($G557="检查版",$H557="中医诊所"),IFERROR(W557/同类汇总数据!H$7,0),IF(AND($G557="检查版",$H557="口腔诊所"),IFERROR(W557/同类汇总数据!H$8,0),IF(AND($G557="互联网版",$H557="中西医诊所"),IFERROR(W557/同类汇总数据!H$9,0),IF(AND($G557="互联网版",$H557="中医诊所"),IFERROR(W557/同类汇总数据!H$10,0),IF(AND($G557="互联网版",$H557="口腔诊所"),IFERROR(W557/同类汇总数据!H$11,0))))))))))</f>
        <v>0.196920168563664</v>
      </c>
      <c r="AJ557" s="61">
        <f>IF(AND($G557="正式版",$H557="中西医诊所"),IFERROR(X557/同类汇总数据!I$3,0),IF(AND($G557="正式版",$H557="中医诊所"),IFERROR(X557/同类汇总数据!I$4,0),IF(AND($G557="正式版",$H557="口腔诊所"),IFERROR(X557/同类汇总数据!I$5,0),IF(AND($G557="检查版",$H557="中西医诊所"),IFERROR(X557/同类汇总数据!I$6,0),IF(AND($G557="检查版",$H557="中医诊所"),IFERROR(X557/同类汇总数据!I$7,0),IF(AND($G557="检查版",$H557="口腔诊所"),IFERROR(X557/同类汇总数据!I$8,0),IF(AND($G557="互联网版",$H557="中西医诊所"),IFERROR(X557/同类汇总数据!I$9,0),IF(AND($G557="互联网版",$H557="中医诊所"),IFERROR(X557/同类汇总数据!I$10,0),IF(AND($G557="互联网版",$H557="口腔诊所"),IFERROR(X557/同类汇总数据!I$11,0))))))))))</f>
        <v>0.188343916699288</v>
      </c>
      <c r="AK557" s="61">
        <f>IF(AND($G557="正式版",$H557="中西医诊所"),IFERROR(Y557/同类汇总数据!J$3,0),IF(AND($G557="正式版",$H557="中医诊所"),IFERROR(Y557/同类汇总数据!J$4,0),IF(AND($G557="正式版",$H557="口腔诊所"),IFERROR(Y557/同类汇总数据!J$5,0),IF(AND($G557="检查版",$H557="中西医诊所"),IFERROR(Y557/同类汇总数据!J$6,0),IF(AND($G557="检查版",$H557="中医诊所"),IFERROR(Y557/同类汇总数据!J$7,0),IF(AND($G557="检查版",$H557="口腔诊所"),IFERROR(Y557/同类汇总数据!J$8,0),IF(AND($G557="互联网版",$H557="中西医诊所"),IFERROR(Y557/同类汇总数据!J$9,0),IF(AND($G557="互联网版",$H557="中医诊所"),IFERROR(Y557/同类汇总数据!J$10,0),IF(AND($G557="互联网版",$H557="口腔诊所"),IFERROR(Y557/同类汇总数据!J$11,0))))))))))</f>
        <v>0.169867095984102</v>
      </c>
      <c r="AL557" s="62" t="str">
        <f ca="1" t="shared" si="144"/>
        <v>-</v>
      </c>
      <c r="AM557" s="62" t="str">
        <f t="shared" si="145"/>
        <v>低于同行50%</v>
      </c>
      <c r="AN557" s="5" t="str">
        <f t="shared" si="146"/>
        <v>低于同行20%</v>
      </c>
      <c r="AO557" s="63">
        <f t="shared" si="147"/>
        <v>46103.48785625</v>
      </c>
      <c r="AP557" s="5" t="str">
        <f t="shared" si="148"/>
        <v/>
      </c>
      <c r="AQ557" s="60">
        <v>45467.7551766782</v>
      </c>
    </row>
    <row r="558" ht="17" spans="1:43">
      <c r="A558" s="5">
        <f t="shared" si="151"/>
        <v>555</v>
      </c>
      <c r="B558" s="55" t="str">
        <f t="shared" si="141"/>
        <v>无交易</v>
      </c>
      <c r="C558" s="2" t="str">
        <f t="shared" si="142"/>
        <v/>
      </c>
      <c r="D558" s="56" t="str">
        <f t="shared" si="143"/>
        <v>流失</v>
      </c>
      <c r="E558" s="84" t="s">
        <v>1579</v>
      </c>
      <c r="F558" s="58">
        <v>45468.4740821875</v>
      </c>
      <c r="G558" s="59" t="s">
        <v>38</v>
      </c>
      <c r="H558" s="59" t="s">
        <v>63</v>
      </c>
      <c r="I558" s="59" t="s">
        <v>40</v>
      </c>
      <c r="J558" s="59" t="s">
        <v>41</v>
      </c>
      <c r="K558" s="59" t="s">
        <v>1580</v>
      </c>
      <c r="L558" s="59" t="s">
        <v>43</v>
      </c>
      <c r="M558" s="60">
        <v>45706.4763310185</v>
      </c>
      <c r="N558" s="60"/>
      <c r="O558" s="60"/>
      <c r="P558" s="60">
        <v>45570.4018569907</v>
      </c>
      <c r="Q558" s="60"/>
      <c r="R558" s="59"/>
      <c r="S558" s="59"/>
      <c r="T558" s="59"/>
      <c r="U558" s="59"/>
      <c r="V558" s="59"/>
      <c r="W558" s="59"/>
      <c r="X558" s="59"/>
      <c r="Y558" s="59"/>
      <c r="Z558" s="59"/>
      <c r="AA558" s="59"/>
      <c r="AB558" s="59"/>
      <c r="AC558" s="59"/>
      <c r="AD558" s="61">
        <f>IF(AND($G558="正式版",$H558="中西医诊所"),IFERROR(R558/同类汇总数据!C$3,0),IF(AND($G558="正式版",$H558="中医诊所"),IFERROR(R558/同类汇总数据!C$4,0),IF(AND($G558="正式版",$H558="口腔诊所"),IFERROR(R558/同类汇总数据!C$5,0),IF(AND($G558="检查版",$H558="中西医诊所"),IFERROR(R558/同类汇总数据!C$6,0),IF(AND($G558="检查版",$H558="中医诊所"),IFERROR(R558/同类汇总数据!C$7,0),IF(AND($G558="检查版",$H558="口腔诊所"),IFERROR(R558/同类汇总数据!C$8,0),IF(AND($G558="互联网版",$H558="中西医诊所"),IFERROR(R558/同类汇总数据!C$9,0),IF(AND($G558="互联网版",$H558="中医诊所"),IFERROR(R558/同类汇总数据!C$10,0),IF(AND($G558="互联网版",$H558="口腔诊所"),IFERROR(R558/同类汇总数据!C$11,0))))))))))</f>
        <v>0</v>
      </c>
      <c r="AE558" s="61">
        <f>IF(AND($G558="正式版",$H558="中西医诊所"),IFERROR(S558/同类汇总数据!D$3,0),IF(AND($G558="正式版",$H558="中医诊所"),IFERROR(S558/同类汇总数据!D$4,0),IF(AND($G558="正式版",$H558="口腔诊所"),IFERROR(S558/同类汇总数据!D$5,0),IF(AND($G558="检查版",$H558="中西医诊所"),IFERROR(S558/同类汇总数据!D$6,0),IF(AND($G558="检查版",$H558="中医诊所"),IFERROR(S558/同类汇总数据!D$7,0),IF(AND($G558="检查版",$H558="口腔诊所"),IFERROR(S558/同类汇总数据!D$8,0),IF(AND($G558="互联网版",$H558="中西医诊所"),IFERROR(S558/同类汇总数据!D$9,0),IF(AND($G558="互联网版",$H558="中医诊所"),IFERROR(S558/同类汇总数据!D$10,0),IF(AND($G558="互联网版",$H558="口腔诊所"),IFERROR(S558/同类汇总数据!D$11,0))))))))))</f>
        <v>0</v>
      </c>
      <c r="AF558" s="61">
        <f>IF(AND($G558="正式版",$H558="中西医诊所"),IFERROR(T558/同类汇总数据!E$3,0),IF(AND($G558="正式版",$H558="中医诊所"),IFERROR(T558/同类汇总数据!E$4,0),IF(AND($G558="正式版",$H558="口腔诊所"),IFERROR(T558/同类汇总数据!E$5,0),IF(AND($G558="检查版",$H558="中西医诊所"),IFERROR(T558/同类汇总数据!E$6,0),IF(AND($G558="检查版",$H558="中医诊所"),IFERROR(T558/同类汇总数据!E$7,0),IF(AND($G558="检查版",$H558="口腔诊所"),IFERROR(T558/同类汇总数据!E$8,0),IF(AND($G558="互联网版",$H558="中西医诊所"),IFERROR(T558/同类汇总数据!E$9,0),IF(AND($G558="互联网版",$H558="中医诊所"),IFERROR(T558/同类汇总数据!E$10,0),IF(AND($G558="互联网版",$H558="口腔诊所"),IFERROR(T558/同类汇总数据!E$11,0))))))))))</f>
        <v>0</v>
      </c>
      <c r="AG558" s="61">
        <f>IF(AND($G558="正式版",$H558="中西医诊所"),IFERROR(U558/同类汇总数据!F$3,0),IF(AND($G558="正式版",$H558="中医诊所"),IFERROR(U558/同类汇总数据!F$4,0),IF(AND($G558="正式版",$H558="口腔诊所"),IFERROR(U558/同类汇总数据!F$5,0),IF(AND($G558="检查版",$H558="中西医诊所"),IFERROR(U558/同类汇总数据!F$6,0),IF(AND($G558="检查版",$H558="中医诊所"),IFERROR(U558/同类汇总数据!F$7,0),IF(AND($G558="检查版",$H558="口腔诊所"),IFERROR(U558/同类汇总数据!F$8,0),IF(AND($G558="互联网版",$H558="中西医诊所"),IFERROR(U558/同类汇总数据!F$9,0),IF(AND($G558="互联网版",$H558="中医诊所"),IFERROR(U558/同类汇总数据!F$10,0),IF(AND($G558="互联网版",$H558="口腔诊所"),IFERROR(U558/同类汇总数据!F$11,0))))))))))</f>
        <v>0</v>
      </c>
      <c r="AH558" s="61">
        <f>IF(AND($G558="正式版",$H558="中西医诊所"),IFERROR(V558/同类汇总数据!G$3,0),IF(AND($G558="正式版",$H558="中医诊所"),IFERROR(V558/同类汇总数据!G$4,0),IF(AND($G558="正式版",$H558="口腔诊所"),IFERROR(V558/同类汇总数据!G$5,0),IF(AND($G558="检查版",$H558="中西医诊所"),IFERROR(V558/同类汇总数据!G$6,0),IF(AND($G558="检查版",$H558="中医诊所"),IFERROR(V558/同类汇总数据!G$7,0),IF(AND($G558="检查版",$H558="口腔诊所"),IFERROR(V558/同类汇总数据!G$8,0),IF(AND($G558="互联网版",$H558="中西医诊所"),IFERROR(V558/同类汇总数据!G$9,0),IF(AND($G558="互联网版",$H558="中医诊所"),IFERROR(V558/同类汇总数据!G$10,0),IF(AND($G558="互联网版",$H558="口腔诊所"),IFERROR(V558/同类汇总数据!G$11,0))))))))))</f>
        <v>0</v>
      </c>
      <c r="AI558" s="61">
        <f>IF(AND($G558="正式版",$H558="中西医诊所"),IFERROR(W558/同类汇总数据!H$3,0),IF(AND($G558="正式版",$H558="中医诊所"),IFERROR(W558/同类汇总数据!H$4,0),IF(AND($G558="正式版",$H558="口腔诊所"),IFERROR(W558/同类汇总数据!H$5,0),IF(AND($G558="检查版",$H558="中西医诊所"),IFERROR(W558/同类汇总数据!H$6,0),IF(AND($G558="检查版",$H558="中医诊所"),IFERROR(W558/同类汇总数据!H$7,0),IF(AND($G558="检查版",$H558="口腔诊所"),IFERROR(W558/同类汇总数据!H$8,0),IF(AND($G558="互联网版",$H558="中西医诊所"),IFERROR(W558/同类汇总数据!H$9,0),IF(AND($G558="互联网版",$H558="中医诊所"),IFERROR(W558/同类汇总数据!H$10,0),IF(AND($G558="互联网版",$H558="口腔诊所"),IFERROR(W558/同类汇总数据!H$11,0))))))))))</f>
        <v>0</v>
      </c>
      <c r="AJ558" s="61">
        <f>IF(AND($G558="正式版",$H558="中西医诊所"),IFERROR(X558/同类汇总数据!I$3,0),IF(AND($G558="正式版",$H558="中医诊所"),IFERROR(X558/同类汇总数据!I$4,0),IF(AND($G558="正式版",$H558="口腔诊所"),IFERROR(X558/同类汇总数据!I$5,0),IF(AND($G558="检查版",$H558="中西医诊所"),IFERROR(X558/同类汇总数据!I$6,0),IF(AND($G558="检查版",$H558="中医诊所"),IFERROR(X558/同类汇总数据!I$7,0),IF(AND($G558="检查版",$H558="口腔诊所"),IFERROR(X558/同类汇总数据!I$8,0),IF(AND($G558="互联网版",$H558="中西医诊所"),IFERROR(X558/同类汇总数据!I$9,0),IF(AND($G558="互联网版",$H558="中医诊所"),IFERROR(X558/同类汇总数据!I$10,0),IF(AND($G558="互联网版",$H558="口腔诊所"),IFERROR(X558/同类汇总数据!I$11,0))))))))))</f>
        <v>0</v>
      </c>
      <c r="AK558" s="61">
        <f>IF(AND($G558="正式版",$H558="中西医诊所"),IFERROR(Y558/同类汇总数据!J$3,0),IF(AND($G558="正式版",$H558="中医诊所"),IFERROR(Y558/同类汇总数据!J$4,0),IF(AND($G558="正式版",$H558="口腔诊所"),IFERROR(Y558/同类汇总数据!J$5,0),IF(AND($G558="检查版",$H558="中西医诊所"),IFERROR(Y558/同类汇总数据!J$6,0),IF(AND($G558="检查版",$H558="中医诊所"),IFERROR(Y558/同类汇总数据!J$7,0),IF(AND($G558="检查版",$H558="口腔诊所"),IFERROR(Y558/同类汇总数据!J$8,0),IF(AND($G558="互联网版",$H558="中西医诊所"),IFERROR(Y558/同类汇总数据!J$9,0),IF(AND($G558="互联网版",$H558="中医诊所"),IFERROR(Y558/同类汇总数据!J$10,0),IF(AND($G558="互联网版",$H558="口腔诊所"),IFERROR(Y558/同类汇总数据!J$11,0))))))))))</f>
        <v>0</v>
      </c>
      <c r="AL558" s="62" t="str">
        <f ca="1" t="shared" si="144"/>
        <v>今年内未操作</v>
      </c>
      <c r="AM558" s="62" t="str">
        <f t="shared" si="145"/>
        <v>低于同行20%</v>
      </c>
      <c r="AN558" s="5" t="str">
        <f t="shared" si="146"/>
        <v>低于同行20%</v>
      </c>
      <c r="AO558" s="63">
        <f t="shared" si="147"/>
        <v>45706.4763310185</v>
      </c>
      <c r="AP558" s="5" t="str">
        <f t="shared" si="148"/>
        <v/>
      </c>
      <c r="AQ558" s="60">
        <v>45468.4488333681</v>
      </c>
    </row>
    <row r="559" ht="17" spans="1:43">
      <c r="A559" s="5">
        <f t="shared" si="151"/>
        <v>556</v>
      </c>
      <c r="B559" s="55" t="str">
        <f t="shared" si="141"/>
        <v>交易波动较大</v>
      </c>
      <c r="C559" s="2" t="str">
        <f t="shared" si="142"/>
        <v/>
      </c>
      <c r="D559" s="56" t="str">
        <f t="shared" si="143"/>
        <v>-</v>
      </c>
      <c r="E559" s="84" t="s">
        <v>1581</v>
      </c>
      <c r="F559" s="58">
        <v>45469.4466304745</v>
      </c>
      <c r="G559" s="59" t="s">
        <v>38</v>
      </c>
      <c r="H559" s="59" t="s">
        <v>39</v>
      </c>
      <c r="I559" s="59" t="s">
        <v>40</v>
      </c>
      <c r="J559" s="59" t="s">
        <v>78</v>
      </c>
      <c r="K559" s="59" t="s">
        <v>1582</v>
      </c>
      <c r="L559" s="59"/>
      <c r="M559" s="60">
        <v>46104.3609722222</v>
      </c>
      <c r="N559" s="60">
        <v>46104.3833246528</v>
      </c>
      <c r="O559" s="60">
        <v>46104.3785361921</v>
      </c>
      <c r="P559" s="60">
        <v>46099.5215777894</v>
      </c>
      <c r="Q559" s="60">
        <v>46104.3833503125</v>
      </c>
      <c r="R559" s="59">
        <v>11595</v>
      </c>
      <c r="S559" s="59">
        <v>53252.56</v>
      </c>
      <c r="T559" s="59">
        <v>175939.72</v>
      </c>
      <c r="U559" s="59">
        <v>157288.83</v>
      </c>
      <c r="V559" s="59">
        <v>87</v>
      </c>
      <c r="W559" s="59">
        <v>399</v>
      </c>
      <c r="X559" s="59">
        <v>1470</v>
      </c>
      <c r="Y559" s="59">
        <v>1307</v>
      </c>
      <c r="Z559" s="59">
        <v>231.9231664212</v>
      </c>
      <c r="AA559" s="59">
        <v>-0.0404337283</v>
      </c>
      <c r="AB559" s="59">
        <v>-0.1740447</v>
      </c>
      <c r="AC559" s="59">
        <v>-0.2093607971</v>
      </c>
      <c r="AD559" s="61">
        <f>IF(AND($G559="正式版",$H559="中西医诊所"),IFERROR(R559/同类汇总数据!C$3,0),IF(AND($G559="正式版",$H559="中医诊所"),IFERROR(R559/同类汇总数据!C$4,0),IF(AND($G559="正式版",$H559="口腔诊所"),IFERROR(R559/同类汇总数据!C$5,0),IF(AND($G559="检查版",$H559="中西医诊所"),IFERROR(R559/同类汇总数据!C$6,0),IF(AND($G559="检查版",$H559="中医诊所"),IFERROR(R559/同类汇总数据!C$7,0),IF(AND($G559="检查版",$H559="口腔诊所"),IFERROR(R559/同类汇总数据!C$8,0),IF(AND($G559="互联网版",$H559="中西医诊所"),IFERROR(R559/同类汇总数据!C$9,0),IF(AND($G559="互联网版",$H559="中医诊所"),IFERROR(R559/同类汇总数据!C$10,0),IF(AND($G559="互联网版",$H559="口腔诊所"),IFERROR(R559/同类汇总数据!C$11,0))))))))))</f>
        <v>1.26697052001538</v>
      </c>
      <c r="AE559" s="61">
        <f>IF(AND($G559="正式版",$H559="中西医诊所"),IFERROR(S559/同类汇总数据!D$3,0),IF(AND($G559="正式版",$H559="中医诊所"),IFERROR(S559/同类汇总数据!D$4,0),IF(AND($G559="正式版",$H559="口腔诊所"),IFERROR(S559/同类汇总数据!D$5,0),IF(AND($G559="检查版",$H559="中西医诊所"),IFERROR(S559/同类汇总数据!D$6,0),IF(AND($G559="检查版",$H559="中医诊所"),IFERROR(S559/同类汇总数据!D$7,0),IF(AND($G559="检查版",$H559="口腔诊所"),IFERROR(S559/同类汇总数据!D$8,0),IF(AND($G559="互联网版",$H559="中西医诊所"),IFERROR(S559/同类汇总数据!D$9,0),IF(AND($G559="互联网版",$H559="中医诊所"),IFERROR(S559/同类汇总数据!D$10,0),IF(AND($G559="互联网版",$H559="口腔诊所"),IFERROR(S559/同类汇总数据!D$11,0))))))))))</f>
        <v>1.45962589494117</v>
      </c>
      <c r="AF559" s="61">
        <f>IF(AND($G559="正式版",$H559="中西医诊所"),IFERROR(T559/同类汇总数据!E$3,0),IF(AND($G559="正式版",$H559="中医诊所"),IFERROR(T559/同类汇总数据!E$4,0),IF(AND($G559="正式版",$H559="口腔诊所"),IFERROR(T559/同类汇总数据!E$5,0),IF(AND($G559="检查版",$H559="中西医诊所"),IFERROR(T559/同类汇总数据!E$6,0),IF(AND($G559="检查版",$H559="中医诊所"),IFERROR(T559/同类汇总数据!E$7,0),IF(AND($G559="检查版",$H559="口腔诊所"),IFERROR(T559/同类汇总数据!E$8,0),IF(AND($G559="互联网版",$H559="中西医诊所"),IFERROR(T559/同类汇总数据!E$9,0),IF(AND($G559="互联网版",$H559="中医诊所"),IFERROR(T559/同类汇总数据!E$10,0),IF(AND($G559="互联网版",$H559="口腔诊所"),IFERROR(T559/同类汇总数据!E$11,0))))))))))</f>
        <v>1.61240688019125</v>
      </c>
      <c r="AG559" s="61">
        <f>IF(AND($G559="正式版",$H559="中西医诊所"),IFERROR(U559/同类汇总数据!F$3,0),IF(AND($G559="正式版",$H559="中医诊所"),IFERROR(U559/同类汇总数据!F$4,0),IF(AND($G559="正式版",$H559="口腔诊所"),IFERROR(U559/同类汇总数据!F$5,0),IF(AND($G559="检查版",$H559="中西医诊所"),IFERROR(U559/同类汇总数据!F$6,0),IF(AND($G559="检查版",$H559="中医诊所"),IFERROR(U559/同类汇总数据!F$7,0),IF(AND($G559="检查版",$H559="口腔诊所"),IFERROR(U559/同类汇总数据!F$8,0),IF(AND($G559="互联网版",$H559="中西医诊所"),IFERROR(U559/同类汇总数据!F$9,0),IF(AND($G559="互联网版",$H559="中医诊所"),IFERROR(U559/同类汇总数据!F$10,0),IF(AND($G559="互联网版",$H559="口腔诊所"),IFERROR(U559/同类汇总数据!F$11,0))))))))))</f>
        <v>1.63973744535009</v>
      </c>
      <c r="AH559" s="61">
        <f>IF(AND($G559="正式版",$H559="中西医诊所"),IFERROR(V559/同类汇总数据!G$3,0),IF(AND($G559="正式版",$H559="中医诊所"),IFERROR(V559/同类汇总数据!G$4,0),IF(AND($G559="正式版",$H559="口腔诊所"),IFERROR(V559/同类汇总数据!G$5,0),IF(AND($G559="检查版",$H559="中西医诊所"),IFERROR(V559/同类汇总数据!G$6,0),IF(AND($G559="检查版",$H559="中医诊所"),IFERROR(V559/同类汇总数据!G$7,0),IF(AND($G559="检查版",$H559="口腔诊所"),IFERROR(V559/同类汇总数据!G$8,0),IF(AND($G559="互联网版",$H559="中西医诊所"),IFERROR(V559/同类汇总数据!G$9,0),IF(AND($G559="互联网版",$H559="中医诊所"),IFERROR(V559/同类汇总数据!G$10,0),IF(AND($G559="互联网版",$H559="口腔诊所"),IFERROR(V559/同类汇总数据!G$11,0))))))))))</f>
        <v>0.917710870443486</v>
      </c>
      <c r="AI559" s="61">
        <f>IF(AND($G559="正式版",$H559="中西医诊所"),IFERROR(W559/同类汇总数据!H$3,0),IF(AND($G559="正式版",$H559="中医诊所"),IFERROR(W559/同类汇总数据!H$4,0),IF(AND($G559="正式版",$H559="口腔诊所"),IFERROR(W559/同类汇总数据!H$5,0),IF(AND($G559="检查版",$H559="中西医诊所"),IFERROR(W559/同类汇总数据!H$6,0),IF(AND($G559="检查版",$H559="中医诊所"),IFERROR(W559/同类汇总数据!H$7,0),IF(AND($G559="检查版",$H559="口腔诊所"),IFERROR(W559/同类汇总数据!H$8,0),IF(AND($G559="互联网版",$H559="中西医诊所"),IFERROR(W559/同类汇总数据!H$9,0),IF(AND($G559="互联网版",$H559="中医诊所"),IFERROR(W559/同类汇总数据!H$10,0),IF(AND($G559="互联网版",$H559="口腔诊所"),IFERROR(W559/同类汇总数据!H$11,0))))))))))</f>
        <v>1.09126593412364</v>
      </c>
      <c r="AJ559" s="61">
        <f>IF(AND($G559="正式版",$H559="中西医诊所"),IFERROR(X559/同类汇总数据!I$3,0),IF(AND($G559="正式版",$H559="中医诊所"),IFERROR(X559/同类汇总数据!I$4,0),IF(AND($G559="正式版",$H559="口腔诊所"),IFERROR(X559/同类汇总数据!I$5,0),IF(AND($G559="检查版",$H559="中西医诊所"),IFERROR(X559/同类汇总数据!I$6,0),IF(AND($G559="检查版",$H559="中医诊所"),IFERROR(X559/同类汇总数据!I$7,0),IF(AND($G559="检查版",$H559="口腔诊所"),IFERROR(X559/同类汇总数据!I$8,0),IF(AND($G559="互联网版",$H559="中西医诊所"),IFERROR(X559/同类汇总数据!I$9,0),IF(AND($G559="互联网版",$H559="中医诊所"),IFERROR(X559/同类汇总数据!I$10,0),IF(AND($G559="互联网版",$H559="口腔诊所"),IFERROR(X559/同类汇总数据!I$11,0))))))))))</f>
        <v>1.2998382983472</v>
      </c>
      <c r="AK559" s="61">
        <f>IF(AND($G559="正式版",$H559="中西医诊所"),IFERROR(Y559/同类汇总数据!J$3,0),IF(AND($G559="正式版",$H559="中医诊所"),IFERROR(Y559/同类汇总数据!J$4,0),IF(AND($G559="正式版",$H559="口腔诊所"),IFERROR(Y559/同类汇总数据!J$5,0),IF(AND($G559="检查版",$H559="中西医诊所"),IFERROR(Y559/同类汇总数据!J$6,0),IF(AND($G559="检查版",$H559="中医诊所"),IFERROR(Y559/同类汇总数据!J$7,0),IF(AND($G559="检查版",$H559="口腔诊所"),IFERROR(Y559/同类汇总数据!J$8,0),IF(AND($G559="互联网版",$H559="中西医诊所"),IFERROR(Y559/同类汇总数据!J$9,0),IF(AND($G559="互联网版",$H559="中医诊所"),IFERROR(Y559/同类汇总数据!J$10,0),IF(AND($G559="互联网版",$H559="口腔诊所"),IFERROR(Y559/同类汇总数据!J$11,0))))))))))</f>
        <v>1.30597820265424</v>
      </c>
      <c r="AL559" s="62" t="str">
        <f ca="1" t="shared" si="144"/>
        <v>-</v>
      </c>
      <c r="AM559" s="62" t="str">
        <f t="shared" si="145"/>
        <v>高于同行20%</v>
      </c>
      <c r="AN559" s="5" t="str">
        <f t="shared" si="146"/>
        <v/>
      </c>
      <c r="AO559" s="63">
        <f t="shared" si="147"/>
        <v>46104.3833503125</v>
      </c>
      <c r="AP559" s="5" t="str">
        <f t="shared" si="148"/>
        <v/>
      </c>
      <c r="AQ559" s="60">
        <v>45468.568823669</v>
      </c>
    </row>
    <row r="560" ht="17" spans="1:43">
      <c r="A560" s="5">
        <f t="shared" si="151"/>
        <v>557</v>
      </c>
      <c r="B560" s="55" t="str">
        <f t="shared" si="141"/>
        <v>连续三月交易上升</v>
      </c>
      <c r="C560" s="2" t="str">
        <f t="shared" si="142"/>
        <v/>
      </c>
      <c r="D560" s="56" t="str">
        <f t="shared" si="143"/>
        <v>-</v>
      </c>
      <c r="E560" s="84" t="s">
        <v>1583</v>
      </c>
      <c r="F560" s="58">
        <v>45469.4531934491</v>
      </c>
      <c r="G560" s="59" t="s">
        <v>38</v>
      </c>
      <c r="H560" s="59" t="s">
        <v>39</v>
      </c>
      <c r="I560" s="59" t="s">
        <v>40</v>
      </c>
      <c r="J560" s="59" t="s">
        <v>117</v>
      </c>
      <c r="K560" s="59" t="s">
        <v>1584</v>
      </c>
      <c r="L560" s="59" t="s">
        <v>119</v>
      </c>
      <c r="M560" s="60">
        <v>46104.3896759259</v>
      </c>
      <c r="N560" s="60">
        <v>46104.3907212384</v>
      </c>
      <c r="O560" s="60"/>
      <c r="P560" s="60">
        <v>46066.6283535301</v>
      </c>
      <c r="Q560" s="60">
        <v>46104.390912963</v>
      </c>
      <c r="R560" s="59">
        <v>90475.58</v>
      </c>
      <c r="S560" s="59">
        <v>359742.43</v>
      </c>
      <c r="T560" s="59">
        <v>951375.79</v>
      </c>
      <c r="U560" s="59">
        <v>861263.44</v>
      </c>
      <c r="V560" s="59">
        <v>506</v>
      </c>
      <c r="W560" s="59">
        <v>1935</v>
      </c>
      <c r="X560" s="59">
        <v>5433</v>
      </c>
      <c r="Y560" s="59">
        <v>4911</v>
      </c>
      <c r="Z560" s="59">
        <v>513.0565519288</v>
      </c>
      <c r="AA560" s="59">
        <v>0.4039743672</v>
      </c>
      <c r="AB560" s="59">
        <v>-0.2360463811</v>
      </c>
      <c r="AC560" s="59">
        <v>-0.1689552974</v>
      </c>
      <c r="AD560" s="61">
        <f>IF(AND($G560="正式版",$H560="中西医诊所"),IFERROR(R560/同类汇总数据!C$3,0),IF(AND($G560="正式版",$H560="中医诊所"),IFERROR(R560/同类汇总数据!C$4,0),IF(AND($G560="正式版",$H560="口腔诊所"),IFERROR(R560/同类汇总数据!C$5,0),IF(AND($G560="检查版",$H560="中西医诊所"),IFERROR(R560/同类汇总数据!C$6,0),IF(AND($G560="检查版",$H560="中医诊所"),IFERROR(R560/同类汇总数据!C$7,0),IF(AND($G560="检查版",$H560="口腔诊所"),IFERROR(R560/同类汇总数据!C$8,0),IF(AND($G560="互联网版",$H560="中西医诊所"),IFERROR(R560/同类汇总数据!C$9,0),IF(AND($G560="互联网版",$H560="中医诊所"),IFERROR(R560/同类汇总数据!C$10,0),IF(AND($G560="互联网版",$H560="口腔诊所"),IFERROR(R560/同类汇总数据!C$11,0))))))))))</f>
        <v>9.88614856759749</v>
      </c>
      <c r="AE560" s="61">
        <f>IF(AND($G560="正式版",$H560="中西医诊所"),IFERROR(S560/同类汇总数据!D$3,0),IF(AND($G560="正式版",$H560="中医诊所"),IFERROR(S560/同类汇总数据!D$4,0),IF(AND($G560="正式版",$H560="口腔诊所"),IFERROR(S560/同类汇总数据!D$5,0),IF(AND($G560="检查版",$H560="中西医诊所"),IFERROR(S560/同类汇总数据!D$6,0),IF(AND($G560="检查版",$H560="中医诊所"),IFERROR(S560/同类汇总数据!D$7,0),IF(AND($G560="检查版",$H560="口腔诊所"),IFERROR(S560/同类汇总数据!D$8,0),IF(AND($G560="互联网版",$H560="中西医诊所"),IFERROR(S560/同类汇总数据!D$9,0),IF(AND($G560="互联网版",$H560="中医诊所"),IFERROR(S560/同类汇总数据!D$10,0),IF(AND($G560="互联网版",$H560="口腔诊所"),IFERROR(S560/同类汇总数据!D$11,0))))))))))</f>
        <v>9.8603591327264</v>
      </c>
      <c r="AF560" s="61">
        <f>IF(AND($G560="正式版",$H560="中西医诊所"),IFERROR(T560/同类汇总数据!E$3,0),IF(AND($G560="正式版",$H560="中医诊所"),IFERROR(T560/同类汇总数据!E$4,0),IF(AND($G560="正式版",$H560="口腔诊所"),IFERROR(T560/同类汇总数据!E$5,0),IF(AND($G560="检查版",$H560="中西医诊所"),IFERROR(T560/同类汇总数据!E$6,0),IF(AND($G560="检查版",$H560="中医诊所"),IFERROR(T560/同类汇总数据!E$7,0),IF(AND($G560="检查版",$H560="口腔诊所"),IFERROR(T560/同类汇总数据!E$8,0),IF(AND($G560="互联网版",$H560="中西医诊所"),IFERROR(T560/同类汇总数据!E$9,0),IF(AND($G560="互联网版",$H560="中医诊所"),IFERROR(T560/同类汇总数据!E$10,0),IF(AND($G560="互联网版",$H560="口腔诊所"),IFERROR(T560/同类汇总数据!E$11,0))))))))))</f>
        <v>8.71892298932491</v>
      </c>
      <c r="AG560" s="61">
        <f>IF(AND($G560="正式版",$H560="中西医诊所"),IFERROR(U560/同类汇总数据!F$3,0),IF(AND($G560="正式版",$H560="中医诊所"),IFERROR(U560/同类汇总数据!F$4,0),IF(AND($G560="正式版",$H560="口腔诊所"),IFERROR(U560/同类汇总数据!F$5,0),IF(AND($G560="检查版",$H560="中西医诊所"),IFERROR(U560/同类汇总数据!F$6,0),IF(AND($G560="检查版",$H560="中医诊所"),IFERROR(U560/同类汇总数据!F$7,0),IF(AND($G560="检查版",$H560="口腔诊所"),IFERROR(U560/同类汇总数据!F$8,0),IF(AND($G560="互联网版",$H560="中西医诊所"),IFERROR(U560/同类汇总数据!F$9,0),IF(AND($G560="互联网版",$H560="中医诊所"),IFERROR(U560/同类汇总数据!F$10,0),IF(AND($G560="互联网版",$H560="口腔诊所"),IFERROR(U560/同类汇总数据!F$11,0))))))))))</f>
        <v>8.97867898743371</v>
      </c>
      <c r="AH560" s="61">
        <f>IF(AND($G560="正式版",$H560="中西医诊所"),IFERROR(V560/同类汇总数据!G$3,0),IF(AND($G560="正式版",$H560="中医诊所"),IFERROR(V560/同类汇总数据!G$4,0),IF(AND($G560="正式版",$H560="口腔诊所"),IFERROR(V560/同类汇总数据!G$5,0),IF(AND($G560="检查版",$H560="中西医诊所"),IFERROR(V560/同类汇总数据!G$6,0),IF(AND($G560="检查版",$H560="中医诊所"),IFERROR(V560/同类汇总数据!G$7,0),IF(AND($G560="检查版",$H560="口腔诊所"),IFERROR(V560/同类汇总数据!G$8,0),IF(AND($G560="互联网版",$H560="中西医诊所"),IFERROR(V560/同类汇总数据!G$9,0),IF(AND($G560="互联网版",$H560="中医诊所"),IFERROR(V560/同类汇总数据!G$10,0),IF(AND($G560="互联网版",$H560="口腔诊所"),IFERROR(V560/同类汇总数据!G$11,0))))))))))</f>
        <v>5.33749080970579</v>
      </c>
      <c r="AI560" s="61">
        <f>IF(AND($G560="正式版",$H560="中西医诊所"),IFERROR(W560/同类汇总数据!H$3,0),IF(AND($G560="正式版",$H560="中医诊所"),IFERROR(W560/同类汇总数据!H$4,0),IF(AND($G560="正式版",$H560="口腔诊所"),IFERROR(W560/同类汇总数据!H$5,0),IF(AND($G560="检查版",$H560="中西医诊所"),IFERROR(W560/同类汇总数据!H$6,0),IF(AND($G560="检查版",$H560="中医诊所"),IFERROR(W560/同类汇总数据!H$7,0),IF(AND($G560="检查版",$H560="口腔诊所"),IFERROR(W560/同类汇总数据!H$8,0),IF(AND($G560="互联网版",$H560="中西医诊所"),IFERROR(W560/同类汇总数据!H$9,0),IF(AND($G560="互联网版",$H560="中医诊所"),IFERROR(W560/同类汇总数据!H$10,0),IF(AND($G560="互联网版",$H560="口腔诊所"),IFERROR(W560/同类汇总数据!H$11,0))))))))))</f>
        <v>5.29222953014848</v>
      </c>
      <c r="AJ560" s="61">
        <f>IF(AND($G560="正式版",$H560="中西医诊所"),IFERROR(X560/同类汇总数据!I$3,0),IF(AND($G560="正式版",$H560="中医诊所"),IFERROR(X560/同类汇总数据!I$4,0),IF(AND($G560="正式版",$H560="口腔诊所"),IFERROR(X560/同类汇总数据!I$5,0),IF(AND($G560="检查版",$H560="中西医诊所"),IFERROR(X560/同类汇总数据!I$6,0),IF(AND($G560="检查版",$H560="中医诊所"),IFERROR(X560/同类汇总数据!I$7,0),IF(AND($G560="检查版",$H560="口腔诊所"),IFERROR(X560/同类汇总数据!I$8,0),IF(AND($G560="互联网版",$H560="中西医诊所"),IFERROR(X560/同类汇总数据!I$9,0),IF(AND($G560="互联网版",$H560="中医诊所"),IFERROR(X560/同类汇总数据!I$10,0),IF(AND($G560="互联网版",$H560="口腔诊所"),IFERROR(X560/同类汇总数据!I$11,0))))))))))</f>
        <v>4.8040962414424</v>
      </c>
      <c r="AK560" s="61">
        <f>IF(AND($G560="正式版",$H560="中西医诊所"),IFERROR(Y560/同类汇总数据!J$3,0),IF(AND($G560="正式版",$H560="中医诊所"),IFERROR(Y560/同类汇总数据!J$4,0),IF(AND($G560="正式版",$H560="口腔诊所"),IFERROR(Y560/同类汇总数据!J$5,0),IF(AND($G560="检查版",$H560="中西医诊所"),IFERROR(Y560/同类汇总数据!J$6,0),IF(AND($G560="检查版",$H560="中医诊所"),IFERROR(Y560/同类汇总数据!J$7,0),IF(AND($G560="检查版",$H560="口腔诊所"),IFERROR(Y560/同类汇总数据!J$8,0),IF(AND($G560="互联网版",$H560="中西医诊所"),IFERROR(Y560/同类汇总数据!J$9,0),IF(AND($G560="互联网版",$H560="中医诊所"),IFERROR(Y560/同类汇总数据!J$10,0),IF(AND($G560="互联网版",$H560="口腔诊所"),IFERROR(Y560/同类汇总数据!J$11,0))))))))))</f>
        <v>4.90716063751721</v>
      </c>
      <c r="AL560" s="62" t="str">
        <f ca="1" t="shared" si="144"/>
        <v>-</v>
      </c>
      <c r="AM560" s="62" t="str">
        <f t="shared" si="145"/>
        <v>高于同行100%</v>
      </c>
      <c r="AN560" s="5" t="str">
        <f t="shared" si="146"/>
        <v>高于同行100%</v>
      </c>
      <c r="AO560" s="63">
        <f t="shared" si="147"/>
        <v>46104.390912963</v>
      </c>
      <c r="AP560" s="5" t="str">
        <f t="shared" si="148"/>
        <v/>
      </c>
      <c r="AQ560" s="60">
        <v>45468.4740821875</v>
      </c>
    </row>
    <row r="561" ht="17" spans="1:43">
      <c r="A561" s="5">
        <f t="shared" si="151"/>
        <v>558</v>
      </c>
      <c r="B561" s="55" t="str">
        <f t="shared" si="141"/>
        <v>交易波动较大</v>
      </c>
      <c r="C561" s="2" t="str">
        <f t="shared" si="142"/>
        <v/>
      </c>
      <c r="D561" s="56" t="str">
        <f t="shared" si="143"/>
        <v>-</v>
      </c>
      <c r="E561" s="84" t="s">
        <v>1585</v>
      </c>
      <c r="F561" s="58">
        <v>45469.5145379514</v>
      </c>
      <c r="G561" s="59" t="s">
        <v>38</v>
      </c>
      <c r="H561" s="59" t="s">
        <v>39</v>
      </c>
      <c r="I561" s="59" t="s">
        <v>40</v>
      </c>
      <c r="J561" s="59" t="s">
        <v>899</v>
      </c>
      <c r="K561" s="59" t="s">
        <v>1586</v>
      </c>
      <c r="L561" s="59"/>
      <c r="M561" s="60">
        <v>46104.3399305556</v>
      </c>
      <c r="N561" s="60">
        <v>46104.3958492593</v>
      </c>
      <c r="O561" s="60">
        <v>46104.3955931597</v>
      </c>
      <c r="P561" s="60">
        <v>46100.5780392477</v>
      </c>
      <c r="Q561" s="60">
        <v>46104.3958555324</v>
      </c>
      <c r="R561" s="59">
        <v>2148.24</v>
      </c>
      <c r="S561" s="59">
        <v>24705.79</v>
      </c>
      <c r="T561" s="59">
        <v>88089.03</v>
      </c>
      <c r="U561" s="59">
        <v>81576.26</v>
      </c>
      <c r="V561" s="59">
        <v>40</v>
      </c>
      <c r="W561" s="59">
        <v>183</v>
      </c>
      <c r="X561" s="59">
        <v>543</v>
      </c>
      <c r="Y561" s="59">
        <v>505</v>
      </c>
      <c r="Z561" s="59">
        <v>314.9662548263</v>
      </c>
      <c r="AA561" s="59">
        <v>-0.1907549535</v>
      </c>
      <c r="AB561" s="59">
        <v>-0.0707491764</v>
      </c>
      <c r="AC561" s="59">
        <v>-0.0899100597</v>
      </c>
      <c r="AD561" s="61">
        <f>IF(AND($G561="正式版",$H561="中西医诊所"),IFERROR(R561/同类汇总数据!C$3,0),IF(AND($G561="正式版",$H561="中医诊所"),IFERROR(R561/同类汇总数据!C$4,0),IF(AND($G561="正式版",$H561="口腔诊所"),IFERROR(R561/同类汇总数据!C$5,0),IF(AND($G561="检查版",$H561="中西医诊所"),IFERROR(R561/同类汇总数据!C$6,0),IF(AND($G561="检查版",$H561="中医诊所"),IFERROR(R561/同类汇总数据!C$7,0),IF(AND($G561="检查版",$H561="口腔诊所"),IFERROR(R561/同类汇总数据!C$8,0),IF(AND($G561="互联网版",$H561="中西医诊所"),IFERROR(R561/同类汇总数据!C$9,0),IF(AND($G561="互联网版",$H561="中医诊所"),IFERROR(R561/同类汇总数据!C$10,0),IF(AND($G561="互联网版",$H561="口腔诊所"),IFERROR(R561/同类汇总数据!C$11,0))))))))))</f>
        <v>0.234735381622927</v>
      </c>
      <c r="AE561" s="61">
        <f>IF(AND($G561="正式版",$H561="中西医诊所"),IFERROR(S561/同类汇总数据!D$3,0),IF(AND($G561="正式版",$H561="中医诊所"),IFERROR(S561/同类汇总数据!D$4,0),IF(AND($G561="正式版",$H561="口腔诊所"),IFERROR(S561/同类汇总数据!D$5,0),IF(AND($G561="检查版",$H561="中西医诊所"),IFERROR(S561/同类汇总数据!D$6,0),IF(AND($G561="检查版",$H561="中医诊所"),IFERROR(S561/同类汇总数据!D$7,0),IF(AND($G561="检查版",$H561="口腔诊所"),IFERROR(S561/同类汇总数据!D$8,0),IF(AND($G561="互联网版",$H561="中西医诊所"),IFERROR(S561/同类汇总数据!D$9,0),IF(AND($G561="互联网版",$H561="中医诊所"),IFERROR(S561/同类汇总数据!D$10,0),IF(AND($G561="互联网版",$H561="口腔诊所"),IFERROR(S561/同类汇总数据!D$11,0))))))))))</f>
        <v>0.67717328216669</v>
      </c>
      <c r="AF561" s="61">
        <f>IF(AND($G561="正式版",$H561="中西医诊所"),IFERROR(T561/同类汇总数据!E$3,0),IF(AND($G561="正式版",$H561="中医诊所"),IFERROR(T561/同类汇总数据!E$4,0),IF(AND($G561="正式版",$H561="口腔诊所"),IFERROR(T561/同类汇总数据!E$5,0),IF(AND($G561="检查版",$H561="中西医诊所"),IFERROR(T561/同类汇总数据!E$6,0),IF(AND($G561="检查版",$H561="中医诊所"),IFERROR(T561/同类汇总数据!E$7,0),IF(AND($G561="检查版",$H561="口腔诊所"),IFERROR(T561/同类汇总数据!E$8,0),IF(AND($G561="互联网版",$H561="中西医诊所"),IFERROR(T561/同类汇总数据!E$9,0),IF(AND($G561="互联网版",$H561="中医诊所"),IFERROR(T561/同类汇总数据!E$10,0),IF(AND($G561="互联网版",$H561="口腔诊所"),IFERROR(T561/同类汇总数据!E$11,0))))))))))</f>
        <v>0.807295578516174</v>
      </c>
      <c r="AG561" s="61">
        <f>IF(AND($G561="正式版",$H561="中西医诊所"),IFERROR(U561/同类汇总数据!F$3,0),IF(AND($G561="正式版",$H561="中医诊所"),IFERROR(U561/同类汇总数据!F$4,0),IF(AND($G561="正式版",$H561="口腔诊所"),IFERROR(U561/同类汇总数据!F$5,0),IF(AND($G561="检查版",$H561="中西医诊所"),IFERROR(U561/同类汇总数据!F$6,0),IF(AND($G561="检查版",$H561="中医诊所"),IFERROR(U561/同类汇总数据!F$7,0),IF(AND($G561="检查版",$H561="口腔诊所"),IFERROR(U561/同类汇总数据!F$8,0),IF(AND($G561="互联网版",$H561="中西医诊所"),IFERROR(U561/同类汇总数据!F$9,0),IF(AND($G561="互联网版",$H561="中医诊所"),IFERROR(U561/同类汇总数据!F$10,0),IF(AND($G561="互联网版",$H561="口腔诊所"),IFERROR(U561/同类汇总数据!F$11,0))))))))))</f>
        <v>0.850433232757946</v>
      </c>
      <c r="AH561" s="61">
        <f>IF(AND($G561="正式版",$H561="中西医诊所"),IFERROR(V561/同类汇总数据!G$3,0),IF(AND($G561="正式版",$H561="中医诊所"),IFERROR(V561/同类汇总数据!G$4,0),IF(AND($G561="正式版",$H561="口腔诊所"),IFERROR(V561/同类汇总数据!G$5,0),IF(AND($G561="检查版",$H561="中西医诊所"),IFERROR(V561/同类汇总数据!G$6,0),IF(AND($G561="检查版",$H561="中医诊所"),IFERROR(V561/同类汇总数据!G$7,0),IF(AND($G561="检查版",$H561="口腔诊所"),IFERROR(V561/同类汇总数据!G$8,0),IF(AND($G561="互联网版",$H561="中西医诊所"),IFERROR(V561/同类汇总数据!G$9,0),IF(AND($G561="互联网版",$H561="中医诊所"),IFERROR(V561/同类汇总数据!G$10,0),IF(AND($G561="互联网版",$H561="口腔诊所"),IFERROR(V561/同类汇总数据!G$11,0))))))))))</f>
        <v>0.42193603238781</v>
      </c>
      <c r="AI561" s="61">
        <f>IF(AND($G561="正式版",$H561="中西医诊所"),IFERROR(W561/同类汇总数据!H$3,0),IF(AND($G561="正式版",$H561="中医诊所"),IFERROR(W561/同类汇总数据!H$4,0),IF(AND($G561="正式版",$H561="口腔诊所"),IFERROR(W561/同类汇总数据!H$5,0),IF(AND($G561="检查版",$H561="中西医诊所"),IFERROR(W561/同类汇总数据!H$6,0),IF(AND($G561="检查版",$H561="中医诊所"),IFERROR(W561/同类汇总数据!H$7,0),IF(AND($G561="检查版",$H561="口腔诊所"),IFERROR(W561/同类汇总数据!H$8,0),IF(AND($G561="互联网版",$H561="中西医诊所"),IFERROR(W561/同类汇总数据!H$9,0),IF(AND($G561="互联网版",$H561="中医诊所"),IFERROR(W561/同类汇总数据!H$10,0),IF(AND($G561="互联网版",$H561="口腔诊所"),IFERROR(W561/同类汇总数据!H$11,0))))))))))</f>
        <v>0.500505428432647</v>
      </c>
      <c r="AJ561" s="61">
        <f>IF(AND($G561="正式版",$H561="中西医诊所"),IFERROR(X561/同类汇总数据!I$3,0),IF(AND($G561="正式版",$H561="中医诊所"),IFERROR(X561/同类汇总数据!I$4,0),IF(AND($G561="正式版",$H561="口腔诊所"),IFERROR(X561/同类汇总数据!I$5,0),IF(AND($G561="检查版",$H561="中西医诊所"),IFERROR(X561/同类汇总数据!I$6,0),IF(AND($G561="检查版",$H561="中医诊所"),IFERROR(X561/同类汇总数据!I$7,0),IF(AND($G561="检查版",$H561="口腔诊所"),IFERROR(X561/同类汇总数据!I$8,0),IF(AND($G561="互联网版",$H561="中西医诊所"),IFERROR(X561/同类汇总数据!I$9,0),IF(AND($G561="互联网版",$H561="中医诊所"),IFERROR(X561/同类汇总数据!I$10,0),IF(AND($G561="互联网版",$H561="口腔诊所"),IFERROR(X561/同类汇总数据!I$11,0))))))))))</f>
        <v>0.480144351022128</v>
      </c>
      <c r="AK561" s="61">
        <f>IF(AND($G561="正式版",$H561="中西医诊所"),IFERROR(Y561/同类汇总数据!J$3,0),IF(AND($G561="正式版",$H561="中医诊所"),IFERROR(Y561/同类汇总数据!J$4,0),IF(AND($G561="正式版",$H561="口腔诊所"),IFERROR(Y561/同类汇总数据!J$5,0),IF(AND($G561="检查版",$H561="中西医诊所"),IFERROR(Y561/同类汇总数据!J$6,0),IF(AND($G561="检查版",$H561="中医诊所"),IFERROR(Y561/同类汇总数据!J$7,0),IF(AND($G561="检查版",$H561="口腔诊所"),IFERROR(Y561/同类汇总数据!J$8,0),IF(AND($G561="互联网版",$H561="中西医诊所"),IFERROR(Y561/同类汇总数据!J$9,0),IF(AND($G561="互联网版",$H561="中医诊所"),IFERROR(Y561/同类汇总数据!J$10,0),IF(AND($G561="互联网版",$H561="口腔诊所"),IFERROR(Y561/同类汇总数据!J$11,0))))))))))</f>
        <v>0.50460519689395</v>
      </c>
      <c r="AL561" s="62" t="str">
        <f ca="1" t="shared" si="144"/>
        <v>-</v>
      </c>
      <c r="AM561" s="62" t="str">
        <f t="shared" si="145"/>
        <v/>
      </c>
      <c r="AN561" s="5" t="str">
        <f t="shared" si="146"/>
        <v/>
      </c>
      <c r="AO561" s="63">
        <f t="shared" si="147"/>
        <v>46104.3958555324</v>
      </c>
      <c r="AP561" s="5" t="str">
        <f t="shared" si="148"/>
        <v/>
      </c>
      <c r="AQ561" s="60">
        <v>45469.4466304745</v>
      </c>
    </row>
    <row r="562" ht="17" spans="1:43">
      <c r="A562" s="5">
        <f t="shared" si="151"/>
        <v>559</v>
      </c>
      <c r="B562" s="55" t="str">
        <f t="shared" si="141"/>
        <v>交易波动较大</v>
      </c>
      <c r="C562" s="2" t="str">
        <f t="shared" si="142"/>
        <v>本月交易额降超20%</v>
      </c>
      <c r="D562" s="56" t="str">
        <f t="shared" si="143"/>
        <v>-</v>
      </c>
      <c r="E562" s="84" t="s">
        <v>1587</v>
      </c>
      <c r="F562" s="58">
        <v>45469.5478154745</v>
      </c>
      <c r="G562" s="59" t="s">
        <v>38</v>
      </c>
      <c r="H562" s="59" t="s">
        <v>39</v>
      </c>
      <c r="I562" s="59" t="s">
        <v>40</v>
      </c>
      <c r="J562" s="59" t="s">
        <v>182</v>
      </c>
      <c r="K562" s="59" t="s">
        <v>1588</v>
      </c>
      <c r="L562" s="59"/>
      <c r="M562" s="60">
        <v>46104.3247106482</v>
      </c>
      <c r="N562" s="60">
        <v>46104.3282955903</v>
      </c>
      <c r="O562" s="60">
        <v>46104.3271816898</v>
      </c>
      <c r="P562" s="60">
        <v>46101.4191661111</v>
      </c>
      <c r="Q562" s="60">
        <v>46104.3283414468</v>
      </c>
      <c r="R562" s="59">
        <v>3007.39</v>
      </c>
      <c r="S562" s="59">
        <v>11662.84</v>
      </c>
      <c r="T562" s="59">
        <v>41773.03</v>
      </c>
      <c r="U562" s="59">
        <v>37165.95</v>
      </c>
      <c r="V562" s="59">
        <v>79</v>
      </c>
      <c r="W562" s="59">
        <v>280</v>
      </c>
      <c r="X562" s="59">
        <v>1018</v>
      </c>
      <c r="Y562" s="59">
        <v>911</v>
      </c>
      <c r="Z562" s="59">
        <v>56.057239819</v>
      </c>
      <c r="AA562" s="59">
        <v>-0.2509930275</v>
      </c>
      <c r="AB562" s="59">
        <v>0.0709774732</v>
      </c>
      <c r="AC562" s="59">
        <v>-0.3192154865</v>
      </c>
      <c r="AD562" s="61">
        <f>IF(AND($G562="正式版",$H562="中西医诊所"),IFERROR(R562/同类汇总数据!C$3,0),IF(AND($G562="正式版",$H562="中医诊所"),IFERROR(R562/同类汇总数据!C$4,0),IF(AND($G562="正式版",$H562="口腔诊所"),IFERROR(R562/同类汇总数据!C$5,0),IF(AND($G562="检查版",$H562="中西医诊所"),IFERROR(R562/同类汇总数据!C$6,0),IF(AND($G562="检查版",$H562="中医诊所"),IFERROR(R562/同类汇总数据!C$7,0),IF(AND($G562="检查版",$H562="口腔诊所"),IFERROR(R562/同类汇总数据!C$8,0),IF(AND($G562="互联网版",$H562="中西医诊所"),IFERROR(R562/同类汇总数据!C$9,0),IF(AND($G562="互联网版",$H562="中医诊所"),IFERROR(R562/同类汇总数据!C$10,0),IF(AND($G562="互联网版",$H562="口腔诊所"),IFERROR(R562/同类汇总数据!C$11,0))))))))))</f>
        <v>0.328613581042608</v>
      </c>
      <c r="AE562" s="61">
        <f>IF(AND($G562="正式版",$H562="中西医诊所"),IFERROR(S562/同类汇总数据!D$3,0),IF(AND($G562="正式版",$H562="中医诊所"),IFERROR(S562/同类汇总数据!D$4,0),IF(AND($G562="正式版",$H562="口腔诊所"),IFERROR(S562/同类汇总数据!D$5,0),IF(AND($G562="检查版",$H562="中西医诊所"),IFERROR(S562/同类汇总数据!D$6,0),IF(AND($G562="检查版",$H562="中医诊所"),IFERROR(S562/同类汇总数据!D$7,0),IF(AND($G562="检查版",$H562="口腔诊所"),IFERROR(S562/同类汇总数据!D$8,0),IF(AND($G562="互联网版",$H562="中西医诊所"),IFERROR(S562/同类汇总数据!D$9,0),IF(AND($G562="互联网版",$H562="中医诊所"),IFERROR(S562/同类汇总数据!D$10,0),IF(AND($G562="互联网版",$H562="口腔诊所"),IFERROR(S562/同类汇总数据!D$11,0))))))))))</f>
        <v>0.319672580483561</v>
      </c>
      <c r="AF562" s="61">
        <f>IF(AND($G562="正式版",$H562="中西医诊所"),IFERROR(T562/同类汇总数据!E$3,0),IF(AND($G562="正式版",$H562="中医诊所"),IFERROR(T562/同类汇总数据!E$4,0),IF(AND($G562="正式版",$H562="口腔诊所"),IFERROR(T562/同类汇总数据!E$5,0),IF(AND($G562="检查版",$H562="中西医诊所"),IFERROR(T562/同类汇总数据!E$6,0),IF(AND($G562="检查版",$H562="中医诊所"),IFERROR(T562/同类汇总数据!E$7,0),IF(AND($G562="检查版",$H562="口腔诊所"),IFERROR(T562/同类汇总数据!E$8,0),IF(AND($G562="互联网版",$H562="中西医诊所"),IFERROR(T562/同类汇总数据!E$9,0),IF(AND($G562="互联网版",$H562="中医诊所"),IFERROR(T562/同类汇总数据!E$10,0),IF(AND($G562="互联网版",$H562="口腔诊所"),IFERROR(T562/同类汇总数据!E$11,0))))))))))</f>
        <v>0.382830670518491</v>
      </c>
      <c r="AG562" s="61">
        <f>IF(AND($G562="正式版",$H562="中西医诊所"),IFERROR(U562/同类汇总数据!F$3,0),IF(AND($G562="正式版",$H562="中医诊所"),IFERROR(U562/同类汇总数据!F$4,0),IF(AND($G562="正式版",$H562="口腔诊所"),IFERROR(U562/同类汇总数据!F$5,0),IF(AND($G562="检查版",$H562="中西医诊所"),IFERROR(U562/同类汇总数据!F$6,0),IF(AND($G562="检查版",$H562="中医诊所"),IFERROR(U562/同类汇总数据!F$7,0),IF(AND($G562="检查版",$H562="口腔诊所"),IFERROR(U562/同类汇总数据!F$8,0),IF(AND($G562="互联网版",$H562="中西医诊所"),IFERROR(U562/同类汇总数据!F$9,0),IF(AND($G562="互联网版",$H562="中医诊所"),IFERROR(U562/同类汇总数据!F$10,0),IF(AND($G562="互联网版",$H562="口腔诊所"),IFERROR(U562/同类汇总数据!F$11,0))))))))))</f>
        <v>0.387455357809002</v>
      </c>
      <c r="AH562" s="61">
        <f>IF(AND($G562="正式版",$H562="中西医诊所"),IFERROR(V562/同类汇总数据!G$3,0),IF(AND($G562="正式版",$H562="中医诊所"),IFERROR(V562/同类汇总数据!G$4,0),IF(AND($G562="正式版",$H562="口腔诊所"),IFERROR(V562/同类汇总数据!G$5,0),IF(AND($G562="检查版",$H562="中西医诊所"),IFERROR(V562/同类汇总数据!G$6,0),IF(AND($G562="检查版",$H562="中医诊所"),IFERROR(V562/同类汇总数据!G$7,0),IF(AND($G562="检查版",$H562="口腔诊所"),IFERROR(V562/同类汇总数据!G$8,0),IF(AND($G562="互联网版",$H562="中西医诊所"),IFERROR(V562/同类汇总数据!G$9,0),IF(AND($G562="互联网版",$H562="中医诊所"),IFERROR(V562/同类汇总数据!G$10,0),IF(AND($G562="互联网版",$H562="口腔诊所"),IFERROR(V562/同类汇总数据!G$11,0))))))))))</f>
        <v>0.833323663965924</v>
      </c>
      <c r="AI562" s="61">
        <f>IF(AND($G562="正式版",$H562="中西医诊所"),IFERROR(W562/同类汇总数据!H$3,0),IF(AND($G562="正式版",$H562="中医诊所"),IFERROR(W562/同类汇总数据!H$4,0),IF(AND($G562="正式版",$H562="口腔诊所"),IFERROR(W562/同类汇总数据!H$5,0),IF(AND($G562="检查版",$H562="中西医诊所"),IFERROR(W562/同类汇总数据!H$6,0),IF(AND($G562="检查版",$H562="中医诊所"),IFERROR(W562/同类汇总数据!H$7,0),IF(AND($G562="检查版",$H562="口腔诊所"),IFERROR(W562/同类汇总数据!H$8,0),IF(AND($G562="互联网版",$H562="中西医诊所"),IFERROR(W562/同类汇总数据!H$9,0),IF(AND($G562="互联网版",$H562="中医诊所"),IFERROR(W562/同类汇总数据!H$10,0),IF(AND($G562="互联网版",$H562="口腔诊所"),IFERROR(W562/同类汇总数据!H$11,0))))))))))</f>
        <v>0.765800655525361</v>
      </c>
      <c r="AJ562" s="61">
        <f>IF(AND($G562="正式版",$H562="中西医诊所"),IFERROR(X562/同类汇总数据!I$3,0),IF(AND($G562="正式版",$H562="中医诊所"),IFERROR(X562/同类汇总数据!I$4,0),IF(AND($G562="正式版",$H562="口腔诊所"),IFERROR(X562/同类汇总数据!I$5,0),IF(AND($G562="检查版",$H562="中西医诊所"),IFERROR(X562/同类汇总数据!I$6,0),IF(AND($G562="检查版",$H562="中医诊所"),IFERROR(X562/同类汇总数据!I$7,0),IF(AND($G562="检查版",$H562="口腔诊所"),IFERROR(X562/同类汇总数据!I$8,0),IF(AND($G562="互联网版",$H562="中西医诊所"),IFERROR(X562/同类汇总数据!I$9,0),IF(AND($G562="互联网版",$H562="中医诊所"),IFERROR(X562/同类汇总数据!I$10,0),IF(AND($G562="互联网版",$H562="口腔诊所"),IFERROR(X562/同类汇总数据!I$11,0))))))))))</f>
        <v>0.900160127698944</v>
      </c>
      <c r="AK562" s="61">
        <f>IF(AND($G562="正式版",$H562="中西医诊所"),IFERROR(Y562/同类汇总数据!J$3,0),IF(AND($G562="正式版",$H562="中医诊所"),IFERROR(Y562/同类汇总数据!J$4,0),IF(AND($G562="正式版",$H562="口腔诊所"),IFERROR(Y562/同类汇总数据!J$5,0),IF(AND($G562="检查版",$H562="中西医诊所"),IFERROR(Y562/同类汇总数据!J$6,0),IF(AND($G562="检查版",$H562="中医诊所"),IFERROR(Y562/同类汇总数据!J$7,0),IF(AND($G562="检查版",$H562="口腔诊所"),IFERROR(Y562/同类汇总数据!J$8,0),IF(AND($G562="互联网版",$H562="中西医诊所"),IFERROR(Y562/同类汇总数据!J$9,0),IF(AND($G562="互联网版",$H562="中医诊所"),IFERROR(Y562/同类汇总数据!J$10,0),IF(AND($G562="互联网版",$H562="口腔诊所"),IFERROR(Y562/同类汇总数据!J$11,0))))))))))</f>
        <v>0.910287790832453</v>
      </c>
      <c r="AL562" s="62" t="str">
        <f ca="1" t="shared" si="144"/>
        <v>-</v>
      </c>
      <c r="AM562" s="62" t="str">
        <f t="shared" si="145"/>
        <v>低于同行50%</v>
      </c>
      <c r="AN562" s="5" t="str">
        <f t="shared" si="146"/>
        <v/>
      </c>
      <c r="AO562" s="63">
        <f t="shared" si="147"/>
        <v>46104.3283414468</v>
      </c>
      <c r="AP562" s="5" t="str">
        <f t="shared" si="148"/>
        <v/>
      </c>
      <c r="AQ562" s="60">
        <v>45469.4531934491</v>
      </c>
    </row>
    <row r="563" ht="17" spans="1:43">
      <c r="A563" s="5">
        <f t="shared" si="151"/>
        <v>560</v>
      </c>
      <c r="B563" s="55" t="str">
        <f t="shared" si="141"/>
        <v>交易波动较大</v>
      </c>
      <c r="C563" s="2" t="str">
        <f t="shared" si="142"/>
        <v/>
      </c>
      <c r="D563" s="56" t="str">
        <f t="shared" si="143"/>
        <v>-</v>
      </c>
      <c r="E563" s="84" t="s">
        <v>1589</v>
      </c>
      <c r="F563" s="58">
        <v>45469.6644220023</v>
      </c>
      <c r="G563" s="59" t="s">
        <v>38</v>
      </c>
      <c r="H563" s="59" t="s">
        <v>39</v>
      </c>
      <c r="I563" s="59" t="s">
        <v>40</v>
      </c>
      <c r="J563" s="59" t="s">
        <v>41</v>
      </c>
      <c r="K563" s="59" t="s">
        <v>1590</v>
      </c>
      <c r="L563" s="59" t="s">
        <v>1591</v>
      </c>
      <c r="M563" s="60">
        <v>46104.3575925926</v>
      </c>
      <c r="N563" s="60">
        <v>46104.3950597222</v>
      </c>
      <c r="O563" s="60">
        <v>46104.3921048148</v>
      </c>
      <c r="P563" s="60">
        <v>46102.4867406366</v>
      </c>
      <c r="Q563" s="60">
        <v>46104.3951064699</v>
      </c>
      <c r="R563" s="59">
        <v>11168.18</v>
      </c>
      <c r="S563" s="59">
        <v>35557.44</v>
      </c>
      <c r="T563" s="59">
        <v>128607.42</v>
      </c>
      <c r="U563" s="59">
        <v>111242.66</v>
      </c>
      <c r="V563" s="59">
        <v>124</v>
      </c>
      <c r="W563" s="59">
        <v>428</v>
      </c>
      <c r="X563" s="59">
        <v>1388</v>
      </c>
      <c r="Y563" s="59">
        <v>1226</v>
      </c>
      <c r="Z563" s="59">
        <v>150.3092972973</v>
      </c>
      <c r="AA563" s="59">
        <v>-0.0399906692</v>
      </c>
      <c r="AB563" s="59">
        <v>-0.3387296215</v>
      </c>
      <c r="AC563" s="59">
        <v>-0.0983512505</v>
      </c>
      <c r="AD563" s="61">
        <f>IF(AND($G563="正式版",$H563="中西医诊所"),IFERROR(R563/同类汇总数据!C$3,0),IF(AND($G563="正式版",$H563="中医诊所"),IFERROR(R563/同类汇总数据!C$4,0),IF(AND($G563="正式版",$H563="口腔诊所"),IFERROR(R563/同类汇总数据!C$5,0),IF(AND($G563="检查版",$H563="中西医诊所"),IFERROR(R563/同类汇总数据!C$6,0),IF(AND($G563="检查版",$H563="中医诊所"),IFERROR(R563/同类汇总数据!C$7,0),IF(AND($G563="检查版",$H563="口腔诊所"),IFERROR(R563/同类汇总数据!C$8,0),IF(AND($G563="互联网版",$H563="中西医诊所"),IFERROR(R563/同类汇总数据!C$9,0),IF(AND($G563="互联网版",$H563="中医诊所"),IFERROR(R563/同类汇总数据!C$10,0),IF(AND($G563="互联网版",$H563="口腔诊所"),IFERROR(R563/同类汇总数据!C$11,0))))))))))</f>
        <v>1.22033245556062</v>
      </c>
      <c r="AE563" s="61">
        <f>IF(AND($G563="正式版",$H563="中西医诊所"),IFERROR(S563/同类汇总数据!D$3,0),IF(AND($G563="正式版",$H563="中医诊所"),IFERROR(S563/同类汇总数据!D$4,0),IF(AND($G563="正式版",$H563="口腔诊所"),IFERROR(S563/同类汇总数据!D$5,0),IF(AND($G563="检查版",$H563="中西医诊所"),IFERROR(S563/同类汇总数据!D$6,0),IF(AND($G563="检查版",$H563="中医诊所"),IFERROR(S563/同类汇总数据!D$7,0),IF(AND($G563="检查版",$H563="口腔诊所"),IFERROR(S563/同类汇总数据!D$8,0),IF(AND($G563="互联网版",$H563="中西医诊所"),IFERROR(S563/同类汇总数据!D$9,0),IF(AND($G563="互联网版",$H563="中医诊所"),IFERROR(S563/同类汇总数据!D$10,0),IF(AND($G563="互联网版",$H563="口腔诊所"),IFERROR(S563/同类汇总数据!D$11,0))))))))))</f>
        <v>0.974611552605488</v>
      </c>
      <c r="AF563" s="61">
        <f>IF(AND($G563="正式版",$H563="中西医诊所"),IFERROR(T563/同类汇总数据!E$3,0),IF(AND($G563="正式版",$H563="中医诊所"),IFERROR(T563/同类汇总数据!E$4,0),IF(AND($G563="正式版",$H563="口腔诊所"),IFERROR(T563/同类汇总数据!E$5,0),IF(AND($G563="检查版",$H563="中西医诊所"),IFERROR(T563/同类汇总数据!E$6,0),IF(AND($G563="检查版",$H563="中医诊所"),IFERROR(T563/同类汇总数据!E$7,0),IF(AND($G563="检查版",$H563="口腔诊所"),IFERROR(T563/同类汇总数据!E$8,0),IF(AND($G563="互联网版",$H563="中西医诊所"),IFERROR(T563/同类汇总数据!E$9,0),IF(AND($G563="互联网版",$H563="中医诊所"),IFERROR(T563/同类汇总数据!E$10,0),IF(AND($G563="互联网版",$H563="口腔诊所"),IFERROR(T563/同类汇总数据!E$11,0))))))))))</f>
        <v>1.1786280485819</v>
      </c>
      <c r="AG563" s="61">
        <f>IF(AND($G563="正式版",$H563="中西医诊所"),IFERROR(U563/同类汇总数据!F$3,0),IF(AND($G563="正式版",$H563="中医诊所"),IFERROR(U563/同类汇总数据!F$4,0),IF(AND($G563="正式版",$H563="口腔诊所"),IFERROR(U563/同类汇总数据!F$5,0),IF(AND($G563="检查版",$H563="中西医诊所"),IFERROR(U563/同类汇总数据!F$6,0),IF(AND($G563="检查版",$H563="中医诊所"),IFERROR(U563/同类汇总数据!F$7,0),IF(AND($G563="检查版",$H563="口腔诊所"),IFERROR(U563/同类汇总数据!F$8,0),IF(AND($G563="互联网版",$H563="中西医诊所"),IFERROR(U563/同类汇总数据!F$9,0),IF(AND($G563="互联网版",$H563="中医诊所"),IFERROR(U563/同类汇总数据!F$10,0),IF(AND($G563="互联网版",$H563="口腔诊所"),IFERROR(U563/同类汇总数据!F$11,0))))))))))</f>
        <v>1.15970571541761</v>
      </c>
      <c r="AH563" s="61">
        <f>IF(AND($G563="正式版",$H563="中西医诊所"),IFERROR(V563/同类汇总数据!G$3,0),IF(AND($G563="正式版",$H563="中医诊所"),IFERROR(V563/同类汇总数据!G$4,0),IF(AND($G563="正式版",$H563="口腔诊所"),IFERROR(V563/同类汇总数据!G$5,0),IF(AND($G563="检查版",$H563="中西医诊所"),IFERROR(V563/同类汇总数据!G$6,0),IF(AND($G563="检查版",$H563="中医诊所"),IFERROR(V563/同类汇总数据!G$7,0),IF(AND($G563="检查版",$H563="口腔诊所"),IFERROR(V563/同类汇总数据!G$8,0),IF(AND($G563="互联网版",$H563="中西医诊所"),IFERROR(V563/同类汇总数据!G$9,0),IF(AND($G563="互联网版",$H563="中医诊所"),IFERROR(V563/同类汇总数据!G$10,0),IF(AND($G563="互联网版",$H563="口腔诊所"),IFERROR(V563/同类汇总数据!G$11,0))))))))))</f>
        <v>1.30800170040221</v>
      </c>
      <c r="AI563" s="61">
        <f>IF(AND($G563="正式版",$H563="中西医诊所"),IFERROR(W563/同类汇总数据!H$3,0),IF(AND($G563="正式版",$H563="中医诊所"),IFERROR(W563/同类汇总数据!H$4,0),IF(AND($G563="正式版",$H563="口腔诊所"),IFERROR(W563/同类汇总数据!H$5,0),IF(AND($G563="检查版",$H563="中西医诊所"),IFERROR(W563/同类汇总数据!H$6,0),IF(AND($G563="检查版",$H563="中医诊所"),IFERROR(W563/同类汇总数据!H$7,0),IF(AND($G563="检查版",$H563="口腔诊所"),IFERROR(W563/同类汇总数据!H$8,0),IF(AND($G563="互联网版",$H563="中西医诊所"),IFERROR(W563/同类汇总数据!H$9,0),IF(AND($G563="互联网版",$H563="中医诊所"),IFERROR(W563/同类汇总数据!H$10,0),IF(AND($G563="互联网版",$H563="口腔诊所"),IFERROR(W563/同类汇总数据!H$11,0))))))))))</f>
        <v>1.17058100201734</v>
      </c>
      <c r="AJ563" s="61">
        <f>IF(AND($G563="正式版",$H563="中西医诊所"),IFERROR(X563/同类汇总数据!I$3,0),IF(AND($G563="正式版",$H563="中医诊所"),IFERROR(X563/同类汇总数据!I$4,0),IF(AND($G563="正式版",$H563="口腔诊所"),IFERROR(X563/同类汇总数据!I$5,0),IF(AND($G563="检查版",$H563="中西医诊所"),IFERROR(X563/同类汇总数据!I$6,0),IF(AND($G563="检查版",$H563="中医诊所"),IFERROR(X563/同类汇总数据!I$7,0),IF(AND($G563="检查版",$H563="口腔诊所"),IFERROR(X563/同类汇总数据!I$8,0),IF(AND($G563="互联网版",$H563="中西医诊所"),IFERROR(X563/同类汇总数据!I$9,0),IF(AND($G563="互联网版",$H563="中医诊所"),IFERROR(X563/同类汇总数据!I$10,0),IF(AND($G563="互联网版",$H563="口腔诊所"),IFERROR(X563/同类汇总数据!I$11,0))))))))))</f>
        <v>1.22733031163667</v>
      </c>
      <c r="AK563" s="61">
        <f>IF(AND($G563="正式版",$H563="中西医诊所"),IFERROR(Y563/同类汇总数据!J$3,0),IF(AND($G563="正式版",$H563="中医诊所"),IFERROR(Y563/同类汇总数据!J$4,0),IF(AND($G563="正式版",$H563="口腔诊所"),IFERROR(Y563/同类汇总数据!J$5,0),IF(AND($G563="检查版",$H563="中西医诊所"),IFERROR(Y563/同类汇总数据!J$6,0),IF(AND($G563="检查版",$H563="中医诊所"),IFERROR(Y563/同类汇总数据!J$7,0),IF(AND($G563="检查版",$H563="口腔诊所"),IFERROR(Y563/同类汇总数据!J$8,0),IF(AND($G563="互联网版",$H563="中西医诊所"),IFERROR(Y563/同类汇总数据!J$9,0),IF(AND($G563="互联网版",$H563="中医诊所"),IFERROR(Y563/同类汇总数据!J$10,0),IF(AND($G563="互联网版",$H563="口腔诊所"),IFERROR(Y563/同类汇总数据!J$11,0))))))))))</f>
        <v>1.22504152750888</v>
      </c>
      <c r="AL563" s="62" t="str">
        <f ca="1" t="shared" si="144"/>
        <v>-</v>
      </c>
      <c r="AM563" s="62" t="str">
        <f t="shared" si="145"/>
        <v/>
      </c>
      <c r="AN563" s="5" t="str">
        <f t="shared" si="146"/>
        <v/>
      </c>
      <c r="AO563" s="63">
        <f t="shared" si="147"/>
        <v>46104.3951064699</v>
      </c>
      <c r="AP563" s="5" t="str">
        <f t="shared" si="148"/>
        <v/>
      </c>
      <c r="AQ563" s="60">
        <v>45469.466992419</v>
      </c>
    </row>
    <row r="564" ht="17" spans="1:43">
      <c r="A564" s="5">
        <f t="shared" ref="A564:A573" si="152">ROW()-3</f>
        <v>561</v>
      </c>
      <c r="B564" s="55" t="str">
        <f t="shared" si="141"/>
        <v>连续三月交易上升</v>
      </c>
      <c r="C564" s="2" t="str">
        <f t="shared" si="142"/>
        <v/>
      </c>
      <c r="D564" s="56" t="str">
        <f t="shared" si="143"/>
        <v>-</v>
      </c>
      <c r="E564" s="84" t="s">
        <v>1592</v>
      </c>
      <c r="F564" s="58">
        <v>45469.7469810532</v>
      </c>
      <c r="G564" s="59" t="s">
        <v>38</v>
      </c>
      <c r="H564" s="59" t="s">
        <v>63</v>
      </c>
      <c r="I564" s="59" t="s">
        <v>40</v>
      </c>
      <c r="J564" s="59" t="s">
        <v>155</v>
      </c>
      <c r="K564" s="59" t="s">
        <v>1593</v>
      </c>
      <c r="L564" s="59"/>
      <c r="M564" s="60">
        <v>46103.4868171296</v>
      </c>
      <c r="N564" s="60">
        <v>46103.6858320718</v>
      </c>
      <c r="O564" s="60">
        <v>45840.4594739583</v>
      </c>
      <c r="P564" s="60">
        <v>46078.7508711227</v>
      </c>
      <c r="Q564" s="60">
        <v>46103.6901826157</v>
      </c>
      <c r="R564" s="59">
        <v>3650</v>
      </c>
      <c r="S564" s="59">
        <v>19716</v>
      </c>
      <c r="T564" s="59">
        <v>32440</v>
      </c>
      <c r="U564" s="59">
        <v>29584</v>
      </c>
      <c r="V564" s="59">
        <v>8</v>
      </c>
      <c r="W564" s="59">
        <v>26</v>
      </c>
      <c r="X564" s="59">
        <v>47</v>
      </c>
      <c r="Y564" s="59">
        <v>41</v>
      </c>
      <c r="Z564" s="59">
        <v>924.5</v>
      </c>
      <c r="AA564" s="59">
        <v>1.2772002772</v>
      </c>
      <c r="AB564" s="59">
        <v>1.1293654697</v>
      </c>
      <c r="AC564" s="59">
        <v>-0.4030394191</v>
      </c>
      <c r="AD564" s="61">
        <f>IF(AND($G564="正式版",$H564="中西医诊所"),IFERROR(R564/同类汇总数据!C$3,0),IF(AND($G564="正式版",$H564="中医诊所"),IFERROR(R564/同类汇总数据!C$4,0),IF(AND($G564="正式版",$H564="口腔诊所"),IFERROR(R564/同类汇总数据!C$5,0),IF(AND($G564="检查版",$H564="中西医诊所"),IFERROR(R564/同类汇总数据!C$6,0),IF(AND($G564="检查版",$H564="中医诊所"),IFERROR(R564/同类汇总数据!C$7,0),IF(AND($G564="检查版",$H564="口腔诊所"),IFERROR(R564/同类汇总数据!C$8,0),IF(AND($G564="互联网版",$H564="中西医诊所"),IFERROR(R564/同类汇总数据!C$9,0),IF(AND($G564="互联网版",$H564="中医诊所"),IFERROR(R564/同类汇总数据!C$10,0),IF(AND($G564="互联网版",$H564="口腔诊所"),IFERROR(R564/同类汇总数据!C$11,0))))))))))</f>
        <v>0.365089665870447</v>
      </c>
      <c r="AE564" s="61">
        <f>IF(AND($G564="正式版",$H564="中西医诊所"),IFERROR(S564/同类汇总数据!D$3,0),IF(AND($G564="正式版",$H564="中医诊所"),IFERROR(S564/同类汇总数据!D$4,0),IF(AND($G564="正式版",$H564="口腔诊所"),IFERROR(S564/同类汇总数据!D$5,0),IF(AND($G564="检查版",$H564="中西医诊所"),IFERROR(S564/同类汇总数据!D$6,0),IF(AND($G564="检查版",$H564="中医诊所"),IFERROR(S564/同类汇总数据!D$7,0),IF(AND($G564="检查版",$H564="口腔诊所"),IFERROR(S564/同类汇总数据!D$8,0),IF(AND($G564="互联网版",$H564="中西医诊所"),IFERROR(S564/同类汇总数据!D$9,0),IF(AND($G564="互联网版",$H564="中医诊所"),IFERROR(S564/同类汇总数据!D$10,0),IF(AND($G564="互联网版",$H564="口腔诊所"),IFERROR(S564/同类汇总数据!D$11,0))))))))))</f>
        <v>0.453963321725498</v>
      </c>
      <c r="AF564" s="61">
        <f>IF(AND($G564="正式版",$H564="中西医诊所"),IFERROR(T564/同类汇总数据!E$3,0),IF(AND($G564="正式版",$H564="中医诊所"),IFERROR(T564/同类汇总数据!E$4,0),IF(AND($G564="正式版",$H564="口腔诊所"),IFERROR(T564/同类汇总数据!E$5,0),IF(AND($G564="检查版",$H564="中西医诊所"),IFERROR(T564/同类汇总数据!E$6,0),IF(AND($G564="检查版",$H564="中医诊所"),IFERROR(T564/同类汇总数据!E$7,0),IF(AND($G564="检查版",$H564="口腔诊所"),IFERROR(T564/同类汇总数据!E$8,0),IF(AND($G564="互联网版",$H564="中西医诊所"),IFERROR(T564/同类汇总数据!E$9,0),IF(AND($G564="互联网版",$H564="中医诊所"),IFERROR(T564/同类汇总数据!E$10,0),IF(AND($G564="互联网版",$H564="口腔诊所"),IFERROR(T564/同类汇总数据!E$11,0))))))))))</f>
        <v>0.292602950741718</v>
      </c>
      <c r="AG564" s="61">
        <f>IF(AND($G564="正式版",$H564="中西医诊所"),IFERROR(U564/同类汇总数据!F$3,0),IF(AND($G564="正式版",$H564="中医诊所"),IFERROR(U564/同类汇总数据!F$4,0),IF(AND($G564="正式版",$H564="口腔诊所"),IFERROR(U564/同类汇总数据!F$5,0),IF(AND($G564="检查版",$H564="中西医诊所"),IFERROR(U564/同类汇总数据!F$6,0),IF(AND($G564="检查版",$H564="中医诊所"),IFERROR(U564/同类汇总数据!F$7,0),IF(AND($G564="检查版",$H564="口腔诊所"),IFERROR(U564/同类汇总数据!F$8,0),IF(AND($G564="互联网版",$H564="中西医诊所"),IFERROR(U564/同类汇总数据!F$9,0),IF(AND($G564="互联网版",$H564="中医诊所"),IFERROR(U564/同类汇总数据!F$10,0),IF(AND($G564="互联网版",$H564="口腔诊所"),IFERROR(U564/同类汇总数据!F$11,0))))))))))</f>
        <v>0.296142075853738</v>
      </c>
      <c r="AH564" s="61">
        <f>IF(AND($G564="正式版",$H564="中西医诊所"),IFERROR(V564/同类汇总数据!G$3,0),IF(AND($G564="正式版",$H564="中医诊所"),IFERROR(V564/同类汇总数据!G$4,0),IF(AND($G564="正式版",$H564="口腔诊所"),IFERROR(V564/同类汇总数据!G$5,0),IF(AND($G564="检查版",$H564="中西医诊所"),IFERROR(V564/同类汇总数据!G$6,0),IF(AND($G564="检查版",$H564="中医诊所"),IFERROR(V564/同类汇总数据!G$7,0),IF(AND($G564="检查版",$H564="口腔诊所"),IFERROR(V564/同类汇总数据!G$8,0),IF(AND($G564="互联网版",$H564="中西医诊所"),IFERROR(V564/同类汇总数据!G$9,0),IF(AND($G564="互联网版",$H564="中医诊所"),IFERROR(V564/同类汇总数据!G$10,0),IF(AND($G564="互联网版",$H564="口腔诊所"),IFERROR(V564/同类汇总数据!G$11,0))))))))))</f>
        <v>0.594512648256592</v>
      </c>
      <c r="AI564" s="61">
        <f>IF(AND($G564="正式版",$H564="中西医诊所"),IFERROR(W564/同类汇总数据!H$3,0),IF(AND($G564="正式版",$H564="中医诊所"),IFERROR(W564/同类汇总数据!H$4,0),IF(AND($G564="正式版",$H564="口腔诊所"),IFERROR(W564/同类汇总数据!H$5,0),IF(AND($G564="检查版",$H564="中西医诊所"),IFERROR(W564/同类汇总数据!H$6,0),IF(AND($G564="检查版",$H564="中医诊所"),IFERROR(W564/同类汇总数据!H$7,0),IF(AND($G564="检查版",$H564="口腔诊所"),IFERROR(W564/同类汇总数据!H$8,0),IF(AND($G564="互联网版",$H564="中西医诊所"),IFERROR(W564/同类汇总数据!H$9,0),IF(AND($G564="互联网版",$H564="中医诊所"),IFERROR(W564/同类汇总数据!H$10,0),IF(AND($G564="互联网版",$H564="口腔诊所"),IFERROR(W564/同类汇总数据!H$11,0))))))))))</f>
        <v>0.457856912670838</v>
      </c>
      <c r="AJ564" s="61">
        <f>IF(AND($G564="正式版",$H564="中西医诊所"),IFERROR(X564/同类汇总数据!I$3,0),IF(AND($G564="正式版",$H564="中医诊所"),IFERROR(X564/同类汇总数据!I$4,0),IF(AND($G564="正式版",$H564="口腔诊所"),IFERROR(X564/同类汇总数据!I$5,0),IF(AND($G564="检查版",$H564="中西医诊所"),IFERROR(X564/同类汇总数据!I$6,0),IF(AND($G564="检查版",$H564="中医诊所"),IFERROR(X564/同类汇总数据!I$7,0),IF(AND($G564="检查版",$H564="口腔诊所"),IFERROR(X564/同类汇总数据!I$8,0),IF(AND($G564="互联网版",$H564="中西医诊所"),IFERROR(X564/同类汇总数据!I$9,0),IF(AND($G564="互联网版",$H564="中医诊所"),IFERROR(X564/同类汇总数据!I$10,0),IF(AND($G564="互联网版",$H564="口腔诊所"),IFERROR(X564/同类汇总数据!I$11,0))))))))))</f>
        <v>0.318554440615013</v>
      </c>
      <c r="AK564" s="61">
        <f>IF(AND($G564="正式版",$H564="中西医诊所"),IFERROR(Y564/同类汇总数据!J$3,0),IF(AND($G564="正式版",$H564="中医诊所"),IFERROR(Y564/同类汇总数据!J$4,0),IF(AND($G564="正式版",$H564="口腔诊所"),IFERROR(Y564/同类汇总数据!J$5,0),IF(AND($G564="检查版",$H564="中西医诊所"),IFERROR(Y564/同类汇总数据!J$6,0),IF(AND($G564="检查版",$H564="中医诊所"),IFERROR(Y564/同类汇总数据!J$7,0),IF(AND($G564="检查版",$H564="口腔诊所"),IFERROR(Y564/同类汇总数据!J$8,0),IF(AND($G564="互联网版",$H564="中西医诊所"),IFERROR(Y564/同类汇总数据!J$9,0),IF(AND($G564="互联网版",$H564="中医诊所"),IFERROR(Y564/同类汇总数据!J$10,0),IF(AND($G564="互联网版",$H564="口腔诊所"),IFERROR(Y564/同类汇总数据!J$11,0))))))))))</f>
        <v>0.308718434481289</v>
      </c>
      <c r="AL564" s="62" t="str">
        <f ca="1" t="shared" si="144"/>
        <v>-</v>
      </c>
      <c r="AM564" s="62" t="str">
        <f t="shared" si="145"/>
        <v>低于同行50%</v>
      </c>
      <c r="AN564" s="5" t="str">
        <f t="shared" si="146"/>
        <v>低于同行50%</v>
      </c>
      <c r="AO564" s="63">
        <f t="shared" si="147"/>
        <v>46103.6901826157</v>
      </c>
      <c r="AP564" s="5" t="str">
        <f t="shared" si="148"/>
        <v/>
      </c>
      <c r="AQ564" s="60">
        <v>45469.5145379514</v>
      </c>
    </row>
    <row r="565" ht="17" spans="1:43">
      <c r="A565" s="5">
        <f t="shared" si="152"/>
        <v>562</v>
      </c>
      <c r="B565" s="55" t="str">
        <f t="shared" si="141"/>
        <v>交易波动较大</v>
      </c>
      <c r="C565" s="2" t="str">
        <f t="shared" si="142"/>
        <v>本月交易额降超20%</v>
      </c>
      <c r="D565" s="56" t="str">
        <f t="shared" si="143"/>
        <v>-</v>
      </c>
      <c r="E565" s="84" t="s">
        <v>1594</v>
      </c>
      <c r="F565" s="58">
        <v>45469.8838870139</v>
      </c>
      <c r="G565" s="59" t="s">
        <v>38</v>
      </c>
      <c r="H565" s="59" t="s">
        <v>39</v>
      </c>
      <c r="I565" s="59" t="s">
        <v>40</v>
      </c>
      <c r="J565" s="59" t="s">
        <v>121</v>
      </c>
      <c r="K565" s="59" t="s">
        <v>1595</v>
      </c>
      <c r="L565" s="59"/>
      <c r="M565" s="60">
        <v>46102.4122106481</v>
      </c>
      <c r="N565" s="60">
        <v>46102.7733162847</v>
      </c>
      <c r="O565" s="60">
        <v>46102.7721358681</v>
      </c>
      <c r="P565" s="60">
        <v>46102.6487358565</v>
      </c>
      <c r="Q565" s="60">
        <v>46102.7733395486</v>
      </c>
      <c r="R565" s="59">
        <v>953</v>
      </c>
      <c r="S565" s="59">
        <v>3630.6</v>
      </c>
      <c r="T565" s="59">
        <v>16512.77</v>
      </c>
      <c r="U565" s="59">
        <v>13052.53</v>
      </c>
      <c r="V565" s="59">
        <v>11</v>
      </c>
      <c r="W565" s="59">
        <v>39</v>
      </c>
      <c r="X565" s="59">
        <v>158</v>
      </c>
      <c r="Y565" s="59">
        <v>132</v>
      </c>
      <c r="Z565" s="59">
        <v>140.3497849462</v>
      </c>
      <c r="AA565" s="59">
        <v>-0.3113338</v>
      </c>
      <c r="AB565" s="59">
        <v>-0.3072583782</v>
      </c>
      <c r="AC565" s="59">
        <v>-0.0319965301</v>
      </c>
      <c r="AD565" s="61">
        <f>IF(AND($G565="正式版",$H565="中西医诊所"),IFERROR(R565/同类汇总数据!C$3,0),IF(AND($G565="正式版",$H565="中医诊所"),IFERROR(R565/同类汇总数据!C$4,0),IF(AND($G565="正式版",$H565="口腔诊所"),IFERROR(R565/同类汇总数据!C$5,0),IF(AND($G565="检查版",$H565="中西医诊所"),IFERROR(R565/同类汇总数据!C$6,0),IF(AND($G565="检查版",$H565="中医诊所"),IFERROR(R565/同类汇总数据!C$7,0),IF(AND($G565="检查版",$H565="口腔诊所"),IFERROR(R565/同类汇总数据!C$8,0),IF(AND($G565="互联网版",$H565="中西医诊所"),IFERROR(R565/同类汇总数据!C$9,0),IF(AND($G565="互联网版",$H565="中医诊所"),IFERROR(R565/同类汇总数据!C$10,0),IF(AND($G565="互联网版",$H565="口腔诊所"),IFERROR(R565/同类汇总数据!C$11,0))))))))))</f>
        <v>0.104133066457495</v>
      </c>
      <c r="AE565" s="61">
        <f>IF(AND($G565="正式版",$H565="中西医诊所"),IFERROR(S565/同类汇总数据!D$3,0),IF(AND($G565="正式版",$H565="中医诊所"),IFERROR(S565/同类汇总数据!D$4,0),IF(AND($G565="正式版",$H565="口腔诊所"),IFERROR(S565/同类汇总数据!D$5,0),IF(AND($G565="检查版",$H565="中西医诊所"),IFERROR(S565/同类汇总数据!D$6,0),IF(AND($G565="检查版",$H565="中医诊所"),IFERROR(S565/同类汇总数据!D$7,0),IF(AND($G565="检查版",$H565="口腔诊所"),IFERROR(S565/同类汇总数据!D$8,0),IF(AND($G565="互联网版",$H565="中西医诊所"),IFERROR(S565/同类汇总数据!D$9,0),IF(AND($G565="互联网版",$H565="中医诊所"),IFERROR(S565/同类汇总数据!D$10,0),IF(AND($G565="互联网版",$H565="口腔诊所"),IFERROR(S565/同类汇总数据!D$11,0))))))))))</f>
        <v>0.0995129205839758</v>
      </c>
      <c r="AF565" s="61">
        <f>IF(AND($G565="正式版",$H565="中西医诊所"),IFERROR(T565/同类汇总数据!E$3,0),IF(AND($G565="正式版",$H565="中医诊所"),IFERROR(T565/同类汇总数据!E$4,0),IF(AND($G565="正式版",$H565="口腔诊所"),IFERROR(T565/同类汇总数据!E$5,0),IF(AND($G565="检查版",$H565="中西医诊所"),IFERROR(T565/同类汇总数据!E$6,0),IF(AND($G565="检查版",$H565="中医诊所"),IFERROR(T565/同类汇总数据!E$7,0),IF(AND($G565="检查版",$H565="口腔诊所"),IFERROR(T565/同类汇总数据!E$8,0),IF(AND($G565="互联网版",$H565="中西医诊所"),IFERROR(T565/同类汇总数据!E$9,0),IF(AND($G565="互联网版",$H565="中医诊所"),IFERROR(T565/同类汇总数据!E$10,0),IF(AND($G565="互联网版",$H565="口腔诊所"),IFERROR(T565/同类汇总数据!E$11,0))))))))))</f>
        <v>0.151331967329581</v>
      </c>
      <c r="AG565" s="61">
        <f>IF(AND($G565="正式版",$H565="中西医诊所"),IFERROR(U565/同类汇总数据!F$3,0),IF(AND($G565="正式版",$H565="中医诊所"),IFERROR(U565/同类汇总数据!F$4,0),IF(AND($G565="正式版",$H565="口腔诊所"),IFERROR(U565/同类汇总数据!F$5,0),IF(AND($G565="检查版",$H565="中西医诊所"),IFERROR(U565/同类汇总数据!F$6,0),IF(AND($G565="检查版",$H565="中医诊所"),IFERROR(U565/同类汇总数据!F$7,0),IF(AND($G565="检查版",$H565="口腔诊所"),IFERROR(U565/同类汇总数据!F$8,0),IF(AND($G565="互联网版",$H565="中西医诊所"),IFERROR(U565/同类汇总数据!F$9,0),IF(AND($G565="互联网版",$H565="中医诊所"),IFERROR(U565/同类汇总数据!F$10,0),IF(AND($G565="互联网版",$H565="口腔诊所"),IFERROR(U565/同类汇总数据!F$11,0))))))))))</f>
        <v>0.136072740814179</v>
      </c>
      <c r="AH565" s="61">
        <f>IF(AND($G565="正式版",$H565="中西医诊所"),IFERROR(V565/同类汇总数据!G$3,0),IF(AND($G565="正式版",$H565="中医诊所"),IFERROR(V565/同类汇总数据!G$4,0),IF(AND($G565="正式版",$H565="口腔诊所"),IFERROR(V565/同类汇总数据!G$5,0),IF(AND($G565="检查版",$H565="中西医诊所"),IFERROR(V565/同类汇总数据!G$6,0),IF(AND($G565="检查版",$H565="中医诊所"),IFERROR(V565/同类汇总数据!G$7,0),IF(AND($G565="检查版",$H565="口腔诊所"),IFERROR(V565/同类汇总数据!G$8,0),IF(AND($G565="互联网版",$H565="中西医诊所"),IFERROR(V565/同类汇总数据!G$9,0),IF(AND($G565="互联网版",$H565="中医诊所"),IFERROR(V565/同类汇总数据!G$10,0),IF(AND($G565="互联网版",$H565="口腔诊所"),IFERROR(V565/同类汇总数据!G$11,0))))))))))</f>
        <v>0.116032408906648</v>
      </c>
      <c r="AI565" s="61">
        <f>IF(AND($G565="正式版",$H565="中西医诊所"),IFERROR(W565/同类汇总数据!H$3,0),IF(AND($G565="正式版",$H565="中医诊所"),IFERROR(W565/同类汇总数据!H$4,0),IF(AND($G565="正式版",$H565="口腔诊所"),IFERROR(W565/同类汇总数据!H$5,0),IF(AND($G565="检查版",$H565="中西医诊所"),IFERROR(W565/同类汇总数据!H$6,0),IF(AND($G565="检查版",$H565="中医诊所"),IFERROR(W565/同类汇总数据!H$7,0),IF(AND($G565="检查版",$H565="口腔诊所"),IFERROR(W565/同类汇总数据!H$8,0),IF(AND($G565="互联网版",$H565="中西医诊所"),IFERROR(W565/同类汇总数据!H$9,0),IF(AND($G565="互联网版",$H565="中医诊所"),IFERROR(W565/同类汇总数据!H$10,0),IF(AND($G565="互联网版",$H565="口腔诊所"),IFERROR(W565/同类汇总数据!H$11,0))))))))))</f>
        <v>0.106665091305318</v>
      </c>
      <c r="AJ565" s="61">
        <f>IF(AND($G565="正式版",$H565="中西医诊所"),IFERROR(X565/同类汇总数据!I$3,0),IF(AND($G565="正式版",$H565="中医诊所"),IFERROR(X565/同类汇总数据!I$4,0),IF(AND($G565="正式版",$H565="口腔诊所"),IFERROR(X565/同类汇总数据!I$5,0),IF(AND($G565="检查版",$H565="中西医诊所"),IFERROR(X565/同类汇总数据!I$6,0),IF(AND($G565="检查版",$H565="中医诊所"),IFERROR(X565/同类汇总数据!I$7,0),IF(AND($G565="检查版",$H565="口腔诊所"),IFERROR(X565/同类汇总数据!I$8,0),IF(AND($G565="互联网版",$H565="中西医诊所"),IFERROR(X565/同类汇总数据!I$9,0),IF(AND($G565="互联网版",$H565="中医诊所"),IFERROR(X565/同类汇总数据!I$10,0),IF(AND($G565="互联网版",$H565="口腔诊所"),IFERROR(X565/同类汇总数据!I$11,0))))))))))</f>
        <v>0.139710510978814</v>
      </c>
      <c r="AK565" s="61">
        <f>IF(AND($G565="正式版",$H565="中西医诊所"),IFERROR(Y565/同类汇总数据!J$3,0),IF(AND($G565="正式版",$H565="中医诊所"),IFERROR(Y565/同类汇总数据!J$4,0),IF(AND($G565="正式版",$H565="口腔诊所"),IFERROR(Y565/同类汇总数据!J$5,0),IF(AND($G565="检查版",$H565="中西医诊所"),IFERROR(Y565/同类汇总数据!J$6,0),IF(AND($G565="检查版",$H565="中医诊所"),IFERROR(Y565/同类汇总数据!J$7,0),IF(AND($G565="检查版",$H565="口腔诊所"),IFERROR(Y565/同类汇总数据!J$8,0),IF(AND($G565="互联网版",$H565="中西医诊所"),IFERROR(Y565/同类汇总数据!J$9,0),IF(AND($G565="互联网版",$H565="中医诊所"),IFERROR(Y565/同类汇总数据!J$10,0),IF(AND($G565="互联网版",$H565="口腔诊所"),IFERROR(Y565/同类汇总数据!J$11,0))))))))))</f>
        <v>0.131896803940597</v>
      </c>
      <c r="AL565" s="62" t="str">
        <f ca="1" t="shared" si="144"/>
        <v>-</v>
      </c>
      <c r="AM565" s="62" t="str">
        <f t="shared" si="145"/>
        <v>低于同行20%</v>
      </c>
      <c r="AN565" s="5" t="str">
        <f t="shared" si="146"/>
        <v>低于同行20%</v>
      </c>
      <c r="AO565" s="63">
        <f t="shared" si="147"/>
        <v>46102.7733395486</v>
      </c>
      <c r="AP565" s="5" t="str">
        <f t="shared" si="148"/>
        <v/>
      </c>
      <c r="AQ565" s="60">
        <v>45469.5478154745</v>
      </c>
    </row>
    <row r="566" ht="17" spans="1:43">
      <c r="A566" s="5">
        <f t="shared" si="152"/>
        <v>563</v>
      </c>
      <c r="B566" s="55" t="str">
        <f t="shared" si="141"/>
        <v>无交易</v>
      </c>
      <c r="C566" s="2" t="str">
        <f t="shared" si="142"/>
        <v/>
      </c>
      <c r="D566" s="56" t="str">
        <f t="shared" si="143"/>
        <v>流失</v>
      </c>
      <c r="E566" s="84" t="s">
        <v>1596</v>
      </c>
      <c r="F566" s="58">
        <v>45470.4140995023</v>
      </c>
      <c r="G566" s="59" t="s">
        <v>38</v>
      </c>
      <c r="H566" s="59" t="s">
        <v>39</v>
      </c>
      <c r="I566" s="59" t="s">
        <v>40</v>
      </c>
      <c r="J566" s="59" t="s">
        <v>155</v>
      </c>
      <c r="K566" s="59" t="s">
        <v>1597</v>
      </c>
      <c r="L566" s="59"/>
      <c r="M566" s="60">
        <v>46054.9716203704</v>
      </c>
      <c r="N566" s="60">
        <v>46013.5398458449</v>
      </c>
      <c r="O566" s="60">
        <v>45876.6702505208</v>
      </c>
      <c r="P566" s="60">
        <v>45962.5971144676</v>
      </c>
      <c r="Q566" s="60">
        <v>46013.5398909838</v>
      </c>
      <c r="R566" s="59"/>
      <c r="S566" s="59"/>
      <c r="T566" s="59"/>
      <c r="U566" s="59"/>
      <c r="V566" s="59"/>
      <c r="W566" s="59"/>
      <c r="X566" s="59"/>
      <c r="Y566" s="59"/>
      <c r="Z566" s="59"/>
      <c r="AA566" s="59"/>
      <c r="AB566" s="59"/>
      <c r="AC566" s="59"/>
      <c r="AD566" s="61">
        <f>IF(AND($G566="正式版",$H566="中西医诊所"),IFERROR(R566/同类汇总数据!C$3,0),IF(AND($G566="正式版",$H566="中医诊所"),IFERROR(R566/同类汇总数据!C$4,0),IF(AND($G566="正式版",$H566="口腔诊所"),IFERROR(R566/同类汇总数据!C$5,0),IF(AND($G566="检查版",$H566="中西医诊所"),IFERROR(R566/同类汇总数据!C$6,0),IF(AND($G566="检查版",$H566="中医诊所"),IFERROR(R566/同类汇总数据!C$7,0),IF(AND($G566="检查版",$H566="口腔诊所"),IFERROR(R566/同类汇总数据!C$8,0),IF(AND($G566="互联网版",$H566="中西医诊所"),IFERROR(R566/同类汇总数据!C$9,0),IF(AND($G566="互联网版",$H566="中医诊所"),IFERROR(R566/同类汇总数据!C$10,0),IF(AND($G566="互联网版",$H566="口腔诊所"),IFERROR(R566/同类汇总数据!C$11,0))))))))))</f>
        <v>0</v>
      </c>
      <c r="AE566" s="61">
        <f>IF(AND($G566="正式版",$H566="中西医诊所"),IFERROR(S566/同类汇总数据!D$3,0),IF(AND($G566="正式版",$H566="中医诊所"),IFERROR(S566/同类汇总数据!D$4,0),IF(AND($G566="正式版",$H566="口腔诊所"),IFERROR(S566/同类汇总数据!D$5,0),IF(AND($G566="检查版",$H566="中西医诊所"),IFERROR(S566/同类汇总数据!D$6,0),IF(AND($G566="检查版",$H566="中医诊所"),IFERROR(S566/同类汇总数据!D$7,0),IF(AND($G566="检查版",$H566="口腔诊所"),IFERROR(S566/同类汇总数据!D$8,0),IF(AND($G566="互联网版",$H566="中西医诊所"),IFERROR(S566/同类汇总数据!D$9,0),IF(AND($G566="互联网版",$H566="中医诊所"),IFERROR(S566/同类汇总数据!D$10,0),IF(AND($G566="互联网版",$H566="口腔诊所"),IFERROR(S566/同类汇总数据!D$11,0))))))))))</f>
        <v>0</v>
      </c>
      <c r="AF566" s="61">
        <f>IF(AND($G566="正式版",$H566="中西医诊所"),IFERROR(T566/同类汇总数据!E$3,0),IF(AND($G566="正式版",$H566="中医诊所"),IFERROR(T566/同类汇总数据!E$4,0),IF(AND($G566="正式版",$H566="口腔诊所"),IFERROR(T566/同类汇总数据!E$5,0),IF(AND($G566="检查版",$H566="中西医诊所"),IFERROR(T566/同类汇总数据!E$6,0),IF(AND($G566="检查版",$H566="中医诊所"),IFERROR(T566/同类汇总数据!E$7,0),IF(AND($G566="检查版",$H566="口腔诊所"),IFERROR(T566/同类汇总数据!E$8,0),IF(AND($G566="互联网版",$H566="中西医诊所"),IFERROR(T566/同类汇总数据!E$9,0),IF(AND($G566="互联网版",$H566="中医诊所"),IFERROR(T566/同类汇总数据!E$10,0),IF(AND($G566="互联网版",$H566="口腔诊所"),IFERROR(T566/同类汇总数据!E$11,0))))))))))</f>
        <v>0</v>
      </c>
      <c r="AG566" s="61">
        <f>IF(AND($G566="正式版",$H566="中西医诊所"),IFERROR(U566/同类汇总数据!F$3,0),IF(AND($G566="正式版",$H566="中医诊所"),IFERROR(U566/同类汇总数据!F$4,0),IF(AND($G566="正式版",$H566="口腔诊所"),IFERROR(U566/同类汇总数据!F$5,0),IF(AND($G566="检查版",$H566="中西医诊所"),IFERROR(U566/同类汇总数据!F$6,0),IF(AND($G566="检查版",$H566="中医诊所"),IFERROR(U566/同类汇总数据!F$7,0),IF(AND($G566="检查版",$H566="口腔诊所"),IFERROR(U566/同类汇总数据!F$8,0),IF(AND($G566="互联网版",$H566="中西医诊所"),IFERROR(U566/同类汇总数据!F$9,0),IF(AND($G566="互联网版",$H566="中医诊所"),IFERROR(U566/同类汇总数据!F$10,0),IF(AND($G566="互联网版",$H566="口腔诊所"),IFERROR(U566/同类汇总数据!F$11,0))))))))))</f>
        <v>0</v>
      </c>
      <c r="AH566" s="61">
        <f>IF(AND($G566="正式版",$H566="中西医诊所"),IFERROR(V566/同类汇总数据!G$3,0),IF(AND($G566="正式版",$H566="中医诊所"),IFERROR(V566/同类汇总数据!G$4,0),IF(AND($G566="正式版",$H566="口腔诊所"),IFERROR(V566/同类汇总数据!G$5,0),IF(AND($G566="检查版",$H566="中西医诊所"),IFERROR(V566/同类汇总数据!G$6,0),IF(AND($G566="检查版",$H566="中医诊所"),IFERROR(V566/同类汇总数据!G$7,0),IF(AND($G566="检查版",$H566="口腔诊所"),IFERROR(V566/同类汇总数据!G$8,0),IF(AND($G566="互联网版",$H566="中西医诊所"),IFERROR(V566/同类汇总数据!G$9,0),IF(AND($G566="互联网版",$H566="中医诊所"),IFERROR(V566/同类汇总数据!G$10,0),IF(AND($G566="互联网版",$H566="口腔诊所"),IFERROR(V566/同类汇总数据!G$11,0))))))))))</f>
        <v>0</v>
      </c>
      <c r="AI566" s="61">
        <f>IF(AND($G566="正式版",$H566="中西医诊所"),IFERROR(W566/同类汇总数据!H$3,0),IF(AND($G566="正式版",$H566="中医诊所"),IFERROR(W566/同类汇总数据!H$4,0),IF(AND($G566="正式版",$H566="口腔诊所"),IFERROR(W566/同类汇总数据!H$5,0),IF(AND($G566="检查版",$H566="中西医诊所"),IFERROR(W566/同类汇总数据!H$6,0),IF(AND($G566="检查版",$H566="中医诊所"),IFERROR(W566/同类汇总数据!H$7,0),IF(AND($G566="检查版",$H566="口腔诊所"),IFERROR(W566/同类汇总数据!H$8,0),IF(AND($G566="互联网版",$H566="中西医诊所"),IFERROR(W566/同类汇总数据!H$9,0),IF(AND($G566="互联网版",$H566="中医诊所"),IFERROR(W566/同类汇总数据!H$10,0),IF(AND($G566="互联网版",$H566="口腔诊所"),IFERROR(W566/同类汇总数据!H$11,0))))))))))</f>
        <v>0</v>
      </c>
      <c r="AJ566" s="61">
        <f>IF(AND($G566="正式版",$H566="中西医诊所"),IFERROR(X566/同类汇总数据!I$3,0),IF(AND($G566="正式版",$H566="中医诊所"),IFERROR(X566/同类汇总数据!I$4,0),IF(AND($G566="正式版",$H566="口腔诊所"),IFERROR(X566/同类汇总数据!I$5,0),IF(AND($G566="检查版",$H566="中西医诊所"),IFERROR(X566/同类汇总数据!I$6,0),IF(AND($G566="检查版",$H566="中医诊所"),IFERROR(X566/同类汇总数据!I$7,0),IF(AND($G566="检查版",$H566="口腔诊所"),IFERROR(X566/同类汇总数据!I$8,0),IF(AND($G566="互联网版",$H566="中西医诊所"),IFERROR(X566/同类汇总数据!I$9,0),IF(AND($G566="互联网版",$H566="中医诊所"),IFERROR(X566/同类汇总数据!I$10,0),IF(AND($G566="互联网版",$H566="口腔诊所"),IFERROR(X566/同类汇总数据!I$11,0))))))))))</f>
        <v>0</v>
      </c>
      <c r="AK566" s="61">
        <f>IF(AND($G566="正式版",$H566="中西医诊所"),IFERROR(Y566/同类汇总数据!J$3,0),IF(AND($G566="正式版",$H566="中医诊所"),IFERROR(Y566/同类汇总数据!J$4,0),IF(AND($G566="正式版",$H566="口腔诊所"),IFERROR(Y566/同类汇总数据!J$5,0),IF(AND($G566="检查版",$H566="中西医诊所"),IFERROR(Y566/同类汇总数据!J$6,0),IF(AND($G566="检查版",$H566="中医诊所"),IFERROR(Y566/同类汇总数据!J$7,0),IF(AND($G566="检查版",$H566="口腔诊所"),IFERROR(Y566/同类汇总数据!J$8,0),IF(AND($G566="互联网版",$H566="中西医诊所"),IFERROR(Y566/同类汇总数据!J$9,0),IF(AND($G566="互联网版",$H566="中医诊所"),IFERROR(Y566/同类汇总数据!J$10,0),IF(AND($G566="互联网版",$H566="口腔诊所"),IFERROR(Y566/同类汇总数据!J$11,0))))))))))</f>
        <v>0</v>
      </c>
      <c r="AL566" s="62" t="str">
        <f ca="1" t="shared" si="144"/>
        <v>最近一月未操作</v>
      </c>
      <c r="AM566" s="62" t="str">
        <f t="shared" si="145"/>
        <v>低于同行20%</v>
      </c>
      <c r="AN566" s="5" t="str">
        <f t="shared" si="146"/>
        <v>低于同行20%</v>
      </c>
      <c r="AO566" s="63">
        <f t="shared" si="147"/>
        <v>46054.9716203704</v>
      </c>
      <c r="AP566" s="5" t="str">
        <f t="shared" si="148"/>
        <v/>
      </c>
      <c r="AQ566" s="60">
        <v>45469.6644220023</v>
      </c>
    </row>
    <row r="567" ht="17" spans="1:43">
      <c r="A567" s="5">
        <f t="shared" si="152"/>
        <v>564</v>
      </c>
      <c r="B567" s="55" t="str">
        <f t="shared" si="141"/>
        <v>交易波动较大</v>
      </c>
      <c r="C567" s="2" t="str">
        <f t="shared" si="142"/>
        <v>本月交易额降超50%</v>
      </c>
      <c r="D567" s="56" t="str">
        <f t="shared" si="143"/>
        <v>-</v>
      </c>
      <c r="E567" s="84" t="s">
        <v>1598</v>
      </c>
      <c r="F567" s="58">
        <v>45470.4179244329</v>
      </c>
      <c r="G567" s="59" t="s">
        <v>38</v>
      </c>
      <c r="H567" s="59" t="s">
        <v>39</v>
      </c>
      <c r="I567" s="59" t="s">
        <v>40</v>
      </c>
      <c r="J567" s="59" t="s">
        <v>155</v>
      </c>
      <c r="K567" s="59" t="s">
        <v>1599</v>
      </c>
      <c r="L567" s="59"/>
      <c r="M567" s="60">
        <v>46104.3937152778</v>
      </c>
      <c r="N567" s="60">
        <v>46104.3957872222</v>
      </c>
      <c r="O567" s="60">
        <v>46104.3947344097</v>
      </c>
      <c r="P567" s="60">
        <v>46100.3577564005</v>
      </c>
      <c r="Q567" s="60">
        <v>46104.3958088079</v>
      </c>
      <c r="R567" s="59">
        <v>324</v>
      </c>
      <c r="S567" s="59">
        <v>5121</v>
      </c>
      <c r="T567" s="59">
        <v>46073.2</v>
      </c>
      <c r="U567" s="59">
        <v>44048.2</v>
      </c>
      <c r="V567" s="59">
        <v>5</v>
      </c>
      <c r="W567" s="59">
        <v>41</v>
      </c>
      <c r="X567" s="59">
        <v>103</v>
      </c>
      <c r="Y567" s="59">
        <v>96</v>
      </c>
      <c r="Z567" s="85" t="s">
        <v>1600</v>
      </c>
      <c r="AA567" s="59">
        <v>-0.8530230582</v>
      </c>
      <c r="AB567" s="59">
        <v>4.702487725</v>
      </c>
      <c r="AC567" s="59">
        <v>-0.6322732853</v>
      </c>
      <c r="AD567" s="61">
        <f>IF(AND($G567="正式版",$H567="中西医诊所"),IFERROR(R567/同类汇总数据!C$3,0),IF(AND($G567="正式版",$H567="中医诊所"),IFERROR(R567/同类汇总数据!C$4,0),IF(AND($G567="正式版",$H567="口腔诊所"),IFERROR(R567/同类汇总数据!C$5,0),IF(AND($G567="检查版",$H567="中西医诊所"),IFERROR(R567/同类汇总数据!C$6,0),IF(AND($G567="检查版",$H567="中医诊所"),IFERROR(R567/同类汇总数据!C$7,0),IF(AND($G567="检查版",$H567="口腔诊所"),IFERROR(R567/同类汇总数据!C$8,0),IF(AND($G567="互联网版",$H567="中西医诊所"),IFERROR(R567/同类汇总数据!C$9,0),IF(AND($G567="互联网版",$H567="中医诊所"),IFERROR(R567/同类汇总数据!C$10,0),IF(AND($G567="互联网版",$H567="口腔诊所"),IFERROR(R567/同类汇总数据!C$11,0))))))))))</f>
        <v>0.0354030572216457</v>
      </c>
      <c r="AE567" s="61">
        <f>IF(AND($G567="正式版",$H567="中西医诊所"),IFERROR(S567/同类汇总数据!D$3,0),IF(AND($G567="正式版",$H567="中医诊所"),IFERROR(S567/同类汇总数据!D$4,0),IF(AND($G567="正式版",$H567="口腔诊所"),IFERROR(S567/同类汇总数据!D$5,0),IF(AND($G567="检查版",$H567="中西医诊所"),IFERROR(S567/同类汇总数据!D$6,0),IF(AND($G567="检查版",$H567="中医诊所"),IFERROR(S567/同类汇总数据!D$7,0),IF(AND($G567="检查版",$H567="口腔诊所"),IFERROR(S567/同类汇总数据!D$8,0),IF(AND($G567="互联网版",$H567="中西医诊所"),IFERROR(S567/同类汇总数据!D$9,0),IF(AND($G567="互联网版",$H567="中医诊所"),IFERROR(S567/同类汇总数据!D$10,0),IF(AND($G567="互联网版",$H567="口腔诊所"),IFERROR(S567/同类汇总数据!D$11,0))))))))))</f>
        <v>0.14036403523124</v>
      </c>
      <c r="AF567" s="61">
        <f>IF(AND($G567="正式版",$H567="中西医诊所"),IFERROR(T567/同类汇总数据!E$3,0),IF(AND($G567="正式版",$H567="中医诊所"),IFERROR(T567/同类汇总数据!E$4,0),IF(AND($G567="正式版",$H567="口腔诊所"),IFERROR(T567/同类汇总数据!E$5,0),IF(AND($G567="检查版",$H567="中西医诊所"),IFERROR(T567/同类汇总数据!E$6,0),IF(AND($G567="检查版",$H567="中医诊所"),IFERROR(T567/同类汇总数据!E$7,0),IF(AND($G567="检查版",$H567="口腔诊所"),IFERROR(T567/同类汇总数据!E$8,0),IF(AND($G567="互联网版",$H567="中西医诊所"),IFERROR(T567/同类汇总数据!E$9,0),IF(AND($G567="互联网版",$H567="中医诊所"),IFERROR(T567/同类汇总数据!E$10,0),IF(AND($G567="互联网版",$H567="口腔诊所"),IFERROR(T567/同类汇总数据!E$11,0))))))))))</f>
        <v>0.422239757301123</v>
      </c>
      <c r="AG567" s="61">
        <f>IF(AND($G567="正式版",$H567="中西医诊所"),IFERROR(U567/同类汇总数据!F$3,0),IF(AND($G567="正式版",$H567="中医诊所"),IFERROR(U567/同类汇总数据!F$4,0),IF(AND($G567="正式版",$H567="口腔诊所"),IFERROR(U567/同类汇总数据!F$5,0),IF(AND($G567="检查版",$H567="中西医诊所"),IFERROR(U567/同类汇总数据!F$6,0),IF(AND($G567="检查版",$H567="中医诊所"),IFERROR(U567/同类汇总数据!F$7,0),IF(AND($G567="检查版",$H567="口腔诊所"),IFERROR(U567/同类汇总数据!F$8,0),IF(AND($G567="互联网版",$H567="中西医诊所"),IFERROR(U567/同类汇总数据!F$9,0),IF(AND($G567="互联网版",$H567="中医诊所"),IFERROR(U567/同类汇总数据!F$10,0),IF(AND($G567="互联网版",$H567="口腔诊所"),IFERROR(U567/同类汇总数据!F$11,0))))))))))</f>
        <v>0.459202874992903</v>
      </c>
      <c r="AH567" s="61">
        <f>IF(AND($G567="正式版",$H567="中西医诊所"),IFERROR(V567/同类汇总数据!G$3,0),IF(AND($G567="正式版",$H567="中医诊所"),IFERROR(V567/同类汇总数据!G$4,0),IF(AND($G567="正式版",$H567="口腔诊所"),IFERROR(V567/同类汇总数据!G$5,0),IF(AND($G567="检查版",$H567="中西医诊所"),IFERROR(V567/同类汇总数据!G$6,0),IF(AND($G567="检查版",$H567="中医诊所"),IFERROR(V567/同类汇总数据!G$7,0),IF(AND($G567="检查版",$H567="口腔诊所"),IFERROR(V567/同类汇总数据!G$8,0),IF(AND($G567="互联网版",$H567="中西医诊所"),IFERROR(V567/同类汇总数据!G$9,0),IF(AND($G567="互联网版",$H567="中医诊所"),IFERROR(V567/同类汇总数据!G$10,0),IF(AND($G567="互联网版",$H567="口腔诊所"),IFERROR(V567/同类汇总数据!G$11,0))))))))))</f>
        <v>0.0527420040484762</v>
      </c>
      <c r="AI567" s="61">
        <f>IF(AND($G567="正式版",$H567="中西医诊所"),IFERROR(W567/同类汇总数据!H$3,0),IF(AND($G567="正式版",$H567="中医诊所"),IFERROR(W567/同类汇总数据!H$4,0),IF(AND($G567="正式版",$H567="口腔诊所"),IFERROR(W567/同类汇总数据!H$5,0),IF(AND($G567="检查版",$H567="中西医诊所"),IFERROR(W567/同类汇总数据!H$6,0),IF(AND($G567="检查版",$H567="中医诊所"),IFERROR(W567/同类汇总数据!H$7,0),IF(AND($G567="检查版",$H567="口腔诊所"),IFERROR(W567/同类汇总数据!H$8,0),IF(AND($G567="互联网版",$H567="中西医诊所"),IFERROR(W567/同类汇总数据!H$9,0),IF(AND($G567="互联网版",$H567="中医诊所"),IFERROR(W567/同类汇总数据!H$10,0),IF(AND($G567="互联网版",$H567="口腔诊所"),IFERROR(W567/同类汇总数据!H$11,0))))))))))</f>
        <v>0.112135095987642</v>
      </c>
      <c r="AJ567" s="61">
        <f>IF(AND($G567="正式版",$H567="中西医诊所"),IFERROR(X567/同类汇总数据!I$3,0),IF(AND($G567="正式版",$H567="中医诊所"),IFERROR(X567/同类汇总数据!I$4,0),IF(AND($G567="正式版",$H567="口腔诊所"),IFERROR(X567/同类汇总数据!I$5,0),IF(AND($G567="检查版",$H567="中西医诊所"),IFERROR(X567/同类汇总数据!I$6,0),IF(AND($G567="检查版",$H567="中医诊所"),IFERROR(X567/同类汇总数据!I$7,0),IF(AND($G567="检查版",$H567="口腔诊所"),IFERROR(X567/同类汇总数据!I$8,0),IF(AND($G567="互联网版",$H567="中西医诊所"),IFERROR(X567/同类汇总数据!I$9,0),IF(AND($G567="互联网版",$H567="中医诊所"),IFERROR(X567/同类汇总数据!I$10,0),IF(AND($G567="互联网版",$H567="口腔诊所"),IFERROR(X567/同类汇总数据!I$11,0))))))))))</f>
        <v>0.0910771052583411</v>
      </c>
      <c r="AK567" s="61">
        <f>IF(AND($G567="正式版",$H567="中西医诊所"),IFERROR(Y567/同类汇总数据!J$3,0),IF(AND($G567="正式版",$H567="中医诊所"),IFERROR(Y567/同类汇总数据!J$4,0),IF(AND($G567="正式版",$H567="口腔诊所"),IFERROR(Y567/同类汇总数据!J$5,0),IF(AND($G567="检查版",$H567="中西医诊所"),IFERROR(Y567/同类汇总数据!J$6,0),IF(AND($G567="检查版",$H567="中医诊所"),IFERROR(Y567/同类汇总数据!J$7,0),IF(AND($G567="检查版",$H567="口腔诊所"),IFERROR(Y567/同类汇总数据!J$8,0),IF(AND($G567="互联网版",$H567="中西医诊所"),IFERROR(Y567/同类汇总数据!J$9,0),IF(AND($G567="互联网版",$H567="中医诊所"),IFERROR(Y567/同类汇总数据!J$10,0),IF(AND($G567="互联网版",$H567="口腔诊所"),IFERROR(Y567/同类汇总数据!J$11,0))))))))))</f>
        <v>0.0959249483204341</v>
      </c>
      <c r="AL567" s="62" t="str">
        <f ca="1" t="shared" si="144"/>
        <v>-</v>
      </c>
      <c r="AM567" s="62" t="str">
        <f t="shared" si="145"/>
        <v>低于同行20%</v>
      </c>
      <c r="AN567" s="5" t="str">
        <f t="shared" si="146"/>
        <v>低于同行20%</v>
      </c>
      <c r="AO567" s="63">
        <f t="shared" si="147"/>
        <v>46104.3958088079</v>
      </c>
      <c r="AP567" s="5" t="str">
        <f t="shared" si="148"/>
        <v/>
      </c>
      <c r="AQ567" s="60">
        <v>45469.7469810532</v>
      </c>
    </row>
    <row r="568" ht="17" spans="1:43">
      <c r="A568" s="5">
        <f t="shared" si="152"/>
        <v>565</v>
      </c>
      <c r="B568" s="55" t="str">
        <f t="shared" si="141"/>
        <v>交易波动较大</v>
      </c>
      <c r="C568" s="2" t="str">
        <f t="shared" si="142"/>
        <v/>
      </c>
      <c r="D568" s="56" t="str">
        <f t="shared" si="143"/>
        <v>-</v>
      </c>
      <c r="E568" s="84" t="s">
        <v>1601</v>
      </c>
      <c r="F568" s="58">
        <v>45470.4183202894</v>
      </c>
      <c r="G568" s="59" t="s">
        <v>38</v>
      </c>
      <c r="H568" s="59" t="s">
        <v>39</v>
      </c>
      <c r="I568" s="59" t="s">
        <v>40</v>
      </c>
      <c r="J568" s="59" t="s">
        <v>102</v>
      </c>
      <c r="K568" s="59" t="s">
        <v>1602</v>
      </c>
      <c r="L568" s="59"/>
      <c r="M568" s="60">
        <v>46104.3874652778</v>
      </c>
      <c r="N568" s="60">
        <v>46103.7977762384</v>
      </c>
      <c r="O568" s="60">
        <v>46104.3954045833</v>
      </c>
      <c r="P568" s="60">
        <v>46101.6986490162</v>
      </c>
      <c r="Q568" s="60">
        <v>46103.7978118866</v>
      </c>
      <c r="R568" s="59">
        <v>2290</v>
      </c>
      <c r="S568" s="59">
        <v>7564</v>
      </c>
      <c r="T568" s="59">
        <v>25167.7</v>
      </c>
      <c r="U568" s="59">
        <v>20740.2</v>
      </c>
      <c r="V568" s="59">
        <v>28</v>
      </c>
      <c r="W568" s="59">
        <v>85</v>
      </c>
      <c r="X568" s="59">
        <v>286</v>
      </c>
      <c r="Y568" s="59">
        <v>243</v>
      </c>
      <c r="Z568" s="59">
        <v>118.5154285714</v>
      </c>
      <c r="AA568" s="59">
        <v>0.038269368</v>
      </c>
      <c r="AB568" s="59">
        <v>-0.2939671464</v>
      </c>
      <c r="AC568" s="59">
        <v>-0.1489194985</v>
      </c>
      <c r="AD568" s="61">
        <f>IF(AND($G568="正式版",$H568="中西医诊所"),IFERROR(R568/同类汇总数据!C$3,0),IF(AND($G568="正式版",$H568="中医诊所"),IFERROR(R568/同类汇总数据!C$4,0),IF(AND($G568="正式版",$H568="口腔诊所"),IFERROR(R568/同类汇总数据!C$5,0),IF(AND($G568="检查版",$H568="中西医诊所"),IFERROR(R568/同类汇总数据!C$6,0),IF(AND($G568="检查版",$H568="中医诊所"),IFERROR(R568/同类汇总数据!C$7,0),IF(AND($G568="检查版",$H568="口腔诊所"),IFERROR(R568/同类汇总数据!C$8,0),IF(AND($G568="互联网版",$H568="中西医诊所"),IFERROR(R568/同类汇总数据!C$9,0),IF(AND($G568="互联网版",$H568="中医诊所"),IFERROR(R568/同类汇总数据!C$10,0),IF(AND($G568="互联网版",$H568="口腔诊所"),IFERROR(R568/同类汇总数据!C$11,0))))))))))</f>
        <v>0.250225311844348</v>
      </c>
      <c r="AE568" s="61">
        <f>IF(AND($G568="正式版",$H568="中西医诊所"),IFERROR(S568/同类汇总数据!D$3,0),IF(AND($G568="正式版",$H568="中医诊所"),IFERROR(S568/同类汇总数据!D$4,0),IF(AND($G568="正式版",$H568="口腔诊所"),IFERROR(S568/同类汇总数据!D$5,0),IF(AND($G568="检查版",$H568="中西医诊所"),IFERROR(S568/同类汇总数据!D$6,0),IF(AND($G568="检查版",$H568="中医诊所"),IFERROR(S568/同类汇总数据!D$7,0),IF(AND($G568="检查版",$H568="口腔诊所"),IFERROR(S568/同类汇总数据!D$8,0),IF(AND($G568="互联网版",$H568="中西医诊所"),IFERROR(S568/同类汇总数据!D$9,0),IF(AND($G568="互联网版",$H568="中医诊所"),IFERROR(S568/同类汇总数据!D$10,0),IF(AND($G568="互联网版",$H568="口腔诊所"),IFERROR(S568/同类汇总数据!D$11,0))))))))))</f>
        <v>0.207325436924253</v>
      </c>
      <c r="AF568" s="61">
        <f>IF(AND($G568="正式版",$H568="中西医诊所"),IFERROR(T568/同类汇总数据!E$3,0),IF(AND($G568="正式版",$H568="中医诊所"),IFERROR(T568/同类汇总数据!E$4,0),IF(AND($G568="正式版",$H568="口腔诊所"),IFERROR(T568/同类汇总数据!E$5,0),IF(AND($G568="检查版",$H568="中西医诊所"),IFERROR(T568/同类汇总数据!E$6,0),IF(AND($G568="检查版",$H568="中医诊所"),IFERROR(T568/同类汇总数据!E$7,0),IF(AND($G568="检查版",$H568="口腔诊所"),IFERROR(T568/同类汇总数据!E$8,0),IF(AND($G568="互联网版",$H568="中西医诊所"),IFERROR(T568/同类汇总数据!E$9,0),IF(AND($G568="互联网版",$H568="中医诊所"),IFERROR(T568/同类汇总数据!E$10,0),IF(AND($G568="互联网版",$H568="口腔诊所"),IFERROR(T568/同类汇总数据!E$11,0))))))))))</f>
        <v>0.230650433219908</v>
      </c>
      <c r="AG568" s="61">
        <f>IF(AND($G568="正式版",$H568="中西医诊所"),IFERROR(U568/同类汇总数据!F$3,0),IF(AND($G568="正式版",$H568="中医诊所"),IFERROR(U568/同类汇总数据!F$4,0),IF(AND($G568="正式版",$H568="口腔诊所"),IFERROR(U568/同类汇总数据!F$5,0),IF(AND($G568="检查版",$H568="中西医诊所"),IFERROR(U568/同类汇总数据!F$6,0),IF(AND($G568="检查版",$H568="中医诊所"),IFERROR(U568/同类汇总数据!F$7,0),IF(AND($G568="检查版",$H568="口腔诊所"),IFERROR(U568/同类汇总数据!F$8,0),IF(AND($G568="互联网版",$H568="中西医诊所"),IFERROR(U568/同类汇总数据!F$9,0),IF(AND($G568="互联网版",$H568="中医诊所"),IFERROR(U568/同类汇总数据!F$10,0),IF(AND($G568="互联网版",$H568="口腔诊所"),IFERROR(U568/同类汇总数据!F$11,0))))))))))</f>
        <v>0.216216768629088</v>
      </c>
      <c r="AH568" s="61">
        <f>IF(AND($G568="正式版",$H568="中西医诊所"),IFERROR(V568/同类汇总数据!G$3,0),IF(AND($G568="正式版",$H568="中医诊所"),IFERROR(V568/同类汇总数据!G$4,0),IF(AND($G568="正式版",$H568="口腔诊所"),IFERROR(V568/同类汇总数据!G$5,0),IF(AND($G568="检查版",$H568="中西医诊所"),IFERROR(V568/同类汇总数据!G$6,0),IF(AND($G568="检查版",$H568="中医诊所"),IFERROR(V568/同类汇总数据!G$7,0),IF(AND($G568="检查版",$H568="口腔诊所"),IFERROR(V568/同类汇总数据!G$8,0),IF(AND($G568="互联网版",$H568="中西医诊所"),IFERROR(V568/同类汇总数据!G$9,0),IF(AND($G568="互联网版",$H568="中医诊所"),IFERROR(V568/同类汇总数据!G$10,0),IF(AND($G568="互联网版",$H568="口腔诊所"),IFERROR(V568/同类汇总数据!G$11,0))))))))))</f>
        <v>0.295355222671467</v>
      </c>
      <c r="AI568" s="61">
        <f>IF(AND($G568="正式版",$H568="中西医诊所"),IFERROR(W568/同类汇总数据!H$3,0),IF(AND($G568="正式版",$H568="中医诊所"),IFERROR(W568/同类汇总数据!H$4,0),IF(AND($G568="正式版",$H568="口腔诊所"),IFERROR(W568/同类汇总数据!H$5,0),IF(AND($G568="检查版",$H568="中西医诊所"),IFERROR(W568/同类汇总数据!H$6,0),IF(AND($G568="检查版",$H568="中医诊所"),IFERROR(W568/同类汇总数据!H$7,0),IF(AND($G568="检查版",$H568="口腔诊所"),IFERROR(W568/同类汇总数据!H$8,0),IF(AND($G568="互联网版",$H568="中西医诊所"),IFERROR(W568/同类汇总数据!H$9,0),IF(AND($G568="互联网版",$H568="中医诊所"),IFERROR(W568/同类汇总数据!H$10,0),IF(AND($G568="互联网版",$H568="口腔诊所"),IFERROR(W568/同类汇总数据!H$11,0))))))))))</f>
        <v>0.23247519899877</v>
      </c>
      <c r="AJ568" s="61">
        <f>IF(AND($G568="正式版",$H568="中西医诊所"),IFERROR(X568/同类汇总数据!I$3,0),IF(AND($G568="正式版",$H568="中医诊所"),IFERROR(X568/同类汇总数据!I$4,0),IF(AND($G568="正式版",$H568="口腔诊所"),IFERROR(X568/同类汇总数据!I$5,0),IF(AND($G568="检查版",$H568="中西医诊所"),IFERROR(X568/同类汇总数据!I$6,0),IF(AND($G568="检查版",$H568="中医诊所"),IFERROR(X568/同类汇总数据!I$7,0),IF(AND($G568="检查版",$H568="口腔诊所"),IFERROR(X568/同类汇总数据!I$8,0),IF(AND($G568="互联网版",$H568="中西医诊所"),IFERROR(X568/同类汇总数据!I$9,0),IF(AND($G568="互联网版",$H568="中医诊所"),IFERROR(X568/同类汇总数据!I$10,0),IF(AND($G568="互联网版",$H568="口腔诊所"),IFERROR(X568/同类汇总数据!I$11,0))))))))))</f>
        <v>0.252893709746462</v>
      </c>
      <c r="AK568" s="61">
        <f>IF(AND($G568="正式版",$H568="中西医诊所"),IFERROR(Y568/同类汇总数据!J$3,0),IF(AND($G568="正式版",$H568="中医诊所"),IFERROR(Y568/同类汇总数据!J$4,0),IF(AND($G568="正式版",$H568="口腔诊所"),IFERROR(Y568/同类汇总数据!J$5,0),IF(AND($G568="检查版",$H568="中西医诊所"),IFERROR(Y568/同类汇总数据!J$6,0),IF(AND($G568="检查版",$H568="中医诊所"),IFERROR(Y568/同类汇总数据!J$7,0),IF(AND($G568="检查版",$H568="口腔诊所"),IFERROR(Y568/同类汇总数据!J$8,0),IF(AND($G568="互联网版",$H568="中西医诊所"),IFERROR(Y568/同类汇总数据!J$9,0),IF(AND($G568="互联网版",$H568="中医诊所"),IFERROR(Y568/同类汇总数据!J$10,0),IF(AND($G568="互联网版",$H568="口腔诊所"),IFERROR(Y568/同类汇总数据!J$11,0))))))))))</f>
        <v>0.242810025436099</v>
      </c>
      <c r="AL568" s="62" t="str">
        <f ca="1" t="shared" si="144"/>
        <v>-</v>
      </c>
      <c r="AM568" s="62" t="str">
        <f t="shared" si="145"/>
        <v>低于同行50%</v>
      </c>
      <c r="AN568" s="5" t="str">
        <f t="shared" si="146"/>
        <v>低于同行50%</v>
      </c>
      <c r="AO568" s="63">
        <f t="shared" si="147"/>
        <v>46104.3954045833</v>
      </c>
      <c r="AP568" s="5" t="str">
        <f t="shared" si="148"/>
        <v/>
      </c>
      <c r="AQ568" s="60">
        <v>45469.8838870139</v>
      </c>
    </row>
    <row r="569" ht="17" spans="1:43">
      <c r="A569" s="5">
        <f t="shared" si="152"/>
        <v>566</v>
      </c>
      <c r="B569" s="55" t="str">
        <f t="shared" si="141"/>
        <v>交易波动较大</v>
      </c>
      <c r="C569" s="2" t="str">
        <f t="shared" si="142"/>
        <v/>
      </c>
      <c r="D569" s="56" t="str">
        <f t="shared" si="143"/>
        <v>-</v>
      </c>
      <c r="E569" s="84" t="s">
        <v>1603</v>
      </c>
      <c r="F569" s="58">
        <v>45470.4188648843</v>
      </c>
      <c r="G569" s="59" t="s">
        <v>38</v>
      </c>
      <c r="H569" s="59" t="s">
        <v>39</v>
      </c>
      <c r="I569" s="59" t="s">
        <v>40</v>
      </c>
      <c r="J569" s="59" t="s">
        <v>102</v>
      </c>
      <c r="K569" s="59" t="s">
        <v>1604</v>
      </c>
      <c r="L569" s="59" t="s">
        <v>1605</v>
      </c>
      <c r="M569" s="60">
        <v>46104.3628703704</v>
      </c>
      <c r="N569" s="60">
        <v>46103.7668949884</v>
      </c>
      <c r="O569" s="60">
        <v>46104.3942164583</v>
      </c>
      <c r="P569" s="60">
        <v>46089.4278040046</v>
      </c>
      <c r="Q569" s="60">
        <v>46103.766963669</v>
      </c>
      <c r="R569" s="59">
        <v>1600</v>
      </c>
      <c r="S569" s="59">
        <v>7385</v>
      </c>
      <c r="T569" s="59">
        <v>21253.8</v>
      </c>
      <c r="U569" s="59">
        <v>19347.8</v>
      </c>
      <c r="V569" s="59">
        <v>21</v>
      </c>
      <c r="W569" s="59">
        <v>83</v>
      </c>
      <c r="X569" s="59">
        <v>240</v>
      </c>
      <c r="Y569" s="59">
        <v>216</v>
      </c>
      <c r="Z569" s="59">
        <v>115.8550898204</v>
      </c>
      <c r="AA569" s="59">
        <v>0.1288838343</v>
      </c>
      <c r="AB569" s="59">
        <v>-0.1071497788</v>
      </c>
      <c r="AC569" s="59">
        <v>-0.61075984</v>
      </c>
      <c r="AD569" s="61">
        <f>IF(AND($G569="正式版",$H569="中西医诊所"),IFERROR(R569/同类汇总数据!C$3,0),IF(AND($G569="正式版",$H569="中医诊所"),IFERROR(R569/同类汇总数据!C$4,0),IF(AND($G569="正式版",$H569="口腔诊所"),IFERROR(R569/同类汇总数据!C$5,0),IF(AND($G569="检查版",$H569="中西医诊所"),IFERROR(R569/同类汇总数据!C$6,0),IF(AND($G569="检查版",$H569="中医诊所"),IFERROR(R569/同类汇总数据!C$7,0),IF(AND($G569="检查版",$H569="口腔诊所"),IFERROR(R569/同类汇总数据!C$8,0),IF(AND($G569="互联网版",$H569="中西医诊所"),IFERROR(R569/同类汇总数据!C$9,0),IF(AND($G569="互联网版",$H569="中医诊所"),IFERROR(R569/同类汇总数据!C$10,0),IF(AND($G569="互联网版",$H569="口腔诊所"),IFERROR(R569/同类汇总数据!C$11,0))))))))))</f>
        <v>0.174829912205658</v>
      </c>
      <c r="AE569" s="61">
        <f>IF(AND($G569="正式版",$H569="中西医诊所"),IFERROR(S569/同类汇总数据!D$3,0),IF(AND($G569="正式版",$H569="中医诊所"),IFERROR(S569/同类汇总数据!D$4,0),IF(AND($G569="正式版",$H569="口腔诊所"),IFERROR(S569/同类汇总数据!D$5,0),IF(AND($G569="检查版",$H569="中西医诊所"),IFERROR(S569/同类汇总数据!D$6,0),IF(AND($G569="检查版",$H569="中医诊所"),IFERROR(S569/同类汇总数据!D$7,0),IF(AND($G569="检查版",$H569="口腔诊所"),IFERROR(S569/同类汇总数据!D$8,0),IF(AND($G569="互联网版",$H569="中西医诊所"),IFERROR(S569/同类汇总数据!D$9,0),IF(AND($G569="互联网版",$H569="中医诊所"),IFERROR(S569/同类汇总数据!D$10,0),IF(AND($G569="互联网版",$H569="口腔诊所"),IFERROR(S569/同类汇总数据!D$11,0))))))))))</f>
        <v>0.202419136923005</v>
      </c>
      <c r="AF569" s="61">
        <f>IF(AND($G569="正式版",$H569="中西医诊所"),IFERROR(T569/同类汇总数据!E$3,0),IF(AND($G569="正式版",$H569="中医诊所"),IFERROR(T569/同类汇总数据!E$4,0),IF(AND($G569="正式版",$H569="口腔诊所"),IFERROR(T569/同类汇总数据!E$5,0),IF(AND($G569="检查版",$H569="中西医诊所"),IFERROR(T569/同类汇总数据!E$6,0),IF(AND($G569="检查版",$H569="中医诊所"),IFERROR(T569/同类汇总数据!E$7,0),IF(AND($G569="检查版",$H569="口腔诊所"),IFERROR(T569/同类汇总数据!E$8,0),IF(AND($G569="互联网版",$H569="中西医诊所"),IFERROR(T569/同类汇总数据!E$9,0),IF(AND($G569="互联网版",$H569="中医诊所"),IFERROR(T569/同类汇总数据!E$10,0),IF(AND($G569="互联网版",$H569="口腔诊所"),IFERROR(T569/同类汇总数据!E$11,0))))))))))</f>
        <v>0.194781333914871</v>
      </c>
      <c r="AG569" s="61">
        <f>IF(AND($G569="正式版",$H569="中西医诊所"),IFERROR(U569/同类汇总数据!F$3,0),IF(AND($G569="正式版",$H569="中医诊所"),IFERROR(U569/同类汇总数据!F$4,0),IF(AND($G569="正式版",$H569="口腔诊所"),IFERROR(U569/同类汇总数据!F$5,0),IF(AND($G569="检查版",$H569="中西医诊所"),IFERROR(U569/同类汇总数据!F$6,0),IF(AND($G569="检查版",$H569="中医诊所"),IFERROR(U569/同类汇总数据!F$7,0),IF(AND($G569="检查版",$H569="口腔诊所"),IFERROR(U569/同类汇总数据!F$8,0),IF(AND($G569="互联网版",$H569="中西医诊所"),IFERROR(U569/同类汇总数据!F$9,0),IF(AND($G569="互联网版",$H569="中医诊所"),IFERROR(U569/同类汇总数据!F$10,0),IF(AND($G569="互联网版",$H569="口腔诊所"),IFERROR(U569/同类汇总数据!F$11,0))))))))))</f>
        <v>0.20170098630109</v>
      </c>
      <c r="AH569" s="61">
        <f>IF(AND($G569="正式版",$H569="中西医诊所"),IFERROR(V569/同类汇总数据!G$3,0),IF(AND($G569="正式版",$H569="中医诊所"),IFERROR(V569/同类汇总数据!G$4,0),IF(AND($G569="正式版",$H569="口腔诊所"),IFERROR(V569/同类汇总数据!G$5,0),IF(AND($G569="检查版",$H569="中西医诊所"),IFERROR(V569/同类汇总数据!G$6,0),IF(AND($G569="检查版",$H569="中医诊所"),IFERROR(V569/同类汇总数据!G$7,0),IF(AND($G569="检查版",$H569="口腔诊所"),IFERROR(V569/同类汇总数据!G$8,0),IF(AND($G569="互联网版",$H569="中西医诊所"),IFERROR(V569/同类汇总数据!G$9,0),IF(AND($G569="互联网版",$H569="中医诊所"),IFERROR(V569/同类汇总数据!G$10,0),IF(AND($G569="互联网版",$H569="口腔诊所"),IFERROR(V569/同类汇总数据!G$11,0))))))))))</f>
        <v>0.2215164170036</v>
      </c>
      <c r="AI569" s="61">
        <f>IF(AND($G569="正式版",$H569="中西医诊所"),IFERROR(W569/同类汇总数据!H$3,0),IF(AND($G569="正式版",$H569="中医诊所"),IFERROR(W569/同类汇总数据!H$4,0),IF(AND($G569="正式版",$H569="口腔诊所"),IFERROR(W569/同类汇总数据!H$5,0),IF(AND($G569="检查版",$H569="中西医诊所"),IFERROR(W569/同类汇总数据!H$6,0),IF(AND($G569="检查版",$H569="中医诊所"),IFERROR(W569/同类汇总数据!H$7,0),IF(AND($G569="检查版",$H569="口腔诊所"),IFERROR(W569/同类汇总数据!H$8,0),IF(AND($G569="互联网版",$H569="中西医诊所"),IFERROR(W569/同类汇总数据!H$9,0),IF(AND($G569="互联网版",$H569="中医诊所"),IFERROR(W569/同类汇总数据!H$10,0),IF(AND($G569="互联网版",$H569="口腔诊所"),IFERROR(W569/同类汇总数据!H$11,0))))))))))</f>
        <v>0.227005194316446</v>
      </c>
      <c r="AJ569" s="61">
        <f>IF(AND($G569="正式版",$H569="中西医诊所"),IFERROR(X569/同类汇总数据!I$3,0),IF(AND($G569="正式版",$H569="中医诊所"),IFERROR(X569/同类汇总数据!I$4,0),IF(AND($G569="正式版",$H569="口腔诊所"),IFERROR(X569/同类汇总数据!I$5,0),IF(AND($G569="检查版",$H569="中西医诊所"),IFERROR(X569/同类汇总数据!I$6,0),IF(AND($G569="检查版",$H569="中医诊所"),IFERROR(X569/同类汇总数据!I$7,0),IF(AND($G569="检查版",$H569="口腔诊所"),IFERROR(X569/同类汇总数据!I$8,0),IF(AND($G569="互联网版",$H569="中西医诊所"),IFERROR(X569/同类汇总数据!I$9,0),IF(AND($G569="互联网版",$H569="中医诊所"),IFERROR(X569/同类汇总数据!I$10,0),IF(AND($G569="互联网版",$H569="口腔诊所"),IFERROR(X569/同类汇总数据!I$11,0))))))))))</f>
        <v>0.212218497689338</v>
      </c>
      <c r="AK569" s="61">
        <f>IF(AND($G569="正式版",$H569="中西医诊所"),IFERROR(Y569/同类汇总数据!J$3,0),IF(AND($G569="正式版",$H569="中医诊所"),IFERROR(Y569/同类汇总数据!J$4,0),IF(AND($G569="正式版",$H569="口腔诊所"),IFERROR(Y569/同类汇总数据!J$5,0),IF(AND($G569="检查版",$H569="中西医诊所"),IFERROR(Y569/同类汇总数据!J$6,0),IF(AND($G569="检查版",$H569="中医诊所"),IFERROR(Y569/同类汇总数据!J$7,0),IF(AND($G569="检查版",$H569="口腔诊所"),IFERROR(Y569/同类汇总数据!J$8,0),IF(AND($G569="互联网版",$H569="中西医诊所"),IFERROR(Y569/同类汇总数据!J$9,0),IF(AND($G569="互联网版",$H569="中医诊所"),IFERROR(Y569/同类汇总数据!J$10,0),IF(AND($G569="互联网版",$H569="口腔诊所"),IFERROR(Y569/同类汇总数据!J$11,0))))))))))</f>
        <v>0.215831133720977</v>
      </c>
      <c r="AL569" s="62" t="str">
        <f ca="1" t="shared" si="144"/>
        <v>-</v>
      </c>
      <c r="AM569" s="62" t="str">
        <f t="shared" si="145"/>
        <v>低于同行50%</v>
      </c>
      <c r="AN569" s="5" t="str">
        <f t="shared" si="146"/>
        <v>低于同行50%</v>
      </c>
      <c r="AO569" s="63">
        <f t="shared" si="147"/>
        <v>46104.3942164583</v>
      </c>
      <c r="AP569" s="5" t="str">
        <f t="shared" si="148"/>
        <v/>
      </c>
      <c r="AQ569" s="60">
        <v>45470.4140995023</v>
      </c>
    </row>
    <row r="570" ht="17" spans="1:43">
      <c r="A570" s="5">
        <f t="shared" si="152"/>
        <v>567</v>
      </c>
      <c r="B570" s="55" t="str">
        <f t="shared" si="141"/>
        <v>连续三月交易上升</v>
      </c>
      <c r="C570" s="2" t="str">
        <f t="shared" si="142"/>
        <v/>
      </c>
      <c r="D570" s="56" t="str">
        <f t="shared" si="143"/>
        <v>-</v>
      </c>
      <c r="E570" s="84" t="s">
        <v>1606</v>
      </c>
      <c r="F570" s="58">
        <v>45470.4192802778</v>
      </c>
      <c r="G570" s="59" t="s">
        <v>38</v>
      </c>
      <c r="H570" s="59" t="s">
        <v>39</v>
      </c>
      <c r="I570" s="59" t="s">
        <v>40</v>
      </c>
      <c r="J570" s="59" t="s">
        <v>78</v>
      </c>
      <c r="K570" s="59" t="s">
        <v>1607</v>
      </c>
      <c r="L570" s="59"/>
      <c r="M570" s="60">
        <v>46104.3320486111</v>
      </c>
      <c r="N570" s="60">
        <v>46104.37106375</v>
      </c>
      <c r="O570" s="60">
        <v>46104.3600218519</v>
      </c>
      <c r="P570" s="60">
        <v>46098.4731704051</v>
      </c>
      <c r="Q570" s="60">
        <v>46104.3710892361</v>
      </c>
      <c r="R570" s="59">
        <v>11520</v>
      </c>
      <c r="S570" s="59">
        <v>49806.96</v>
      </c>
      <c r="T570" s="59">
        <v>138384.17</v>
      </c>
      <c r="U570" s="59">
        <v>122314.61</v>
      </c>
      <c r="V570" s="59">
        <v>106</v>
      </c>
      <c r="W570" s="59">
        <v>449</v>
      </c>
      <c r="X570" s="59">
        <v>1423</v>
      </c>
      <c r="Y570" s="59">
        <v>1280</v>
      </c>
      <c r="Z570" s="59">
        <v>151.005691358</v>
      </c>
      <c r="AA570" s="59">
        <v>0.4569317444</v>
      </c>
      <c r="AB570" s="59">
        <v>-0.3714733372</v>
      </c>
      <c r="AC570" s="59">
        <v>-0.3064080382</v>
      </c>
      <c r="AD570" s="61">
        <f>IF(AND($G570="正式版",$H570="中西医诊所"),IFERROR(R570/同类汇总数据!C$3,0),IF(AND($G570="正式版",$H570="中医诊所"),IFERROR(R570/同类汇总数据!C$4,0),IF(AND($G570="正式版",$H570="口腔诊所"),IFERROR(R570/同类汇总数据!C$5,0),IF(AND($G570="检查版",$H570="中西医诊所"),IFERROR(R570/同类汇总数据!C$6,0),IF(AND($G570="检查版",$H570="中医诊所"),IFERROR(R570/同类汇总数据!C$7,0),IF(AND($G570="检查版",$H570="口腔诊所"),IFERROR(R570/同类汇总数据!C$8,0),IF(AND($G570="互联网版",$H570="中西医诊所"),IFERROR(R570/同类汇总数据!C$9,0),IF(AND($G570="互联网版",$H570="中医诊所"),IFERROR(R570/同类汇总数据!C$10,0),IF(AND($G570="互联网版",$H570="口腔诊所"),IFERROR(R570/同类汇总数据!C$11,0))))))))))</f>
        <v>1.25877536788074</v>
      </c>
      <c r="AE570" s="61">
        <f>IF(AND($G570="正式版",$H570="中西医诊所"),IFERROR(S570/同类汇总数据!D$3,0),IF(AND($G570="正式版",$H570="中医诊所"),IFERROR(S570/同类汇总数据!D$4,0),IF(AND($G570="正式版",$H570="口腔诊所"),IFERROR(S570/同类汇总数据!D$5,0),IF(AND($G570="检查版",$H570="中西医诊所"),IFERROR(S570/同类汇总数据!D$6,0),IF(AND($G570="检查版",$H570="中医诊所"),IFERROR(S570/同类汇总数据!D$7,0),IF(AND($G570="检查版",$H570="口腔诊所"),IFERROR(S570/同类汇总数据!D$8,0),IF(AND($G570="互联网版",$H570="中西医诊所"),IFERROR(S570/同类汇总数据!D$9,0),IF(AND($G570="互联网版",$H570="中医诊所"),IFERROR(S570/同类汇总数据!D$10,0),IF(AND($G570="互联网版",$H570="口腔诊所"),IFERROR(S570/同类汇总数据!D$11,0))))))))))</f>
        <v>1.36518373134172</v>
      </c>
      <c r="AF570" s="61">
        <f>IF(AND($G570="正式版",$H570="中西医诊所"),IFERROR(T570/同类汇总数据!E$3,0),IF(AND($G570="正式版",$H570="中医诊所"),IFERROR(T570/同类汇总数据!E$4,0),IF(AND($G570="正式版",$H570="口腔诊所"),IFERROR(T570/同类汇总数据!E$5,0),IF(AND($G570="检查版",$H570="中西医诊所"),IFERROR(T570/同类汇总数据!E$6,0),IF(AND($G570="检查版",$H570="中医诊所"),IFERROR(T570/同类汇总数据!E$7,0),IF(AND($G570="检查版",$H570="口腔诊所"),IFERROR(T570/同类汇总数据!E$8,0),IF(AND($G570="互联网版",$H570="中西医诊所"),IFERROR(T570/同类汇总数据!E$9,0),IF(AND($G570="互联网版",$H570="中医诊所"),IFERROR(T570/同类汇总数据!E$10,0),IF(AND($G570="互联网版",$H570="口腔诊所"),IFERROR(T570/同类汇总数据!E$11,0))))))))))</f>
        <v>1.26822748051182</v>
      </c>
      <c r="AG570" s="61">
        <f>IF(AND($G570="正式版",$H570="中西医诊所"),IFERROR(U570/同类汇总数据!F$3,0),IF(AND($G570="正式版",$H570="中医诊所"),IFERROR(U570/同类汇总数据!F$4,0),IF(AND($G570="正式版",$H570="口腔诊所"),IFERROR(U570/同类汇总数据!F$5,0),IF(AND($G570="检查版",$H570="中西医诊所"),IFERROR(U570/同类汇总数据!F$6,0),IF(AND($G570="检查版",$H570="中医诊所"),IFERROR(U570/同类汇总数据!F$7,0),IF(AND($G570="检查版",$H570="口腔诊所"),IFERROR(U570/同类汇总数据!F$8,0),IF(AND($G570="互联网版",$H570="中西医诊所"),IFERROR(U570/同类汇总数据!F$9,0),IF(AND($G570="互联网版",$H570="中医诊所"),IFERROR(U570/同类汇总数据!F$10,0),IF(AND($G570="互联网版",$H570="口腔诊所"),IFERROR(U570/同类汇总数据!F$11,0))))))))))</f>
        <v>1.27513089219618</v>
      </c>
      <c r="AH570" s="61">
        <f>IF(AND($G570="正式版",$H570="中西医诊所"),IFERROR(V570/同类汇总数据!G$3,0),IF(AND($G570="正式版",$H570="中医诊所"),IFERROR(V570/同类汇总数据!G$4,0),IF(AND($G570="正式版",$H570="口腔诊所"),IFERROR(V570/同类汇总数据!G$5,0),IF(AND($G570="检查版",$H570="中西医诊所"),IFERROR(V570/同类汇总数据!G$6,0),IF(AND($G570="检查版",$H570="中医诊所"),IFERROR(V570/同类汇总数据!G$7,0),IF(AND($G570="检查版",$H570="口腔诊所"),IFERROR(V570/同类汇总数据!G$8,0),IF(AND($G570="互联网版",$H570="中西医诊所"),IFERROR(V570/同类汇总数据!G$9,0),IF(AND($G570="互联网版",$H570="中医诊所"),IFERROR(V570/同类汇总数据!G$10,0),IF(AND($G570="互联网版",$H570="口腔诊所"),IFERROR(V570/同类汇总数据!G$11,0))))))))))</f>
        <v>1.1181304858277</v>
      </c>
      <c r="AI570" s="61">
        <f>IF(AND($G570="正式版",$H570="中西医诊所"),IFERROR(W570/同类汇总数据!H$3,0),IF(AND($G570="正式版",$H570="中医诊所"),IFERROR(W570/同类汇总数据!H$4,0),IF(AND($G570="正式版",$H570="口腔诊所"),IFERROR(W570/同类汇总数据!H$5,0),IF(AND($G570="检查版",$H570="中西医诊所"),IFERROR(W570/同类汇总数据!H$6,0),IF(AND($G570="检查版",$H570="中医诊所"),IFERROR(W570/同类汇总数据!H$7,0),IF(AND($G570="检查版",$H570="口腔诊所"),IFERROR(W570/同类汇总数据!H$8,0),IF(AND($G570="互联网版",$H570="中西医诊所"),IFERROR(W570/同类汇总数据!H$9,0),IF(AND($G570="互联网版",$H570="中医诊所"),IFERROR(W570/同类汇总数据!H$10,0),IF(AND($G570="互联网版",$H570="口腔诊所"),IFERROR(W570/同类汇总数据!H$11,0))))))))))</f>
        <v>1.22801605118174</v>
      </c>
      <c r="AJ570" s="61">
        <f>IF(AND($G570="正式版",$H570="中西医诊所"),IFERROR(X570/同类汇总数据!I$3,0),IF(AND($G570="正式版",$H570="中医诊所"),IFERROR(X570/同类汇总数据!I$4,0),IF(AND($G570="正式版",$H570="口腔诊所"),IFERROR(X570/同类汇总数据!I$5,0),IF(AND($G570="检查版",$H570="中西医诊所"),IFERROR(X570/同类汇总数据!I$6,0),IF(AND($G570="检查版",$H570="中医诊所"),IFERROR(X570/同类汇总数据!I$7,0),IF(AND($G570="检查版",$H570="口腔诊所"),IFERROR(X570/同类汇总数据!I$8,0),IF(AND($G570="互联网版",$H570="中西医诊所"),IFERROR(X570/同类汇总数据!I$9,0),IF(AND($G570="互联网版",$H570="中医诊所"),IFERROR(X570/同类汇总数据!I$10,0),IF(AND($G570="互联网版",$H570="口腔诊所"),IFERROR(X570/同类汇总数据!I$11,0))))))))))</f>
        <v>1.2582788425497</v>
      </c>
      <c r="AK570" s="61">
        <f>IF(AND($G570="正式版",$H570="中西医诊所"),IFERROR(Y570/同类汇总数据!J$3,0),IF(AND($G570="正式版",$H570="中医诊所"),IFERROR(Y570/同类汇总数据!J$4,0),IF(AND($G570="正式版",$H570="口腔诊所"),IFERROR(Y570/同类汇总数据!J$5,0),IF(AND($G570="检查版",$H570="中西医诊所"),IFERROR(Y570/同类汇总数据!J$6,0),IF(AND($G570="检查版",$H570="中医诊所"),IFERROR(Y570/同类汇总数据!J$7,0),IF(AND($G570="检查版",$H570="口腔诊所"),IFERROR(Y570/同类汇总数据!J$8,0),IF(AND($G570="互联网版",$H570="中西医诊所"),IFERROR(Y570/同类汇总数据!J$9,0),IF(AND($G570="互联网版",$H570="中医诊所"),IFERROR(Y570/同类汇总数据!J$10,0),IF(AND($G570="互联网版",$H570="口腔诊所"),IFERROR(Y570/同类汇总数据!J$11,0))))))))))</f>
        <v>1.27899931093912</v>
      </c>
      <c r="AL570" s="62" t="str">
        <f ca="1" t="shared" si="144"/>
        <v>-</v>
      </c>
      <c r="AM570" s="62" t="str">
        <f t="shared" si="145"/>
        <v>高于同行20%</v>
      </c>
      <c r="AN570" s="5" t="str">
        <f t="shared" si="146"/>
        <v>高于同行20%</v>
      </c>
      <c r="AO570" s="63">
        <f t="shared" si="147"/>
        <v>46104.3710892361</v>
      </c>
      <c r="AP570" s="5" t="str">
        <f t="shared" si="148"/>
        <v/>
      </c>
      <c r="AQ570" s="60">
        <v>45470.4179244329</v>
      </c>
    </row>
    <row r="571" ht="17" spans="1:43">
      <c r="A571" s="5">
        <f t="shared" si="152"/>
        <v>568</v>
      </c>
      <c r="B571" s="55" t="str">
        <f t="shared" si="141"/>
        <v>交易波动较大</v>
      </c>
      <c r="C571" s="2" t="str">
        <f t="shared" si="142"/>
        <v/>
      </c>
      <c r="D571" s="56" t="str">
        <f t="shared" si="143"/>
        <v>-</v>
      </c>
      <c r="E571" s="84" t="s">
        <v>1608</v>
      </c>
      <c r="F571" s="58">
        <v>45470.4197640509</v>
      </c>
      <c r="G571" s="59" t="s">
        <v>38</v>
      </c>
      <c r="H571" s="59" t="s">
        <v>39</v>
      </c>
      <c r="I571" s="59" t="s">
        <v>40</v>
      </c>
      <c r="J571" s="59" t="s">
        <v>78</v>
      </c>
      <c r="K571" s="59" t="s">
        <v>1609</v>
      </c>
      <c r="L571" s="59"/>
      <c r="M571" s="60">
        <v>46104.3292013889</v>
      </c>
      <c r="N571" s="60">
        <v>46104.3907833449</v>
      </c>
      <c r="O571" s="60">
        <v>46104.3874939005</v>
      </c>
      <c r="P571" s="60">
        <v>46101.7371016204</v>
      </c>
      <c r="Q571" s="60">
        <v>46104.3908140509</v>
      </c>
      <c r="R571" s="59">
        <v>14424.3</v>
      </c>
      <c r="S571" s="59">
        <v>60071.43</v>
      </c>
      <c r="T571" s="59">
        <v>190916.75</v>
      </c>
      <c r="U571" s="59">
        <v>170996.18</v>
      </c>
      <c r="V571" s="59">
        <v>313</v>
      </c>
      <c r="W571" s="59">
        <v>1239</v>
      </c>
      <c r="X571" s="59">
        <v>3941</v>
      </c>
      <c r="Y571" s="59">
        <v>3508</v>
      </c>
      <c r="Z571" s="59">
        <v>106.0770347395</v>
      </c>
      <c r="AA571" s="59">
        <v>-0.0539768405</v>
      </c>
      <c r="AB571" s="59">
        <v>-0.0571302825</v>
      </c>
      <c r="AC571" s="59">
        <v>-0.2427822121</v>
      </c>
      <c r="AD571" s="61">
        <f>IF(AND($G571="正式版",$H571="中西医诊所"),IFERROR(R571/同类汇总数据!C$3,0),IF(AND($G571="正式版",$H571="中医诊所"),IFERROR(R571/同类汇总数据!C$4,0),IF(AND($G571="正式版",$H571="口腔诊所"),IFERROR(R571/同类汇总数据!C$5,0),IF(AND($G571="检查版",$H571="中西医诊所"),IFERROR(R571/同类汇总数据!C$6,0),IF(AND($G571="检查版",$H571="中医诊所"),IFERROR(R571/同类汇总数据!C$7,0),IF(AND($G571="检查版",$H571="口腔诊所"),IFERROR(R571/同类汇总数据!C$8,0),IF(AND($G571="互联网版",$H571="中西医诊所"),IFERROR(R571/同类汇总数据!C$9,0),IF(AND($G571="互联网版",$H571="中医诊所"),IFERROR(R571/同类汇总数据!C$10,0),IF(AND($G571="互联网版",$H571="口腔诊所"),IFERROR(R571/同类汇总数据!C$11,0))))))))))</f>
        <v>1.57612443914254</v>
      </c>
      <c r="AE571" s="61">
        <f>IF(AND($G571="正式版",$H571="中西医诊所"),IFERROR(S571/同类汇总数据!D$3,0),IF(AND($G571="正式版",$H571="中医诊所"),IFERROR(S571/同类汇总数据!D$4,0),IF(AND($G571="正式版",$H571="口腔诊所"),IFERROR(S571/同类汇总数据!D$5,0),IF(AND($G571="检查版",$H571="中西医诊所"),IFERROR(S571/同类汇总数据!D$6,0),IF(AND($G571="检查版",$H571="中医诊所"),IFERROR(S571/同类汇总数据!D$7,0),IF(AND($G571="检查版",$H571="口腔诊所"),IFERROR(S571/同类汇总数据!D$8,0),IF(AND($G571="互联网版",$H571="中西医诊所"),IFERROR(S571/同类汇总数据!D$9,0),IF(AND($G571="互联网版",$H571="中医诊所"),IFERROR(S571/同类汇总数据!D$10,0),IF(AND($G571="互联网版",$H571="口腔诊所"),IFERROR(S571/同类汇总数据!D$11,0))))))))))</f>
        <v>1.64652769320659</v>
      </c>
      <c r="AF571" s="61">
        <f>IF(AND($G571="正式版",$H571="中西医诊所"),IFERROR(T571/同类汇总数据!E$3,0),IF(AND($G571="正式版",$H571="中医诊所"),IFERROR(T571/同类汇总数据!E$4,0),IF(AND($G571="正式版",$H571="口腔诊所"),IFERROR(T571/同类汇总数据!E$5,0),IF(AND($G571="检查版",$H571="中西医诊所"),IFERROR(T571/同类汇总数据!E$6,0),IF(AND($G571="检查版",$H571="中医诊所"),IFERROR(T571/同类汇总数据!E$7,0),IF(AND($G571="检查版",$H571="口腔诊所"),IFERROR(T571/同类汇总数据!E$8,0),IF(AND($G571="互联网版",$H571="中西医诊所"),IFERROR(T571/同类汇总数据!E$9,0),IF(AND($G571="互联网版",$H571="中医诊所"),IFERROR(T571/同类汇总数据!E$10,0),IF(AND($G571="互联网版",$H571="口腔诊所"),IFERROR(T571/同类汇总数据!E$11,0))))))))))</f>
        <v>1.74966449442885</v>
      </c>
      <c r="AG571" s="61">
        <f>IF(AND($G571="正式版",$H571="中西医诊所"),IFERROR(U571/同类汇总数据!F$3,0),IF(AND($G571="正式版",$H571="中医诊所"),IFERROR(U571/同类汇总数据!F$4,0),IF(AND($G571="正式版",$H571="口腔诊所"),IFERROR(U571/同类汇总数据!F$5,0),IF(AND($G571="检查版",$H571="中西医诊所"),IFERROR(U571/同类汇总数据!F$6,0),IF(AND($G571="检查版",$H571="中医诊所"),IFERROR(U571/同类汇总数据!F$7,0),IF(AND($G571="检查版",$H571="口腔诊所"),IFERROR(U571/同类汇总数据!F$8,0),IF(AND($G571="互联网版",$H571="中西医诊所"),IFERROR(U571/同类汇总数据!F$9,0),IF(AND($G571="互联网版",$H571="中医诊所"),IFERROR(U571/同类汇总数据!F$10,0),IF(AND($G571="互联网版",$H571="口腔诊所"),IFERROR(U571/同类汇总数据!F$11,0))))))))))</f>
        <v>1.7826366904619</v>
      </c>
      <c r="AH571" s="61">
        <f>IF(AND($G571="正式版",$H571="中西医诊所"),IFERROR(V571/同类汇总数据!G$3,0),IF(AND($G571="正式版",$H571="中医诊所"),IFERROR(V571/同类汇总数据!G$4,0),IF(AND($G571="正式版",$H571="口腔诊所"),IFERROR(V571/同类汇总数据!G$5,0),IF(AND($G571="检查版",$H571="中西医诊所"),IFERROR(V571/同类汇总数据!G$6,0),IF(AND($G571="检查版",$H571="中医诊所"),IFERROR(V571/同类汇总数据!G$7,0),IF(AND($G571="检查版",$H571="口腔诊所"),IFERROR(V571/同类汇总数据!G$8,0),IF(AND($G571="互联网版",$H571="中西医诊所"),IFERROR(V571/同类汇总数据!G$9,0),IF(AND($G571="互联网版",$H571="中医诊所"),IFERROR(V571/同类汇总数据!G$10,0),IF(AND($G571="互联网版",$H571="口腔诊所"),IFERROR(V571/同类汇总数据!G$11,0))))))))))</f>
        <v>3.30164945343461</v>
      </c>
      <c r="AI571" s="61">
        <f>IF(AND($G571="正式版",$H571="中西医诊所"),IFERROR(W571/同类汇总数据!H$3,0),IF(AND($G571="正式版",$H571="中医诊所"),IFERROR(W571/同类汇总数据!H$4,0),IF(AND($G571="正式版",$H571="口腔诊所"),IFERROR(W571/同类汇总数据!H$5,0),IF(AND($G571="检查版",$H571="中西医诊所"),IFERROR(W571/同类汇总数据!H$6,0),IF(AND($G571="检查版",$H571="中医诊所"),IFERROR(W571/同类汇总数据!H$7,0),IF(AND($G571="检查版",$H571="口腔诊所"),IFERROR(W571/同类汇总数据!H$8,0),IF(AND($G571="互联网版",$H571="中西医诊所"),IFERROR(W571/同类汇总数据!H$9,0),IF(AND($G571="互联网版",$H571="中医诊所"),IFERROR(W571/同类汇总数据!H$10,0),IF(AND($G571="互联网版",$H571="口腔诊所"),IFERROR(W571/同类汇总数据!H$11,0))))))))))</f>
        <v>3.38866790069972</v>
      </c>
      <c r="AJ571" s="61">
        <f>IF(AND($G571="正式版",$H571="中西医诊所"),IFERROR(X571/同类汇总数据!I$3,0),IF(AND($G571="正式版",$H571="中医诊所"),IFERROR(X571/同类汇总数据!I$4,0),IF(AND($G571="正式版",$H571="口腔诊所"),IFERROR(X571/同类汇总数据!I$5,0),IF(AND($G571="检查版",$H571="中西医诊所"),IFERROR(X571/同类汇总数据!I$6,0),IF(AND($G571="检查版",$H571="中医诊所"),IFERROR(X571/同类汇总数据!I$7,0),IF(AND($G571="检查版",$H571="口腔诊所"),IFERROR(X571/同类汇总数据!I$8,0),IF(AND($G571="互联网版",$H571="中西医诊所"),IFERROR(X571/同类汇总数据!I$9,0),IF(AND($G571="互联网版",$H571="中医诊所"),IFERROR(X571/同类汇总数据!I$10,0),IF(AND($G571="互联网版",$H571="口腔诊所"),IFERROR(X571/同类汇总数据!I$11,0))))))))))</f>
        <v>3.48480458080701</v>
      </c>
      <c r="AK571" s="61">
        <f>IF(AND($G571="正式版",$H571="中西医诊所"),IFERROR(Y571/同类汇总数据!J$3,0),IF(AND($G571="正式版",$H571="中医诊所"),IFERROR(Y571/同类汇总数据!J$4,0),IF(AND($G571="正式版",$H571="口腔诊所"),IFERROR(Y571/同类汇总数据!J$5,0),IF(AND($G571="检查版",$H571="中西医诊所"),IFERROR(Y571/同类汇总数据!J$6,0),IF(AND($G571="检查版",$H571="中医诊所"),IFERROR(Y571/同类汇总数据!J$7,0),IF(AND($G571="检查版",$H571="口腔诊所"),IFERROR(Y571/同类汇总数据!J$8,0),IF(AND($G571="互联网版",$H571="中西医诊所"),IFERROR(Y571/同类汇总数据!J$9,0),IF(AND($G571="互联网版",$H571="中医诊所"),IFERROR(Y571/同类汇总数据!J$10,0),IF(AND($G571="互联网版",$H571="口腔诊所"),IFERROR(Y571/同类汇总数据!J$11,0))))))))))</f>
        <v>3.50525748654253</v>
      </c>
      <c r="AL571" s="62" t="str">
        <f ca="1" t="shared" si="144"/>
        <v>-</v>
      </c>
      <c r="AM571" s="62" t="str">
        <f t="shared" si="145"/>
        <v>高于同行150%</v>
      </c>
      <c r="AN571" s="5" t="str">
        <f t="shared" si="146"/>
        <v>高于同行100%</v>
      </c>
      <c r="AO571" s="63">
        <f t="shared" si="147"/>
        <v>46104.3908140509</v>
      </c>
      <c r="AP571" s="5" t="str">
        <f t="shared" si="148"/>
        <v/>
      </c>
      <c r="AQ571" s="60">
        <v>45470.4183202894</v>
      </c>
    </row>
    <row r="572" ht="17" spans="1:43">
      <c r="A572" s="5">
        <f t="shared" si="152"/>
        <v>569</v>
      </c>
      <c r="B572" s="55" t="str">
        <f t="shared" si="141"/>
        <v>连续三月交易上升</v>
      </c>
      <c r="C572" s="2" t="str">
        <f t="shared" si="142"/>
        <v/>
      </c>
      <c r="D572" s="56" t="str">
        <f t="shared" si="143"/>
        <v>-</v>
      </c>
      <c r="E572" s="84" t="s">
        <v>1610</v>
      </c>
      <c r="F572" s="58">
        <v>45470.7515350694</v>
      </c>
      <c r="G572" s="59" t="s">
        <v>38</v>
      </c>
      <c r="H572" s="59" t="s">
        <v>39</v>
      </c>
      <c r="I572" s="59" t="s">
        <v>40</v>
      </c>
      <c r="J572" s="59" t="s">
        <v>53</v>
      </c>
      <c r="K572" s="59" t="s">
        <v>1611</v>
      </c>
      <c r="L572" s="59" t="s">
        <v>1612</v>
      </c>
      <c r="M572" s="60">
        <v>46103.4046527778</v>
      </c>
      <c r="N572" s="60">
        <v>46102.7743692361</v>
      </c>
      <c r="O572" s="60">
        <v>46102.7741039352</v>
      </c>
      <c r="P572" s="60">
        <v>46095.4275181713</v>
      </c>
      <c r="Q572" s="60">
        <v>46102.3992239352</v>
      </c>
      <c r="R572" s="59">
        <v>1821.1</v>
      </c>
      <c r="S572" s="59">
        <v>9470.26</v>
      </c>
      <c r="T572" s="59">
        <v>23585.29</v>
      </c>
      <c r="U572" s="59">
        <v>20521</v>
      </c>
      <c r="V572" s="59">
        <v>15</v>
      </c>
      <c r="W572" s="59">
        <v>56</v>
      </c>
      <c r="X572" s="59">
        <v>169</v>
      </c>
      <c r="Y572" s="59">
        <v>146</v>
      </c>
      <c r="Z572" s="59">
        <v>176.4122807018</v>
      </c>
      <c r="AA572" s="59">
        <v>1.6480164189</v>
      </c>
      <c r="AB572" s="59">
        <v>-0.6606440851</v>
      </c>
      <c r="AC572" s="59">
        <v>0.4186330136</v>
      </c>
      <c r="AD572" s="61">
        <f>IF(AND($G572="正式版",$H572="中西医诊所"),IFERROR(R572/同类汇总数据!C$3,0),IF(AND($G572="正式版",$H572="中医诊所"),IFERROR(R572/同类汇总数据!C$4,0),IF(AND($G572="正式版",$H572="口腔诊所"),IFERROR(R572/同类汇总数据!C$5,0),IF(AND($G572="检查版",$H572="中西医诊所"),IFERROR(R572/同类汇总数据!C$6,0),IF(AND($G572="检查版",$H572="中医诊所"),IFERROR(R572/同类汇总数据!C$7,0),IF(AND($G572="检查版",$H572="口腔诊所"),IFERROR(R572/同类汇总数据!C$8,0),IF(AND($G572="互联网版",$H572="中西医诊所"),IFERROR(R572/同类汇总数据!C$9,0),IF(AND($G572="互联网版",$H572="中医诊所"),IFERROR(R572/同类汇总数据!C$10,0),IF(AND($G572="互联网版",$H572="口腔诊所"),IFERROR(R572/同类汇总数据!C$11,0))))))))))</f>
        <v>0.198989220698577</v>
      </c>
      <c r="AE572" s="61">
        <f>IF(AND($G572="正式版",$H572="中西医诊所"),IFERROR(S572/同类汇总数据!D$3,0),IF(AND($G572="正式版",$H572="中医诊所"),IFERROR(S572/同类汇总数据!D$4,0),IF(AND($G572="正式版",$H572="口腔诊所"),IFERROR(S572/同类汇总数据!D$5,0),IF(AND($G572="检查版",$H572="中西医诊所"),IFERROR(S572/同类汇总数据!D$6,0),IF(AND($G572="检查版",$H572="中医诊所"),IFERROR(S572/同类汇总数据!D$7,0),IF(AND($G572="检查版",$H572="口腔诊所"),IFERROR(S572/同类汇总数据!D$8,0),IF(AND($G572="互联网版",$H572="中西医诊所"),IFERROR(S572/同类汇总数据!D$9,0),IF(AND($G572="互联网版",$H572="中医诊所"),IFERROR(S572/同类汇总数据!D$10,0),IF(AND($G572="互联网版",$H572="口腔诊所"),IFERROR(S572/同类汇总数据!D$11,0))))))))))</f>
        <v>0.259575065082797</v>
      </c>
      <c r="AF572" s="61">
        <f>IF(AND($G572="正式版",$H572="中西医诊所"),IFERROR(T572/同类汇总数据!E$3,0),IF(AND($G572="正式版",$H572="中医诊所"),IFERROR(T572/同类汇总数据!E$4,0),IF(AND($G572="正式版",$H572="口腔诊所"),IFERROR(T572/同类汇总数据!E$5,0),IF(AND($G572="检查版",$H572="中西医诊所"),IFERROR(T572/同类汇总数据!E$6,0),IF(AND($G572="检查版",$H572="中医诊所"),IFERROR(T572/同类汇总数据!E$7,0),IF(AND($G572="检查版",$H572="口腔诊所"),IFERROR(T572/同类汇总数据!E$8,0),IF(AND($G572="互联网版",$H572="中西医诊所"),IFERROR(T572/同类汇总数据!E$9,0),IF(AND($G572="互联网版",$H572="中医诊所"),IFERROR(T572/同类汇总数据!E$10,0),IF(AND($G572="互联网版",$H572="口腔诊所"),IFERROR(T572/同类汇总数据!E$11,0))))))))))</f>
        <v>0.216148370972205</v>
      </c>
      <c r="AG572" s="61">
        <f>IF(AND($G572="正式版",$H572="中西医诊所"),IFERROR(U572/同类汇总数据!F$3,0),IF(AND($G572="正式版",$H572="中医诊所"),IFERROR(U572/同类汇总数据!F$4,0),IF(AND($G572="正式版",$H572="口腔诊所"),IFERROR(U572/同类汇总数据!F$5,0),IF(AND($G572="检查版",$H572="中西医诊所"),IFERROR(U572/同类汇总数据!F$6,0),IF(AND($G572="检查版",$H572="中医诊所"),IFERROR(U572/同类汇总数据!F$7,0),IF(AND($G572="检查版",$H572="口腔诊所"),IFERROR(U572/同类汇总数据!F$8,0),IF(AND($G572="互联网版",$H572="中西医诊所"),IFERROR(U572/同类汇总数据!F$9,0),IF(AND($G572="互联网版",$H572="中医诊所"),IFERROR(U572/同类汇总数据!F$10,0),IF(AND($G572="互联网版",$H572="口腔诊所"),IFERROR(U572/同类汇总数据!F$11,0))))))))))</f>
        <v>0.213931606688341</v>
      </c>
      <c r="AH572" s="61">
        <f>IF(AND($G572="正式版",$H572="中西医诊所"),IFERROR(V572/同类汇总数据!G$3,0),IF(AND($G572="正式版",$H572="中医诊所"),IFERROR(V572/同类汇总数据!G$4,0),IF(AND($G572="正式版",$H572="口腔诊所"),IFERROR(V572/同类汇总数据!G$5,0),IF(AND($G572="检查版",$H572="中西医诊所"),IFERROR(V572/同类汇总数据!G$6,0),IF(AND($G572="检查版",$H572="中医诊所"),IFERROR(V572/同类汇总数据!G$7,0),IF(AND($G572="检查版",$H572="口腔诊所"),IFERROR(V572/同类汇总数据!G$8,0),IF(AND($G572="互联网版",$H572="中西医诊所"),IFERROR(V572/同类汇总数据!G$9,0),IF(AND($G572="互联网版",$H572="中医诊所"),IFERROR(V572/同类汇总数据!G$10,0),IF(AND($G572="互联网版",$H572="口腔诊所"),IFERROR(V572/同类汇总数据!G$11,0))))))))))</f>
        <v>0.158226012145429</v>
      </c>
      <c r="AI572" s="61">
        <f>IF(AND($G572="正式版",$H572="中西医诊所"),IFERROR(W572/同类汇总数据!H$3,0),IF(AND($G572="正式版",$H572="中医诊所"),IFERROR(W572/同类汇总数据!H$4,0),IF(AND($G572="正式版",$H572="口腔诊所"),IFERROR(W572/同类汇总数据!H$5,0),IF(AND($G572="检查版",$H572="中西医诊所"),IFERROR(W572/同类汇总数据!H$6,0),IF(AND($G572="检查版",$H572="中医诊所"),IFERROR(W572/同类汇总数据!H$7,0),IF(AND($G572="检查版",$H572="口腔诊所"),IFERROR(W572/同类汇总数据!H$8,0),IF(AND($G572="互联网版",$H572="中西医诊所"),IFERROR(W572/同类汇总数据!H$9,0),IF(AND($G572="互联网版",$H572="中医诊所"),IFERROR(W572/同类汇总数据!H$10,0),IF(AND($G572="互联网版",$H572="口腔诊所"),IFERROR(W572/同类汇总数据!H$11,0))))))))))</f>
        <v>0.153160131105072</v>
      </c>
      <c r="AJ572" s="61">
        <f>IF(AND($G572="正式版",$H572="中西医诊所"),IFERROR(X572/同类汇总数据!I$3,0),IF(AND($G572="正式版",$H572="中医诊所"),IFERROR(X572/同类汇总数据!I$4,0),IF(AND($G572="正式版",$H572="口腔诊所"),IFERROR(X572/同类汇总数据!I$5,0),IF(AND($G572="检查版",$H572="中西医诊所"),IFERROR(X572/同类汇总数据!I$6,0),IF(AND($G572="检查版",$H572="中医诊所"),IFERROR(X572/同类汇总数据!I$7,0),IF(AND($G572="检查版",$H572="口腔诊所"),IFERROR(X572/同类汇总数据!I$8,0),IF(AND($G572="互联网版",$H572="中西医诊所"),IFERROR(X572/同类汇总数据!I$9,0),IF(AND($G572="互联网版",$H572="中医诊所"),IFERROR(X572/同类汇总数据!I$10,0),IF(AND($G572="互联网版",$H572="口腔诊所"),IFERROR(X572/同类汇总数据!I$11,0))))))))))</f>
        <v>0.149437192122909</v>
      </c>
      <c r="AK572" s="61">
        <f>IF(AND($G572="正式版",$H572="中西医诊所"),IFERROR(Y572/同类汇总数据!J$3,0),IF(AND($G572="正式版",$H572="中医诊所"),IFERROR(Y572/同类汇总数据!J$4,0),IF(AND($G572="正式版",$H572="口腔诊所"),IFERROR(Y572/同类汇总数据!J$5,0),IF(AND($G572="检查版",$H572="中西医诊所"),IFERROR(Y572/同类汇总数据!J$6,0),IF(AND($G572="检查版",$H572="中医诊所"),IFERROR(Y572/同类汇总数据!J$7,0),IF(AND($G572="检查版",$H572="口腔诊所"),IFERROR(Y572/同类汇总数据!J$8,0),IF(AND($G572="互联网版",$H572="中西医诊所"),IFERROR(Y572/同类汇总数据!J$9,0),IF(AND($G572="互联网版",$H572="中医诊所"),IFERROR(Y572/同类汇总数据!J$10,0),IF(AND($G572="互联网版",$H572="口腔诊所"),IFERROR(Y572/同类汇总数据!J$11,0))))))))))</f>
        <v>0.145885858903993</v>
      </c>
      <c r="AL572" s="62" t="str">
        <f ca="1" t="shared" si="144"/>
        <v>-</v>
      </c>
      <c r="AM572" s="62" t="str">
        <f t="shared" si="145"/>
        <v>低于同行50%</v>
      </c>
      <c r="AN572" s="5" t="str">
        <f t="shared" si="146"/>
        <v>低于同行20%</v>
      </c>
      <c r="AO572" s="63">
        <f t="shared" si="147"/>
        <v>46103.4046527778</v>
      </c>
      <c r="AP572" s="5" t="str">
        <f t="shared" si="148"/>
        <v/>
      </c>
      <c r="AQ572" s="60">
        <v>45470.4188648843</v>
      </c>
    </row>
    <row r="573" ht="17" spans="1:43">
      <c r="A573" s="5">
        <f t="shared" si="152"/>
        <v>570</v>
      </c>
      <c r="B573" s="55" t="str">
        <f t="shared" si="141"/>
        <v>连续三月交易上升</v>
      </c>
      <c r="C573" s="2" t="str">
        <f t="shared" si="142"/>
        <v/>
      </c>
      <c r="D573" s="56" t="str">
        <f t="shared" si="143"/>
        <v>-</v>
      </c>
      <c r="E573" s="84" t="s">
        <v>1613</v>
      </c>
      <c r="F573" s="58">
        <v>45470.7524616667</v>
      </c>
      <c r="G573" s="59" t="s">
        <v>38</v>
      </c>
      <c r="H573" s="59" t="s">
        <v>39</v>
      </c>
      <c r="I573" s="59" t="s">
        <v>40</v>
      </c>
      <c r="J573" s="59" t="s">
        <v>53</v>
      </c>
      <c r="K573" s="59" t="s">
        <v>1614</v>
      </c>
      <c r="L573" s="59"/>
      <c r="M573" s="60">
        <v>46104.3439467593</v>
      </c>
      <c r="N573" s="60">
        <v>46104.3942750116</v>
      </c>
      <c r="O573" s="60">
        <v>46104.3934610069</v>
      </c>
      <c r="P573" s="60">
        <v>46098.6037350116</v>
      </c>
      <c r="Q573" s="60">
        <v>46104.3943058449</v>
      </c>
      <c r="R573" s="59">
        <v>13118.62</v>
      </c>
      <c r="S573" s="59">
        <v>46777.82</v>
      </c>
      <c r="T573" s="59">
        <v>115912.56</v>
      </c>
      <c r="U573" s="59">
        <v>100428.34</v>
      </c>
      <c r="V573" s="59">
        <v>94</v>
      </c>
      <c r="W573" s="59">
        <v>346</v>
      </c>
      <c r="X573" s="59">
        <v>915</v>
      </c>
      <c r="Y573" s="59">
        <v>801</v>
      </c>
      <c r="Z573" s="59">
        <v>218.7981263617</v>
      </c>
      <c r="AA573" s="59">
        <v>0.9404223581</v>
      </c>
      <c r="AB573" s="59">
        <v>-0.4646178986</v>
      </c>
      <c r="AC573" s="59">
        <v>-0.3258791003</v>
      </c>
      <c r="AD573" s="61">
        <f>IF(AND($G573="正式版",$H573="中西医诊所"),IFERROR(R573/同类汇总数据!C$3,0),IF(AND($G573="正式版",$H573="中医诊所"),IFERROR(R573/同类汇总数据!C$4,0),IF(AND($G573="正式版",$H573="口腔诊所"),IFERROR(R573/同类汇总数据!C$5,0),IF(AND($G573="检查版",$H573="中西医诊所"),IFERROR(R573/同类汇总数据!C$6,0),IF(AND($G573="检查版",$H573="中医诊所"),IFERROR(R573/同类汇总数据!C$7,0),IF(AND($G573="检查版",$H573="口腔诊所"),IFERROR(R573/同类汇总数据!C$8,0),IF(AND($G573="互联网版",$H573="中西医诊所"),IFERROR(R573/同类汇总数据!C$9,0),IF(AND($G573="互联网版",$H573="中医诊所"),IFERROR(R573/同类汇总数据!C$10,0),IF(AND($G573="互联网版",$H573="口腔诊所"),IFERROR(R573/同类汇总数据!C$11,0))))))))))</f>
        <v>1.43345448928712</v>
      </c>
      <c r="AE573" s="61">
        <f>IF(AND($G573="正式版",$H573="中西医诊所"),IFERROR(S573/同类汇总数据!D$3,0),IF(AND($G573="正式版",$H573="中医诊所"),IFERROR(S573/同类汇总数据!D$4,0),IF(AND($G573="正式版",$H573="口腔诊所"),IFERROR(S573/同类汇总数据!D$5,0),IF(AND($G573="检查版",$H573="中西医诊所"),IFERROR(S573/同类汇总数据!D$6,0),IF(AND($G573="检查版",$H573="中医诊所"),IFERROR(S573/同类汇总数据!D$7,0),IF(AND($G573="检查版",$H573="口腔诊所"),IFERROR(S573/同类汇总数据!D$8,0),IF(AND($G573="互联网版",$H573="中西医诊所"),IFERROR(S573/同类汇总数据!D$9,0),IF(AND($G573="互联网版",$H573="中医诊所"),IFERROR(S573/同类汇总数据!D$10,0),IF(AND($G573="互联网版",$H573="口腔诊所"),IFERROR(S573/同类汇总数据!D$11,0))))))))))</f>
        <v>1.28215652695189</v>
      </c>
      <c r="AF573" s="61">
        <f>IF(AND($G573="正式版",$H573="中西医诊所"),IFERROR(T573/同类汇总数据!E$3,0),IF(AND($G573="正式版",$H573="中医诊所"),IFERROR(T573/同类汇总数据!E$4,0),IF(AND($G573="正式版",$H573="口腔诊所"),IFERROR(T573/同类汇总数据!E$5,0),IF(AND($G573="检查版",$H573="中西医诊所"),IFERROR(T573/同类汇总数据!E$6,0),IF(AND($G573="检查版",$H573="中医诊所"),IFERROR(T573/同类汇总数据!E$7,0),IF(AND($G573="检查版",$H573="口腔诊所"),IFERROR(T573/同类汇总数据!E$8,0),IF(AND($G573="互联网版",$H573="中西医诊所"),IFERROR(T573/同类汇总数据!E$9,0),IF(AND($G573="互联网版",$H573="中医诊所"),IFERROR(T573/同类汇总数据!E$10,0),IF(AND($G573="互联网版",$H573="口腔诊所"),IFERROR(T573/同类汇总数据!E$11,0))))))))))</f>
        <v>1.06228547621072</v>
      </c>
      <c r="AG573" s="61">
        <f>IF(AND($G573="正式版",$H573="中西医诊所"),IFERROR(U573/同类汇总数据!F$3,0),IF(AND($G573="正式版",$H573="中医诊所"),IFERROR(U573/同类汇总数据!F$4,0),IF(AND($G573="正式版",$H573="口腔诊所"),IFERROR(U573/同类汇总数据!F$5,0),IF(AND($G573="检查版",$H573="中西医诊所"),IFERROR(U573/同类汇总数据!F$6,0),IF(AND($G573="检查版",$H573="中医诊所"),IFERROR(U573/同类汇总数据!F$7,0),IF(AND($G573="检查版",$H573="口腔诊所"),IFERROR(U573/同类汇总数据!F$8,0),IF(AND($G573="互联网版",$H573="中西医诊所"),IFERROR(U573/同类汇总数据!F$9,0),IF(AND($G573="互联网版",$H573="中医诊所"),IFERROR(U573/同类汇总数据!F$10,0),IF(AND($G573="互联网版",$H573="口腔诊所"),IFERROR(U573/同类汇总数据!F$11,0))))))))))</f>
        <v>1.04696633367004</v>
      </c>
      <c r="AH573" s="61">
        <f>IF(AND($G573="正式版",$H573="中西医诊所"),IFERROR(V573/同类汇总数据!G$3,0),IF(AND($G573="正式版",$H573="中医诊所"),IFERROR(V573/同类汇总数据!G$4,0),IF(AND($G573="正式版",$H573="口腔诊所"),IFERROR(V573/同类汇总数据!G$5,0),IF(AND($G573="检查版",$H573="中西医诊所"),IFERROR(V573/同类汇总数据!G$6,0),IF(AND($G573="检查版",$H573="中医诊所"),IFERROR(V573/同类汇总数据!G$7,0),IF(AND($G573="检查版",$H573="口腔诊所"),IFERROR(V573/同类汇总数据!G$8,0),IF(AND($G573="互联网版",$H573="中西医诊所"),IFERROR(V573/同类汇总数据!G$9,0),IF(AND($G573="互联网版",$H573="中医诊所"),IFERROR(V573/同类汇总数据!G$10,0),IF(AND($G573="互联网版",$H573="口腔诊所"),IFERROR(V573/同类汇总数据!G$11,0))))))))))</f>
        <v>0.991549676111353</v>
      </c>
      <c r="AI573" s="61">
        <f>IF(AND($G573="正式版",$H573="中西医诊所"),IFERROR(W573/同类汇总数据!H$3,0),IF(AND($G573="正式版",$H573="中医诊所"),IFERROR(W573/同类汇总数据!H$4,0),IF(AND($G573="正式版",$H573="口腔诊所"),IFERROR(W573/同类汇总数据!H$5,0),IF(AND($G573="检查版",$H573="中西医诊所"),IFERROR(W573/同类汇总数据!H$6,0),IF(AND($G573="检查版",$H573="中医诊所"),IFERROR(W573/同类汇总数据!H$7,0),IF(AND($G573="检查版",$H573="口腔诊所"),IFERROR(W573/同类汇总数据!H$8,0),IF(AND($G573="互联网版",$H573="中西医诊所"),IFERROR(W573/同类汇总数据!H$9,0),IF(AND($G573="互联网版",$H573="中医诊所"),IFERROR(W573/同类汇总数据!H$10,0),IF(AND($G573="互联网版",$H573="口腔诊所"),IFERROR(W573/同类汇总数据!H$11,0))))))))))</f>
        <v>0.946310810042053</v>
      </c>
      <c r="AJ573" s="61">
        <f>IF(AND($G573="正式版",$H573="中西医诊所"),IFERROR(X573/同类汇总数据!I$3,0),IF(AND($G573="正式版",$H573="中医诊所"),IFERROR(X573/同类汇总数据!I$4,0),IF(AND($G573="正式版",$H573="口腔诊所"),IFERROR(X573/同类汇总数据!I$5,0),IF(AND($G573="检查版",$H573="中西医诊所"),IFERROR(X573/同类汇总数据!I$6,0),IF(AND($G573="检查版",$H573="中医诊所"),IFERROR(X573/同类汇总数据!I$7,0),IF(AND($G573="检查版",$H573="口腔诊所"),IFERROR(X573/同类汇总数据!I$8,0),IF(AND($G573="互联网版",$H573="中西医诊所"),IFERROR(X573/同类汇总数据!I$9,0),IF(AND($G573="互联网版",$H573="中医诊所"),IFERROR(X573/同类汇总数据!I$10,0),IF(AND($G573="互联网版",$H573="口腔诊所"),IFERROR(X573/同类汇总数据!I$11,0))))))))))</f>
        <v>0.809083022440603</v>
      </c>
      <c r="AK573" s="61">
        <f>IF(AND($G573="正式版",$H573="中西医诊所"),IFERROR(Y573/同类汇总数据!J$3,0),IF(AND($G573="正式版",$H573="中医诊所"),IFERROR(Y573/同类汇总数据!J$4,0),IF(AND($G573="正式版",$H573="口腔诊所"),IFERROR(Y573/同类汇总数据!J$5,0),IF(AND($G573="检查版",$H573="中西医诊所"),IFERROR(Y573/同类汇总数据!J$6,0),IF(AND($G573="检查版",$H573="中医诊所"),IFERROR(Y573/同类汇总数据!J$7,0),IF(AND($G573="检查版",$H573="口腔诊所"),IFERROR(Y573/同类汇总数据!J$8,0),IF(AND($G573="互联网版",$H573="中西医诊所"),IFERROR(Y573/同类汇总数据!J$9,0),IF(AND($G573="互联网版",$H573="中医诊所"),IFERROR(Y573/同类汇总数据!J$10,0),IF(AND($G573="互联网版",$H573="口腔诊所"),IFERROR(Y573/同类汇总数据!J$11,0))))))))))</f>
        <v>0.800373787548622</v>
      </c>
      <c r="AL573" s="62" t="str">
        <f ca="1" t="shared" si="144"/>
        <v>-</v>
      </c>
      <c r="AM573" s="62" t="str">
        <f t="shared" si="145"/>
        <v>高于同行20%</v>
      </c>
      <c r="AN573" s="5" t="str">
        <f t="shared" si="146"/>
        <v/>
      </c>
      <c r="AO573" s="63">
        <f t="shared" si="147"/>
        <v>46104.3943058449</v>
      </c>
      <c r="AP573" s="5" t="str">
        <f t="shared" si="148"/>
        <v/>
      </c>
      <c r="AQ573" s="60">
        <v>45470.4192802778</v>
      </c>
    </row>
    <row r="574" ht="17" spans="1:43">
      <c r="A574" s="5">
        <f t="shared" ref="A574:A583" si="153">ROW()-3</f>
        <v>571</v>
      </c>
      <c r="B574" s="55" t="str">
        <f t="shared" si="141"/>
        <v>交易波动较大</v>
      </c>
      <c r="C574" s="2" t="str">
        <f t="shared" si="142"/>
        <v>本月交易额降超20%</v>
      </c>
      <c r="D574" s="56" t="str">
        <f t="shared" si="143"/>
        <v>-</v>
      </c>
      <c r="E574" s="84" t="s">
        <v>1615</v>
      </c>
      <c r="F574" s="58">
        <v>45470.7798423611</v>
      </c>
      <c r="G574" s="59" t="s">
        <v>38</v>
      </c>
      <c r="H574" s="59" t="s">
        <v>66</v>
      </c>
      <c r="I574" s="59" t="s">
        <v>40</v>
      </c>
      <c r="J574" s="59" t="s">
        <v>53</v>
      </c>
      <c r="K574" s="59" t="s">
        <v>1616</v>
      </c>
      <c r="L574" s="59" t="s">
        <v>1617</v>
      </c>
      <c r="M574" s="60">
        <v>46104.3272453704</v>
      </c>
      <c r="N574" s="60">
        <v>46104.3977777315</v>
      </c>
      <c r="O574" s="60">
        <v>46104.3973792824</v>
      </c>
      <c r="P574" s="60">
        <v>45590.4192577431</v>
      </c>
      <c r="Q574" s="60">
        <v>46102.6068493982</v>
      </c>
      <c r="R574" s="59">
        <v>5452.33</v>
      </c>
      <c r="S574" s="59">
        <v>21562.27</v>
      </c>
      <c r="T574" s="59">
        <v>83520.59</v>
      </c>
      <c r="U574" s="59">
        <v>73618.79</v>
      </c>
      <c r="V574" s="59">
        <v>23</v>
      </c>
      <c r="W574" s="59">
        <v>66</v>
      </c>
      <c r="X574" s="59">
        <v>244</v>
      </c>
      <c r="Y574" s="59">
        <v>209</v>
      </c>
      <c r="Z574" s="59">
        <v>557.7181060606</v>
      </c>
      <c r="AA574" s="59">
        <v>-0.250348798</v>
      </c>
      <c r="AB574" s="59">
        <v>-0.1335185004</v>
      </c>
      <c r="AC574" s="59">
        <v>-0.2548616572</v>
      </c>
      <c r="AD574" s="61">
        <f>IF(AND($G574="正式版",$H574="中西医诊所"),IFERROR(R574/同类汇总数据!C$3,0),IF(AND($G574="正式版",$H574="中医诊所"),IFERROR(R574/同类汇总数据!C$4,0),IF(AND($G574="正式版",$H574="口腔诊所"),IFERROR(R574/同类汇总数据!C$5,0),IF(AND($G574="检查版",$H574="中西医诊所"),IFERROR(R574/同类汇总数据!C$6,0),IF(AND($G574="检查版",$H574="中医诊所"),IFERROR(R574/同类汇总数据!C$7,0),IF(AND($G574="检查版",$H574="口腔诊所"),IFERROR(R574/同类汇总数据!C$8,0),IF(AND($G574="互联网版",$H574="中西医诊所"),IFERROR(R574/同类汇总数据!C$9,0),IF(AND($G574="互联网版",$H574="中医诊所"),IFERROR(R574/同类汇总数据!C$10,0),IF(AND($G574="互联网版",$H574="口腔诊所"),IFERROR(R574/同类汇总数据!C$11,0))))))))))</f>
        <v>0.78484562567119</v>
      </c>
      <c r="AE574" s="61">
        <f>IF(AND($G574="正式版",$H574="中西医诊所"),IFERROR(S574/同类汇总数据!D$3,0),IF(AND($G574="正式版",$H574="中医诊所"),IFERROR(S574/同类汇总数据!D$4,0),IF(AND($G574="正式版",$H574="口腔诊所"),IFERROR(S574/同类汇总数据!D$5,0),IF(AND($G574="检查版",$H574="中西医诊所"),IFERROR(S574/同类汇总数据!D$6,0),IF(AND($G574="检查版",$H574="中医诊所"),IFERROR(S574/同类汇总数据!D$7,0),IF(AND($G574="检查版",$H574="口腔诊所"),IFERROR(S574/同类汇总数据!D$8,0),IF(AND($G574="互联网版",$H574="中西医诊所"),IFERROR(S574/同类汇总数据!D$9,0),IF(AND($G574="互联网版",$H574="中医诊所"),IFERROR(S574/同类汇总数据!D$10,0),IF(AND($G574="互联网版",$H574="口腔诊所"),IFERROR(S574/同类汇总数据!D$11,0))))))))))</f>
        <v>0.799957742676974</v>
      </c>
      <c r="AF574" s="61">
        <f>IF(AND($G574="正式版",$H574="中西医诊所"),IFERROR(T574/同类汇总数据!E$3,0),IF(AND($G574="正式版",$H574="中医诊所"),IFERROR(T574/同类汇总数据!E$4,0),IF(AND($G574="正式版",$H574="口腔诊所"),IFERROR(T574/同类汇总数据!E$5,0),IF(AND($G574="检查版",$H574="中西医诊所"),IFERROR(T574/同类汇总数据!E$6,0),IF(AND($G574="检查版",$H574="中医诊所"),IFERROR(T574/同类汇总数据!E$7,0),IF(AND($G574="检查版",$H574="口腔诊所"),IFERROR(T574/同类汇总数据!E$8,0),IF(AND($G574="互联网版",$H574="中西医诊所"),IFERROR(T574/同类汇总数据!E$9,0),IF(AND($G574="互联网版",$H574="中医诊所"),IFERROR(T574/同类汇总数据!E$10,0),IF(AND($G574="互联网版",$H574="口腔诊所"),IFERROR(T574/同类汇总数据!E$11,0))))))))))</f>
        <v>1.07318887517169</v>
      </c>
      <c r="AG574" s="61">
        <f>IF(AND($G574="正式版",$H574="中西医诊所"),IFERROR(U574/同类汇总数据!F$3,0),IF(AND($G574="正式版",$H574="中医诊所"),IFERROR(U574/同类汇总数据!F$4,0),IF(AND($G574="正式版",$H574="口腔诊所"),IFERROR(U574/同类汇总数据!F$5,0),IF(AND($G574="检查版",$H574="中西医诊所"),IFERROR(U574/同类汇总数据!F$6,0),IF(AND($G574="检查版",$H574="中医诊所"),IFERROR(U574/同类汇总数据!F$7,0),IF(AND($G574="检查版",$H574="口腔诊所"),IFERROR(U574/同类汇总数据!F$8,0),IF(AND($G574="互联网版",$H574="中西医诊所"),IFERROR(U574/同类汇总数据!F$9,0),IF(AND($G574="互联网版",$H574="中医诊所"),IFERROR(U574/同类汇总数据!F$10,0),IF(AND($G574="互联网版",$H574="口腔诊所"),IFERROR(U574/同类汇总数据!F$11,0))))))))))</f>
        <v>1.10229187753784</v>
      </c>
      <c r="AH574" s="61">
        <f>IF(AND($G574="正式版",$H574="中西医诊所"),IFERROR(V574/同类汇总数据!G$3,0),IF(AND($G574="正式版",$H574="中医诊所"),IFERROR(V574/同类汇总数据!G$4,0),IF(AND($G574="正式版",$H574="口腔诊所"),IFERROR(V574/同类汇总数据!G$5,0),IF(AND($G574="检查版",$H574="中西医诊所"),IFERROR(V574/同类汇总数据!G$6,0),IF(AND($G574="检查版",$H574="中医诊所"),IFERROR(V574/同类汇总数据!G$7,0),IF(AND($G574="检查版",$H574="口腔诊所"),IFERROR(V574/同类汇总数据!G$8,0),IF(AND($G574="互联网版",$H574="中西医诊所"),IFERROR(V574/同类汇总数据!G$9,0),IF(AND($G574="互联网版",$H574="中医诊所"),IFERROR(V574/同类汇总数据!G$10,0),IF(AND($G574="互联网版",$H574="口腔诊所"),IFERROR(V574/同类汇总数据!G$11,0))))))))))</f>
        <v>0.519554448176703</v>
      </c>
      <c r="AI574" s="61">
        <f>IF(AND($G574="正式版",$H574="中西医诊所"),IFERROR(W574/同类汇总数据!H$3,0),IF(AND($G574="正式版",$H574="中医诊所"),IFERROR(W574/同类汇总数据!H$4,0),IF(AND($G574="正式版",$H574="口腔诊所"),IFERROR(W574/同类汇总数据!H$5,0),IF(AND($G574="检查版",$H574="中西医诊所"),IFERROR(W574/同类汇总数据!H$6,0),IF(AND($G574="检查版",$H574="中医诊所"),IFERROR(W574/同类汇总数据!H$7,0),IF(AND($G574="检查版",$H574="口腔诊所"),IFERROR(W574/同类汇总数据!H$8,0),IF(AND($G574="互联网版",$H574="中西医诊所"),IFERROR(W574/同类汇总数据!H$9,0),IF(AND($G574="互联网版",$H574="中医诊所"),IFERROR(W574/同类汇总数据!H$10,0),IF(AND($G574="互联网版",$H574="口腔诊所"),IFERROR(W574/同类汇总数据!H$11,0))))))))))</f>
        <v>0.375079491278549</v>
      </c>
      <c r="AJ574" s="61">
        <f>IF(AND($G574="正式版",$H574="中西医诊所"),IFERROR(X574/同类汇总数据!I$3,0),IF(AND($G574="正式版",$H574="中医诊所"),IFERROR(X574/同类汇总数据!I$4,0),IF(AND($G574="正式版",$H574="口腔诊所"),IFERROR(X574/同类汇总数据!I$5,0),IF(AND($G574="检查版",$H574="中西医诊所"),IFERROR(X574/同类汇总数据!I$6,0),IF(AND($G574="检查版",$H574="中医诊所"),IFERROR(X574/同类汇总数据!I$7,0),IF(AND($G574="检查版",$H574="口腔诊所"),IFERROR(X574/同类汇总数据!I$8,0),IF(AND($G574="互联网版",$H574="中西医诊所"),IFERROR(X574/同类汇总数据!I$9,0),IF(AND($G574="互联网版",$H574="中医诊所"),IFERROR(X574/同类汇总数据!I$10,0),IF(AND($G574="互联网版",$H574="口腔诊所"),IFERROR(X574/同类汇总数据!I$11,0))))))))))</f>
        <v>0.472601691681629</v>
      </c>
      <c r="AK574" s="61">
        <f>IF(AND($G574="正式版",$H574="中西医诊所"),IFERROR(Y574/同类汇总数据!J$3,0),IF(AND($G574="正式版",$H574="中医诊所"),IFERROR(Y574/同类汇总数据!J$4,0),IF(AND($G574="正式版",$H574="口腔诊所"),IFERROR(Y574/同类汇总数据!J$5,0),IF(AND($G574="检查版",$H574="中西医诊所"),IFERROR(Y574/同类汇总数据!J$6,0),IF(AND($G574="检查版",$H574="中医诊所"),IFERROR(Y574/同类汇总数据!J$7,0),IF(AND($G574="检查版",$H574="口腔诊所"),IFERROR(Y574/同类汇总数据!J$8,0),IF(AND($G574="互联网版",$H574="中西医诊所"),IFERROR(Y574/同类汇总数据!J$9,0),IF(AND($G574="互联网版",$H574="中医诊所"),IFERROR(Y574/同类汇总数据!J$10,0),IF(AND($G574="互联网版",$H574="口腔诊所"),IFERROR(Y574/同类汇总数据!J$11,0))))))))))</f>
        <v>0.458573481024712</v>
      </c>
      <c r="AL574" s="62" t="str">
        <f ca="1" t="shared" si="144"/>
        <v>-</v>
      </c>
      <c r="AM574" s="62" t="str">
        <f t="shared" si="145"/>
        <v/>
      </c>
      <c r="AN574" s="5" t="str">
        <f t="shared" si="146"/>
        <v>低于同行50%</v>
      </c>
      <c r="AO574" s="63">
        <f t="shared" si="147"/>
        <v>46104.3977777315</v>
      </c>
      <c r="AP574" s="5" t="str">
        <f t="shared" si="148"/>
        <v/>
      </c>
      <c r="AQ574" s="60">
        <v>45470.4197640509</v>
      </c>
    </row>
    <row r="575" ht="17" spans="1:43">
      <c r="A575" s="5">
        <f t="shared" si="153"/>
        <v>572</v>
      </c>
      <c r="B575" s="55" t="str">
        <f t="shared" si="141"/>
        <v>交易波动较大</v>
      </c>
      <c r="C575" s="2" t="str">
        <f t="shared" si="142"/>
        <v/>
      </c>
      <c r="D575" s="56" t="str">
        <f t="shared" si="143"/>
        <v>-</v>
      </c>
      <c r="E575" s="84" t="s">
        <v>1618</v>
      </c>
      <c r="F575" s="58">
        <v>45470.7805059722</v>
      </c>
      <c r="G575" s="59" t="s">
        <v>38</v>
      </c>
      <c r="H575" s="59" t="s">
        <v>39</v>
      </c>
      <c r="I575" s="59" t="s">
        <v>40</v>
      </c>
      <c r="J575" s="59" t="s">
        <v>53</v>
      </c>
      <c r="K575" s="59" t="s">
        <v>1619</v>
      </c>
      <c r="L575" s="59"/>
      <c r="M575" s="60">
        <v>46104.3522453704</v>
      </c>
      <c r="N575" s="60">
        <v>46103.7995583796</v>
      </c>
      <c r="O575" s="60">
        <v>46103.6791834259</v>
      </c>
      <c r="P575" s="60">
        <v>46085.4295187037</v>
      </c>
      <c r="Q575" s="60">
        <v>46103.6800005787</v>
      </c>
      <c r="R575" s="59">
        <v>4523.01</v>
      </c>
      <c r="S575" s="59">
        <v>19970.15</v>
      </c>
      <c r="T575" s="59">
        <v>57587.59</v>
      </c>
      <c r="U575" s="59">
        <v>52554.31</v>
      </c>
      <c r="V575" s="59">
        <v>52</v>
      </c>
      <c r="W575" s="59">
        <v>200</v>
      </c>
      <c r="X575" s="59">
        <v>632</v>
      </c>
      <c r="Y575" s="59">
        <v>556</v>
      </c>
      <c r="Z575" s="59">
        <v>110.4082142857</v>
      </c>
      <c r="AA575" s="59">
        <v>-0.0778765925</v>
      </c>
      <c r="AB575" s="59">
        <v>0.3568731776</v>
      </c>
      <c r="AC575" s="59">
        <v>-0.2043634355</v>
      </c>
      <c r="AD575" s="61">
        <f>IF(AND($G575="正式版",$H575="中西医诊所"),IFERROR(R575/同类汇总数据!C$3,0),IF(AND($G575="正式版",$H575="中医诊所"),IFERROR(R575/同类汇总数据!C$4,0),IF(AND($G575="正式版",$H575="口腔诊所"),IFERROR(R575/同类汇总数据!C$5,0),IF(AND($G575="检查版",$H575="中西医诊所"),IFERROR(R575/同类汇总数据!C$6,0),IF(AND($G575="检查版",$H575="中医诊所"),IFERROR(R575/同类汇总数据!C$7,0),IF(AND($G575="检查版",$H575="口腔诊所"),IFERROR(R575/同类汇总数据!C$8,0),IF(AND($G575="互联网版",$H575="中西医诊所"),IFERROR(R575/同类汇总数据!C$9,0),IF(AND($G575="互联网版",$H575="中医诊所"),IFERROR(R575/同类汇总数据!C$10,0),IF(AND($G575="互联网版",$H575="口腔诊所"),IFERROR(R575/同类汇总数据!C$11,0))))))))))</f>
        <v>0.49422340075332</v>
      </c>
      <c r="AE575" s="61">
        <f>IF(AND($G575="正式版",$H575="中西医诊所"),IFERROR(S575/同类汇总数据!D$3,0),IF(AND($G575="正式版",$H575="中医诊所"),IFERROR(S575/同类汇总数据!D$4,0),IF(AND($G575="正式版",$H575="口腔诊所"),IFERROR(S575/同类汇总数据!D$5,0),IF(AND($G575="检查版",$H575="中西医诊所"),IFERROR(S575/同类汇总数据!D$6,0),IF(AND($G575="检查版",$H575="中医诊所"),IFERROR(S575/同类汇总数据!D$7,0),IF(AND($G575="检查版",$H575="口腔诊所"),IFERROR(S575/同类汇总数据!D$8,0),IF(AND($G575="互联网版",$H575="中西医诊所"),IFERROR(S575/同类汇总数据!D$9,0),IF(AND($G575="互联网版",$H575="中医诊所"),IFERROR(S575/同类汇总数据!D$10,0),IF(AND($G575="互联网版",$H575="口腔诊所"),IFERROR(S575/同类汇总数据!D$11,0))))))))))</f>
        <v>0.547371770781712</v>
      </c>
      <c r="AF575" s="61">
        <f>IF(AND($G575="正式版",$H575="中西医诊所"),IFERROR(T575/同类汇总数据!E$3,0),IF(AND($G575="正式版",$H575="中医诊所"),IFERROR(T575/同类汇总数据!E$4,0),IF(AND($G575="正式版",$H575="口腔诊所"),IFERROR(T575/同类汇总数据!E$5,0),IF(AND($G575="检查版",$H575="中西医诊所"),IFERROR(T575/同类汇总数据!E$6,0),IF(AND($G575="检查版",$H575="中医诊所"),IFERROR(T575/同类汇总数据!E$7,0),IF(AND($G575="检查版",$H575="口腔诊所"),IFERROR(T575/同类汇总数据!E$8,0),IF(AND($G575="互联网版",$H575="中西医诊所"),IFERROR(T575/同类汇总数据!E$9,0),IF(AND($G575="互联网版",$H575="中医诊所"),IFERROR(T575/同类汇总数据!E$10,0),IF(AND($G575="互联网版",$H575="口腔诊所"),IFERROR(T575/同类汇总数据!E$11,0))))))))))</f>
        <v>0.527763863268811</v>
      </c>
      <c r="AG575" s="61">
        <f>IF(AND($G575="正式版",$H575="中西医诊所"),IFERROR(U575/同类汇总数据!F$3,0),IF(AND($G575="正式版",$H575="中医诊所"),IFERROR(U575/同类汇总数据!F$4,0),IF(AND($G575="正式版",$H575="口腔诊所"),IFERROR(U575/同类汇总数据!F$5,0),IF(AND($G575="检查版",$H575="中西医诊所"),IFERROR(U575/同类汇总数据!F$6,0),IF(AND($G575="检查版",$H575="中医诊所"),IFERROR(U575/同类汇总数据!F$7,0),IF(AND($G575="检查版",$H575="口腔诊所"),IFERROR(U575/同类汇总数据!F$8,0),IF(AND($G575="互联网版",$H575="中西医诊所"),IFERROR(U575/同类汇总数据!F$9,0),IF(AND($G575="互联网版",$H575="中医诊所"),IFERROR(U575/同类汇总数据!F$10,0),IF(AND($G575="互联网版",$H575="口腔诊所"),IFERROR(U575/同类汇总数据!F$11,0))))))))))</f>
        <v>0.547879147054097</v>
      </c>
      <c r="AH575" s="61">
        <f>IF(AND($G575="正式版",$H575="中西医诊所"),IFERROR(V575/同类汇总数据!G$3,0),IF(AND($G575="正式版",$H575="中医诊所"),IFERROR(V575/同类汇总数据!G$4,0),IF(AND($G575="正式版",$H575="口腔诊所"),IFERROR(V575/同类汇总数据!G$5,0),IF(AND($G575="检查版",$H575="中西医诊所"),IFERROR(V575/同类汇总数据!G$6,0),IF(AND($G575="检查版",$H575="中医诊所"),IFERROR(V575/同类汇总数据!G$7,0),IF(AND($G575="检查版",$H575="口腔诊所"),IFERROR(V575/同类汇总数据!G$8,0),IF(AND($G575="互联网版",$H575="中西医诊所"),IFERROR(V575/同类汇总数据!G$9,0),IF(AND($G575="互联网版",$H575="中医诊所"),IFERROR(V575/同类汇总数据!G$10,0),IF(AND($G575="互联网版",$H575="口腔诊所"),IFERROR(V575/同类汇总数据!G$11,0))))))))))</f>
        <v>0.548516842104153</v>
      </c>
      <c r="AI575" s="61">
        <f>IF(AND($G575="正式版",$H575="中西医诊所"),IFERROR(W575/同类汇总数据!H$3,0),IF(AND($G575="正式版",$H575="中医诊所"),IFERROR(W575/同类汇总数据!H$4,0),IF(AND($G575="正式版",$H575="口腔诊所"),IFERROR(W575/同类汇总数据!H$5,0),IF(AND($G575="检查版",$H575="中西医诊所"),IFERROR(W575/同类汇总数据!H$6,0),IF(AND($G575="检查版",$H575="中医诊所"),IFERROR(W575/同类汇总数据!H$7,0),IF(AND($G575="检查版",$H575="口腔诊所"),IFERROR(W575/同类汇总数据!H$8,0),IF(AND($G575="互联网版",$H575="中西医诊所"),IFERROR(W575/同类汇总数据!H$9,0),IF(AND($G575="互联网版",$H575="中医诊所"),IFERROR(W575/同类汇总数据!H$10,0),IF(AND($G575="互联网版",$H575="口腔诊所"),IFERROR(W575/同类汇总数据!H$11,0))))))))))</f>
        <v>0.547000468232401</v>
      </c>
      <c r="AJ575" s="61">
        <f>IF(AND($G575="正式版",$H575="中西医诊所"),IFERROR(X575/同类汇总数据!I$3,0),IF(AND($G575="正式版",$H575="中医诊所"),IFERROR(X575/同类汇总数据!I$4,0),IF(AND($G575="正式版",$H575="口腔诊所"),IFERROR(X575/同类汇总数据!I$5,0),IF(AND($G575="检查版",$H575="中西医诊所"),IFERROR(X575/同类汇总数据!I$6,0),IF(AND($G575="检查版",$H575="中医诊所"),IFERROR(X575/同类汇总数据!I$7,0),IF(AND($G575="检查版",$H575="口腔诊所"),IFERROR(X575/同类汇总数据!I$8,0),IF(AND($G575="互联网版",$H575="中西医诊所"),IFERROR(X575/同类汇总数据!I$9,0),IF(AND($G575="互联网版",$H575="中医诊所"),IFERROR(X575/同类汇总数据!I$10,0),IF(AND($G575="互联网版",$H575="口腔诊所"),IFERROR(X575/同类汇总数据!I$11,0))))))))))</f>
        <v>0.558842043915258</v>
      </c>
      <c r="AK575" s="61">
        <f>IF(AND($G575="正式版",$H575="中西医诊所"),IFERROR(Y575/同类汇总数据!J$3,0),IF(AND($G575="正式版",$H575="中医诊所"),IFERROR(Y575/同类汇总数据!J$4,0),IF(AND($G575="正式版",$H575="口腔诊所"),IFERROR(Y575/同类汇总数据!J$5,0),IF(AND($G575="检查版",$H575="中西医诊所"),IFERROR(Y575/同类汇总数据!J$6,0),IF(AND($G575="检查版",$H575="中医诊所"),IFERROR(Y575/同类汇总数据!J$7,0),IF(AND($G575="检查版",$H575="口腔诊所"),IFERROR(Y575/同类汇总数据!J$8,0),IF(AND($G575="互联网版",$H575="中西医诊所"),IFERROR(Y575/同类汇总数据!J$9,0),IF(AND($G575="互联网版",$H575="中医诊所"),IFERROR(Y575/同类汇总数据!J$10,0),IF(AND($G575="互联网版",$H575="口腔诊所"),IFERROR(Y575/同类汇总数据!J$11,0))))))))))</f>
        <v>0.555565325689181</v>
      </c>
      <c r="AL575" s="62" t="str">
        <f ca="1" t="shared" si="144"/>
        <v>-</v>
      </c>
      <c r="AM575" s="62" t="str">
        <f t="shared" si="145"/>
        <v/>
      </c>
      <c r="AN575" s="5" t="str">
        <f t="shared" si="146"/>
        <v/>
      </c>
      <c r="AO575" s="63">
        <f t="shared" si="147"/>
        <v>46104.3522453704</v>
      </c>
      <c r="AP575" s="5" t="str">
        <f t="shared" si="148"/>
        <v/>
      </c>
      <c r="AQ575" s="60">
        <v>45470.7515350694</v>
      </c>
    </row>
    <row r="576" ht="17" spans="1:43">
      <c r="A576" s="5">
        <f t="shared" si="153"/>
        <v>573</v>
      </c>
      <c r="B576" s="55" t="str">
        <f t="shared" si="141"/>
        <v>无交易</v>
      </c>
      <c r="C576" s="2" t="str">
        <f t="shared" si="142"/>
        <v/>
      </c>
      <c r="D576" s="56" t="str">
        <f t="shared" si="143"/>
        <v>流失</v>
      </c>
      <c r="E576" s="84" t="s">
        <v>1620</v>
      </c>
      <c r="F576" s="58">
        <v>45471.4851735069</v>
      </c>
      <c r="G576" s="59" t="s">
        <v>1389</v>
      </c>
      <c r="H576" s="59" t="s">
        <v>39</v>
      </c>
      <c r="I576" s="59" t="s">
        <v>40</v>
      </c>
      <c r="J576" s="59" t="s">
        <v>270</v>
      </c>
      <c r="K576" s="59" t="s">
        <v>1621</v>
      </c>
      <c r="L576" s="59" t="s">
        <v>1302</v>
      </c>
      <c r="M576" s="60">
        <v>45635.5907986111</v>
      </c>
      <c r="N576" s="60"/>
      <c r="O576" s="60"/>
      <c r="P576" s="60"/>
      <c r="Q576" s="60"/>
      <c r="R576" s="59"/>
      <c r="S576" s="59"/>
      <c r="T576" s="59"/>
      <c r="U576" s="59"/>
      <c r="V576" s="59"/>
      <c r="W576" s="59"/>
      <c r="X576" s="59"/>
      <c r="Y576" s="59"/>
      <c r="Z576" s="59"/>
      <c r="AA576" s="59"/>
      <c r="AB576" s="59"/>
      <c r="AC576" s="59"/>
      <c r="AD576" s="61">
        <f>IF(AND($G576="正式版",$H576="中西医诊所"),IFERROR(R576/同类汇总数据!C$3,0),IF(AND($G576="正式版",$H576="中医诊所"),IFERROR(R576/同类汇总数据!C$4,0),IF(AND($G576="正式版",$H576="口腔诊所"),IFERROR(R576/同类汇总数据!C$5,0),IF(AND($G576="检查版",$H576="中西医诊所"),IFERROR(R576/同类汇总数据!C$6,0),IF(AND($G576="检查版",$H576="中医诊所"),IFERROR(R576/同类汇总数据!C$7,0),IF(AND($G576="检查版",$H576="口腔诊所"),IFERROR(R576/同类汇总数据!C$8,0),IF(AND($G576="互联网版",$H576="中西医诊所"),IFERROR(R576/同类汇总数据!C$9,0),IF(AND($G576="互联网版",$H576="中医诊所"),IFERROR(R576/同类汇总数据!C$10,0),IF(AND($G576="互联网版",$H576="口腔诊所"),IFERROR(R576/同类汇总数据!C$11,0))))))))))</f>
        <v>0</v>
      </c>
      <c r="AE576" s="61">
        <f>IF(AND($G576="正式版",$H576="中西医诊所"),IFERROR(S576/同类汇总数据!D$3,0),IF(AND($G576="正式版",$H576="中医诊所"),IFERROR(S576/同类汇总数据!D$4,0),IF(AND($G576="正式版",$H576="口腔诊所"),IFERROR(S576/同类汇总数据!D$5,0),IF(AND($G576="检查版",$H576="中西医诊所"),IFERROR(S576/同类汇总数据!D$6,0),IF(AND($G576="检查版",$H576="中医诊所"),IFERROR(S576/同类汇总数据!D$7,0),IF(AND($G576="检查版",$H576="口腔诊所"),IFERROR(S576/同类汇总数据!D$8,0),IF(AND($G576="互联网版",$H576="中西医诊所"),IFERROR(S576/同类汇总数据!D$9,0),IF(AND($G576="互联网版",$H576="中医诊所"),IFERROR(S576/同类汇总数据!D$10,0),IF(AND($G576="互联网版",$H576="口腔诊所"),IFERROR(S576/同类汇总数据!D$11,0))))))))))</f>
        <v>0</v>
      </c>
      <c r="AF576" s="61">
        <f>IF(AND($G576="正式版",$H576="中西医诊所"),IFERROR(T576/同类汇总数据!E$3,0),IF(AND($G576="正式版",$H576="中医诊所"),IFERROR(T576/同类汇总数据!E$4,0),IF(AND($G576="正式版",$H576="口腔诊所"),IFERROR(T576/同类汇总数据!E$5,0),IF(AND($G576="检查版",$H576="中西医诊所"),IFERROR(T576/同类汇总数据!E$6,0),IF(AND($G576="检查版",$H576="中医诊所"),IFERROR(T576/同类汇总数据!E$7,0),IF(AND($G576="检查版",$H576="口腔诊所"),IFERROR(T576/同类汇总数据!E$8,0),IF(AND($G576="互联网版",$H576="中西医诊所"),IFERROR(T576/同类汇总数据!E$9,0),IF(AND($G576="互联网版",$H576="中医诊所"),IFERROR(T576/同类汇总数据!E$10,0),IF(AND($G576="互联网版",$H576="口腔诊所"),IFERROR(T576/同类汇总数据!E$11,0))))))))))</f>
        <v>0</v>
      </c>
      <c r="AG576" s="61">
        <f>IF(AND($G576="正式版",$H576="中西医诊所"),IFERROR(U576/同类汇总数据!F$3,0),IF(AND($G576="正式版",$H576="中医诊所"),IFERROR(U576/同类汇总数据!F$4,0),IF(AND($G576="正式版",$H576="口腔诊所"),IFERROR(U576/同类汇总数据!F$5,0),IF(AND($G576="检查版",$H576="中西医诊所"),IFERROR(U576/同类汇总数据!F$6,0),IF(AND($G576="检查版",$H576="中医诊所"),IFERROR(U576/同类汇总数据!F$7,0),IF(AND($G576="检查版",$H576="口腔诊所"),IFERROR(U576/同类汇总数据!F$8,0),IF(AND($G576="互联网版",$H576="中西医诊所"),IFERROR(U576/同类汇总数据!F$9,0),IF(AND($G576="互联网版",$H576="中医诊所"),IFERROR(U576/同类汇总数据!F$10,0),IF(AND($G576="互联网版",$H576="口腔诊所"),IFERROR(U576/同类汇总数据!F$11,0))))))))))</f>
        <v>0</v>
      </c>
      <c r="AH576" s="61">
        <f>IF(AND($G576="正式版",$H576="中西医诊所"),IFERROR(V576/同类汇总数据!G$3,0),IF(AND($G576="正式版",$H576="中医诊所"),IFERROR(V576/同类汇总数据!G$4,0),IF(AND($G576="正式版",$H576="口腔诊所"),IFERROR(V576/同类汇总数据!G$5,0),IF(AND($G576="检查版",$H576="中西医诊所"),IFERROR(V576/同类汇总数据!G$6,0),IF(AND($G576="检查版",$H576="中医诊所"),IFERROR(V576/同类汇总数据!G$7,0),IF(AND($G576="检查版",$H576="口腔诊所"),IFERROR(V576/同类汇总数据!G$8,0),IF(AND($G576="互联网版",$H576="中西医诊所"),IFERROR(V576/同类汇总数据!G$9,0),IF(AND($G576="互联网版",$H576="中医诊所"),IFERROR(V576/同类汇总数据!G$10,0),IF(AND($G576="互联网版",$H576="口腔诊所"),IFERROR(V576/同类汇总数据!G$11,0))))))))))</f>
        <v>0</v>
      </c>
      <c r="AI576" s="61">
        <f>IF(AND($G576="正式版",$H576="中西医诊所"),IFERROR(W576/同类汇总数据!H$3,0),IF(AND($G576="正式版",$H576="中医诊所"),IFERROR(W576/同类汇总数据!H$4,0),IF(AND($G576="正式版",$H576="口腔诊所"),IFERROR(W576/同类汇总数据!H$5,0),IF(AND($G576="检查版",$H576="中西医诊所"),IFERROR(W576/同类汇总数据!H$6,0),IF(AND($G576="检查版",$H576="中医诊所"),IFERROR(W576/同类汇总数据!H$7,0),IF(AND($G576="检查版",$H576="口腔诊所"),IFERROR(W576/同类汇总数据!H$8,0),IF(AND($G576="互联网版",$H576="中西医诊所"),IFERROR(W576/同类汇总数据!H$9,0),IF(AND($G576="互联网版",$H576="中医诊所"),IFERROR(W576/同类汇总数据!H$10,0),IF(AND($G576="互联网版",$H576="口腔诊所"),IFERROR(W576/同类汇总数据!H$11,0))))))))))</f>
        <v>0</v>
      </c>
      <c r="AJ576" s="61">
        <f>IF(AND($G576="正式版",$H576="中西医诊所"),IFERROR(X576/同类汇总数据!I$3,0),IF(AND($G576="正式版",$H576="中医诊所"),IFERROR(X576/同类汇总数据!I$4,0),IF(AND($G576="正式版",$H576="口腔诊所"),IFERROR(X576/同类汇总数据!I$5,0),IF(AND($G576="检查版",$H576="中西医诊所"),IFERROR(X576/同类汇总数据!I$6,0),IF(AND($G576="检查版",$H576="中医诊所"),IFERROR(X576/同类汇总数据!I$7,0),IF(AND($G576="检查版",$H576="口腔诊所"),IFERROR(X576/同类汇总数据!I$8,0),IF(AND($G576="互联网版",$H576="中西医诊所"),IFERROR(X576/同类汇总数据!I$9,0),IF(AND($G576="互联网版",$H576="中医诊所"),IFERROR(X576/同类汇总数据!I$10,0),IF(AND($G576="互联网版",$H576="口腔诊所"),IFERROR(X576/同类汇总数据!I$11,0))))))))))</f>
        <v>0</v>
      </c>
      <c r="AK576" s="61">
        <f>IF(AND($G576="正式版",$H576="中西医诊所"),IFERROR(Y576/同类汇总数据!J$3,0),IF(AND($G576="正式版",$H576="中医诊所"),IFERROR(Y576/同类汇总数据!J$4,0),IF(AND($G576="正式版",$H576="口腔诊所"),IFERROR(Y576/同类汇总数据!J$5,0),IF(AND($G576="检查版",$H576="中西医诊所"),IFERROR(Y576/同类汇总数据!J$6,0),IF(AND($G576="检查版",$H576="中医诊所"),IFERROR(Y576/同类汇总数据!J$7,0),IF(AND($G576="检查版",$H576="口腔诊所"),IFERROR(Y576/同类汇总数据!J$8,0),IF(AND($G576="互联网版",$H576="中西医诊所"),IFERROR(Y576/同类汇总数据!J$9,0),IF(AND($G576="互联网版",$H576="中医诊所"),IFERROR(Y576/同类汇总数据!J$10,0),IF(AND($G576="互联网版",$H576="口腔诊所"),IFERROR(Y576/同类汇总数据!J$11,0))))))))))</f>
        <v>0</v>
      </c>
      <c r="AL576" s="62" t="str">
        <f ca="1" t="shared" si="144"/>
        <v>今年内未操作</v>
      </c>
      <c r="AM576" s="62" t="str">
        <f t="shared" si="145"/>
        <v>低于同行20%</v>
      </c>
      <c r="AN576" s="5" t="str">
        <f t="shared" si="146"/>
        <v>低于同行20%</v>
      </c>
      <c r="AO576" s="63">
        <f t="shared" si="147"/>
        <v>45635.5907986111</v>
      </c>
      <c r="AP576" s="5" t="str">
        <f t="shared" si="148"/>
        <v/>
      </c>
      <c r="AQ576" s="60">
        <v>45470.7524616667</v>
      </c>
    </row>
    <row r="577" ht="17" spans="1:43">
      <c r="A577" s="5">
        <f t="shared" si="153"/>
        <v>574</v>
      </c>
      <c r="B577" s="55" t="str">
        <f t="shared" si="141"/>
        <v>连续三月交易上升</v>
      </c>
      <c r="C577" s="2" t="str">
        <f t="shared" si="142"/>
        <v/>
      </c>
      <c r="D577" s="56" t="str">
        <f t="shared" si="143"/>
        <v>-</v>
      </c>
      <c r="E577" s="84" t="s">
        <v>1622</v>
      </c>
      <c r="F577" s="58">
        <v>45471.5732222222</v>
      </c>
      <c r="G577" s="59" t="s">
        <v>38</v>
      </c>
      <c r="H577" s="59" t="s">
        <v>39</v>
      </c>
      <c r="I577" s="59" t="s">
        <v>40</v>
      </c>
      <c r="J577" s="59" t="s">
        <v>75</v>
      </c>
      <c r="K577" s="59" t="s">
        <v>1623</v>
      </c>
      <c r="L577" s="59"/>
      <c r="M577" s="60">
        <v>46104.3573032407</v>
      </c>
      <c r="N577" s="60">
        <v>46103.7062902662</v>
      </c>
      <c r="O577" s="60">
        <v>46103.7059020949</v>
      </c>
      <c r="P577" s="60">
        <v>46087.5843872569</v>
      </c>
      <c r="Q577" s="60">
        <v>46103.6539818171</v>
      </c>
      <c r="R577" s="59">
        <v>10320</v>
      </c>
      <c r="S577" s="59">
        <v>50345</v>
      </c>
      <c r="T577" s="59">
        <v>135214</v>
      </c>
      <c r="U577" s="59">
        <v>114436</v>
      </c>
      <c r="V577" s="59">
        <v>35</v>
      </c>
      <c r="W577" s="59">
        <v>157</v>
      </c>
      <c r="X577" s="59">
        <v>407</v>
      </c>
      <c r="Y577" s="59">
        <v>365</v>
      </c>
      <c r="Z577" s="59">
        <v>639.3072625698</v>
      </c>
      <c r="AA577" s="59">
        <v>0.6337292316</v>
      </c>
      <c r="AB577" s="59">
        <v>-0.4298928829</v>
      </c>
      <c r="AC577" s="59">
        <v>0.2987265738</v>
      </c>
      <c r="AD577" s="61">
        <f>IF(AND($G577="正式版",$H577="中西医诊所"),IFERROR(R577/同类汇总数据!C$3,0),IF(AND($G577="正式版",$H577="中医诊所"),IFERROR(R577/同类汇总数据!C$4,0),IF(AND($G577="正式版",$H577="口腔诊所"),IFERROR(R577/同类汇总数据!C$5,0),IF(AND($G577="检查版",$H577="中西医诊所"),IFERROR(R577/同类汇总数据!C$6,0),IF(AND($G577="检查版",$H577="中医诊所"),IFERROR(R577/同类汇总数据!C$7,0),IF(AND($G577="检查版",$H577="口腔诊所"),IFERROR(R577/同类汇总数据!C$8,0),IF(AND($G577="互联网版",$H577="中西医诊所"),IFERROR(R577/同类汇总数据!C$9,0),IF(AND($G577="互联网版",$H577="中医诊所"),IFERROR(R577/同类汇总数据!C$10,0),IF(AND($G577="互联网版",$H577="口腔诊所"),IFERROR(R577/同类汇总数据!C$11,0))))))))))</f>
        <v>1.12765293372649</v>
      </c>
      <c r="AE577" s="61">
        <f>IF(AND($G577="正式版",$H577="中西医诊所"),IFERROR(S577/同类汇总数据!D$3,0),IF(AND($G577="正式版",$H577="中医诊所"),IFERROR(S577/同类汇总数据!D$4,0),IF(AND($G577="正式版",$H577="口腔诊所"),IFERROR(S577/同类汇总数据!D$5,0),IF(AND($G577="检查版",$H577="中西医诊所"),IFERROR(S577/同类汇总数据!D$6,0),IF(AND($G577="检查版",$H577="中医诊所"),IFERROR(S577/同类汇总数据!D$7,0),IF(AND($G577="检查版",$H577="口腔诊所"),IFERROR(S577/同类汇总数据!D$8,0),IF(AND($G577="互联网版",$H577="中西医诊所"),IFERROR(S577/同类汇总数据!D$9,0),IF(AND($G577="互联网版",$H577="中医诊所"),IFERROR(S577/同类汇总数据!D$10,0),IF(AND($G577="互联网版",$H577="口腔诊所"),IFERROR(S577/同类汇总数据!D$11,0))))))))))</f>
        <v>1.37993113722257</v>
      </c>
      <c r="AF577" s="61">
        <f>IF(AND($G577="正式版",$H577="中西医诊所"),IFERROR(T577/同类汇总数据!E$3,0),IF(AND($G577="正式版",$H577="中医诊所"),IFERROR(T577/同类汇总数据!E$4,0),IF(AND($G577="正式版",$H577="口腔诊所"),IFERROR(T577/同类汇总数据!E$5,0),IF(AND($G577="检查版",$H577="中西医诊所"),IFERROR(T577/同类汇总数据!E$6,0),IF(AND($G577="检查版",$H577="中医诊所"),IFERROR(T577/同类汇总数据!E$7,0),IF(AND($G577="检查版",$H577="口腔诊所"),IFERROR(T577/同类汇总数据!E$8,0),IF(AND($G577="互联网版",$H577="中西医诊所"),IFERROR(T577/同类汇总数据!E$9,0),IF(AND($G577="互联网版",$H577="中医诊所"),IFERROR(T577/同类汇总数据!E$10,0),IF(AND($G577="互联网版",$H577="口腔诊所"),IFERROR(T577/同类汇总数据!E$11,0))))))))))</f>
        <v>1.23917432571894</v>
      </c>
      <c r="AG577" s="61">
        <f>IF(AND($G577="正式版",$H577="中西医诊所"),IFERROR(U577/同类汇总数据!F$3,0),IF(AND($G577="正式版",$H577="中医诊所"),IFERROR(U577/同类汇总数据!F$4,0),IF(AND($G577="正式版",$H577="口腔诊所"),IFERROR(U577/同类汇总数据!F$5,0),IF(AND($G577="检查版",$H577="中西医诊所"),IFERROR(U577/同类汇总数据!F$6,0),IF(AND($G577="检查版",$H577="中医诊所"),IFERROR(U577/同类汇总数据!F$7,0),IF(AND($G577="检查版",$H577="口腔诊所"),IFERROR(U577/同类汇总数据!F$8,0),IF(AND($G577="互联网版",$H577="中西医诊所"),IFERROR(U577/同类汇总数据!F$9,0),IF(AND($G577="互联网版",$H577="中医诊所"),IFERROR(U577/同类汇总数据!F$10,0),IF(AND($G577="互联网版",$H577="口腔诊所"),IFERROR(U577/同类汇总数据!F$11,0))))))))))</f>
        <v>1.19299631319073</v>
      </c>
      <c r="AH577" s="61">
        <f>IF(AND($G577="正式版",$H577="中西医诊所"),IFERROR(V577/同类汇总数据!G$3,0),IF(AND($G577="正式版",$H577="中医诊所"),IFERROR(V577/同类汇总数据!G$4,0),IF(AND($G577="正式版",$H577="口腔诊所"),IFERROR(V577/同类汇总数据!G$5,0),IF(AND($G577="检查版",$H577="中西医诊所"),IFERROR(V577/同类汇总数据!G$6,0),IF(AND($G577="检查版",$H577="中医诊所"),IFERROR(V577/同类汇总数据!G$7,0),IF(AND($G577="检查版",$H577="口腔诊所"),IFERROR(V577/同类汇总数据!G$8,0),IF(AND($G577="互联网版",$H577="中西医诊所"),IFERROR(V577/同类汇总数据!G$9,0),IF(AND($G577="互联网版",$H577="中医诊所"),IFERROR(V577/同类汇总数据!G$10,0),IF(AND($G577="互联网版",$H577="口腔诊所"),IFERROR(V577/同类汇总数据!G$11,0))))))))))</f>
        <v>0.369194028339334</v>
      </c>
      <c r="AI577" s="61">
        <f>IF(AND($G577="正式版",$H577="中西医诊所"),IFERROR(W577/同类汇总数据!H$3,0),IF(AND($G577="正式版",$H577="中医诊所"),IFERROR(W577/同类汇总数据!H$4,0),IF(AND($G577="正式版",$H577="口腔诊所"),IFERROR(W577/同类汇总数据!H$5,0),IF(AND($G577="检查版",$H577="中西医诊所"),IFERROR(W577/同类汇总数据!H$6,0),IF(AND($G577="检查版",$H577="中医诊所"),IFERROR(W577/同类汇总数据!H$7,0),IF(AND($G577="检查版",$H577="口腔诊所"),IFERROR(W577/同类汇总数据!H$8,0),IF(AND($G577="互联网版",$H577="中西医诊所"),IFERROR(W577/同类汇总数据!H$9,0),IF(AND($G577="互联网版",$H577="中医诊所"),IFERROR(W577/同类汇总数据!H$10,0),IF(AND($G577="互联网版",$H577="口腔诊所"),IFERROR(W577/同类汇总数据!H$11,0))))))))))</f>
        <v>0.429395367562435</v>
      </c>
      <c r="AJ577" s="61">
        <f>IF(AND($G577="正式版",$H577="中西医诊所"),IFERROR(X577/同类汇总数据!I$3,0),IF(AND($G577="正式版",$H577="中医诊所"),IFERROR(X577/同类汇总数据!I$4,0),IF(AND($G577="正式版",$H577="口腔诊所"),IFERROR(X577/同类汇总数据!I$5,0),IF(AND($G577="检查版",$H577="中西医诊所"),IFERROR(X577/同类汇总数据!I$6,0),IF(AND($G577="检查版",$H577="中医诊所"),IFERROR(X577/同类汇总数据!I$7,0),IF(AND($G577="检查版",$H577="口腔诊所"),IFERROR(X577/同类汇总数据!I$8,0),IF(AND($G577="互联网版",$H577="中西医诊所"),IFERROR(X577/同类汇总数据!I$9,0),IF(AND($G577="互联网版",$H577="中医诊所"),IFERROR(X577/同类汇总数据!I$10,0),IF(AND($G577="互联网版",$H577="口腔诊所"),IFERROR(X577/同类汇总数据!I$11,0))))))))))</f>
        <v>0.359887202331503</v>
      </c>
      <c r="AK577" s="61">
        <f>IF(AND($G577="正式版",$H577="中西医诊所"),IFERROR(Y577/同类汇总数据!J$3,0),IF(AND($G577="正式版",$H577="中医诊所"),IFERROR(Y577/同类汇总数据!J$4,0),IF(AND($G577="正式版",$H577="口腔诊所"),IFERROR(Y577/同类汇总数据!J$5,0),IF(AND($G577="检查版",$H577="中西医诊所"),IFERROR(Y577/同类汇总数据!J$6,0),IF(AND($G577="检查版",$H577="中医诊所"),IFERROR(Y577/同类汇总数据!J$7,0),IF(AND($G577="检查版",$H577="口腔诊所"),IFERROR(Y577/同类汇总数据!J$8,0),IF(AND($G577="互联网版",$H577="中西医诊所"),IFERROR(Y577/同类汇总数据!J$9,0),IF(AND($G577="互联网版",$H577="中医诊所"),IFERROR(Y577/同类汇总数据!J$10,0),IF(AND($G577="互联网版",$H577="口腔诊所"),IFERROR(Y577/同类汇总数据!J$11,0))))))))))</f>
        <v>0.364714647259984</v>
      </c>
      <c r="AL577" s="62" t="str">
        <f ca="1" t="shared" si="144"/>
        <v>-</v>
      </c>
      <c r="AM577" s="62" t="str">
        <f t="shared" si="145"/>
        <v>高于同行20%</v>
      </c>
      <c r="AN577" s="5" t="str">
        <f t="shared" si="146"/>
        <v>低于同行50%</v>
      </c>
      <c r="AO577" s="63">
        <f t="shared" si="147"/>
        <v>46104.3573032407</v>
      </c>
      <c r="AP577" s="5" t="str">
        <f t="shared" si="148"/>
        <v/>
      </c>
      <c r="AQ577" s="60">
        <v>45470.7798423611</v>
      </c>
    </row>
    <row r="578" ht="17" spans="1:43">
      <c r="A578" s="5">
        <f t="shared" si="153"/>
        <v>575</v>
      </c>
      <c r="B578" s="55" t="str">
        <f t="shared" si="141"/>
        <v>无交易</v>
      </c>
      <c r="C578" s="2" t="str">
        <f t="shared" si="142"/>
        <v/>
      </c>
      <c r="D578" s="56" t="str">
        <f t="shared" si="143"/>
        <v>-</v>
      </c>
      <c r="E578" s="84" t="s">
        <v>1624</v>
      </c>
      <c r="F578" s="58">
        <v>45471.7076843981</v>
      </c>
      <c r="G578" s="59" t="s">
        <v>1389</v>
      </c>
      <c r="H578" s="59" t="s">
        <v>39</v>
      </c>
      <c r="I578" s="59" t="s">
        <v>40</v>
      </c>
      <c r="J578" s="59" t="s">
        <v>53</v>
      </c>
      <c r="K578" s="59" t="s">
        <v>1625</v>
      </c>
      <c r="L578" s="59" t="s">
        <v>1626</v>
      </c>
      <c r="M578" s="60">
        <v>46104.2985416667</v>
      </c>
      <c r="N578" s="60">
        <v>46034.3924064468</v>
      </c>
      <c r="O578" s="60">
        <v>46104.3955728588</v>
      </c>
      <c r="P578" s="60"/>
      <c r="Q578" s="60">
        <v>46101.3978613889</v>
      </c>
      <c r="R578" s="59"/>
      <c r="S578" s="59"/>
      <c r="T578" s="59">
        <v>17.76</v>
      </c>
      <c r="U578" s="59">
        <v>17.76</v>
      </c>
      <c r="V578" s="59"/>
      <c r="W578" s="59"/>
      <c r="X578" s="59">
        <v>1</v>
      </c>
      <c r="Y578" s="59">
        <v>1</v>
      </c>
      <c r="Z578" s="59">
        <v>17.76</v>
      </c>
      <c r="AA578" s="59"/>
      <c r="AB578" s="59"/>
      <c r="AC578" s="59"/>
      <c r="AD578" s="61">
        <f>IF(AND($G578="正式版",$H578="中西医诊所"),IFERROR(R578/同类汇总数据!C$3,0),IF(AND($G578="正式版",$H578="中医诊所"),IFERROR(R578/同类汇总数据!C$4,0),IF(AND($G578="正式版",$H578="口腔诊所"),IFERROR(R578/同类汇总数据!C$5,0),IF(AND($G578="检查版",$H578="中西医诊所"),IFERROR(R578/同类汇总数据!C$6,0),IF(AND($G578="检查版",$H578="中医诊所"),IFERROR(R578/同类汇总数据!C$7,0),IF(AND($G578="检查版",$H578="口腔诊所"),IFERROR(R578/同类汇总数据!C$8,0),IF(AND($G578="互联网版",$H578="中西医诊所"),IFERROR(R578/同类汇总数据!C$9,0),IF(AND($G578="互联网版",$H578="中医诊所"),IFERROR(R578/同类汇总数据!C$10,0),IF(AND($G578="互联网版",$H578="口腔诊所"),IFERROR(R578/同类汇总数据!C$11,0))))))))))</f>
        <v>0</v>
      </c>
      <c r="AE578" s="61">
        <f>IF(AND($G578="正式版",$H578="中西医诊所"),IFERROR(S578/同类汇总数据!D$3,0),IF(AND($G578="正式版",$H578="中医诊所"),IFERROR(S578/同类汇总数据!D$4,0),IF(AND($G578="正式版",$H578="口腔诊所"),IFERROR(S578/同类汇总数据!D$5,0),IF(AND($G578="检查版",$H578="中西医诊所"),IFERROR(S578/同类汇总数据!D$6,0),IF(AND($G578="检查版",$H578="中医诊所"),IFERROR(S578/同类汇总数据!D$7,0),IF(AND($G578="检查版",$H578="口腔诊所"),IFERROR(S578/同类汇总数据!D$8,0),IF(AND($G578="互联网版",$H578="中西医诊所"),IFERROR(S578/同类汇总数据!D$9,0),IF(AND($G578="互联网版",$H578="中医诊所"),IFERROR(S578/同类汇总数据!D$10,0),IF(AND($G578="互联网版",$H578="口腔诊所"),IFERROR(S578/同类汇总数据!D$11,0))))))))))</f>
        <v>0</v>
      </c>
      <c r="AF578" s="61">
        <f>IF(AND($G578="正式版",$H578="中西医诊所"),IFERROR(T578/同类汇总数据!E$3,0),IF(AND($G578="正式版",$H578="中医诊所"),IFERROR(T578/同类汇总数据!E$4,0),IF(AND($G578="正式版",$H578="口腔诊所"),IFERROR(T578/同类汇总数据!E$5,0),IF(AND($G578="检查版",$H578="中西医诊所"),IFERROR(T578/同类汇总数据!E$6,0),IF(AND($G578="检查版",$H578="中医诊所"),IFERROR(T578/同类汇总数据!E$7,0),IF(AND($G578="检查版",$H578="口腔诊所"),IFERROR(T578/同类汇总数据!E$8,0),IF(AND($G578="互联网版",$H578="中西医诊所"),IFERROR(T578/同类汇总数据!E$9,0),IF(AND($G578="互联网版",$H578="中医诊所"),IFERROR(T578/同类汇总数据!E$10,0),IF(AND($G578="互联网版",$H578="口腔诊所"),IFERROR(T578/同类汇总数据!E$11,0))))))))))</f>
        <v>0.00104603942146077</v>
      </c>
      <c r="AG578" s="61">
        <f>IF(AND($G578="正式版",$H578="中西医诊所"),IFERROR(U578/同类汇总数据!F$3,0),IF(AND($G578="正式版",$H578="中医诊所"),IFERROR(U578/同类汇总数据!F$4,0),IF(AND($G578="正式版",$H578="口腔诊所"),IFERROR(U578/同类汇总数据!F$5,0),IF(AND($G578="检查版",$H578="中西医诊所"),IFERROR(U578/同类汇总数据!F$6,0),IF(AND($G578="检查版",$H578="中医诊所"),IFERROR(U578/同类汇总数据!F$7,0),IF(AND($G578="检查版",$H578="口腔诊所"),IFERROR(U578/同类汇总数据!F$8,0),IF(AND($G578="互联网版",$H578="中西医诊所"),IFERROR(U578/同类汇总数据!F$9,0),IF(AND($G578="互联网版",$H578="中医诊所"),IFERROR(U578/同类汇总数据!F$10,0),IF(AND($G578="互联网版",$H578="口腔诊所"),IFERROR(U578/同类汇总数据!F$11,0))))))))))</f>
        <v>0.00113969488593089</v>
      </c>
      <c r="AH578" s="61">
        <f>IF(AND($G578="正式版",$H578="中西医诊所"),IFERROR(V578/同类汇总数据!G$3,0),IF(AND($G578="正式版",$H578="中医诊所"),IFERROR(V578/同类汇总数据!G$4,0),IF(AND($G578="正式版",$H578="口腔诊所"),IFERROR(V578/同类汇总数据!G$5,0),IF(AND($G578="检查版",$H578="中西医诊所"),IFERROR(V578/同类汇总数据!G$6,0),IF(AND($G578="检查版",$H578="中医诊所"),IFERROR(V578/同类汇总数据!G$7,0),IF(AND($G578="检查版",$H578="口腔诊所"),IFERROR(V578/同类汇总数据!G$8,0),IF(AND($G578="互联网版",$H578="中西医诊所"),IFERROR(V578/同类汇总数据!G$9,0),IF(AND($G578="互联网版",$H578="中医诊所"),IFERROR(V578/同类汇总数据!G$10,0),IF(AND($G578="互联网版",$H578="口腔诊所"),IFERROR(V578/同类汇总数据!G$11,0))))))))))</f>
        <v>0</v>
      </c>
      <c r="AI578" s="61">
        <f>IF(AND($G578="正式版",$H578="中西医诊所"),IFERROR(W578/同类汇总数据!H$3,0),IF(AND($G578="正式版",$H578="中医诊所"),IFERROR(W578/同类汇总数据!H$4,0),IF(AND($G578="正式版",$H578="口腔诊所"),IFERROR(W578/同类汇总数据!H$5,0),IF(AND($G578="检查版",$H578="中西医诊所"),IFERROR(W578/同类汇总数据!H$6,0),IF(AND($G578="检查版",$H578="中医诊所"),IFERROR(W578/同类汇总数据!H$7,0),IF(AND($G578="检查版",$H578="口腔诊所"),IFERROR(W578/同类汇总数据!H$8,0),IF(AND($G578="互联网版",$H578="中西医诊所"),IFERROR(W578/同类汇总数据!H$9,0),IF(AND($G578="互联网版",$H578="中医诊所"),IFERROR(W578/同类汇总数据!H$10,0),IF(AND($G578="互联网版",$H578="口腔诊所"),IFERROR(W578/同类汇总数据!H$11,0))))))))))</f>
        <v>0</v>
      </c>
      <c r="AJ578" s="61">
        <f>IF(AND($G578="正式版",$H578="中西医诊所"),IFERROR(X578/同类汇总数据!I$3,0),IF(AND($G578="正式版",$H578="中医诊所"),IFERROR(X578/同类汇总数据!I$4,0),IF(AND($G578="正式版",$H578="口腔诊所"),IFERROR(X578/同类汇总数据!I$5,0),IF(AND($G578="检查版",$H578="中西医诊所"),IFERROR(X578/同类汇总数据!I$6,0),IF(AND($G578="检查版",$H578="中医诊所"),IFERROR(X578/同类汇总数据!I$7,0),IF(AND($G578="检查版",$H578="口腔诊所"),IFERROR(X578/同类汇总数据!I$8,0),IF(AND($G578="互联网版",$H578="中西医诊所"),IFERROR(X578/同类汇总数据!I$9,0),IF(AND($G578="互联网版",$H578="中医诊所"),IFERROR(X578/同类汇总数据!I$10,0),IF(AND($G578="互联网版",$H578="口腔诊所"),IFERROR(X578/同类汇总数据!I$11,0))))))))))</f>
        <v>0.00814900952863684</v>
      </c>
      <c r="AK578" s="61">
        <f>IF(AND($G578="正式版",$H578="中西医诊所"),IFERROR(Y578/同类汇总数据!J$3,0),IF(AND($G578="正式版",$H578="中医诊所"),IFERROR(Y578/同类汇总数据!J$4,0),IF(AND($G578="正式版",$H578="口腔诊所"),IFERROR(Y578/同类汇总数据!J$5,0),IF(AND($G578="检查版",$H578="中西医诊所"),IFERROR(Y578/同类汇总数据!J$6,0),IF(AND($G578="检查版",$H578="中医诊所"),IFERROR(Y578/同类汇总数据!J$7,0),IF(AND($G578="检查版",$H578="口腔诊所"),IFERROR(Y578/同类汇总数据!J$8,0),IF(AND($G578="互联网版",$H578="中西医诊所"),IFERROR(Y578/同类汇总数据!J$9,0),IF(AND($G578="互联网版",$H578="中医诊所"),IFERROR(Y578/同类汇总数据!J$10,0),IF(AND($G578="互联网版",$H578="口腔诊所"),IFERROR(Y578/同类汇总数据!J$11,0))))))))))</f>
        <v>0.00904003832976252</v>
      </c>
      <c r="AL578" s="62" t="str">
        <f ca="1" t="shared" si="144"/>
        <v>-</v>
      </c>
      <c r="AM578" s="62" t="str">
        <f t="shared" si="145"/>
        <v>低于同行20%</v>
      </c>
      <c r="AN578" s="5" t="str">
        <f t="shared" si="146"/>
        <v>低于同行20%</v>
      </c>
      <c r="AO578" s="63">
        <f t="shared" si="147"/>
        <v>46104.3955728588</v>
      </c>
      <c r="AP578" s="5" t="str">
        <f t="shared" si="148"/>
        <v/>
      </c>
      <c r="AQ578" s="60">
        <v>45470.7805059722</v>
      </c>
    </row>
    <row r="579" ht="17" spans="1:43">
      <c r="A579" s="5">
        <f t="shared" si="153"/>
        <v>576</v>
      </c>
      <c r="B579" s="55" t="str">
        <f t="shared" si="141"/>
        <v>交易波动较大</v>
      </c>
      <c r="C579" s="2" t="str">
        <f t="shared" si="142"/>
        <v/>
      </c>
      <c r="D579" s="56" t="str">
        <f t="shared" si="143"/>
        <v>-</v>
      </c>
      <c r="E579" s="84" t="s">
        <v>1627</v>
      </c>
      <c r="F579" s="58">
        <v>45472.3951113542</v>
      </c>
      <c r="G579" s="59" t="s">
        <v>38</v>
      </c>
      <c r="H579" s="59" t="s">
        <v>39</v>
      </c>
      <c r="I579" s="59" t="s">
        <v>40</v>
      </c>
      <c r="J579" s="59" t="s">
        <v>41</v>
      </c>
      <c r="K579" s="59" t="s">
        <v>1628</v>
      </c>
      <c r="L579" s="59" t="s">
        <v>1629</v>
      </c>
      <c r="M579" s="60">
        <v>46104.3466898148</v>
      </c>
      <c r="N579" s="60">
        <v>46103.805979456</v>
      </c>
      <c r="O579" s="60">
        <v>46103.8045019907</v>
      </c>
      <c r="P579" s="60">
        <v>46101.8040095486</v>
      </c>
      <c r="Q579" s="60">
        <v>46103.8060240741</v>
      </c>
      <c r="R579" s="59">
        <v>15741.46</v>
      </c>
      <c r="S579" s="59">
        <v>44493.78</v>
      </c>
      <c r="T579" s="59">
        <v>133707.04</v>
      </c>
      <c r="U579" s="59">
        <v>116358.6</v>
      </c>
      <c r="V579" s="59">
        <v>97</v>
      </c>
      <c r="W579" s="59">
        <v>258</v>
      </c>
      <c r="X579" s="59">
        <v>686</v>
      </c>
      <c r="Y579" s="59">
        <v>616</v>
      </c>
      <c r="Z579" s="59">
        <v>476.8795081967</v>
      </c>
      <c r="AA579" s="59">
        <v>0.1027699754</v>
      </c>
      <c r="AB579" s="59">
        <v>-0.1743274512</v>
      </c>
      <c r="AC579" s="59">
        <v>-0.0933227277</v>
      </c>
      <c r="AD579" s="61">
        <f>IF(AND($G579="正式版",$H579="中西医诊所"),IFERROR(R579/同类汇总数据!C$3,0),IF(AND($G579="正式版",$H579="中医诊所"),IFERROR(R579/同类汇总数据!C$4,0),IF(AND($G579="正式版",$H579="口腔诊所"),IFERROR(R579/同类汇总数据!C$5,0),IF(AND($G579="检查版",$H579="中西医诊所"),IFERROR(R579/同类汇总数据!C$6,0),IF(AND($G579="检查版",$H579="中医诊所"),IFERROR(R579/同类汇总数据!C$7,0),IF(AND($G579="检查版",$H579="口腔诊所"),IFERROR(R579/同类汇总数据!C$8,0),IF(AND($G579="互联网版",$H579="中西医诊所"),IFERROR(R579/同类汇总数据!C$9,0),IF(AND($G579="互联网版",$H579="中医诊所"),IFERROR(R579/同类汇总数据!C$10,0),IF(AND($G579="互联网版",$H579="口腔诊所"),IFERROR(R579/同类汇总数据!C$11,0))))))))))</f>
        <v>1.72004879361805</v>
      </c>
      <c r="AE579" s="61">
        <f>IF(AND($G579="正式版",$H579="中西医诊所"),IFERROR(S579/同类汇总数据!D$3,0),IF(AND($G579="正式版",$H579="中医诊所"),IFERROR(S579/同类汇总数据!D$4,0),IF(AND($G579="正式版",$H579="口腔诊所"),IFERROR(S579/同类汇总数据!D$5,0),IF(AND($G579="检查版",$H579="中西医诊所"),IFERROR(S579/同类汇总数据!D$6,0),IF(AND($G579="检查版",$H579="中医诊所"),IFERROR(S579/同类汇总数据!D$7,0),IF(AND($G579="检查版",$H579="口腔诊所"),IFERROR(S579/同类汇总数据!D$8,0),IF(AND($G579="互联网版",$H579="中西医诊所"),IFERROR(S579/同类汇总数据!D$9,0),IF(AND($G579="互联网版",$H579="中医诊所"),IFERROR(S579/同类汇总数据!D$10,0),IF(AND($G579="互联网版",$H579="口腔诊所"),IFERROR(S579/同类汇总数据!D$11,0))))))))))</f>
        <v>1.21955213893596</v>
      </c>
      <c r="AF579" s="61">
        <f>IF(AND($G579="正式版",$H579="中西医诊所"),IFERROR(T579/同类汇总数据!E$3,0),IF(AND($G579="正式版",$H579="中医诊所"),IFERROR(T579/同类汇总数据!E$4,0),IF(AND($G579="正式版",$H579="口腔诊所"),IFERROR(T579/同类汇总数据!E$5,0),IF(AND($G579="检查版",$H579="中西医诊所"),IFERROR(T579/同类汇总数据!E$6,0),IF(AND($G579="检查版",$H579="中医诊所"),IFERROR(T579/同类汇总数据!E$7,0),IF(AND($G579="检查版",$H579="口腔诊所"),IFERROR(T579/同类汇总数据!E$8,0),IF(AND($G579="互联网版",$H579="中西医诊所"),IFERROR(T579/同类汇总数据!E$9,0),IF(AND($G579="互联网版",$H579="中医诊所"),IFERROR(T579/同类汇总数据!E$10,0),IF(AND($G579="互联网版",$H579="口腔诊所"),IFERROR(T579/同类汇总数据!E$11,0))))))))))</f>
        <v>1.22536372813374</v>
      </c>
      <c r="AG579" s="61">
        <f>IF(AND($G579="正式版",$H579="中西医诊所"),IFERROR(U579/同类汇总数据!F$3,0),IF(AND($G579="正式版",$H579="中医诊所"),IFERROR(U579/同类汇总数据!F$4,0),IF(AND($G579="正式版",$H579="口腔诊所"),IFERROR(U579/同类汇总数据!F$5,0),IF(AND($G579="检查版",$H579="中西医诊所"),IFERROR(U579/同类汇总数据!F$6,0),IF(AND($G579="检查版",$H579="中医诊所"),IFERROR(U579/同类汇总数据!F$7,0),IF(AND($G579="检查版",$H579="口腔诊所"),IFERROR(U579/同类汇总数据!F$8,0),IF(AND($G579="互联网版",$H579="中西医诊所"),IFERROR(U579/同类汇总数据!F$9,0),IF(AND($G579="互联网版",$H579="中医诊所"),IFERROR(U579/同类汇总数据!F$10,0),IF(AND($G579="互联网版",$H579="口腔诊所"),IFERROR(U579/同类汇总数据!F$11,0))))))))))</f>
        <v>1.213039435213</v>
      </c>
      <c r="AH579" s="61">
        <f>IF(AND($G579="正式版",$H579="中西医诊所"),IFERROR(V579/同类汇总数据!G$3,0),IF(AND($G579="正式版",$H579="中医诊所"),IFERROR(V579/同类汇总数据!G$4,0),IF(AND($G579="正式版",$H579="口腔诊所"),IFERROR(V579/同类汇总数据!G$5,0),IF(AND($G579="检查版",$H579="中西医诊所"),IFERROR(V579/同类汇总数据!G$6,0),IF(AND($G579="检查版",$H579="中医诊所"),IFERROR(V579/同类汇总数据!G$7,0),IF(AND($G579="检查版",$H579="口腔诊所"),IFERROR(V579/同类汇总数据!G$8,0),IF(AND($G579="互联网版",$H579="中西医诊所"),IFERROR(V579/同类汇总数据!G$9,0),IF(AND($G579="互联网版",$H579="中医诊所"),IFERROR(V579/同类汇总数据!G$10,0),IF(AND($G579="互联网版",$H579="口腔诊所"),IFERROR(V579/同类汇总数据!G$11,0))))))))))</f>
        <v>1.02319487854044</v>
      </c>
      <c r="AI579" s="61">
        <f>IF(AND($G579="正式版",$H579="中西医诊所"),IFERROR(W579/同类汇总数据!H$3,0),IF(AND($G579="正式版",$H579="中医诊所"),IFERROR(W579/同类汇总数据!H$4,0),IF(AND($G579="正式版",$H579="口腔诊所"),IFERROR(W579/同类汇总数据!H$5,0),IF(AND($G579="检查版",$H579="中西医诊所"),IFERROR(W579/同类汇总数据!H$6,0),IF(AND($G579="检查版",$H579="中医诊所"),IFERROR(W579/同类汇总数据!H$7,0),IF(AND($G579="检查版",$H579="口腔诊所"),IFERROR(W579/同类汇总数据!H$8,0),IF(AND($G579="互联网版",$H579="中西医诊所"),IFERROR(W579/同类汇总数据!H$9,0),IF(AND($G579="互联网版",$H579="中医诊所"),IFERROR(W579/同类汇总数据!H$10,0),IF(AND($G579="互联网版",$H579="口腔诊所"),IFERROR(W579/同类汇总数据!H$11,0))))))))))</f>
        <v>0.705630604019797</v>
      </c>
      <c r="AJ579" s="61">
        <f>IF(AND($G579="正式版",$H579="中西医诊所"),IFERROR(X579/同类汇总数据!I$3,0),IF(AND($G579="正式版",$H579="中医诊所"),IFERROR(X579/同类汇总数据!I$4,0),IF(AND($G579="正式版",$H579="口腔诊所"),IFERROR(X579/同类汇总数据!I$5,0),IF(AND($G579="检查版",$H579="中西医诊所"),IFERROR(X579/同类汇总数据!I$6,0),IF(AND($G579="检查版",$H579="中医诊所"),IFERROR(X579/同类汇总数据!I$7,0),IF(AND($G579="检查版",$H579="口腔诊所"),IFERROR(X579/同类汇总数据!I$8,0),IF(AND($G579="互联网版",$H579="中西医诊所"),IFERROR(X579/同类汇总数据!I$9,0),IF(AND($G579="互联网版",$H579="中医诊所"),IFERROR(X579/同类汇总数据!I$10,0),IF(AND($G579="互联网版",$H579="口腔诊所"),IFERROR(X579/同类汇总数据!I$11,0))))))))))</f>
        <v>0.606591205895359</v>
      </c>
      <c r="AK579" s="61">
        <f>IF(AND($G579="正式版",$H579="中西医诊所"),IFERROR(Y579/同类汇总数据!J$3,0),IF(AND($G579="正式版",$H579="中医诊所"),IFERROR(Y579/同类汇总数据!J$4,0),IF(AND($G579="正式版",$H579="口腔诊所"),IFERROR(Y579/同类汇总数据!J$5,0),IF(AND($G579="检查版",$H579="中西医诊所"),IFERROR(Y579/同类汇总数据!J$6,0),IF(AND($G579="检查版",$H579="中医诊所"),IFERROR(Y579/同类汇总数据!J$7,0),IF(AND($G579="检查版",$H579="口腔诊所"),IFERROR(Y579/同类汇总数据!J$8,0),IF(AND($G579="互联网版",$H579="中西医诊所"),IFERROR(Y579/同类汇总数据!J$9,0),IF(AND($G579="互联网版",$H579="中医诊所"),IFERROR(Y579/同类汇总数据!J$10,0),IF(AND($G579="互联网版",$H579="口腔诊所"),IFERROR(Y579/同类汇总数据!J$11,0))))))))))</f>
        <v>0.615518418389452</v>
      </c>
      <c r="AL579" s="62" t="str">
        <f ca="1" t="shared" si="144"/>
        <v>-</v>
      </c>
      <c r="AM579" s="62" t="str">
        <f t="shared" si="145"/>
        <v>高于同行20%</v>
      </c>
      <c r="AN579" s="5" t="str">
        <f t="shared" si="146"/>
        <v/>
      </c>
      <c r="AO579" s="63">
        <f t="shared" si="147"/>
        <v>46104.3466898148</v>
      </c>
      <c r="AP579" s="5" t="str">
        <f t="shared" si="148"/>
        <v/>
      </c>
      <c r="AQ579" s="60">
        <v>45471.4851735069</v>
      </c>
    </row>
    <row r="580" ht="17" spans="1:43">
      <c r="A580" s="5">
        <f t="shared" si="153"/>
        <v>577</v>
      </c>
      <c r="B580" s="55" t="str">
        <f t="shared" si="141"/>
        <v>无交易</v>
      </c>
      <c r="C580" s="2" t="str">
        <f t="shared" si="142"/>
        <v/>
      </c>
      <c r="D580" s="56" t="str">
        <f t="shared" si="143"/>
        <v>流失</v>
      </c>
      <c r="E580" s="84" t="s">
        <v>1630</v>
      </c>
      <c r="F580" s="58">
        <v>45474.4504776852</v>
      </c>
      <c r="G580" s="59" t="s">
        <v>1389</v>
      </c>
      <c r="H580" s="59" t="s">
        <v>39</v>
      </c>
      <c r="I580" s="59" t="s">
        <v>40</v>
      </c>
      <c r="J580" s="59" t="s">
        <v>53</v>
      </c>
      <c r="K580" s="59" t="s">
        <v>1631</v>
      </c>
      <c r="L580" s="59" t="s">
        <v>1632</v>
      </c>
      <c r="M580" s="60">
        <v>45544.3804976852</v>
      </c>
      <c r="N580" s="60"/>
      <c r="O580" s="60"/>
      <c r="P580" s="60"/>
      <c r="Q580" s="60"/>
      <c r="R580" s="59"/>
      <c r="S580" s="59"/>
      <c r="T580" s="59"/>
      <c r="U580" s="59"/>
      <c r="V580" s="59"/>
      <c r="W580" s="59"/>
      <c r="X580" s="59"/>
      <c r="Y580" s="59"/>
      <c r="Z580" s="59"/>
      <c r="AA580" s="59"/>
      <c r="AB580" s="59"/>
      <c r="AC580" s="59"/>
      <c r="AD580" s="61">
        <f>IF(AND($G580="正式版",$H580="中西医诊所"),IFERROR(R580/同类汇总数据!C$3,0),IF(AND($G580="正式版",$H580="中医诊所"),IFERROR(R580/同类汇总数据!C$4,0),IF(AND($G580="正式版",$H580="口腔诊所"),IFERROR(R580/同类汇总数据!C$5,0),IF(AND($G580="检查版",$H580="中西医诊所"),IFERROR(R580/同类汇总数据!C$6,0),IF(AND($G580="检查版",$H580="中医诊所"),IFERROR(R580/同类汇总数据!C$7,0),IF(AND($G580="检查版",$H580="口腔诊所"),IFERROR(R580/同类汇总数据!C$8,0),IF(AND($G580="互联网版",$H580="中西医诊所"),IFERROR(R580/同类汇总数据!C$9,0),IF(AND($G580="互联网版",$H580="中医诊所"),IFERROR(R580/同类汇总数据!C$10,0),IF(AND($G580="互联网版",$H580="口腔诊所"),IFERROR(R580/同类汇总数据!C$11,0))))))))))</f>
        <v>0</v>
      </c>
      <c r="AE580" s="61">
        <f>IF(AND($G580="正式版",$H580="中西医诊所"),IFERROR(S580/同类汇总数据!D$3,0),IF(AND($G580="正式版",$H580="中医诊所"),IFERROR(S580/同类汇总数据!D$4,0),IF(AND($G580="正式版",$H580="口腔诊所"),IFERROR(S580/同类汇总数据!D$5,0),IF(AND($G580="检查版",$H580="中西医诊所"),IFERROR(S580/同类汇总数据!D$6,0),IF(AND($G580="检查版",$H580="中医诊所"),IFERROR(S580/同类汇总数据!D$7,0),IF(AND($G580="检查版",$H580="口腔诊所"),IFERROR(S580/同类汇总数据!D$8,0),IF(AND($G580="互联网版",$H580="中西医诊所"),IFERROR(S580/同类汇总数据!D$9,0),IF(AND($G580="互联网版",$H580="中医诊所"),IFERROR(S580/同类汇总数据!D$10,0),IF(AND($G580="互联网版",$H580="口腔诊所"),IFERROR(S580/同类汇总数据!D$11,0))))))))))</f>
        <v>0</v>
      </c>
      <c r="AF580" s="61">
        <f>IF(AND($G580="正式版",$H580="中西医诊所"),IFERROR(T580/同类汇总数据!E$3,0),IF(AND($G580="正式版",$H580="中医诊所"),IFERROR(T580/同类汇总数据!E$4,0),IF(AND($G580="正式版",$H580="口腔诊所"),IFERROR(T580/同类汇总数据!E$5,0),IF(AND($G580="检查版",$H580="中西医诊所"),IFERROR(T580/同类汇总数据!E$6,0),IF(AND($G580="检查版",$H580="中医诊所"),IFERROR(T580/同类汇总数据!E$7,0),IF(AND($G580="检查版",$H580="口腔诊所"),IFERROR(T580/同类汇总数据!E$8,0),IF(AND($G580="互联网版",$H580="中西医诊所"),IFERROR(T580/同类汇总数据!E$9,0),IF(AND($G580="互联网版",$H580="中医诊所"),IFERROR(T580/同类汇总数据!E$10,0),IF(AND($G580="互联网版",$H580="口腔诊所"),IFERROR(T580/同类汇总数据!E$11,0))))))))))</f>
        <v>0</v>
      </c>
      <c r="AG580" s="61">
        <f>IF(AND($G580="正式版",$H580="中西医诊所"),IFERROR(U580/同类汇总数据!F$3,0),IF(AND($G580="正式版",$H580="中医诊所"),IFERROR(U580/同类汇总数据!F$4,0),IF(AND($G580="正式版",$H580="口腔诊所"),IFERROR(U580/同类汇总数据!F$5,0),IF(AND($G580="检查版",$H580="中西医诊所"),IFERROR(U580/同类汇总数据!F$6,0),IF(AND($G580="检查版",$H580="中医诊所"),IFERROR(U580/同类汇总数据!F$7,0),IF(AND($G580="检查版",$H580="口腔诊所"),IFERROR(U580/同类汇总数据!F$8,0),IF(AND($G580="互联网版",$H580="中西医诊所"),IFERROR(U580/同类汇总数据!F$9,0),IF(AND($G580="互联网版",$H580="中医诊所"),IFERROR(U580/同类汇总数据!F$10,0),IF(AND($G580="互联网版",$H580="口腔诊所"),IFERROR(U580/同类汇总数据!F$11,0))))))))))</f>
        <v>0</v>
      </c>
      <c r="AH580" s="61">
        <f>IF(AND($G580="正式版",$H580="中西医诊所"),IFERROR(V580/同类汇总数据!G$3,0),IF(AND($G580="正式版",$H580="中医诊所"),IFERROR(V580/同类汇总数据!G$4,0),IF(AND($G580="正式版",$H580="口腔诊所"),IFERROR(V580/同类汇总数据!G$5,0),IF(AND($G580="检查版",$H580="中西医诊所"),IFERROR(V580/同类汇总数据!G$6,0),IF(AND($G580="检查版",$H580="中医诊所"),IFERROR(V580/同类汇总数据!G$7,0),IF(AND($G580="检查版",$H580="口腔诊所"),IFERROR(V580/同类汇总数据!G$8,0),IF(AND($G580="互联网版",$H580="中西医诊所"),IFERROR(V580/同类汇总数据!G$9,0),IF(AND($G580="互联网版",$H580="中医诊所"),IFERROR(V580/同类汇总数据!G$10,0),IF(AND($G580="互联网版",$H580="口腔诊所"),IFERROR(V580/同类汇总数据!G$11,0))))))))))</f>
        <v>0</v>
      </c>
      <c r="AI580" s="61">
        <f>IF(AND($G580="正式版",$H580="中西医诊所"),IFERROR(W580/同类汇总数据!H$3,0),IF(AND($G580="正式版",$H580="中医诊所"),IFERROR(W580/同类汇总数据!H$4,0),IF(AND($G580="正式版",$H580="口腔诊所"),IFERROR(W580/同类汇总数据!H$5,0),IF(AND($G580="检查版",$H580="中西医诊所"),IFERROR(W580/同类汇总数据!H$6,0),IF(AND($G580="检查版",$H580="中医诊所"),IFERROR(W580/同类汇总数据!H$7,0),IF(AND($G580="检查版",$H580="口腔诊所"),IFERROR(W580/同类汇总数据!H$8,0),IF(AND($G580="互联网版",$H580="中西医诊所"),IFERROR(W580/同类汇总数据!H$9,0),IF(AND($G580="互联网版",$H580="中医诊所"),IFERROR(W580/同类汇总数据!H$10,0),IF(AND($G580="互联网版",$H580="口腔诊所"),IFERROR(W580/同类汇总数据!H$11,0))))))))))</f>
        <v>0</v>
      </c>
      <c r="AJ580" s="61">
        <f>IF(AND($G580="正式版",$H580="中西医诊所"),IFERROR(X580/同类汇总数据!I$3,0),IF(AND($G580="正式版",$H580="中医诊所"),IFERROR(X580/同类汇总数据!I$4,0),IF(AND($G580="正式版",$H580="口腔诊所"),IFERROR(X580/同类汇总数据!I$5,0),IF(AND($G580="检查版",$H580="中西医诊所"),IFERROR(X580/同类汇总数据!I$6,0),IF(AND($G580="检查版",$H580="中医诊所"),IFERROR(X580/同类汇总数据!I$7,0),IF(AND($G580="检查版",$H580="口腔诊所"),IFERROR(X580/同类汇总数据!I$8,0),IF(AND($G580="互联网版",$H580="中西医诊所"),IFERROR(X580/同类汇总数据!I$9,0),IF(AND($G580="互联网版",$H580="中医诊所"),IFERROR(X580/同类汇总数据!I$10,0),IF(AND($G580="互联网版",$H580="口腔诊所"),IFERROR(X580/同类汇总数据!I$11,0))))))))))</f>
        <v>0</v>
      </c>
      <c r="AK580" s="61">
        <f>IF(AND($G580="正式版",$H580="中西医诊所"),IFERROR(Y580/同类汇总数据!J$3,0),IF(AND($G580="正式版",$H580="中医诊所"),IFERROR(Y580/同类汇总数据!J$4,0),IF(AND($G580="正式版",$H580="口腔诊所"),IFERROR(Y580/同类汇总数据!J$5,0),IF(AND($G580="检查版",$H580="中西医诊所"),IFERROR(Y580/同类汇总数据!J$6,0),IF(AND($G580="检查版",$H580="中医诊所"),IFERROR(Y580/同类汇总数据!J$7,0),IF(AND($G580="检查版",$H580="口腔诊所"),IFERROR(Y580/同类汇总数据!J$8,0),IF(AND($G580="互联网版",$H580="中西医诊所"),IFERROR(Y580/同类汇总数据!J$9,0),IF(AND($G580="互联网版",$H580="中医诊所"),IFERROR(Y580/同类汇总数据!J$10,0),IF(AND($G580="互联网版",$H580="口腔诊所"),IFERROR(Y580/同类汇总数据!J$11,0))))))))))</f>
        <v>0</v>
      </c>
      <c r="AL580" s="62" t="str">
        <f ca="1" t="shared" si="144"/>
        <v>今年内未操作</v>
      </c>
      <c r="AM580" s="62" t="str">
        <f t="shared" si="145"/>
        <v>低于同行20%</v>
      </c>
      <c r="AN580" s="5" t="str">
        <f t="shared" si="146"/>
        <v>低于同行20%</v>
      </c>
      <c r="AO580" s="63">
        <f t="shared" si="147"/>
        <v>45544.3804976852</v>
      </c>
      <c r="AP580" s="5" t="str">
        <f t="shared" si="148"/>
        <v/>
      </c>
      <c r="AQ580" s="60">
        <v>45471.5732222222</v>
      </c>
    </row>
    <row r="581" ht="17" spans="1:43">
      <c r="A581" s="5">
        <f t="shared" si="153"/>
        <v>578</v>
      </c>
      <c r="B581" s="55" t="str">
        <f t="shared" si="141"/>
        <v>连续三月交易上升</v>
      </c>
      <c r="C581" s="2" t="str">
        <f t="shared" si="142"/>
        <v/>
      </c>
      <c r="D581" s="56" t="str">
        <f t="shared" si="143"/>
        <v>即将流失</v>
      </c>
      <c r="E581" s="84" t="s">
        <v>1633</v>
      </c>
      <c r="F581" s="58">
        <v>45474.458611875</v>
      </c>
      <c r="G581" s="59" t="s">
        <v>38</v>
      </c>
      <c r="H581" s="59" t="s">
        <v>63</v>
      </c>
      <c r="I581" s="59" t="s">
        <v>40</v>
      </c>
      <c r="J581" s="59" t="s">
        <v>45</v>
      </c>
      <c r="K581" s="59" t="s">
        <v>1634</v>
      </c>
      <c r="L581" s="59"/>
      <c r="M581" s="60">
        <v>46098.4666550926</v>
      </c>
      <c r="N581" s="60">
        <v>46098.4675213889</v>
      </c>
      <c r="O581" s="60"/>
      <c r="P581" s="60">
        <v>45860.659015</v>
      </c>
      <c r="Q581" s="60">
        <v>45995.7473162616</v>
      </c>
      <c r="R581" s="59">
        <v>1100</v>
      </c>
      <c r="S581" s="59">
        <v>12890</v>
      </c>
      <c r="T581" s="59">
        <v>22510</v>
      </c>
      <c r="U581" s="59">
        <v>20070</v>
      </c>
      <c r="V581" s="59">
        <v>2</v>
      </c>
      <c r="W581" s="59">
        <v>13</v>
      </c>
      <c r="X581" s="59">
        <v>31</v>
      </c>
      <c r="Y581" s="59">
        <v>27</v>
      </c>
      <c r="Z581" s="59">
        <v>836.25</v>
      </c>
      <c r="AA581" s="59">
        <v>1.3059033989</v>
      </c>
      <c r="AB581" s="59">
        <v>0.3870967742</v>
      </c>
      <c r="AC581" s="59">
        <v>-0.1825557809</v>
      </c>
      <c r="AD581" s="61">
        <f>IF(AND($G581="正式版",$H581="中西医诊所"),IFERROR(R581/同类汇总数据!C$3,0),IF(AND($G581="正式版",$H581="中医诊所"),IFERROR(R581/同类汇总数据!C$4,0),IF(AND($G581="正式版",$H581="口腔诊所"),IFERROR(R581/同类汇总数据!C$5,0),IF(AND($G581="检查版",$H581="中西医诊所"),IFERROR(R581/同类汇总数据!C$6,0),IF(AND($G581="检查版",$H581="中医诊所"),IFERROR(R581/同类汇总数据!C$7,0),IF(AND($G581="检查版",$H581="口腔诊所"),IFERROR(R581/同类汇总数据!C$8,0),IF(AND($G581="互联网版",$H581="中西医诊所"),IFERROR(R581/同类汇总数据!C$9,0),IF(AND($G581="互联网版",$H581="中医诊所"),IFERROR(R581/同类汇总数据!C$10,0),IF(AND($G581="互联网版",$H581="口腔诊所"),IFERROR(R581/同类汇总数据!C$11,0))))))))))</f>
        <v>0.110027022591094</v>
      </c>
      <c r="AE581" s="61">
        <f>IF(AND($G581="正式版",$H581="中西医诊所"),IFERROR(S581/同类汇总数据!D$3,0),IF(AND($G581="正式版",$H581="中医诊所"),IFERROR(S581/同类汇总数据!D$4,0),IF(AND($G581="正式版",$H581="口腔诊所"),IFERROR(S581/同类汇总数据!D$5,0),IF(AND($G581="检查版",$H581="中西医诊所"),IFERROR(S581/同类汇总数据!D$6,0),IF(AND($G581="检查版",$H581="中医诊所"),IFERROR(S581/同类汇总数据!D$7,0),IF(AND($G581="检查版",$H581="口腔诊所"),IFERROR(S581/同类汇总数据!D$8,0),IF(AND($G581="互联网版",$H581="中西医诊所"),IFERROR(S581/同类汇总数据!D$9,0),IF(AND($G581="互联网版",$H581="中医诊所"),IFERROR(S581/同类汇总数据!D$10,0),IF(AND($G581="互联网版",$H581="口腔诊所"),IFERROR(S581/同类汇总数据!D$11,0))))))))))</f>
        <v>0.296793833284727</v>
      </c>
      <c r="AF581" s="61">
        <f>IF(AND($G581="正式版",$H581="中西医诊所"),IFERROR(T581/同类汇总数据!E$3,0),IF(AND($G581="正式版",$H581="中医诊所"),IFERROR(T581/同类汇总数据!E$4,0),IF(AND($G581="正式版",$H581="口腔诊所"),IFERROR(T581/同类汇总数据!E$5,0),IF(AND($G581="检查版",$H581="中西医诊所"),IFERROR(T581/同类汇总数据!E$6,0),IF(AND($G581="检查版",$H581="中医诊所"),IFERROR(T581/同类汇总数据!E$7,0),IF(AND($G581="检查版",$H581="口腔诊所"),IFERROR(T581/同类汇总数据!E$8,0),IF(AND($G581="互联网版",$H581="中西医诊所"),IFERROR(T581/同类汇总数据!E$9,0),IF(AND($G581="互联网版",$H581="中医诊所"),IFERROR(T581/同类汇总数据!E$10,0),IF(AND($G581="互联网版",$H581="口腔诊所"),IFERROR(T581/同类汇总数据!E$11,0))))))))))</f>
        <v>0.203036141220594</v>
      </c>
      <c r="AG581" s="61">
        <f>IF(AND($G581="正式版",$H581="中西医诊所"),IFERROR(U581/同类汇总数据!F$3,0),IF(AND($G581="正式版",$H581="中医诊所"),IFERROR(U581/同类汇总数据!F$4,0),IF(AND($G581="正式版",$H581="口腔诊所"),IFERROR(U581/同类汇总数据!F$5,0),IF(AND($G581="检查版",$H581="中西医诊所"),IFERROR(U581/同类汇总数据!F$6,0),IF(AND($G581="检查版",$H581="中医诊所"),IFERROR(U581/同类汇总数据!F$7,0),IF(AND($G581="检查版",$H581="口腔诊所"),IFERROR(U581/同类汇总数据!F$8,0),IF(AND($G581="互联网版",$H581="中西医诊所"),IFERROR(U581/同类汇总数据!F$9,0),IF(AND($G581="互联网版",$H581="中医诊所"),IFERROR(U581/同类汇总数据!F$10,0),IF(AND($G581="互联网版",$H581="口腔诊所"),IFERROR(U581/同类汇总数据!F$11,0))))))))))</f>
        <v>0.200904930448368</v>
      </c>
      <c r="AH581" s="61">
        <f>IF(AND($G581="正式版",$H581="中西医诊所"),IFERROR(V581/同类汇总数据!G$3,0),IF(AND($G581="正式版",$H581="中医诊所"),IFERROR(V581/同类汇总数据!G$4,0),IF(AND($G581="正式版",$H581="口腔诊所"),IFERROR(V581/同类汇总数据!G$5,0),IF(AND($G581="检查版",$H581="中西医诊所"),IFERROR(V581/同类汇总数据!G$6,0),IF(AND($G581="检查版",$H581="中医诊所"),IFERROR(V581/同类汇总数据!G$7,0),IF(AND($G581="检查版",$H581="口腔诊所"),IFERROR(V581/同类汇总数据!G$8,0),IF(AND($G581="互联网版",$H581="中西医诊所"),IFERROR(V581/同类汇总数据!G$9,0),IF(AND($G581="互联网版",$H581="中医诊所"),IFERROR(V581/同类汇总数据!G$10,0),IF(AND($G581="互联网版",$H581="口腔诊所"),IFERROR(V581/同类汇总数据!G$11,0))))))))))</f>
        <v>0.148628162064148</v>
      </c>
      <c r="AI581" s="61">
        <f>IF(AND($G581="正式版",$H581="中西医诊所"),IFERROR(W581/同类汇总数据!H$3,0),IF(AND($G581="正式版",$H581="中医诊所"),IFERROR(W581/同类汇总数据!H$4,0),IF(AND($G581="正式版",$H581="口腔诊所"),IFERROR(W581/同类汇总数据!H$5,0),IF(AND($G581="检查版",$H581="中西医诊所"),IFERROR(W581/同类汇总数据!H$6,0),IF(AND($G581="检查版",$H581="中医诊所"),IFERROR(W581/同类汇总数据!H$7,0),IF(AND($G581="检查版",$H581="口腔诊所"),IFERROR(W581/同类汇总数据!H$8,0),IF(AND($G581="互联网版",$H581="中西医诊所"),IFERROR(W581/同类汇总数据!H$9,0),IF(AND($G581="互联网版",$H581="中医诊所"),IFERROR(W581/同类汇总数据!H$10,0),IF(AND($G581="互联网版",$H581="口腔诊所"),IFERROR(W581/同类汇总数据!H$11,0))))))))))</f>
        <v>0.228928456335419</v>
      </c>
      <c r="AJ581" s="61">
        <f>IF(AND($G581="正式版",$H581="中西医诊所"),IFERROR(X581/同类汇总数据!I$3,0),IF(AND($G581="正式版",$H581="中医诊所"),IFERROR(X581/同类汇总数据!I$4,0),IF(AND($G581="正式版",$H581="口腔诊所"),IFERROR(X581/同类汇总数据!I$5,0),IF(AND($G581="检查版",$H581="中西医诊所"),IFERROR(X581/同类汇总数据!I$6,0),IF(AND($G581="检查版",$H581="中医诊所"),IFERROR(X581/同类汇总数据!I$7,0),IF(AND($G581="检查版",$H581="口腔诊所"),IFERROR(X581/同类汇总数据!I$8,0),IF(AND($G581="互联网版",$H581="中西医诊所"),IFERROR(X581/同类汇总数据!I$9,0),IF(AND($G581="互联网版",$H581="中医诊所"),IFERROR(X581/同类汇总数据!I$10,0),IF(AND($G581="互联网版",$H581="口腔诊所"),IFERROR(X581/同类汇总数据!I$11,0))))))))))</f>
        <v>0.210110375724796</v>
      </c>
      <c r="AK581" s="61">
        <f>IF(AND($G581="正式版",$H581="中西医诊所"),IFERROR(Y581/同类汇总数据!J$3,0),IF(AND($G581="正式版",$H581="中医诊所"),IFERROR(Y581/同类汇总数据!J$4,0),IF(AND($G581="正式版",$H581="口腔诊所"),IFERROR(Y581/同类汇总数据!J$5,0),IF(AND($G581="检查版",$H581="中西医诊所"),IFERROR(Y581/同类汇总数据!J$6,0),IF(AND($G581="检查版",$H581="中医诊所"),IFERROR(Y581/同类汇总数据!J$7,0),IF(AND($G581="检查版",$H581="口腔诊所"),IFERROR(Y581/同类汇总数据!J$8,0),IF(AND($G581="互联网版",$H581="中西医诊所"),IFERROR(Y581/同类汇总数据!J$9,0),IF(AND($G581="互联网版",$H581="中医诊所"),IFERROR(Y581/同类汇总数据!J$10,0),IF(AND($G581="互联网版",$H581="口腔诊所"),IFERROR(Y581/同类汇总数据!J$11,0))))))))))</f>
        <v>0.2033023836828</v>
      </c>
      <c r="AL581" s="62" t="str">
        <f ca="1" t="shared" si="144"/>
        <v>-</v>
      </c>
      <c r="AM581" s="62" t="str">
        <f t="shared" si="145"/>
        <v>低于同行50%</v>
      </c>
      <c r="AN581" s="5" t="str">
        <f t="shared" si="146"/>
        <v>低于同行50%</v>
      </c>
      <c r="AO581" s="63">
        <f t="shared" si="147"/>
        <v>46098.4675213889</v>
      </c>
      <c r="AP581" s="5" t="str">
        <f t="shared" si="148"/>
        <v/>
      </c>
      <c r="AQ581" s="60">
        <v>45471.7076843981</v>
      </c>
    </row>
    <row r="582" ht="17" spans="1:43">
      <c r="A582" s="5">
        <f t="shared" si="153"/>
        <v>579</v>
      </c>
      <c r="B582" s="55" t="str">
        <f t="shared" si="141"/>
        <v>交易波动较大</v>
      </c>
      <c r="C582" s="2" t="str">
        <f t="shared" si="142"/>
        <v>本月交易额降超20%</v>
      </c>
      <c r="D582" s="56" t="str">
        <f t="shared" si="143"/>
        <v>-</v>
      </c>
      <c r="E582" s="84" t="s">
        <v>1635</v>
      </c>
      <c r="F582" s="58">
        <v>45474.501349294</v>
      </c>
      <c r="G582" s="59" t="s">
        <v>38</v>
      </c>
      <c r="H582" s="59" t="s">
        <v>39</v>
      </c>
      <c r="I582" s="59" t="s">
        <v>40</v>
      </c>
      <c r="J582" s="59" t="s">
        <v>182</v>
      </c>
      <c r="K582" s="59" t="s">
        <v>1636</v>
      </c>
      <c r="L582" s="59"/>
      <c r="M582" s="60">
        <v>46104.3340277778</v>
      </c>
      <c r="N582" s="60">
        <v>46104.3731354514</v>
      </c>
      <c r="O582" s="60">
        <v>46104.371641794</v>
      </c>
      <c r="P582" s="60">
        <v>46093.324418287</v>
      </c>
      <c r="Q582" s="60">
        <v>46104.3757698495</v>
      </c>
      <c r="R582" s="59">
        <v>1852.55</v>
      </c>
      <c r="S582" s="59">
        <v>9407.31</v>
      </c>
      <c r="T582" s="59">
        <v>32833.22</v>
      </c>
      <c r="U582" s="59">
        <v>30205.28</v>
      </c>
      <c r="V582" s="59">
        <v>18</v>
      </c>
      <c r="W582" s="59">
        <v>79</v>
      </c>
      <c r="X582" s="59">
        <v>328</v>
      </c>
      <c r="Y582" s="59">
        <v>296</v>
      </c>
      <c r="Z582" s="59">
        <v>136.0569230769</v>
      </c>
      <c r="AA582" s="59">
        <v>-0.2984760422</v>
      </c>
      <c r="AB582" s="59">
        <v>0.338827826</v>
      </c>
      <c r="AC582" s="59">
        <v>-0.1532633643</v>
      </c>
      <c r="AD582" s="61">
        <f>IF(AND($G582="正式版",$H582="中西医诊所"),IFERROR(R582/同类汇总数据!C$3,0),IF(AND($G582="正式版",$H582="中医诊所"),IFERROR(R582/同类汇总数据!C$4,0),IF(AND($G582="正式版",$H582="口腔诊所"),IFERROR(R582/同类汇总数据!C$5,0),IF(AND($G582="检查版",$H582="中西医诊所"),IFERROR(R582/同类汇总数据!C$6,0),IF(AND($G582="检查版",$H582="中医诊所"),IFERROR(R582/同类汇总数据!C$7,0),IF(AND($G582="检查版",$H582="口腔诊所"),IFERROR(R582/同类汇总数据!C$8,0),IF(AND($G582="互联网版",$H582="中西医诊所"),IFERROR(R582/同类汇总数据!C$9,0),IF(AND($G582="互联网版",$H582="中医诊所"),IFERROR(R582/同类汇总数据!C$10,0),IF(AND($G582="互联网版",$H582="口腔诊所"),IFERROR(R582/同类汇总数据!C$11,0))))))))))</f>
        <v>0.20242572116037</v>
      </c>
      <c r="AE582" s="61">
        <f>IF(AND($G582="正式版",$H582="中西医诊所"),IFERROR(S582/同类汇总数据!D$3,0),IF(AND($G582="正式版",$H582="中医诊所"),IFERROR(S582/同类汇总数据!D$4,0),IF(AND($G582="正式版",$H582="口腔诊所"),IFERROR(S582/同类汇总数据!D$5,0),IF(AND($G582="检查版",$H582="中西医诊所"),IFERROR(S582/同类汇总数据!D$6,0),IF(AND($G582="检查版",$H582="中医诊所"),IFERROR(S582/同类汇总数据!D$7,0),IF(AND($G582="检查版",$H582="口腔诊所"),IFERROR(S582/同类汇总数据!D$8,0),IF(AND($G582="互联网版",$H582="中西医诊所"),IFERROR(S582/同类汇总数据!D$9,0),IF(AND($G582="互联网版",$H582="中医诊所"),IFERROR(S582/同类汇总数据!D$10,0),IF(AND($G582="互联网版",$H582="口腔诊所"),IFERROR(S582/同类汇总数据!D$11,0))))))))))</f>
        <v>0.257849637233196</v>
      </c>
      <c r="AF582" s="61">
        <f>IF(AND($G582="正式版",$H582="中西医诊所"),IFERROR(T582/同类汇总数据!E$3,0),IF(AND($G582="正式版",$H582="中医诊所"),IFERROR(T582/同类汇总数据!E$4,0),IF(AND($G582="正式版",$H582="口腔诊所"),IFERROR(T582/同类汇总数据!E$5,0),IF(AND($G582="检查版",$H582="中西医诊所"),IFERROR(T582/同类汇总数据!E$6,0),IF(AND($G582="检查版",$H582="中医诊所"),IFERROR(T582/同类汇总数据!E$7,0),IF(AND($G582="检查版",$H582="口腔诊所"),IFERROR(T582/同类汇总数据!E$8,0),IF(AND($G582="互联网版",$H582="中西医诊所"),IFERROR(T582/同类汇总数据!E$9,0),IF(AND($G582="互联网版",$H582="中医诊所"),IFERROR(T582/同类汇总数据!E$10,0),IF(AND($G582="互联网版",$H582="口腔诊所"),IFERROR(T582/同类汇总数据!E$11,0))))))))))</f>
        <v>0.300901410021756</v>
      </c>
      <c r="AG582" s="61">
        <f>IF(AND($G582="正式版",$H582="中西医诊所"),IFERROR(U582/同类汇总数据!F$3,0),IF(AND($G582="正式版",$H582="中医诊所"),IFERROR(U582/同类汇总数据!F$4,0),IF(AND($G582="正式版",$H582="口腔诊所"),IFERROR(U582/同类汇总数据!F$5,0),IF(AND($G582="检查版",$H582="中西医诊所"),IFERROR(U582/同类汇总数据!F$6,0),IF(AND($G582="检查版",$H582="中医诊所"),IFERROR(U582/同类汇总数据!F$7,0),IF(AND($G582="检查版",$H582="口腔诊所"),IFERROR(U582/同类汇总数据!F$8,0),IF(AND($G582="互联网版",$H582="中西医诊所"),IFERROR(U582/同类汇总数据!F$9,0),IF(AND($G582="互联网版",$H582="中医诊所"),IFERROR(U582/同类汇总数据!F$10,0),IF(AND($G582="互联网版",$H582="口腔诊所"),IFERROR(U582/同类汇总数据!F$11,0))))))))))</f>
        <v>0.314890311430788</v>
      </c>
      <c r="AH582" s="61">
        <f>IF(AND($G582="正式版",$H582="中西医诊所"),IFERROR(V582/同类汇总数据!G$3,0),IF(AND($G582="正式版",$H582="中医诊所"),IFERROR(V582/同类汇总数据!G$4,0),IF(AND($G582="正式版",$H582="口腔诊所"),IFERROR(V582/同类汇总数据!G$5,0),IF(AND($G582="检查版",$H582="中西医诊所"),IFERROR(V582/同类汇总数据!G$6,0),IF(AND($G582="检查版",$H582="中医诊所"),IFERROR(V582/同类汇总数据!G$7,0),IF(AND($G582="检查版",$H582="口腔诊所"),IFERROR(V582/同类汇总数据!G$8,0),IF(AND($G582="互联网版",$H582="中西医诊所"),IFERROR(V582/同类汇总数据!G$9,0),IF(AND($G582="互联网版",$H582="中医诊所"),IFERROR(V582/同类汇总数据!G$10,0),IF(AND($G582="互联网版",$H582="口腔诊所"),IFERROR(V582/同类汇总数据!G$11,0))))))))))</f>
        <v>0.189871214574514</v>
      </c>
      <c r="AI582" s="61">
        <f>IF(AND($G582="正式版",$H582="中西医诊所"),IFERROR(W582/同类汇总数据!H$3,0),IF(AND($G582="正式版",$H582="中医诊所"),IFERROR(W582/同类汇总数据!H$4,0),IF(AND($G582="正式版",$H582="口腔诊所"),IFERROR(W582/同类汇总数据!H$5,0),IF(AND($G582="检查版",$H582="中西医诊所"),IFERROR(W582/同类汇总数据!H$6,0),IF(AND($G582="检查版",$H582="中医诊所"),IFERROR(W582/同类汇总数据!H$7,0),IF(AND($G582="检查版",$H582="口腔诊所"),IFERROR(W582/同类汇总数据!H$8,0),IF(AND($G582="互联网版",$H582="中西医诊所"),IFERROR(W582/同类汇总数据!H$9,0),IF(AND($G582="互联网版",$H582="中医诊所"),IFERROR(W582/同类汇总数据!H$10,0),IF(AND($G582="互联网版",$H582="口腔诊所"),IFERROR(W582/同类汇总数据!H$11,0))))))))))</f>
        <v>0.216065184951798</v>
      </c>
      <c r="AJ582" s="61">
        <f>IF(AND($G582="正式版",$H582="中西医诊所"),IFERROR(X582/同类汇总数据!I$3,0),IF(AND($G582="正式版",$H582="中医诊所"),IFERROR(X582/同类汇总数据!I$4,0),IF(AND($G582="正式版",$H582="口腔诊所"),IFERROR(X582/同类汇总数据!I$5,0),IF(AND($G582="检查版",$H582="中西医诊所"),IFERROR(X582/同类汇总数据!I$6,0),IF(AND($G582="检查版",$H582="中医诊所"),IFERROR(X582/同类汇总数据!I$7,0),IF(AND($G582="检查版",$H582="口腔诊所"),IFERROR(X582/同类汇总数据!I$8,0),IF(AND($G582="互联网版",$H582="中西医诊所"),IFERROR(X582/同类汇总数据!I$9,0),IF(AND($G582="互联网版",$H582="中医诊所"),IFERROR(X582/同类汇总数据!I$10,0),IF(AND($G582="互联网版",$H582="口腔诊所"),IFERROR(X582/同类汇总数据!I$11,0))))))))))</f>
        <v>0.290031946842096</v>
      </c>
      <c r="AK582" s="61">
        <f>IF(AND($G582="正式版",$H582="中西医诊所"),IFERROR(Y582/同类汇总数据!J$3,0),IF(AND($G582="正式版",$H582="中医诊所"),IFERROR(Y582/同类汇总数据!J$4,0),IF(AND($G582="正式版",$H582="口腔诊所"),IFERROR(Y582/同类汇总数据!J$5,0),IF(AND($G582="检查版",$H582="中西医诊所"),IFERROR(Y582/同类汇总数据!J$6,0),IF(AND($G582="检查版",$H582="中医诊所"),IFERROR(Y582/同类汇总数据!J$7,0),IF(AND($G582="检查版",$H582="口腔诊所"),IFERROR(Y582/同类汇总数据!J$8,0),IF(AND($G582="互联网版",$H582="中西医诊所"),IFERROR(Y582/同类汇总数据!J$9,0),IF(AND($G582="互联网版",$H582="中医诊所"),IFERROR(Y582/同类汇总数据!J$10,0),IF(AND($G582="互联网版",$H582="口腔诊所"),IFERROR(Y582/同类汇总数据!J$11,0))))))))))</f>
        <v>0.295768590654672</v>
      </c>
      <c r="AL582" s="62" t="str">
        <f ca="1" t="shared" si="144"/>
        <v>-</v>
      </c>
      <c r="AM582" s="62" t="str">
        <f t="shared" si="145"/>
        <v>低于同行50%</v>
      </c>
      <c r="AN582" s="5" t="str">
        <f t="shared" si="146"/>
        <v>低于同行50%</v>
      </c>
      <c r="AO582" s="63">
        <f t="shared" si="147"/>
        <v>46104.3757698495</v>
      </c>
      <c r="AP582" s="5" t="str">
        <f t="shared" si="148"/>
        <v/>
      </c>
      <c r="AQ582" s="60">
        <v>45472.3951113542</v>
      </c>
    </row>
    <row r="583" ht="17" spans="1:43">
      <c r="A583" s="5">
        <f t="shared" si="153"/>
        <v>580</v>
      </c>
      <c r="B583" s="55" t="str">
        <f t="shared" si="141"/>
        <v>交易波动较大</v>
      </c>
      <c r="C583" s="2" t="str">
        <f t="shared" si="142"/>
        <v>本月交易额降超50%</v>
      </c>
      <c r="D583" s="56" t="str">
        <f t="shared" si="143"/>
        <v>-</v>
      </c>
      <c r="E583" s="84" t="s">
        <v>1637</v>
      </c>
      <c r="F583" s="58">
        <v>45474.694781412</v>
      </c>
      <c r="G583" s="59" t="s">
        <v>38</v>
      </c>
      <c r="H583" s="59" t="s">
        <v>63</v>
      </c>
      <c r="I583" s="59" t="s">
        <v>40</v>
      </c>
      <c r="J583" s="59" t="s">
        <v>41</v>
      </c>
      <c r="K583" s="59" t="s">
        <v>1638</v>
      </c>
      <c r="L583" s="59"/>
      <c r="M583" s="60">
        <v>46103.4469907407</v>
      </c>
      <c r="N583" s="60">
        <v>46101.6667288079</v>
      </c>
      <c r="O583" s="60">
        <v>46101.6656778472</v>
      </c>
      <c r="P583" s="60">
        <v>46038.5975074074</v>
      </c>
      <c r="Q583" s="60">
        <v>46103.488707662</v>
      </c>
      <c r="R583" s="59">
        <v>2090</v>
      </c>
      <c r="S583" s="59">
        <v>8690</v>
      </c>
      <c r="T583" s="59">
        <v>33724</v>
      </c>
      <c r="U583" s="59">
        <v>32604</v>
      </c>
      <c r="V583" s="59">
        <v>9</v>
      </c>
      <c r="W583" s="59">
        <v>31</v>
      </c>
      <c r="X583" s="59">
        <v>83</v>
      </c>
      <c r="Y583" s="59">
        <v>72</v>
      </c>
      <c r="Z583" s="59">
        <v>582.2142857143</v>
      </c>
      <c r="AA583" s="59">
        <v>-0.5288440685</v>
      </c>
      <c r="AB583" s="59">
        <v>1.7987860395</v>
      </c>
      <c r="AC583" s="59">
        <v>-0.4225376796</v>
      </c>
      <c r="AD583" s="61">
        <f>IF(AND($G583="正式版",$H583="中西医诊所"),IFERROR(R583/同类汇总数据!C$3,0),IF(AND($G583="正式版",$H583="中医诊所"),IFERROR(R583/同类汇总数据!C$4,0),IF(AND($G583="正式版",$H583="口腔诊所"),IFERROR(R583/同类汇总数据!C$5,0),IF(AND($G583="检查版",$H583="中西医诊所"),IFERROR(R583/同类汇总数据!C$6,0),IF(AND($G583="检查版",$H583="中医诊所"),IFERROR(R583/同类汇总数据!C$7,0),IF(AND($G583="检查版",$H583="口腔诊所"),IFERROR(R583/同类汇总数据!C$8,0),IF(AND($G583="互联网版",$H583="中西医诊所"),IFERROR(R583/同类汇总数据!C$9,0),IF(AND($G583="互联网版",$H583="中医诊所"),IFERROR(R583/同类汇总数据!C$10,0),IF(AND($G583="互联网版",$H583="口腔诊所"),IFERROR(R583/同类汇总数据!C$11,0))))))))))</f>
        <v>0.209051342923078</v>
      </c>
      <c r="AE583" s="61">
        <f>IF(AND($G583="正式版",$H583="中西医诊所"),IFERROR(S583/同类汇总数据!D$3,0),IF(AND($G583="正式版",$H583="中医诊所"),IFERROR(S583/同类汇总数据!D$4,0),IF(AND($G583="正式版",$H583="口腔诊所"),IFERROR(S583/同类汇总数据!D$5,0),IF(AND($G583="检查版",$H583="中西医诊所"),IFERROR(S583/同类汇总数据!D$6,0),IF(AND($G583="检查版",$H583="中医诊所"),IFERROR(S583/同类汇总数据!D$7,0),IF(AND($G583="检查版",$H583="口腔诊所"),IFERROR(S583/同类汇总数据!D$8,0),IF(AND($G583="互联网版",$H583="中西医诊所"),IFERROR(S583/同类汇总数据!D$9,0),IF(AND($G583="互联网版",$H583="中医诊所"),IFERROR(S583/同类汇总数据!D$10,0),IF(AND($G583="互联网版",$H583="口腔诊所"),IFERROR(S583/同类汇总数据!D$11,0))))))))))</f>
        <v>0.200088317396763</v>
      </c>
      <c r="AF583" s="61">
        <f>IF(AND($G583="正式版",$H583="中西医诊所"),IFERROR(T583/同类汇总数据!E$3,0),IF(AND($G583="正式版",$H583="中医诊所"),IFERROR(T583/同类汇总数据!E$4,0),IF(AND($G583="正式版",$H583="口腔诊所"),IFERROR(T583/同类汇总数据!E$5,0),IF(AND($G583="检查版",$H583="中西医诊所"),IFERROR(T583/同类汇总数据!E$6,0),IF(AND($G583="检查版",$H583="中医诊所"),IFERROR(T583/同类汇总数据!E$7,0),IF(AND($G583="检查版",$H583="口腔诊所"),IFERROR(T583/同类汇总数据!E$8,0),IF(AND($G583="互联网版",$H583="中西医诊所"),IFERROR(T583/同类汇总数据!E$9,0),IF(AND($G583="互联网版",$H583="中医诊所"),IFERROR(T583/同类汇总数据!E$10,0),IF(AND($G583="互联网版",$H583="口腔诊所"),IFERROR(T583/同类汇总数据!E$11,0))))))))))</f>
        <v>0.304184399223604</v>
      </c>
      <c r="AG583" s="61">
        <f>IF(AND($G583="正式版",$H583="中西医诊所"),IFERROR(U583/同类汇总数据!F$3,0),IF(AND($G583="正式版",$H583="中医诊所"),IFERROR(U583/同类汇总数据!F$4,0),IF(AND($G583="正式版",$H583="口腔诊所"),IFERROR(U583/同类汇总数据!F$5,0),IF(AND($G583="检查版",$H583="中西医诊所"),IFERROR(U583/同类汇总数据!F$6,0),IF(AND($G583="检查版",$H583="中医诊所"),IFERROR(U583/同类汇总数据!F$7,0),IF(AND($G583="检查版",$H583="口腔诊所"),IFERROR(U583/同类汇总数据!F$8,0),IF(AND($G583="互联网版",$H583="中西医诊所"),IFERROR(U583/同类汇总数据!F$9,0),IF(AND($G583="互联网版",$H583="中医诊所"),IFERROR(U583/同类汇总数据!F$10,0),IF(AND($G583="互联网版",$H583="口腔诊所"),IFERROR(U583/同类汇总数据!F$11,0))))))))))</f>
        <v>0.326372912423448</v>
      </c>
      <c r="AH583" s="61">
        <f>IF(AND($G583="正式版",$H583="中西医诊所"),IFERROR(V583/同类汇总数据!G$3,0),IF(AND($G583="正式版",$H583="中医诊所"),IFERROR(V583/同类汇总数据!G$4,0),IF(AND($G583="正式版",$H583="口腔诊所"),IFERROR(V583/同类汇总数据!G$5,0),IF(AND($G583="检查版",$H583="中西医诊所"),IFERROR(V583/同类汇总数据!G$6,0),IF(AND($G583="检查版",$H583="中医诊所"),IFERROR(V583/同类汇总数据!G$7,0),IF(AND($G583="检查版",$H583="口腔诊所"),IFERROR(V583/同类汇总数据!G$8,0),IF(AND($G583="互联网版",$H583="中西医诊所"),IFERROR(V583/同类汇总数据!G$9,0),IF(AND($G583="互联网版",$H583="中医诊所"),IFERROR(V583/同类汇总数据!G$10,0),IF(AND($G583="互联网版",$H583="口腔诊所"),IFERROR(V583/同类汇总数据!G$11,0))))))))))</f>
        <v>0.668826729288666</v>
      </c>
      <c r="AI583" s="61">
        <f>IF(AND($G583="正式版",$H583="中西医诊所"),IFERROR(W583/同类汇总数据!H$3,0),IF(AND($G583="正式版",$H583="中医诊所"),IFERROR(W583/同类汇总数据!H$4,0),IF(AND($G583="正式版",$H583="口腔诊所"),IFERROR(W583/同类汇总数据!H$5,0),IF(AND($G583="检查版",$H583="中西医诊所"),IFERROR(W583/同类汇总数据!H$6,0),IF(AND($G583="检查版",$H583="中医诊所"),IFERROR(W583/同类汇总数据!H$7,0),IF(AND($G583="检查版",$H583="口腔诊所"),IFERROR(W583/同类汇总数据!H$8,0),IF(AND($G583="互联网版",$H583="中西医诊所"),IFERROR(W583/同类汇总数据!H$9,0),IF(AND($G583="互联网版",$H583="中医诊所"),IFERROR(W583/同类汇总数据!H$10,0),IF(AND($G583="互联网版",$H583="口腔诊所"),IFERROR(W583/同类汇总数据!H$11,0))))))))))</f>
        <v>0.545906318953691</v>
      </c>
      <c r="AJ583" s="61">
        <f>IF(AND($G583="正式版",$H583="中西医诊所"),IFERROR(X583/同类汇总数据!I$3,0),IF(AND($G583="正式版",$H583="中医诊所"),IFERROR(X583/同类汇总数据!I$4,0),IF(AND($G583="正式版",$H583="口腔诊所"),IFERROR(X583/同类汇总数据!I$5,0),IF(AND($G583="检查版",$H583="中西医诊所"),IFERROR(X583/同类汇总数据!I$6,0),IF(AND($G583="检查版",$H583="中医诊所"),IFERROR(X583/同类汇总数据!I$7,0),IF(AND($G583="检查版",$H583="口腔诊所"),IFERROR(X583/同类汇总数据!I$8,0),IF(AND($G583="互联网版",$H583="中西医诊所"),IFERROR(X583/同类汇总数据!I$9,0),IF(AND($G583="互联网版",$H583="中医诊所"),IFERROR(X583/同类汇总数据!I$10,0),IF(AND($G583="互联网版",$H583="口腔诊所"),IFERROR(X583/同类汇总数据!I$11,0))))))))))</f>
        <v>0.562553586618002</v>
      </c>
      <c r="AK583" s="61">
        <f>IF(AND($G583="正式版",$H583="中西医诊所"),IFERROR(Y583/同类汇总数据!J$3,0),IF(AND($G583="正式版",$H583="中医诊所"),IFERROR(Y583/同类汇总数据!J$4,0),IF(AND($G583="正式版",$H583="口腔诊所"),IFERROR(Y583/同类汇总数据!J$5,0),IF(AND($G583="检查版",$H583="中西医诊所"),IFERROR(Y583/同类汇总数据!J$6,0),IF(AND($G583="检查版",$H583="中医诊所"),IFERROR(Y583/同类汇总数据!J$7,0),IF(AND($G583="检查版",$H583="口腔诊所"),IFERROR(Y583/同类汇总数据!J$8,0),IF(AND($G583="互联网版",$H583="中西医诊所"),IFERROR(Y583/同类汇总数据!J$9,0),IF(AND($G583="互联网版",$H583="中医诊所"),IFERROR(Y583/同类汇总数据!J$10,0),IF(AND($G583="互联网版",$H583="口腔诊所"),IFERROR(Y583/同类汇总数据!J$11,0))))))))))</f>
        <v>0.5421396898208</v>
      </c>
      <c r="AL583" s="62" t="str">
        <f ca="1" t="shared" si="144"/>
        <v>-</v>
      </c>
      <c r="AM583" s="62" t="str">
        <f t="shared" si="145"/>
        <v>低于同行50%</v>
      </c>
      <c r="AN583" s="5" t="str">
        <f t="shared" si="146"/>
        <v/>
      </c>
      <c r="AO583" s="63">
        <f t="shared" si="147"/>
        <v>46103.488707662</v>
      </c>
      <c r="AP583" s="5" t="str">
        <f t="shared" si="148"/>
        <v/>
      </c>
      <c r="AQ583" s="60">
        <v>45474.4504776852</v>
      </c>
    </row>
    <row r="584" ht="17" spans="1:43">
      <c r="A584" s="5">
        <f t="shared" ref="A584:A593" si="154">ROW()-3</f>
        <v>581</v>
      </c>
      <c r="B584" s="55" t="str">
        <f t="shared" si="141"/>
        <v>交易波动较大</v>
      </c>
      <c r="C584" s="2" t="str">
        <f t="shared" si="142"/>
        <v>本月交易额降超20%</v>
      </c>
      <c r="D584" s="56" t="str">
        <f t="shared" si="143"/>
        <v>-</v>
      </c>
      <c r="E584" s="84" t="s">
        <v>1639</v>
      </c>
      <c r="F584" s="58">
        <v>45474.697385162</v>
      </c>
      <c r="G584" s="59" t="s">
        <v>38</v>
      </c>
      <c r="H584" s="59" t="s">
        <v>63</v>
      </c>
      <c r="I584" s="59" t="s">
        <v>40</v>
      </c>
      <c r="J584" s="59" t="s">
        <v>41</v>
      </c>
      <c r="K584" s="59" t="s">
        <v>1640</v>
      </c>
      <c r="L584" s="59"/>
      <c r="M584" s="60">
        <v>46103.4581134259</v>
      </c>
      <c r="N584" s="60">
        <v>46103.4603211111</v>
      </c>
      <c r="O584" s="60">
        <v>46103.4588562732</v>
      </c>
      <c r="P584" s="60">
        <v>46101.4796012731</v>
      </c>
      <c r="Q584" s="60">
        <v>46103.5941466435</v>
      </c>
      <c r="R584" s="59">
        <v>266</v>
      </c>
      <c r="S584" s="59">
        <v>6380</v>
      </c>
      <c r="T584" s="59">
        <v>15768</v>
      </c>
      <c r="U584" s="59">
        <v>15540</v>
      </c>
      <c r="V584" s="59">
        <v>6</v>
      </c>
      <c r="W584" s="59">
        <v>33</v>
      </c>
      <c r="X584" s="59">
        <v>50</v>
      </c>
      <c r="Y584" s="59">
        <v>49</v>
      </c>
      <c r="Z584" s="59">
        <v>740</v>
      </c>
      <c r="AA584" s="59">
        <v>-0.2598607889</v>
      </c>
      <c r="AB584" s="59">
        <v>10.2239583333</v>
      </c>
      <c r="AC584" s="59">
        <v>-0.7773125569</v>
      </c>
      <c r="AD584" s="61">
        <f>IF(AND($G584="正式版",$H584="中西医诊所"),IFERROR(R584/同类汇总数据!C$3,0),IF(AND($G584="正式版",$H584="中医诊所"),IFERROR(R584/同类汇总数据!C$4,0),IF(AND($G584="正式版",$H584="口腔诊所"),IFERROR(R584/同类汇总数据!C$5,0),IF(AND($G584="检查版",$H584="中西医诊所"),IFERROR(R584/同类汇总数据!C$6,0),IF(AND($G584="检查版",$H584="中医诊所"),IFERROR(R584/同类汇总数据!C$7,0),IF(AND($G584="检查版",$H584="口腔诊所"),IFERROR(R584/同类汇总数据!C$8,0),IF(AND($G584="互联网版",$H584="中西医诊所"),IFERROR(R584/同类汇总数据!C$9,0),IF(AND($G584="互联网版",$H584="中医诊所"),IFERROR(R584/同类汇总数据!C$10,0),IF(AND($G584="互联网版",$H584="口腔诊所"),IFERROR(R584/同类汇总数据!C$11,0))))))))))</f>
        <v>0.0266065345538463</v>
      </c>
      <c r="AE584" s="61">
        <f>IF(AND($G584="正式版",$H584="中西医诊所"),IFERROR(S584/同类汇总数据!D$3,0),IF(AND($G584="正式版",$H584="中医诊所"),IFERROR(S584/同类汇总数据!D$4,0),IF(AND($G584="正式版",$H584="口腔诊所"),IFERROR(S584/同类汇总数据!D$5,0),IF(AND($G584="检查版",$H584="中西医诊所"),IFERROR(S584/同类汇总数据!D$6,0),IF(AND($G584="检查版",$H584="中医诊所"),IFERROR(S584/同类汇总数据!D$7,0),IF(AND($G584="检查版",$H584="口腔诊所"),IFERROR(S584/同类汇总数据!D$8,0),IF(AND($G584="互联网版",$H584="中西医诊所"),IFERROR(S584/同类汇总数据!D$9,0),IF(AND($G584="互联网版",$H584="中医诊所"),IFERROR(S584/同类汇总数据!D$10,0),IF(AND($G584="互联网版",$H584="口腔诊所"),IFERROR(S584/同类汇总数据!D$11,0))))))))))</f>
        <v>0.146900283658383</v>
      </c>
      <c r="AF584" s="61">
        <f>IF(AND($G584="正式版",$H584="中西医诊所"),IFERROR(T584/同类汇总数据!E$3,0),IF(AND($G584="正式版",$H584="中医诊所"),IFERROR(T584/同类汇总数据!E$4,0),IF(AND($G584="正式版",$H584="口腔诊所"),IFERROR(T584/同类汇总数据!E$5,0),IF(AND($G584="检查版",$H584="中西医诊所"),IFERROR(T584/同类汇总数据!E$6,0),IF(AND($G584="检查版",$H584="中医诊所"),IFERROR(T584/同类汇总数据!E$7,0),IF(AND($G584="检查版",$H584="口腔诊所"),IFERROR(T584/同类汇总数据!E$8,0),IF(AND($G584="互联网版",$H584="中西医诊所"),IFERROR(T584/同类汇总数据!E$9,0),IF(AND($G584="互联网版",$H584="中医诊所"),IFERROR(T584/同类汇总数据!E$10,0),IF(AND($G584="互联网版",$H584="口腔诊所"),IFERROR(T584/同类汇总数据!E$11,0))))))))))</f>
        <v>0.142224516871005</v>
      </c>
      <c r="AG584" s="61">
        <f>IF(AND($G584="正式版",$H584="中西医诊所"),IFERROR(U584/同类汇总数据!F$3,0),IF(AND($G584="正式版",$H584="中医诊所"),IFERROR(U584/同类汇总数据!F$4,0),IF(AND($G584="正式版",$H584="口腔诊所"),IFERROR(U584/同类汇总数据!F$5,0),IF(AND($G584="检查版",$H584="中西医诊所"),IFERROR(U584/同类汇总数据!F$6,0),IF(AND($G584="检查版",$H584="中医诊所"),IFERROR(U584/同类汇总数据!F$7,0),IF(AND($G584="检查版",$H584="口腔诊所"),IFERROR(U584/同类汇总数据!F$8,0),IF(AND($G584="互联网版",$H584="中西医诊所"),IFERROR(U584/同类汇总数据!F$9,0),IF(AND($G584="互联网版",$H584="中医诊所"),IFERROR(U584/同类汇总数据!F$10,0),IF(AND($G584="互联网版",$H584="口腔诊所"),IFERROR(U584/同类汇总数据!F$11,0))))))))))</f>
        <v>0.155558675593804</v>
      </c>
      <c r="AH584" s="61">
        <f>IF(AND($G584="正式版",$H584="中西医诊所"),IFERROR(V584/同类汇总数据!G$3,0),IF(AND($G584="正式版",$H584="中医诊所"),IFERROR(V584/同类汇总数据!G$4,0),IF(AND($G584="正式版",$H584="口腔诊所"),IFERROR(V584/同类汇总数据!G$5,0),IF(AND($G584="检查版",$H584="中西医诊所"),IFERROR(V584/同类汇总数据!G$6,0),IF(AND($G584="检查版",$H584="中医诊所"),IFERROR(V584/同类汇总数据!G$7,0),IF(AND($G584="检查版",$H584="口腔诊所"),IFERROR(V584/同类汇总数据!G$8,0),IF(AND($G584="互联网版",$H584="中西医诊所"),IFERROR(V584/同类汇总数据!G$9,0),IF(AND($G584="互联网版",$H584="中医诊所"),IFERROR(V584/同类汇总数据!G$10,0),IF(AND($G584="互联网版",$H584="口腔诊所"),IFERROR(V584/同类汇总数据!G$11,0))))))))))</f>
        <v>0.445884486192444</v>
      </c>
      <c r="AI584" s="61">
        <f>IF(AND($G584="正式版",$H584="中西医诊所"),IFERROR(W584/同类汇总数据!H$3,0),IF(AND($G584="正式版",$H584="中医诊所"),IFERROR(W584/同类汇总数据!H$4,0),IF(AND($G584="正式版",$H584="口腔诊所"),IFERROR(W584/同类汇总数据!H$5,0),IF(AND($G584="检查版",$H584="中西医诊所"),IFERROR(W584/同类汇总数据!H$6,0),IF(AND($G584="检查版",$H584="中医诊所"),IFERROR(W584/同类汇总数据!H$7,0),IF(AND($G584="检查版",$H584="口腔诊所"),IFERROR(W584/同类汇总数据!H$8,0),IF(AND($G584="互联网版",$H584="中西医诊所"),IFERROR(W584/同类汇总数据!H$9,0),IF(AND($G584="互联网版",$H584="中医诊所"),IFERROR(W584/同类汇总数据!H$10,0),IF(AND($G584="互联网版",$H584="口腔诊所"),IFERROR(W584/同类汇总数据!H$11,0))))))))))</f>
        <v>0.581126081466833</v>
      </c>
      <c r="AJ584" s="61">
        <f>IF(AND($G584="正式版",$H584="中西医诊所"),IFERROR(X584/同类汇总数据!I$3,0),IF(AND($G584="正式版",$H584="中医诊所"),IFERROR(X584/同类汇总数据!I$4,0),IF(AND($G584="正式版",$H584="口腔诊所"),IFERROR(X584/同类汇总数据!I$5,0),IF(AND($G584="检查版",$H584="中西医诊所"),IFERROR(X584/同类汇总数据!I$6,0),IF(AND($G584="检查版",$H584="中医诊所"),IFERROR(X584/同类汇总数据!I$7,0),IF(AND($G584="检查版",$H584="口腔诊所"),IFERROR(X584/同类汇总数据!I$8,0),IF(AND($G584="互联网版",$H584="中西医诊所"),IFERROR(X584/同类汇总数据!I$9,0),IF(AND($G584="互联网版",$H584="中医诊所"),IFERROR(X584/同类汇总数据!I$10,0),IF(AND($G584="互联网版",$H584="口腔诊所"),IFERROR(X584/同类汇总数据!I$11,0))))))))))</f>
        <v>0.338887702781929</v>
      </c>
      <c r="AK584" s="61">
        <f>IF(AND($G584="正式版",$H584="中西医诊所"),IFERROR(Y584/同类汇总数据!J$3,0),IF(AND($G584="正式版",$H584="中医诊所"),IFERROR(Y584/同类汇总数据!J$4,0),IF(AND($G584="正式版",$H584="口腔诊所"),IFERROR(Y584/同类汇总数据!J$5,0),IF(AND($G584="检查版",$H584="中西医诊所"),IFERROR(Y584/同类汇总数据!J$6,0),IF(AND($G584="检查版",$H584="中医诊所"),IFERROR(Y584/同类汇总数据!J$7,0),IF(AND($G584="检查版",$H584="口腔诊所"),IFERROR(Y584/同类汇总数据!J$8,0),IF(AND($G584="互联网版",$H584="中西医诊所"),IFERROR(Y584/同类汇总数据!J$9,0),IF(AND($G584="互联网版",$H584="中医诊所"),IFERROR(Y584/同类汇总数据!J$10,0),IF(AND($G584="互联网版",$H584="口腔诊所"),IFERROR(Y584/同类汇总数据!J$11,0))))))))))</f>
        <v>0.368956177794711</v>
      </c>
      <c r="AL584" s="62" t="str">
        <f ca="1" t="shared" si="144"/>
        <v>-</v>
      </c>
      <c r="AM584" s="62" t="str">
        <f t="shared" si="145"/>
        <v>低于同行20%</v>
      </c>
      <c r="AN584" s="5" t="str">
        <f t="shared" si="146"/>
        <v/>
      </c>
      <c r="AO584" s="63">
        <f t="shared" si="147"/>
        <v>46103.5941466435</v>
      </c>
      <c r="AP584" s="5" t="str">
        <f t="shared" si="148"/>
        <v/>
      </c>
      <c r="AQ584" s="60">
        <v>45474.458611875</v>
      </c>
    </row>
    <row r="585" ht="17" spans="1:43">
      <c r="A585" s="5">
        <f t="shared" si="154"/>
        <v>582</v>
      </c>
      <c r="B585" s="55" t="str">
        <f t="shared" si="141"/>
        <v>交易波动较大</v>
      </c>
      <c r="C585" s="2" t="str">
        <f t="shared" si="142"/>
        <v/>
      </c>
      <c r="D585" s="56" t="str">
        <f t="shared" si="143"/>
        <v>-</v>
      </c>
      <c r="E585" s="84" t="s">
        <v>1641</v>
      </c>
      <c r="F585" s="58">
        <v>45474.6995521296</v>
      </c>
      <c r="G585" s="59" t="s">
        <v>38</v>
      </c>
      <c r="H585" s="59" t="s">
        <v>39</v>
      </c>
      <c r="I585" s="59" t="s">
        <v>40</v>
      </c>
      <c r="J585" s="59" t="s">
        <v>53</v>
      </c>
      <c r="K585" s="59" t="s">
        <v>1642</v>
      </c>
      <c r="L585" s="59"/>
      <c r="M585" s="60">
        <v>46104.3886111111</v>
      </c>
      <c r="N585" s="60">
        <v>46104.398278125</v>
      </c>
      <c r="O585" s="60">
        <v>46101.6431620833</v>
      </c>
      <c r="P585" s="60">
        <v>46050.3931769444</v>
      </c>
      <c r="Q585" s="60">
        <v>46104.3983054167</v>
      </c>
      <c r="R585" s="59">
        <v>13119.89</v>
      </c>
      <c r="S585" s="59">
        <v>41070.11</v>
      </c>
      <c r="T585" s="59">
        <v>137283.24</v>
      </c>
      <c r="U585" s="59">
        <v>118559.2</v>
      </c>
      <c r="V585" s="59">
        <v>480</v>
      </c>
      <c r="W585" s="59">
        <v>1569</v>
      </c>
      <c r="X585" s="59">
        <v>5135</v>
      </c>
      <c r="Y585" s="59">
        <v>4501</v>
      </c>
      <c r="Z585" s="85" t="s">
        <v>1643</v>
      </c>
      <c r="AA585" s="59">
        <v>0.0737901265</v>
      </c>
      <c r="AB585" s="59">
        <v>-0.3401607478</v>
      </c>
      <c r="AC585" s="59">
        <v>-0.1964547171</v>
      </c>
      <c r="AD585" s="61">
        <f>IF(AND($G585="正式版",$H585="中西医诊所"),IFERROR(R585/同类汇总数据!C$3,0),IF(AND($G585="正式版",$H585="中医诊所"),IFERROR(R585/同类汇总数据!C$4,0),IF(AND($G585="正式版",$H585="口腔诊所"),IFERROR(R585/同类汇总数据!C$5,0),IF(AND($G585="检查版",$H585="中西医诊所"),IFERROR(R585/同类汇总数据!C$6,0),IF(AND($G585="检查版",$H585="中医诊所"),IFERROR(R585/同类汇总数据!C$7,0),IF(AND($G585="检查版",$H585="口腔诊所"),IFERROR(R585/同类汇总数据!C$8,0),IF(AND($G585="互联网版",$H585="中西医诊所"),IFERROR(R585/同类汇总数据!C$9,0),IF(AND($G585="互联网版",$H585="中医诊所"),IFERROR(R585/同类汇总数据!C$10,0),IF(AND($G585="互联网版",$H585="口腔诊所"),IFERROR(R585/同类汇总数据!C$11,0))))))))))</f>
        <v>1.43359326052993</v>
      </c>
      <c r="AE585" s="61">
        <f>IF(AND($G585="正式版",$H585="中西医诊所"),IFERROR(S585/同类汇总数据!D$3,0),IF(AND($G585="正式版",$H585="中医诊所"),IFERROR(S585/同类汇总数据!D$4,0),IF(AND($G585="正式版",$H585="口腔诊所"),IFERROR(S585/同类汇总数据!D$5,0),IF(AND($G585="检查版",$H585="中西医诊所"),IFERROR(S585/同类汇总数据!D$6,0),IF(AND($G585="检查版",$H585="中医诊所"),IFERROR(S585/同类汇总数据!D$7,0),IF(AND($G585="检查版",$H585="口腔诊所"),IFERROR(S585/同类汇总数据!D$8,0),IF(AND($G585="互联网版",$H585="中西医诊所"),IFERROR(S585/同类汇总数据!D$9,0),IF(AND($G585="互联网版",$H585="中医诊所"),IFERROR(S585/同类汇总数据!D$10,0),IF(AND($G585="互联网版",$H585="口腔诊所"),IFERROR(S585/同类汇总数据!D$11,0))))))))))</f>
        <v>1.12571106561041</v>
      </c>
      <c r="AF585" s="61">
        <f>IF(AND($G585="正式版",$H585="中西医诊所"),IFERROR(T585/同类汇总数据!E$3,0),IF(AND($G585="正式版",$H585="中医诊所"),IFERROR(T585/同类汇总数据!E$4,0),IF(AND($G585="正式版",$H585="口腔诊所"),IFERROR(T585/同类汇总数据!E$5,0),IF(AND($G585="检查版",$H585="中西医诊所"),IFERROR(T585/同类汇总数据!E$6,0),IF(AND($G585="检查版",$H585="中医诊所"),IFERROR(T585/同类汇总数据!E$7,0),IF(AND($G585="检查版",$H585="口腔诊所"),IFERROR(T585/同类汇总数据!E$8,0),IF(AND($G585="互联网版",$H585="中西医诊所"),IFERROR(T585/同类汇总数据!E$9,0),IF(AND($G585="互联网版",$H585="中医诊所"),IFERROR(T585/同类汇总数据!E$10,0),IF(AND($G585="互联网版",$H585="口腔诊所"),IFERROR(T585/同类汇总数据!E$11,0))))))))))</f>
        <v>1.25813796174591</v>
      </c>
      <c r="AG585" s="61">
        <f>IF(AND($G585="正式版",$H585="中西医诊所"),IFERROR(U585/同类汇总数据!F$3,0),IF(AND($G585="正式版",$H585="中医诊所"),IFERROR(U585/同类汇总数据!F$4,0),IF(AND($G585="正式版",$H585="口腔诊所"),IFERROR(U585/同类汇总数据!F$5,0),IF(AND($G585="检查版",$H585="中西医诊所"),IFERROR(U585/同类汇总数据!F$6,0),IF(AND($G585="检查版",$H585="中医诊所"),IFERROR(U585/同类汇总数据!F$7,0),IF(AND($G585="检查版",$H585="口腔诊所"),IFERROR(U585/同类汇总数据!F$8,0),IF(AND($G585="互联网版",$H585="中西医诊所"),IFERROR(U585/同类汇总数据!F$9,0),IF(AND($G585="互联网版",$H585="中医诊所"),IFERROR(U585/同类汇总数据!F$10,0),IF(AND($G585="互联网版",$H585="口腔诊所"),IFERROR(U585/同类汇总数据!F$11,0))))))))))</f>
        <v>1.23598070969662</v>
      </c>
      <c r="AH585" s="61">
        <f>IF(AND($G585="正式版",$H585="中西医诊所"),IFERROR(V585/同类汇总数据!G$3,0),IF(AND($G585="正式版",$H585="中医诊所"),IFERROR(V585/同类汇总数据!G$4,0),IF(AND($G585="正式版",$H585="口腔诊所"),IFERROR(V585/同类汇总数据!G$5,0),IF(AND($G585="检查版",$H585="中西医诊所"),IFERROR(V585/同类汇总数据!G$6,0),IF(AND($G585="检查版",$H585="中医诊所"),IFERROR(V585/同类汇总数据!G$7,0),IF(AND($G585="检查版",$H585="口腔诊所"),IFERROR(V585/同类汇总数据!G$8,0),IF(AND($G585="互联网版",$H585="中西医诊所"),IFERROR(V585/同类汇总数据!G$9,0),IF(AND($G585="互联网版",$H585="中医诊所"),IFERROR(V585/同类汇总数据!G$10,0),IF(AND($G585="互联网版",$H585="口腔诊所"),IFERROR(V585/同类汇总数据!G$11,0))))))))))</f>
        <v>5.06323238865372</v>
      </c>
      <c r="AI585" s="61">
        <f>IF(AND($G585="正式版",$H585="中西医诊所"),IFERROR(W585/同类汇总数据!H$3,0),IF(AND($G585="正式版",$H585="中医诊所"),IFERROR(W585/同类汇总数据!H$4,0),IF(AND($G585="正式版",$H585="口腔诊所"),IFERROR(W585/同类汇总数据!H$5,0),IF(AND($G585="检查版",$H585="中西医诊所"),IFERROR(W585/同类汇总数据!H$6,0),IF(AND($G585="检查版",$H585="中医诊所"),IFERROR(W585/同类汇总数据!H$7,0),IF(AND($G585="检查版",$H585="口腔诊所"),IFERROR(W585/同类汇总数据!H$8,0),IF(AND($G585="互联网版",$H585="中西医诊所"),IFERROR(W585/同类汇总数据!H$9,0),IF(AND($G585="互联网版",$H585="中医诊所"),IFERROR(W585/同类汇总数据!H$10,0),IF(AND($G585="互联网版",$H585="口腔诊所"),IFERROR(W585/同类汇总数据!H$11,0))))))))))</f>
        <v>4.29121867328318</v>
      </c>
      <c r="AJ585" s="61">
        <f>IF(AND($G585="正式版",$H585="中西医诊所"),IFERROR(X585/同类汇总数据!I$3,0),IF(AND($G585="正式版",$H585="中医诊所"),IFERROR(X585/同类汇总数据!I$4,0),IF(AND($G585="正式版",$H585="口腔诊所"),IFERROR(X585/同类汇总数据!I$5,0),IF(AND($G585="检查版",$H585="中西医诊所"),IFERROR(X585/同类汇总数据!I$6,0),IF(AND($G585="检查版",$H585="中医诊所"),IFERROR(X585/同类汇总数据!I$7,0),IF(AND($G585="检查版",$H585="口腔诊所"),IFERROR(X585/同类汇总数据!I$8,0),IF(AND($G585="互联网版",$H585="中西医诊所"),IFERROR(X585/同类汇总数据!I$9,0),IF(AND($G585="互联网版",$H585="中医诊所"),IFERROR(X585/同类汇总数据!I$10,0),IF(AND($G585="互联网版",$H585="口腔诊所"),IFERROR(X585/同类汇总数据!I$11,0))))))))))</f>
        <v>4.54059160681147</v>
      </c>
      <c r="AK585" s="61">
        <f>IF(AND($G585="正式版",$H585="中西医诊所"),IFERROR(Y585/同类汇总数据!J$3,0),IF(AND($G585="正式版",$H585="中医诊所"),IFERROR(Y585/同类汇总数据!J$4,0),IF(AND($G585="正式版",$H585="口腔诊所"),IFERROR(Y585/同类汇总数据!J$5,0),IF(AND($G585="检查版",$H585="中西医诊所"),IFERROR(Y585/同类汇总数据!J$6,0),IF(AND($G585="检查版",$H585="中医诊所"),IFERROR(Y585/同类汇总数据!J$7,0),IF(AND($G585="检查版",$H585="口腔诊所"),IFERROR(Y585/同类汇总数据!J$8,0),IF(AND($G585="互联网版",$H585="中西医诊所"),IFERROR(Y585/同类汇总数据!J$9,0),IF(AND($G585="互联网版",$H585="中医诊所"),IFERROR(Y585/同类汇总数据!J$10,0),IF(AND($G585="互联网版",$H585="口腔诊所"),IFERROR(Y585/同类汇总数据!J$11,0))))))))))</f>
        <v>4.49748117073202</v>
      </c>
      <c r="AL585" s="62" t="str">
        <f ca="1" t="shared" si="144"/>
        <v>-</v>
      </c>
      <c r="AM585" s="62" t="str">
        <f t="shared" si="145"/>
        <v/>
      </c>
      <c r="AN585" s="5" t="str">
        <f t="shared" si="146"/>
        <v>高于同行100%</v>
      </c>
      <c r="AO585" s="63">
        <f t="shared" si="147"/>
        <v>46104.3983054167</v>
      </c>
      <c r="AP585" s="5" t="str">
        <f t="shared" si="148"/>
        <v/>
      </c>
      <c r="AQ585" s="60">
        <v>45474.501349294</v>
      </c>
    </row>
    <row r="586" ht="17" spans="1:43">
      <c r="A586" s="5">
        <f t="shared" si="154"/>
        <v>583</v>
      </c>
      <c r="B586" s="55" t="str">
        <f t="shared" si="141"/>
        <v>交易波动较大</v>
      </c>
      <c r="C586" s="2" t="str">
        <f t="shared" si="142"/>
        <v/>
      </c>
      <c r="D586" s="56" t="str">
        <f t="shared" si="143"/>
        <v>-</v>
      </c>
      <c r="E586" s="84" t="s">
        <v>1644</v>
      </c>
      <c r="F586" s="58">
        <v>45475.5571047801</v>
      </c>
      <c r="G586" s="59" t="s">
        <v>38</v>
      </c>
      <c r="H586" s="59" t="s">
        <v>39</v>
      </c>
      <c r="I586" s="59" t="s">
        <v>40</v>
      </c>
      <c r="J586" s="59" t="s">
        <v>374</v>
      </c>
      <c r="K586" s="59" t="s">
        <v>1645</v>
      </c>
      <c r="L586" s="59" t="s">
        <v>1200</v>
      </c>
      <c r="M586" s="60">
        <v>46104.3811574074</v>
      </c>
      <c r="N586" s="60">
        <v>46104.3956259606</v>
      </c>
      <c r="O586" s="60">
        <v>46104.3949691551</v>
      </c>
      <c r="P586" s="60">
        <v>45621.4107943287</v>
      </c>
      <c r="Q586" s="60">
        <v>46104.3956817245</v>
      </c>
      <c r="R586" s="59">
        <v>6411.9</v>
      </c>
      <c r="S586" s="59">
        <v>26680.52</v>
      </c>
      <c r="T586" s="59">
        <v>81246.98</v>
      </c>
      <c r="U586" s="59">
        <v>69848.89</v>
      </c>
      <c r="V586" s="59">
        <v>50</v>
      </c>
      <c r="W586" s="59">
        <v>194</v>
      </c>
      <c r="X586" s="59">
        <v>668</v>
      </c>
      <c r="Y586" s="59">
        <v>576</v>
      </c>
      <c r="Z586" s="59">
        <v>167.1026076555</v>
      </c>
      <c r="AA586" s="59">
        <v>0.1198280837</v>
      </c>
      <c r="AB586" s="59">
        <v>-0.2249562554</v>
      </c>
      <c r="AC586" s="59">
        <v>-0.1808658157</v>
      </c>
      <c r="AD586" s="61">
        <f>IF(AND($G586="正式版",$H586="中西医诊所"),IFERROR(R586/同类汇总数据!C$3,0),IF(AND($G586="正式版",$H586="中医诊所"),IFERROR(R586/同类汇总数据!C$4,0),IF(AND($G586="正式版",$H586="口腔诊所"),IFERROR(R586/同类汇总数据!C$5,0),IF(AND($G586="检查版",$H586="中西医诊所"),IFERROR(R586/同类汇总数据!C$6,0),IF(AND($G586="检查版",$H586="中医诊所"),IFERROR(R586/同类汇总数据!C$7,0),IF(AND($G586="检查版",$H586="口腔诊所"),IFERROR(R586/同类汇总数据!C$8,0),IF(AND($G586="互联网版",$H586="中西医诊所"),IFERROR(R586/同类汇总数据!C$9,0),IF(AND($G586="互联网版",$H586="中医诊所"),IFERROR(R586/同类汇总数据!C$10,0),IF(AND($G586="互联网版",$H586="口腔诊所"),IFERROR(R586/同类汇总数据!C$11,0))))))))))</f>
        <v>0.700619946294661</v>
      </c>
      <c r="AE586" s="61">
        <f>IF(AND($G586="正式版",$H586="中西医诊所"),IFERROR(S586/同类汇总数据!D$3,0),IF(AND($G586="正式版",$H586="中医诊所"),IFERROR(S586/同类汇总数据!D$4,0),IF(AND($G586="正式版",$H586="口腔诊所"),IFERROR(S586/同类汇总数据!D$5,0),IF(AND($G586="检查版",$H586="中西医诊所"),IFERROR(S586/同类汇总数据!D$6,0),IF(AND($G586="检查版",$H586="中医诊所"),IFERROR(S586/同类汇总数据!D$7,0),IF(AND($G586="检查版",$H586="口腔诊所"),IFERROR(S586/同类汇总数据!D$8,0),IF(AND($G586="互联网版",$H586="中西医诊所"),IFERROR(S586/同类汇总数据!D$9,0),IF(AND($G586="互联网版",$H586="中医诊所"),IFERROR(S586/同类汇总数据!D$10,0),IF(AND($G586="互联网版",$H586="口腔诊所"),IFERROR(S586/同类汇总数据!D$11,0))))))))))</f>
        <v>0.731299638599454</v>
      </c>
      <c r="AF586" s="61">
        <f>IF(AND($G586="正式版",$H586="中西医诊所"),IFERROR(T586/同类汇总数据!E$3,0),IF(AND($G586="正式版",$H586="中医诊所"),IFERROR(T586/同类汇总数据!E$4,0),IF(AND($G586="正式版",$H586="口腔诊所"),IFERROR(T586/同类汇总数据!E$5,0),IF(AND($G586="检查版",$H586="中西医诊所"),IFERROR(T586/同类汇总数据!E$6,0),IF(AND($G586="检查版",$H586="中医诊所"),IFERROR(T586/同类汇总数据!E$7,0),IF(AND($G586="检查版",$H586="口腔诊所"),IFERROR(T586/同类汇总数据!E$8,0),IF(AND($G586="互联网版",$H586="中西医诊所"),IFERROR(T586/同类汇总数据!E$9,0),IF(AND($G586="互联网版",$H586="中医诊所"),IFERROR(T586/同类汇总数据!E$10,0),IF(AND($G586="互联网版",$H586="口腔诊所"),IFERROR(T586/同类汇总数据!E$11,0))))))))))</f>
        <v>0.74459132677238</v>
      </c>
      <c r="AG586" s="61">
        <f>IF(AND($G586="正式版",$H586="中西医诊所"),IFERROR(U586/同类汇总数据!F$3,0),IF(AND($G586="正式版",$H586="中医诊所"),IFERROR(U586/同类汇总数据!F$4,0),IF(AND($G586="正式版",$H586="口腔诊所"),IFERROR(U586/同类汇总数据!F$5,0),IF(AND($G586="检查版",$H586="中西医诊所"),IFERROR(U586/同类汇总数据!F$6,0),IF(AND($G586="检查版",$H586="中医诊所"),IFERROR(U586/同类汇总数据!F$7,0),IF(AND($G586="检查版",$H586="口腔诊所"),IFERROR(U586/同类汇总数据!F$8,0),IF(AND($G586="互联网版",$H586="中西医诊所"),IFERROR(U586/同类汇总数据!F$9,0),IF(AND($G586="互联网版",$H586="中医诊所"),IFERROR(U586/同类汇总数据!F$10,0),IF(AND($G586="互联网版",$H586="口腔诊所"),IFERROR(U586/同类汇总数据!F$11,0))))))))))</f>
        <v>0.728175296676437</v>
      </c>
      <c r="AH586" s="61">
        <f>IF(AND($G586="正式版",$H586="中西医诊所"),IFERROR(V586/同类汇总数据!G$3,0),IF(AND($G586="正式版",$H586="中医诊所"),IFERROR(V586/同类汇总数据!G$4,0),IF(AND($G586="正式版",$H586="口腔诊所"),IFERROR(V586/同类汇总数据!G$5,0),IF(AND($G586="检查版",$H586="中西医诊所"),IFERROR(V586/同类汇总数据!G$6,0),IF(AND($G586="检查版",$H586="中医诊所"),IFERROR(V586/同类汇总数据!G$7,0),IF(AND($G586="检查版",$H586="口腔诊所"),IFERROR(V586/同类汇总数据!G$8,0),IF(AND($G586="互联网版",$H586="中西医诊所"),IFERROR(V586/同类汇总数据!G$9,0),IF(AND($G586="互联网版",$H586="中医诊所"),IFERROR(V586/同类汇总数据!G$10,0),IF(AND($G586="互联网版",$H586="口腔诊所"),IFERROR(V586/同类汇总数据!G$11,0))))))))))</f>
        <v>0.527420040484762</v>
      </c>
      <c r="AI586" s="61">
        <f>IF(AND($G586="正式版",$H586="中西医诊所"),IFERROR(W586/同类汇总数据!H$3,0),IF(AND($G586="正式版",$H586="中医诊所"),IFERROR(W586/同类汇总数据!H$4,0),IF(AND($G586="正式版",$H586="口腔诊所"),IFERROR(W586/同类汇总数据!H$5,0),IF(AND($G586="检查版",$H586="中西医诊所"),IFERROR(W586/同类汇总数据!H$6,0),IF(AND($G586="检查版",$H586="中医诊所"),IFERROR(W586/同类汇总数据!H$7,0),IF(AND($G586="检查版",$H586="口腔诊所"),IFERROR(W586/同类汇总数据!H$8,0),IF(AND($G586="互联网版",$H586="中西医诊所"),IFERROR(W586/同类汇总数据!H$9,0),IF(AND($G586="互联网版",$H586="中医诊所"),IFERROR(W586/同类汇总数据!H$10,0),IF(AND($G586="互联网版",$H586="口腔诊所"),IFERROR(W586/同类汇总数据!H$11,0))))))))))</f>
        <v>0.530590454185429</v>
      </c>
      <c r="AJ586" s="61">
        <f>IF(AND($G586="正式版",$H586="中西医诊所"),IFERROR(X586/同类汇总数据!I$3,0),IF(AND($G586="正式版",$H586="中医诊所"),IFERROR(X586/同类汇总数据!I$4,0),IF(AND($G586="正式版",$H586="口腔诊所"),IFERROR(X586/同类汇总数据!I$5,0),IF(AND($G586="检查版",$H586="中西医诊所"),IFERROR(X586/同类汇总数据!I$6,0),IF(AND($G586="检查版",$H586="中医诊所"),IFERROR(X586/同类汇总数据!I$7,0),IF(AND($G586="检查版",$H586="口腔诊所"),IFERROR(X586/同类汇总数据!I$8,0),IF(AND($G586="互联网版",$H586="中西医诊所"),IFERROR(X586/同类汇总数据!I$9,0),IF(AND($G586="互联网版",$H586="中医诊所"),IFERROR(X586/同类汇总数据!I$10,0),IF(AND($G586="互联网版",$H586="口腔诊所"),IFERROR(X586/同类汇总数据!I$11,0))))))))))</f>
        <v>0.590674818568659</v>
      </c>
      <c r="AK586" s="61">
        <f>IF(AND($G586="正式版",$H586="中西医诊所"),IFERROR(Y586/同类汇总数据!J$3,0),IF(AND($G586="正式版",$H586="中医诊所"),IFERROR(Y586/同类汇总数据!J$4,0),IF(AND($G586="正式版",$H586="口腔诊所"),IFERROR(Y586/同类汇总数据!J$5,0),IF(AND($G586="检查版",$H586="中西医诊所"),IFERROR(Y586/同类汇总数据!J$6,0),IF(AND($G586="检查版",$H586="中医诊所"),IFERROR(Y586/同类汇总数据!J$7,0),IF(AND($G586="检查版",$H586="口腔诊所"),IFERROR(Y586/同类汇总数据!J$8,0),IF(AND($G586="互联网版",$H586="中西医诊所"),IFERROR(Y586/同类汇总数据!J$9,0),IF(AND($G586="互联网版",$H586="中医诊所"),IFERROR(Y586/同类汇总数据!J$10,0),IF(AND($G586="互联网版",$H586="口腔诊所"),IFERROR(Y586/同类汇总数据!J$11,0))))))))))</f>
        <v>0.575549689922605</v>
      </c>
      <c r="AL586" s="62" t="str">
        <f ca="1" t="shared" si="144"/>
        <v>-</v>
      </c>
      <c r="AM586" s="62" t="str">
        <f t="shared" si="145"/>
        <v/>
      </c>
      <c r="AN586" s="5" t="str">
        <f t="shared" si="146"/>
        <v/>
      </c>
      <c r="AO586" s="63">
        <f t="shared" si="147"/>
        <v>46104.3956817245</v>
      </c>
      <c r="AP586" s="5" t="str">
        <f t="shared" si="148"/>
        <v/>
      </c>
      <c r="AQ586" s="60">
        <v>45474.694781412</v>
      </c>
    </row>
    <row r="587" ht="17" spans="1:43">
      <c r="A587" s="5">
        <f t="shared" si="154"/>
        <v>584</v>
      </c>
      <c r="B587" s="55" t="str">
        <f t="shared" si="141"/>
        <v>连续三月交易上升</v>
      </c>
      <c r="C587" s="2" t="str">
        <f t="shared" si="142"/>
        <v/>
      </c>
      <c r="D587" s="56" t="str">
        <f t="shared" si="143"/>
        <v>-</v>
      </c>
      <c r="E587" s="84" t="s">
        <v>1646</v>
      </c>
      <c r="F587" s="58">
        <v>45475.7267538889</v>
      </c>
      <c r="G587" s="59" t="s">
        <v>38</v>
      </c>
      <c r="H587" s="59" t="s">
        <v>39</v>
      </c>
      <c r="I587" s="59" t="s">
        <v>40</v>
      </c>
      <c r="J587" s="59" t="s">
        <v>102</v>
      </c>
      <c r="K587" s="59" t="s">
        <v>1647</v>
      </c>
      <c r="L587" s="59"/>
      <c r="M587" s="60">
        <v>46104.3510648148</v>
      </c>
      <c r="N587" s="60">
        <v>46104.3751528472</v>
      </c>
      <c r="O587" s="60">
        <v>46104.373574213</v>
      </c>
      <c r="P587" s="60">
        <v>46102.4244976505</v>
      </c>
      <c r="Q587" s="60">
        <v>46104.3751862963</v>
      </c>
      <c r="R587" s="59">
        <v>14318.37</v>
      </c>
      <c r="S587" s="59">
        <v>51677.26</v>
      </c>
      <c r="T587" s="59">
        <v>156771.3</v>
      </c>
      <c r="U587" s="59">
        <v>138255.23</v>
      </c>
      <c r="V587" s="59">
        <v>173</v>
      </c>
      <c r="W587" s="59">
        <v>626</v>
      </c>
      <c r="X587" s="59">
        <v>2267</v>
      </c>
      <c r="Y587" s="59">
        <v>2009</v>
      </c>
      <c r="Z587" s="59">
        <v>127.8145996276</v>
      </c>
      <c r="AA587" s="59">
        <v>0.2268658942</v>
      </c>
      <c r="AB587" s="59">
        <v>-0.3311169224</v>
      </c>
      <c r="AC587" s="59">
        <v>-0.2651408729</v>
      </c>
      <c r="AD587" s="61">
        <f>IF(AND($G587="正式版",$H587="中西医诊所"),IFERROR(R587/同类汇总数据!C$3,0),IF(AND($G587="正式版",$H587="中医诊所"),IFERROR(R587/同类汇总数据!C$4,0),IF(AND($G587="正式版",$H587="口腔诊所"),IFERROR(R587/同类汇总数据!C$5,0),IF(AND($G587="检查版",$H587="中西医诊所"),IFERROR(R587/同类汇总数据!C$6,0),IF(AND($G587="检查版",$H587="中医诊所"),IFERROR(R587/同类汇总数据!C$7,0),IF(AND($G587="检查版",$H587="口腔诊所"),IFERROR(R587/同类汇总数据!C$8,0),IF(AND($G587="互联网版",$H587="中西医诊所"),IFERROR(R587/同类汇总数据!C$9,0),IF(AND($G587="互联网版",$H587="中医诊所"),IFERROR(R587/同类汇总数据!C$10,0),IF(AND($G587="互联网版",$H587="口腔诊所"),IFERROR(R587/同类汇总数据!C$11,0))))))))))</f>
        <v>1.56454960626758</v>
      </c>
      <c r="AE587" s="61">
        <f>IF(AND($G587="正式版",$H587="中西医诊所"),IFERROR(S587/同类汇总数据!D$3,0),IF(AND($G587="正式版",$H587="中医诊所"),IFERROR(S587/同类汇总数据!D$4,0),IF(AND($G587="正式版",$H587="口腔诊所"),IFERROR(S587/同类汇总数据!D$5,0),IF(AND($G587="检查版",$H587="中西医诊所"),IFERROR(S587/同类汇总数据!D$6,0),IF(AND($G587="检查版",$H587="中医诊所"),IFERROR(S587/同类汇总数据!D$7,0),IF(AND($G587="检查版",$H587="口腔诊所"),IFERROR(S587/同类汇总数据!D$8,0),IF(AND($G587="互联网版",$H587="中西医诊所"),IFERROR(S587/同类汇总数据!D$9,0),IF(AND($G587="互联网版",$H587="中医诊所"),IFERROR(S587/同类汇总数据!D$10,0),IF(AND($G587="互联网版",$H587="口腔诊所"),IFERROR(S587/同类汇总数据!D$11,0))))))))))</f>
        <v>1.41644771398046</v>
      </c>
      <c r="AF587" s="61">
        <f>IF(AND($G587="正式版",$H587="中西医诊所"),IFERROR(T587/同类汇总数据!E$3,0),IF(AND($G587="正式版",$H587="中医诊所"),IFERROR(T587/同类汇总数据!E$4,0),IF(AND($G587="正式版",$H587="口腔诊所"),IFERROR(T587/同类汇总数据!E$5,0),IF(AND($G587="检查版",$H587="中西医诊所"),IFERROR(T587/同类汇总数据!E$6,0),IF(AND($G587="检查版",$H587="中医诊所"),IFERROR(T587/同类汇总数据!E$7,0),IF(AND($G587="检查版",$H587="口腔诊所"),IFERROR(T587/同类汇总数据!E$8,0),IF(AND($G587="互联网版",$H587="中西医诊所"),IFERROR(T587/同类汇总数据!E$9,0),IF(AND($G587="互联网版",$H587="中医诊所"),IFERROR(T587/同类汇总数据!E$10,0),IF(AND($G587="互联网版",$H587="口腔诊所"),IFERROR(T587/同类汇总数据!E$11,0))))))))))</f>
        <v>1.43673709800451</v>
      </c>
      <c r="AG587" s="61">
        <f>IF(AND($G587="正式版",$H587="中西医诊所"),IFERROR(U587/同类汇总数据!F$3,0),IF(AND($G587="正式版",$H587="中医诊所"),IFERROR(U587/同类汇总数据!F$4,0),IF(AND($G587="正式版",$H587="口腔诊所"),IFERROR(U587/同类汇总数据!F$5,0),IF(AND($G587="检查版",$H587="中西医诊所"),IFERROR(U587/同类汇总数据!F$6,0),IF(AND($G587="检查版",$H587="中医诊所"),IFERROR(U587/同类汇总数据!F$7,0),IF(AND($G587="检查版",$H587="口腔诊所"),IFERROR(U587/同类汇总数据!F$8,0),IF(AND($G587="互联网版",$H587="中西医诊所"),IFERROR(U587/同类汇总数据!F$9,0),IF(AND($G587="互联网版",$H587="中医诊所"),IFERROR(U587/同类汇总数据!F$10,0),IF(AND($G587="互联网版",$H587="口腔诊所"),IFERROR(U587/同类汇总数据!F$11,0))))))))))</f>
        <v>1.44131199683086</v>
      </c>
      <c r="AH587" s="61">
        <f>IF(AND($G587="正式版",$H587="中西医诊所"),IFERROR(V587/同类汇总数据!G$3,0),IF(AND($G587="正式版",$H587="中医诊所"),IFERROR(V587/同类汇总数据!G$4,0),IF(AND($G587="正式版",$H587="口腔诊所"),IFERROR(V587/同类汇总数据!G$5,0),IF(AND($G587="检查版",$H587="中西医诊所"),IFERROR(V587/同类汇总数据!G$6,0),IF(AND($G587="检查版",$H587="中医诊所"),IFERROR(V587/同类汇总数据!G$7,0),IF(AND($G587="检查版",$H587="口腔诊所"),IFERROR(V587/同类汇总数据!G$8,0),IF(AND($G587="互联网版",$H587="中西医诊所"),IFERROR(V587/同类汇总数据!G$9,0),IF(AND($G587="互联网版",$H587="中医诊所"),IFERROR(V587/同类汇总数据!G$10,0),IF(AND($G587="互联网版",$H587="口腔诊所"),IFERROR(V587/同类汇总数据!G$11,0))))))))))</f>
        <v>1.82487334007728</v>
      </c>
      <c r="AI587" s="61">
        <f>IF(AND($G587="正式版",$H587="中西医诊所"),IFERROR(W587/同类汇总数据!H$3,0),IF(AND($G587="正式版",$H587="中医诊所"),IFERROR(W587/同类汇总数据!H$4,0),IF(AND($G587="正式版",$H587="口腔诊所"),IFERROR(W587/同类汇总数据!H$5,0),IF(AND($G587="检查版",$H587="中西医诊所"),IFERROR(W587/同类汇总数据!H$6,0),IF(AND($G587="检查版",$H587="中医诊所"),IFERROR(W587/同类汇总数据!H$7,0),IF(AND($G587="检查版",$H587="口腔诊所"),IFERROR(W587/同类汇总数据!H$8,0),IF(AND($G587="互联网版",$H587="中西医诊所"),IFERROR(W587/同类汇总数据!H$9,0),IF(AND($G587="互联网版",$H587="中医诊所"),IFERROR(W587/同类汇总数据!H$10,0),IF(AND($G587="互联网版",$H587="口腔诊所"),IFERROR(W587/同类汇总数据!H$11,0))))))))))</f>
        <v>1.71211146556741</v>
      </c>
      <c r="AJ587" s="61">
        <f>IF(AND($G587="正式版",$H587="中西医诊所"),IFERROR(X587/同类汇总数据!I$3,0),IF(AND($G587="正式版",$H587="中医诊所"),IFERROR(X587/同类汇总数据!I$4,0),IF(AND($G587="正式版",$H587="口腔诊所"),IFERROR(X587/同类汇总数据!I$5,0),IF(AND($G587="检查版",$H587="中西医诊所"),IFERROR(X587/同类汇总数据!I$6,0),IF(AND($G587="检查版",$H587="中医诊所"),IFERROR(X587/同类汇总数据!I$7,0),IF(AND($G587="检查版",$H587="口腔诊所"),IFERROR(X587/同类汇总数据!I$8,0),IF(AND($G587="互联网版",$H587="中西医诊所"),IFERROR(X587/同类汇总数据!I$9,0),IF(AND($G587="互联网版",$H587="中医诊所"),IFERROR(X587/同类汇总数据!I$10,0),IF(AND($G587="互联网版",$H587="口腔诊所"),IFERROR(X587/同类汇总数据!I$11,0))))))))))</f>
        <v>2.00458055942388</v>
      </c>
      <c r="AK587" s="61">
        <f>IF(AND($G587="正式版",$H587="中西医诊所"),IFERROR(Y587/同类汇总数据!J$3,0),IF(AND($G587="正式版",$H587="中医诊所"),IFERROR(Y587/同类汇总数据!J$4,0),IF(AND($G587="正式版",$H587="口腔诊所"),IFERROR(Y587/同类汇总数据!J$5,0),IF(AND($G587="检查版",$H587="中西医诊所"),IFERROR(Y587/同类汇总数据!J$6,0),IF(AND($G587="检查版",$H587="中医诊所"),IFERROR(Y587/同类汇总数据!J$7,0),IF(AND($G587="检查版",$H587="口腔诊所"),IFERROR(Y587/同类汇总数据!J$8,0),IF(AND($G587="互联网版",$H587="中西医诊所"),IFERROR(Y587/同类汇总数据!J$9,0),IF(AND($G587="互联网版",$H587="中医诊所"),IFERROR(Y587/同类汇总数据!J$10,0),IF(AND($G587="互联网版",$H587="口腔诊所"),IFERROR(Y587/同类汇总数据!J$11,0))))))))))</f>
        <v>2.00742938724742</v>
      </c>
      <c r="AL587" s="62" t="str">
        <f ca="1" t="shared" si="144"/>
        <v>-</v>
      </c>
      <c r="AM587" s="62" t="str">
        <f t="shared" si="145"/>
        <v>高于同行20%</v>
      </c>
      <c r="AN587" s="5" t="str">
        <f t="shared" si="146"/>
        <v>高于同行150%</v>
      </c>
      <c r="AO587" s="63">
        <f t="shared" si="147"/>
        <v>46104.3751862963</v>
      </c>
      <c r="AP587" s="5" t="str">
        <f t="shared" si="148"/>
        <v/>
      </c>
      <c r="AQ587" s="60">
        <v>45474.697385162</v>
      </c>
    </row>
    <row r="588" ht="17" spans="1:43">
      <c r="A588" s="5">
        <f t="shared" si="154"/>
        <v>585</v>
      </c>
      <c r="B588" s="55" t="str">
        <f t="shared" si="141"/>
        <v>交易波动较大</v>
      </c>
      <c r="C588" s="2" t="str">
        <f t="shared" si="142"/>
        <v/>
      </c>
      <c r="D588" s="56" t="str">
        <f t="shared" si="143"/>
        <v>-</v>
      </c>
      <c r="E588" s="84" t="s">
        <v>1648</v>
      </c>
      <c r="F588" s="58">
        <v>45477.6253183565</v>
      </c>
      <c r="G588" s="59" t="s">
        <v>38</v>
      </c>
      <c r="H588" s="59" t="s">
        <v>63</v>
      </c>
      <c r="I588" s="59" t="s">
        <v>40</v>
      </c>
      <c r="J588" s="59" t="s">
        <v>41</v>
      </c>
      <c r="K588" s="59" t="s">
        <v>1649</v>
      </c>
      <c r="L588" s="59"/>
      <c r="M588" s="60">
        <v>46103.3752546296</v>
      </c>
      <c r="N588" s="60">
        <v>46102.4710896065</v>
      </c>
      <c r="O588" s="60">
        <v>46103.5326770023</v>
      </c>
      <c r="P588" s="60">
        <v>46093.3897852546</v>
      </c>
      <c r="Q588" s="60">
        <v>46103.3837217593</v>
      </c>
      <c r="R588" s="59">
        <v>6483.86</v>
      </c>
      <c r="S588" s="59">
        <v>26654.52</v>
      </c>
      <c r="T588" s="59">
        <v>73938.82</v>
      </c>
      <c r="U588" s="59">
        <v>64211.26</v>
      </c>
      <c r="V588" s="59">
        <v>19</v>
      </c>
      <c r="W588" s="59">
        <v>102</v>
      </c>
      <c r="X588" s="59">
        <v>260</v>
      </c>
      <c r="Y588" s="59">
        <v>219</v>
      </c>
      <c r="Z588" s="59">
        <v>617.4159615385</v>
      </c>
      <c r="AA588" s="59">
        <v>0.1804879172</v>
      </c>
      <c r="AB588" s="59">
        <v>-0.0860479594</v>
      </c>
      <c r="AC588" s="59">
        <v>0.2642575978</v>
      </c>
      <c r="AD588" s="61">
        <f>IF(AND($G588="正式版",$H588="中西医诊所"),IFERROR(R588/同类汇总数据!C$3,0),IF(AND($G588="正式版",$H588="中医诊所"),IFERROR(R588/同类汇总数据!C$4,0),IF(AND($G588="正式版",$H588="口腔诊所"),IFERROR(R588/同类汇总数据!C$5,0),IF(AND($G588="检查版",$H588="中西医诊所"),IFERROR(R588/同类汇总数据!C$6,0),IF(AND($G588="检查版",$H588="中医诊所"),IFERROR(R588/同类汇总数据!C$7,0),IF(AND($G588="检查版",$H588="口腔诊所"),IFERROR(R588/同类汇总数据!C$8,0),IF(AND($G588="互联网版",$H588="中西医诊所"),IFERROR(R588/同类汇总数据!C$9,0),IF(AND($G588="互联网版",$H588="中医诊所"),IFERROR(R588/同类汇总数据!C$10,0),IF(AND($G588="互联网版",$H588="口腔诊所"),IFERROR(R588/同类汇总数据!C$11,0))))))))))</f>
        <v>0.648545282452263</v>
      </c>
      <c r="AE588" s="61">
        <f>IF(AND($G588="正式版",$H588="中西医诊所"),IFERROR(S588/同类汇总数据!D$3,0),IF(AND($G588="正式版",$H588="中医诊所"),IFERROR(S588/同类汇总数据!D$4,0),IF(AND($G588="正式版",$H588="口腔诊所"),IFERROR(S588/同类汇总数据!D$5,0),IF(AND($G588="检查版",$H588="中西医诊所"),IFERROR(S588/同类汇总数据!D$6,0),IF(AND($G588="检查版",$H588="中医诊所"),IFERROR(S588/同类汇总数据!D$7,0),IF(AND($G588="检查版",$H588="口腔诊所"),IFERROR(S588/同类汇总数据!D$8,0),IF(AND($G588="互联网版",$H588="中西医诊所"),IFERROR(S588/同类汇总数据!D$9,0),IF(AND($G588="互联网版",$H588="中医诊所"),IFERROR(S588/同类汇总数据!D$10,0),IF(AND($G588="互联网版",$H588="口腔诊所"),IFERROR(S588/同类汇总数据!D$11,0))))))))))</f>
        <v>0.613723596987154</v>
      </c>
      <c r="AF588" s="61">
        <f>IF(AND($G588="正式版",$H588="中西医诊所"),IFERROR(T588/同类汇总数据!E$3,0),IF(AND($G588="正式版",$H588="中医诊所"),IFERROR(T588/同类汇总数据!E$4,0),IF(AND($G588="正式版",$H588="口腔诊所"),IFERROR(T588/同类汇总数据!E$5,0),IF(AND($G588="检查版",$H588="中西医诊所"),IFERROR(T588/同类汇总数据!E$6,0),IF(AND($G588="检查版",$H588="中医诊所"),IFERROR(T588/同类汇总数据!E$7,0),IF(AND($G588="检查版",$H588="口腔诊所"),IFERROR(T588/同类汇总数据!E$8,0),IF(AND($G588="互联网版",$H588="中西医诊所"),IFERROR(T588/同类汇总数据!E$9,0),IF(AND($G588="互联网版",$H588="中医诊所"),IFERROR(T588/同类汇总数据!E$10,0),IF(AND($G588="互联网版",$H588="口腔诊所"),IFERROR(T588/同类汇总数据!E$11,0))))))))))</f>
        <v>0.666914824487077</v>
      </c>
      <c r="AG588" s="61">
        <f>IF(AND($G588="正式版",$H588="中西医诊所"),IFERROR(U588/同类汇总数据!F$3,0),IF(AND($G588="正式版",$H588="中医诊所"),IFERROR(U588/同类汇总数据!F$4,0),IF(AND($G588="正式版",$H588="口腔诊所"),IFERROR(U588/同类汇总数据!F$5,0),IF(AND($G588="检查版",$H588="中西医诊所"),IFERROR(U588/同类汇总数据!F$6,0),IF(AND($G588="检查版",$H588="中医诊所"),IFERROR(U588/同类汇总数据!F$7,0),IF(AND($G588="检查版",$H588="口腔诊所"),IFERROR(U588/同类汇总数据!F$8,0),IF(AND($G588="互联网版",$H588="中西医诊所"),IFERROR(U588/同类汇总数据!F$9,0),IF(AND($G588="互联网版",$H588="中医诊所"),IFERROR(U588/同类汇总数据!F$10,0),IF(AND($G588="互联网版",$H588="口腔诊所"),IFERROR(U588/同类汇总数据!F$11,0))))))))))</f>
        <v>0.642768247349381</v>
      </c>
      <c r="AH588" s="61">
        <f>IF(AND($G588="正式版",$H588="中西医诊所"),IFERROR(V588/同类汇总数据!G$3,0),IF(AND($G588="正式版",$H588="中医诊所"),IFERROR(V588/同类汇总数据!G$4,0),IF(AND($G588="正式版",$H588="口腔诊所"),IFERROR(V588/同类汇总数据!G$5,0),IF(AND($G588="检查版",$H588="中西医诊所"),IFERROR(V588/同类汇总数据!G$6,0),IF(AND($G588="检查版",$H588="中医诊所"),IFERROR(V588/同类汇总数据!G$7,0),IF(AND($G588="检查版",$H588="口腔诊所"),IFERROR(V588/同类汇总数据!G$8,0),IF(AND($G588="互联网版",$H588="中西医诊所"),IFERROR(V588/同类汇总数据!G$9,0),IF(AND($G588="互联网版",$H588="中医诊所"),IFERROR(V588/同类汇总数据!G$10,0),IF(AND($G588="互联网版",$H588="口腔诊所"),IFERROR(V588/同类汇总数据!G$11,0))))))))))</f>
        <v>1.41196753960941</v>
      </c>
      <c r="AI588" s="61">
        <f>IF(AND($G588="正式版",$H588="中西医诊所"),IFERROR(W588/同类汇总数据!H$3,0),IF(AND($G588="正式版",$H588="中医诊所"),IFERROR(W588/同类汇总数据!H$4,0),IF(AND($G588="正式版",$H588="口腔诊所"),IFERROR(W588/同类汇总数据!H$5,0),IF(AND($G588="检查版",$H588="中西医诊所"),IFERROR(W588/同类汇总数据!H$6,0),IF(AND($G588="检查版",$H588="中医诊所"),IFERROR(W588/同类汇总数据!H$7,0),IF(AND($G588="检查版",$H588="口腔诊所"),IFERROR(W588/同类汇总数据!H$8,0),IF(AND($G588="互联网版",$H588="中西医诊所"),IFERROR(W588/同类汇总数据!H$9,0),IF(AND($G588="互联网版",$H588="中医诊所"),IFERROR(W588/同类汇总数据!H$10,0),IF(AND($G588="互联网版",$H588="口腔诊所"),IFERROR(W588/同类汇总数据!H$11,0))))))))))</f>
        <v>1.79620788817021</v>
      </c>
      <c r="AJ588" s="61">
        <f>IF(AND($G588="正式版",$H588="中西医诊所"),IFERROR(X588/同类汇总数据!I$3,0),IF(AND($G588="正式版",$H588="中医诊所"),IFERROR(X588/同类汇总数据!I$4,0),IF(AND($G588="正式版",$H588="口腔诊所"),IFERROR(X588/同类汇总数据!I$5,0),IF(AND($G588="检查版",$H588="中西医诊所"),IFERROR(X588/同类汇总数据!I$6,0),IF(AND($G588="检查版",$H588="中医诊所"),IFERROR(X588/同类汇总数据!I$7,0),IF(AND($G588="检查版",$H588="口腔诊所"),IFERROR(X588/同类汇总数据!I$8,0),IF(AND($G588="互联网版",$H588="中西医诊所"),IFERROR(X588/同类汇总数据!I$9,0),IF(AND($G588="互联网版",$H588="中医诊所"),IFERROR(X588/同类汇总数据!I$10,0),IF(AND($G588="互联网版",$H588="口腔诊所"),IFERROR(X588/同类汇总数据!I$11,0))))))))))</f>
        <v>1.76221605446603</v>
      </c>
      <c r="AK588" s="61">
        <f>IF(AND($G588="正式版",$H588="中西医诊所"),IFERROR(Y588/同类汇总数据!J$3,0),IF(AND($G588="正式版",$H588="中医诊所"),IFERROR(Y588/同类汇总数据!J$4,0),IF(AND($G588="正式版",$H588="口腔诊所"),IFERROR(Y588/同类汇总数据!J$5,0),IF(AND($G588="检查版",$H588="中西医诊所"),IFERROR(Y588/同类汇总数据!J$6,0),IF(AND($G588="检查版",$H588="中医诊所"),IFERROR(Y588/同类汇总数据!J$7,0),IF(AND($G588="检查版",$H588="口腔诊所"),IFERROR(Y588/同类汇总数据!J$8,0),IF(AND($G588="互联网版",$H588="中西医诊所"),IFERROR(Y588/同类汇总数据!J$9,0),IF(AND($G588="互联网版",$H588="中医诊所"),IFERROR(Y588/同类汇总数据!J$10,0),IF(AND($G588="互联网版",$H588="口腔诊所"),IFERROR(Y588/同类汇总数据!J$11,0))))))))))</f>
        <v>1.64900822320493</v>
      </c>
      <c r="AL588" s="62" t="str">
        <f ca="1" t="shared" si="144"/>
        <v>-</v>
      </c>
      <c r="AM588" s="62" t="str">
        <f t="shared" si="145"/>
        <v/>
      </c>
      <c r="AN588" s="5" t="str">
        <f t="shared" si="146"/>
        <v>高于同行150%</v>
      </c>
      <c r="AO588" s="63">
        <f t="shared" si="147"/>
        <v>46103.5326770023</v>
      </c>
      <c r="AP588" s="5" t="str">
        <f t="shared" si="148"/>
        <v/>
      </c>
      <c r="AQ588" s="60">
        <v>45474.6995521296</v>
      </c>
    </row>
    <row r="589" ht="17" spans="1:43">
      <c r="A589" s="5">
        <f t="shared" si="154"/>
        <v>586</v>
      </c>
      <c r="B589" s="55" t="str">
        <f t="shared" ref="B589:B652" si="155">IF(V589=0,"无交易",IF(AND(Y589&lt;=-0.2,Z589&lt;=-0.2,AA589&lt;=-0.2),"连续三月交易下滑",IF(AND(Y589&gt;=0.2,Z589&gt;=0.2,AA589&gt;=0.2),"连续三月交易上升",IF(AND(Y589&lt;0.2,Y589&gt;-0.2,Z589&lt;0.2,Z589&gt;-0.2,AA589&lt;0.2,AA589&gt;-0.2),"交易平稳",IF(OR(ABS(Y589-Z589)&gt;=0.2,ABS(Z589-AA589)&gt;=0.2),"交易波动较大","-")))))</f>
        <v>连续三月交易上升</v>
      </c>
      <c r="C589" s="2" t="str">
        <f t="shared" si="142"/>
        <v/>
      </c>
      <c r="D589" s="56" t="str">
        <f t="shared" si="143"/>
        <v>-</v>
      </c>
      <c r="E589" s="84" t="s">
        <v>1650</v>
      </c>
      <c r="F589" s="58">
        <v>45478.6418569329</v>
      </c>
      <c r="G589" s="59" t="s">
        <v>38</v>
      </c>
      <c r="H589" s="59" t="s">
        <v>63</v>
      </c>
      <c r="I589" s="59" t="s">
        <v>40</v>
      </c>
      <c r="J589" s="59" t="s">
        <v>155</v>
      </c>
      <c r="K589" s="59" t="s">
        <v>1651</v>
      </c>
      <c r="L589" s="59" t="s">
        <v>190</v>
      </c>
      <c r="M589" s="60">
        <v>46102.365150463</v>
      </c>
      <c r="N589" s="60">
        <v>46102.5425964352</v>
      </c>
      <c r="O589" s="60">
        <v>46102.5418806018</v>
      </c>
      <c r="P589" s="60">
        <v>45968.5982904745</v>
      </c>
      <c r="Q589" s="60">
        <v>46102.5426205556</v>
      </c>
      <c r="R589" s="59">
        <v>1970</v>
      </c>
      <c r="S589" s="59">
        <v>19588.35</v>
      </c>
      <c r="T589" s="59">
        <v>50339.05</v>
      </c>
      <c r="U589" s="59">
        <v>48834.05</v>
      </c>
      <c r="V589" s="59">
        <v>8</v>
      </c>
      <c r="W589" s="59">
        <v>29</v>
      </c>
      <c r="X589" s="59">
        <v>84</v>
      </c>
      <c r="Y589" s="59">
        <v>80</v>
      </c>
      <c r="Z589" s="59">
        <v>751.2930769231</v>
      </c>
      <c r="AA589" s="59">
        <v>0.4251773437</v>
      </c>
      <c r="AB589" s="59">
        <v>-0.1917947572</v>
      </c>
      <c r="AC589" s="59">
        <v>-0.4480970346</v>
      </c>
      <c r="AD589" s="61">
        <f>IF(AND($G589="正式版",$H589="中西医诊所"),IFERROR(R589/同类汇总数据!C$3,0),IF(AND($G589="正式版",$H589="中医诊所"),IFERROR(R589/同类汇总数据!C$4,0),IF(AND($G589="正式版",$H589="口腔诊所"),IFERROR(R589/同类汇总数据!C$5,0),IF(AND($G589="检查版",$H589="中西医诊所"),IFERROR(R589/同类汇总数据!C$6,0),IF(AND($G589="检查版",$H589="中医诊所"),IFERROR(R589/同类汇总数据!C$7,0),IF(AND($G589="检查版",$H589="口腔诊所"),IFERROR(R589/同类汇总数据!C$8,0),IF(AND($G589="互联网版",$H589="中西医诊所"),IFERROR(R589/同类汇总数据!C$9,0),IF(AND($G589="互联网版",$H589="中医诊所"),IFERROR(R589/同类汇总数据!C$10,0),IF(AND($G589="互联网版",$H589="口腔诊所"),IFERROR(R589/同类汇总数据!C$11,0))))))))))</f>
        <v>0.19704839500405</v>
      </c>
      <c r="AE589" s="61">
        <f>IF(AND($G589="正式版",$H589="中西医诊所"),IFERROR(S589/同类汇总数据!D$3,0),IF(AND($G589="正式版",$H589="中医诊所"),IFERROR(S589/同类汇总数据!D$4,0),IF(AND($G589="正式版",$H589="口腔诊所"),IFERROR(S589/同类汇总数据!D$5,0),IF(AND($G589="检查版",$H589="中西医诊所"),IFERROR(S589/同类汇总数据!D$6,0),IF(AND($G589="检查版",$H589="中医诊所"),IFERROR(S589/同类汇总数据!D$7,0),IF(AND($G589="检查版",$H589="口腔诊所"),IFERROR(S589/同类汇总数据!D$8,0),IF(AND($G589="互联网版",$H589="中西医诊所"),IFERROR(S589/同类汇总数据!D$9,0),IF(AND($G589="互联网版",$H589="中医诊所"),IFERROR(S589/同类汇总数据!D$10,0),IF(AND($G589="互联网版",$H589="口腔诊所"),IFERROR(S589/同类汇总数据!D$11,0))))))))))</f>
        <v>0.451024164796189</v>
      </c>
      <c r="AF589" s="61">
        <f>IF(AND($G589="正式版",$H589="中西医诊所"),IFERROR(T589/同类汇总数据!E$3,0),IF(AND($G589="正式版",$H589="中医诊所"),IFERROR(T589/同类汇总数据!E$4,0),IF(AND($G589="正式版",$H589="口腔诊所"),IFERROR(T589/同类汇总数据!E$5,0),IF(AND($G589="检查版",$H589="中西医诊所"),IFERROR(T589/同类汇总数据!E$6,0),IF(AND($G589="检查版",$H589="中医诊所"),IFERROR(T589/同类汇总数据!E$7,0),IF(AND($G589="检查版",$H589="口腔诊所"),IFERROR(T589/同类汇总数据!E$8,0),IF(AND($G589="互联网版",$H589="中西医诊所"),IFERROR(T589/同类汇总数据!E$9,0),IF(AND($G589="互联网版",$H589="中医诊所"),IFERROR(T589/同类汇总数据!E$10,0),IF(AND($G589="互联网版",$H589="口腔诊所"),IFERROR(T589/同类汇总数据!E$11,0))))))))))</f>
        <v>0.454049154362974</v>
      </c>
      <c r="AG589" s="61">
        <f>IF(AND($G589="正式版",$H589="中西医诊所"),IFERROR(U589/同类汇总数据!F$3,0),IF(AND($G589="正式版",$H589="中医诊所"),IFERROR(U589/同类汇总数据!F$4,0),IF(AND($G589="正式版",$H589="口腔诊所"),IFERROR(U589/同类汇总数据!F$5,0),IF(AND($G589="检查版",$H589="中西医诊所"),IFERROR(U589/同类汇总数据!F$6,0),IF(AND($G589="检查版",$H589="中医诊所"),IFERROR(U589/同类汇总数据!F$7,0),IF(AND($G589="检查版",$H589="口腔诊所"),IFERROR(U589/同类汇总数据!F$8,0),IF(AND($G589="互联网版",$H589="中西医诊所"),IFERROR(U589/同类汇总数据!F$9,0),IF(AND($G589="互联网版",$H589="中医诊所"),IFERROR(U589/同类汇总数据!F$10,0),IF(AND($G589="互联网版",$H589="口腔诊所"),IFERROR(U589/同类汇总数据!F$11,0))))))))))</f>
        <v>0.488839133969214</v>
      </c>
      <c r="AH589" s="61">
        <f>IF(AND($G589="正式版",$H589="中西医诊所"),IFERROR(V589/同类汇总数据!G$3,0),IF(AND($G589="正式版",$H589="中医诊所"),IFERROR(V589/同类汇总数据!G$4,0),IF(AND($G589="正式版",$H589="口腔诊所"),IFERROR(V589/同类汇总数据!G$5,0),IF(AND($G589="检查版",$H589="中西医诊所"),IFERROR(V589/同类汇总数据!G$6,0),IF(AND($G589="检查版",$H589="中医诊所"),IFERROR(V589/同类汇总数据!G$7,0),IF(AND($G589="检查版",$H589="口腔诊所"),IFERROR(V589/同类汇总数据!G$8,0),IF(AND($G589="互联网版",$H589="中西医诊所"),IFERROR(V589/同类汇总数据!G$9,0),IF(AND($G589="互联网版",$H589="中医诊所"),IFERROR(V589/同类汇总数据!G$10,0),IF(AND($G589="互联网版",$H589="口腔诊所"),IFERROR(V589/同类汇总数据!G$11,0))))))))))</f>
        <v>0.594512648256592</v>
      </c>
      <c r="AI589" s="61">
        <f>IF(AND($G589="正式版",$H589="中西医诊所"),IFERROR(W589/同类汇总数据!H$3,0),IF(AND($G589="正式版",$H589="中医诊所"),IFERROR(W589/同类汇总数据!H$4,0),IF(AND($G589="正式版",$H589="口腔诊所"),IFERROR(W589/同类汇总数据!H$5,0),IF(AND($G589="检查版",$H589="中西医诊所"),IFERROR(W589/同类汇总数据!H$6,0),IF(AND($G589="检查版",$H589="中医诊所"),IFERROR(W589/同类汇总数据!H$7,0),IF(AND($G589="检查版",$H589="口腔诊所"),IFERROR(W589/同类汇总数据!H$8,0),IF(AND($G589="互联网版",$H589="中西医诊所"),IFERROR(W589/同类汇总数据!H$9,0),IF(AND($G589="互联网版",$H589="中医诊所"),IFERROR(W589/同类汇总数据!H$10,0),IF(AND($G589="互联网版",$H589="口腔诊所"),IFERROR(W589/同类汇总数据!H$11,0))))))))))</f>
        <v>0.51068655644055</v>
      </c>
      <c r="AJ589" s="61">
        <f>IF(AND($G589="正式版",$H589="中西医诊所"),IFERROR(X589/同类汇总数据!I$3,0),IF(AND($G589="正式版",$H589="中医诊所"),IFERROR(X589/同类汇总数据!I$4,0),IF(AND($G589="正式版",$H589="口腔诊所"),IFERROR(X589/同类汇总数据!I$5,0),IF(AND($G589="检查版",$H589="中西医诊所"),IFERROR(X589/同类汇总数据!I$6,0),IF(AND($G589="检查版",$H589="中医诊所"),IFERROR(X589/同类汇总数据!I$7,0),IF(AND($G589="检查版",$H589="口腔诊所"),IFERROR(X589/同类汇总数据!I$8,0),IF(AND($G589="互联网版",$H589="中西医诊所"),IFERROR(X589/同类汇总数据!I$9,0),IF(AND($G589="互联网版",$H589="中医诊所"),IFERROR(X589/同类汇总数据!I$10,0),IF(AND($G589="互联网版",$H589="口腔诊所"),IFERROR(X589/同类汇总数据!I$11,0))))))))))</f>
        <v>0.569331340673641</v>
      </c>
      <c r="AK589" s="61">
        <f>IF(AND($G589="正式版",$H589="中西医诊所"),IFERROR(Y589/同类汇总数据!J$3,0),IF(AND($G589="正式版",$H589="中医诊所"),IFERROR(Y589/同类汇总数据!J$4,0),IF(AND($G589="正式版",$H589="口腔诊所"),IFERROR(Y589/同类汇总数据!J$5,0),IF(AND($G589="检查版",$H589="中西医诊所"),IFERROR(Y589/同类汇总数据!J$6,0),IF(AND($G589="检查版",$H589="中医诊所"),IFERROR(Y589/同类汇总数据!J$7,0),IF(AND($G589="检查版",$H589="口腔诊所"),IFERROR(Y589/同类汇总数据!J$8,0),IF(AND($G589="互联网版",$H589="中西医诊所"),IFERROR(Y589/同类汇总数据!J$9,0),IF(AND($G589="互联网版",$H589="中医诊所"),IFERROR(Y589/同类汇总数据!J$10,0),IF(AND($G589="互联网版",$H589="口腔诊所"),IFERROR(Y589/同类汇总数据!J$11,0))))))))))</f>
        <v>0.602377433134223</v>
      </c>
      <c r="AL589" s="62" t="str">
        <f ca="1" t="shared" si="144"/>
        <v>-</v>
      </c>
      <c r="AM589" s="62" t="str">
        <f t="shared" si="145"/>
        <v>低于同行50%</v>
      </c>
      <c r="AN589" s="5" t="str">
        <f t="shared" si="146"/>
        <v/>
      </c>
      <c r="AO589" s="63">
        <f t="shared" si="147"/>
        <v>46102.5426205556</v>
      </c>
      <c r="AP589" s="5" t="str">
        <f t="shared" si="148"/>
        <v/>
      </c>
      <c r="AQ589" s="60">
        <v>45475.5571047801</v>
      </c>
    </row>
    <row r="590" ht="17" spans="1:43">
      <c r="A590" s="5">
        <f t="shared" si="154"/>
        <v>587</v>
      </c>
      <c r="B590" s="55" t="str">
        <f t="shared" si="155"/>
        <v>连续三月交易上升</v>
      </c>
      <c r="C590" s="2" t="str">
        <f t="shared" ref="C590:C653" si="156">IF(AA590&lt;=-0.5,"本月交易额降超50%",IF(AA590&lt;=-0.2,"本月交易额降超20%",""))</f>
        <v/>
      </c>
      <c r="D590" s="56" t="str">
        <f t="shared" ref="D590:D653" si="157">IF(DATEDIF(AO590,$B$1,"d")&gt;30,"流失",IF(AND(DATEDIF(AO590,$B$1,"d")&gt;7,DATEDIF(AO590,$B$1,"d")&lt;=30),"可能流失",IF(AND(DATEDIF(AO590,$B$1,"d")&lt;=7,DATEDIF(AO590,$B$1,"d")&gt;3),"即将流失","-")))</f>
        <v>-</v>
      </c>
      <c r="E590" s="84" t="s">
        <v>1652</v>
      </c>
      <c r="F590" s="58">
        <v>45479.8171486227</v>
      </c>
      <c r="G590" s="59" t="s">
        <v>1389</v>
      </c>
      <c r="H590" s="59" t="s">
        <v>39</v>
      </c>
      <c r="I590" s="59" t="s">
        <v>1653</v>
      </c>
      <c r="J590" s="59" t="s">
        <v>1654</v>
      </c>
      <c r="K590" s="59" t="s">
        <v>1655</v>
      </c>
      <c r="L590" s="59" t="s">
        <v>1656</v>
      </c>
      <c r="M590" s="60">
        <v>46104.0073611111</v>
      </c>
      <c r="N590" s="60">
        <v>46103.9520367708</v>
      </c>
      <c r="O590" s="60">
        <v>46103.9434061343</v>
      </c>
      <c r="P590" s="60"/>
      <c r="Q590" s="60">
        <v>46104.0150261806</v>
      </c>
      <c r="R590" s="59">
        <v>9435.22</v>
      </c>
      <c r="S590" s="59">
        <v>31548.92</v>
      </c>
      <c r="T590" s="59">
        <v>31937.62</v>
      </c>
      <c r="U590" s="59">
        <v>31749.72</v>
      </c>
      <c r="V590" s="59">
        <v>122</v>
      </c>
      <c r="W590" s="59">
        <v>375</v>
      </c>
      <c r="X590" s="59">
        <v>379</v>
      </c>
      <c r="Y590" s="59">
        <v>378</v>
      </c>
      <c r="Z590" s="59">
        <v>125.7211111111</v>
      </c>
      <c r="AA590" s="59">
        <v>420.7770053476</v>
      </c>
      <c r="AB590" s="59">
        <v>-0.7617075502</v>
      </c>
      <c r="AC590" s="59"/>
      <c r="AD590" s="61">
        <f>IF(AND($G590="正式版",$H590="中西医诊所"),IFERROR(R590/同类汇总数据!C$3,0),IF(AND($G590="正式版",$H590="中医诊所"),IFERROR(R590/同类汇总数据!C$4,0),IF(AND($G590="正式版",$H590="口腔诊所"),IFERROR(R590/同类汇总数据!C$5,0),IF(AND($G590="检查版",$H590="中西医诊所"),IFERROR(R590/同类汇总数据!C$6,0),IF(AND($G590="检查版",$H590="中医诊所"),IFERROR(R590/同类汇总数据!C$7,0),IF(AND($G590="检查版",$H590="口腔诊所"),IFERROR(R590/同类汇总数据!C$8,0),IF(AND($G590="互联网版",$H590="中西医诊所"),IFERROR(R590/同类汇总数据!C$9,0),IF(AND($G590="互联网版",$H590="中医诊所"),IFERROR(R590/同类汇总数据!C$10,0),IF(AND($G590="互联网版",$H590="口腔诊所"),IFERROR(R590/同类汇总数据!C$11,0))))))))))</f>
        <v>3.78615176126903</v>
      </c>
      <c r="AE590" s="61">
        <f>IF(AND($G590="正式版",$H590="中西医诊所"),IFERROR(S590/同类汇总数据!D$3,0),IF(AND($G590="正式版",$H590="中医诊所"),IFERROR(S590/同类汇总数据!D$4,0),IF(AND($G590="正式版",$H590="口腔诊所"),IFERROR(S590/同类汇总数据!D$5,0),IF(AND($G590="检查版",$H590="中西医诊所"),IFERROR(S590/同类汇总数据!D$6,0),IF(AND($G590="检查版",$H590="中医诊所"),IFERROR(S590/同类汇总数据!D$7,0),IF(AND($G590="检查版",$H590="口腔诊所"),IFERROR(S590/同类汇总数据!D$8,0),IF(AND($G590="互联网版",$H590="中西医诊所"),IFERROR(S590/同类汇总数据!D$9,0),IF(AND($G590="互联网版",$H590="中医诊所"),IFERROR(S590/同类汇总数据!D$10,0),IF(AND($G590="互联网版",$H590="口腔诊所"),IFERROR(S590/同类汇总数据!D$11,0))))))))))</f>
        <v>4.1118235840379</v>
      </c>
      <c r="AF590" s="61">
        <f>IF(AND($G590="正式版",$H590="中西医诊所"),IFERROR(T590/同类汇总数据!E$3,0),IF(AND($G590="正式版",$H590="中医诊所"),IFERROR(T590/同类汇总数据!E$4,0),IF(AND($G590="正式版",$H590="口腔诊所"),IFERROR(T590/同类汇总数据!E$5,0),IF(AND($G590="检查版",$H590="中西医诊所"),IFERROR(T590/同类汇总数据!E$6,0),IF(AND($G590="检查版",$H590="中医诊所"),IFERROR(T590/同类汇总数据!E$7,0),IF(AND($G590="检查版",$H590="口腔诊所"),IFERROR(T590/同类汇总数据!E$8,0),IF(AND($G590="互联网版",$H590="中西医诊所"),IFERROR(T590/同类汇总数据!E$9,0),IF(AND($G590="互联网版",$H590="中医诊所"),IFERROR(T590/同类汇总数据!E$10,0),IF(AND($G590="互联网版",$H590="口腔诊所"),IFERROR(T590/同类汇总数据!E$11,0))))))))))</f>
        <v>1.88108161867308</v>
      </c>
      <c r="AG590" s="61">
        <f>IF(AND($G590="正式版",$H590="中西医诊所"),IFERROR(U590/同类汇总数据!F$3,0),IF(AND($G590="正式版",$H590="中医诊所"),IFERROR(U590/同类汇总数据!F$4,0),IF(AND($G590="正式版",$H590="口腔诊所"),IFERROR(U590/同类汇总数据!F$5,0),IF(AND($G590="检查版",$H590="中西医诊所"),IFERROR(U590/同类汇总数据!F$6,0),IF(AND($G590="检查版",$H590="中医诊所"),IFERROR(U590/同类汇总数据!F$7,0),IF(AND($G590="检查版",$H590="口腔诊所"),IFERROR(U590/同类汇总数据!F$8,0),IF(AND($G590="互联网版",$H590="中西医诊所"),IFERROR(U590/同类汇总数据!F$9,0),IF(AND($G590="互联网版",$H590="中医诊所"),IFERROR(U590/同类汇总数据!F$10,0),IF(AND($G590="互联网版",$H590="口腔诊所"),IFERROR(U590/同类汇总数据!F$11,0))))))))))</f>
        <v>2.03744332847622</v>
      </c>
      <c r="AH590" s="61">
        <f>IF(AND($G590="正式版",$H590="中西医诊所"),IFERROR(V590/同类汇总数据!G$3,0),IF(AND($G590="正式版",$H590="中医诊所"),IFERROR(V590/同类汇总数据!G$4,0),IF(AND($G590="正式版",$H590="口腔诊所"),IFERROR(V590/同类汇总数据!G$5,0),IF(AND($G590="检查版",$H590="中西医诊所"),IFERROR(V590/同类汇总数据!G$6,0),IF(AND($G590="检查版",$H590="中医诊所"),IFERROR(V590/同类汇总数据!G$7,0),IF(AND($G590="检查版",$H590="口腔诊所"),IFERROR(V590/同类汇总数据!G$8,0),IF(AND($G590="互联网版",$H590="中西医诊所"),IFERROR(V590/同类汇总数据!G$9,0),IF(AND($G590="互联网版",$H590="中医诊所"),IFERROR(V590/同类汇总数据!G$10,0),IF(AND($G590="互联网版",$H590="口腔诊所"),IFERROR(V590/同类汇总数据!G$11,0))))))))))</f>
        <v>7.36208165876148</v>
      </c>
      <c r="AI590" s="61">
        <f>IF(AND($G590="正式版",$H590="中西医诊所"),IFERROR(W590/同类汇总数据!H$3,0),IF(AND($G590="正式版",$H590="中医诊所"),IFERROR(W590/同类汇总数据!H$4,0),IF(AND($G590="正式版",$H590="口腔诊所"),IFERROR(W590/同类汇总数据!H$5,0),IF(AND($G590="检查版",$H590="中西医诊所"),IFERROR(W590/同类汇总数据!H$6,0),IF(AND($G590="检查版",$H590="中医诊所"),IFERROR(W590/同类汇总数据!H$7,0),IF(AND($G590="检查版",$H590="口腔诊所"),IFERROR(W590/同类汇总数据!H$8,0),IF(AND($G590="互联网版",$H590="中西医诊所"),IFERROR(W590/同类汇总数据!H$9,0),IF(AND($G590="互联网版",$H590="中医诊所"),IFERROR(W590/同类汇总数据!H$10,0),IF(AND($G590="互联网版",$H590="口腔诊所"),IFERROR(W590/同类汇总数据!H$11,0))))))))))</f>
        <v>6.81228609421664</v>
      </c>
      <c r="AJ590" s="61">
        <f>IF(AND($G590="正式版",$H590="中西医诊所"),IFERROR(X590/同类汇总数据!I$3,0),IF(AND($G590="正式版",$H590="中医诊所"),IFERROR(X590/同类汇总数据!I$4,0),IF(AND($G590="正式版",$H590="口腔诊所"),IFERROR(X590/同类汇总数据!I$5,0),IF(AND($G590="检查版",$H590="中西医诊所"),IFERROR(X590/同类汇总数据!I$6,0),IF(AND($G590="检查版",$H590="中医诊所"),IFERROR(X590/同类汇总数据!I$7,0),IF(AND($G590="检查版",$H590="口腔诊所"),IFERROR(X590/同类汇总数据!I$8,0),IF(AND($G590="互联网版",$H590="中西医诊所"),IFERROR(X590/同类汇总数据!I$9,0),IF(AND($G590="互联网版",$H590="中医诊所"),IFERROR(X590/同类汇总数据!I$10,0),IF(AND($G590="互联网版",$H590="口腔诊所"),IFERROR(X590/同类汇总数据!I$11,0))))))))))</f>
        <v>3.08847461135336</v>
      </c>
      <c r="AK590" s="61">
        <f>IF(AND($G590="正式版",$H590="中西医诊所"),IFERROR(Y590/同类汇总数据!J$3,0),IF(AND($G590="正式版",$H590="中医诊所"),IFERROR(Y590/同类汇总数据!J$4,0),IF(AND($G590="正式版",$H590="口腔诊所"),IFERROR(Y590/同类汇总数据!J$5,0),IF(AND($G590="检查版",$H590="中西医诊所"),IFERROR(Y590/同类汇总数据!J$6,0),IF(AND($G590="检查版",$H590="中医诊所"),IFERROR(Y590/同类汇总数据!J$7,0),IF(AND($G590="检查版",$H590="口腔诊所"),IFERROR(Y590/同类汇总数据!J$8,0),IF(AND($G590="互联网版",$H590="中西医诊所"),IFERROR(Y590/同类汇总数据!J$9,0),IF(AND($G590="互联网版",$H590="中医诊所"),IFERROR(Y590/同类汇总数据!J$10,0),IF(AND($G590="互联网版",$H590="口腔诊所"),IFERROR(Y590/同类汇总数据!J$11,0))))))))))</f>
        <v>3.41713448865023</v>
      </c>
      <c r="AL590" s="62" t="str">
        <f ca="1" t="shared" ref="AL590:AL653" si="158">IF(YEAR(AO590)&lt;YEAR(TODAY()),"今年内未操作",IF(DATEDIF(AO590,$B$1,"d")&gt;90,"最近三月未操作",IF(DATEDIF(AO590,$B$1,"d")&gt;30,"最近一月未操作",IF(DATEDIF(AO590,$B$1,"d")&gt;7,"最近一周未操作","-"))))</f>
        <v>-</v>
      </c>
      <c r="AM590" s="62" t="str">
        <f t="shared" ref="AM590:AM653" si="159">IF(AE590&lt;0.2,"低于同行20%",IF(AE590&lt;0.5,"低于同行50%",IF(AE590&gt;=2,"高于同行100%",IF(AE590&gt;=1.5,"高于同行150%",IF(AE590&gt;=1.2,"高于同行20%","")))))</f>
        <v>高于同行100%</v>
      </c>
      <c r="AN590" s="5" t="str">
        <f t="shared" ref="AN590:AN653" si="160">IF(AI590&lt;0.2,"低于同行20%",IF(AI590&lt;0.5,"低于同行50%",IF(AI590&gt;=2,"高于同行100%",IF(AI590&gt;=1.5,"高于同行150%",IF(AI590&gt;=1.2,"高于同行20%","")))))</f>
        <v>高于同行100%</v>
      </c>
      <c r="AO590" s="63">
        <f t="shared" ref="AO590:AO653" si="161">MAX(IF(M590&lt;&gt;"",M590,0),IF(N590&lt;&gt;"",N590,0),IF(O590&lt;&gt;"",O590,0),IF(P590&lt;&gt;"",P590,0),IF(Q590&lt;&gt;"",Q590,0))</f>
        <v>46104.0150261806</v>
      </c>
      <c r="AP590" s="5" t="str">
        <f t="shared" ref="AP590:AP653" si="162">IF(AND(DATEDIF(AQ590,$B$1,"d")&lt;=14,DATEDIF(N590,$B$1,"d")&gt;14),"未支付","")</f>
        <v/>
      </c>
      <c r="AQ590" s="60">
        <v>45475.7267538889</v>
      </c>
    </row>
    <row r="591" ht="17" spans="1:43">
      <c r="A591" s="5">
        <f t="shared" si="154"/>
        <v>588</v>
      </c>
      <c r="B591" s="55" t="str">
        <f t="shared" si="155"/>
        <v>无交易</v>
      </c>
      <c r="C591" s="2" t="str">
        <f t="shared" si="156"/>
        <v/>
      </c>
      <c r="D591" s="56" t="str">
        <f t="shared" si="157"/>
        <v>流失</v>
      </c>
      <c r="E591" s="84" t="s">
        <v>1657</v>
      </c>
      <c r="F591" s="58">
        <v>45480.8272894329</v>
      </c>
      <c r="G591" s="59" t="s">
        <v>38</v>
      </c>
      <c r="H591" s="59" t="s">
        <v>63</v>
      </c>
      <c r="I591" s="59" t="s">
        <v>40</v>
      </c>
      <c r="J591" s="59" t="s">
        <v>53</v>
      </c>
      <c r="K591" s="59" t="s">
        <v>1658</v>
      </c>
      <c r="L591" s="59" t="s">
        <v>83</v>
      </c>
      <c r="M591" s="60">
        <v>45534.8052314815</v>
      </c>
      <c r="N591" s="60"/>
      <c r="O591" s="60"/>
      <c r="P591" s="60">
        <v>45507.4152270949</v>
      </c>
      <c r="Q591" s="60"/>
      <c r="R591" s="59"/>
      <c r="S591" s="59"/>
      <c r="T591" s="59"/>
      <c r="U591" s="59"/>
      <c r="V591" s="59"/>
      <c r="W591" s="59"/>
      <c r="X591" s="59"/>
      <c r="Y591" s="59"/>
      <c r="Z591" s="59"/>
      <c r="AA591" s="59"/>
      <c r="AB591" s="59"/>
      <c r="AC591" s="59"/>
      <c r="AD591" s="61">
        <f>IF(AND($G591="正式版",$H591="中西医诊所"),IFERROR(R591/同类汇总数据!C$3,0),IF(AND($G591="正式版",$H591="中医诊所"),IFERROR(R591/同类汇总数据!C$4,0),IF(AND($G591="正式版",$H591="口腔诊所"),IFERROR(R591/同类汇总数据!C$5,0),IF(AND($G591="检查版",$H591="中西医诊所"),IFERROR(R591/同类汇总数据!C$6,0),IF(AND($G591="检查版",$H591="中医诊所"),IFERROR(R591/同类汇总数据!C$7,0),IF(AND($G591="检查版",$H591="口腔诊所"),IFERROR(R591/同类汇总数据!C$8,0),IF(AND($G591="互联网版",$H591="中西医诊所"),IFERROR(R591/同类汇总数据!C$9,0),IF(AND($G591="互联网版",$H591="中医诊所"),IFERROR(R591/同类汇总数据!C$10,0),IF(AND($G591="互联网版",$H591="口腔诊所"),IFERROR(R591/同类汇总数据!C$11,0))))))))))</f>
        <v>0</v>
      </c>
      <c r="AE591" s="61">
        <f>IF(AND($G591="正式版",$H591="中西医诊所"),IFERROR(S591/同类汇总数据!D$3,0),IF(AND($G591="正式版",$H591="中医诊所"),IFERROR(S591/同类汇总数据!D$4,0),IF(AND($G591="正式版",$H591="口腔诊所"),IFERROR(S591/同类汇总数据!D$5,0),IF(AND($G591="检查版",$H591="中西医诊所"),IFERROR(S591/同类汇总数据!D$6,0),IF(AND($G591="检查版",$H591="中医诊所"),IFERROR(S591/同类汇总数据!D$7,0),IF(AND($G591="检查版",$H591="口腔诊所"),IFERROR(S591/同类汇总数据!D$8,0),IF(AND($G591="互联网版",$H591="中西医诊所"),IFERROR(S591/同类汇总数据!D$9,0),IF(AND($G591="互联网版",$H591="中医诊所"),IFERROR(S591/同类汇总数据!D$10,0),IF(AND($G591="互联网版",$H591="口腔诊所"),IFERROR(S591/同类汇总数据!D$11,0))))))))))</f>
        <v>0</v>
      </c>
      <c r="AF591" s="61">
        <f>IF(AND($G591="正式版",$H591="中西医诊所"),IFERROR(T591/同类汇总数据!E$3,0),IF(AND($G591="正式版",$H591="中医诊所"),IFERROR(T591/同类汇总数据!E$4,0),IF(AND($G591="正式版",$H591="口腔诊所"),IFERROR(T591/同类汇总数据!E$5,0),IF(AND($G591="检查版",$H591="中西医诊所"),IFERROR(T591/同类汇总数据!E$6,0),IF(AND($G591="检查版",$H591="中医诊所"),IFERROR(T591/同类汇总数据!E$7,0),IF(AND($G591="检查版",$H591="口腔诊所"),IFERROR(T591/同类汇总数据!E$8,0),IF(AND($G591="互联网版",$H591="中西医诊所"),IFERROR(T591/同类汇总数据!E$9,0),IF(AND($G591="互联网版",$H591="中医诊所"),IFERROR(T591/同类汇总数据!E$10,0),IF(AND($G591="互联网版",$H591="口腔诊所"),IFERROR(T591/同类汇总数据!E$11,0))))))))))</f>
        <v>0</v>
      </c>
      <c r="AG591" s="61">
        <f>IF(AND($G591="正式版",$H591="中西医诊所"),IFERROR(U591/同类汇总数据!F$3,0),IF(AND($G591="正式版",$H591="中医诊所"),IFERROR(U591/同类汇总数据!F$4,0),IF(AND($G591="正式版",$H591="口腔诊所"),IFERROR(U591/同类汇总数据!F$5,0),IF(AND($G591="检查版",$H591="中西医诊所"),IFERROR(U591/同类汇总数据!F$6,0),IF(AND($G591="检查版",$H591="中医诊所"),IFERROR(U591/同类汇总数据!F$7,0),IF(AND($G591="检查版",$H591="口腔诊所"),IFERROR(U591/同类汇总数据!F$8,0),IF(AND($G591="互联网版",$H591="中西医诊所"),IFERROR(U591/同类汇总数据!F$9,0),IF(AND($G591="互联网版",$H591="中医诊所"),IFERROR(U591/同类汇总数据!F$10,0),IF(AND($G591="互联网版",$H591="口腔诊所"),IFERROR(U591/同类汇总数据!F$11,0))))))))))</f>
        <v>0</v>
      </c>
      <c r="AH591" s="61">
        <f>IF(AND($G591="正式版",$H591="中西医诊所"),IFERROR(V591/同类汇总数据!G$3,0),IF(AND($G591="正式版",$H591="中医诊所"),IFERROR(V591/同类汇总数据!G$4,0),IF(AND($G591="正式版",$H591="口腔诊所"),IFERROR(V591/同类汇总数据!G$5,0),IF(AND($G591="检查版",$H591="中西医诊所"),IFERROR(V591/同类汇总数据!G$6,0),IF(AND($G591="检查版",$H591="中医诊所"),IFERROR(V591/同类汇总数据!G$7,0),IF(AND($G591="检查版",$H591="口腔诊所"),IFERROR(V591/同类汇总数据!G$8,0),IF(AND($G591="互联网版",$H591="中西医诊所"),IFERROR(V591/同类汇总数据!G$9,0),IF(AND($G591="互联网版",$H591="中医诊所"),IFERROR(V591/同类汇总数据!G$10,0),IF(AND($G591="互联网版",$H591="口腔诊所"),IFERROR(V591/同类汇总数据!G$11,0))))))))))</f>
        <v>0</v>
      </c>
      <c r="AI591" s="61">
        <f>IF(AND($G591="正式版",$H591="中西医诊所"),IFERROR(W591/同类汇总数据!H$3,0),IF(AND($G591="正式版",$H591="中医诊所"),IFERROR(W591/同类汇总数据!H$4,0),IF(AND($G591="正式版",$H591="口腔诊所"),IFERROR(W591/同类汇总数据!H$5,0),IF(AND($G591="检查版",$H591="中西医诊所"),IFERROR(W591/同类汇总数据!H$6,0),IF(AND($G591="检查版",$H591="中医诊所"),IFERROR(W591/同类汇总数据!H$7,0),IF(AND($G591="检查版",$H591="口腔诊所"),IFERROR(W591/同类汇总数据!H$8,0),IF(AND($G591="互联网版",$H591="中西医诊所"),IFERROR(W591/同类汇总数据!H$9,0),IF(AND($G591="互联网版",$H591="中医诊所"),IFERROR(W591/同类汇总数据!H$10,0),IF(AND($G591="互联网版",$H591="口腔诊所"),IFERROR(W591/同类汇总数据!H$11,0))))))))))</f>
        <v>0</v>
      </c>
      <c r="AJ591" s="61">
        <f>IF(AND($G591="正式版",$H591="中西医诊所"),IFERROR(X591/同类汇总数据!I$3,0),IF(AND($G591="正式版",$H591="中医诊所"),IFERROR(X591/同类汇总数据!I$4,0),IF(AND($G591="正式版",$H591="口腔诊所"),IFERROR(X591/同类汇总数据!I$5,0),IF(AND($G591="检查版",$H591="中西医诊所"),IFERROR(X591/同类汇总数据!I$6,0),IF(AND($G591="检查版",$H591="中医诊所"),IFERROR(X591/同类汇总数据!I$7,0),IF(AND($G591="检查版",$H591="口腔诊所"),IFERROR(X591/同类汇总数据!I$8,0),IF(AND($G591="互联网版",$H591="中西医诊所"),IFERROR(X591/同类汇总数据!I$9,0),IF(AND($G591="互联网版",$H591="中医诊所"),IFERROR(X591/同类汇总数据!I$10,0),IF(AND($G591="互联网版",$H591="口腔诊所"),IFERROR(X591/同类汇总数据!I$11,0))))))))))</f>
        <v>0</v>
      </c>
      <c r="AK591" s="61">
        <f>IF(AND($G591="正式版",$H591="中西医诊所"),IFERROR(Y591/同类汇总数据!J$3,0),IF(AND($G591="正式版",$H591="中医诊所"),IFERROR(Y591/同类汇总数据!J$4,0),IF(AND($G591="正式版",$H591="口腔诊所"),IFERROR(Y591/同类汇总数据!J$5,0),IF(AND($G591="检查版",$H591="中西医诊所"),IFERROR(Y591/同类汇总数据!J$6,0),IF(AND($G591="检查版",$H591="中医诊所"),IFERROR(Y591/同类汇总数据!J$7,0),IF(AND($G591="检查版",$H591="口腔诊所"),IFERROR(Y591/同类汇总数据!J$8,0),IF(AND($G591="互联网版",$H591="中西医诊所"),IFERROR(Y591/同类汇总数据!J$9,0),IF(AND($G591="互联网版",$H591="中医诊所"),IFERROR(Y591/同类汇总数据!J$10,0),IF(AND($G591="互联网版",$H591="口腔诊所"),IFERROR(Y591/同类汇总数据!J$11,0))))))))))</f>
        <v>0</v>
      </c>
      <c r="AL591" s="62" t="str">
        <f ca="1" t="shared" si="158"/>
        <v>今年内未操作</v>
      </c>
      <c r="AM591" s="62" t="str">
        <f t="shared" si="159"/>
        <v>低于同行20%</v>
      </c>
      <c r="AN591" s="5" t="str">
        <f t="shared" si="160"/>
        <v>低于同行20%</v>
      </c>
      <c r="AO591" s="63">
        <f t="shared" si="161"/>
        <v>45534.8052314815</v>
      </c>
      <c r="AP591" s="5" t="str">
        <f t="shared" si="162"/>
        <v/>
      </c>
      <c r="AQ591" s="60">
        <v>45477.6253183565</v>
      </c>
    </row>
    <row r="592" ht="17" spans="1:43">
      <c r="A592" s="5">
        <f t="shared" si="154"/>
        <v>589</v>
      </c>
      <c r="B592" s="55" t="str">
        <f t="shared" si="155"/>
        <v>连续三月交易上升</v>
      </c>
      <c r="C592" s="2" t="str">
        <f t="shared" si="156"/>
        <v/>
      </c>
      <c r="D592" s="56" t="str">
        <f t="shared" si="157"/>
        <v>-</v>
      </c>
      <c r="E592" s="84" t="s">
        <v>1659</v>
      </c>
      <c r="F592" s="58">
        <v>45481.4043856597</v>
      </c>
      <c r="G592" s="59" t="s">
        <v>38</v>
      </c>
      <c r="H592" s="59" t="s">
        <v>63</v>
      </c>
      <c r="I592" s="59" t="s">
        <v>40</v>
      </c>
      <c r="J592" s="59" t="s">
        <v>102</v>
      </c>
      <c r="K592" s="59" t="s">
        <v>1660</v>
      </c>
      <c r="L592" s="59" t="s">
        <v>104</v>
      </c>
      <c r="M592" s="60">
        <v>46103.6647800926</v>
      </c>
      <c r="N592" s="60">
        <v>46103.6672279282</v>
      </c>
      <c r="O592" s="60">
        <v>46103.6665629861</v>
      </c>
      <c r="P592" s="60">
        <v>46095.5643472685</v>
      </c>
      <c r="Q592" s="60">
        <v>46103.667265625</v>
      </c>
      <c r="R592" s="59">
        <v>3370</v>
      </c>
      <c r="S592" s="59">
        <v>22270</v>
      </c>
      <c r="T592" s="59">
        <v>49185.21</v>
      </c>
      <c r="U592" s="59">
        <v>48241</v>
      </c>
      <c r="V592" s="59">
        <v>4</v>
      </c>
      <c r="W592" s="59">
        <v>24</v>
      </c>
      <c r="X592" s="59">
        <v>56</v>
      </c>
      <c r="Y592" s="59">
        <v>53</v>
      </c>
      <c r="Z592" s="85" t="s">
        <v>1661</v>
      </c>
      <c r="AA592" s="59">
        <v>0.4755184523</v>
      </c>
      <c r="AB592" s="59">
        <v>0.2766648537</v>
      </c>
      <c r="AC592" s="59">
        <v>2.3971867816</v>
      </c>
      <c r="AD592" s="61">
        <f>IF(AND($G592="正式版",$H592="中西医诊所"),IFERROR(R592/同类汇总数据!C$3,0),IF(AND($G592="正式版",$H592="中医诊所"),IFERROR(R592/同类汇总数据!C$4,0),IF(AND($G592="正式版",$H592="口腔诊所"),IFERROR(R592/同类汇总数据!C$5,0),IF(AND($G592="检查版",$H592="中西医诊所"),IFERROR(R592/同类汇总数据!C$6,0),IF(AND($G592="检查版",$H592="中医诊所"),IFERROR(R592/同类汇总数据!C$7,0),IF(AND($G592="检查版",$H592="口腔诊所"),IFERROR(R592/同类汇总数据!C$8,0),IF(AND($G592="互联网版",$H592="中西医诊所"),IFERROR(R592/同类汇总数据!C$9,0),IF(AND($G592="互联网版",$H592="中医诊所"),IFERROR(R592/同类汇总数据!C$10,0),IF(AND($G592="互联网版",$H592="口腔诊所"),IFERROR(R592/同类汇总数据!C$11,0))))))))))</f>
        <v>0.337082787392715</v>
      </c>
      <c r="AE592" s="61">
        <f>IF(AND($G592="正式版",$H592="中西医诊所"),IFERROR(S592/同类汇总数据!D$3,0),IF(AND($G592="正式版",$H592="中医诊所"),IFERROR(S592/同类汇总数据!D$4,0),IF(AND($G592="正式版",$H592="口腔诊所"),IFERROR(S592/同类汇总数据!D$5,0),IF(AND($G592="检查版",$H592="中西医诊所"),IFERROR(S592/同类汇总数据!D$6,0),IF(AND($G592="检查版",$H592="中医诊所"),IFERROR(S592/同类汇总数据!D$7,0),IF(AND($G592="检查版",$H592="口腔诊所"),IFERROR(S592/同类汇总数据!D$8,0),IF(AND($G592="互联网版",$H592="中西医诊所"),IFERROR(S592/同类汇总数据!D$9,0),IF(AND($G592="互联网版",$H592="中医诊所"),IFERROR(S592/同类汇总数据!D$10,0),IF(AND($G592="互联网版",$H592="口腔诊所"),IFERROR(S592/同类汇总数据!D$11,0))))))))))</f>
        <v>0.512769485434512</v>
      </c>
      <c r="AF592" s="61">
        <f>IF(AND($G592="正式版",$H592="中西医诊所"),IFERROR(T592/同类汇总数据!E$3,0),IF(AND($G592="正式版",$H592="中医诊所"),IFERROR(T592/同类汇总数据!E$4,0),IF(AND($G592="正式版",$H592="口腔诊所"),IFERROR(T592/同类汇总数据!E$5,0),IF(AND($G592="检查版",$H592="中西医诊所"),IFERROR(T592/同类汇总数据!E$6,0),IF(AND($G592="检查版",$H592="中医诊所"),IFERROR(T592/同类汇总数据!E$7,0),IF(AND($G592="检查版",$H592="口腔诊所"),IFERROR(T592/同类汇总数据!E$8,0),IF(AND($G592="互联网版",$H592="中西医诊所"),IFERROR(T592/同类汇总数据!E$9,0),IF(AND($G592="互联网版",$H592="中医诊所"),IFERROR(T592/同类汇总数据!E$10,0),IF(AND($G592="互联网版",$H592="口腔诊所"),IFERROR(T592/同类汇总数据!E$11,0))))))))))</f>
        <v>0.443641725611932</v>
      </c>
      <c r="AG592" s="61">
        <f>IF(AND($G592="正式版",$H592="中西医诊所"),IFERROR(U592/同类汇总数据!F$3,0),IF(AND($G592="正式版",$H592="中医诊所"),IFERROR(U592/同类汇总数据!F$4,0),IF(AND($G592="正式版",$H592="口腔诊所"),IFERROR(U592/同类汇总数据!F$5,0),IF(AND($G592="检查版",$H592="中西医诊所"),IFERROR(U592/同类汇总数据!F$6,0),IF(AND($G592="检查版",$H592="中医诊所"),IFERROR(U592/同类汇总数据!F$7,0),IF(AND($G592="检查版",$H592="口腔诊所"),IFERROR(U592/同类汇总数据!F$8,0),IF(AND($G592="互联网版",$H592="中西医诊所"),IFERROR(U592/同类汇总数据!F$9,0),IF(AND($G592="互联网版",$H592="中医诊所"),IFERROR(U592/同类汇总数据!F$10,0),IF(AND($G592="互联网版",$H592="口腔诊所"),IFERROR(U592/同类汇总数据!F$11,0))))))))))</f>
        <v>0.482902578463365</v>
      </c>
      <c r="AH592" s="61">
        <f>IF(AND($G592="正式版",$H592="中西医诊所"),IFERROR(V592/同类汇总数据!G$3,0),IF(AND($G592="正式版",$H592="中医诊所"),IFERROR(V592/同类汇总数据!G$4,0),IF(AND($G592="正式版",$H592="口腔诊所"),IFERROR(V592/同类汇总数据!G$5,0),IF(AND($G592="检查版",$H592="中西医诊所"),IFERROR(V592/同类汇总数据!G$6,0),IF(AND($G592="检查版",$H592="中医诊所"),IFERROR(V592/同类汇总数据!G$7,0),IF(AND($G592="检查版",$H592="口腔诊所"),IFERROR(V592/同类汇总数据!G$8,0),IF(AND($G592="互联网版",$H592="中西医诊所"),IFERROR(V592/同类汇总数据!G$9,0),IF(AND($G592="互联网版",$H592="中医诊所"),IFERROR(V592/同类汇总数据!G$10,0),IF(AND($G592="互联网版",$H592="口腔诊所"),IFERROR(V592/同类汇总数据!G$11,0))))))))))</f>
        <v>0.297256324128296</v>
      </c>
      <c r="AI592" s="61">
        <f>IF(AND($G592="正式版",$H592="中西医诊所"),IFERROR(W592/同类汇总数据!H$3,0),IF(AND($G592="正式版",$H592="中医诊所"),IFERROR(W592/同类汇总数据!H$4,0),IF(AND($G592="正式版",$H592="口腔诊所"),IFERROR(W592/同类汇总数据!H$5,0),IF(AND($G592="检查版",$H592="中西医诊所"),IFERROR(W592/同类汇总数据!H$6,0),IF(AND($G592="检查版",$H592="中医诊所"),IFERROR(W592/同类汇总数据!H$7,0),IF(AND($G592="检查版",$H592="口腔诊所"),IFERROR(W592/同类汇总数据!H$8,0),IF(AND($G592="互联网版",$H592="中西医诊所"),IFERROR(W592/同类汇总数据!H$9,0),IF(AND($G592="互联网版",$H592="中医诊所"),IFERROR(W592/同类汇总数据!H$10,0),IF(AND($G592="互联网版",$H592="口腔诊所"),IFERROR(W592/同类汇总数据!H$11,0))))))))))</f>
        <v>0.422637150157696</v>
      </c>
      <c r="AJ592" s="61">
        <f>IF(AND($G592="正式版",$H592="中西医诊所"),IFERROR(X592/同类汇总数据!I$3,0),IF(AND($G592="正式版",$H592="中医诊所"),IFERROR(X592/同类汇总数据!I$4,0),IF(AND($G592="正式版",$H592="口腔诊所"),IFERROR(X592/同类汇总数据!I$5,0),IF(AND($G592="检查版",$H592="中西医诊所"),IFERROR(X592/同类汇总数据!I$6,0),IF(AND($G592="检查版",$H592="中医诊所"),IFERROR(X592/同类汇总数据!I$7,0),IF(AND($G592="检查版",$H592="口腔诊所"),IFERROR(X592/同类汇总数据!I$8,0),IF(AND($G592="互联网版",$H592="中西医诊所"),IFERROR(X592/同类汇总数据!I$9,0),IF(AND($G592="互联网版",$H592="中医诊所"),IFERROR(X592/同类汇总数据!I$10,0),IF(AND($G592="互联网版",$H592="口腔诊所"),IFERROR(X592/同类汇总数据!I$11,0))))))))))</f>
        <v>0.379554227115761</v>
      </c>
      <c r="AK592" s="61">
        <f>IF(AND($G592="正式版",$H592="中西医诊所"),IFERROR(Y592/同类汇总数据!J$3,0),IF(AND($G592="正式版",$H592="中医诊所"),IFERROR(Y592/同类汇总数据!J$4,0),IF(AND($G592="正式版",$H592="口腔诊所"),IFERROR(Y592/同类汇总数据!J$5,0),IF(AND($G592="检查版",$H592="中西医诊所"),IFERROR(Y592/同类汇总数据!J$6,0),IF(AND($G592="检查版",$H592="中医诊所"),IFERROR(Y592/同类汇总数据!J$7,0),IF(AND($G592="检查版",$H592="口腔诊所"),IFERROR(Y592/同类汇总数据!J$8,0),IF(AND($G592="互联网版",$H592="中西医诊所"),IFERROR(Y592/同类汇总数据!J$9,0),IF(AND($G592="互联网版",$H592="中医诊所"),IFERROR(Y592/同类汇总数据!J$10,0),IF(AND($G592="互联网版",$H592="口腔诊所"),IFERROR(Y592/同类汇总数据!J$11,0))))))))))</f>
        <v>0.399075049451422</v>
      </c>
      <c r="AL592" s="62" t="str">
        <f ca="1" t="shared" si="158"/>
        <v>-</v>
      </c>
      <c r="AM592" s="62" t="str">
        <f t="shared" si="159"/>
        <v/>
      </c>
      <c r="AN592" s="5" t="str">
        <f t="shared" si="160"/>
        <v>低于同行50%</v>
      </c>
      <c r="AO592" s="63">
        <f t="shared" si="161"/>
        <v>46103.667265625</v>
      </c>
      <c r="AP592" s="5" t="str">
        <f t="shared" si="162"/>
        <v/>
      </c>
      <c r="AQ592" s="60">
        <v>45478.6418569329</v>
      </c>
    </row>
    <row r="593" ht="17" spans="1:43">
      <c r="A593" s="5">
        <f t="shared" si="154"/>
        <v>590</v>
      </c>
      <c r="B593" s="55" t="str">
        <f t="shared" si="155"/>
        <v>无交易</v>
      </c>
      <c r="C593" s="2" t="str">
        <f t="shared" si="156"/>
        <v/>
      </c>
      <c r="D593" s="56" t="str">
        <f t="shared" si="157"/>
        <v>流失</v>
      </c>
      <c r="E593" s="84" t="s">
        <v>1662</v>
      </c>
      <c r="F593" s="58">
        <v>45481.4529851273</v>
      </c>
      <c r="G593" s="59" t="s">
        <v>38</v>
      </c>
      <c r="H593" s="59" t="s">
        <v>66</v>
      </c>
      <c r="I593" s="59" t="s">
        <v>40</v>
      </c>
      <c r="J593" s="59" t="s">
        <v>41</v>
      </c>
      <c r="K593" s="59" t="s">
        <v>1663</v>
      </c>
      <c r="L593" s="59" t="s">
        <v>43</v>
      </c>
      <c r="M593" s="60">
        <v>45888.3738310185</v>
      </c>
      <c r="N593" s="60"/>
      <c r="O593" s="60"/>
      <c r="P593" s="60">
        <v>45566.7820406019</v>
      </c>
      <c r="Q593" s="60"/>
      <c r="R593" s="59"/>
      <c r="S593" s="59"/>
      <c r="T593" s="59"/>
      <c r="U593" s="59"/>
      <c r="V593" s="59"/>
      <c r="W593" s="59"/>
      <c r="X593" s="59"/>
      <c r="Y593" s="59"/>
      <c r="Z593" s="59"/>
      <c r="AA593" s="59"/>
      <c r="AB593" s="59"/>
      <c r="AC593" s="59"/>
      <c r="AD593" s="61">
        <f>IF(AND($G593="正式版",$H593="中西医诊所"),IFERROR(R593/同类汇总数据!C$3,0),IF(AND($G593="正式版",$H593="中医诊所"),IFERROR(R593/同类汇总数据!C$4,0),IF(AND($G593="正式版",$H593="口腔诊所"),IFERROR(R593/同类汇总数据!C$5,0),IF(AND($G593="检查版",$H593="中西医诊所"),IFERROR(R593/同类汇总数据!C$6,0),IF(AND($G593="检查版",$H593="中医诊所"),IFERROR(R593/同类汇总数据!C$7,0),IF(AND($G593="检查版",$H593="口腔诊所"),IFERROR(R593/同类汇总数据!C$8,0),IF(AND($G593="互联网版",$H593="中西医诊所"),IFERROR(R593/同类汇总数据!C$9,0),IF(AND($G593="互联网版",$H593="中医诊所"),IFERROR(R593/同类汇总数据!C$10,0),IF(AND($G593="互联网版",$H593="口腔诊所"),IFERROR(R593/同类汇总数据!C$11,0))))))))))</f>
        <v>0</v>
      </c>
      <c r="AE593" s="61">
        <f>IF(AND($G593="正式版",$H593="中西医诊所"),IFERROR(S593/同类汇总数据!D$3,0),IF(AND($G593="正式版",$H593="中医诊所"),IFERROR(S593/同类汇总数据!D$4,0),IF(AND($G593="正式版",$H593="口腔诊所"),IFERROR(S593/同类汇总数据!D$5,0),IF(AND($G593="检查版",$H593="中西医诊所"),IFERROR(S593/同类汇总数据!D$6,0),IF(AND($G593="检查版",$H593="中医诊所"),IFERROR(S593/同类汇总数据!D$7,0),IF(AND($G593="检查版",$H593="口腔诊所"),IFERROR(S593/同类汇总数据!D$8,0),IF(AND($G593="互联网版",$H593="中西医诊所"),IFERROR(S593/同类汇总数据!D$9,0),IF(AND($G593="互联网版",$H593="中医诊所"),IFERROR(S593/同类汇总数据!D$10,0),IF(AND($G593="互联网版",$H593="口腔诊所"),IFERROR(S593/同类汇总数据!D$11,0))))))))))</f>
        <v>0</v>
      </c>
      <c r="AF593" s="61">
        <f>IF(AND($G593="正式版",$H593="中西医诊所"),IFERROR(T593/同类汇总数据!E$3,0),IF(AND($G593="正式版",$H593="中医诊所"),IFERROR(T593/同类汇总数据!E$4,0),IF(AND($G593="正式版",$H593="口腔诊所"),IFERROR(T593/同类汇总数据!E$5,0),IF(AND($G593="检查版",$H593="中西医诊所"),IFERROR(T593/同类汇总数据!E$6,0),IF(AND($G593="检查版",$H593="中医诊所"),IFERROR(T593/同类汇总数据!E$7,0),IF(AND($G593="检查版",$H593="口腔诊所"),IFERROR(T593/同类汇总数据!E$8,0),IF(AND($G593="互联网版",$H593="中西医诊所"),IFERROR(T593/同类汇总数据!E$9,0),IF(AND($G593="互联网版",$H593="中医诊所"),IFERROR(T593/同类汇总数据!E$10,0),IF(AND($G593="互联网版",$H593="口腔诊所"),IFERROR(T593/同类汇总数据!E$11,0))))))))))</f>
        <v>0</v>
      </c>
      <c r="AG593" s="61">
        <f>IF(AND($G593="正式版",$H593="中西医诊所"),IFERROR(U593/同类汇总数据!F$3,0),IF(AND($G593="正式版",$H593="中医诊所"),IFERROR(U593/同类汇总数据!F$4,0),IF(AND($G593="正式版",$H593="口腔诊所"),IFERROR(U593/同类汇总数据!F$5,0),IF(AND($G593="检查版",$H593="中西医诊所"),IFERROR(U593/同类汇总数据!F$6,0),IF(AND($G593="检查版",$H593="中医诊所"),IFERROR(U593/同类汇总数据!F$7,0),IF(AND($G593="检查版",$H593="口腔诊所"),IFERROR(U593/同类汇总数据!F$8,0),IF(AND($G593="互联网版",$H593="中西医诊所"),IFERROR(U593/同类汇总数据!F$9,0),IF(AND($G593="互联网版",$H593="中医诊所"),IFERROR(U593/同类汇总数据!F$10,0),IF(AND($G593="互联网版",$H593="口腔诊所"),IFERROR(U593/同类汇总数据!F$11,0))))))))))</f>
        <v>0</v>
      </c>
      <c r="AH593" s="61">
        <f>IF(AND($G593="正式版",$H593="中西医诊所"),IFERROR(V593/同类汇总数据!G$3,0),IF(AND($G593="正式版",$H593="中医诊所"),IFERROR(V593/同类汇总数据!G$4,0),IF(AND($G593="正式版",$H593="口腔诊所"),IFERROR(V593/同类汇总数据!G$5,0),IF(AND($G593="检查版",$H593="中西医诊所"),IFERROR(V593/同类汇总数据!G$6,0),IF(AND($G593="检查版",$H593="中医诊所"),IFERROR(V593/同类汇总数据!G$7,0),IF(AND($G593="检查版",$H593="口腔诊所"),IFERROR(V593/同类汇总数据!G$8,0),IF(AND($G593="互联网版",$H593="中西医诊所"),IFERROR(V593/同类汇总数据!G$9,0),IF(AND($G593="互联网版",$H593="中医诊所"),IFERROR(V593/同类汇总数据!G$10,0),IF(AND($G593="互联网版",$H593="口腔诊所"),IFERROR(V593/同类汇总数据!G$11,0))))))))))</f>
        <v>0</v>
      </c>
      <c r="AI593" s="61">
        <f>IF(AND($G593="正式版",$H593="中西医诊所"),IFERROR(W593/同类汇总数据!H$3,0),IF(AND($G593="正式版",$H593="中医诊所"),IFERROR(W593/同类汇总数据!H$4,0),IF(AND($G593="正式版",$H593="口腔诊所"),IFERROR(W593/同类汇总数据!H$5,0),IF(AND($G593="检查版",$H593="中西医诊所"),IFERROR(W593/同类汇总数据!H$6,0),IF(AND($G593="检查版",$H593="中医诊所"),IFERROR(W593/同类汇总数据!H$7,0),IF(AND($G593="检查版",$H593="口腔诊所"),IFERROR(W593/同类汇总数据!H$8,0),IF(AND($G593="互联网版",$H593="中西医诊所"),IFERROR(W593/同类汇总数据!H$9,0),IF(AND($G593="互联网版",$H593="中医诊所"),IFERROR(W593/同类汇总数据!H$10,0),IF(AND($G593="互联网版",$H593="口腔诊所"),IFERROR(W593/同类汇总数据!H$11,0))))))))))</f>
        <v>0</v>
      </c>
      <c r="AJ593" s="61">
        <f>IF(AND($G593="正式版",$H593="中西医诊所"),IFERROR(X593/同类汇总数据!I$3,0),IF(AND($G593="正式版",$H593="中医诊所"),IFERROR(X593/同类汇总数据!I$4,0),IF(AND($G593="正式版",$H593="口腔诊所"),IFERROR(X593/同类汇总数据!I$5,0),IF(AND($G593="检查版",$H593="中西医诊所"),IFERROR(X593/同类汇总数据!I$6,0),IF(AND($G593="检查版",$H593="中医诊所"),IFERROR(X593/同类汇总数据!I$7,0),IF(AND($G593="检查版",$H593="口腔诊所"),IFERROR(X593/同类汇总数据!I$8,0),IF(AND($G593="互联网版",$H593="中西医诊所"),IFERROR(X593/同类汇总数据!I$9,0),IF(AND($G593="互联网版",$H593="中医诊所"),IFERROR(X593/同类汇总数据!I$10,0),IF(AND($G593="互联网版",$H593="口腔诊所"),IFERROR(X593/同类汇总数据!I$11,0))))))))))</f>
        <v>0</v>
      </c>
      <c r="AK593" s="61">
        <f>IF(AND($G593="正式版",$H593="中西医诊所"),IFERROR(Y593/同类汇总数据!J$3,0),IF(AND($G593="正式版",$H593="中医诊所"),IFERROR(Y593/同类汇总数据!J$4,0),IF(AND($G593="正式版",$H593="口腔诊所"),IFERROR(Y593/同类汇总数据!J$5,0),IF(AND($G593="检查版",$H593="中西医诊所"),IFERROR(Y593/同类汇总数据!J$6,0),IF(AND($G593="检查版",$H593="中医诊所"),IFERROR(Y593/同类汇总数据!J$7,0),IF(AND($G593="检查版",$H593="口腔诊所"),IFERROR(Y593/同类汇总数据!J$8,0),IF(AND($G593="互联网版",$H593="中西医诊所"),IFERROR(Y593/同类汇总数据!J$9,0),IF(AND($G593="互联网版",$H593="中医诊所"),IFERROR(Y593/同类汇总数据!J$10,0),IF(AND($G593="互联网版",$H593="口腔诊所"),IFERROR(Y593/同类汇总数据!J$11,0))))))))))</f>
        <v>0</v>
      </c>
      <c r="AL593" s="62" t="str">
        <f ca="1" t="shared" si="158"/>
        <v>今年内未操作</v>
      </c>
      <c r="AM593" s="62" t="str">
        <f t="shared" si="159"/>
        <v>低于同行20%</v>
      </c>
      <c r="AN593" s="5" t="str">
        <f t="shared" si="160"/>
        <v>低于同行20%</v>
      </c>
      <c r="AO593" s="63">
        <f t="shared" si="161"/>
        <v>45888.3738310185</v>
      </c>
      <c r="AP593" s="5" t="str">
        <f t="shared" si="162"/>
        <v/>
      </c>
      <c r="AQ593" s="60">
        <v>45479.8171486227</v>
      </c>
    </row>
    <row r="594" ht="17" spans="1:43">
      <c r="A594" s="5">
        <f t="shared" ref="A594:A603" si="163">ROW()-3</f>
        <v>591</v>
      </c>
      <c r="B594" s="55" t="str">
        <f t="shared" si="155"/>
        <v>连续三月交易上升</v>
      </c>
      <c r="C594" s="2" t="str">
        <f t="shared" si="156"/>
        <v/>
      </c>
      <c r="D594" s="56" t="str">
        <f t="shared" si="157"/>
        <v>-</v>
      </c>
      <c r="E594" s="84" t="s">
        <v>1664</v>
      </c>
      <c r="F594" s="58">
        <v>45481.4540259375</v>
      </c>
      <c r="G594" s="59" t="s">
        <v>38</v>
      </c>
      <c r="H594" s="59" t="s">
        <v>63</v>
      </c>
      <c r="I594" s="59" t="s">
        <v>40</v>
      </c>
      <c r="J594" s="59" t="s">
        <v>78</v>
      </c>
      <c r="K594" s="59" t="s">
        <v>1665</v>
      </c>
      <c r="L594" s="59"/>
      <c r="M594" s="60">
        <v>46104.387337963</v>
      </c>
      <c r="N594" s="60">
        <v>46104.3895771644</v>
      </c>
      <c r="O594" s="60"/>
      <c r="P594" s="60">
        <v>46082.5932887384</v>
      </c>
      <c r="Q594" s="60">
        <v>46103.6777687616</v>
      </c>
      <c r="R594" s="59">
        <v>14088.08</v>
      </c>
      <c r="S594" s="59">
        <v>86221</v>
      </c>
      <c r="T594" s="59">
        <v>187085</v>
      </c>
      <c r="U594" s="59">
        <v>165289</v>
      </c>
      <c r="V594" s="59">
        <v>27</v>
      </c>
      <c r="W594" s="59">
        <v>99</v>
      </c>
      <c r="X594" s="59">
        <v>296</v>
      </c>
      <c r="Y594" s="59">
        <v>269</v>
      </c>
      <c r="Z594" s="85" t="s">
        <v>1666</v>
      </c>
      <c r="AA594" s="59">
        <v>0.6459415089</v>
      </c>
      <c r="AB594" s="59">
        <v>0.0805280528</v>
      </c>
      <c r="AC594" s="59">
        <v>-0.4347146755</v>
      </c>
      <c r="AD594" s="61">
        <f>IF(AND($G594="正式版",$H594="中西医诊所"),IFERROR(R594/同类汇总数据!C$3,0),IF(AND($G594="正式版",$H594="中医诊所"),IFERROR(R594/同类汇总数据!C$4,0),IF(AND($G594="正式版",$H594="口腔诊所"),IFERROR(R594/同类汇总数据!C$5,0),IF(AND($G594="检查版",$H594="中西医诊所"),IFERROR(R594/同类汇总数据!C$6,0),IF(AND($G594="检查版",$H594="中医诊所"),IFERROR(R594/同类汇总数据!C$7,0),IF(AND($G594="检查版",$H594="口腔诊所"),IFERROR(R594/同类汇总数据!C$8,0),IF(AND($G594="互联网版",$H594="中西医诊所"),IFERROR(R594/同类汇总数据!C$9,0),IF(AND($G594="互联网版",$H594="中医诊所"),IFERROR(R594/同类汇总数据!C$10,0),IF(AND($G594="互联网版",$H594="口腔诊所"),IFERROR(R594/同类汇总数据!C$11,0))))))))))</f>
        <v>1.40915408765921</v>
      </c>
      <c r="AE594" s="61">
        <f>IF(AND($G594="正式版",$H594="中西医诊所"),IFERROR(S594/同类汇总数据!D$3,0),IF(AND($G594="正式版",$H594="中医诊所"),IFERROR(S594/同类汇总数据!D$4,0),IF(AND($G594="正式版",$H594="口腔诊所"),IFERROR(S594/同类汇总数据!D$5,0),IF(AND($G594="检查版",$H594="中西医诊所"),IFERROR(S594/同类汇总数据!D$6,0),IF(AND($G594="检查版",$H594="中医诊所"),IFERROR(S594/同类汇总数据!D$7,0),IF(AND($G594="检查版",$H594="口腔诊所"),IFERROR(S594/同类汇总数据!D$8,0),IF(AND($G594="互联网版",$H594="中西医诊所"),IFERROR(S594/同类汇总数据!D$9,0),IF(AND($G594="互联网版",$H594="中医诊所"),IFERROR(S594/同类汇总数据!D$10,0),IF(AND($G594="互联网版",$H594="口腔诊所"),IFERROR(S594/同类汇总数据!D$11,0))))))))))</f>
        <v>1.98524911556574</v>
      </c>
      <c r="AF594" s="61">
        <f>IF(AND($G594="正式版",$H594="中西医诊所"),IFERROR(T594/同类汇总数据!E$3,0),IF(AND($G594="正式版",$H594="中医诊所"),IFERROR(T594/同类汇总数据!E$4,0),IF(AND($G594="正式版",$H594="口腔诊所"),IFERROR(T594/同类汇总数据!E$5,0),IF(AND($G594="检查版",$H594="中西医诊所"),IFERROR(T594/同类汇总数据!E$6,0),IF(AND($G594="检查版",$H594="中医诊所"),IFERROR(T594/同类汇总数据!E$7,0),IF(AND($G594="检查版",$H594="口腔诊所"),IFERROR(T594/同类汇总数据!E$8,0),IF(AND($G594="互联网版",$H594="中西医诊所"),IFERROR(T594/同类汇总数据!E$9,0),IF(AND($G594="互联网版",$H594="中医诊所"),IFERROR(T594/同类汇总数据!E$10,0),IF(AND($G594="互联网版",$H594="口腔诊所"),IFERROR(T594/同类汇总数据!E$11,0))))))))))</f>
        <v>1.6874729666928</v>
      </c>
      <c r="AG594" s="61">
        <f>IF(AND($G594="正式版",$H594="中西医诊所"),IFERROR(U594/同类汇总数据!F$3,0),IF(AND($G594="正式版",$H594="中医诊所"),IFERROR(U594/同类汇总数据!F$4,0),IF(AND($G594="正式版",$H594="口腔诊所"),IFERROR(U594/同类汇总数据!F$5,0),IF(AND($G594="检查版",$H594="中西医诊所"),IFERROR(U594/同类汇总数据!F$6,0),IF(AND($G594="检查版",$H594="中医诊所"),IFERROR(U594/同类汇总数据!F$7,0),IF(AND($G594="检查版",$H594="口腔诊所"),IFERROR(U594/同类汇总数据!F$8,0),IF(AND($G594="互联网版",$H594="中西医诊所"),IFERROR(U594/同类汇总数据!F$9,0),IF(AND($G594="互联网版",$H594="中医诊所"),IFERROR(U594/同类汇总数据!F$10,0),IF(AND($G594="互联网版",$H594="口腔诊所"),IFERROR(U594/同类汇总数据!F$11,0))))))))))</f>
        <v>1.65457773038766</v>
      </c>
      <c r="AH594" s="61">
        <f>IF(AND($G594="正式版",$H594="中西医诊所"),IFERROR(V594/同类汇总数据!G$3,0),IF(AND($G594="正式版",$H594="中医诊所"),IFERROR(V594/同类汇总数据!G$4,0),IF(AND($G594="正式版",$H594="口腔诊所"),IFERROR(V594/同类汇总数据!G$5,0),IF(AND($G594="检查版",$H594="中西医诊所"),IFERROR(V594/同类汇总数据!G$6,0),IF(AND($G594="检查版",$H594="中医诊所"),IFERROR(V594/同类汇总数据!G$7,0),IF(AND($G594="检查版",$H594="口腔诊所"),IFERROR(V594/同类汇总数据!G$8,0),IF(AND($G594="互联网版",$H594="中西医诊所"),IFERROR(V594/同类汇总数据!G$9,0),IF(AND($G594="互联网版",$H594="中医诊所"),IFERROR(V594/同类汇总数据!G$10,0),IF(AND($G594="互联网版",$H594="口腔诊所"),IFERROR(V594/同类汇总数据!G$11,0))))))))))</f>
        <v>2.006480187866</v>
      </c>
      <c r="AI594" s="61">
        <f>IF(AND($G594="正式版",$H594="中西医诊所"),IFERROR(W594/同类汇总数据!H$3,0),IF(AND($G594="正式版",$H594="中医诊所"),IFERROR(W594/同类汇总数据!H$4,0),IF(AND($G594="正式版",$H594="口腔诊所"),IFERROR(W594/同类汇总数据!H$5,0),IF(AND($G594="检查版",$H594="中西医诊所"),IFERROR(W594/同类汇总数据!H$6,0),IF(AND($G594="检查版",$H594="中医诊所"),IFERROR(W594/同类汇总数据!H$7,0),IF(AND($G594="检查版",$H594="口腔诊所"),IFERROR(W594/同类汇总数据!H$8,0),IF(AND($G594="互联网版",$H594="中西医诊所"),IFERROR(W594/同类汇总数据!H$9,0),IF(AND($G594="互联网版",$H594="中医诊所"),IFERROR(W594/同类汇总数据!H$10,0),IF(AND($G594="互联网版",$H594="口腔诊所"),IFERROR(W594/同类汇总数据!H$11,0))))))))))</f>
        <v>1.7433782444005</v>
      </c>
      <c r="AJ594" s="61">
        <f>IF(AND($G594="正式版",$H594="中西医诊所"),IFERROR(X594/同类汇总数据!I$3,0),IF(AND($G594="正式版",$H594="中医诊所"),IFERROR(X594/同类汇总数据!I$4,0),IF(AND($G594="正式版",$H594="口腔诊所"),IFERROR(X594/同类汇总数据!I$5,0),IF(AND($G594="检查版",$H594="中西医诊所"),IFERROR(X594/同类汇总数据!I$6,0),IF(AND($G594="检查版",$H594="中医诊所"),IFERROR(X594/同类汇总数据!I$7,0),IF(AND($G594="检查版",$H594="口腔诊所"),IFERROR(X594/同类汇总数据!I$8,0),IF(AND($G594="互联网版",$H594="中西医诊所"),IFERROR(X594/同类汇总数据!I$9,0),IF(AND($G594="互联网版",$H594="中医诊所"),IFERROR(X594/同类汇总数据!I$10,0),IF(AND($G594="互联网版",$H594="口腔诊所"),IFERROR(X594/同类汇总数据!I$11,0))))))))))</f>
        <v>2.00621520046902</v>
      </c>
      <c r="AK594" s="61">
        <f>IF(AND($G594="正式版",$H594="中西医诊所"),IFERROR(Y594/同类汇总数据!J$3,0),IF(AND($G594="正式版",$H594="中医诊所"),IFERROR(Y594/同类汇总数据!J$4,0),IF(AND($G594="正式版",$H594="口腔诊所"),IFERROR(Y594/同类汇总数据!J$5,0),IF(AND($G594="检查版",$H594="中西医诊所"),IFERROR(Y594/同类汇总数据!J$6,0),IF(AND($G594="检查版",$H594="中医诊所"),IFERROR(Y594/同类汇总数据!J$7,0),IF(AND($G594="检查版",$H594="口腔诊所"),IFERROR(Y594/同类汇总数据!J$8,0),IF(AND($G594="互联网版",$H594="中西医诊所"),IFERROR(Y594/同类汇总数据!J$9,0),IF(AND($G594="互联网版",$H594="中医诊所"),IFERROR(Y594/同类汇总数据!J$10,0),IF(AND($G594="互联网版",$H594="口腔诊所"),IFERROR(Y594/同类汇总数据!J$11,0))))))))))</f>
        <v>2.02549411891382</v>
      </c>
      <c r="AL594" s="62" t="str">
        <f ca="1" t="shared" si="158"/>
        <v>-</v>
      </c>
      <c r="AM594" s="62" t="str">
        <f t="shared" si="159"/>
        <v>高于同行150%</v>
      </c>
      <c r="AN594" s="5" t="str">
        <f t="shared" si="160"/>
        <v>高于同行150%</v>
      </c>
      <c r="AO594" s="63">
        <f t="shared" si="161"/>
        <v>46104.3895771644</v>
      </c>
      <c r="AP594" s="5" t="str">
        <f t="shared" si="162"/>
        <v/>
      </c>
      <c r="AQ594" s="60">
        <v>45480.8272894329</v>
      </c>
    </row>
    <row r="595" ht="17" spans="1:43">
      <c r="A595" s="5">
        <f t="shared" si="163"/>
        <v>592</v>
      </c>
      <c r="B595" s="55" t="str">
        <f t="shared" si="155"/>
        <v>无交易</v>
      </c>
      <c r="C595" s="2" t="str">
        <f t="shared" si="156"/>
        <v/>
      </c>
      <c r="D595" s="56" t="str">
        <f t="shared" si="157"/>
        <v>流失</v>
      </c>
      <c r="E595" s="84" t="s">
        <v>1667</v>
      </c>
      <c r="F595" s="58">
        <v>45481.6883989468</v>
      </c>
      <c r="G595" s="59" t="s">
        <v>38</v>
      </c>
      <c r="H595" s="59" t="s">
        <v>63</v>
      </c>
      <c r="I595" s="59" t="s">
        <v>40</v>
      </c>
      <c r="J595" s="59" t="s">
        <v>280</v>
      </c>
      <c r="K595" s="59" t="s">
        <v>1668</v>
      </c>
      <c r="L595" s="59" t="s">
        <v>1279</v>
      </c>
      <c r="M595" s="60">
        <v>46002.4769791667</v>
      </c>
      <c r="N595" s="60"/>
      <c r="O595" s="60"/>
      <c r="P595" s="60">
        <v>45593.4343477778</v>
      </c>
      <c r="Q595" s="60"/>
      <c r="R595" s="59"/>
      <c r="S595" s="59"/>
      <c r="T595" s="59"/>
      <c r="U595" s="59"/>
      <c r="V595" s="59"/>
      <c r="W595" s="59"/>
      <c r="X595" s="59"/>
      <c r="Y595" s="59"/>
      <c r="Z595" s="59"/>
      <c r="AA595" s="59"/>
      <c r="AB595" s="59"/>
      <c r="AC595" s="59"/>
      <c r="AD595" s="61">
        <f>IF(AND($G595="正式版",$H595="中西医诊所"),IFERROR(R595/同类汇总数据!C$3,0),IF(AND($G595="正式版",$H595="中医诊所"),IFERROR(R595/同类汇总数据!C$4,0),IF(AND($G595="正式版",$H595="口腔诊所"),IFERROR(R595/同类汇总数据!C$5,0),IF(AND($G595="检查版",$H595="中西医诊所"),IFERROR(R595/同类汇总数据!C$6,0),IF(AND($G595="检查版",$H595="中医诊所"),IFERROR(R595/同类汇总数据!C$7,0),IF(AND($G595="检查版",$H595="口腔诊所"),IFERROR(R595/同类汇总数据!C$8,0),IF(AND($G595="互联网版",$H595="中西医诊所"),IFERROR(R595/同类汇总数据!C$9,0),IF(AND($G595="互联网版",$H595="中医诊所"),IFERROR(R595/同类汇总数据!C$10,0),IF(AND($G595="互联网版",$H595="口腔诊所"),IFERROR(R595/同类汇总数据!C$11,0))))))))))</f>
        <v>0</v>
      </c>
      <c r="AE595" s="61">
        <f>IF(AND($G595="正式版",$H595="中西医诊所"),IFERROR(S595/同类汇总数据!D$3,0),IF(AND($G595="正式版",$H595="中医诊所"),IFERROR(S595/同类汇总数据!D$4,0),IF(AND($G595="正式版",$H595="口腔诊所"),IFERROR(S595/同类汇总数据!D$5,0),IF(AND($G595="检查版",$H595="中西医诊所"),IFERROR(S595/同类汇总数据!D$6,0),IF(AND($G595="检查版",$H595="中医诊所"),IFERROR(S595/同类汇总数据!D$7,0),IF(AND($G595="检查版",$H595="口腔诊所"),IFERROR(S595/同类汇总数据!D$8,0),IF(AND($G595="互联网版",$H595="中西医诊所"),IFERROR(S595/同类汇总数据!D$9,0),IF(AND($G595="互联网版",$H595="中医诊所"),IFERROR(S595/同类汇总数据!D$10,0),IF(AND($G595="互联网版",$H595="口腔诊所"),IFERROR(S595/同类汇总数据!D$11,0))))))))))</f>
        <v>0</v>
      </c>
      <c r="AF595" s="61">
        <f>IF(AND($G595="正式版",$H595="中西医诊所"),IFERROR(T595/同类汇总数据!E$3,0),IF(AND($G595="正式版",$H595="中医诊所"),IFERROR(T595/同类汇总数据!E$4,0),IF(AND($G595="正式版",$H595="口腔诊所"),IFERROR(T595/同类汇总数据!E$5,0),IF(AND($G595="检查版",$H595="中西医诊所"),IFERROR(T595/同类汇总数据!E$6,0),IF(AND($G595="检查版",$H595="中医诊所"),IFERROR(T595/同类汇总数据!E$7,0),IF(AND($G595="检查版",$H595="口腔诊所"),IFERROR(T595/同类汇总数据!E$8,0),IF(AND($G595="互联网版",$H595="中西医诊所"),IFERROR(T595/同类汇总数据!E$9,0),IF(AND($G595="互联网版",$H595="中医诊所"),IFERROR(T595/同类汇总数据!E$10,0),IF(AND($G595="互联网版",$H595="口腔诊所"),IFERROR(T595/同类汇总数据!E$11,0))))))))))</f>
        <v>0</v>
      </c>
      <c r="AG595" s="61">
        <f>IF(AND($G595="正式版",$H595="中西医诊所"),IFERROR(U595/同类汇总数据!F$3,0),IF(AND($G595="正式版",$H595="中医诊所"),IFERROR(U595/同类汇总数据!F$4,0),IF(AND($G595="正式版",$H595="口腔诊所"),IFERROR(U595/同类汇总数据!F$5,0),IF(AND($G595="检查版",$H595="中西医诊所"),IFERROR(U595/同类汇总数据!F$6,0),IF(AND($G595="检查版",$H595="中医诊所"),IFERROR(U595/同类汇总数据!F$7,0),IF(AND($G595="检查版",$H595="口腔诊所"),IFERROR(U595/同类汇总数据!F$8,0),IF(AND($G595="互联网版",$H595="中西医诊所"),IFERROR(U595/同类汇总数据!F$9,0),IF(AND($G595="互联网版",$H595="中医诊所"),IFERROR(U595/同类汇总数据!F$10,0),IF(AND($G595="互联网版",$H595="口腔诊所"),IFERROR(U595/同类汇总数据!F$11,0))))))))))</f>
        <v>0</v>
      </c>
      <c r="AH595" s="61">
        <f>IF(AND($G595="正式版",$H595="中西医诊所"),IFERROR(V595/同类汇总数据!G$3,0),IF(AND($G595="正式版",$H595="中医诊所"),IFERROR(V595/同类汇总数据!G$4,0),IF(AND($G595="正式版",$H595="口腔诊所"),IFERROR(V595/同类汇总数据!G$5,0),IF(AND($G595="检查版",$H595="中西医诊所"),IFERROR(V595/同类汇总数据!G$6,0),IF(AND($G595="检查版",$H595="中医诊所"),IFERROR(V595/同类汇总数据!G$7,0),IF(AND($G595="检查版",$H595="口腔诊所"),IFERROR(V595/同类汇总数据!G$8,0),IF(AND($G595="互联网版",$H595="中西医诊所"),IFERROR(V595/同类汇总数据!G$9,0),IF(AND($G595="互联网版",$H595="中医诊所"),IFERROR(V595/同类汇总数据!G$10,0),IF(AND($G595="互联网版",$H595="口腔诊所"),IFERROR(V595/同类汇总数据!G$11,0))))))))))</f>
        <v>0</v>
      </c>
      <c r="AI595" s="61">
        <f>IF(AND($G595="正式版",$H595="中西医诊所"),IFERROR(W595/同类汇总数据!H$3,0),IF(AND($G595="正式版",$H595="中医诊所"),IFERROR(W595/同类汇总数据!H$4,0),IF(AND($G595="正式版",$H595="口腔诊所"),IFERROR(W595/同类汇总数据!H$5,0),IF(AND($G595="检查版",$H595="中西医诊所"),IFERROR(W595/同类汇总数据!H$6,0),IF(AND($G595="检查版",$H595="中医诊所"),IFERROR(W595/同类汇总数据!H$7,0),IF(AND($G595="检查版",$H595="口腔诊所"),IFERROR(W595/同类汇总数据!H$8,0),IF(AND($G595="互联网版",$H595="中西医诊所"),IFERROR(W595/同类汇总数据!H$9,0),IF(AND($G595="互联网版",$H595="中医诊所"),IFERROR(W595/同类汇总数据!H$10,0),IF(AND($G595="互联网版",$H595="口腔诊所"),IFERROR(W595/同类汇总数据!H$11,0))))))))))</f>
        <v>0</v>
      </c>
      <c r="AJ595" s="61">
        <f>IF(AND($G595="正式版",$H595="中西医诊所"),IFERROR(X595/同类汇总数据!I$3,0),IF(AND($G595="正式版",$H595="中医诊所"),IFERROR(X595/同类汇总数据!I$4,0),IF(AND($G595="正式版",$H595="口腔诊所"),IFERROR(X595/同类汇总数据!I$5,0),IF(AND($G595="检查版",$H595="中西医诊所"),IFERROR(X595/同类汇总数据!I$6,0),IF(AND($G595="检查版",$H595="中医诊所"),IFERROR(X595/同类汇总数据!I$7,0),IF(AND($G595="检查版",$H595="口腔诊所"),IFERROR(X595/同类汇总数据!I$8,0),IF(AND($G595="互联网版",$H595="中西医诊所"),IFERROR(X595/同类汇总数据!I$9,0),IF(AND($G595="互联网版",$H595="中医诊所"),IFERROR(X595/同类汇总数据!I$10,0),IF(AND($G595="互联网版",$H595="口腔诊所"),IFERROR(X595/同类汇总数据!I$11,0))))))))))</f>
        <v>0</v>
      </c>
      <c r="AK595" s="61">
        <f>IF(AND($G595="正式版",$H595="中西医诊所"),IFERROR(Y595/同类汇总数据!J$3,0),IF(AND($G595="正式版",$H595="中医诊所"),IFERROR(Y595/同类汇总数据!J$4,0),IF(AND($G595="正式版",$H595="口腔诊所"),IFERROR(Y595/同类汇总数据!J$5,0),IF(AND($G595="检查版",$H595="中西医诊所"),IFERROR(Y595/同类汇总数据!J$6,0),IF(AND($G595="检查版",$H595="中医诊所"),IFERROR(Y595/同类汇总数据!J$7,0),IF(AND($G595="检查版",$H595="口腔诊所"),IFERROR(Y595/同类汇总数据!J$8,0),IF(AND($G595="互联网版",$H595="中西医诊所"),IFERROR(Y595/同类汇总数据!J$9,0),IF(AND($G595="互联网版",$H595="中医诊所"),IFERROR(Y595/同类汇总数据!J$10,0),IF(AND($G595="互联网版",$H595="口腔诊所"),IFERROR(Y595/同类汇总数据!J$11,0))))))))))</f>
        <v>0</v>
      </c>
      <c r="AL595" s="62" t="str">
        <f ca="1" t="shared" si="158"/>
        <v>今年内未操作</v>
      </c>
      <c r="AM595" s="62" t="str">
        <f t="shared" si="159"/>
        <v>低于同行20%</v>
      </c>
      <c r="AN595" s="5" t="str">
        <f t="shared" si="160"/>
        <v>低于同行20%</v>
      </c>
      <c r="AO595" s="63">
        <f t="shared" si="161"/>
        <v>46002.4769791667</v>
      </c>
      <c r="AP595" s="5" t="str">
        <f t="shared" si="162"/>
        <v/>
      </c>
      <c r="AQ595" s="60">
        <v>45481.4043856597</v>
      </c>
    </row>
    <row r="596" ht="17" spans="1:43">
      <c r="A596" s="5">
        <f t="shared" si="163"/>
        <v>593</v>
      </c>
      <c r="B596" s="55" t="str">
        <f t="shared" si="155"/>
        <v>连续三月交易上升</v>
      </c>
      <c r="C596" s="2" t="str">
        <f t="shared" si="156"/>
        <v/>
      </c>
      <c r="D596" s="56" t="str">
        <f t="shared" si="157"/>
        <v>-</v>
      </c>
      <c r="E596" s="84" t="s">
        <v>1669</v>
      </c>
      <c r="F596" s="58">
        <v>45481.6934546065</v>
      </c>
      <c r="G596" s="59" t="s">
        <v>38</v>
      </c>
      <c r="H596" s="59" t="s">
        <v>39</v>
      </c>
      <c r="I596" s="59" t="s">
        <v>40</v>
      </c>
      <c r="J596" s="59" t="s">
        <v>155</v>
      </c>
      <c r="K596" s="59" t="s">
        <v>1670</v>
      </c>
      <c r="L596" s="59"/>
      <c r="M596" s="60">
        <v>46102.4088425926</v>
      </c>
      <c r="N596" s="60">
        <v>46102.4120233449</v>
      </c>
      <c r="O596" s="60">
        <v>46102.4103017245</v>
      </c>
      <c r="P596" s="60">
        <v>46099.6216812269</v>
      </c>
      <c r="Q596" s="60">
        <v>46102.4120536574</v>
      </c>
      <c r="R596" s="59">
        <v>2358.4</v>
      </c>
      <c r="S596" s="59">
        <v>8317.4</v>
      </c>
      <c r="T596" s="59">
        <v>22763.21</v>
      </c>
      <c r="U596" s="59">
        <v>18976.21</v>
      </c>
      <c r="V596" s="59">
        <v>18</v>
      </c>
      <c r="W596" s="59">
        <v>59</v>
      </c>
      <c r="X596" s="59">
        <v>181</v>
      </c>
      <c r="Y596" s="59">
        <v>159</v>
      </c>
      <c r="Z596" s="59">
        <v>170.4613513514</v>
      </c>
      <c r="AA596" s="59">
        <v>0.7949376431</v>
      </c>
      <c r="AB596" s="59">
        <v>-0.5277405218</v>
      </c>
      <c r="AC596" s="59">
        <v>-0.2757762967</v>
      </c>
      <c r="AD596" s="61">
        <f>IF(AND($G596="正式版",$H596="中西医诊所"),IFERROR(R596/同类汇总数据!C$3,0),IF(AND($G596="正式版",$H596="中医诊所"),IFERROR(R596/同类汇总数据!C$4,0),IF(AND($G596="正式版",$H596="口腔诊所"),IFERROR(R596/同类汇总数据!C$5,0),IF(AND($G596="检查版",$H596="中西医诊所"),IFERROR(R596/同类汇总数据!C$6,0),IF(AND($G596="检查版",$H596="中医诊所"),IFERROR(R596/同类汇总数据!C$7,0),IF(AND($G596="检查版",$H596="口腔诊所"),IFERROR(R596/同类汇总数据!C$8,0),IF(AND($G596="互联网版",$H596="中西医诊所"),IFERROR(R596/同类汇总数据!C$9,0),IF(AND($G596="互联网版",$H596="中医诊所"),IFERROR(R596/同类汇总数据!C$10,0),IF(AND($G596="互联网版",$H596="口腔诊所"),IFERROR(R596/同类汇总数据!C$11,0))))))))))</f>
        <v>0.25769929059114</v>
      </c>
      <c r="AE596" s="61">
        <f>IF(AND($G596="正式版",$H596="中西医诊所"),IFERROR(S596/同类汇总数据!D$3,0),IF(AND($G596="正式版",$H596="中医诊所"),IFERROR(S596/同类汇总数据!D$4,0),IF(AND($G596="正式版",$H596="口腔诊所"),IFERROR(S596/同类汇总数据!D$5,0),IF(AND($G596="检查版",$H596="中西医诊所"),IFERROR(S596/同类汇总数据!D$6,0),IF(AND($G596="检查版",$H596="中医诊所"),IFERROR(S596/同类汇总数据!D$7,0),IF(AND($G596="检查版",$H596="口腔诊所"),IFERROR(S596/同类汇总数据!D$8,0),IF(AND($G596="互联网版",$H596="中西医诊所"),IFERROR(S596/同类汇总数据!D$9,0),IF(AND($G596="互联网版",$H596="中医诊所"),IFERROR(S596/同类汇总数据!D$10,0),IF(AND($G596="互联网版",$H596="口腔诊所"),IFERROR(S596/同类汇总数据!D$11,0))))))))))</f>
        <v>0.227975752125037</v>
      </c>
      <c r="AF596" s="61">
        <f>IF(AND($G596="正式版",$H596="中西医诊所"),IFERROR(T596/同类汇总数据!E$3,0),IF(AND($G596="正式版",$H596="中医诊所"),IFERROR(T596/同类汇总数据!E$4,0),IF(AND($G596="正式版",$H596="口腔诊所"),IFERROR(T596/同类汇总数据!E$5,0),IF(AND($G596="检查版",$H596="中西医诊所"),IFERROR(T596/同类汇总数据!E$6,0),IF(AND($G596="检查版",$H596="中医诊所"),IFERROR(T596/同类汇总数据!E$7,0),IF(AND($G596="检查版",$H596="口腔诊所"),IFERROR(T596/同类汇总数据!E$8,0),IF(AND($G596="互联网版",$H596="中西医诊所"),IFERROR(T596/同类汇总数据!E$9,0),IF(AND($G596="互联网版",$H596="中医诊所"),IFERROR(T596/同类汇总数据!E$10,0),IF(AND($G596="互联网版",$H596="口腔诊所"),IFERROR(T596/同类汇总数据!E$11,0))))))))))</f>
        <v>0.208614384626952</v>
      </c>
      <c r="AG596" s="61">
        <f>IF(AND($G596="正式版",$H596="中西医诊所"),IFERROR(U596/同类汇总数据!F$3,0),IF(AND($G596="正式版",$H596="中医诊所"),IFERROR(U596/同类汇总数据!F$4,0),IF(AND($G596="正式版",$H596="口腔诊所"),IFERROR(U596/同类汇总数据!F$5,0),IF(AND($G596="检查版",$H596="中西医诊所"),IFERROR(U596/同类汇总数据!F$6,0),IF(AND($G596="检查版",$H596="中医诊所"),IFERROR(U596/同类汇总数据!F$7,0),IF(AND($G596="检查版",$H596="口腔诊所"),IFERROR(U596/同类汇总数据!F$8,0),IF(AND($G596="互联网版",$H596="中西医诊所"),IFERROR(U596/同类汇总数据!F$9,0),IF(AND($G596="互联网版",$H596="中医诊所"),IFERROR(U596/同类汇总数据!F$10,0),IF(AND($G596="互联网版",$H596="口腔诊所"),IFERROR(U596/同类汇总数据!F$11,0))))))))))</f>
        <v>0.197827157261116</v>
      </c>
      <c r="AH596" s="61">
        <f>IF(AND($G596="正式版",$H596="中西医诊所"),IFERROR(V596/同类汇总数据!G$3,0),IF(AND($G596="正式版",$H596="中医诊所"),IFERROR(V596/同类汇总数据!G$4,0),IF(AND($G596="正式版",$H596="口腔诊所"),IFERROR(V596/同类汇总数据!G$5,0),IF(AND($G596="检查版",$H596="中西医诊所"),IFERROR(V596/同类汇总数据!G$6,0),IF(AND($G596="检查版",$H596="中医诊所"),IFERROR(V596/同类汇总数据!G$7,0),IF(AND($G596="检查版",$H596="口腔诊所"),IFERROR(V596/同类汇总数据!G$8,0),IF(AND($G596="互联网版",$H596="中西医诊所"),IFERROR(V596/同类汇总数据!G$9,0),IF(AND($G596="互联网版",$H596="中医诊所"),IFERROR(V596/同类汇总数据!G$10,0),IF(AND($G596="互联网版",$H596="口腔诊所"),IFERROR(V596/同类汇总数据!G$11,0))))))))))</f>
        <v>0.189871214574514</v>
      </c>
      <c r="AI596" s="61">
        <f>IF(AND($G596="正式版",$H596="中西医诊所"),IFERROR(W596/同类汇总数据!H$3,0),IF(AND($G596="正式版",$H596="中医诊所"),IFERROR(W596/同类汇总数据!H$4,0),IF(AND($G596="正式版",$H596="口腔诊所"),IFERROR(W596/同类汇总数据!H$5,0),IF(AND($G596="检查版",$H596="中西医诊所"),IFERROR(W596/同类汇总数据!H$6,0),IF(AND($G596="检查版",$H596="中医诊所"),IFERROR(W596/同类汇总数据!H$7,0),IF(AND($G596="检查版",$H596="口腔诊所"),IFERROR(W596/同类汇总数据!H$8,0),IF(AND($G596="互联网版",$H596="中西医诊所"),IFERROR(W596/同类汇总数据!H$9,0),IF(AND($G596="互联网版",$H596="中医诊所"),IFERROR(W596/同类汇总数据!H$10,0),IF(AND($G596="互联网版",$H596="口腔诊所"),IFERROR(W596/同类汇总数据!H$11,0))))))))))</f>
        <v>0.161365138128558</v>
      </c>
      <c r="AJ596" s="61">
        <f>IF(AND($G596="正式版",$H596="中西医诊所"),IFERROR(X596/同类汇总数据!I$3,0),IF(AND($G596="正式版",$H596="中医诊所"),IFERROR(X596/同类汇总数据!I$4,0),IF(AND($G596="正式版",$H596="口腔诊所"),IFERROR(X596/同类汇总数据!I$5,0),IF(AND($G596="检查版",$H596="中西医诊所"),IFERROR(X596/同类汇总数据!I$6,0),IF(AND($G596="检查版",$H596="中医诊所"),IFERROR(X596/同类汇总数据!I$7,0),IF(AND($G596="检查版",$H596="口腔诊所"),IFERROR(X596/同类汇总数据!I$8,0),IF(AND($G596="互联网版",$H596="中西医诊所"),IFERROR(X596/同类汇总数据!I$9,0),IF(AND($G596="互联网版",$H596="中医诊所"),IFERROR(X596/同类汇总数据!I$10,0),IF(AND($G596="互联网版",$H596="口腔诊所"),IFERROR(X596/同类汇总数据!I$11,0))))))))))</f>
        <v>0.160048117007376</v>
      </c>
      <c r="AK596" s="61">
        <f>IF(AND($G596="正式版",$H596="中西医诊所"),IFERROR(Y596/同类汇总数据!J$3,0),IF(AND($G596="正式版",$H596="中医诊所"),IFERROR(Y596/同类汇总数据!J$4,0),IF(AND($G596="正式版",$H596="口腔诊所"),IFERROR(Y596/同类汇总数据!J$5,0),IF(AND($G596="检查版",$H596="中西医诊所"),IFERROR(Y596/同类汇总数据!J$6,0),IF(AND($G596="检查版",$H596="中医诊所"),IFERROR(Y596/同类汇总数据!J$7,0),IF(AND($G596="检查版",$H596="口腔诊所"),IFERROR(Y596/同类汇总数据!J$8,0),IF(AND($G596="互联网版",$H596="中西医诊所"),IFERROR(Y596/同类汇总数据!J$9,0),IF(AND($G596="互联网版",$H596="中医诊所"),IFERROR(Y596/同类汇总数据!J$10,0),IF(AND($G596="互联网版",$H596="口腔诊所"),IFERROR(Y596/同类汇总数据!J$11,0))))))))))</f>
        <v>0.158875695655719</v>
      </c>
      <c r="AL596" s="62" t="str">
        <f ca="1" t="shared" si="158"/>
        <v>-</v>
      </c>
      <c r="AM596" s="62" t="str">
        <f t="shared" si="159"/>
        <v>低于同行50%</v>
      </c>
      <c r="AN596" s="5" t="str">
        <f t="shared" si="160"/>
        <v>低于同行20%</v>
      </c>
      <c r="AO596" s="63">
        <f t="shared" si="161"/>
        <v>46102.4120536574</v>
      </c>
      <c r="AP596" s="5" t="str">
        <f t="shared" si="162"/>
        <v/>
      </c>
      <c r="AQ596" s="60">
        <v>45481.4529851273</v>
      </c>
    </row>
    <row r="597" ht="17" spans="1:43">
      <c r="A597" s="5">
        <f t="shared" si="163"/>
        <v>594</v>
      </c>
      <c r="B597" s="55" t="str">
        <f t="shared" si="155"/>
        <v>交易波动较大</v>
      </c>
      <c r="C597" s="2" t="str">
        <f t="shared" si="156"/>
        <v>本月交易额降超20%</v>
      </c>
      <c r="D597" s="56" t="str">
        <f t="shared" si="157"/>
        <v>-</v>
      </c>
      <c r="E597" s="84" t="s">
        <v>1671</v>
      </c>
      <c r="F597" s="58">
        <v>45481.6941320255</v>
      </c>
      <c r="G597" s="59" t="s">
        <v>38</v>
      </c>
      <c r="H597" s="59" t="s">
        <v>63</v>
      </c>
      <c r="I597" s="59" t="s">
        <v>40</v>
      </c>
      <c r="J597" s="59" t="s">
        <v>41</v>
      </c>
      <c r="K597" s="59" t="s">
        <v>1672</v>
      </c>
      <c r="L597" s="59"/>
      <c r="M597" s="60">
        <v>46104.3696064815</v>
      </c>
      <c r="N597" s="60">
        <v>46103.6441243403</v>
      </c>
      <c r="O597" s="60">
        <v>46101.3954724306</v>
      </c>
      <c r="P597" s="60">
        <v>46062.6872787384</v>
      </c>
      <c r="Q597" s="60">
        <v>46101.4338286227</v>
      </c>
      <c r="R597" s="59">
        <v>3210</v>
      </c>
      <c r="S597" s="59">
        <v>19000</v>
      </c>
      <c r="T597" s="59">
        <v>55758</v>
      </c>
      <c r="U597" s="59">
        <v>52518</v>
      </c>
      <c r="V597" s="59">
        <v>16</v>
      </c>
      <c r="W597" s="59">
        <v>84</v>
      </c>
      <c r="X597" s="59">
        <v>186</v>
      </c>
      <c r="Y597" s="59">
        <v>164</v>
      </c>
      <c r="Z597" s="59">
        <v>541.4226804124</v>
      </c>
      <c r="AA597" s="59">
        <v>-0.3543563953</v>
      </c>
      <c r="AB597" s="59">
        <v>3.01473397</v>
      </c>
      <c r="AC597" s="59">
        <v>-0.7319926874</v>
      </c>
      <c r="AD597" s="61">
        <f>IF(AND($G597="正式版",$H597="中西医诊所"),IFERROR(R597/同类汇总数据!C$3,0),IF(AND($G597="正式版",$H597="中医诊所"),IFERROR(R597/同类汇总数据!C$4,0),IF(AND($G597="正式版",$H597="口腔诊所"),IFERROR(R597/同类汇总数据!C$5,0),IF(AND($G597="检查版",$H597="中西医诊所"),IFERROR(R597/同类汇总数据!C$6,0),IF(AND($G597="检查版",$H597="中医诊所"),IFERROR(R597/同类汇总数据!C$7,0),IF(AND($G597="检查版",$H597="口腔诊所"),IFERROR(R597/同类汇总数据!C$8,0),IF(AND($G597="互联网版",$H597="中西医诊所"),IFERROR(R597/同类汇总数据!C$9,0),IF(AND($G597="互联网版",$H597="中医诊所"),IFERROR(R597/同类汇总数据!C$10,0),IF(AND($G597="互联网版",$H597="口腔诊所"),IFERROR(R597/同类汇总数据!C$11,0))))))))))</f>
        <v>0.32107885683401</v>
      </c>
      <c r="AE597" s="61">
        <f>IF(AND($G597="正式版",$H597="中西医诊所"),IFERROR(S597/同类汇总数据!D$3,0),IF(AND($G597="正式版",$H597="中医诊所"),IFERROR(S597/同类汇总数据!D$4,0),IF(AND($G597="正式版",$H597="口腔诊所"),IFERROR(S597/同类汇总数据!D$5,0),IF(AND($G597="检查版",$H597="中西医诊所"),IFERROR(S597/同类汇总数据!D$6,0),IF(AND($G597="检查版",$H597="中医诊所"),IFERROR(S597/同类汇总数据!D$7,0),IF(AND($G597="检查版",$H597="口腔诊所"),IFERROR(S597/同类汇总数据!D$8,0),IF(AND($G597="互联网版",$H597="中西医诊所"),IFERROR(S597/同类汇总数据!D$9,0),IF(AND($G597="互联网版",$H597="中医诊所"),IFERROR(S597/同类汇总数据!D$10,0),IF(AND($G597="互联网版",$H597="口腔诊所"),IFERROR(S597/同类汇总数据!D$11,0))))))))))</f>
        <v>0.437477333778883</v>
      </c>
      <c r="AF597" s="61">
        <f>IF(AND($G597="正式版",$H597="中西医诊所"),IFERROR(T597/同类汇总数据!E$3,0),IF(AND($G597="正式版",$H597="中医诊所"),IFERROR(T597/同类汇总数据!E$4,0),IF(AND($G597="正式版",$H597="口腔诊所"),IFERROR(T597/同类汇总数据!E$5,0),IF(AND($G597="检查版",$H597="中西医诊所"),IFERROR(T597/同类汇总数据!E$6,0),IF(AND($G597="检查版",$H597="中医诊所"),IFERROR(T597/同类汇总数据!E$7,0),IF(AND($G597="检查版",$H597="口腔诊所"),IFERROR(T597/同类汇总数据!E$8,0),IF(AND($G597="互联网版",$H597="中西医诊所"),IFERROR(T597/同类汇总数据!E$9,0),IF(AND($G597="互联网版",$H597="中医诊所"),IFERROR(T597/同类汇总数据!E$10,0),IF(AND($G597="互联网版",$H597="口腔诊所"),IFERROR(T597/同类汇总数据!E$11,0))))))))))</f>
        <v>0.502927106271785</v>
      </c>
      <c r="AG597" s="61">
        <f>IF(AND($G597="正式版",$H597="中西医诊所"),IFERROR(U597/同类汇总数据!F$3,0),IF(AND($G597="正式版",$H597="中医诊所"),IFERROR(U597/同类汇总数据!F$4,0),IF(AND($G597="正式版",$H597="口腔诊所"),IFERROR(U597/同类汇总数据!F$5,0),IF(AND($G597="检查版",$H597="中西医诊所"),IFERROR(U597/同类汇总数据!F$6,0),IF(AND($G597="检查版",$H597="中医诊所"),IFERROR(U597/同类汇总数据!F$7,0),IF(AND($G597="检查版",$H597="口腔诊所"),IFERROR(U597/同类汇总数据!F$8,0),IF(AND($G597="互联网版",$H597="中西医诊所"),IFERROR(U597/同类汇总数据!F$9,0),IF(AND($G597="互联网版",$H597="中医诊所"),IFERROR(U597/同类汇总数据!F$10,0),IF(AND($G597="互联网版",$H597="口腔诊所"),IFERROR(U597/同类汇总数据!F$11,0))))))))))</f>
        <v>0.525716249989407</v>
      </c>
      <c r="AH597" s="61">
        <f>IF(AND($G597="正式版",$H597="中西医诊所"),IFERROR(V597/同类汇总数据!G$3,0),IF(AND($G597="正式版",$H597="中医诊所"),IFERROR(V597/同类汇总数据!G$4,0),IF(AND($G597="正式版",$H597="口腔诊所"),IFERROR(V597/同类汇总数据!G$5,0),IF(AND($G597="检查版",$H597="中西医诊所"),IFERROR(V597/同类汇总数据!G$6,0),IF(AND($G597="检查版",$H597="中医诊所"),IFERROR(V597/同类汇总数据!G$7,0),IF(AND($G597="检查版",$H597="口腔诊所"),IFERROR(V597/同类汇总数据!G$8,0),IF(AND($G597="互联网版",$H597="中西医诊所"),IFERROR(V597/同类汇总数据!G$9,0),IF(AND($G597="互联网版",$H597="中医诊所"),IFERROR(V597/同类汇总数据!G$10,0),IF(AND($G597="互联网版",$H597="口腔诊所"),IFERROR(V597/同类汇总数据!G$11,0))))))))))</f>
        <v>1.18902529651318</v>
      </c>
      <c r="AI597" s="61">
        <f>IF(AND($G597="正式版",$H597="中西医诊所"),IFERROR(W597/同类汇总数据!H$3,0),IF(AND($G597="正式版",$H597="中医诊所"),IFERROR(W597/同类汇总数据!H$4,0),IF(AND($G597="正式版",$H597="口腔诊所"),IFERROR(W597/同类汇总数据!H$5,0),IF(AND($G597="检查版",$H597="中西医诊所"),IFERROR(W597/同类汇总数据!H$6,0),IF(AND($G597="检查版",$H597="中医诊所"),IFERROR(W597/同类汇总数据!H$7,0),IF(AND($G597="检查版",$H597="口腔诊所"),IFERROR(W597/同类汇总数据!H$8,0),IF(AND($G597="互联网版",$H597="中西医诊所"),IFERROR(W597/同类汇总数据!H$9,0),IF(AND($G597="互联网版",$H597="中医诊所"),IFERROR(W597/同类汇总数据!H$10,0),IF(AND($G597="互联网版",$H597="口腔诊所"),IFERROR(W597/同类汇总数据!H$11,0))))))))))</f>
        <v>1.47923002555194</v>
      </c>
      <c r="AJ597" s="61">
        <f>IF(AND($G597="正式版",$H597="中西医诊所"),IFERROR(X597/同类汇总数据!I$3,0),IF(AND($G597="正式版",$H597="中医诊所"),IFERROR(X597/同类汇总数据!I$4,0),IF(AND($G597="正式版",$H597="口腔诊所"),IFERROR(X597/同类汇总数据!I$5,0),IF(AND($G597="检查版",$H597="中西医诊所"),IFERROR(X597/同类汇总数据!I$6,0),IF(AND($G597="检查版",$H597="中医诊所"),IFERROR(X597/同类汇总数据!I$7,0),IF(AND($G597="检查版",$H597="口腔诊所"),IFERROR(X597/同类汇总数据!I$8,0),IF(AND($G597="互联网版",$H597="中西医诊所"),IFERROR(X597/同类汇总数据!I$9,0),IF(AND($G597="互联网版",$H597="中医诊所"),IFERROR(X597/同类汇总数据!I$10,0),IF(AND($G597="互联网版",$H597="口腔诊所"),IFERROR(X597/同类汇总数据!I$11,0))))))))))</f>
        <v>1.26066225434878</v>
      </c>
      <c r="AK597" s="61">
        <f>IF(AND($G597="正式版",$H597="中西医诊所"),IFERROR(Y597/同类汇总数据!J$3,0),IF(AND($G597="正式版",$H597="中医诊所"),IFERROR(Y597/同类汇总数据!J$4,0),IF(AND($G597="正式版",$H597="口腔诊所"),IFERROR(Y597/同类汇总数据!J$5,0),IF(AND($G597="检查版",$H597="中西医诊所"),IFERROR(Y597/同类汇总数据!J$6,0),IF(AND($G597="检查版",$H597="中医诊所"),IFERROR(Y597/同类汇总数据!J$7,0),IF(AND($G597="检查版",$H597="口腔诊所"),IFERROR(Y597/同类汇总数据!J$8,0),IF(AND($G597="互联网版",$H597="中西医诊所"),IFERROR(Y597/同类汇总数据!J$9,0),IF(AND($G597="互联网版",$H597="中医诊所"),IFERROR(Y597/同类汇总数据!J$10,0),IF(AND($G597="互联网版",$H597="口腔诊所"),IFERROR(Y597/同类汇总数据!J$11,0))))))))))</f>
        <v>1.23487373792516</v>
      </c>
      <c r="AL597" s="62" t="str">
        <f ca="1" t="shared" si="158"/>
        <v>-</v>
      </c>
      <c r="AM597" s="62" t="str">
        <f t="shared" si="159"/>
        <v>低于同行50%</v>
      </c>
      <c r="AN597" s="5" t="str">
        <f t="shared" si="160"/>
        <v>高于同行20%</v>
      </c>
      <c r="AO597" s="63">
        <f t="shared" si="161"/>
        <v>46104.3696064815</v>
      </c>
      <c r="AP597" s="5" t="str">
        <f t="shared" si="162"/>
        <v/>
      </c>
      <c r="AQ597" s="60">
        <v>45481.4540259375</v>
      </c>
    </row>
    <row r="598" ht="17" spans="1:43">
      <c r="A598" s="5">
        <f t="shared" si="163"/>
        <v>595</v>
      </c>
      <c r="B598" s="55" t="str">
        <f t="shared" si="155"/>
        <v>无交易</v>
      </c>
      <c r="C598" s="2" t="str">
        <f t="shared" si="156"/>
        <v/>
      </c>
      <c r="D598" s="56" t="str">
        <f t="shared" si="157"/>
        <v>-</v>
      </c>
      <c r="E598" s="84" t="s">
        <v>1673</v>
      </c>
      <c r="F598" s="58">
        <v>45481.6962564815</v>
      </c>
      <c r="G598" s="59" t="s">
        <v>1389</v>
      </c>
      <c r="H598" s="59" t="s">
        <v>66</v>
      </c>
      <c r="I598" s="59" t="s">
        <v>1674</v>
      </c>
      <c r="J598" s="59" t="s">
        <v>1675</v>
      </c>
      <c r="K598" s="59" t="s">
        <v>1676</v>
      </c>
      <c r="L598" s="59" t="s">
        <v>1677</v>
      </c>
      <c r="M598" s="60">
        <v>46104.3606481481</v>
      </c>
      <c r="N598" s="60"/>
      <c r="O598" s="60">
        <v>46103.7648576505</v>
      </c>
      <c r="P598" s="60"/>
      <c r="Q598" s="60"/>
      <c r="R598" s="59"/>
      <c r="S598" s="59"/>
      <c r="T598" s="59"/>
      <c r="U598" s="59"/>
      <c r="V598" s="59"/>
      <c r="W598" s="59"/>
      <c r="X598" s="59"/>
      <c r="Y598" s="59"/>
      <c r="Z598" s="59"/>
      <c r="AA598" s="59"/>
      <c r="AB598" s="59"/>
      <c r="AC598" s="59"/>
      <c r="AD598" s="61">
        <f>IF(AND($G598="正式版",$H598="中西医诊所"),IFERROR(R598/同类汇总数据!C$3,0),IF(AND($G598="正式版",$H598="中医诊所"),IFERROR(R598/同类汇总数据!C$4,0),IF(AND($G598="正式版",$H598="口腔诊所"),IFERROR(R598/同类汇总数据!C$5,0),IF(AND($G598="检查版",$H598="中西医诊所"),IFERROR(R598/同类汇总数据!C$6,0),IF(AND($G598="检查版",$H598="中医诊所"),IFERROR(R598/同类汇总数据!C$7,0),IF(AND($G598="检查版",$H598="口腔诊所"),IFERROR(R598/同类汇总数据!C$8,0),IF(AND($G598="互联网版",$H598="中西医诊所"),IFERROR(R598/同类汇总数据!C$9,0),IF(AND($G598="互联网版",$H598="中医诊所"),IFERROR(R598/同类汇总数据!C$10,0),IF(AND($G598="互联网版",$H598="口腔诊所"),IFERROR(R598/同类汇总数据!C$11,0))))))))))</f>
        <v>0</v>
      </c>
      <c r="AE598" s="61">
        <f>IF(AND($G598="正式版",$H598="中西医诊所"),IFERROR(S598/同类汇总数据!D$3,0),IF(AND($G598="正式版",$H598="中医诊所"),IFERROR(S598/同类汇总数据!D$4,0),IF(AND($G598="正式版",$H598="口腔诊所"),IFERROR(S598/同类汇总数据!D$5,0),IF(AND($G598="检查版",$H598="中西医诊所"),IFERROR(S598/同类汇总数据!D$6,0),IF(AND($G598="检查版",$H598="中医诊所"),IFERROR(S598/同类汇总数据!D$7,0),IF(AND($G598="检查版",$H598="口腔诊所"),IFERROR(S598/同类汇总数据!D$8,0),IF(AND($G598="互联网版",$H598="中西医诊所"),IFERROR(S598/同类汇总数据!D$9,0),IF(AND($G598="互联网版",$H598="中医诊所"),IFERROR(S598/同类汇总数据!D$10,0),IF(AND($G598="互联网版",$H598="口腔诊所"),IFERROR(S598/同类汇总数据!D$11,0))))))))))</f>
        <v>0</v>
      </c>
      <c r="AF598" s="61">
        <f>IF(AND($G598="正式版",$H598="中西医诊所"),IFERROR(T598/同类汇总数据!E$3,0),IF(AND($G598="正式版",$H598="中医诊所"),IFERROR(T598/同类汇总数据!E$4,0),IF(AND($G598="正式版",$H598="口腔诊所"),IFERROR(T598/同类汇总数据!E$5,0),IF(AND($G598="检查版",$H598="中西医诊所"),IFERROR(T598/同类汇总数据!E$6,0),IF(AND($G598="检查版",$H598="中医诊所"),IFERROR(T598/同类汇总数据!E$7,0),IF(AND($G598="检查版",$H598="口腔诊所"),IFERROR(T598/同类汇总数据!E$8,0),IF(AND($G598="互联网版",$H598="中西医诊所"),IFERROR(T598/同类汇总数据!E$9,0),IF(AND($G598="互联网版",$H598="中医诊所"),IFERROR(T598/同类汇总数据!E$10,0),IF(AND($G598="互联网版",$H598="口腔诊所"),IFERROR(T598/同类汇总数据!E$11,0))))))))))</f>
        <v>0</v>
      </c>
      <c r="AG598" s="61">
        <f>IF(AND($G598="正式版",$H598="中西医诊所"),IFERROR(U598/同类汇总数据!F$3,0),IF(AND($G598="正式版",$H598="中医诊所"),IFERROR(U598/同类汇总数据!F$4,0),IF(AND($G598="正式版",$H598="口腔诊所"),IFERROR(U598/同类汇总数据!F$5,0),IF(AND($G598="检查版",$H598="中西医诊所"),IFERROR(U598/同类汇总数据!F$6,0),IF(AND($G598="检查版",$H598="中医诊所"),IFERROR(U598/同类汇总数据!F$7,0),IF(AND($G598="检查版",$H598="口腔诊所"),IFERROR(U598/同类汇总数据!F$8,0),IF(AND($G598="互联网版",$H598="中西医诊所"),IFERROR(U598/同类汇总数据!F$9,0),IF(AND($G598="互联网版",$H598="中医诊所"),IFERROR(U598/同类汇总数据!F$10,0),IF(AND($G598="互联网版",$H598="口腔诊所"),IFERROR(U598/同类汇总数据!F$11,0))))))))))</f>
        <v>0</v>
      </c>
      <c r="AH598" s="61">
        <f>IF(AND($G598="正式版",$H598="中西医诊所"),IFERROR(V598/同类汇总数据!G$3,0),IF(AND($G598="正式版",$H598="中医诊所"),IFERROR(V598/同类汇总数据!G$4,0),IF(AND($G598="正式版",$H598="口腔诊所"),IFERROR(V598/同类汇总数据!G$5,0),IF(AND($G598="检查版",$H598="中西医诊所"),IFERROR(V598/同类汇总数据!G$6,0),IF(AND($G598="检查版",$H598="中医诊所"),IFERROR(V598/同类汇总数据!G$7,0),IF(AND($G598="检查版",$H598="口腔诊所"),IFERROR(V598/同类汇总数据!G$8,0),IF(AND($G598="互联网版",$H598="中西医诊所"),IFERROR(V598/同类汇总数据!G$9,0),IF(AND($G598="互联网版",$H598="中医诊所"),IFERROR(V598/同类汇总数据!G$10,0),IF(AND($G598="互联网版",$H598="口腔诊所"),IFERROR(V598/同类汇总数据!G$11,0))))))))))</f>
        <v>0</v>
      </c>
      <c r="AI598" s="61">
        <f>IF(AND($G598="正式版",$H598="中西医诊所"),IFERROR(W598/同类汇总数据!H$3,0),IF(AND($G598="正式版",$H598="中医诊所"),IFERROR(W598/同类汇总数据!H$4,0),IF(AND($G598="正式版",$H598="口腔诊所"),IFERROR(W598/同类汇总数据!H$5,0),IF(AND($G598="检查版",$H598="中西医诊所"),IFERROR(W598/同类汇总数据!H$6,0),IF(AND($G598="检查版",$H598="中医诊所"),IFERROR(W598/同类汇总数据!H$7,0),IF(AND($G598="检查版",$H598="口腔诊所"),IFERROR(W598/同类汇总数据!H$8,0),IF(AND($G598="互联网版",$H598="中西医诊所"),IFERROR(W598/同类汇总数据!H$9,0),IF(AND($G598="互联网版",$H598="中医诊所"),IFERROR(W598/同类汇总数据!H$10,0),IF(AND($G598="互联网版",$H598="口腔诊所"),IFERROR(W598/同类汇总数据!H$11,0))))))))))</f>
        <v>0</v>
      </c>
      <c r="AJ598" s="61">
        <f>IF(AND($G598="正式版",$H598="中西医诊所"),IFERROR(X598/同类汇总数据!I$3,0),IF(AND($G598="正式版",$H598="中医诊所"),IFERROR(X598/同类汇总数据!I$4,0),IF(AND($G598="正式版",$H598="口腔诊所"),IFERROR(X598/同类汇总数据!I$5,0),IF(AND($G598="检查版",$H598="中西医诊所"),IFERROR(X598/同类汇总数据!I$6,0),IF(AND($G598="检查版",$H598="中医诊所"),IFERROR(X598/同类汇总数据!I$7,0),IF(AND($G598="检查版",$H598="口腔诊所"),IFERROR(X598/同类汇总数据!I$8,0),IF(AND($G598="互联网版",$H598="中西医诊所"),IFERROR(X598/同类汇总数据!I$9,0),IF(AND($G598="互联网版",$H598="中医诊所"),IFERROR(X598/同类汇总数据!I$10,0),IF(AND($G598="互联网版",$H598="口腔诊所"),IFERROR(X598/同类汇总数据!I$11,0))))))))))</f>
        <v>0</v>
      </c>
      <c r="AK598" s="61">
        <f>IF(AND($G598="正式版",$H598="中西医诊所"),IFERROR(Y598/同类汇总数据!J$3,0),IF(AND($G598="正式版",$H598="中医诊所"),IFERROR(Y598/同类汇总数据!J$4,0),IF(AND($G598="正式版",$H598="口腔诊所"),IFERROR(Y598/同类汇总数据!J$5,0),IF(AND($G598="检查版",$H598="中西医诊所"),IFERROR(Y598/同类汇总数据!J$6,0),IF(AND($G598="检查版",$H598="中医诊所"),IFERROR(Y598/同类汇总数据!J$7,0),IF(AND($G598="检查版",$H598="口腔诊所"),IFERROR(Y598/同类汇总数据!J$8,0),IF(AND($G598="互联网版",$H598="中西医诊所"),IFERROR(Y598/同类汇总数据!J$9,0),IF(AND($G598="互联网版",$H598="中医诊所"),IFERROR(Y598/同类汇总数据!J$10,0),IF(AND($G598="互联网版",$H598="口腔诊所"),IFERROR(Y598/同类汇总数据!J$11,0))))))))))</f>
        <v>0</v>
      </c>
      <c r="AL598" s="62" t="str">
        <f ca="1" t="shared" si="158"/>
        <v>-</v>
      </c>
      <c r="AM598" s="62" t="str">
        <f t="shared" si="159"/>
        <v>低于同行20%</v>
      </c>
      <c r="AN598" s="5" t="str">
        <f t="shared" si="160"/>
        <v>低于同行20%</v>
      </c>
      <c r="AO598" s="63">
        <f t="shared" si="161"/>
        <v>46104.3606481481</v>
      </c>
      <c r="AP598" s="5" t="str">
        <f t="shared" si="162"/>
        <v/>
      </c>
      <c r="AQ598" s="60">
        <v>45481.6883989468</v>
      </c>
    </row>
    <row r="599" ht="17" spans="1:43">
      <c r="A599" s="5">
        <f t="shared" si="163"/>
        <v>596</v>
      </c>
      <c r="B599" s="55" t="str">
        <f t="shared" si="155"/>
        <v>交易波动较大</v>
      </c>
      <c r="C599" s="2" t="str">
        <f t="shared" si="156"/>
        <v/>
      </c>
      <c r="D599" s="56" t="str">
        <f t="shared" si="157"/>
        <v>-</v>
      </c>
      <c r="E599" s="84" t="s">
        <v>1678</v>
      </c>
      <c r="F599" s="58">
        <v>45481.7263450347</v>
      </c>
      <c r="G599" s="59" t="s">
        <v>38</v>
      </c>
      <c r="H599" s="59" t="s">
        <v>39</v>
      </c>
      <c r="I599" s="59" t="s">
        <v>40</v>
      </c>
      <c r="J599" s="59" t="s">
        <v>280</v>
      </c>
      <c r="K599" s="59" t="s">
        <v>1679</v>
      </c>
      <c r="L599" s="59" t="s">
        <v>1279</v>
      </c>
      <c r="M599" s="60">
        <v>46103.8140393519</v>
      </c>
      <c r="N599" s="60">
        <v>46103.8261120833</v>
      </c>
      <c r="O599" s="60">
        <v>46103.8244685995</v>
      </c>
      <c r="P599" s="60">
        <v>46103.3936125116</v>
      </c>
      <c r="Q599" s="60">
        <v>46103.8261191667</v>
      </c>
      <c r="R599" s="59">
        <v>900</v>
      </c>
      <c r="S599" s="59">
        <v>8365</v>
      </c>
      <c r="T599" s="59">
        <v>23120.6</v>
      </c>
      <c r="U599" s="59">
        <v>20186.6</v>
      </c>
      <c r="V599" s="59">
        <v>2</v>
      </c>
      <c r="W599" s="59">
        <v>14</v>
      </c>
      <c r="X599" s="59">
        <v>46</v>
      </c>
      <c r="Y599" s="59">
        <v>40</v>
      </c>
      <c r="Z599" s="59">
        <v>560.7388888889</v>
      </c>
      <c r="AA599" s="59">
        <v>0.0354004208</v>
      </c>
      <c r="AB599" s="59">
        <v>0.2100470299</v>
      </c>
      <c r="AC599" s="59">
        <v>-0.2711931012</v>
      </c>
      <c r="AD599" s="61">
        <f>IF(AND($G599="正式版",$H599="中西医诊所"),IFERROR(R599/同类汇总数据!C$3,0),IF(AND($G599="正式版",$H599="中医诊所"),IFERROR(R599/同类汇总数据!C$4,0),IF(AND($G599="正式版",$H599="口腔诊所"),IFERROR(R599/同类汇总数据!C$5,0),IF(AND($G599="检查版",$H599="中西医诊所"),IFERROR(R599/同类汇总数据!C$6,0),IF(AND($G599="检查版",$H599="中医诊所"),IFERROR(R599/同类汇总数据!C$7,0),IF(AND($G599="检查版",$H599="口腔诊所"),IFERROR(R599/同类汇总数据!C$8,0),IF(AND($G599="互联网版",$H599="中西医诊所"),IFERROR(R599/同类汇总数据!C$9,0),IF(AND($G599="互联网版",$H599="中医诊所"),IFERROR(R599/同类汇总数据!C$10,0),IF(AND($G599="互联网版",$H599="口腔诊所"),IFERROR(R599/同类汇总数据!C$11,0))))))))))</f>
        <v>0.0983418256156826</v>
      </c>
      <c r="AE599" s="61">
        <f>IF(AND($G599="正式版",$H599="中西医诊所"),IFERROR(S599/同类汇总数据!D$3,0),IF(AND($G599="正式版",$H599="中医诊所"),IFERROR(S599/同类汇总数据!D$4,0),IF(AND($G599="正式版",$H599="口腔诊所"),IFERROR(S599/同类汇总数据!D$5,0),IF(AND($G599="检查版",$H599="中西医诊所"),IFERROR(S599/同类汇总数据!D$6,0),IF(AND($G599="检查版",$H599="中医诊所"),IFERROR(S599/同类汇总数据!D$7,0),IF(AND($G599="检查版",$H599="口腔诊所"),IFERROR(S599/同类汇总数据!D$8,0),IF(AND($G599="互联网版",$H599="中西医诊所"),IFERROR(S599/同类汇总数据!D$9,0),IF(AND($G599="互联网版",$H599="中医诊所"),IFERROR(S599/同类汇总数据!D$10,0),IF(AND($G599="互联网版",$H599="口腔诊所"),IFERROR(S599/同类汇总数据!D$11,0))))))))))</f>
        <v>0.229280444192408</v>
      </c>
      <c r="AF599" s="61">
        <f>IF(AND($G599="正式版",$H599="中西医诊所"),IFERROR(T599/同类汇总数据!E$3,0),IF(AND($G599="正式版",$H599="中医诊所"),IFERROR(T599/同类汇总数据!E$4,0),IF(AND($G599="正式版",$H599="口腔诊所"),IFERROR(T599/同类汇总数据!E$5,0),IF(AND($G599="检查版",$H599="中西医诊所"),IFERROR(T599/同类汇总数据!E$6,0),IF(AND($G599="检查版",$H599="中医诊所"),IFERROR(T599/同类汇总数据!E$7,0),IF(AND($G599="检查版",$H599="口腔诊所"),IFERROR(T599/同类汇总数据!E$8,0),IF(AND($G599="互联网版",$H599="中西医诊所"),IFERROR(T599/同类汇总数据!E$9,0),IF(AND($G599="互联网版",$H599="中医诊所"),IFERROR(T599/同类汇总数据!E$10,0),IF(AND($G599="互联网版",$H599="口腔诊所"),IFERROR(T599/同类汇总数据!E$11,0))))))))))</f>
        <v>0.211889700143605</v>
      </c>
      <c r="AG599" s="61">
        <f>IF(AND($G599="正式版",$H599="中西医诊所"),IFERROR(U599/同类汇总数据!F$3,0),IF(AND($G599="正式版",$H599="中医诊所"),IFERROR(U599/同类汇总数据!F$4,0),IF(AND($G599="正式版",$H599="口腔诊所"),IFERROR(U599/同类汇总数据!F$5,0),IF(AND($G599="检查版",$H599="中西医诊所"),IFERROR(U599/同类汇总数据!F$6,0),IF(AND($G599="检查版",$H599="中医诊所"),IFERROR(U599/同类汇总数据!F$7,0),IF(AND($G599="检查版",$H599="口腔诊所"),IFERROR(U599/同类汇总数据!F$8,0),IF(AND($G599="互联网版",$H599="中西医诊所"),IFERROR(U599/同类汇总数据!F$9,0),IF(AND($G599="互联网版",$H599="中医诊所"),IFERROR(U599/同类汇总数据!F$10,0),IF(AND($G599="互联网版",$H599="口腔诊所"),IFERROR(U599/同类汇总数据!F$11,0))))))))))</f>
        <v>0.210445483727638</v>
      </c>
      <c r="AH599" s="61">
        <f>IF(AND($G599="正式版",$H599="中西医诊所"),IFERROR(V599/同类汇总数据!G$3,0),IF(AND($G599="正式版",$H599="中医诊所"),IFERROR(V599/同类汇总数据!G$4,0),IF(AND($G599="正式版",$H599="口腔诊所"),IFERROR(V599/同类汇总数据!G$5,0),IF(AND($G599="检查版",$H599="中西医诊所"),IFERROR(V599/同类汇总数据!G$6,0),IF(AND($G599="检查版",$H599="中医诊所"),IFERROR(V599/同类汇总数据!G$7,0),IF(AND($G599="检查版",$H599="口腔诊所"),IFERROR(V599/同类汇总数据!G$8,0),IF(AND($G599="互联网版",$H599="中西医诊所"),IFERROR(V599/同类汇总数据!G$9,0),IF(AND($G599="互联网版",$H599="中医诊所"),IFERROR(V599/同类汇总数据!G$10,0),IF(AND($G599="互联网版",$H599="口腔诊所"),IFERROR(V599/同类汇总数据!G$11,0))))))))))</f>
        <v>0.0210968016193905</v>
      </c>
      <c r="AI599" s="61">
        <f>IF(AND($G599="正式版",$H599="中西医诊所"),IFERROR(W599/同类汇总数据!H$3,0),IF(AND($G599="正式版",$H599="中医诊所"),IFERROR(W599/同类汇总数据!H$4,0),IF(AND($G599="正式版",$H599="口腔诊所"),IFERROR(W599/同类汇总数据!H$5,0),IF(AND($G599="检查版",$H599="中西医诊所"),IFERROR(W599/同类汇总数据!H$6,0),IF(AND($G599="检查版",$H599="中医诊所"),IFERROR(W599/同类汇总数据!H$7,0),IF(AND($G599="检查版",$H599="口腔诊所"),IFERROR(W599/同类汇总数据!H$8,0),IF(AND($G599="互联网版",$H599="中西医诊所"),IFERROR(W599/同类汇总数据!H$9,0),IF(AND($G599="互联网版",$H599="中医诊所"),IFERROR(W599/同类汇总数据!H$10,0),IF(AND($G599="互联网版",$H599="口腔诊所"),IFERROR(W599/同类汇总数据!H$11,0))))))))))</f>
        <v>0.0382900327762681</v>
      </c>
      <c r="AJ599" s="61">
        <f>IF(AND($G599="正式版",$H599="中西医诊所"),IFERROR(X599/同类汇总数据!I$3,0),IF(AND($G599="正式版",$H599="中医诊所"),IFERROR(X599/同类汇总数据!I$4,0),IF(AND($G599="正式版",$H599="口腔诊所"),IFERROR(X599/同类汇总数据!I$5,0),IF(AND($G599="检查版",$H599="中西医诊所"),IFERROR(X599/同类汇总数据!I$6,0),IF(AND($G599="检查版",$H599="中医诊所"),IFERROR(X599/同类汇总数据!I$7,0),IF(AND($G599="检查版",$H599="口腔诊所"),IFERROR(X599/同类汇总数据!I$8,0),IF(AND($G599="互联网版",$H599="中西医诊所"),IFERROR(X599/同类汇总数据!I$9,0),IF(AND($G599="互联网版",$H599="中医诊所"),IFERROR(X599/同类汇总数据!I$10,0),IF(AND($G599="互联网版",$H599="口腔诊所"),IFERROR(X599/同类汇总数据!I$11,0))))))))))</f>
        <v>0.0406752120571232</v>
      </c>
      <c r="AK599" s="61">
        <f>IF(AND($G599="正式版",$H599="中西医诊所"),IFERROR(Y599/同类汇总数据!J$3,0),IF(AND($G599="正式版",$H599="中医诊所"),IFERROR(Y599/同类汇总数据!J$4,0),IF(AND($G599="正式版",$H599="口腔诊所"),IFERROR(Y599/同类汇总数据!J$5,0),IF(AND($G599="检查版",$H599="中西医诊所"),IFERROR(Y599/同类汇总数据!J$6,0),IF(AND($G599="检查版",$H599="中医诊所"),IFERROR(Y599/同类汇总数据!J$7,0),IF(AND($G599="检查版",$H599="口腔诊所"),IFERROR(Y599/同类汇总数据!J$8,0),IF(AND($G599="互联网版",$H599="中西医诊所"),IFERROR(Y599/同类汇总数据!J$9,0),IF(AND($G599="互联网版",$H599="中医诊所"),IFERROR(Y599/同类汇总数据!J$10,0),IF(AND($G599="互联网版",$H599="口腔诊所"),IFERROR(Y599/同类汇总数据!J$11,0))))))))))</f>
        <v>0.0399687284668475</v>
      </c>
      <c r="AL599" s="62" t="str">
        <f ca="1" t="shared" si="158"/>
        <v>-</v>
      </c>
      <c r="AM599" s="62" t="str">
        <f t="shared" si="159"/>
        <v>低于同行50%</v>
      </c>
      <c r="AN599" s="5" t="str">
        <f t="shared" si="160"/>
        <v>低于同行20%</v>
      </c>
      <c r="AO599" s="63">
        <f t="shared" si="161"/>
        <v>46103.8261191667</v>
      </c>
      <c r="AP599" s="5" t="str">
        <f t="shared" si="162"/>
        <v/>
      </c>
      <c r="AQ599" s="60">
        <v>45481.6934546065</v>
      </c>
    </row>
    <row r="600" ht="17" spans="1:43">
      <c r="A600" s="5">
        <f t="shared" si="163"/>
        <v>597</v>
      </c>
      <c r="B600" s="55" t="str">
        <f t="shared" si="155"/>
        <v>无交易</v>
      </c>
      <c r="C600" s="2" t="str">
        <f t="shared" si="156"/>
        <v/>
      </c>
      <c r="D600" s="56" t="str">
        <f t="shared" si="157"/>
        <v>流失</v>
      </c>
      <c r="E600" s="84" t="s">
        <v>1680</v>
      </c>
      <c r="F600" s="58">
        <v>45481.7572502083</v>
      </c>
      <c r="G600" s="59" t="s">
        <v>60</v>
      </c>
      <c r="H600" s="59" t="s">
        <v>39</v>
      </c>
      <c r="I600" s="59" t="s">
        <v>40</v>
      </c>
      <c r="J600" s="59" t="s">
        <v>374</v>
      </c>
      <c r="K600" s="59" t="s">
        <v>1681</v>
      </c>
      <c r="L600" s="59" t="s">
        <v>1200</v>
      </c>
      <c r="M600" s="60">
        <v>45481.7746990741</v>
      </c>
      <c r="N600" s="60"/>
      <c r="O600" s="60"/>
      <c r="P600" s="60"/>
      <c r="Q600" s="60"/>
      <c r="R600" s="59"/>
      <c r="S600" s="59"/>
      <c r="T600" s="59"/>
      <c r="U600" s="59"/>
      <c r="V600" s="59"/>
      <c r="W600" s="59"/>
      <c r="X600" s="59"/>
      <c r="Y600" s="59"/>
      <c r="Z600" s="59"/>
      <c r="AA600" s="59"/>
      <c r="AB600" s="59"/>
      <c r="AC600" s="59"/>
      <c r="AD600" s="61">
        <f>IF(AND($G600="正式版",$H600="中西医诊所"),IFERROR(R600/同类汇总数据!C$3,0),IF(AND($G600="正式版",$H600="中医诊所"),IFERROR(R600/同类汇总数据!C$4,0),IF(AND($G600="正式版",$H600="口腔诊所"),IFERROR(R600/同类汇总数据!C$5,0),IF(AND($G600="检查版",$H600="中西医诊所"),IFERROR(R600/同类汇总数据!C$6,0),IF(AND($G600="检查版",$H600="中医诊所"),IFERROR(R600/同类汇总数据!C$7,0),IF(AND($G600="检查版",$H600="口腔诊所"),IFERROR(R600/同类汇总数据!C$8,0),IF(AND($G600="互联网版",$H600="中西医诊所"),IFERROR(R600/同类汇总数据!C$9,0),IF(AND($G600="互联网版",$H600="中医诊所"),IFERROR(R600/同类汇总数据!C$10,0),IF(AND($G600="互联网版",$H600="口腔诊所"),IFERROR(R600/同类汇总数据!C$11,0))))))))))</f>
        <v>0</v>
      </c>
      <c r="AE600" s="61">
        <f>IF(AND($G600="正式版",$H600="中西医诊所"),IFERROR(S600/同类汇总数据!D$3,0),IF(AND($G600="正式版",$H600="中医诊所"),IFERROR(S600/同类汇总数据!D$4,0),IF(AND($G600="正式版",$H600="口腔诊所"),IFERROR(S600/同类汇总数据!D$5,0),IF(AND($G600="检查版",$H600="中西医诊所"),IFERROR(S600/同类汇总数据!D$6,0),IF(AND($G600="检查版",$H600="中医诊所"),IFERROR(S600/同类汇总数据!D$7,0),IF(AND($G600="检查版",$H600="口腔诊所"),IFERROR(S600/同类汇总数据!D$8,0),IF(AND($G600="互联网版",$H600="中西医诊所"),IFERROR(S600/同类汇总数据!D$9,0),IF(AND($G600="互联网版",$H600="中医诊所"),IFERROR(S600/同类汇总数据!D$10,0),IF(AND($G600="互联网版",$H600="口腔诊所"),IFERROR(S600/同类汇总数据!D$11,0))))))))))</f>
        <v>0</v>
      </c>
      <c r="AF600" s="61">
        <f>IF(AND($G600="正式版",$H600="中西医诊所"),IFERROR(T600/同类汇总数据!E$3,0),IF(AND($G600="正式版",$H600="中医诊所"),IFERROR(T600/同类汇总数据!E$4,0),IF(AND($G600="正式版",$H600="口腔诊所"),IFERROR(T600/同类汇总数据!E$5,0),IF(AND($G600="检查版",$H600="中西医诊所"),IFERROR(T600/同类汇总数据!E$6,0),IF(AND($G600="检查版",$H600="中医诊所"),IFERROR(T600/同类汇总数据!E$7,0),IF(AND($G600="检查版",$H600="口腔诊所"),IFERROR(T600/同类汇总数据!E$8,0),IF(AND($G600="互联网版",$H600="中西医诊所"),IFERROR(T600/同类汇总数据!E$9,0),IF(AND($G600="互联网版",$H600="中医诊所"),IFERROR(T600/同类汇总数据!E$10,0),IF(AND($G600="互联网版",$H600="口腔诊所"),IFERROR(T600/同类汇总数据!E$11,0))))))))))</f>
        <v>0</v>
      </c>
      <c r="AG600" s="61">
        <f>IF(AND($G600="正式版",$H600="中西医诊所"),IFERROR(U600/同类汇总数据!F$3,0),IF(AND($G600="正式版",$H600="中医诊所"),IFERROR(U600/同类汇总数据!F$4,0),IF(AND($G600="正式版",$H600="口腔诊所"),IFERROR(U600/同类汇总数据!F$5,0),IF(AND($G600="检查版",$H600="中西医诊所"),IFERROR(U600/同类汇总数据!F$6,0),IF(AND($G600="检查版",$H600="中医诊所"),IFERROR(U600/同类汇总数据!F$7,0),IF(AND($G600="检查版",$H600="口腔诊所"),IFERROR(U600/同类汇总数据!F$8,0),IF(AND($G600="互联网版",$H600="中西医诊所"),IFERROR(U600/同类汇总数据!F$9,0),IF(AND($G600="互联网版",$H600="中医诊所"),IFERROR(U600/同类汇总数据!F$10,0),IF(AND($G600="互联网版",$H600="口腔诊所"),IFERROR(U600/同类汇总数据!F$11,0))))))))))</f>
        <v>0</v>
      </c>
      <c r="AH600" s="61">
        <f>IF(AND($G600="正式版",$H600="中西医诊所"),IFERROR(V600/同类汇总数据!G$3,0),IF(AND($G600="正式版",$H600="中医诊所"),IFERROR(V600/同类汇总数据!G$4,0),IF(AND($G600="正式版",$H600="口腔诊所"),IFERROR(V600/同类汇总数据!G$5,0),IF(AND($G600="检查版",$H600="中西医诊所"),IFERROR(V600/同类汇总数据!G$6,0),IF(AND($G600="检查版",$H600="中医诊所"),IFERROR(V600/同类汇总数据!G$7,0),IF(AND($G600="检查版",$H600="口腔诊所"),IFERROR(V600/同类汇总数据!G$8,0),IF(AND($G600="互联网版",$H600="中西医诊所"),IFERROR(V600/同类汇总数据!G$9,0),IF(AND($G600="互联网版",$H600="中医诊所"),IFERROR(V600/同类汇总数据!G$10,0),IF(AND($G600="互联网版",$H600="口腔诊所"),IFERROR(V600/同类汇总数据!G$11,0))))))))))</f>
        <v>0</v>
      </c>
      <c r="AI600" s="61">
        <f>IF(AND($G600="正式版",$H600="中西医诊所"),IFERROR(W600/同类汇总数据!H$3,0),IF(AND($G600="正式版",$H600="中医诊所"),IFERROR(W600/同类汇总数据!H$4,0),IF(AND($G600="正式版",$H600="口腔诊所"),IFERROR(W600/同类汇总数据!H$5,0),IF(AND($G600="检查版",$H600="中西医诊所"),IFERROR(W600/同类汇总数据!H$6,0),IF(AND($G600="检查版",$H600="中医诊所"),IFERROR(W600/同类汇总数据!H$7,0),IF(AND($G600="检查版",$H600="口腔诊所"),IFERROR(W600/同类汇总数据!H$8,0),IF(AND($G600="互联网版",$H600="中西医诊所"),IFERROR(W600/同类汇总数据!H$9,0),IF(AND($G600="互联网版",$H600="中医诊所"),IFERROR(W600/同类汇总数据!H$10,0),IF(AND($G600="互联网版",$H600="口腔诊所"),IFERROR(W600/同类汇总数据!H$11,0))))))))))</f>
        <v>0</v>
      </c>
      <c r="AJ600" s="61">
        <f>IF(AND($G600="正式版",$H600="中西医诊所"),IFERROR(X600/同类汇总数据!I$3,0),IF(AND($G600="正式版",$H600="中医诊所"),IFERROR(X600/同类汇总数据!I$4,0),IF(AND($G600="正式版",$H600="口腔诊所"),IFERROR(X600/同类汇总数据!I$5,0),IF(AND($G600="检查版",$H600="中西医诊所"),IFERROR(X600/同类汇总数据!I$6,0),IF(AND($G600="检查版",$H600="中医诊所"),IFERROR(X600/同类汇总数据!I$7,0),IF(AND($G600="检查版",$H600="口腔诊所"),IFERROR(X600/同类汇总数据!I$8,0),IF(AND($G600="互联网版",$H600="中西医诊所"),IFERROR(X600/同类汇总数据!I$9,0),IF(AND($G600="互联网版",$H600="中医诊所"),IFERROR(X600/同类汇总数据!I$10,0),IF(AND($G600="互联网版",$H600="口腔诊所"),IFERROR(X600/同类汇总数据!I$11,0))))))))))</f>
        <v>0</v>
      </c>
      <c r="AK600" s="61">
        <f>IF(AND($G600="正式版",$H600="中西医诊所"),IFERROR(Y600/同类汇总数据!J$3,0),IF(AND($G600="正式版",$H600="中医诊所"),IFERROR(Y600/同类汇总数据!J$4,0),IF(AND($G600="正式版",$H600="口腔诊所"),IFERROR(Y600/同类汇总数据!J$5,0),IF(AND($G600="检查版",$H600="中西医诊所"),IFERROR(Y600/同类汇总数据!J$6,0),IF(AND($G600="检查版",$H600="中医诊所"),IFERROR(Y600/同类汇总数据!J$7,0),IF(AND($G600="检查版",$H600="口腔诊所"),IFERROR(Y600/同类汇总数据!J$8,0),IF(AND($G600="互联网版",$H600="中西医诊所"),IFERROR(Y600/同类汇总数据!J$9,0),IF(AND($G600="互联网版",$H600="中医诊所"),IFERROR(Y600/同类汇总数据!J$10,0),IF(AND($G600="互联网版",$H600="口腔诊所"),IFERROR(Y600/同类汇总数据!J$11,0))))))))))</f>
        <v>0</v>
      </c>
      <c r="AL600" s="62" t="str">
        <f ca="1" t="shared" si="158"/>
        <v>今年内未操作</v>
      </c>
      <c r="AM600" s="62" t="str">
        <f t="shared" si="159"/>
        <v>低于同行20%</v>
      </c>
      <c r="AN600" s="5" t="str">
        <f t="shared" si="160"/>
        <v>低于同行20%</v>
      </c>
      <c r="AO600" s="63">
        <f t="shared" si="161"/>
        <v>45481.7746990741</v>
      </c>
      <c r="AP600" s="5" t="str">
        <f t="shared" si="162"/>
        <v/>
      </c>
      <c r="AQ600" s="60">
        <v>45481.6941320255</v>
      </c>
    </row>
    <row r="601" ht="17" spans="1:43">
      <c r="A601" s="5">
        <f t="shared" si="163"/>
        <v>598</v>
      </c>
      <c r="B601" s="55" t="str">
        <f t="shared" si="155"/>
        <v>连续三月交易上升</v>
      </c>
      <c r="C601" s="2" t="str">
        <f t="shared" si="156"/>
        <v/>
      </c>
      <c r="D601" s="56" t="str">
        <f t="shared" si="157"/>
        <v>-</v>
      </c>
      <c r="E601" s="84" t="s">
        <v>1682</v>
      </c>
      <c r="F601" s="58">
        <v>45482.4676585764</v>
      </c>
      <c r="G601" s="59" t="s">
        <v>38</v>
      </c>
      <c r="H601" s="59" t="s">
        <v>63</v>
      </c>
      <c r="I601" s="59" t="s">
        <v>40</v>
      </c>
      <c r="J601" s="59" t="s">
        <v>45</v>
      </c>
      <c r="K601" s="59" t="s">
        <v>1683</v>
      </c>
      <c r="L601" s="59"/>
      <c r="M601" s="60">
        <v>46103.509525463</v>
      </c>
      <c r="N601" s="60">
        <v>46103.5945628472</v>
      </c>
      <c r="O601" s="60">
        <v>46103.5936806713</v>
      </c>
      <c r="P601" s="60">
        <v>45821.5905344213</v>
      </c>
      <c r="Q601" s="60">
        <v>45857.5616206829</v>
      </c>
      <c r="R601" s="59">
        <v>4800</v>
      </c>
      <c r="S601" s="59">
        <v>7960</v>
      </c>
      <c r="T601" s="59">
        <v>20574</v>
      </c>
      <c r="U601" s="59">
        <v>19986</v>
      </c>
      <c r="V601" s="59">
        <v>1</v>
      </c>
      <c r="W601" s="59">
        <v>9</v>
      </c>
      <c r="X601" s="59">
        <v>25</v>
      </c>
      <c r="Y601" s="59">
        <v>23</v>
      </c>
      <c r="Z601" s="85" t="s">
        <v>1684</v>
      </c>
      <c r="AA601" s="59">
        <v>2.2384052075</v>
      </c>
      <c r="AB601" s="59">
        <v>-0.7579755809</v>
      </c>
      <c r="AC601" s="59">
        <v>0.4591954023</v>
      </c>
      <c r="AD601" s="61">
        <f>IF(AND($G601="正式版",$H601="中西医诊所"),IFERROR(R601/同类汇总数据!C$3,0),IF(AND($G601="正式版",$H601="中医诊所"),IFERROR(R601/同类汇总数据!C$4,0),IF(AND($G601="正式版",$H601="口腔诊所"),IFERROR(R601/同类汇总数据!C$5,0),IF(AND($G601="检查版",$H601="中西医诊所"),IFERROR(R601/同类汇总数据!C$6,0),IF(AND($G601="检查版",$H601="中医诊所"),IFERROR(R601/同类汇总数据!C$7,0),IF(AND($G601="检查版",$H601="口腔诊所"),IFERROR(R601/同类汇总数据!C$8,0),IF(AND($G601="互联网版",$H601="中西医诊所"),IFERROR(R601/同类汇总数据!C$9,0),IF(AND($G601="互联网版",$H601="中医诊所"),IFERROR(R601/同类汇总数据!C$10,0),IF(AND($G601="互联网版",$H601="口腔诊所"),IFERROR(R601/同类汇总数据!C$11,0))))))))))</f>
        <v>0.480117916761136</v>
      </c>
      <c r="AE601" s="61">
        <f>IF(AND($G601="正式版",$H601="中西医诊所"),IFERROR(S601/同类汇总数据!D$3,0),IF(AND($G601="正式版",$H601="中医诊所"),IFERROR(S601/同类汇总数据!D$4,0),IF(AND($G601="正式版",$H601="口腔诊所"),IFERROR(S601/同类汇总数据!D$5,0),IF(AND($G601="检查版",$H601="中西医诊所"),IFERROR(S601/同类汇总数据!D$6,0),IF(AND($G601="检查版",$H601="中医诊所"),IFERROR(S601/同类汇总数据!D$7,0),IF(AND($G601="检查版",$H601="口腔诊所"),IFERROR(S601/同类汇总数据!D$8,0),IF(AND($G601="互联网版",$H601="中西医诊所"),IFERROR(S601/同类汇总数据!D$9,0),IF(AND($G601="互联网版",$H601="中医诊所"),IFERROR(S601/同类汇总数据!D$10,0),IF(AND($G601="互联网版",$H601="口腔诊所"),IFERROR(S601/同类汇总数据!D$11,0))))))))))</f>
        <v>0.183279977730522</v>
      </c>
      <c r="AF601" s="61">
        <f>IF(AND($G601="正式版",$H601="中西医诊所"),IFERROR(T601/同类汇总数据!E$3,0),IF(AND($G601="正式版",$H601="中医诊所"),IFERROR(T601/同类汇总数据!E$4,0),IF(AND($G601="正式版",$H601="口腔诊所"),IFERROR(T601/同类汇总数据!E$5,0),IF(AND($G601="检查版",$H601="中西医诊所"),IFERROR(T601/同类汇总数据!E$6,0),IF(AND($G601="检查版",$H601="中医诊所"),IFERROR(T601/同类汇总数据!E$7,0),IF(AND($G601="检查版",$H601="口腔诊所"),IFERROR(T601/同类汇总数据!E$8,0),IF(AND($G601="互联网版",$H601="中西医诊所"),IFERROR(T601/同类汇总数据!E$9,0),IF(AND($G601="互联网版",$H601="中医诊所"),IFERROR(T601/同类汇总数据!E$10,0),IF(AND($G601="互联网版",$H601="口腔诊所"),IFERROR(T601/同类汇总数据!E$11,0))))))))))</f>
        <v>0.185573770300867</v>
      </c>
      <c r="AG601" s="61">
        <f>IF(AND($G601="正式版",$H601="中西医诊所"),IFERROR(U601/同类汇总数据!F$3,0),IF(AND($G601="正式版",$H601="中医诊所"),IFERROR(U601/同类汇总数据!F$4,0),IF(AND($G601="正式版",$H601="口腔诊所"),IFERROR(U601/同类汇总数据!F$5,0),IF(AND($G601="检查版",$H601="中西医诊所"),IFERROR(U601/同类汇总数据!F$6,0),IF(AND($G601="检查版",$H601="中医诊所"),IFERROR(U601/同类汇总数据!F$7,0),IF(AND($G601="检查版",$H601="口腔诊所"),IFERROR(U601/同类汇总数据!F$8,0),IF(AND($G601="互联网版",$H601="中西医诊所"),IFERROR(U601/同类汇总数据!F$9,0),IF(AND($G601="互联网版",$H601="中医诊所"),IFERROR(U601/同类汇总数据!F$10,0),IF(AND($G601="互联网版",$H601="口腔诊所"),IFERROR(U601/同类汇总数据!F$11,0))))))))))</f>
        <v>0.200064072742456</v>
      </c>
      <c r="AH601" s="61">
        <f>IF(AND($G601="正式版",$H601="中西医诊所"),IFERROR(V601/同类汇总数据!G$3,0),IF(AND($G601="正式版",$H601="中医诊所"),IFERROR(V601/同类汇总数据!G$4,0),IF(AND($G601="正式版",$H601="口腔诊所"),IFERROR(V601/同类汇总数据!G$5,0),IF(AND($G601="检查版",$H601="中西医诊所"),IFERROR(V601/同类汇总数据!G$6,0),IF(AND($G601="检查版",$H601="中医诊所"),IFERROR(V601/同类汇总数据!G$7,0),IF(AND($G601="检查版",$H601="口腔诊所"),IFERROR(V601/同类汇总数据!G$8,0),IF(AND($G601="互联网版",$H601="中西医诊所"),IFERROR(V601/同类汇总数据!G$9,0),IF(AND($G601="互联网版",$H601="中医诊所"),IFERROR(V601/同类汇总数据!G$10,0),IF(AND($G601="互联网版",$H601="口腔诊所"),IFERROR(V601/同类汇总数据!G$11,0))))))))))</f>
        <v>0.074314081032074</v>
      </c>
      <c r="AI601" s="61">
        <f>IF(AND($G601="正式版",$H601="中西医诊所"),IFERROR(W601/同类汇总数据!H$3,0),IF(AND($G601="正式版",$H601="中医诊所"),IFERROR(W601/同类汇总数据!H$4,0),IF(AND($G601="正式版",$H601="口腔诊所"),IFERROR(W601/同类汇总数据!H$5,0),IF(AND($G601="检查版",$H601="中西医诊所"),IFERROR(W601/同类汇总数据!H$6,0),IF(AND($G601="检查版",$H601="中医诊所"),IFERROR(W601/同类汇总数据!H$7,0),IF(AND($G601="检查版",$H601="口腔诊所"),IFERROR(W601/同类汇总数据!H$8,0),IF(AND($G601="互联网版",$H601="中西医诊所"),IFERROR(W601/同类汇总数据!H$9,0),IF(AND($G601="互联网版",$H601="中医诊所"),IFERROR(W601/同类汇总数据!H$10,0),IF(AND($G601="互联网版",$H601="口腔诊所"),IFERROR(W601/同类汇总数据!H$11,0))))))))))</f>
        <v>0.158488931309136</v>
      </c>
      <c r="AJ601" s="61">
        <f>IF(AND($G601="正式版",$H601="中西医诊所"),IFERROR(X601/同类汇总数据!I$3,0),IF(AND($G601="正式版",$H601="中医诊所"),IFERROR(X601/同类汇总数据!I$4,0),IF(AND($G601="正式版",$H601="口腔诊所"),IFERROR(X601/同类汇总数据!I$5,0),IF(AND($G601="检查版",$H601="中西医诊所"),IFERROR(X601/同类汇总数据!I$6,0),IF(AND($G601="检查版",$H601="中医诊所"),IFERROR(X601/同类汇总数据!I$7,0),IF(AND($G601="检查版",$H601="口腔诊所"),IFERROR(X601/同类汇总数据!I$8,0),IF(AND($G601="互联网版",$H601="中西医诊所"),IFERROR(X601/同类汇总数据!I$9,0),IF(AND($G601="互联网版",$H601="中医诊所"),IFERROR(X601/同类汇总数据!I$10,0),IF(AND($G601="互联网版",$H601="口腔诊所"),IFERROR(X601/同类汇总数据!I$11,0))))))))))</f>
        <v>0.169443851390965</v>
      </c>
      <c r="AK601" s="61">
        <f>IF(AND($G601="正式版",$H601="中西医诊所"),IFERROR(Y601/同类汇总数据!J$3,0),IF(AND($G601="正式版",$H601="中医诊所"),IFERROR(Y601/同类汇总数据!J$4,0),IF(AND($G601="正式版",$H601="口腔诊所"),IFERROR(Y601/同类汇总数据!J$5,0),IF(AND($G601="检查版",$H601="中西医诊所"),IFERROR(Y601/同类汇总数据!J$6,0),IF(AND($G601="检查版",$H601="中医诊所"),IFERROR(Y601/同类汇总数据!J$7,0),IF(AND($G601="检查版",$H601="口腔诊所"),IFERROR(Y601/同类汇总数据!J$8,0),IF(AND($G601="互联网版",$H601="中西医诊所"),IFERROR(Y601/同类汇总数据!J$9,0),IF(AND($G601="互联网版",$H601="中医诊所"),IFERROR(Y601/同类汇总数据!J$10,0),IF(AND($G601="互联网版",$H601="口腔诊所"),IFERROR(Y601/同类汇总数据!J$11,0))))))))))</f>
        <v>0.173183512026089</v>
      </c>
      <c r="AL601" s="62" t="str">
        <f ca="1" t="shared" si="158"/>
        <v>-</v>
      </c>
      <c r="AM601" s="62" t="str">
        <f t="shared" si="159"/>
        <v>低于同行20%</v>
      </c>
      <c r="AN601" s="5" t="str">
        <f t="shared" si="160"/>
        <v>低于同行20%</v>
      </c>
      <c r="AO601" s="63">
        <f t="shared" si="161"/>
        <v>46103.5945628472</v>
      </c>
      <c r="AP601" s="5" t="str">
        <f t="shared" si="162"/>
        <v/>
      </c>
      <c r="AQ601" s="60">
        <v>45481.6962564815</v>
      </c>
    </row>
    <row r="602" ht="17" spans="1:43">
      <c r="A602" s="5">
        <f t="shared" si="163"/>
        <v>599</v>
      </c>
      <c r="B602" s="55" t="str">
        <f t="shared" si="155"/>
        <v>连续三月交易上升</v>
      </c>
      <c r="C602" s="2" t="str">
        <f t="shared" si="156"/>
        <v/>
      </c>
      <c r="D602" s="56" t="str">
        <f t="shared" si="157"/>
        <v>-</v>
      </c>
      <c r="E602" s="84" t="s">
        <v>1685</v>
      </c>
      <c r="F602" s="58">
        <v>45482.6680039236</v>
      </c>
      <c r="G602" s="59" t="s">
        <v>38</v>
      </c>
      <c r="H602" s="59" t="s">
        <v>39</v>
      </c>
      <c r="I602" s="59" t="s">
        <v>40</v>
      </c>
      <c r="J602" s="59" t="s">
        <v>53</v>
      </c>
      <c r="K602" s="59" t="s">
        <v>1686</v>
      </c>
      <c r="L602" s="59"/>
      <c r="M602" s="60">
        <v>46104.3624537037</v>
      </c>
      <c r="N602" s="60">
        <v>46103.8726156134</v>
      </c>
      <c r="O602" s="60">
        <v>46103.8585313079</v>
      </c>
      <c r="P602" s="60">
        <v>46102.6219438889</v>
      </c>
      <c r="Q602" s="60">
        <v>46103.8726264236</v>
      </c>
      <c r="R602" s="59">
        <v>4887.7</v>
      </c>
      <c r="S602" s="59">
        <v>17011.7</v>
      </c>
      <c r="T602" s="59">
        <v>45860.74</v>
      </c>
      <c r="U602" s="59">
        <v>41255.44</v>
      </c>
      <c r="V602" s="59">
        <v>51</v>
      </c>
      <c r="W602" s="59">
        <v>177</v>
      </c>
      <c r="X602" s="59">
        <v>485</v>
      </c>
      <c r="Y602" s="59">
        <v>425</v>
      </c>
      <c r="Z602" s="59">
        <v>109.7219148936</v>
      </c>
      <c r="AA602" s="59">
        <v>0.6181276871</v>
      </c>
      <c r="AB602" s="59">
        <v>-0.4266311224</v>
      </c>
      <c r="AC602" s="59">
        <v>0.1507945673</v>
      </c>
      <c r="AD602" s="61">
        <f>IF(AND($G602="正式版",$H602="中西医诊所"),IFERROR(R602/同类汇总数据!C$3,0),IF(AND($G602="正式版",$H602="中医诊所"),IFERROR(R602/同类汇总数据!C$4,0),IF(AND($G602="正式版",$H602="口腔诊所"),IFERROR(R602/同类汇总数据!C$5,0),IF(AND($G602="检查版",$H602="中西医诊所"),IFERROR(R602/同类汇总数据!C$6,0),IF(AND($G602="检查版",$H602="中医诊所"),IFERROR(R602/同类汇总数据!C$7,0),IF(AND($G602="检查版",$H602="口腔诊所"),IFERROR(R602/同类汇总数据!C$8,0),IF(AND($G602="互联网版",$H602="中西医诊所"),IFERROR(R602/同类汇总数据!C$9,0),IF(AND($G602="互联网版",$H602="中医诊所"),IFERROR(R602/同类汇总数据!C$10,0),IF(AND($G602="互联网版",$H602="口腔诊所"),IFERROR(R602/同类汇总数据!C$11,0))))))))))</f>
        <v>0.534072601179746</v>
      </c>
      <c r="AE602" s="61">
        <f>IF(AND($G602="正式版",$H602="中西医诊所"),IFERROR(S602/同类汇总数据!D$3,0),IF(AND($G602="正式版",$H602="中医诊所"),IFERROR(S602/同类汇总数据!D$4,0),IF(AND($G602="正式版",$H602="口腔诊所"),IFERROR(S602/同类汇总数据!D$5,0),IF(AND($G602="检查版",$H602="中西医诊所"),IFERROR(S602/同类汇总数据!D$6,0),IF(AND($G602="检查版",$H602="中医诊所"),IFERROR(S602/同类汇总数据!D$7,0),IF(AND($G602="检查版",$H602="口腔诊所"),IFERROR(S602/同类汇总数据!D$8,0),IF(AND($G602="互联网版",$H602="中西医诊所"),IFERROR(S602/同类汇总数据!D$9,0),IF(AND($G602="互联网版",$H602="中医诊所"),IFERROR(S602/同类汇总数据!D$10,0),IF(AND($G602="互联网版",$H602="口腔诊所"),IFERROR(S602/同类汇总数据!D$11,0))))))))))</f>
        <v>0.46628214374991</v>
      </c>
      <c r="AF602" s="61">
        <f>IF(AND($G602="正式版",$H602="中西医诊所"),IFERROR(T602/同类汇总数据!E$3,0),IF(AND($G602="正式版",$H602="中医诊所"),IFERROR(T602/同类汇总数据!E$4,0),IF(AND($G602="正式版",$H602="口腔诊所"),IFERROR(T602/同类汇总数据!E$5,0),IF(AND($G602="检查版",$H602="中西医诊所"),IFERROR(T602/同类汇总数据!E$6,0),IF(AND($G602="检查版",$H602="中医诊所"),IFERROR(T602/同类汇总数据!E$7,0),IF(AND($G602="检查版",$H602="口腔诊所"),IFERROR(T602/同类汇总数据!E$8,0),IF(AND($G602="互联网版",$H602="中西医诊所"),IFERROR(T602/同类汇总数据!E$9,0),IF(AND($G602="互联网版",$H602="中医诊所"),IFERROR(T602/同类汇总数据!E$10,0),IF(AND($G602="互联网版",$H602="口腔诊所"),IFERROR(T602/同类汇总数据!E$11,0))))))))))</f>
        <v>0.420292658796218</v>
      </c>
      <c r="AG602" s="61">
        <f>IF(AND($G602="正式版",$H602="中西医诊所"),IFERROR(U602/同类汇总数据!F$3,0),IF(AND($G602="正式版",$H602="中医诊所"),IFERROR(U602/同类汇总数据!F$4,0),IF(AND($G602="正式版",$H602="口腔诊所"),IFERROR(U602/同类汇总数据!F$5,0),IF(AND($G602="检查版",$H602="中西医诊所"),IFERROR(U602/同类汇总数据!F$6,0),IF(AND($G602="检查版",$H602="中医诊所"),IFERROR(U602/同类汇总数据!F$7,0),IF(AND($G602="检查版",$H602="口腔诊所"),IFERROR(U602/同类汇总数据!F$8,0),IF(AND($G602="互联网版",$H602="中西医诊所"),IFERROR(U602/同类汇总数据!F$9,0),IF(AND($G602="互联网版",$H602="中医诊所"),IFERROR(U602/同类汇总数据!F$10,0),IF(AND($G602="互联网版",$H602="口腔诊所"),IFERROR(U602/同类汇总数据!F$11,0))))))))))</f>
        <v>0.430088327266431</v>
      </c>
      <c r="AH602" s="61">
        <f>IF(AND($G602="正式版",$H602="中西医诊所"),IFERROR(V602/同类汇总数据!G$3,0),IF(AND($G602="正式版",$H602="中医诊所"),IFERROR(V602/同类汇总数据!G$4,0),IF(AND($G602="正式版",$H602="口腔诊所"),IFERROR(V602/同类汇总数据!G$5,0),IF(AND($G602="检查版",$H602="中西医诊所"),IFERROR(V602/同类汇总数据!G$6,0),IF(AND($G602="检查版",$H602="中医诊所"),IFERROR(V602/同类汇总数据!G$7,0),IF(AND($G602="检查版",$H602="口腔诊所"),IFERROR(V602/同类汇总数据!G$8,0),IF(AND($G602="互联网版",$H602="中西医诊所"),IFERROR(V602/同类汇总数据!G$9,0),IF(AND($G602="互联网版",$H602="中医诊所"),IFERROR(V602/同类汇总数据!G$10,0),IF(AND($G602="互联网版",$H602="口腔诊所"),IFERROR(V602/同类汇总数据!G$11,0))))))))))</f>
        <v>0.537968441294458</v>
      </c>
      <c r="AI602" s="61">
        <f>IF(AND($G602="正式版",$H602="中西医诊所"),IFERROR(W602/同类汇总数据!H$3,0),IF(AND($G602="正式版",$H602="中医诊所"),IFERROR(W602/同类汇总数据!H$4,0),IF(AND($G602="正式版",$H602="口腔诊所"),IFERROR(W602/同类汇总数据!H$5,0),IF(AND($G602="检查版",$H602="中西医诊所"),IFERROR(W602/同类汇总数据!H$6,0),IF(AND($G602="检查版",$H602="中医诊所"),IFERROR(W602/同类汇总数据!H$7,0),IF(AND($G602="检查版",$H602="口腔诊所"),IFERROR(W602/同类汇总数据!H$8,0),IF(AND($G602="互联网版",$H602="中西医诊所"),IFERROR(W602/同类汇总数据!H$9,0),IF(AND($G602="互联网版",$H602="中医诊所"),IFERROR(W602/同类汇总数据!H$10,0),IF(AND($G602="互联网版",$H602="口腔诊所"),IFERROR(W602/同类汇总数据!H$11,0))))))))))</f>
        <v>0.484095414385675</v>
      </c>
      <c r="AJ602" s="61">
        <f>IF(AND($G602="正式版",$H602="中西医诊所"),IFERROR(X602/同类汇总数据!I$3,0),IF(AND($G602="正式版",$H602="中医诊所"),IFERROR(X602/同类汇总数据!I$4,0),IF(AND($G602="正式版",$H602="口腔诊所"),IFERROR(X602/同类汇总数据!I$5,0),IF(AND($G602="检查版",$H602="中西医诊所"),IFERROR(X602/同类汇总数据!I$6,0),IF(AND($G602="检查版",$H602="中医诊所"),IFERROR(X602/同类汇总数据!I$7,0),IF(AND($G602="检查版",$H602="口腔诊所"),IFERROR(X602/同类汇总数据!I$8,0),IF(AND($G602="互联网版",$H602="中西医诊所"),IFERROR(X602/同类汇总数据!I$9,0),IF(AND($G602="互联网版",$H602="中医诊所"),IFERROR(X602/同类汇总数据!I$10,0),IF(AND($G602="互联网版",$H602="口腔诊所"),IFERROR(X602/同类汇总数据!I$11,0))))))))))</f>
        <v>0.428858214080538</v>
      </c>
      <c r="AK602" s="61">
        <f>IF(AND($G602="正式版",$H602="中西医诊所"),IFERROR(Y602/同类汇总数据!J$3,0),IF(AND($G602="正式版",$H602="中医诊所"),IFERROR(Y602/同类汇总数据!J$4,0),IF(AND($G602="正式版",$H602="口腔诊所"),IFERROR(Y602/同类汇总数据!J$5,0),IF(AND($G602="检查版",$H602="中西医诊所"),IFERROR(Y602/同类汇总数据!J$6,0),IF(AND($G602="检查版",$H602="中医诊所"),IFERROR(Y602/同类汇总数据!J$7,0),IF(AND($G602="检查版",$H602="口腔诊所"),IFERROR(Y602/同类汇总数据!J$8,0),IF(AND($G602="互联网版",$H602="中西医诊所"),IFERROR(Y602/同类汇总数据!J$9,0),IF(AND($G602="互联网版",$H602="中医诊所"),IFERROR(Y602/同类汇总数据!J$10,0),IF(AND($G602="互联网版",$H602="口腔诊所"),IFERROR(Y602/同类汇总数据!J$11,0))))))))))</f>
        <v>0.424667739960255</v>
      </c>
      <c r="AL602" s="62" t="str">
        <f ca="1" t="shared" si="158"/>
        <v>-</v>
      </c>
      <c r="AM602" s="62" t="str">
        <f t="shared" si="159"/>
        <v>低于同行50%</v>
      </c>
      <c r="AN602" s="5" t="str">
        <f t="shared" si="160"/>
        <v>低于同行50%</v>
      </c>
      <c r="AO602" s="63">
        <f t="shared" si="161"/>
        <v>46104.3624537037</v>
      </c>
      <c r="AP602" s="5" t="str">
        <f t="shared" si="162"/>
        <v/>
      </c>
      <c r="AQ602" s="60">
        <v>45481.7263450347</v>
      </c>
    </row>
    <row r="603" ht="17" spans="1:43">
      <c r="A603" s="5">
        <f t="shared" si="163"/>
        <v>600</v>
      </c>
      <c r="B603" s="55" t="str">
        <f t="shared" si="155"/>
        <v>连续三月交易上升</v>
      </c>
      <c r="C603" s="2" t="str">
        <f t="shared" si="156"/>
        <v/>
      </c>
      <c r="D603" s="56" t="str">
        <f t="shared" si="157"/>
        <v>-</v>
      </c>
      <c r="E603" s="84" t="s">
        <v>1687</v>
      </c>
      <c r="F603" s="58">
        <v>45483.4373693056</v>
      </c>
      <c r="G603" s="59" t="s">
        <v>38</v>
      </c>
      <c r="H603" s="59" t="s">
        <v>63</v>
      </c>
      <c r="I603" s="59" t="s">
        <v>40</v>
      </c>
      <c r="J603" s="59" t="s">
        <v>78</v>
      </c>
      <c r="K603" s="59" t="s">
        <v>1688</v>
      </c>
      <c r="L603" s="59"/>
      <c r="M603" s="60">
        <v>46103.3973148148</v>
      </c>
      <c r="N603" s="60">
        <v>46103.6753251042</v>
      </c>
      <c r="O603" s="60">
        <v>46103.6746859607</v>
      </c>
      <c r="P603" s="60">
        <v>45847.7349414815</v>
      </c>
      <c r="Q603" s="60">
        <v>46098.3747075926</v>
      </c>
      <c r="R603" s="59">
        <v>16214</v>
      </c>
      <c r="S603" s="59">
        <v>67156</v>
      </c>
      <c r="T603" s="59">
        <v>152416</v>
      </c>
      <c r="U603" s="59">
        <v>138261</v>
      </c>
      <c r="V603" s="59">
        <v>15</v>
      </c>
      <c r="W603" s="59">
        <v>65</v>
      </c>
      <c r="X603" s="59">
        <v>185</v>
      </c>
      <c r="Y603" s="59">
        <v>165</v>
      </c>
      <c r="Z603" s="85" t="s">
        <v>1689</v>
      </c>
      <c r="AA603" s="59">
        <v>0.7509516608</v>
      </c>
      <c r="AB603" s="59">
        <v>-0.182322091</v>
      </c>
      <c r="AC603" s="59">
        <v>-0.4241700055</v>
      </c>
      <c r="AD603" s="61">
        <f>IF(AND($G603="正式版",$H603="中西医诊所"),IFERROR(R603/同类汇总数据!C$3,0),IF(AND($G603="正式版",$H603="中医诊所"),IFERROR(R603/同类汇总数据!C$4,0),IF(AND($G603="正式版",$H603="口腔诊所"),IFERROR(R603/同类汇总数据!C$5,0),IF(AND($G603="检查版",$H603="中西医诊所"),IFERROR(R603/同类汇总数据!C$6,0),IF(AND($G603="检查版",$H603="中医诊所"),IFERROR(R603/同类汇总数据!C$7,0),IF(AND($G603="检查版",$H603="口腔诊所"),IFERROR(R603/同类汇总数据!C$8,0),IF(AND($G603="互联网版",$H603="中西医诊所"),IFERROR(R603/同类汇总数据!C$9,0),IF(AND($G603="互联网版",$H603="中医诊所"),IFERROR(R603/同类汇总数据!C$10,0),IF(AND($G603="互联网版",$H603="口腔诊所"),IFERROR(R603/同类汇总数据!C$11,0))))))))))</f>
        <v>1.62179831299272</v>
      </c>
      <c r="AE603" s="61">
        <f>IF(AND($G603="正式版",$H603="中西医诊所"),IFERROR(S603/同类汇总数据!D$3,0),IF(AND($G603="正式版",$H603="中医诊所"),IFERROR(S603/同类汇总数据!D$4,0),IF(AND($G603="正式版",$H603="口腔诊所"),IFERROR(S603/同类汇总数据!D$5,0),IF(AND($G603="检查版",$H603="中西医诊所"),IFERROR(S603/同类汇总数据!D$6,0),IF(AND($G603="检查版",$H603="中医诊所"),IFERROR(S603/同类汇总数据!D$7,0),IF(AND($G603="检查版",$H603="口腔诊所"),IFERROR(S603/同类汇总数据!D$8,0),IF(AND($G603="互联网版",$H603="中西医诊所"),IFERROR(S603/同类汇总数据!D$9,0),IF(AND($G603="互联网版",$H603="中医诊所"),IFERROR(S603/同类汇总数据!D$10,0),IF(AND($G603="互联网版",$H603="口腔诊所"),IFERROR(S603/同类汇总数据!D$11,0))))))))))</f>
        <v>1.54627514880288</v>
      </c>
      <c r="AF603" s="61">
        <f>IF(AND($G603="正式版",$H603="中西医诊所"),IFERROR(T603/同类汇总数据!E$3,0),IF(AND($G603="正式版",$H603="中医诊所"),IFERROR(T603/同类汇总数据!E$4,0),IF(AND($G603="正式版",$H603="口腔诊所"),IFERROR(T603/同类汇总数据!E$5,0),IF(AND($G603="检查版",$H603="中西医诊所"),IFERROR(T603/同类汇总数据!E$6,0),IF(AND($G603="检查版",$H603="中医诊所"),IFERROR(T603/同类汇总数据!E$7,0),IF(AND($G603="检查版",$H603="口腔诊所"),IFERROR(T603/同类汇总数据!E$8,0),IF(AND($G603="互联网版",$H603="中西医诊所"),IFERROR(T603/同类汇总数据!E$9,0),IF(AND($G603="互联网版",$H603="中医诊所"),IFERROR(T603/同类汇总数据!E$10,0),IF(AND($G603="互联网版",$H603="口腔诊所"),IFERROR(T603/同类汇总数据!E$11,0))))))))))</f>
        <v>1.3747648378622</v>
      </c>
      <c r="AG603" s="61">
        <f>IF(AND($G603="正式版",$H603="中西医诊所"),IFERROR(U603/同类汇总数据!F$3,0),IF(AND($G603="正式版",$H603="中医诊所"),IFERROR(U603/同类汇总数据!F$4,0),IF(AND($G603="正式版",$H603="口腔诊所"),IFERROR(U603/同类汇总数据!F$5,0),IF(AND($G603="检查版",$H603="中西医诊所"),IFERROR(U603/同类汇总数据!F$6,0),IF(AND($G603="检查版",$H603="中医诊所"),IFERROR(U603/同类汇总数据!F$7,0),IF(AND($G603="检查版",$H603="口腔诊所"),IFERROR(U603/同类汇总数据!F$8,0),IF(AND($G603="互联网版",$H603="中西医诊所"),IFERROR(U603/同类汇总数据!F$9,0),IF(AND($G603="互联网版",$H603="中医诊所"),IFERROR(U603/同类汇总数据!F$10,0),IF(AND($G603="互联网版",$H603="口腔诊所"),IFERROR(U603/同类汇总数据!F$11,0))))))))))</f>
        <v>1.38402175329954</v>
      </c>
      <c r="AH603" s="61">
        <f>IF(AND($G603="正式版",$H603="中西医诊所"),IFERROR(V603/同类汇总数据!G$3,0),IF(AND($G603="正式版",$H603="中医诊所"),IFERROR(V603/同类汇总数据!G$4,0),IF(AND($G603="正式版",$H603="口腔诊所"),IFERROR(V603/同类汇总数据!G$5,0),IF(AND($G603="检查版",$H603="中西医诊所"),IFERROR(V603/同类汇总数据!G$6,0),IF(AND($G603="检查版",$H603="中医诊所"),IFERROR(V603/同类汇总数据!G$7,0),IF(AND($G603="检查版",$H603="口腔诊所"),IFERROR(V603/同类汇总数据!G$8,0),IF(AND($G603="互联网版",$H603="中西医诊所"),IFERROR(V603/同类汇总数据!G$9,0),IF(AND($G603="互联网版",$H603="中医诊所"),IFERROR(V603/同类汇总数据!G$10,0),IF(AND($G603="互联网版",$H603="口腔诊所"),IFERROR(V603/同类汇总数据!G$11,0))))))))))</f>
        <v>1.11471121548111</v>
      </c>
      <c r="AI603" s="61">
        <f>IF(AND($G603="正式版",$H603="中西医诊所"),IFERROR(W603/同类汇总数据!H$3,0),IF(AND($G603="正式版",$H603="中医诊所"),IFERROR(W603/同类汇总数据!H$4,0),IF(AND($G603="正式版",$H603="口腔诊所"),IFERROR(W603/同类汇总数据!H$5,0),IF(AND($G603="检查版",$H603="中西医诊所"),IFERROR(W603/同类汇总数据!H$6,0),IF(AND($G603="检查版",$H603="中医诊所"),IFERROR(W603/同类汇总数据!H$7,0),IF(AND($G603="检查版",$H603="口腔诊所"),IFERROR(W603/同类汇总数据!H$8,0),IF(AND($G603="互联网版",$H603="中西医诊所"),IFERROR(W603/同类汇总数据!H$9,0),IF(AND($G603="互联网版",$H603="中医诊所"),IFERROR(W603/同类汇总数据!H$10,0),IF(AND($G603="互联网版",$H603="口腔诊所"),IFERROR(W603/同类汇总数据!H$11,0))))))))))</f>
        <v>1.14464228167709</v>
      </c>
      <c r="AJ603" s="61">
        <f>IF(AND($G603="正式版",$H603="中西医诊所"),IFERROR(X603/同类汇总数据!I$3,0),IF(AND($G603="正式版",$H603="中医诊所"),IFERROR(X603/同类汇总数据!I$4,0),IF(AND($G603="正式版",$H603="口腔诊所"),IFERROR(X603/同类汇总数据!I$5,0),IF(AND($G603="检查版",$H603="中西医诊所"),IFERROR(X603/同类汇总数据!I$6,0),IF(AND($G603="检查版",$H603="中医诊所"),IFERROR(X603/同类汇总数据!I$7,0),IF(AND($G603="检查版",$H603="口腔诊所"),IFERROR(X603/同类汇总数据!I$8,0),IF(AND($G603="互联网版",$H603="中西医诊所"),IFERROR(X603/同类汇总数据!I$9,0),IF(AND($G603="互联网版",$H603="中医诊所"),IFERROR(X603/同类汇总数据!I$10,0),IF(AND($G603="互联网版",$H603="口腔诊所"),IFERROR(X603/同类汇总数据!I$11,0))))))))))</f>
        <v>1.25388450029314</v>
      </c>
      <c r="AK603" s="61">
        <f>IF(AND($G603="正式版",$H603="中西医诊所"),IFERROR(Y603/同类汇总数据!J$3,0),IF(AND($G603="正式版",$H603="中医诊所"),IFERROR(Y603/同类汇总数据!J$4,0),IF(AND($G603="正式版",$H603="口腔诊所"),IFERROR(Y603/同类汇总数据!J$5,0),IF(AND($G603="检查版",$H603="中西医诊所"),IFERROR(Y603/同类汇总数据!J$6,0),IF(AND($G603="检查版",$H603="中医诊所"),IFERROR(Y603/同类汇总数据!J$7,0),IF(AND($G603="检查版",$H603="口腔诊所"),IFERROR(Y603/同类汇总数据!J$8,0),IF(AND($G603="互联网版",$H603="中西医诊所"),IFERROR(Y603/同类汇总数据!J$9,0),IF(AND($G603="互联网版",$H603="中医诊所"),IFERROR(Y603/同类汇总数据!J$10,0),IF(AND($G603="互联网版",$H603="口腔诊所"),IFERROR(Y603/同类汇总数据!J$11,0))))))))))</f>
        <v>1.24240345583933</v>
      </c>
      <c r="AL603" s="62" t="str">
        <f ca="1" t="shared" si="158"/>
        <v>-</v>
      </c>
      <c r="AM603" s="62" t="str">
        <f t="shared" si="159"/>
        <v>高于同行150%</v>
      </c>
      <c r="AN603" s="5" t="str">
        <f t="shared" si="160"/>
        <v/>
      </c>
      <c r="AO603" s="63">
        <f t="shared" si="161"/>
        <v>46103.6753251042</v>
      </c>
      <c r="AP603" s="5" t="str">
        <f t="shared" si="162"/>
        <v/>
      </c>
      <c r="AQ603" s="60">
        <v>45481.7572502083</v>
      </c>
    </row>
    <row r="604" ht="17" spans="1:43">
      <c r="A604" s="5">
        <f t="shared" ref="A604:A613" si="164">ROW()-3</f>
        <v>601</v>
      </c>
      <c r="B604" s="55" t="str">
        <f t="shared" si="155"/>
        <v>连续三月交易上升</v>
      </c>
      <c r="C604" s="2" t="str">
        <f t="shared" si="156"/>
        <v/>
      </c>
      <c r="D604" s="56" t="str">
        <f t="shared" si="157"/>
        <v>-</v>
      </c>
      <c r="E604" s="84" t="s">
        <v>1690</v>
      </c>
      <c r="F604" s="58">
        <v>45483.4379881482</v>
      </c>
      <c r="G604" s="59" t="s">
        <v>38</v>
      </c>
      <c r="H604" s="59" t="s">
        <v>63</v>
      </c>
      <c r="I604" s="59" t="s">
        <v>40</v>
      </c>
      <c r="J604" s="59" t="s">
        <v>53</v>
      </c>
      <c r="K604" s="59" t="s">
        <v>1691</v>
      </c>
      <c r="L604" s="59"/>
      <c r="M604" s="60">
        <v>46104.3974189815</v>
      </c>
      <c r="N604" s="60">
        <v>46103.7339028935</v>
      </c>
      <c r="O604" s="60"/>
      <c r="P604" s="60">
        <v>45585.459145463</v>
      </c>
      <c r="Q604" s="60">
        <v>45868.7169847338</v>
      </c>
      <c r="R604" s="59">
        <v>5844</v>
      </c>
      <c r="S604" s="59">
        <v>14268</v>
      </c>
      <c r="T604" s="59">
        <v>36718</v>
      </c>
      <c r="U604" s="59">
        <v>35047</v>
      </c>
      <c r="V604" s="59">
        <v>8</v>
      </c>
      <c r="W604" s="59">
        <v>20</v>
      </c>
      <c r="X604" s="59">
        <v>50</v>
      </c>
      <c r="Y604" s="59">
        <v>45</v>
      </c>
      <c r="Z604" s="59">
        <v>876.175</v>
      </c>
      <c r="AA604" s="59">
        <v>0.968</v>
      </c>
      <c r="AB604" s="59">
        <v>-0.5230263158</v>
      </c>
      <c r="AC604" s="59">
        <v>-0.2578849722</v>
      </c>
      <c r="AD604" s="61">
        <f>IF(AND($G604="正式版",$H604="中西医诊所"),IFERROR(R604/同类汇总数据!C$3,0),IF(AND($G604="正式版",$H604="中医诊所"),IFERROR(R604/同类汇总数据!C$4,0),IF(AND($G604="正式版",$H604="口腔诊所"),IFERROR(R604/同类汇总数据!C$5,0),IF(AND($G604="检查版",$H604="中西医诊所"),IFERROR(R604/同类汇总数据!C$6,0),IF(AND($G604="检查版",$H604="中医诊所"),IFERROR(R604/同类汇总数据!C$7,0),IF(AND($G604="检查版",$H604="口腔诊所"),IFERROR(R604/同类汇总数据!C$8,0),IF(AND($G604="互联网版",$H604="中西医诊所"),IFERROR(R604/同类汇总数据!C$9,0),IF(AND($G604="互联网版",$H604="中医诊所"),IFERROR(R604/同类汇总数据!C$10,0),IF(AND($G604="互联网版",$H604="口腔诊所"),IFERROR(R604/同类汇总数据!C$11,0))))))))))</f>
        <v>0.584543563656684</v>
      </c>
      <c r="AE604" s="61">
        <f>IF(AND($G604="正式版",$H604="中西医诊所"),IFERROR(S604/同类汇总数据!D$3,0),IF(AND($G604="正式版",$H604="中医诊所"),IFERROR(S604/同类汇总数据!D$4,0),IF(AND($G604="正式版",$H604="口腔诊所"),IFERROR(S604/同类汇总数据!D$5,0),IF(AND($G604="检查版",$H604="中西医诊所"),IFERROR(S604/同类汇总数据!D$6,0),IF(AND($G604="检查版",$H604="中医诊所"),IFERROR(S604/同类汇总数据!D$7,0),IF(AND($G604="检查版",$H604="口腔诊所"),IFERROR(S604/同类汇总数据!D$8,0),IF(AND($G604="互联网版",$H604="中西医诊所"),IFERROR(S604/同类汇总数据!D$9,0),IF(AND($G604="互联网版",$H604="中医诊所"),IFERROR(S604/同类汇总数据!D$10,0),IF(AND($G604="互联网版",$H604="口腔诊所"),IFERROR(S604/同类汇总数据!D$11,0))))))))))</f>
        <v>0.328522452545111</v>
      </c>
      <c r="AF604" s="61">
        <f>IF(AND($G604="正式版",$H604="中西医诊所"),IFERROR(T604/同类汇总数据!E$3,0),IF(AND($G604="正式版",$H604="中医诊所"),IFERROR(T604/同类汇总数据!E$4,0),IF(AND($G604="正式版",$H604="口腔诊所"),IFERROR(T604/同类汇总数据!E$5,0),IF(AND($G604="检查版",$H604="中西医诊所"),IFERROR(T604/同类汇总数据!E$6,0),IF(AND($G604="检查版",$H604="中医诊所"),IFERROR(T604/同类汇总数据!E$7,0),IF(AND($G604="检查版",$H604="口腔诊所"),IFERROR(T604/同类汇总数据!E$8,0),IF(AND($G604="互联网版",$H604="中西医诊所"),IFERROR(T604/同类汇总数据!E$9,0),IF(AND($G604="互联网版",$H604="中医诊所"),IFERROR(T604/同类汇总数据!E$10,0),IF(AND($G604="互联网版",$H604="口腔诊所"),IFERROR(T604/同类汇总数据!E$11,0))))))))))</f>
        <v>0.33118973937529</v>
      </c>
      <c r="AG604" s="61">
        <f>IF(AND($G604="正式版",$H604="中西医诊所"),IFERROR(U604/同类汇总数据!F$3,0),IF(AND($G604="正式版",$H604="中医诊所"),IFERROR(U604/同类汇总数据!F$4,0),IF(AND($G604="正式版",$H604="口腔诊所"),IFERROR(U604/同类汇总数据!F$5,0),IF(AND($G604="检查版",$H604="中西医诊所"),IFERROR(U604/同类汇总数据!F$6,0),IF(AND($G604="检查版",$H604="中医诊所"),IFERROR(U604/同类汇总数据!F$7,0),IF(AND($G604="检查版",$H604="口腔诊所"),IFERROR(U604/同类汇总数据!F$8,0),IF(AND($G604="互联网版",$H604="中西医诊所"),IFERROR(U604/同类汇总数据!F$9,0),IF(AND($G604="互联网版",$H604="中医诊所"),IFERROR(U604/同类汇总数据!F$10,0),IF(AND($G604="互联网版",$H604="口腔诊所"),IFERROR(U604/同类汇总数据!F$11,0))))))))))</f>
        <v>0.350827857370402</v>
      </c>
      <c r="AH604" s="61">
        <f>IF(AND($G604="正式版",$H604="中西医诊所"),IFERROR(V604/同类汇总数据!G$3,0),IF(AND($G604="正式版",$H604="中医诊所"),IFERROR(V604/同类汇总数据!G$4,0),IF(AND($G604="正式版",$H604="口腔诊所"),IFERROR(V604/同类汇总数据!G$5,0),IF(AND($G604="检查版",$H604="中西医诊所"),IFERROR(V604/同类汇总数据!G$6,0),IF(AND($G604="检查版",$H604="中医诊所"),IFERROR(V604/同类汇总数据!G$7,0),IF(AND($G604="检查版",$H604="口腔诊所"),IFERROR(V604/同类汇总数据!G$8,0),IF(AND($G604="互联网版",$H604="中西医诊所"),IFERROR(V604/同类汇总数据!G$9,0),IF(AND($G604="互联网版",$H604="中医诊所"),IFERROR(V604/同类汇总数据!G$10,0),IF(AND($G604="互联网版",$H604="口腔诊所"),IFERROR(V604/同类汇总数据!G$11,0))))))))))</f>
        <v>0.594512648256592</v>
      </c>
      <c r="AI604" s="61">
        <f>IF(AND($G604="正式版",$H604="中西医诊所"),IFERROR(W604/同类汇总数据!H$3,0),IF(AND($G604="正式版",$H604="中医诊所"),IFERROR(W604/同类汇总数据!H$4,0),IF(AND($G604="正式版",$H604="口腔诊所"),IFERROR(W604/同类汇总数据!H$5,0),IF(AND($G604="检查版",$H604="中西医诊所"),IFERROR(W604/同类汇总数据!H$6,0),IF(AND($G604="检查版",$H604="中医诊所"),IFERROR(W604/同类汇总数据!H$7,0),IF(AND($G604="检查版",$H604="口腔诊所"),IFERROR(W604/同类汇总数据!H$8,0),IF(AND($G604="互联网版",$H604="中西医诊所"),IFERROR(W604/同类汇总数据!H$9,0),IF(AND($G604="互联网版",$H604="中医诊所"),IFERROR(W604/同类汇总数据!H$10,0),IF(AND($G604="互联网版",$H604="口腔诊所"),IFERROR(W604/同类汇总数据!H$11,0))))))))))</f>
        <v>0.352197625131414</v>
      </c>
      <c r="AJ604" s="61">
        <f>IF(AND($G604="正式版",$H604="中西医诊所"),IFERROR(X604/同类汇总数据!I$3,0),IF(AND($G604="正式版",$H604="中医诊所"),IFERROR(X604/同类汇总数据!I$4,0),IF(AND($G604="正式版",$H604="口腔诊所"),IFERROR(X604/同类汇总数据!I$5,0),IF(AND($G604="检查版",$H604="中西医诊所"),IFERROR(X604/同类汇总数据!I$6,0),IF(AND($G604="检查版",$H604="中医诊所"),IFERROR(X604/同类汇总数据!I$7,0),IF(AND($G604="检查版",$H604="口腔诊所"),IFERROR(X604/同类汇总数据!I$8,0),IF(AND($G604="互联网版",$H604="中西医诊所"),IFERROR(X604/同类汇总数据!I$9,0),IF(AND($G604="互联网版",$H604="中医诊所"),IFERROR(X604/同类汇总数据!I$10,0),IF(AND($G604="互联网版",$H604="口腔诊所"),IFERROR(X604/同类汇总数据!I$11,0))))))))))</f>
        <v>0.338887702781929</v>
      </c>
      <c r="AK604" s="61">
        <f>IF(AND($G604="正式版",$H604="中西医诊所"),IFERROR(Y604/同类汇总数据!J$3,0),IF(AND($G604="正式版",$H604="中医诊所"),IFERROR(Y604/同类汇总数据!J$4,0),IF(AND($G604="正式版",$H604="口腔诊所"),IFERROR(Y604/同类汇总数据!J$5,0),IF(AND($G604="检查版",$H604="中西医诊所"),IFERROR(Y604/同类汇总数据!J$6,0),IF(AND($G604="检查版",$H604="中医诊所"),IFERROR(Y604/同类汇总数据!J$7,0),IF(AND($G604="检查版",$H604="口腔诊所"),IFERROR(Y604/同类汇总数据!J$8,0),IF(AND($G604="互联网版",$H604="中西医诊所"),IFERROR(Y604/同类汇总数据!J$9,0),IF(AND($G604="互联网版",$H604="中医诊所"),IFERROR(Y604/同类汇总数据!J$10,0),IF(AND($G604="互联网版",$H604="口腔诊所"),IFERROR(Y604/同类汇总数据!J$11,0))))))))))</f>
        <v>0.338837306138</v>
      </c>
      <c r="AL604" s="62" t="str">
        <f ca="1" t="shared" si="158"/>
        <v>-</v>
      </c>
      <c r="AM604" s="62" t="str">
        <f t="shared" si="159"/>
        <v>低于同行50%</v>
      </c>
      <c r="AN604" s="5" t="str">
        <f t="shared" si="160"/>
        <v>低于同行50%</v>
      </c>
      <c r="AO604" s="63">
        <f t="shared" si="161"/>
        <v>46104.3974189815</v>
      </c>
      <c r="AP604" s="5" t="str">
        <f t="shared" si="162"/>
        <v/>
      </c>
      <c r="AQ604" s="60">
        <v>45482.4676585764</v>
      </c>
    </row>
    <row r="605" ht="17" spans="1:43">
      <c r="A605" s="5">
        <f t="shared" si="164"/>
        <v>602</v>
      </c>
      <c r="B605" s="55" t="str">
        <f t="shared" si="155"/>
        <v>无交易</v>
      </c>
      <c r="C605" s="2" t="str">
        <f t="shared" si="156"/>
        <v/>
      </c>
      <c r="D605" s="56" t="str">
        <f t="shared" si="157"/>
        <v>可能流失</v>
      </c>
      <c r="E605" s="84" t="s">
        <v>1692</v>
      </c>
      <c r="F605" s="58">
        <v>45483.4805440278</v>
      </c>
      <c r="G605" s="59" t="s">
        <v>60</v>
      </c>
      <c r="H605" s="59" t="s">
        <v>66</v>
      </c>
      <c r="I605" s="59" t="s">
        <v>40</v>
      </c>
      <c r="J605" s="59" t="s">
        <v>75</v>
      </c>
      <c r="K605" s="59" t="s">
        <v>1693</v>
      </c>
      <c r="L605" s="59" t="s">
        <v>140</v>
      </c>
      <c r="M605" s="60">
        <v>46082.5974421296</v>
      </c>
      <c r="N605" s="60"/>
      <c r="O605" s="60"/>
      <c r="P605" s="60">
        <v>45574.6350284491</v>
      </c>
      <c r="Q605" s="60"/>
      <c r="R605" s="59"/>
      <c r="S605" s="59"/>
      <c r="T605" s="59"/>
      <c r="U605" s="59"/>
      <c r="V605" s="59"/>
      <c r="W605" s="59"/>
      <c r="X605" s="59"/>
      <c r="Y605" s="59"/>
      <c r="Z605" s="59"/>
      <c r="AA605" s="59"/>
      <c r="AB605" s="59"/>
      <c r="AC605" s="59"/>
      <c r="AD605" s="61">
        <f>IF(AND($G605="正式版",$H605="中西医诊所"),IFERROR(R605/同类汇总数据!C$3,0),IF(AND($G605="正式版",$H605="中医诊所"),IFERROR(R605/同类汇总数据!C$4,0),IF(AND($G605="正式版",$H605="口腔诊所"),IFERROR(R605/同类汇总数据!C$5,0),IF(AND($G605="检查版",$H605="中西医诊所"),IFERROR(R605/同类汇总数据!C$6,0),IF(AND($G605="检查版",$H605="中医诊所"),IFERROR(R605/同类汇总数据!C$7,0),IF(AND($G605="检查版",$H605="口腔诊所"),IFERROR(R605/同类汇总数据!C$8,0),IF(AND($G605="互联网版",$H605="中西医诊所"),IFERROR(R605/同类汇总数据!C$9,0),IF(AND($G605="互联网版",$H605="中医诊所"),IFERROR(R605/同类汇总数据!C$10,0),IF(AND($G605="互联网版",$H605="口腔诊所"),IFERROR(R605/同类汇总数据!C$11,0))))))))))</f>
        <v>0</v>
      </c>
      <c r="AE605" s="61">
        <f>IF(AND($G605="正式版",$H605="中西医诊所"),IFERROR(S605/同类汇总数据!D$3,0),IF(AND($G605="正式版",$H605="中医诊所"),IFERROR(S605/同类汇总数据!D$4,0),IF(AND($G605="正式版",$H605="口腔诊所"),IFERROR(S605/同类汇总数据!D$5,0),IF(AND($G605="检查版",$H605="中西医诊所"),IFERROR(S605/同类汇总数据!D$6,0),IF(AND($G605="检查版",$H605="中医诊所"),IFERROR(S605/同类汇总数据!D$7,0),IF(AND($G605="检查版",$H605="口腔诊所"),IFERROR(S605/同类汇总数据!D$8,0),IF(AND($G605="互联网版",$H605="中西医诊所"),IFERROR(S605/同类汇总数据!D$9,0),IF(AND($G605="互联网版",$H605="中医诊所"),IFERROR(S605/同类汇总数据!D$10,0),IF(AND($G605="互联网版",$H605="口腔诊所"),IFERROR(S605/同类汇总数据!D$11,0))))))))))</f>
        <v>0</v>
      </c>
      <c r="AF605" s="61">
        <f>IF(AND($G605="正式版",$H605="中西医诊所"),IFERROR(T605/同类汇总数据!E$3,0),IF(AND($G605="正式版",$H605="中医诊所"),IFERROR(T605/同类汇总数据!E$4,0),IF(AND($G605="正式版",$H605="口腔诊所"),IFERROR(T605/同类汇总数据!E$5,0),IF(AND($G605="检查版",$H605="中西医诊所"),IFERROR(T605/同类汇总数据!E$6,0),IF(AND($G605="检查版",$H605="中医诊所"),IFERROR(T605/同类汇总数据!E$7,0),IF(AND($G605="检查版",$H605="口腔诊所"),IFERROR(T605/同类汇总数据!E$8,0),IF(AND($G605="互联网版",$H605="中西医诊所"),IFERROR(T605/同类汇总数据!E$9,0),IF(AND($G605="互联网版",$H605="中医诊所"),IFERROR(T605/同类汇总数据!E$10,0),IF(AND($G605="互联网版",$H605="口腔诊所"),IFERROR(T605/同类汇总数据!E$11,0))))))))))</f>
        <v>0</v>
      </c>
      <c r="AG605" s="61">
        <f>IF(AND($G605="正式版",$H605="中西医诊所"),IFERROR(U605/同类汇总数据!F$3,0),IF(AND($G605="正式版",$H605="中医诊所"),IFERROR(U605/同类汇总数据!F$4,0),IF(AND($G605="正式版",$H605="口腔诊所"),IFERROR(U605/同类汇总数据!F$5,0),IF(AND($G605="检查版",$H605="中西医诊所"),IFERROR(U605/同类汇总数据!F$6,0),IF(AND($G605="检查版",$H605="中医诊所"),IFERROR(U605/同类汇总数据!F$7,0),IF(AND($G605="检查版",$H605="口腔诊所"),IFERROR(U605/同类汇总数据!F$8,0),IF(AND($G605="互联网版",$H605="中西医诊所"),IFERROR(U605/同类汇总数据!F$9,0),IF(AND($G605="互联网版",$H605="中医诊所"),IFERROR(U605/同类汇总数据!F$10,0),IF(AND($G605="互联网版",$H605="口腔诊所"),IFERROR(U605/同类汇总数据!F$11,0))))))))))</f>
        <v>0</v>
      </c>
      <c r="AH605" s="61">
        <f>IF(AND($G605="正式版",$H605="中西医诊所"),IFERROR(V605/同类汇总数据!G$3,0),IF(AND($G605="正式版",$H605="中医诊所"),IFERROR(V605/同类汇总数据!G$4,0),IF(AND($G605="正式版",$H605="口腔诊所"),IFERROR(V605/同类汇总数据!G$5,0),IF(AND($G605="检查版",$H605="中西医诊所"),IFERROR(V605/同类汇总数据!G$6,0),IF(AND($G605="检查版",$H605="中医诊所"),IFERROR(V605/同类汇总数据!G$7,0),IF(AND($G605="检查版",$H605="口腔诊所"),IFERROR(V605/同类汇总数据!G$8,0),IF(AND($G605="互联网版",$H605="中西医诊所"),IFERROR(V605/同类汇总数据!G$9,0),IF(AND($G605="互联网版",$H605="中医诊所"),IFERROR(V605/同类汇总数据!G$10,0),IF(AND($G605="互联网版",$H605="口腔诊所"),IFERROR(V605/同类汇总数据!G$11,0))))))))))</f>
        <v>0</v>
      </c>
      <c r="AI605" s="61">
        <f>IF(AND($G605="正式版",$H605="中西医诊所"),IFERROR(W605/同类汇总数据!H$3,0),IF(AND($G605="正式版",$H605="中医诊所"),IFERROR(W605/同类汇总数据!H$4,0),IF(AND($G605="正式版",$H605="口腔诊所"),IFERROR(W605/同类汇总数据!H$5,0),IF(AND($G605="检查版",$H605="中西医诊所"),IFERROR(W605/同类汇总数据!H$6,0),IF(AND($G605="检查版",$H605="中医诊所"),IFERROR(W605/同类汇总数据!H$7,0),IF(AND($G605="检查版",$H605="口腔诊所"),IFERROR(W605/同类汇总数据!H$8,0),IF(AND($G605="互联网版",$H605="中西医诊所"),IFERROR(W605/同类汇总数据!H$9,0),IF(AND($G605="互联网版",$H605="中医诊所"),IFERROR(W605/同类汇总数据!H$10,0),IF(AND($G605="互联网版",$H605="口腔诊所"),IFERROR(W605/同类汇总数据!H$11,0))))))))))</f>
        <v>0</v>
      </c>
      <c r="AJ605" s="61">
        <f>IF(AND($G605="正式版",$H605="中西医诊所"),IFERROR(X605/同类汇总数据!I$3,0),IF(AND($G605="正式版",$H605="中医诊所"),IFERROR(X605/同类汇总数据!I$4,0),IF(AND($G605="正式版",$H605="口腔诊所"),IFERROR(X605/同类汇总数据!I$5,0),IF(AND($G605="检查版",$H605="中西医诊所"),IFERROR(X605/同类汇总数据!I$6,0),IF(AND($G605="检查版",$H605="中医诊所"),IFERROR(X605/同类汇总数据!I$7,0),IF(AND($G605="检查版",$H605="口腔诊所"),IFERROR(X605/同类汇总数据!I$8,0),IF(AND($G605="互联网版",$H605="中西医诊所"),IFERROR(X605/同类汇总数据!I$9,0),IF(AND($G605="互联网版",$H605="中医诊所"),IFERROR(X605/同类汇总数据!I$10,0),IF(AND($G605="互联网版",$H605="口腔诊所"),IFERROR(X605/同类汇总数据!I$11,0))))))))))</f>
        <v>0</v>
      </c>
      <c r="AK605" s="61">
        <f>IF(AND($G605="正式版",$H605="中西医诊所"),IFERROR(Y605/同类汇总数据!J$3,0),IF(AND($G605="正式版",$H605="中医诊所"),IFERROR(Y605/同类汇总数据!J$4,0),IF(AND($G605="正式版",$H605="口腔诊所"),IFERROR(Y605/同类汇总数据!J$5,0),IF(AND($G605="检查版",$H605="中西医诊所"),IFERROR(Y605/同类汇总数据!J$6,0),IF(AND($G605="检查版",$H605="中医诊所"),IFERROR(Y605/同类汇总数据!J$7,0),IF(AND($G605="检查版",$H605="口腔诊所"),IFERROR(Y605/同类汇总数据!J$8,0),IF(AND($G605="互联网版",$H605="中西医诊所"),IFERROR(Y605/同类汇总数据!J$9,0),IF(AND($G605="互联网版",$H605="中医诊所"),IFERROR(Y605/同类汇总数据!J$10,0),IF(AND($G605="互联网版",$H605="口腔诊所"),IFERROR(Y605/同类汇总数据!J$11,0))))))))))</f>
        <v>0</v>
      </c>
      <c r="AL605" s="62" t="str">
        <f ca="1" t="shared" si="158"/>
        <v>最近一周未操作</v>
      </c>
      <c r="AM605" s="62" t="str">
        <f t="shared" si="159"/>
        <v>低于同行20%</v>
      </c>
      <c r="AN605" s="5" t="str">
        <f t="shared" si="160"/>
        <v>低于同行20%</v>
      </c>
      <c r="AO605" s="63">
        <f t="shared" si="161"/>
        <v>46082.5974421296</v>
      </c>
      <c r="AP605" s="5" t="str">
        <f t="shared" si="162"/>
        <v/>
      </c>
      <c r="AQ605" s="60">
        <v>45482.6680039236</v>
      </c>
    </row>
    <row r="606" ht="17" spans="1:43">
      <c r="A606" s="5">
        <f t="shared" si="164"/>
        <v>603</v>
      </c>
      <c r="B606" s="55" t="str">
        <f t="shared" si="155"/>
        <v>交易波动较大</v>
      </c>
      <c r="C606" s="2" t="str">
        <f t="shared" si="156"/>
        <v/>
      </c>
      <c r="D606" s="56" t="str">
        <f t="shared" si="157"/>
        <v>即将流失</v>
      </c>
      <c r="E606" s="84" t="s">
        <v>1694</v>
      </c>
      <c r="F606" s="58">
        <v>45483.844110706</v>
      </c>
      <c r="G606" s="59" t="s">
        <v>38</v>
      </c>
      <c r="H606" s="59" t="s">
        <v>63</v>
      </c>
      <c r="I606" s="59" t="s">
        <v>40</v>
      </c>
      <c r="J606" s="59" t="s">
        <v>149</v>
      </c>
      <c r="K606" s="59" t="s">
        <v>1695</v>
      </c>
      <c r="L606" s="59" t="s">
        <v>151</v>
      </c>
      <c r="M606" s="60">
        <v>46097.6590277778</v>
      </c>
      <c r="N606" s="60">
        <v>46097.6630364005</v>
      </c>
      <c r="O606" s="60">
        <v>46097.6622360069</v>
      </c>
      <c r="P606" s="60">
        <v>45672.6123756481</v>
      </c>
      <c r="Q606" s="60">
        <v>46000.4660720255</v>
      </c>
      <c r="R606" s="59">
        <v>544</v>
      </c>
      <c r="S606" s="59">
        <v>2591.6</v>
      </c>
      <c r="T606" s="59">
        <v>6375.4</v>
      </c>
      <c r="U606" s="59">
        <v>5781.8</v>
      </c>
      <c r="V606" s="59">
        <v>1</v>
      </c>
      <c r="W606" s="59">
        <v>12</v>
      </c>
      <c r="X606" s="59">
        <v>23</v>
      </c>
      <c r="Y606" s="59">
        <v>20</v>
      </c>
      <c r="Z606" s="59">
        <v>412.9857142857</v>
      </c>
      <c r="AA606" s="59">
        <v>0.1627781766</v>
      </c>
      <c r="AB606" s="59">
        <v>0.4333118971</v>
      </c>
      <c r="AC606" s="59">
        <v>2.5681505278</v>
      </c>
      <c r="AD606" s="61">
        <f>IF(AND($G606="正式版",$H606="中西医诊所"),IFERROR(R606/同类汇总数据!C$3,0),IF(AND($G606="正式版",$H606="中医诊所"),IFERROR(R606/同类汇总数据!C$4,0),IF(AND($G606="正式版",$H606="口腔诊所"),IFERROR(R606/同类汇总数据!C$5,0),IF(AND($G606="检查版",$H606="中西医诊所"),IFERROR(R606/同类汇总数据!C$6,0),IF(AND($G606="检查版",$H606="中医诊所"),IFERROR(R606/同类汇总数据!C$7,0),IF(AND($G606="检查版",$H606="口腔诊所"),IFERROR(R606/同类汇总数据!C$8,0),IF(AND($G606="互联网版",$H606="中西医诊所"),IFERROR(R606/同类汇总数据!C$9,0),IF(AND($G606="互联网版",$H606="中医诊所"),IFERROR(R606/同类汇总数据!C$10,0),IF(AND($G606="互联网版",$H606="口腔诊所"),IFERROR(R606/同类汇总数据!C$11,0))))))))))</f>
        <v>0.0544133638995955</v>
      </c>
      <c r="AE606" s="61">
        <f>IF(AND($G606="正式版",$H606="中西医诊所"),IFERROR(S606/同类汇总数据!D$3,0),IF(AND($G606="正式版",$H606="中医诊所"),IFERROR(S606/同类汇总数据!D$4,0),IF(AND($G606="正式版",$H606="口腔诊所"),IFERROR(S606/同类汇总数据!D$5,0),IF(AND($G606="检查版",$H606="中西医诊所"),IFERROR(S606/同类汇总数据!D$6,0),IF(AND($G606="检查版",$H606="中医诊所"),IFERROR(S606/同类汇总数据!D$7,0),IF(AND($G606="检查版",$H606="口腔诊所"),IFERROR(S606/同类汇总数据!D$8,0),IF(AND($G606="互联网版",$H606="中西医诊所"),IFERROR(S606/同类汇总数据!D$9,0),IF(AND($G606="互联网版",$H606="中医诊所"),IFERROR(S606/同类汇总数据!D$10,0),IF(AND($G606="互联网版",$H606="口腔诊所"),IFERROR(S606/同类汇总数据!D$11,0))))))))))</f>
        <v>0.0596719083274397</v>
      </c>
      <c r="AF606" s="61">
        <f>IF(AND($G606="正式版",$H606="中西医诊所"),IFERROR(T606/同类汇总数据!E$3,0),IF(AND($G606="正式版",$H606="中医诊所"),IFERROR(T606/同类汇总数据!E$4,0),IF(AND($G606="正式版",$H606="口腔诊所"),IFERROR(T606/同类汇总数据!E$5,0),IF(AND($G606="检查版",$H606="中西医诊所"),IFERROR(T606/同类汇总数据!E$6,0),IF(AND($G606="检查版",$H606="中医诊所"),IFERROR(T606/同类汇总数据!E$7,0),IF(AND($G606="检查版",$H606="口腔诊所"),IFERROR(T606/同类汇总数据!E$8,0),IF(AND($G606="互联网版",$H606="中西医诊所"),IFERROR(T606/同类汇总数据!E$9,0),IF(AND($G606="互联网版",$H606="中医诊所"),IFERROR(T606/同类汇总数据!E$10,0),IF(AND($G606="互联网版",$H606="口腔诊所"),IFERROR(T606/同类汇总数据!E$11,0))))))))))</f>
        <v>0.0575049584512562</v>
      </c>
      <c r="AG606" s="61">
        <f>IF(AND($G606="正式版",$H606="中西医诊所"),IFERROR(U606/同类汇总数据!F$3,0),IF(AND($G606="正式版",$H606="中医诊所"),IFERROR(U606/同类汇总数据!F$4,0),IF(AND($G606="正式版",$H606="口腔诊所"),IFERROR(U606/同类汇总数据!F$5,0),IF(AND($G606="检查版",$H606="中西医诊所"),IFERROR(U606/同类汇总数据!F$6,0),IF(AND($G606="检查版",$H606="中医诊所"),IFERROR(U606/同类汇总数据!F$7,0),IF(AND($G606="检查版",$H606="口腔诊所"),IFERROR(U606/同类汇总数据!F$8,0),IF(AND($G606="互联网版",$H606="中西医诊所"),IFERROR(U606/同类汇总数据!F$9,0),IF(AND($G606="互联网版",$H606="中医诊所"),IFERROR(U606/同类汇总数据!F$10,0),IF(AND($G606="互联网版",$H606="口腔诊所"),IFERROR(U606/同类汇总数据!F$11,0))))))))))</f>
        <v>0.0578770367148169</v>
      </c>
      <c r="AH606" s="61">
        <f>IF(AND($G606="正式版",$H606="中西医诊所"),IFERROR(V606/同类汇总数据!G$3,0),IF(AND($G606="正式版",$H606="中医诊所"),IFERROR(V606/同类汇总数据!G$4,0),IF(AND($G606="正式版",$H606="口腔诊所"),IFERROR(V606/同类汇总数据!G$5,0),IF(AND($G606="检查版",$H606="中西医诊所"),IFERROR(V606/同类汇总数据!G$6,0),IF(AND($G606="检查版",$H606="中医诊所"),IFERROR(V606/同类汇总数据!G$7,0),IF(AND($G606="检查版",$H606="口腔诊所"),IFERROR(V606/同类汇总数据!G$8,0),IF(AND($G606="互联网版",$H606="中西医诊所"),IFERROR(V606/同类汇总数据!G$9,0),IF(AND($G606="互联网版",$H606="中医诊所"),IFERROR(V606/同类汇总数据!G$10,0),IF(AND($G606="互联网版",$H606="口腔诊所"),IFERROR(V606/同类汇总数据!G$11,0))))))))))</f>
        <v>0.074314081032074</v>
      </c>
      <c r="AI606" s="61">
        <f>IF(AND($G606="正式版",$H606="中西医诊所"),IFERROR(W606/同类汇总数据!H$3,0),IF(AND($G606="正式版",$H606="中医诊所"),IFERROR(W606/同类汇总数据!H$4,0),IF(AND($G606="正式版",$H606="口腔诊所"),IFERROR(W606/同类汇总数据!H$5,0),IF(AND($G606="检查版",$H606="中西医诊所"),IFERROR(W606/同类汇总数据!H$6,0),IF(AND($G606="检查版",$H606="中医诊所"),IFERROR(W606/同类汇总数据!H$7,0),IF(AND($G606="检查版",$H606="口腔诊所"),IFERROR(W606/同类汇总数据!H$8,0),IF(AND($G606="互联网版",$H606="中西医诊所"),IFERROR(W606/同类汇总数据!H$9,0),IF(AND($G606="互联网版",$H606="中医诊所"),IFERROR(W606/同类汇总数据!H$10,0),IF(AND($G606="互联网版",$H606="口腔诊所"),IFERROR(W606/同类汇总数据!H$11,0))))))))))</f>
        <v>0.211318575078848</v>
      </c>
      <c r="AJ606" s="61">
        <f>IF(AND($G606="正式版",$H606="中西医诊所"),IFERROR(X606/同类汇总数据!I$3,0),IF(AND($G606="正式版",$H606="中医诊所"),IFERROR(X606/同类汇总数据!I$4,0),IF(AND($G606="正式版",$H606="口腔诊所"),IFERROR(X606/同类汇总数据!I$5,0),IF(AND($G606="检查版",$H606="中西医诊所"),IFERROR(X606/同类汇总数据!I$6,0),IF(AND($G606="检查版",$H606="中医诊所"),IFERROR(X606/同类汇总数据!I$7,0),IF(AND($G606="检查版",$H606="口腔诊所"),IFERROR(X606/同类汇总数据!I$8,0),IF(AND($G606="互联网版",$H606="中西医诊所"),IFERROR(X606/同类汇总数据!I$9,0),IF(AND($G606="互联网版",$H606="中医诊所"),IFERROR(X606/同类汇总数据!I$10,0),IF(AND($G606="互联网版",$H606="口腔诊所"),IFERROR(X606/同类汇总数据!I$11,0))))))))))</f>
        <v>0.155888343279687</v>
      </c>
      <c r="AK606" s="61">
        <f>IF(AND($G606="正式版",$H606="中西医诊所"),IFERROR(Y606/同类汇总数据!J$3,0),IF(AND($G606="正式版",$H606="中医诊所"),IFERROR(Y606/同类汇总数据!J$4,0),IF(AND($G606="正式版",$H606="口腔诊所"),IFERROR(Y606/同类汇总数据!J$5,0),IF(AND($G606="检查版",$H606="中西医诊所"),IFERROR(Y606/同类汇总数据!J$6,0),IF(AND($G606="检查版",$H606="中医诊所"),IFERROR(Y606/同类汇总数据!J$7,0),IF(AND($G606="检查版",$H606="口腔诊所"),IFERROR(Y606/同类汇总数据!J$8,0),IF(AND($G606="互联网版",$H606="中西医诊所"),IFERROR(Y606/同类汇总数据!J$9,0),IF(AND($G606="互联网版",$H606="中医诊所"),IFERROR(Y606/同类汇总数据!J$10,0),IF(AND($G606="互联网版",$H606="口腔诊所"),IFERROR(Y606/同类汇总数据!J$11,0))))))))))</f>
        <v>0.150594358283556</v>
      </c>
      <c r="AL606" s="62" t="str">
        <f ca="1" t="shared" si="158"/>
        <v>-</v>
      </c>
      <c r="AM606" s="62" t="str">
        <f t="shared" si="159"/>
        <v>低于同行20%</v>
      </c>
      <c r="AN606" s="5" t="str">
        <f t="shared" si="160"/>
        <v>低于同行50%</v>
      </c>
      <c r="AO606" s="63">
        <f t="shared" si="161"/>
        <v>46097.6630364005</v>
      </c>
      <c r="AP606" s="5" t="str">
        <f t="shared" si="162"/>
        <v/>
      </c>
      <c r="AQ606" s="60">
        <v>45483.4373693056</v>
      </c>
    </row>
    <row r="607" ht="17" spans="1:43">
      <c r="A607" s="5">
        <f t="shared" si="164"/>
        <v>604</v>
      </c>
      <c r="B607" s="55" t="str">
        <f t="shared" si="155"/>
        <v>交易波动较大</v>
      </c>
      <c r="C607" s="2" t="str">
        <f t="shared" si="156"/>
        <v/>
      </c>
      <c r="D607" s="56" t="str">
        <f t="shared" si="157"/>
        <v>-</v>
      </c>
      <c r="E607" s="84" t="s">
        <v>1696</v>
      </c>
      <c r="F607" s="58">
        <v>45484.6830196759</v>
      </c>
      <c r="G607" s="59" t="s">
        <v>38</v>
      </c>
      <c r="H607" s="59" t="s">
        <v>39</v>
      </c>
      <c r="I607" s="59" t="s">
        <v>40</v>
      </c>
      <c r="J607" s="59" t="s">
        <v>423</v>
      </c>
      <c r="K607" s="59" t="s">
        <v>1697</v>
      </c>
      <c r="L607" s="59"/>
      <c r="M607" s="60">
        <v>46104.3331712963</v>
      </c>
      <c r="N607" s="60">
        <v>46103.7501309838</v>
      </c>
      <c r="O607" s="60">
        <v>46103.7443300116</v>
      </c>
      <c r="P607" s="60">
        <v>46102.6796220023</v>
      </c>
      <c r="Q607" s="60">
        <v>46103.7501431134</v>
      </c>
      <c r="R607" s="59">
        <v>3194</v>
      </c>
      <c r="S607" s="59">
        <v>13249.08</v>
      </c>
      <c r="T607" s="59">
        <v>43347.04</v>
      </c>
      <c r="U607" s="59">
        <v>38747.18</v>
      </c>
      <c r="V607" s="59">
        <v>56</v>
      </c>
      <c r="W607" s="59">
        <v>228</v>
      </c>
      <c r="X607" s="59">
        <v>680</v>
      </c>
      <c r="Y607" s="59">
        <v>604</v>
      </c>
      <c r="Z607" s="59">
        <v>89.900649652</v>
      </c>
      <c r="AA607" s="59">
        <v>0.015154046</v>
      </c>
      <c r="AB607" s="59">
        <v>-0.2343778781</v>
      </c>
      <c r="AC607" s="59">
        <v>-0.2894264277</v>
      </c>
      <c r="AD607" s="61">
        <f>IF(AND($G607="正式版",$H607="中西医诊所"),IFERROR(R607/同类汇总数据!C$3,0),IF(AND($G607="正式版",$H607="中医诊所"),IFERROR(R607/同类汇总数据!C$4,0),IF(AND($G607="正式版",$H607="口腔诊所"),IFERROR(R607/同类汇总数据!C$5,0),IF(AND($G607="检查版",$H607="中西医诊所"),IFERROR(R607/同类汇总数据!C$6,0),IF(AND($G607="检查版",$H607="中医诊所"),IFERROR(R607/同类汇总数据!C$7,0),IF(AND($G607="检查版",$H607="口腔诊所"),IFERROR(R607/同类汇总数据!C$8,0),IF(AND($G607="互联网版",$H607="中西医诊所"),IFERROR(R607/同类汇总数据!C$9,0),IF(AND($G607="互联网版",$H607="中医诊所"),IFERROR(R607/同类汇总数据!C$10,0),IF(AND($G607="互联网版",$H607="口腔诊所"),IFERROR(R607/同类汇总数据!C$11,0))))))))))</f>
        <v>0.349004212240545</v>
      </c>
      <c r="AE607" s="61">
        <f>IF(AND($G607="正式版",$H607="中西医诊所"),IFERROR(S607/同类汇总数据!D$3,0),IF(AND($G607="正式版",$H607="中医诊所"),IFERROR(S607/同类汇总数据!D$4,0),IF(AND($G607="正式版",$H607="口腔诊所"),IFERROR(S607/同类汇总数据!D$5,0),IF(AND($G607="检查版",$H607="中西医诊所"),IFERROR(S607/同类汇总数据!D$6,0),IF(AND($G607="检查版",$H607="中医诊所"),IFERROR(S607/同类汇总数据!D$7,0),IF(AND($G607="检查版",$H607="口腔诊所"),IFERROR(S607/同类汇总数据!D$8,0),IF(AND($G607="互联网版",$H607="中西医诊所"),IFERROR(S607/同类汇总数据!D$9,0),IF(AND($G607="互联网版",$H607="中医诊所"),IFERROR(S607/同类汇总数据!D$10,0),IF(AND($G607="互联网版",$H607="口腔诊所"),IFERROR(S607/同类汇总数据!D$11,0))))))))))</f>
        <v>0.363150621343784</v>
      </c>
      <c r="AF607" s="61">
        <f>IF(AND($G607="正式版",$H607="中西医诊所"),IFERROR(T607/同类汇总数据!E$3,0),IF(AND($G607="正式版",$H607="中医诊所"),IFERROR(T607/同类汇总数据!E$4,0),IF(AND($G607="正式版",$H607="口腔诊所"),IFERROR(T607/同类汇总数据!E$5,0),IF(AND($G607="检查版",$H607="中西医诊所"),IFERROR(T607/同类汇总数据!E$6,0),IF(AND($G607="检查版",$H607="中医诊所"),IFERROR(T607/同类汇总数据!E$7,0),IF(AND($G607="检查版",$H607="口腔诊所"),IFERROR(T607/同类汇总数据!E$8,0),IF(AND($G607="互联网版",$H607="中西医诊所"),IFERROR(T607/同类汇总数据!E$9,0),IF(AND($G607="互联网版",$H607="中医诊所"),IFERROR(T607/同类汇总数据!E$10,0),IF(AND($G607="互联网版",$H607="口腔诊所"),IFERROR(T607/同类汇总数据!E$11,0))))))))))</f>
        <v>0.39725575061689</v>
      </c>
      <c r="AG607" s="61">
        <f>IF(AND($G607="正式版",$H607="中西医诊所"),IFERROR(U607/同类汇总数据!F$3,0),IF(AND($G607="正式版",$H607="中医诊所"),IFERROR(U607/同类汇总数据!F$4,0),IF(AND($G607="正式版",$H607="口腔诊所"),IFERROR(U607/同类汇总数据!F$5,0),IF(AND($G607="检查版",$H607="中西医诊所"),IFERROR(U607/同类汇总数据!F$6,0),IF(AND($G607="检查版",$H607="中医诊所"),IFERROR(U607/同类汇总数据!F$7,0),IF(AND($G607="检查版",$H607="口腔诊所"),IFERROR(U607/同类汇总数据!F$8,0),IF(AND($G607="互联网版",$H607="中西医诊所"),IFERROR(U607/同类汇总数据!F$9,0),IF(AND($G607="互联网版",$H607="中医诊所"),IFERROR(U607/同类汇总数据!F$10,0),IF(AND($G607="互联网版",$H607="口腔诊所"),IFERROR(U607/同类汇总数据!F$11,0))))))))))</f>
        <v>0.403939694558859</v>
      </c>
      <c r="AH607" s="61">
        <f>IF(AND($G607="正式版",$H607="中西医诊所"),IFERROR(V607/同类汇总数据!G$3,0),IF(AND($G607="正式版",$H607="中医诊所"),IFERROR(V607/同类汇总数据!G$4,0),IF(AND($G607="正式版",$H607="口腔诊所"),IFERROR(V607/同类汇总数据!G$5,0),IF(AND($G607="检查版",$H607="中西医诊所"),IFERROR(V607/同类汇总数据!G$6,0),IF(AND($G607="检查版",$H607="中医诊所"),IFERROR(V607/同类汇总数据!G$7,0),IF(AND($G607="检查版",$H607="口腔诊所"),IFERROR(V607/同类汇总数据!G$8,0),IF(AND($G607="互联网版",$H607="中西医诊所"),IFERROR(V607/同类汇总数据!G$9,0),IF(AND($G607="互联网版",$H607="中医诊所"),IFERROR(V607/同类汇总数据!G$10,0),IF(AND($G607="互联网版",$H607="口腔诊所"),IFERROR(V607/同类汇总数据!G$11,0))))))))))</f>
        <v>0.590710445342934</v>
      </c>
      <c r="AI607" s="61">
        <f>IF(AND($G607="正式版",$H607="中西医诊所"),IFERROR(W607/同类汇总数据!H$3,0),IF(AND($G607="正式版",$H607="中医诊所"),IFERROR(W607/同类汇总数据!H$4,0),IF(AND($G607="正式版",$H607="口腔诊所"),IFERROR(W607/同类汇总数据!H$5,0),IF(AND($G607="检查版",$H607="中西医诊所"),IFERROR(W607/同类汇总数据!H$6,0),IF(AND($G607="检查版",$H607="中医诊所"),IFERROR(W607/同类汇总数据!H$7,0),IF(AND($G607="检查版",$H607="口腔诊所"),IFERROR(W607/同类汇总数据!H$8,0),IF(AND($G607="互联网版",$H607="中西医诊所"),IFERROR(W607/同类汇总数据!H$9,0),IF(AND($G607="互联网版",$H607="中医诊所"),IFERROR(W607/同类汇总数据!H$10,0),IF(AND($G607="互联网版",$H607="口腔诊所"),IFERROR(W607/同类汇总数据!H$11,0))))))))))</f>
        <v>0.623580533784937</v>
      </c>
      <c r="AJ607" s="61">
        <f>IF(AND($G607="正式版",$H607="中西医诊所"),IFERROR(X607/同类汇总数据!I$3,0),IF(AND($G607="正式版",$H607="中医诊所"),IFERROR(X607/同类汇总数据!I$4,0),IF(AND($G607="正式版",$H607="口腔诊所"),IFERROR(X607/同类汇总数据!I$5,0),IF(AND($G607="检查版",$H607="中西医诊所"),IFERROR(X607/同类汇总数据!I$6,0),IF(AND($G607="检查版",$H607="中医诊所"),IFERROR(X607/同类汇总数据!I$7,0),IF(AND($G607="检查版",$H607="口腔诊所"),IFERROR(X607/同类汇总数据!I$8,0),IF(AND($G607="互联网版",$H607="中西医诊所"),IFERROR(X607/同类汇总数据!I$9,0),IF(AND($G607="互联网版",$H607="中医诊所"),IFERROR(X607/同类汇总数据!I$10,0),IF(AND($G607="互联网版",$H607="口腔诊所"),IFERROR(X607/同类汇总数据!I$11,0))))))))))</f>
        <v>0.601285743453126</v>
      </c>
      <c r="AK607" s="61">
        <f>IF(AND($G607="正式版",$H607="中西医诊所"),IFERROR(Y607/同类汇总数据!J$3,0),IF(AND($G607="正式版",$H607="中医诊所"),IFERROR(Y607/同类汇总数据!J$4,0),IF(AND($G607="正式版",$H607="口腔诊所"),IFERROR(Y607/同类汇总数据!J$5,0),IF(AND($G607="检查版",$H607="中西医诊所"),IFERROR(Y607/同类汇总数据!J$6,0),IF(AND($G607="检查版",$H607="中医诊所"),IFERROR(Y607/同类汇总数据!J$7,0),IF(AND($G607="检查版",$H607="口腔诊所"),IFERROR(Y607/同类汇总数据!J$8,0),IF(AND($G607="互联网版",$H607="中西医诊所"),IFERROR(Y607/同类汇总数据!J$9,0),IF(AND($G607="互联网版",$H607="中医诊所"),IFERROR(Y607/同类汇总数据!J$10,0),IF(AND($G607="互联网版",$H607="口腔诊所"),IFERROR(Y607/同类汇总数据!J$11,0))))))))))</f>
        <v>0.603527799849398</v>
      </c>
      <c r="AL607" s="62" t="str">
        <f ca="1" t="shared" si="158"/>
        <v>-</v>
      </c>
      <c r="AM607" s="62" t="str">
        <f t="shared" si="159"/>
        <v>低于同行50%</v>
      </c>
      <c r="AN607" s="5" t="str">
        <f t="shared" si="160"/>
        <v/>
      </c>
      <c r="AO607" s="63">
        <f t="shared" si="161"/>
        <v>46104.3331712963</v>
      </c>
      <c r="AP607" s="5" t="str">
        <f t="shared" si="162"/>
        <v/>
      </c>
      <c r="AQ607" s="60">
        <v>45483.4379881482</v>
      </c>
    </row>
    <row r="608" ht="17" spans="1:43">
      <c r="A608" s="5">
        <f t="shared" si="164"/>
        <v>605</v>
      </c>
      <c r="B608" s="55" t="str">
        <f t="shared" si="155"/>
        <v>连续三月交易上升</v>
      </c>
      <c r="C608" s="2" t="str">
        <f t="shared" si="156"/>
        <v/>
      </c>
      <c r="D608" s="56" t="str">
        <f t="shared" si="157"/>
        <v>-</v>
      </c>
      <c r="E608" s="84" t="s">
        <v>1698</v>
      </c>
      <c r="F608" s="58">
        <v>45484.7190124653</v>
      </c>
      <c r="G608" s="59" t="s">
        <v>38</v>
      </c>
      <c r="H608" s="59" t="s">
        <v>63</v>
      </c>
      <c r="I608" s="59" t="s">
        <v>40</v>
      </c>
      <c r="J608" s="59" t="s">
        <v>45</v>
      </c>
      <c r="K608" s="59" t="s">
        <v>1699</v>
      </c>
      <c r="L608" s="59"/>
      <c r="M608" s="60">
        <v>46104.366087963</v>
      </c>
      <c r="N608" s="60">
        <v>46103.5885327546</v>
      </c>
      <c r="O608" s="60">
        <v>46103.5882537384</v>
      </c>
      <c r="P608" s="60">
        <v>46092.4284862037</v>
      </c>
      <c r="Q608" s="60">
        <v>46103.5885362269</v>
      </c>
      <c r="R608" s="59">
        <v>568</v>
      </c>
      <c r="S608" s="59">
        <v>4682</v>
      </c>
      <c r="T608" s="59">
        <v>12712</v>
      </c>
      <c r="U608" s="59">
        <v>10174</v>
      </c>
      <c r="V608" s="59">
        <v>12</v>
      </c>
      <c r="W608" s="59">
        <v>41</v>
      </c>
      <c r="X608" s="59">
        <v>103</v>
      </c>
      <c r="Y608" s="59">
        <v>89</v>
      </c>
      <c r="Z608" s="59">
        <v>181.6785714286</v>
      </c>
      <c r="AA608" s="59">
        <v>0.3531791908</v>
      </c>
      <c r="AB608" s="59">
        <v>-0.2428884026</v>
      </c>
      <c r="AC608" s="59">
        <v>0.6813833701</v>
      </c>
      <c r="AD608" s="61">
        <f>IF(AND($G608="正式版",$H608="中西医诊所"),IFERROR(R608/同类汇总数据!C$3,0),IF(AND($G608="正式版",$H608="中医诊所"),IFERROR(R608/同类汇总数据!C$4,0),IF(AND($G608="正式版",$H608="口腔诊所"),IFERROR(R608/同类汇总数据!C$5,0),IF(AND($G608="检查版",$H608="中西医诊所"),IFERROR(R608/同类汇总数据!C$6,0),IF(AND($G608="检查版",$H608="中医诊所"),IFERROR(R608/同类汇总数据!C$7,0),IF(AND($G608="检查版",$H608="口腔诊所"),IFERROR(R608/同类汇总数据!C$8,0),IF(AND($G608="互联网版",$H608="中西医诊所"),IFERROR(R608/同类汇总数据!C$9,0),IF(AND($G608="互联网版",$H608="中医诊所"),IFERROR(R608/同类汇总数据!C$10,0),IF(AND($G608="互联网版",$H608="口腔诊所"),IFERROR(R608/同类汇总数据!C$11,0))))))))))</f>
        <v>0.0568139534834011</v>
      </c>
      <c r="AE608" s="61">
        <f>IF(AND($G608="正式版",$H608="中西医诊所"),IFERROR(S608/同类汇总数据!D$3,0),IF(AND($G608="正式版",$H608="中医诊所"),IFERROR(S608/同类汇总数据!D$4,0),IF(AND($G608="正式版",$H608="口腔诊所"),IFERROR(S608/同类汇总数据!D$5,0),IF(AND($G608="检查版",$H608="中西医诊所"),IFERROR(S608/同类汇总数据!D$6,0),IF(AND($G608="检查版",$H608="中医诊所"),IFERROR(S608/同类汇总数据!D$7,0),IF(AND($G608="检查版",$H608="口腔诊所"),IFERROR(S608/同类汇总数据!D$8,0),IF(AND($G608="互联网版",$H608="中西医诊所"),IFERROR(S608/同类汇总数据!D$9,0),IF(AND($G608="互联网版",$H608="中医诊所"),IFERROR(S608/同类汇总数据!D$10,0),IF(AND($G608="互联网版",$H608="口腔诊所"),IFERROR(S608/同类汇总数据!D$11,0))))))))))</f>
        <v>0.107803625092249</v>
      </c>
      <c r="AF608" s="61">
        <f>IF(AND($G608="正式版",$H608="中西医诊所"),IFERROR(T608/同类汇总数据!E$3,0),IF(AND($G608="正式版",$H608="中医诊所"),IFERROR(T608/同类汇总数据!E$4,0),IF(AND($G608="正式版",$H608="口腔诊所"),IFERROR(T608/同类汇总数据!E$5,0),IF(AND($G608="检查版",$H608="中西医诊所"),IFERROR(T608/同类汇总数据!E$6,0),IF(AND($G608="检查版",$H608="中医诊所"),IFERROR(T608/同类汇总数据!E$7,0),IF(AND($G608="检查版",$H608="口腔诊所"),IFERROR(T608/同类汇总数据!E$8,0),IF(AND($G608="互联网版",$H608="中西医诊所"),IFERROR(T608/同类汇总数据!E$9,0),IF(AND($G608="互联网版",$H608="中医诊所"),IFERROR(T608/同类汇总数据!E$10,0),IF(AND($G608="互联网版",$H608="口腔诊所"),IFERROR(T608/同类汇总数据!E$11,0))))))))))</f>
        <v>0.114659947898543</v>
      </c>
      <c r="AG608" s="61">
        <f>IF(AND($G608="正式版",$H608="中西医诊所"),IFERROR(U608/同类汇总数据!F$3,0),IF(AND($G608="正式版",$H608="中医诊所"),IFERROR(U608/同类汇总数据!F$4,0),IF(AND($G608="正式版",$H608="口腔诊所"),IFERROR(U608/同类汇总数据!F$5,0),IF(AND($G608="检查版",$H608="中西医诊所"),IFERROR(U608/同类汇总数据!F$6,0),IF(AND($G608="检查版",$H608="中医诊所"),IFERROR(U608/同类汇总数据!F$7,0),IF(AND($G608="检查版",$H608="口腔诊所"),IFERROR(U608/同类汇总数据!F$8,0),IF(AND($G608="互联网版",$H608="中西医诊所"),IFERROR(U608/同类汇总数据!F$9,0),IF(AND($G608="互联网版",$H608="中医诊所"),IFERROR(U608/同类汇总数据!F$10,0),IF(AND($G608="互联网版",$H608="口腔诊所"),IFERROR(U608/同类汇总数据!F$11,0))))))))))</f>
        <v>0.101843884523253</v>
      </c>
      <c r="AH608" s="61">
        <f>IF(AND($G608="正式版",$H608="中西医诊所"),IFERROR(V608/同类汇总数据!G$3,0),IF(AND($G608="正式版",$H608="中医诊所"),IFERROR(V608/同类汇总数据!G$4,0),IF(AND($G608="正式版",$H608="口腔诊所"),IFERROR(V608/同类汇总数据!G$5,0),IF(AND($G608="检查版",$H608="中西医诊所"),IFERROR(V608/同类汇总数据!G$6,0),IF(AND($G608="检查版",$H608="中医诊所"),IFERROR(V608/同类汇总数据!G$7,0),IF(AND($G608="检查版",$H608="口腔诊所"),IFERROR(V608/同类汇总数据!G$8,0),IF(AND($G608="互联网版",$H608="中西医诊所"),IFERROR(V608/同类汇总数据!G$9,0),IF(AND($G608="互联网版",$H608="中医诊所"),IFERROR(V608/同类汇总数据!G$10,0),IF(AND($G608="互联网版",$H608="口腔诊所"),IFERROR(V608/同类汇总数据!G$11,0))))))))))</f>
        <v>0.891768972384888</v>
      </c>
      <c r="AI608" s="61">
        <f>IF(AND($G608="正式版",$H608="中西医诊所"),IFERROR(W608/同类汇总数据!H$3,0),IF(AND($G608="正式版",$H608="中医诊所"),IFERROR(W608/同类汇总数据!H$4,0),IF(AND($G608="正式版",$H608="口腔诊所"),IFERROR(W608/同类汇总数据!H$5,0),IF(AND($G608="检查版",$H608="中西医诊所"),IFERROR(W608/同类汇总数据!H$6,0),IF(AND($G608="检查版",$H608="中医诊所"),IFERROR(W608/同类汇总数据!H$7,0),IF(AND($G608="检查版",$H608="口腔诊所"),IFERROR(W608/同类汇总数据!H$8,0),IF(AND($G608="互联网版",$H608="中西医诊所"),IFERROR(W608/同类汇总数据!H$9,0),IF(AND($G608="互联网版",$H608="中医诊所"),IFERROR(W608/同类汇总数据!H$10,0),IF(AND($G608="互联网版",$H608="口腔诊所"),IFERROR(W608/同类汇总数据!H$11,0))))))))))</f>
        <v>0.722005131519398</v>
      </c>
      <c r="AJ608" s="61">
        <f>IF(AND($G608="正式版",$H608="中西医诊所"),IFERROR(X608/同类汇总数据!I$3,0),IF(AND($G608="正式版",$H608="中医诊所"),IFERROR(X608/同类汇总数据!I$4,0),IF(AND($G608="正式版",$H608="口腔诊所"),IFERROR(X608/同类汇总数据!I$5,0),IF(AND($G608="检查版",$H608="中西医诊所"),IFERROR(X608/同类汇总数据!I$6,0),IF(AND($G608="检查版",$H608="中医诊所"),IFERROR(X608/同类汇总数据!I$7,0),IF(AND($G608="检查版",$H608="口腔诊所"),IFERROR(X608/同类汇总数据!I$8,0),IF(AND($G608="互联网版",$H608="中西医诊所"),IFERROR(X608/同类汇总数据!I$9,0),IF(AND($G608="互联网版",$H608="中医诊所"),IFERROR(X608/同类汇总数据!I$10,0),IF(AND($G608="互联网版",$H608="口腔诊所"),IFERROR(X608/同类汇总数据!I$11,0))))))))))</f>
        <v>0.698108667730774</v>
      </c>
      <c r="AK608" s="61">
        <f>IF(AND($G608="正式版",$H608="中西医诊所"),IFERROR(Y608/同类汇总数据!J$3,0),IF(AND($G608="正式版",$H608="中医诊所"),IFERROR(Y608/同类汇总数据!J$4,0),IF(AND($G608="正式版",$H608="口腔诊所"),IFERROR(Y608/同类汇总数据!J$5,0),IF(AND($G608="检查版",$H608="中西医诊所"),IFERROR(Y608/同类汇总数据!J$6,0),IF(AND($G608="检查版",$H608="中医诊所"),IFERROR(Y608/同类汇总数据!J$7,0),IF(AND($G608="检查版",$H608="口腔诊所"),IFERROR(Y608/同类汇总数据!J$8,0),IF(AND($G608="互联网版",$H608="中西医诊所"),IFERROR(Y608/同类汇总数据!J$9,0),IF(AND($G608="互联网版",$H608="中医诊所"),IFERROR(Y608/同类汇总数据!J$10,0),IF(AND($G608="互联网版",$H608="口腔诊所"),IFERROR(Y608/同类汇总数据!J$11,0))))))))))</f>
        <v>0.670144894361823</v>
      </c>
      <c r="AL608" s="62" t="str">
        <f ca="1" t="shared" si="158"/>
        <v>-</v>
      </c>
      <c r="AM608" s="62" t="str">
        <f t="shared" si="159"/>
        <v>低于同行20%</v>
      </c>
      <c r="AN608" s="5" t="str">
        <f t="shared" si="160"/>
        <v/>
      </c>
      <c r="AO608" s="63">
        <f t="shared" si="161"/>
        <v>46104.366087963</v>
      </c>
      <c r="AP608" s="5" t="str">
        <f t="shared" si="162"/>
        <v/>
      </c>
      <c r="AQ608" s="60">
        <v>45483.4805440278</v>
      </c>
    </row>
    <row r="609" ht="17" spans="1:43">
      <c r="A609" s="5">
        <f t="shared" si="164"/>
        <v>606</v>
      </c>
      <c r="B609" s="55" t="str">
        <f t="shared" si="155"/>
        <v>连续三月交易上升</v>
      </c>
      <c r="C609" s="2" t="str">
        <f t="shared" si="156"/>
        <v/>
      </c>
      <c r="D609" s="56" t="str">
        <f t="shared" si="157"/>
        <v>-</v>
      </c>
      <c r="E609" s="84" t="s">
        <v>1700</v>
      </c>
      <c r="F609" s="58">
        <v>45484.7197541435</v>
      </c>
      <c r="G609" s="59" t="s">
        <v>38</v>
      </c>
      <c r="H609" s="59" t="s">
        <v>63</v>
      </c>
      <c r="I609" s="59" t="s">
        <v>40</v>
      </c>
      <c r="J609" s="59" t="s">
        <v>149</v>
      </c>
      <c r="K609" s="59" t="s">
        <v>1701</v>
      </c>
      <c r="L609" s="59"/>
      <c r="M609" s="60">
        <v>46104.366875</v>
      </c>
      <c r="N609" s="60">
        <v>46102.6097616319</v>
      </c>
      <c r="O609" s="60"/>
      <c r="P609" s="60">
        <v>45710.6086691551</v>
      </c>
      <c r="Q609" s="60"/>
      <c r="R609" s="59">
        <v>4760</v>
      </c>
      <c r="S609" s="59">
        <v>8270</v>
      </c>
      <c r="T609" s="59">
        <v>24350</v>
      </c>
      <c r="U609" s="59">
        <v>22950</v>
      </c>
      <c r="V609" s="59">
        <v>5</v>
      </c>
      <c r="W609" s="59">
        <v>13</v>
      </c>
      <c r="X609" s="59">
        <v>33</v>
      </c>
      <c r="Y609" s="59">
        <v>30</v>
      </c>
      <c r="Z609" s="59">
        <v>850</v>
      </c>
      <c r="AA609" s="59">
        <v>0.4136752137</v>
      </c>
      <c r="AB609" s="59">
        <v>-0.4281524927</v>
      </c>
      <c r="AC609" s="59">
        <v>-0.4400656814</v>
      </c>
      <c r="AD609" s="61">
        <f>IF(AND($G609="正式版",$H609="中西医诊所"),IFERROR(R609/同类汇总数据!C$3,0),IF(AND($G609="正式版",$H609="中医诊所"),IFERROR(R609/同类汇总数据!C$4,0),IF(AND($G609="正式版",$H609="口腔诊所"),IFERROR(R609/同类汇总数据!C$5,0),IF(AND($G609="检查版",$H609="中西医诊所"),IFERROR(R609/同类汇总数据!C$6,0),IF(AND($G609="检查版",$H609="中医诊所"),IFERROR(R609/同类汇总数据!C$7,0),IF(AND($G609="检查版",$H609="口腔诊所"),IFERROR(R609/同类汇总数据!C$8,0),IF(AND($G609="互联网版",$H609="中西医诊所"),IFERROR(R609/同类汇总数据!C$9,0),IF(AND($G609="互联网版",$H609="中医诊所"),IFERROR(R609/同类汇总数据!C$10,0),IF(AND($G609="互联网版",$H609="口腔诊所"),IFERROR(R609/同类汇总数据!C$11,0))))))))))</f>
        <v>0.47611693412146</v>
      </c>
      <c r="AE609" s="61">
        <f>IF(AND($G609="正式版",$H609="中西医诊所"),IFERROR(S609/同类汇总数据!D$3,0),IF(AND($G609="正式版",$H609="中医诊所"),IFERROR(S609/同类汇总数据!D$4,0),IF(AND($G609="正式版",$H609="口腔诊所"),IFERROR(S609/同类汇总数据!D$5,0),IF(AND($G609="检查版",$H609="中西医诊所"),IFERROR(S609/同类汇总数据!D$6,0),IF(AND($G609="检查版",$H609="中医诊所"),IFERROR(S609/同类汇总数据!D$7,0),IF(AND($G609="检查版",$H609="口腔诊所"),IFERROR(S609/同类汇总数据!D$8,0),IF(AND($G609="互联网版",$H609="中西医诊所"),IFERROR(S609/同类汇总数据!D$9,0),IF(AND($G609="互联网版",$H609="中医诊所"),IFERROR(S609/同类汇总数据!D$10,0),IF(AND($G609="互联网版",$H609="口腔诊所"),IFERROR(S609/同类汇总数据!D$11,0))))))))))</f>
        <v>0.190417765807967</v>
      </c>
      <c r="AF609" s="61">
        <f>IF(AND($G609="正式版",$H609="中西医诊所"),IFERROR(T609/同类汇总数据!E$3,0),IF(AND($G609="正式版",$H609="中医诊所"),IFERROR(T609/同类汇总数据!E$4,0),IF(AND($G609="正式版",$H609="口腔诊所"),IFERROR(T609/同类汇总数据!E$5,0),IF(AND($G609="检查版",$H609="中西医诊所"),IFERROR(T609/同类汇总数据!E$6,0),IF(AND($G609="检查版",$H609="中医诊所"),IFERROR(T609/同类汇总数据!E$7,0),IF(AND($G609="检查版",$H609="口腔诊所"),IFERROR(T609/同类汇总数据!E$8,0),IF(AND($G609="互联网版",$H609="中西医诊所"),IFERROR(T609/同类汇总数据!E$9,0),IF(AND($G609="互联网版",$H609="中医诊所"),IFERROR(T609/同类汇总数据!E$10,0),IF(AND($G609="互联网版",$H609="口腔诊所"),IFERROR(T609/同类汇总数据!E$11,0))))))))))</f>
        <v>0.219632609450087</v>
      </c>
      <c r="AG609" s="61">
        <f>IF(AND($G609="正式版",$H609="中西医诊所"),IFERROR(U609/同类汇总数据!F$3,0),IF(AND($G609="正式版",$H609="中医诊所"),IFERROR(U609/同类汇总数据!F$4,0),IF(AND($G609="正式版",$H609="口腔诊所"),IFERROR(U609/同类汇总数据!F$5,0),IF(AND($G609="检查版",$H609="中西医诊所"),IFERROR(U609/同类汇总数据!F$6,0),IF(AND($G609="检查版",$H609="中医诊所"),IFERROR(U609/同类汇总数据!F$7,0),IF(AND($G609="检查版",$H609="口腔诊所"),IFERROR(U609/同类汇总数据!F$8,0),IF(AND($G609="互联网版",$H609="中西医诊所"),IFERROR(U609/同类汇总数据!F$9,0),IF(AND($G609="互联网版",$H609="中医诊所"),IFERROR(U609/同类汇总数据!F$10,0),IF(AND($G609="互联网版",$H609="口腔诊所"),IFERROR(U609/同类汇总数据!F$11,0))))))))))</f>
        <v>0.229734337508224</v>
      </c>
      <c r="AH609" s="61">
        <f>IF(AND($G609="正式版",$H609="中西医诊所"),IFERROR(V609/同类汇总数据!G$3,0),IF(AND($G609="正式版",$H609="中医诊所"),IFERROR(V609/同类汇总数据!G$4,0),IF(AND($G609="正式版",$H609="口腔诊所"),IFERROR(V609/同类汇总数据!G$5,0),IF(AND($G609="检查版",$H609="中西医诊所"),IFERROR(V609/同类汇总数据!G$6,0),IF(AND($G609="检查版",$H609="中医诊所"),IFERROR(V609/同类汇总数据!G$7,0),IF(AND($G609="检查版",$H609="口腔诊所"),IFERROR(V609/同类汇总数据!G$8,0),IF(AND($G609="互联网版",$H609="中西医诊所"),IFERROR(V609/同类汇总数据!G$9,0),IF(AND($G609="互联网版",$H609="中医诊所"),IFERROR(V609/同类汇总数据!G$10,0),IF(AND($G609="互联网版",$H609="口腔诊所"),IFERROR(V609/同类汇总数据!G$11,0))))))))))</f>
        <v>0.37157040516037</v>
      </c>
      <c r="AI609" s="61">
        <f>IF(AND($G609="正式版",$H609="中西医诊所"),IFERROR(W609/同类汇总数据!H$3,0),IF(AND($G609="正式版",$H609="中医诊所"),IFERROR(W609/同类汇总数据!H$4,0),IF(AND($G609="正式版",$H609="口腔诊所"),IFERROR(W609/同类汇总数据!H$5,0),IF(AND($G609="检查版",$H609="中西医诊所"),IFERROR(W609/同类汇总数据!H$6,0),IF(AND($G609="检查版",$H609="中医诊所"),IFERROR(W609/同类汇总数据!H$7,0),IF(AND($G609="检查版",$H609="口腔诊所"),IFERROR(W609/同类汇总数据!H$8,0),IF(AND($G609="互联网版",$H609="中西医诊所"),IFERROR(W609/同类汇总数据!H$9,0),IF(AND($G609="互联网版",$H609="中医诊所"),IFERROR(W609/同类汇总数据!H$10,0),IF(AND($G609="互联网版",$H609="口腔诊所"),IFERROR(W609/同类汇总数据!H$11,0))))))))))</f>
        <v>0.228928456335419</v>
      </c>
      <c r="AJ609" s="61">
        <f>IF(AND($G609="正式版",$H609="中西医诊所"),IFERROR(X609/同类汇总数据!I$3,0),IF(AND($G609="正式版",$H609="中医诊所"),IFERROR(X609/同类汇总数据!I$4,0),IF(AND($G609="正式版",$H609="口腔诊所"),IFERROR(X609/同类汇总数据!I$5,0),IF(AND($G609="检查版",$H609="中西医诊所"),IFERROR(X609/同类汇总数据!I$6,0),IF(AND($G609="检查版",$H609="中医诊所"),IFERROR(X609/同类汇总数据!I$7,0),IF(AND($G609="检查版",$H609="口腔诊所"),IFERROR(X609/同类汇总数据!I$8,0),IF(AND($G609="互联网版",$H609="中西医诊所"),IFERROR(X609/同类汇总数据!I$9,0),IF(AND($G609="互联网版",$H609="中医诊所"),IFERROR(X609/同类汇总数据!I$10,0),IF(AND($G609="互联网版",$H609="口腔诊所"),IFERROR(X609/同类汇总数据!I$11,0))))))))))</f>
        <v>0.223665883836073</v>
      </c>
      <c r="AK609" s="61">
        <f>IF(AND($G609="正式版",$H609="中西医诊所"),IFERROR(Y609/同类汇总数据!J$3,0),IF(AND($G609="正式版",$H609="中医诊所"),IFERROR(Y609/同类汇总数据!J$4,0),IF(AND($G609="正式版",$H609="口腔诊所"),IFERROR(Y609/同类汇总数据!J$5,0),IF(AND($G609="检查版",$H609="中西医诊所"),IFERROR(Y609/同类汇总数据!J$6,0),IF(AND($G609="检查版",$H609="中医诊所"),IFERROR(Y609/同类汇总数据!J$7,0),IF(AND($G609="检查版",$H609="口腔诊所"),IFERROR(Y609/同类汇总数据!J$8,0),IF(AND($G609="互联网版",$H609="中西医诊所"),IFERROR(Y609/同类汇总数据!J$9,0),IF(AND($G609="互联网版",$H609="中医诊所"),IFERROR(Y609/同类汇总数据!J$10,0),IF(AND($G609="互联网版",$H609="口腔诊所"),IFERROR(Y609/同类汇总数据!J$11,0))))))))))</f>
        <v>0.225891537425333</v>
      </c>
      <c r="AL609" s="62" t="str">
        <f ca="1" t="shared" si="158"/>
        <v>-</v>
      </c>
      <c r="AM609" s="62" t="str">
        <f t="shared" si="159"/>
        <v>低于同行20%</v>
      </c>
      <c r="AN609" s="5" t="str">
        <f t="shared" si="160"/>
        <v>低于同行50%</v>
      </c>
      <c r="AO609" s="63">
        <f t="shared" si="161"/>
        <v>46104.366875</v>
      </c>
      <c r="AP609" s="5" t="str">
        <f t="shared" si="162"/>
        <v/>
      </c>
      <c r="AQ609" s="60">
        <v>45483.844110706</v>
      </c>
    </row>
    <row r="610" ht="17" spans="1:43">
      <c r="A610" s="5">
        <f t="shared" si="164"/>
        <v>607</v>
      </c>
      <c r="B610" s="55" t="str">
        <f t="shared" si="155"/>
        <v>连续三月交易上升</v>
      </c>
      <c r="C610" s="2" t="str">
        <f t="shared" si="156"/>
        <v/>
      </c>
      <c r="D610" s="56" t="str">
        <f t="shared" si="157"/>
        <v>-</v>
      </c>
      <c r="E610" s="84" t="s">
        <v>1702</v>
      </c>
      <c r="F610" s="58">
        <v>45484.7204629398</v>
      </c>
      <c r="G610" s="59" t="s">
        <v>38</v>
      </c>
      <c r="H610" s="59" t="s">
        <v>39</v>
      </c>
      <c r="I610" s="59" t="s">
        <v>40</v>
      </c>
      <c r="J610" s="59" t="s">
        <v>149</v>
      </c>
      <c r="K610" s="59" t="s">
        <v>1703</v>
      </c>
      <c r="L610" s="59"/>
      <c r="M610" s="60">
        <v>46091.8077893518</v>
      </c>
      <c r="N610" s="60">
        <v>46103.7678043519</v>
      </c>
      <c r="O610" s="60"/>
      <c r="P610" s="60">
        <v>46090.7138925926</v>
      </c>
      <c r="Q610" s="60">
        <v>46103.7678154282</v>
      </c>
      <c r="R610" s="59">
        <v>1136</v>
      </c>
      <c r="S610" s="59">
        <v>13421</v>
      </c>
      <c r="T610" s="59">
        <v>35081</v>
      </c>
      <c r="U610" s="59">
        <v>30853</v>
      </c>
      <c r="V610" s="59">
        <v>21</v>
      </c>
      <c r="W610" s="59">
        <v>70</v>
      </c>
      <c r="X610" s="59">
        <v>238</v>
      </c>
      <c r="Y610" s="59">
        <v>206</v>
      </c>
      <c r="Z610" s="59">
        <v>582.1320754717</v>
      </c>
      <c r="AA610" s="59">
        <v>1.21944766</v>
      </c>
      <c r="AB610" s="59">
        <v>-0.6126945494</v>
      </c>
      <c r="AC610" s="59">
        <v>0.3516461636</v>
      </c>
      <c r="AD610" s="61">
        <f>IF(AND($G610="正式版",$H610="中西医诊所"),IFERROR(R610/同类汇总数据!C$3,0),IF(AND($G610="正式版",$H610="中医诊所"),IFERROR(R610/同类汇总数据!C$4,0),IF(AND($G610="正式版",$H610="口腔诊所"),IFERROR(R610/同类汇总数据!C$5,0),IF(AND($G610="检查版",$H610="中西医诊所"),IFERROR(R610/同类汇总数据!C$6,0),IF(AND($G610="检查版",$H610="中医诊所"),IFERROR(R610/同类汇总数据!C$7,0),IF(AND($G610="检查版",$H610="口腔诊所"),IFERROR(R610/同类汇总数据!C$8,0),IF(AND($G610="互联网版",$H610="中西医诊所"),IFERROR(R610/同类汇总数据!C$9,0),IF(AND($G610="互联网版",$H610="中医诊所"),IFERROR(R610/同类汇总数据!C$10,0),IF(AND($G610="互联网版",$H610="口腔诊所"),IFERROR(R610/同类汇总数据!C$11,0))))))))))</f>
        <v>0.124129237666017</v>
      </c>
      <c r="AE610" s="61">
        <f>IF(AND($G610="正式版",$H610="中西医诊所"),IFERROR(S610/同类汇总数据!D$3,0),IF(AND($G610="正式版",$H610="中医诊所"),IFERROR(S610/同类汇总数据!D$4,0),IF(AND($G610="正式版",$H610="口腔诊所"),IFERROR(S610/同类汇总数据!D$5,0),IF(AND($G610="检查版",$H610="中西医诊所"),IFERROR(S610/同类汇总数据!D$6,0),IF(AND($G610="检查版",$H610="中医诊所"),IFERROR(S610/同类汇总数据!D$7,0),IF(AND($G610="检查版",$H610="口腔诊所"),IFERROR(S610/同类汇总数据!D$8,0),IF(AND($G610="互联网版",$H610="中西医诊所"),IFERROR(S610/同类汇总数据!D$9,0),IF(AND($G610="互联网版",$H610="中医诊所"),IFERROR(S610/同类汇总数据!D$10,0),IF(AND($G610="互联网版",$H610="口腔诊所"),IFERROR(S610/同类汇总数据!D$11,0))))))))))</f>
        <v>0.367862862104759</v>
      </c>
      <c r="AF610" s="61">
        <f>IF(AND($G610="正式版",$H610="中西医诊所"),IFERROR(T610/同类汇总数据!E$3,0),IF(AND($G610="正式版",$H610="中医诊所"),IFERROR(T610/同类汇总数据!E$4,0),IF(AND($G610="正式版",$H610="口腔诊所"),IFERROR(T610/同类汇总数据!E$5,0),IF(AND($G610="检查版",$H610="中西医诊所"),IFERROR(T610/同类汇总数据!E$6,0),IF(AND($G610="检查版",$H610="中医诊所"),IFERROR(T610/同类汇总数据!E$7,0),IF(AND($G610="检查版",$H610="口腔诊所"),IFERROR(T610/同类汇总数据!E$8,0),IF(AND($G610="互联网版",$H610="中西医诊所"),IFERROR(T610/同类汇总数据!E$9,0),IF(AND($G610="互联网版",$H610="中医诊所"),IFERROR(T610/同类汇总数据!E$10,0),IF(AND($G610="互联网版",$H610="口腔诊所"),IFERROR(T610/同类汇总数据!E$11,0))))))))))</f>
        <v>0.321501283303107</v>
      </c>
      <c r="AG610" s="61">
        <f>IF(AND($G610="正式版",$H610="中西医诊所"),IFERROR(U610/同类汇总数据!F$3,0),IF(AND($G610="正式版",$H610="中医诊所"),IFERROR(U610/同类汇总数据!F$4,0),IF(AND($G610="正式版",$H610="口腔诊所"),IFERROR(U610/同类汇总数据!F$5,0),IF(AND($G610="检查版",$H610="中西医诊所"),IFERROR(U610/同类汇总数据!F$6,0),IF(AND($G610="检查版",$H610="中医诊所"),IFERROR(U610/同类汇总数据!F$7,0),IF(AND($G610="检查版",$H610="口腔诊所"),IFERROR(U610/同类汇总数据!F$8,0),IF(AND($G610="互联网版",$H610="中西医诊所"),IFERROR(U610/同类汇总数据!F$9,0),IF(AND($G610="互联网版",$H610="中医诊所"),IFERROR(U610/同类汇总数据!F$10,0),IF(AND($G610="互联网版",$H610="口腔诊所"),IFERROR(U610/同类汇总数据!F$11,0))))))))))</f>
        <v>0.321642798165556</v>
      </c>
      <c r="AH610" s="61">
        <f>IF(AND($G610="正式版",$H610="中西医诊所"),IFERROR(V610/同类汇总数据!G$3,0),IF(AND($G610="正式版",$H610="中医诊所"),IFERROR(V610/同类汇总数据!G$4,0),IF(AND($G610="正式版",$H610="口腔诊所"),IFERROR(V610/同类汇总数据!G$5,0),IF(AND($G610="检查版",$H610="中西医诊所"),IFERROR(V610/同类汇总数据!G$6,0),IF(AND($G610="检查版",$H610="中医诊所"),IFERROR(V610/同类汇总数据!G$7,0),IF(AND($G610="检查版",$H610="口腔诊所"),IFERROR(V610/同类汇总数据!G$8,0),IF(AND($G610="互联网版",$H610="中西医诊所"),IFERROR(V610/同类汇总数据!G$9,0),IF(AND($G610="互联网版",$H610="中医诊所"),IFERROR(V610/同类汇总数据!G$10,0),IF(AND($G610="互联网版",$H610="口腔诊所"),IFERROR(V610/同类汇总数据!G$11,0))))))))))</f>
        <v>0.2215164170036</v>
      </c>
      <c r="AI610" s="61">
        <f>IF(AND($G610="正式版",$H610="中西医诊所"),IFERROR(W610/同类汇总数据!H$3,0),IF(AND($G610="正式版",$H610="中医诊所"),IFERROR(W610/同类汇总数据!H$4,0),IF(AND($G610="正式版",$H610="口腔诊所"),IFERROR(W610/同类汇总数据!H$5,0),IF(AND($G610="检查版",$H610="中西医诊所"),IFERROR(W610/同类汇总数据!H$6,0),IF(AND($G610="检查版",$H610="中医诊所"),IFERROR(W610/同类汇总数据!H$7,0),IF(AND($G610="检查版",$H610="口腔诊所"),IFERROR(W610/同类汇总数据!H$8,0),IF(AND($G610="互联网版",$H610="中西医诊所"),IFERROR(W610/同类汇总数据!H$9,0),IF(AND($G610="互联网版",$H610="中医诊所"),IFERROR(W610/同类汇总数据!H$10,0),IF(AND($G610="互联网版",$H610="口腔诊所"),IFERROR(W610/同类汇总数据!H$11,0))))))))))</f>
        <v>0.19145016388134</v>
      </c>
      <c r="AJ610" s="61">
        <f>IF(AND($G610="正式版",$H610="中西医诊所"),IFERROR(X610/同类汇总数据!I$3,0),IF(AND($G610="正式版",$H610="中医诊所"),IFERROR(X610/同类汇总数据!I$4,0),IF(AND($G610="正式版",$H610="口腔诊所"),IFERROR(X610/同类汇总数据!I$5,0),IF(AND($G610="检查版",$H610="中西医诊所"),IFERROR(X610/同类汇总数据!I$6,0),IF(AND($G610="检查版",$H610="中医诊所"),IFERROR(X610/同类汇总数据!I$7,0),IF(AND($G610="检查版",$H610="口腔诊所"),IFERROR(X610/同类汇总数据!I$8,0),IF(AND($G610="互联网版",$H610="中西医诊所"),IFERROR(X610/同类汇总数据!I$9,0),IF(AND($G610="互联网版",$H610="中医诊所"),IFERROR(X610/同类汇总数据!I$10,0),IF(AND($G610="互联网版",$H610="口腔诊所"),IFERROR(X610/同类汇总数据!I$11,0))))))))))</f>
        <v>0.210450010208594</v>
      </c>
      <c r="AK610" s="61">
        <f>IF(AND($G610="正式版",$H610="中西医诊所"),IFERROR(Y610/同类汇总数据!J$3,0),IF(AND($G610="正式版",$H610="中医诊所"),IFERROR(Y610/同类汇总数据!J$4,0),IF(AND($G610="正式版",$H610="口腔诊所"),IFERROR(Y610/同类汇总数据!J$5,0),IF(AND($G610="检查版",$H610="中西医诊所"),IFERROR(Y610/同类汇总数据!J$6,0),IF(AND($G610="检查版",$H610="中医诊所"),IFERROR(Y610/同类汇总数据!J$7,0),IF(AND($G610="检查版",$H610="口腔诊所"),IFERROR(Y610/同类汇总数据!J$8,0),IF(AND($G610="互联网版",$H610="中西医诊所"),IFERROR(Y610/同类汇总数据!J$9,0),IF(AND($G610="互联网版",$H610="中医诊所"),IFERROR(Y610/同类汇总数据!J$10,0),IF(AND($G610="互联网版",$H610="口腔诊所"),IFERROR(Y610/同类汇总数据!J$11,0))))))))))</f>
        <v>0.205838951604265</v>
      </c>
      <c r="AL610" s="62" t="str">
        <f ca="1" t="shared" si="158"/>
        <v>-</v>
      </c>
      <c r="AM610" s="62" t="str">
        <f t="shared" si="159"/>
        <v>低于同行50%</v>
      </c>
      <c r="AN610" s="5" t="str">
        <f t="shared" si="160"/>
        <v>低于同行20%</v>
      </c>
      <c r="AO610" s="63">
        <f t="shared" si="161"/>
        <v>46103.7678154282</v>
      </c>
      <c r="AP610" s="5" t="str">
        <f t="shared" si="162"/>
        <v/>
      </c>
      <c r="AQ610" s="60">
        <v>45484.6830196759</v>
      </c>
    </row>
    <row r="611" ht="17" spans="1:43">
      <c r="A611" s="5">
        <f t="shared" si="164"/>
        <v>608</v>
      </c>
      <c r="B611" s="55" t="str">
        <f t="shared" si="155"/>
        <v>交易波动较大</v>
      </c>
      <c r="C611" s="2" t="str">
        <f t="shared" si="156"/>
        <v/>
      </c>
      <c r="D611" s="56" t="str">
        <f t="shared" si="157"/>
        <v>-</v>
      </c>
      <c r="E611" s="84" t="s">
        <v>1704</v>
      </c>
      <c r="F611" s="58">
        <v>45484.9031815741</v>
      </c>
      <c r="G611" s="59" t="s">
        <v>38</v>
      </c>
      <c r="H611" s="59" t="s">
        <v>39</v>
      </c>
      <c r="I611" s="59" t="s">
        <v>40</v>
      </c>
      <c r="J611" s="59" t="s">
        <v>486</v>
      </c>
      <c r="K611" s="59" t="s">
        <v>1705</v>
      </c>
      <c r="L611" s="59" t="s">
        <v>1706</v>
      </c>
      <c r="M611" s="60">
        <v>46104.3558101852</v>
      </c>
      <c r="N611" s="60">
        <v>46104.3872113657</v>
      </c>
      <c r="O611" s="60"/>
      <c r="P611" s="60">
        <v>46101.3845434144</v>
      </c>
      <c r="Q611" s="60">
        <v>46104.3872369907</v>
      </c>
      <c r="R611" s="59">
        <v>3482.54</v>
      </c>
      <c r="S611" s="59">
        <v>8110.49</v>
      </c>
      <c r="T611" s="59">
        <v>26463.64</v>
      </c>
      <c r="U611" s="59">
        <v>24219.69</v>
      </c>
      <c r="V611" s="59">
        <v>39</v>
      </c>
      <c r="W611" s="59">
        <v>104</v>
      </c>
      <c r="X611" s="59">
        <v>310</v>
      </c>
      <c r="Y611" s="59">
        <v>285</v>
      </c>
      <c r="Z611" s="59">
        <v>112.1281944444</v>
      </c>
      <c r="AA611" s="59">
        <v>0.0835281607</v>
      </c>
      <c r="AB611" s="59">
        <v>-0.3112499298</v>
      </c>
      <c r="AC611" s="59">
        <v>-0.1205394317</v>
      </c>
      <c r="AD611" s="61">
        <f>IF(AND($G611="正式版",$H611="中西医诊所"),IFERROR(R611/同类汇总数据!C$3,0),IF(AND($G611="正式版",$H611="中医诊所"),IFERROR(R611/同类汇总数据!C$4,0),IF(AND($G611="正式版",$H611="口腔诊所"),IFERROR(R611/同类汇总数据!C$5,0),IF(AND($G611="检查版",$H611="中西医诊所"),IFERROR(R611/同类汇总数据!C$6,0),IF(AND($G611="检查版",$H611="中医诊所"),IFERROR(R611/同类汇总数据!C$7,0),IF(AND($G611="检查版",$H611="口腔诊所"),IFERROR(R611/同类汇总数据!C$8,0),IF(AND($G611="互联网版",$H611="中西医诊所"),IFERROR(R611/同类汇总数据!C$9,0),IF(AND($G611="互联网版",$H611="中医诊所"),IFERROR(R611/同类汇总数据!C$10,0),IF(AND($G611="互联网版",$H611="口腔诊所"),IFERROR(R611/同类汇总数据!C$11,0))))))))))</f>
        <v>0.380532601532932</v>
      </c>
      <c r="AE611" s="61">
        <f>IF(AND($G611="正式版",$H611="中西医诊所"),IFERROR(S611/同类汇总数据!D$3,0),IF(AND($G611="正式版",$H611="中医诊所"),IFERROR(S611/同类汇总数据!D$4,0),IF(AND($G611="正式版",$H611="口腔诊所"),IFERROR(S611/同类汇总数据!D$5,0),IF(AND($G611="检查版",$H611="中西医诊所"),IFERROR(S611/同类汇总数据!D$6,0),IF(AND($G611="检查版",$H611="中医诊所"),IFERROR(S611/同类汇总数据!D$7,0),IF(AND($G611="检查版",$H611="口腔诊所"),IFERROR(S611/同类汇总数据!D$8,0),IF(AND($G611="互联网版",$H611="中西医诊所"),IFERROR(S611/同类汇总数据!D$9,0),IF(AND($G611="互联网版",$H611="中医诊所"),IFERROR(S611/同类汇总数据!D$10,0),IF(AND($G611="互联网版",$H611="口腔诊所"),IFERROR(S611/同类汇总数据!D$11,0))))))))))</f>
        <v>0.222304453056555</v>
      </c>
      <c r="AF611" s="61">
        <f>IF(AND($G611="正式版",$H611="中西医诊所"),IFERROR(T611/同类汇总数据!E$3,0),IF(AND($G611="正式版",$H611="中医诊所"),IFERROR(T611/同类汇总数据!E$4,0),IF(AND($G611="正式版",$H611="口腔诊所"),IFERROR(T611/同类汇总数据!E$5,0),IF(AND($G611="检查版",$H611="中西医诊所"),IFERROR(T611/同类汇总数据!E$6,0),IF(AND($G611="检查版",$H611="中医诊所"),IFERROR(T611/同类汇总数据!E$7,0),IF(AND($G611="检查版",$H611="口腔诊所"),IFERROR(T611/同类汇总数据!E$8,0),IF(AND($G611="互联网版",$H611="中西医诊所"),IFERROR(T611/同类汇总数据!E$9,0),IF(AND($G611="互联网版",$H611="中医诊所"),IFERROR(T611/同类汇总数据!E$10,0),IF(AND($G611="互联网版",$H611="口腔诊所"),IFERROR(T611/同类汇总数据!E$11,0))))))))))</f>
        <v>0.242527129240085</v>
      </c>
      <c r="AG611" s="61">
        <f>IF(AND($G611="正式版",$H611="中西医诊所"),IFERROR(U611/同类汇总数据!F$3,0),IF(AND($G611="正式版",$H611="中医诊所"),IFERROR(U611/同类汇总数据!F$4,0),IF(AND($G611="正式版",$H611="口腔诊所"),IFERROR(U611/同类汇总数据!F$5,0),IF(AND($G611="检查版",$H611="中西医诊所"),IFERROR(U611/同类汇总数据!F$6,0),IF(AND($G611="检查版",$H611="中医诊所"),IFERROR(U611/同类汇总数据!F$7,0),IF(AND($G611="检查版",$H611="口腔诊所"),IFERROR(U611/同类汇总数据!F$8,0),IF(AND($G611="互联网版",$H611="中西医诊所"),IFERROR(U611/同类汇总数据!F$9,0),IF(AND($G611="互联网版",$H611="中医诊所"),IFERROR(U611/同类汇总数据!F$10,0),IF(AND($G611="互联网版",$H611="口腔诊所"),IFERROR(U611/同类汇总数据!F$11,0))))))))))</f>
        <v>0.252490482685714</v>
      </c>
      <c r="AH611" s="61">
        <f>IF(AND($G611="正式版",$H611="中西医诊所"),IFERROR(V611/同类汇总数据!G$3,0),IF(AND($G611="正式版",$H611="中医诊所"),IFERROR(V611/同类汇总数据!G$4,0),IF(AND($G611="正式版",$H611="口腔诊所"),IFERROR(V611/同类汇总数据!G$5,0),IF(AND($G611="检查版",$H611="中西医诊所"),IFERROR(V611/同类汇总数据!G$6,0),IF(AND($G611="检查版",$H611="中医诊所"),IFERROR(V611/同类汇总数据!G$7,0),IF(AND($G611="检查版",$H611="口腔诊所"),IFERROR(V611/同类汇总数据!G$8,0),IF(AND($G611="互联网版",$H611="中西医诊所"),IFERROR(V611/同类汇总数据!G$9,0),IF(AND($G611="互联网版",$H611="中医诊所"),IFERROR(V611/同类汇总数据!G$10,0),IF(AND($G611="互联网版",$H611="口腔诊所"),IFERROR(V611/同类汇总数据!G$11,0))))))))))</f>
        <v>0.411387631578115</v>
      </c>
      <c r="AI611" s="61">
        <f>IF(AND($G611="正式版",$H611="中西医诊所"),IFERROR(W611/同类汇总数据!H$3,0),IF(AND($G611="正式版",$H611="中医诊所"),IFERROR(W611/同类汇总数据!H$4,0),IF(AND($G611="正式版",$H611="口腔诊所"),IFERROR(W611/同类汇总数据!H$5,0),IF(AND($G611="检查版",$H611="中西医诊所"),IFERROR(W611/同类汇总数据!H$6,0),IF(AND($G611="检查版",$H611="中医诊所"),IFERROR(W611/同类汇总数据!H$7,0),IF(AND($G611="检查版",$H611="口腔诊所"),IFERROR(W611/同类汇总数据!H$8,0),IF(AND($G611="互联网版",$H611="中西医诊所"),IFERROR(W611/同类汇总数据!H$9,0),IF(AND($G611="互联网版",$H611="中医诊所"),IFERROR(W611/同类汇总数据!H$10,0),IF(AND($G611="互联网版",$H611="口腔诊所"),IFERROR(W611/同类汇总数据!H$11,0))))))))))</f>
        <v>0.284440243480848</v>
      </c>
      <c r="AJ611" s="61">
        <f>IF(AND($G611="正式版",$H611="中西医诊所"),IFERROR(X611/同类汇总数据!I$3,0),IF(AND($G611="正式版",$H611="中医诊所"),IFERROR(X611/同类汇总数据!I$4,0),IF(AND($G611="正式版",$H611="口腔诊所"),IFERROR(X611/同类汇总数据!I$5,0),IF(AND($G611="检查版",$H611="中西医诊所"),IFERROR(X611/同类汇总数据!I$6,0),IF(AND($G611="检查版",$H611="中医诊所"),IFERROR(X611/同类汇总数据!I$7,0),IF(AND($G611="检查版",$H611="口腔诊所"),IFERROR(X611/同类汇总数据!I$8,0),IF(AND($G611="互联网版",$H611="中西医诊所"),IFERROR(X611/同类汇总数据!I$9,0),IF(AND($G611="互联网版",$H611="中医诊所"),IFERROR(X611/同类汇总数据!I$10,0),IF(AND($G611="互联网版",$H611="口腔诊所"),IFERROR(X611/同类汇总数据!I$11,0))))))))))</f>
        <v>0.274115559515396</v>
      </c>
      <c r="AK611" s="61">
        <f>IF(AND($G611="正式版",$H611="中西医诊所"),IFERROR(Y611/同类汇总数据!J$3,0),IF(AND($G611="正式版",$H611="中医诊所"),IFERROR(Y611/同类汇总数据!J$4,0),IF(AND($G611="正式版",$H611="口腔诊所"),IFERROR(Y611/同类汇总数据!J$5,0),IF(AND($G611="检查版",$H611="中西医诊所"),IFERROR(Y611/同类汇总数据!J$6,0),IF(AND($G611="检查版",$H611="中医诊所"),IFERROR(Y611/同类汇总数据!J$7,0),IF(AND($G611="检查版",$H611="口腔诊所"),IFERROR(Y611/同类汇总数据!J$8,0),IF(AND($G611="互联网版",$H611="中西医诊所"),IFERROR(Y611/同类汇总数据!J$9,0),IF(AND($G611="互联网版",$H611="中医诊所"),IFERROR(Y611/同类汇总数据!J$10,0),IF(AND($G611="互联网版",$H611="口腔诊所"),IFERROR(Y611/同类汇总数据!J$11,0))))))))))</f>
        <v>0.284777190326289</v>
      </c>
      <c r="AL611" s="62" t="str">
        <f ca="1" t="shared" si="158"/>
        <v>-</v>
      </c>
      <c r="AM611" s="62" t="str">
        <f t="shared" si="159"/>
        <v>低于同行50%</v>
      </c>
      <c r="AN611" s="5" t="str">
        <f t="shared" si="160"/>
        <v>低于同行50%</v>
      </c>
      <c r="AO611" s="63">
        <f t="shared" si="161"/>
        <v>46104.3872369907</v>
      </c>
      <c r="AP611" s="5" t="str">
        <f t="shared" si="162"/>
        <v/>
      </c>
      <c r="AQ611" s="60">
        <v>45484.7190124653</v>
      </c>
    </row>
    <row r="612" ht="17" spans="1:43">
      <c r="A612" s="5">
        <f t="shared" si="164"/>
        <v>609</v>
      </c>
      <c r="B612" s="55" t="str">
        <f t="shared" si="155"/>
        <v>无交易</v>
      </c>
      <c r="C612" s="2" t="str">
        <f t="shared" si="156"/>
        <v/>
      </c>
      <c r="D612" s="56" t="str">
        <f t="shared" si="157"/>
        <v>流失</v>
      </c>
      <c r="E612" s="84" t="s">
        <v>1707</v>
      </c>
      <c r="F612" s="58">
        <v>45484.9037761227</v>
      </c>
      <c r="G612" s="59" t="s">
        <v>38</v>
      </c>
      <c r="H612" s="59" t="s">
        <v>39</v>
      </c>
      <c r="I612" s="59" t="s">
        <v>40</v>
      </c>
      <c r="J612" s="59" t="s">
        <v>182</v>
      </c>
      <c r="K612" s="59" t="s">
        <v>1708</v>
      </c>
      <c r="L612" s="59" t="s">
        <v>1331</v>
      </c>
      <c r="M612" s="60">
        <v>1</v>
      </c>
      <c r="N612" s="60"/>
      <c r="O612" s="60"/>
      <c r="P612" s="60"/>
      <c r="Q612" s="60"/>
      <c r="R612" s="59"/>
      <c r="S612" s="59"/>
      <c r="T612" s="59"/>
      <c r="U612" s="59"/>
      <c r="V612" s="59"/>
      <c r="W612" s="59"/>
      <c r="X612" s="59"/>
      <c r="Y612" s="59"/>
      <c r="Z612" s="59"/>
      <c r="AA612" s="59"/>
      <c r="AB612" s="59"/>
      <c r="AC612" s="59"/>
      <c r="AD612" s="61">
        <f>IF(AND($G612="正式版",$H612="中西医诊所"),IFERROR(R612/同类汇总数据!C$3,0),IF(AND($G612="正式版",$H612="中医诊所"),IFERROR(R612/同类汇总数据!C$4,0),IF(AND($G612="正式版",$H612="口腔诊所"),IFERROR(R612/同类汇总数据!C$5,0),IF(AND($G612="检查版",$H612="中西医诊所"),IFERROR(R612/同类汇总数据!C$6,0),IF(AND($G612="检查版",$H612="中医诊所"),IFERROR(R612/同类汇总数据!C$7,0),IF(AND($G612="检查版",$H612="口腔诊所"),IFERROR(R612/同类汇总数据!C$8,0),IF(AND($G612="互联网版",$H612="中西医诊所"),IFERROR(R612/同类汇总数据!C$9,0),IF(AND($G612="互联网版",$H612="中医诊所"),IFERROR(R612/同类汇总数据!C$10,0),IF(AND($G612="互联网版",$H612="口腔诊所"),IFERROR(R612/同类汇总数据!C$11,0))))))))))</f>
        <v>0</v>
      </c>
      <c r="AE612" s="61">
        <f>IF(AND($G612="正式版",$H612="中西医诊所"),IFERROR(S612/同类汇总数据!D$3,0),IF(AND($G612="正式版",$H612="中医诊所"),IFERROR(S612/同类汇总数据!D$4,0),IF(AND($G612="正式版",$H612="口腔诊所"),IFERROR(S612/同类汇总数据!D$5,0),IF(AND($G612="检查版",$H612="中西医诊所"),IFERROR(S612/同类汇总数据!D$6,0),IF(AND($G612="检查版",$H612="中医诊所"),IFERROR(S612/同类汇总数据!D$7,0),IF(AND($G612="检查版",$H612="口腔诊所"),IFERROR(S612/同类汇总数据!D$8,0),IF(AND($G612="互联网版",$H612="中西医诊所"),IFERROR(S612/同类汇总数据!D$9,0),IF(AND($G612="互联网版",$H612="中医诊所"),IFERROR(S612/同类汇总数据!D$10,0),IF(AND($G612="互联网版",$H612="口腔诊所"),IFERROR(S612/同类汇总数据!D$11,0))))))))))</f>
        <v>0</v>
      </c>
      <c r="AF612" s="61">
        <f>IF(AND($G612="正式版",$H612="中西医诊所"),IFERROR(T612/同类汇总数据!E$3,0),IF(AND($G612="正式版",$H612="中医诊所"),IFERROR(T612/同类汇总数据!E$4,0),IF(AND($G612="正式版",$H612="口腔诊所"),IFERROR(T612/同类汇总数据!E$5,0),IF(AND($G612="检查版",$H612="中西医诊所"),IFERROR(T612/同类汇总数据!E$6,0),IF(AND($G612="检查版",$H612="中医诊所"),IFERROR(T612/同类汇总数据!E$7,0),IF(AND($G612="检查版",$H612="口腔诊所"),IFERROR(T612/同类汇总数据!E$8,0),IF(AND($G612="互联网版",$H612="中西医诊所"),IFERROR(T612/同类汇总数据!E$9,0),IF(AND($G612="互联网版",$H612="中医诊所"),IFERROR(T612/同类汇总数据!E$10,0),IF(AND($G612="互联网版",$H612="口腔诊所"),IFERROR(T612/同类汇总数据!E$11,0))))))))))</f>
        <v>0</v>
      </c>
      <c r="AG612" s="61">
        <f>IF(AND($G612="正式版",$H612="中西医诊所"),IFERROR(U612/同类汇总数据!F$3,0),IF(AND($G612="正式版",$H612="中医诊所"),IFERROR(U612/同类汇总数据!F$4,0),IF(AND($G612="正式版",$H612="口腔诊所"),IFERROR(U612/同类汇总数据!F$5,0),IF(AND($G612="检查版",$H612="中西医诊所"),IFERROR(U612/同类汇总数据!F$6,0),IF(AND($G612="检查版",$H612="中医诊所"),IFERROR(U612/同类汇总数据!F$7,0),IF(AND($G612="检查版",$H612="口腔诊所"),IFERROR(U612/同类汇总数据!F$8,0),IF(AND($G612="互联网版",$H612="中西医诊所"),IFERROR(U612/同类汇总数据!F$9,0),IF(AND($G612="互联网版",$H612="中医诊所"),IFERROR(U612/同类汇总数据!F$10,0),IF(AND($G612="互联网版",$H612="口腔诊所"),IFERROR(U612/同类汇总数据!F$11,0))))))))))</f>
        <v>0</v>
      </c>
      <c r="AH612" s="61">
        <f>IF(AND($G612="正式版",$H612="中西医诊所"),IFERROR(V612/同类汇总数据!G$3,0),IF(AND($G612="正式版",$H612="中医诊所"),IFERROR(V612/同类汇总数据!G$4,0),IF(AND($G612="正式版",$H612="口腔诊所"),IFERROR(V612/同类汇总数据!G$5,0),IF(AND($G612="检查版",$H612="中西医诊所"),IFERROR(V612/同类汇总数据!G$6,0),IF(AND($G612="检查版",$H612="中医诊所"),IFERROR(V612/同类汇总数据!G$7,0),IF(AND($G612="检查版",$H612="口腔诊所"),IFERROR(V612/同类汇总数据!G$8,0),IF(AND($G612="互联网版",$H612="中西医诊所"),IFERROR(V612/同类汇总数据!G$9,0),IF(AND($G612="互联网版",$H612="中医诊所"),IFERROR(V612/同类汇总数据!G$10,0),IF(AND($G612="互联网版",$H612="口腔诊所"),IFERROR(V612/同类汇总数据!G$11,0))))))))))</f>
        <v>0</v>
      </c>
      <c r="AI612" s="61">
        <f>IF(AND($G612="正式版",$H612="中西医诊所"),IFERROR(W612/同类汇总数据!H$3,0),IF(AND($G612="正式版",$H612="中医诊所"),IFERROR(W612/同类汇总数据!H$4,0),IF(AND($G612="正式版",$H612="口腔诊所"),IFERROR(W612/同类汇总数据!H$5,0),IF(AND($G612="检查版",$H612="中西医诊所"),IFERROR(W612/同类汇总数据!H$6,0),IF(AND($G612="检查版",$H612="中医诊所"),IFERROR(W612/同类汇总数据!H$7,0),IF(AND($G612="检查版",$H612="口腔诊所"),IFERROR(W612/同类汇总数据!H$8,0),IF(AND($G612="互联网版",$H612="中西医诊所"),IFERROR(W612/同类汇总数据!H$9,0),IF(AND($G612="互联网版",$H612="中医诊所"),IFERROR(W612/同类汇总数据!H$10,0),IF(AND($G612="互联网版",$H612="口腔诊所"),IFERROR(W612/同类汇总数据!H$11,0))))))))))</f>
        <v>0</v>
      </c>
      <c r="AJ612" s="61">
        <f>IF(AND($G612="正式版",$H612="中西医诊所"),IFERROR(X612/同类汇总数据!I$3,0),IF(AND($G612="正式版",$H612="中医诊所"),IFERROR(X612/同类汇总数据!I$4,0),IF(AND($G612="正式版",$H612="口腔诊所"),IFERROR(X612/同类汇总数据!I$5,0),IF(AND($G612="检查版",$H612="中西医诊所"),IFERROR(X612/同类汇总数据!I$6,0),IF(AND($G612="检查版",$H612="中医诊所"),IFERROR(X612/同类汇总数据!I$7,0),IF(AND($G612="检查版",$H612="口腔诊所"),IFERROR(X612/同类汇总数据!I$8,0),IF(AND($G612="互联网版",$H612="中西医诊所"),IFERROR(X612/同类汇总数据!I$9,0),IF(AND($G612="互联网版",$H612="中医诊所"),IFERROR(X612/同类汇总数据!I$10,0),IF(AND($G612="互联网版",$H612="口腔诊所"),IFERROR(X612/同类汇总数据!I$11,0))))))))))</f>
        <v>0</v>
      </c>
      <c r="AK612" s="61">
        <f>IF(AND($G612="正式版",$H612="中西医诊所"),IFERROR(Y612/同类汇总数据!J$3,0),IF(AND($G612="正式版",$H612="中医诊所"),IFERROR(Y612/同类汇总数据!J$4,0),IF(AND($G612="正式版",$H612="口腔诊所"),IFERROR(Y612/同类汇总数据!J$5,0),IF(AND($G612="检查版",$H612="中西医诊所"),IFERROR(Y612/同类汇总数据!J$6,0),IF(AND($G612="检查版",$H612="中医诊所"),IFERROR(Y612/同类汇总数据!J$7,0),IF(AND($G612="检查版",$H612="口腔诊所"),IFERROR(Y612/同类汇总数据!J$8,0),IF(AND($G612="互联网版",$H612="中西医诊所"),IFERROR(Y612/同类汇总数据!J$9,0),IF(AND($G612="互联网版",$H612="中医诊所"),IFERROR(Y612/同类汇总数据!J$10,0),IF(AND($G612="互联网版",$H612="口腔诊所"),IFERROR(Y612/同类汇总数据!J$11,0))))))))))</f>
        <v>0</v>
      </c>
      <c r="AL612" s="62" t="str">
        <f ca="1" t="shared" si="158"/>
        <v>今年内未操作</v>
      </c>
      <c r="AM612" s="62" t="str">
        <f t="shared" si="159"/>
        <v>低于同行20%</v>
      </c>
      <c r="AN612" s="5" t="str">
        <f t="shared" si="160"/>
        <v>低于同行20%</v>
      </c>
      <c r="AO612" s="63">
        <f t="shared" si="161"/>
        <v>1</v>
      </c>
      <c r="AP612" s="5" t="str">
        <f t="shared" si="162"/>
        <v/>
      </c>
      <c r="AQ612" s="60">
        <v>45484.7197541435</v>
      </c>
    </row>
    <row r="613" ht="17" spans="1:43">
      <c r="A613" s="5">
        <f t="shared" si="164"/>
        <v>610</v>
      </c>
      <c r="B613" s="55" t="str">
        <f t="shared" si="155"/>
        <v>无交易</v>
      </c>
      <c r="C613" s="2" t="str">
        <f t="shared" si="156"/>
        <v/>
      </c>
      <c r="D613" s="56" t="str">
        <f t="shared" si="157"/>
        <v>流失</v>
      </c>
      <c r="E613" s="84" t="s">
        <v>1709</v>
      </c>
      <c r="F613" s="58">
        <v>45485.5802431481</v>
      </c>
      <c r="G613" s="59" t="s">
        <v>60</v>
      </c>
      <c r="H613" s="59" t="s">
        <v>39</v>
      </c>
      <c r="I613" s="59" t="s">
        <v>40</v>
      </c>
      <c r="J613" s="59" t="s">
        <v>102</v>
      </c>
      <c r="K613" s="59" t="s">
        <v>1710</v>
      </c>
      <c r="L613" s="59" t="s">
        <v>104</v>
      </c>
      <c r="M613" s="60">
        <v>45495.8249074074</v>
      </c>
      <c r="N613" s="60"/>
      <c r="O613" s="60"/>
      <c r="P613" s="60">
        <v>45485.6362787847</v>
      </c>
      <c r="Q613" s="60"/>
      <c r="R613" s="59"/>
      <c r="S613" s="59"/>
      <c r="T613" s="59"/>
      <c r="U613" s="59"/>
      <c r="V613" s="59"/>
      <c r="W613" s="59"/>
      <c r="X613" s="59"/>
      <c r="Y613" s="59"/>
      <c r="Z613" s="59"/>
      <c r="AA613" s="59"/>
      <c r="AB613" s="59"/>
      <c r="AC613" s="59"/>
      <c r="AD613" s="61">
        <f>IF(AND($G613="正式版",$H613="中西医诊所"),IFERROR(R613/同类汇总数据!C$3,0),IF(AND($G613="正式版",$H613="中医诊所"),IFERROR(R613/同类汇总数据!C$4,0),IF(AND($G613="正式版",$H613="口腔诊所"),IFERROR(R613/同类汇总数据!C$5,0),IF(AND($G613="检查版",$H613="中西医诊所"),IFERROR(R613/同类汇总数据!C$6,0),IF(AND($G613="检查版",$H613="中医诊所"),IFERROR(R613/同类汇总数据!C$7,0),IF(AND($G613="检查版",$H613="口腔诊所"),IFERROR(R613/同类汇总数据!C$8,0),IF(AND($G613="互联网版",$H613="中西医诊所"),IFERROR(R613/同类汇总数据!C$9,0),IF(AND($G613="互联网版",$H613="中医诊所"),IFERROR(R613/同类汇总数据!C$10,0),IF(AND($G613="互联网版",$H613="口腔诊所"),IFERROR(R613/同类汇总数据!C$11,0))))))))))</f>
        <v>0</v>
      </c>
      <c r="AE613" s="61">
        <f>IF(AND($G613="正式版",$H613="中西医诊所"),IFERROR(S613/同类汇总数据!D$3,0),IF(AND($G613="正式版",$H613="中医诊所"),IFERROR(S613/同类汇总数据!D$4,0),IF(AND($G613="正式版",$H613="口腔诊所"),IFERROR(S613/同类汇总数据!D$5,0),IF(AND($G613="检查版",$H613="中西医诊所"),IFERROR(S613/同类汇总数据!D$6,0),IF(AND($G613="检查版",$H613="中医诊所"),IFERROR(S613/同类汇总数据!D$7,0),IF(AND($G613="检查版",$H613="口腔诊所"),IFERROR(S613/同类汇总数据!D$8,0),IF(AND($G613="互联网版",$H613="中西医诊所"),IFERROR(S613/同类汇总数据!D$9,0),IF(AND($G613="互联网版",$H613="中医诊所"),IFERROR(S613/同类汇总数据!D$10,0),IF(AND($G613="互联网版",$H613="口腔诊所"),IFERROR(S613/同类汇总数据!D$11,0))))))))))</f>
        <v>0</v>
      </c>
      <c r="AF613" s="61">
        <f>IF(AND($G613="正式版",$H613="中西医诊所"),IFERROR(T613/同类汇总数据!E$3,0),IF(AND($G613="正式版",$H613="中医诊所"),IFERROR(T613/同类汇总数据!E$4,0),IF(AND($G613="正式版",$H613="口腔诊所"),IFERROR(T613/同类汇总数据!E$5,0),IF(AND($G613="检查版",$H613="中西医诊所"),IFERROR(T613/同类汇总数据!E$6,0),IF(AND($G613="检查版",$H613="中医诊所"),IFERROR(T613/同类汇总数据!E$7,0),IF(AND($G613="检查版",$H613="口腔诊所"),IFERROR(T613/同类汇总数据!E$8,0),IF(AND($G613="互联网版",$H613="中西医诊所"),IFERROR(T613/同类汇总数据!E$9,0),IF(AND($G613="互联网版",$H613="中医诊所"),IFERROR(T613/同类汇总数据!E$10,0),IF(AND($G613="互联网版",$H613="口腔诊所"),IFERROR(T613/同类汇总数据!E$11,0))))))))))</f>
        <v>0</v>
      </c>
      <c r="AG613" s="61">
        <f>IF(AND($G613="正式版",$H613="中西医诊所"),IFERROR(U613/同类汇总数据!F$3,0),IF(AND($G613="正式版",$H613="中医诊所"),IFERROR(U613/同类汇总数据!F$4,0),IF(AND($G613="正式版",$H613="口腔诊所"),IFERROR(U613/同类汇总数据!F$5,0),IF(AND($G613="检查版",$H613="中西医诊所"),IFERROR(U613/同类汇总数据!F$6,0),IF(AND($G613="检查版",$H613="中医诊所"),IFERROR(U613/同类汇总数据!F$7,0),IF(AND($G613="检查版",$H613="口腔诊所"),IFERROR(U613/同类汇总数据!F$8,0),IF(AND($G613="互联网版",$H613="中西医诊所"),IFERROR(U613/同类汇总数据!F$9,0),IF(AND($G613="互联网版",$H613="中医诊所"),IFERROR(U613/同类汇总数据!F$10,0),IF(AND($G613="互联网版",$H613="口腔诊所"),IFERROR(U613/同类汇总数据!F$11,0))))))))))</f>
        <v>0</v>
      </c>
      <c r="AH613" s="61">
        <f>IF(AND($G613="正式版",$H613="中西医诊所"),IFERROR(V613/同类汇总数据!G$3,0),IF(AND($G613="正式版",$H613="中医诊所"),IFERROR(V613/同类汇总数据!G$4,0),IF(AND($G613="正式版",$H613="口腔诊所"),IFERROR(V613/同类汇总数据!G$5,0),IF(AND($G613="检查版",$H613="中西医诊所"),IFERROR(V613/同类汇总数据!G$6,0),IF(AND($G613="检查版",$H613="中医诊所"),IFERROR(V613/同类汇总数据!G$7,0),IF(AND($G613="检查版",$H613="口腔诊所"),IFERROR(V613/同类汇总数据!G$8,0),IF(AND($G613="互联网版",$H613="中西医诊所"),IFERROR(V613/同类汇总数据!G$9,0),IF(AND($G613="互联网版",$H613="中医诊所"),IFERROR(V613/同类汇总数据!G$10,0),IF(AND($G613="互联网版",$H613="口腔诊所"),IFERROR(V613/同类汇总数据!G$11,0))))))))))</f>
        <v>0</v>
      </c>
      <c r="AI613" s="61">
        <f>IF(AND($G613="正式版",$H613="中西医诊所"),IFERROR(W613/同类汇总数据!H$3,0),IF(AND($G613="正式版",$H613="中医诊所"),IFERROR(W613/同类汇总数据!H$4,0),IF(AND($G613="正式版",$H613="口腔诊所"),IFERROR(W613/同类汇总数据!H$5,0),IF(AND($G613="检查版",$H613="中西医诊所"),IFERROR(W613/同类汇总数据!H$6,0),IF(AND($G613="检查版",$H613="中医诊所"),IFERROR(W613/同类汇总数据!H$7,0),IF(AND($G613="检查版",$H613="口腔诊所"),IFERROR(W613/同类汇总数据!H$8,0),IF(AND($G613="互联网版",$H613="中西医诊所"),IFERROR(W613/同类汇总数据!H$9,0),IF(AND($G613="互联网版",$H613="中医诊所"),IFERROR(W613/同类汇总数据!H$10,0),IF(AND($G613="互联网版",$H613="口腔诊所"),IFERROR(W613/同类汇总数据!H$11,0))))))))))</f>
        <v>0</v>
      </c>
      <c r="AJ613" s="61">
        <f>IF(AND($G613="正式版",$H613="中西医诊所"),IFERROR(X613/同类汇总数据!I$3,0),IF(AND($G613="正式版",$H613="中医诊所"),IFERROR(X613/同类汇总数据!I$4,0),IF(AND($G613="正式版",$H613="口腔诊所"),IFERROR(X613/同类汇总数据!I$5,0),IF(AND($G613="检查版",$H613="中西医诊所"),IFERROR(X613/同类汇总数据!I$6,0),IF(AND($G613="检查版",$H613="中医诊所"),IFERROR(X613/同类汇总数据!I$7,0),IF(AND($G613="检查版",$H613="口腔诊所"),IFERROR(X613/同类汇总数据!I$8,0),IF(AND($G613="互联网版",$H613="中西医诊所"),IFERROR(X613/同类汇总数据!I$9,0),IF(AND($G613="互联网版",$H613="中医诊所"),IFERROR(X613/同类汇总数据!I$10,0),IF(AND($G613="互联网版",$H613="口腔诊所"),IFERROR(X613/同类汇总数据!I$11,0))))))))))</f>
        <v>0</v>
      </c>
      <c r="AK613" s="61">
        <f>IF(AND($G613="正式版",$H613="中西医诊所"),IFERROR(Y613/同类汇总数据!J$3,0),IF(AND($G613="正式版",$H613="中医诊所"),IFERROR(Y613/同类汇总数据!J$4,0),IF(AND($G613="正式版",$H613="口腔诊所"),IFERROR(Y613/同类汇总数据!J$5,0),IF(AND($G613="检查版",$H613="中西医诊所"),IFERROR(Y613/同类汇总数据!J$6,0),IF(AND($G613="检查版",$H613="中医诊所"),IFERROR(Y613/同类汇总数据!J$7,0),IF(AND($G613="检查版",$H613="口腔诊所"),IFERROR(Y613/同类汇总数据!J$8,0),IF(AND($G613="互联网版",$H613="中西医诊所"),IFERROR(Y613/同类汇总数据!J$9,0),IF(AND($G613="互联网版",$H613="中医诊所"),IFERROR(Y613/同类汇总数据!J$10,0),IF(AND($G613="互联网版",$H613="口腔诊所"),IFERROR(Y613/同类汇总数据!J$11,0))))))))))</f>
        <v>0</v>
      </c>
      <c r="AL613" s="62" t="str">
        <f ca="1" t="shared" si="158"/>
        <v>今年内未操作</v>
      </c>
      <c r="AM613" s="62" t="str">
        <f t="shared" si="159"/>
        <v>低于同行20%</v>
      </c>
      <c r="AN613" s="5" t="str">
        <f t="shared" si="160"/>
        <v>低于同行20%</v>
      </c>
      <c r="AO613" s="63">
        <f t="shared" si="161"/>
        <v>45495.8249074074</v>
      </c>
      <c r="AP613" s="5" t="str">
        <f t="shared" si="162"/>
        <v/>
      </c>
      <c r="AQ613" s="60">
        <v>45484.7204629398</v>
      </c>
    </row>
    <row r="614" ht="17" spans="1:43">
      <c r="A614" s="5">
        <f t="shared" ref="A614:A623" si="165">ROW()-3</f>
        <v>611</v>
      </c>
      <c r="B614" s="55" t="str">
        <f t="shared" si="155"/>
        <v>无交易</v>
      </c>
      <c r="C614" s="2" t="str">
        <f t="shared" si="156"/>
        <v/>
      </c>
      <c r="D614" s="56" t="str">
        <f t="shared" si="157"/>
        <v>流失</v>
      </c>
      <c r="E614" s="84" t="s">
        <v>1711</v>
      </c>
      <c r="F614" s="58">
        <v>45485.6348788773</v>
      </c>
      <c r="G614" s="59" t="s">
        <v>60</v>
      </c>
      <c r="H614" s="59" t="s">
        <v>39</v>
      </c>
      <c r="I614" s="59" t="s">
        <v>40</v>
      </c>
      <c r="J614" s="59" t="s">
        <v>149</v>
      </c>
      <c r="K614" s="59" t="s">
        <v>1712</v>
      </c>
      <c r="L614" s="59" t="s">
        <v>151</v>
      </c>
      <c r="M614" s="60">
        <v>45733.6565046296</v>
      </c>
      <c r="N614" s="60"/>
      <c r="O614" s="60"/>
      <c r="P614" s="60">
        <v>45606.8132864236</v>
      </c>
      <c r="Q614" s="60"/>
      <c r="R614" s="59"/>
      <c r="S614" s="59"/>
      <c r="T614" s="59"/>
      <c r="U614" s="59"/>
      <c r="V614" s="59"/>
      <c r="W614" s="59"/>
      <c r="X614" s="59"/>
      <c r="Y614" s="59"/>
      <c r="Z614" s="59"/>
      <c r="AA614" s="59"/>
      <c r="AB614" s="59"/>
      <c r="AC614" s="59"/>
      <c r="AD614" s="61">
        <f>IF(AND($G614="正式版",$H614="中西医诊所"),IFERROR(R614/同类汇总数据!C$3,0),IF(AND($G614="正式版",$H614="中医诊所"),IFERROR(R614/同类汇总数据!C$4,0),IF(AND($G614="正式版",$H614="口腔诊所"),IFERROR(R614/同类汇总数据!C$5,0),IF(AND($G614="检查版",$H614="中西医诊所"),IFERROR(R614/同类汇总数据!C$6,0),IF(AND($G614="检查版",$H614="中医诊所"),IFERROR(R614/同类汇总数据!C$7,0),IF(AND($G614="检查版",$H614="口腔诊所"),IFERROR(R614/同类汇总数据!C$8,0),IF(AND($G614="互联网版",$H614="中西医诊所"),IFERROR(R614/同类汇总数据!C$9,0),IF(AND($G614="互联网版",$H614="中医诊所"),IFERROR(R614/同类汇总数据!C$10,0),IF(AND($G614="互联网版",$H614="口腔诊所"),IFERROR(R614/同类汇总数据!C$11,0))))))))))</f>
        <v>0</v>
      </c>
      <c r="AE614" s="61">
        <f>IF(AND($G614="正式版",$H614="中西医诊所"),IFERROR(S614/同类汇总数据!D$3,0),IF(AND($G614="正式版",$H614="中医诊所"),IFERROR(S614/同类汇总数据!D$4,0),IF(AND($G614="正式版",$H614="口腔诊所"),IFERROR(S614/同类汇总数据!D$5,0),IF(AND($G614="检查版",$H614="中西医诊所"),IFERROR(S614/同类汇总数据!D$6,0),IF(AND($G614="检查版",$H614="中医诊所"),IFERROR(S614/同类汇总数据!D$7,0),IF(AND($G614="检查版",$H614="口腔诊所"),IFERROR(S614/同类汇总数据!D$8,0),IF(AND($G614="互联网版",$H614="中西医诊所"),IFERROR(S614/同类汇总数据!D$9,0),IF(AND($G614="互联网版",$H614="中医诊所"),IFERROR(S614/同类汇总数据!D$10,0),IF(AND($G614="互联网版",$H614="口腔诊所"),IFERROR(S614/同类汇总数据!D$11,0))))))))))</f>
        <v>0</v>
      </c>
      <c r="AF614" s="61">
        <f>IF(AND($G614="正式版",$H614="中西医诊所"),IFERROR(T614/同类汇总数据!E$3,0),IF(AND($G614="正式版",$H614="中医诊所"),IFERROR(T614/同类汇总数据!E$4,0),IF(AND($G614="正式版",$H614="口腔诊所"),IFERROR(T614/同类汇总数据!E$5,0),IF(AND($G614="检查版",$H614="中西医诊所"),IFERROR(T614/同类汇总数据!E$6,0),IF(AND($G614="检查版",$H614="中医诊所"),IFERROR(T614/同类汇总数据!E$7,0),IF(AND($G614="检查版",$H614="口腔诊所"),IFERROR(T614/同类汇总数据!E$8,0),IF(AND($G614="互联网版",$H614="中西医诊所"),IFERROR(T614/同类汇总数据!E$9,0),IF(AND($G614="互联网版",$H614="中医诊所"),IFERROR(T614/同类汇总数据!E$10,0),IF(AND($G614="互联网版",$H614="口腔诊所"),IFERROR(T614/同类汇总数据!E$11,0))))))))))</f>
        <v>0</v>
      </c>
      <c r="AG614" s="61">
        <f>IF(AND($G614="正式版",$H614="中西医诊所"),IFERROR(U614/同类汇总数据!F$3,0),IF(AND($G614="正式版",$H614="中医诊所"),IFERROR(U614/同类汇总数据!F$4,0),IF(AND($G614="正式版",$H614="口腔诊所"),IFERROR(U614/同类汇总数据!F$5,0),IF(AND($G614="检查版",$H614="中西医诊所"),IFERROR(U614/同类汇总数据!F$6,0),IF(AND($G614="检查版",$H614="中医诊所"),IFERROR(U614/同类汇总数据!F$7,0),IF(AND($G614="检查版",$H614="口腔诊所"),IFERROR(U614/同类汇总数据!F$8,0),IF(AND($G614="互联网版",$H614="中西医诊所"),IFERROR(U614/同类汇总数据!F$9,0),IF(AND($G614="互联网版",$H614="中医诊所"),IFERROR(U614/同类汇总数据!F$10,0),IF(AND($G614="互联网版",$H614="口腔诊所"),IFERROR(U614/同类汇总数据!F$11,0))))))))))</f>
        <v>0</v>
      </c>
      <c r="AH614" s="61">
        <f>IF(AND($G614="正式版",$H614="中西医诊所"),IFERROR(V614/同类汇总数据!G$3,0),IF(AND($G614="正式版",$H614="中医诊所"),IFERROR(V614/同类汇总数据!G$4,0),IF(AND($G614="正式版",$H614="口腔诊所"),IFERROR(V614/同类汇总数据!G$5,0),IF(AND($G614="检查版",$H614="中西医诊所"),IFERROR(V614/同类汇总数据!G$6,0),IF(AND($G614="检查版",$H614="中医诊所"),IFERROR(V614/同类汇总数据!G$7,0),IF(AND($G614="检查版",$H614="口腔诊所"),IFERROR(V614/同类汇总数据!G$8,0),IF(AND($G614="互联网版",$H614="中西医诊所"),IFERROR(V614/同类汇总数据!G$9,0),IF(AND($G614="互联网版",$H614="中医诊所"),IFERROR(V614/同类汇总数据!G$10,0),IF(AND($G614="互联网版",$H614="口腔诊所"),IFERROR(V614/同类汇总数据!G$11,0))))))))))</f>
        <v>0</v>
      </c>
      <c r="AI614" s="61">
        <f>IF(AND($G614="正式版",$H614="中西医诊所"),IFERROR(W614/同类汇总数据!H$3,0),IF(AND($G614="正式版",$H614="中医诊所"),IFERROR(W614/同类汇总数据!H$4,0),IF(AND($G614="正式版",$H614="口腔诊所"),IFERROR(W614/同类汇总数据!H$5,0),IF(AND($G614="检查版",$H614="中西医诊所"),IFERROR(W614/同类汇总数据!H$6,0),IF(AND($G614="检查版",$H614="中医诊所"),IFERROR(W614/同类汇总数据!H$7,0),IF(AND($G614="检查版",$H614="口腔诊所"),IFERROR(W614/同类汇总数据!H$8,0),IF(AND($G614="互联网版",$H614="中西医诊所"),IFERROR(W614/同类汇总数据!H$9,0),IF(AND($G614="互联网版",$H614="中医诊所"),IFERROR(W614/同类汇总数据!H$10,0),IF(AND($G614="互联网版",$H614="口腔诊所"),IFERROR(W614/同类汇总数据!H$11,0))))))))))</f>
        <v>0</v>
      </c>
      <c r="AJ614" s="61">
        <f>IF(AND($G614="正式版",$H614="中西医诊所"),IFERROR(X614/同类汇总数据!I$3,0),IF(AND($G614="正式版",$H614="中医诊所"),IFERROR(X614/同类汇总数据!I$4,0),IF(AND($G614="正式版",$H614="口腔诊所"),IFERROR(X614/同类汇总数据!I$5,0),IF(AND($G614="检查版",$H614="中西医诊所"),IFERROR(X614/同类汇总数据!I$6,0),IF(AND($G614="检查版",$H614="中医诊所"),IFERROR(X614/同类汇总数据!I$7,0),IF(AND($G614="检查版",$H614="口腔诊所"),IFERROR(X614/同类汇总数据!I$8,0),IF(AND($G614="互联网版",$H614="中西医诊所"),IFERROR(X614/同类汇总数据!I$9,0),IF(AND($G614="互联网版",$H614="中医诊所"),IFERROR(X614/同类汇总数据!I$10,0),IF(AND($G614="互联网版",$H614="口腔诊所"),IFERROR(X614/同类汇总数据!I$11,0))))))))))</f>
        <v>0</v>
      </c>
      <c r="AK614" s="61">
        <f>IF(AND($G614="正式版",$H614="中西医诊所"),IFERROR(Y614/同类汇总数据!J$3,0),IF(AND($G614="正式版",$H614="中医诊所"),IFERROR(Y614/同类汇总数据!J$4,0),IF(AND($G614="正式版",$H614="口腔诊所"),IFERROR(Y614/同类汇总数据!J$5,0),IF(AND($G614="检查版",$H614="中西医诊所"),IFERROR(Y614/同类汇总数据!J$6,0),IF(AND($G614="检查版",$H614="中医诊所"),IFERROR(Y614/同类汇总数据!J$7,0),IF(AND($G614="检查版",$H614="口腔诊所"),IFERROR(Y614/同类汇总数据!J$8,0),IF(AND($G614="互联网版",$H614="中西医诊所"),IFERROR(Y614/同类汇总数据!J$9,0),IF(AND($G614="互联网版",$H614="中医诊所"),IFERROR(Y614/同类汇总数据!J$10,0),IF(AND($G614="互联网版",$H614="口腔诊所"),IFERROR(Y614/同类汇总数据!J$11,0))))))))))</f>
        <v>0</v>
      </c>
      <c r="AL614" s="62" t="str">
        <f ca="1" t="shared" si="158"/>
        <v>今年内未操作</v>
      </c>
      <c r="AM614" s="62" t="str">
        <f t="shared" si="159"/>
        <v>低于同行20%</v>
      </c>
      <c r="AN614" s="5" t="str">
        <f t="shared" si="160"/>
        <v>低于同行20%</v>
      </c>
      <c r="AO614" s="63">
        <f t="shared" si="161"/>
        <v>45733.6565046296</v>
      </c>
      <c r="AP614" s="5" t="str">
        <f t="shared" si="162"/>
        <v/>
      </c>
      <c r="AQ614" s="60">
        <v>45484.9031815741</v>
      </c>
    </row>
    <row r="615" ht="17" spans="1:43">
      <c r="A615" s="5">
        <f t="shared" si="165"/>
        <v>612</v>
      </c>
      <c r="B615" s="55" t="str">
        <f t="shared" si="155"/>
        <v>交易波动较大</v>
      </c>
      <c r="C615" s="2" t="str">
        <f t="shared" si="156"/>
        <v/>
      </c>
      <c r="D615" s="56" t="str">
        <f t="shared" si="157"/>
        <v>-</v>
      </c>
      <c r="E615" s="84" t="s">
        <v>1713</v>
      </c>
      <c r="F615" s="58">
        <v>45485.6953238657</v>
      </c>
      <c r="G615" s="59" t="s">
        <v>38</v>
      </c>
      <c r="H615" s="59" t="s">
        <v>66</v>
      </c>
      <c r="I615" s="59" t="s">
        <v>40</v>
      </c>
      <c r="J615" s="59" t="s">
        <v>486</v>
      </c>
      <c r="K615" s="59" t="s">
        <v>1714</v>
      </c>
      <c r="L615" s="59" t="s">
        <v>1414</v>
      </c>
      <c r="M615" s="60">
        <v>46104.3630555556</v>
      </c>
      <c r="N615" s="60">
        <v>46103.6495318403</v>
      </c>
      <c r="O615" s="60">
        <v>46104.3939138773</v>
      </c>
      <c r="P615" s="60">
        <v>46064.6753495255</v>
      </c>
      <c r="Q615" s="60">
        <v>46103.7432690278</v>
      </c>
      <c r="R615" s="59">
        <v>3080</v>
      </c>
      <c r="S615" s="59">
        <v>10050</v>
      </c>
      <c r="T615" s="59">
        <v>37935.01</v>
      </c>
      <c r="U615" s="59">
        <v>33130.01</v>
      </c>
      <c r="V615" s="59">
        <v>83</v>
      </c>
      <c r="W615" s="59">
        <v>248</v>
      </c>
      <c r="X615" s="59">
        <v>895</v>
      </c>
      <c r="Y615" s="59">
        <v>779</v>
      </c>
      <c r="Z615" s="59">
        <v>163.8861881188</v>
      </c>
      <c r="AA615" s="59">
        <v>-0.1511824324</v>
      </c>
      <c r="AB615" s="59">
        <v>-0.2620758728</v>
      </c>
      <c r="AC615" s="59">
        <v>0.9133980712</v>
      </c>
      <c r="AD615" s="61">
        <f>IF(AND($G615="正式版",$H615="中西医诊所"),IFERROR(R615/同类汇总数据!C$3,0),IF(AND($G615="正式版",$H615="中医诊所"),IFERROR(R615/同类汇总数据!C$4,0),IF(AND($G615="正式版",$H615="口腔诊所"),IFERROR(R615/同类汇总数据!C$5,0),IF(AND($G615="检查版",$H615="中西医诊所"),IFERROR(R615/同类汇总数据!C$6,0),IF(AND($G615="检查版",$H615="中医诊所"),IFERROR(R615/同类汇总数据!C$7,0),IF(AND($G615="检查版",$H615="口腔诊所"),IFERROR(R615/同类汇总数据!C$8,0),IF(AND($G615="互联网版",$H615="中西医诊所"),IFERROR(R615/同类汇总数据!C$9,0),IF(AND($G615="互联网版",$H615="中医诊所"),IFERROR(R615/同类汇总数据!C$10,0),IF(AND($G615="互联网版",$H615="口腔诊所"),IFERROR(R615/同类汇总数据!C$11,0))))))))))</f>
        <v>0.44335623982174</v>
      </c>
      <c r="AE615" s="61">
        <f>IF(AND($G615="正式版",$H615="中西医诊所"),IFERROR(S615/同类汇总数据!D$3,0),IF(AND($G615="正式版",$H615="中医诊所"),IFERROR(S615/同类汇总数据!D$4,0),IF(AND($G615="正式版",$H615="口腔诊所"),IFERROR(S615/同类汇总数据!D$5,0),IF(AND($G615="检查版",$H615="中西医诊所"),IFERROR(S615/同类汇总数据!D$6,0),IF(AND($G615="检查版",$H615="中医诊所"),IFERROR(S615/同类汇总数据!D$7,0),IF(AND($G615="检查版",$H615="口腔诊所"),IFERROR(S615/同类汇总数据!D$8,0),IF(AND($G615="互联网版",$H615="中西医诊所"),IFERROR(S615/同类汇总数据!D$9,0),IF(AND($G615="互联网版",$H615="中医诊所"),IFERROR(S615/同类汇总数据!D$10,0),IF(AND($G615="互联网版",$H615="口腔诊所"),IFERROR(S615/同类汇总数据!D$11,0))))))))))</f>
        <v>0.37285384673801</v>
      </c>
      <c r="AF615" s="61">
        <f>IF(AND($G615="正式版",$H615="中西医诊所"),IFERROR(T615/同类汇总数据!E$3,0),IF(AND($G615="正式版",$H615="中医诊所"),IFERROR(T615/同类汇总数据!E$4,0),IF(AND($G615="正式版",$H615="口腔诊所"),IFERROR(T615/同类汇总数据!E$5,0),IF(AND($G615="检查版",$H615="中西医诊所"),IFERROR(T615/同类汇总数据!E$6,0),IF(AND($G615="检查版",$H615="中医诊所"),IFERROR(T615/同类汇总数据!E$7,0),IF(AND($G615="检查版",$H615="口腔诊所"),IFERROR(T615/同类汇总数据!E$8,0),IF(AND($G615="互联网版",$H615="中西医诊所"),IFERROR(T615/同类汇总数据!E$9,0),IF(AND($G615="互联网版",$H615="中医诊所"),IFERROR(T615/同类汇总数据!E$10,0),IF(AND($G615="互联网版",$H615="口腔诊所"),IFERROR(T615/同类汇总数据!E$11,0))))))))))</f>
        <v>0.487441847711168</v>
      </c>
      <c r="AG615" s="61">
        <f>IF(AND($G615="正式版",$H615="中西医诊所"),IFERROR(U615/同类汇总数据!F$3,0),IF(AND($G615="正式版",$H615="中医诊所"),IFERROR(U615/同类汇总数据!F$4,0),IF(AND($G615="正式版",$H615="口腔诊所"),IFERROR(U615/同类汇总数据!F$5,0),IF(AND($G615="检查版",$H615="中西医诊所"),IFERROR(U615/同类汇总数据!F$6,0),IF(AND($G615="检查版",$H615="中医诊所"),IFERROR(U615/同类汇总数据!F$7,0),IF(AND($G615="检查版",$H615="口腔诊所"),IFERROR(U615/同类汇总数据!F$8,0),IF(AND($G615="互联网版",$H615="中西医诊所"),IFERROR(U615/同类汇总数据!F$9,0),IF(AND($G615="互联网版",$H615="中医诊所"),IFERROR(U615/同类汇总数据!F$10,0),IF(AND($G615="互联网版",$H615="口腔诊所"),IFERROR(U615/同类汇总数据!F$11,0))))))))))</f>
        <v>0.496054620372701</v>
      </c>
      <c r="AH615" s="61">
        <f>IF(AND($G615="正式版",$H615="中西医诊所"),IFERROR(V615/同类汇总数据!G$3,0),IF(AND($G615="正式版",$H615="中医诊所"),IFERROR(V615/同类汇总数据!G$4,0),IF(AND($G615="正式版",$H615="口腔诊所"),IFERROR(V615/同类汇总数据!G$5,0),IF(AND($G615="检查版",$H615="中西医诊所"),IFERROR(V615/同类汇总数据!G$6,0),IF(AND($G615="检查版",$H615="中医诊所"),IFERROR(V615/同类汇总数据!G$7,0),IF(AND($G615="检查版",$H615="口腔诊所"),IFERROR(V615/同类汇总数据!G$8,0),IF(AND($G615="互联网版",$H615="中西医诊所"),IFERROR(V615/同类汇总数据!G$9,0),IF(AND($G615="互联网版",$H615="中医诊所"),IFERROR(V615/同类汇总数据!G$10,0),IF(AND($G615="互联网版",$H615="口腔诊所"),IFERROR(V615/同类汇总数据!G$11,0))))))))))</f>
        <v>1.87491387820288</v>
      </c>
      <c r="AI615" s="61">
        <f>IF(AND($G615="正式版",$H615="中西医诊所"),IFERROR(W615/同类汇总数据!H$3,0),IF(AND($G615="正式版",$H615="中医诊所"),IFERROR(W615/同类汇总数据!H$4,0),IF(AND($G615="正式版",$H615="口腔诊所"),IFERROR(W615/同类汇总数据!H$5,0),IF(AND($G615="检查版",$H615="中西医诊所"),IFERROR(W615/同类汇总数据!H$6,0),IF(AND($G615="检查版",$H615="中医诊所"),IFERROR(W615/同类汇总数据!H$7,0),IF(AND($G615="检查版",$H615="口腔诊所"),IFERROR(W615/同类汇总数据!H$8,0),IF(AND($G615="互联网版",$H615="中西医诊所"),IFERROR(W615/同类汇总数据!H$9,0),IF(AND($G615="互联网版",$H615="中医诊所"),IFERROR(W615/同类汇总数据!H$10,0),IF(AND($G615="互联网版",$H615="口腔诊所"),IFERROR(W615/同类汇总数据!H$11,0))))))))))</f>
        <v>1.40938960359212</v>
      </c>
      <c r="AJ615" s="61">
        <f>IF(AND($G615="正式版",$H615="中西医诊所"),IFERROR(X615/同类汇总数据!I$3,0),IF(AND($G615="正式版",$H615="中医诊所"),IFERROR(X615/同类汇总数据!I$4,0),IF(AND($G615="正式版",$H615="口腔诊所"),IFERROR(X615/同类汇总数据!I$5,0),IF(AND($G615="检查版",$H615="中西医诊所"),IFERROR(X615/同类汇总数据!I$6,0),IF(AND($G615="检查版",$H615="中医诊所"),IFERROR(X615/同类汇总数据!I$7,0),IF(AND($G615="检查版",$H615="口腔诊所"),IFERROR(X615/同类汇总数据!I$8,0),IF(AND($G615="互联网版",$H615="中西医诊所"),IFERROR(X615/同类汇总数据!I$9,0),IF(AND($G615="互联网版",$H615="中医诊所"),IFERROR(X615/同类汇总数据!I$10,0),IF(AND($G615="互联网版",$H615="口腔诊所"),IFERROR(X615/同类汇总数据!I$11,0))))))))))</f>
        <v>1.73351850022565</v>
      </c>
      <c r="AK615" s="61">
        <f>IF(AND($G615="正式版",$H615="中西医诊所"),IFERROR(Y615/同类汇总数据!J$3,0),IF(AND($G615="正式版",$H615="中医诊所"),IFERROR(Y615/同类汇总数据!J$4,0),IF(AND($G615="正式版",$H615="口腔诊所"),IFERROR(Y615/同类汇总数据!J$5,0),IF(AND($G615="检查版",$H615="中西医诊所"),IFERROR(Y615/同类汇总数据!J$6,0),IF(AND($G615="检查版",$H615="中医诊所"),IFERROR(Y615/同类汇总数据!J$7,0),IF(AND($G615="检查版",$H615="口腔诊所"),IFERROR(Y615/同类汇总数据!J$8,0),IF(AND($G615="互联网版",$H615="中西医诊所"),IFERROR(Y615/同类汇总数据!J$9,0),IF(AND($G615="互联网版",$H615="中医诊所"),IFERROR(Y615/同类汇总数据!J$10,0),IF(AND($G615="互联网版",$H615="口腔诊所"),IFERROR(Y615/同类汇总数据!J$11,0))))))))))</f>
        <v>1.70922842927393</v>
      </c>
      <c r="AL615" s="62" t="str">
        <f ca="1" t="shared" si="158"/>
        <v>-</v>
      </c>
      <c r="AM615" s="62" t="str">
        <f t="shared" si="159"/>
        <v>低于同行50%</v>
      </c>
      <c r="AN615" s="5" t="str">
        <f t="shared" si="160"/>
        <v>高于同行20%</v>
      </c>
      <c r="AO615" s="63">
        <f t="shared" si="161"/>
        <v>46104.3939138773</v>
      </c>
      <c r="AP615" s="5" t="str">
        <f t="shared" si="162"/>
        <v/>
      </c>
      <c r="AQ615" s="60">
        <v>45484.9037761227</v>
      </c>
    </row>
    <row r="616" ht="17" spans="1:43">
      <c r="A616" s="5">
        <f t="shared" si="165"/>
        <v>613</v>
      </c>
      <c r="B616" s="55" t="str">
        <f t="shared" si="155"/>
        <v>连续三月交易上升</v>
      </c>
      <c r="C616" s="2" t="str">
        <f t="shared" si="156"/>
        <v/>
      </c>
      <c r="D616" s="56" t="str">
        <f t="shared" si="157"/>
        <v>-</v>
      </c>
      <c r="E616" s="84" t="s">
        <v>1715</v>
      </c>
      <c r="F616" s="58">
        <v>45487.7418055787</v>
      </c>
      <c r="G616" s="59" t="s">
        <v>38</v>
      </c>
      <c r="H616" s="59" t="s">
        <v>63</v>
      </c>
      <c r="I616" s="59" t="s">
        <v>40</v>
      </c>
      <c r="J616" s="59" t="s">
        <v>182</v>
      </c>
      <c r="K616" s="59" t="s">
        <v>1716</v>
      </c>
      <c r="L616" s="59" t="s">
        <v>1331</v>
      </c>
      <c r="M616" s="60">
        <v>46103.4251157407</v>
      </c>
      <c r="N616" s="60">
        <v>46103.4260777894</v>
      </c>
      <c r="O616" s="60">
        <v>46103.4259222569</v>
      </c>
      <c r="P616" s="60">
        <v>45989.4400546065</v>
      </c>
      <c r="Q616" s="60">
        <v>46103.4260850116</v>
      </c>
      <c r="R616" s="59">
        <v>3390</v>
      </c>
      <c r="S616" s="59">
        <v>25160</v>
      </c>
      <c r="T616" s="59">
        <v>50360</v>
      </c>
      <c r="U616" s="59">
        <v>46070</v>
      </c>
      <c r="V616" s="59">
        <v>8</v>
      </c>
      <c r="W616" s="59">
        <v>47</v>
      </c>
      <c r="X616" s="59">
        <v>112</v>
      </c>
      <c r="Y616" s="59">
        <v>104</v>
      </c>
      <c r="Z616" s="59">
        <v>565.9259259259</v>
      </c>
      <c r="AA616" s="59">
        <v>3.4217926186</v>
      </c>
      <c r="AB616" s="59">
        <v>-0.7083546899</v>
      </c>
      <c r="AC616" s="59">
        <v>0.0150884495</v>
      </c>
      <c r="AD616" s="61">
        <f>IF(AND($G616="正式版",$H616="中西医诊所"),IFERROR(R616/同类汇总数据!C$3,0),IF(AND($G616="正式版",$H616="中医诊所"),IFERROR(R616/同类汇总数据!C$4,0),IF(AND($G616="正式版",$H616="口腔诊所"),IFERROR(R616/同类汇总数据!C$5,0),IF(AND($G616="检查版",$H616="中西医诊所"),IFERROR(R616/同类汇总数据!C$6,0),IF(AND($G616="检查版",$H616="中医诊所"),IFERROR(R616/同类汇总数据!C$7,0),IF(AND($G616="检查版",$H616="口腔诊所"),IFERROR(R616/同类汇总数据!C$8,0),IF(AND($G616="互联网版",$H616="中西医诊所"),IFERROR(R616/同类汇总数据!C$9,0),IF(AND($G616="互联网版",$H616="中医诊所"),IFERROR(R616/同类汇总数据!C$10,0),IF(AND($G616="互联网版",$H616="口腔诊所"),IFERROR(R616/同类汇总数据!C$11,0))))))))))</f>
        <v>0.339083278712553</v>
      </c>
      <c r="AE616" s="61">
        <f>IF(AND($G616="正式版",$H616="中西医诊所"),IFERROR(S616/同类汇总数据!D$3,0),IF(AND($G616="正式版",$H616="中医诊所"),IFERROR(S616/同类汇总数据!D$4,0),IF(AND($G616="正式版",$H616="口腔诊所"),IFERROR(S616/同类汇总数据!D$5,0),IF(AND($G616="检查版",$H616="中西医诊所"),IFERROR(S616/同类汇总数据!D$6,0),IF(AND($G616="检查版",$H616="中医诊所"),IFERROR(S616/同类汇总数据!D$7,0),IF(AND($G616="检查版",$H616="口腔诊所"),IFERROR(S616/同类汇总数据!D$8,0),IF(AND($G616="互联网版",$H616="中西医诊所"),IFERROR(S616/同类汇总数据!D$9,0),IF(AND($G616="互联网版",$H616="中医诊所"),IFERROR(S616/同类汇总数据!D$10,0),IF(AND($G616="互联网版",$H616="口腔诊所"),IFERROR(S616/同类汇总数据!D$11,0))))))))))</f>
        <v>0.579312090414563</v>
      </c>
      <c r="AF616" s="61">
        <f>IF(AND($G616="正式版",$H616="中西医诊所"),IFERROR(T616/同类汇总数据!E$3,0),IF(AND($G616="正式版",$H616="中医诊所"),IFERROR(T616/同类汇总数据!E$4,0),IF(AND($G616="正式版",$H616="口腔诊所"),IFERROR(T616/同类汇总数据!E$5,0),IF(AND($G616="检查版",$H616="中西医诊所"),IFERROR(T616/同类汇总数据!E$6,0),IF(AND($G616="检查版",$H616="中医诊所"),IFERROR(T616/同类汇总数据!E$7,0),IF(AND($G616="检查版",$H616="口腔诊所"),IFERROR(T616/同类汇总数据!E$8,0),IF(AND($G616="互联网版",$H616="中西医诊所"),IFERROR(T616/同类汇总数据!E$9,0),IF(AND($G616="互联网版",$H616="中医诊所"),IFERROR(T616/同类汇总数据!E$10,0),IF(AND($G616="互联网版",$H616="口腔诊所"),IFERROR(T616/同类汇总数据!E$11,0))))))))))</f>
        <v>0.454238119585479</v>
      </c>
      <c r="AG616" s="61">
        <f>IF(AND($G616="正式版",$H616="中西医诊所"),IFERROR(U616/同类汇总数据!F$3,0),IF(AND($G616="正式版",$H616="中医诊所"),IFERROR(U616/同类汇总数据!F$4,0),IF(AND($G616="正式版",$H616="口腔诊所"),IFERROR(U616/同类汇总数据!F$5,0),IF(AND($G616="检查版",$H616="中西医诊所"),IFERROR(U616/同类汇总数据!F$6,0),IF(AND($G616="检查版",$H616="中医诊所"),IFERROR(U616/同类汇总数据!F$7,0),IF(AND($G616="检查版",$H616="口腔诊所"),IFERROR(U616/同类汇总数据!F$8,0),IF(AND($G616="互联网版",$H616="中西医诊所"),IFERROR(U616/同类汇总数据!F$9,0),IF(AND($G616="互联网版",$H616="中医诊所"),IFERROR(U616/同类汇总数据!F$10,0),IF(AND($G616="互联网版",$H616="口腔诊所"),IFERROR(U616/同类汇总数据!F$11,0))))))))))</f>
        <v>0.461170410849842</v>
      </c>
      <c r="AH616" s="61">
        <f>IF(AND($G616="正式版",$H616="中西医诊所"),IFERROR(V616/同类汇总数据!G$3,0),IF(AND($G616="正式版",$H616="中医诊所"),IFERROR(V616/同类汇总数据!G$4,0),IF(AND($G616="正式版",$H616="口腔诊所"),IFERROR(V616/同类汇总数据!G$5,0),IF(AND($G616="检查版",$H616="中西医诊所"),IFERROR(V616/同类汇总数据!G$6,0),IF(AND($G616="检查版",$H616="中医诊所"),IFERROR(V616/同类汇总数据!G$7,0),IF(AND($G616="检查版",$H616="口腔诊所"),IFERROR(V616/同类汇总数据!G$8,0),IF(AND($G616="互联网版",$H616="中西医诊所"),IFERROR(V616/同类汇总数据!G$9,0),IF(AND($G616="互联网版",$H616="中医诊所"),IFERROR(V616/同类汇总数据!G$10,0),IF(AND($G616="互联网版",$H616="口腔诊所"),IFERROR(V616/同类汇总数据!G$11,0))))))))))</f>
        <v>0.594512648256592</v>
      </c>
      <c r="AI616" s="61">
        <f>IF(AND($G616="正式版",$H616="中西医诊所"),IFERROR(W616/同类汇总数据!H$3,0),IF(AND($G616="正式版",$H616="中医诊所"),IFERROR(W616/同类汇总数据!H$4,0),IF(AND($G616="正式版",$H616="口腔诊所"),IFERROR(W616/同类汇总数据!H$5,0),IF(AND($G616="检查版",$H616="中西医诊所"),IFERROR(W616/同类汇总数据!H$6,0),IF(AND($G616="检查版",$H616="中医诊所"),IFERROR(W616/同类汇总数据!H$7,0),IF(AND($G616="检查版",$H616="口腔诊所"),IFERROR(W616/同类汇总数据!H$8,0),IF(AND($G616="互联网版",$H616="中西医诊所"),IFERROR(W616/同类汇总数据!H$9,0),IF(AND($G616="互联网版",$H616="中医诊所"),IFERROR(W616/同类汇总数据!H$10,0),IF(AND($G616="互联网版",$H616="口腔诊所"),IFERROR(W616/同类汇总数据!H$11,0))))))))))</f>
        <v>0.827664419058822</v>
      </c>
      <c r="AJ616" s="61">
        <f>IF(AND($G616="正式版",$H616="中西医诊所"),IFERROR(X616/同类汇总数据!I$3,0),IF(AND($G616="正式版",$H616="中医诊所"),IFERROR(X616/同类汇总数据!I$4,0),IF(AND($G616="正式版",$H616="口腔诊所"),IFERROR(X616/同类汇总数据!I$5,0),IF(AND($G616="检查版",$H616="中西医诊所"),IFERROR(X616/同类汇总数据!I$6,0),IF(AND($G616="检查版",$H616="中医诊所"),IFERROR(X616/同类汇总数据!I$7,0),IF(AND($G616="检查版",$H616="口腔诊所"),IFERROR(X616/同类汇总数据!I$8,0),IF(AND($G616="互联网版",$H616="中西医诊所"),IFERROR(X616/同类汇总数据!I$9,0),IF(AND($G616="互联网版",$H616="中医诊所"),IFERROR(X616/同类汇总数据!I$10,0),IF(AND($G616="互联网版",$H616="口腔诊所"),IFERROR(X616/同类汇总数据!I$11,0))))))))))</f>
        <v>0.759108454231521</v>
      </c>
      <c r="AK616" s="61">
        <f>IF(AND($G616="正式版",$H616="中西医诊所"),IFERROR(Y616/同类汇总数据!J$3,0),IF(AND($G616="正式版",$H616="中医诊所"),IFERROR(Y616/同类汇总数据!J$4,0),IF(AND($G616="正式版",$H616="口腔诊所"),IFERROR(Y616/同类汇总数据!J$5,0),IF(AND($G616="检查版",$H616="中西医诊所"),IFERROR(Y616/同类汇总数据!J$6,0),IF(AND($G616="检查版",$H616="中医诊所"),IFERROR(Y616/同类汇总数据!J$7,0),IF(AND($G616="检查版",$H616="口腔诊所"),IFERROR(Y616/同类汇总数据!J$8,0),IF(AND($G616="互联网版",$H616="中西医诊所"),IFERROR(Y616/同类汇总数据!J$9,0),IF(AND($G616="互联网版",$H616="中医诊所"),IFERROR(Y616/同类汇总数据!J$10,0),IF(AND($G616="互联网版",$H616="口腔诊所"),IFERROR(Y616/同类汇总数据!J$11,0))))))))))</f>
        <v>0.783090663074489</v>
      </c>
      <c r="AL616" s="62" t="str">
        <f ca="1" t="shared" si="158"/>
        <v>-</v>
      </c>
      <c r="AM616" s="62" t="str">
        <f t="shared" si="159"/>
        <v/>
      </c>
      <c r="AN616" s="5" t="str">
        <f t="shared" si="160"/>
        <v/>
      </c>
      <c r="AO616" s="63">
        <f t="shared" si="161"/>
        <v>46103.4260850116</v>
      </c>
      <c r="AP616" s="5" t="str">
        <f t="shared" si="162"/>
        <v/>
      </c>
      <c r="AQ616" s="60">
        <v>45485.5802431481</v>
      </c>
    </row>
    <row r="617" ht="17" spans="1:43">
      <c r="A617" s="5">
        <f t="shared" si="165"/>
        <v>614</v>
      </c>
      <c r="B617" s="55" t="str">
        <f t="shared" si="155"/>
        <v>连续三月交易上升</v>
      </c>
      <c r="C617" s="2" t="str">
        <f t="shared" si="156"/>
        <v/>
      </c>
      <c r="D617" s="56" t="str">
        <f t="shared" si="157"/>
        <v>-</v>
      </c>
      <c r="E617" s="84" t="s">
        <v>1717</v>
      </c>
      <c r="F617" s="58">
        <v>45487.7446399884</v>
      </c>
      <c r="G617" s="59" t="s">
        <v>38</v>
      </c>
      <c r="H617" s="59" t="s">
        <v>63</v>
      </c>
      <c r="I617" s="59" t="s">
        <v>40</v>
      </c>
      <c r="J617" s="59" t="s">
        <v>41</v>
      </c>
      <c r="K617" s="59" t="s">
        <v>1718</v>
      </c>
      <c r="L617" s="59"/>
      <c r="M617" s="60">
        <v>46101.6944675926</v>
      </c>
      <c r="N617" s="60">
        <v>46097.6561644444</v>
      </c>
      <c r="O617" s="60">
        <v>46097.655220706</v>
      </c>
      <c r="P617" s="60">
        <v>46061.4563783333</v>
      </c>
      <c r="Q617" s="60">
        <v>46094.6906436921</v>
      </c>
      <c r="R617" s="59">
        <v>5800</v>
      </c>
      <c r="S617" s="59">
        <v>23889</v>
      </c>
      <c r="T617" s="59">
        <v>49169.79</v>
      </c>
      <c r="U617" s="59">
        <v>46857.79</v>
      </c>
      <c r="V617" s="59">
        <v>3</v>
      </c>
      <c r="W617" s="59">
        <v>29</v>
      </c>
      <c r="X617" s="59">
        <v>85</v>
      </c>
      <c r="Y617" s="59">
        <v>66</v>
      </c>
      <c r="Z617" s="85" t="s">
        <v>1719</v>
      </c>
      <c r="AA617" s="59">
        <v>0.6365927029</v>
      </c>
      <c r="AB617" s="59">
        <v>0.3662289405</v>
      </c>
      <c r="AC617" s="59">
        <v>0.9947722181</v>
      </c>
      <c r="AD617" s="61">
        <f>IF(AND($G617="正式版",$H617="中西医诊所"),IFERROR(R617/同类汇总数据!C$3,0),IF(AND($G617="正式版",$H617="中医诊所"),IFERROR(R617/同类汇总数据!C$4,0),IF(AND($G617="正式版",$H617="口腔诊所"),IFERROR(R617/同类汇总数据!C$5,0),IF(AND($G617="检查版",$H617="中西医诊所"),IFERROR(R617/同类汇总数据!C$6,0),IF(AND($G617="检查版",$H617="中医诊所"),IFERROR(R617/同类汇总数据!C$7,0),IF(AND($G617="检查版",$H617="口腔诊所"),IFERROR(R617/同类汇总数据!C$8,0),IF(AND($G617="互联网版",$H617="中西医诊所"),IFERROR(R617/同类汇总数据!C$9,0),IF(AND($G617="互联网版",$H617="中医诊所"),IFERROR(R617/同类汇总数据!C$10,0),IF(AND($G617="互联网版",$H617="口腔诊所"),IFERROR(R617/同类汇总数据!C$11,0))))))))))</f>
        <v>0.58014248275304</v>
      </c>
      <c r="AE617" s="61">
        <f>IF(AND($G617="正式版",$H617="中西医诊所"),IFERROR(S617/同类汇总数据!D$3,0),IF(AND($G617="正式版",$H617="中医诊所"),IFERROR(S617/同类汇总数据!D$4,0),IF(AND($G617="正式版",$H617="口腔诊所"),IFERROR(S617/同类汇总数据!D$5,0),IF(AND($G617="检查版",$H617="中西医诊所"),IFERROR(S617/同类汇总数据!D$6,0),IF(AND($G617="检查版",$H617="中医诊所"),IFERROR(S617/同类汇总数据!D$7,0),IF(AND($G617="检查版",$H617="口腔诊所"),IFERROR(S617/同类汇总数据!D$8,0),IF(AND($G617="互联网版",$H617="中西医诊所"),IFERROR(S617/同类汇总数据!D$9,0),IF(AND($G617="互联网版",$H617="中医诊所"),IFERROR(S617/同类汇总数据!D$10,0),IF(AND($G617="互联网版",$H617="口腔诊所"),IFERROR(S617/同类汇总数据!D$11,0))))))))))</f>
        <v>0.550047159297039</v>
      </c>
      <c r="AF617" s="61">
        <f>IF(AND($G617="正式版",$H617="中西医诊所"),IFERROR(T617/同类汇总数据!E$3,0),IF(AND($G617="正式版",$H617="中医诊所"),IFERROR(T617/同类汇总数据!E$4,0),IF(AND($G617="正式版",$H617="口腔诊所"),IFERROR(T617/同类汇总数据!E$5,0),IF(AND($G617="检查版",$H617="中西医诊所"),IFERROR(T617/同类汇总数据!E$6,0),IF(AND($G617="检查版",$H617="中医诊所"),IFERROR(T617/同类汇总数据!E$7,0),IF(AND($G617="检查版",$H617="口腔诊所"),IFERROR(T617/同类汇总数据!E$8,0),IF(AND($G617="互联网版",$H617="中西医诊所"),IFERROR(T617/同类汇总数据!E$9,0),IF(AND($G617="互联网版",$H617="中医诊所"),IFERROR(T617/同类汇总数据!E$10,0),IF(AND($G617="互联网版",$H617="口腔诊所"),IFERROR(T617/同类汇总数据!E$11,0))))))))))</f>
        <v>0.443502639992313</v>
      </c>
      <c r="AG617" s="61">
        <f>IF(AND($G617="正式版",$H617="中西医诊所"),IFERROR(U617/同类汇总数据!F$3,0),IF(AND($G617="正式版",$H617="中医诊所"),IFERROR(U617/同类汇总数据!F$4,0),IF(AND($G617="正式版",$H617="口腔诊所"),IFERROR(U617/同类汇总数据!F$5,0),IF(AND($G617="检查版",$H617="中西医诊所"),IFERROR(U617/同类汇总数据!F$6,0),IF(AND($G617="检查版",$H617="中医诊所"),IFERROR(U617/同类汇总数据!F$7,0),IF(AND($G617="检查版",$H617="口腔诊所"),IFERROR(U617/同类汇总数据!F$8,0),IF(AND($G617="互联网版",$H617="中西医诊所"),IFERROR(U617/同类汇总数据!F$9,0),IF(AND($G617="互联网版",$H617="中医诊所"),IFERROR(U617/同类汇总数据!F$10,0),IF(AND($G617="互联网版",$H617="口腔诊所"),IFERROR(U617/同类汇总数据!F$11,0))))))))))</f>
        <v>0.469056354803898</v>
      </c>
      <c r="AH617" s="61">
        <f>IF(AND($G617="正式版",$H617="中西医诊所"),IFERROR(V617/同类汇总数据!G$3,0),IF(AND($G617="正式版",$H617="中医诊所"),IFERROR(V617/同类汇总数据!G$4,0),IF(AND($G617="正式版",$H617="口腔诊所"),IFERROR(V617/同类汇总数据!G$5,0),IF(AND($G617="检查版",$H617="中西医诊所"),IFERROR(V617/同类汇总数据!G$6,0),IF(AND($G617="检查版",$H617="中医诊所"),IFERROR(V617/同类汇总数据!G$7,0),IF(AND($G617="检查版",$H617="口腔诊所"),IFERROR(V617/同类汇总数据!G$8,0),IF(AND($G617="互联网版",$H617="中西医诊所"),IFERROR(V617/同类汇总数据!G$9,0),IF(AND($G617="互联网版",$H617="中医诊所"),IFERROR(V617/同类汇总数据!G$10,0),IF(AND($G617="互联网版",$H617="口腔诊所"),IFERROR(V617/同类汇总数据!G$11,0))))))))))</f>
        <v>0.222942243096222</v>
      </c>
      <c r="AI617" s="61">
        <f>IF(AND($G617="正式版",$H617="中西医诊所"),IFERROR(W617/同类汇总数据!H$3,0),IF(AND($G617="正式版",$H617="中医诊所"),IFERROR(W617/同类汇总数据!H$4,0),IF(AND($G617="正式版",$H617="口腔诊所"),IFERROR(W617/同类汇总数据!H$5,0),IF(AND($G617="检查版",$H617="中西医诊所"),IFERROR(W617/同类汇总数据!H$6,0),IF(AND($G617="检查版",$H617="中医诊所"),IFERROR(W617/同类汇总数据!H$7,0),IF(AND($G617="检查版",$H617="口腔诊所"),IFERROR(W617/同类汇总数据!H$8,0),IF(AND($G617="互联网版",$H617="中西医诊所"),IFERROR(W617/同类汇总数据!H$9,0),IF(AND($G617="互联网版",$H617="中医诊所"),IFERROR(W617/同类汇总数据!H$10,0),IF(AND($G617="互联网版",$H617="口腔诊所"),IFERROR(W617/同类汇总数据!H$11,0))))))))))</f>
        <v>0.51068655644055</v>
      </c>
      <c r="AJ617" s="61">
        <f>IF(AND($G617="正式版",$H617="中西医诊所"),IFERROR(X617/同类汇总数据!I$3,0),IF(AND($G617="正式版",$H617="中医诊所"),IFERROR(X617/同类汇总数据!I$4,0),IF(AND($G617="正式版",$H617="口腔诊所"),IFERROR(X617/同类汇总数据!I$5,0),IF(AND($G617="检查版",$H617="中西医诊所"),IFERROR(X617/同类汇总数据!I$6,0),IF(AND($G617="检查版",$H617="中医诊所"),IFERROR(X617/同类汇总数据!I$7,0),IF(AND($G617="检查版",$H617="口腔诊所"),IFERROR(X617/同类汇总数据!I$8,0),IF(AND($G617="互联网版",$H617="中西医诊所"),IFERROR(X617/同类汇总数据!I$9,0),IF(AND($G617="互联网版",$H617="中医诊所"),IFERROR(X617/同类汇总数据!I$10,0),IF(AND($G617="互联网版",$H617="口腔诊所"),IFERROR(X617/同类汇总数据!I$11,0))))))))))</f>
        <v>0.57610909472928</v>
      </c>
      <c r="AK617" s="61">
        <f>IF(AND($G617="正式版",$H617="中西医诊所"),IFERROR(Y617/同类汇总数据!J$3,0),IF(AND($G617="正式版",$H617="中医诊所"),IFERROR(Y617/同类汇总数据!J$4,0),IF(AND($G617="正式版",$H617="口腔诊所"),IFERROR(Y617/同类汇总数据!J$5,0),IF(AND($G617="检查版",$H617="中西医诊所"),IFERROR(Y617/同类汇总数据!J$6,0),IF(AND($G617="检查版",$H617="中医诊所"),IFERROR(Y617/同类汇总数据!J$7,0),IF(AND($G617="检查版",$H617="口腔诊所"),IFERROR(Y617/同类汇总数据!J$8,0),IF(AND($G617="互联网版",$H617="中西医诊所"),IFERROR(Y617/同类汇总数据!J$9,0),IF(AND($G617="互联网版",$H617="中医诊所"),IFERROR(Y617/同类汇总数据!J$10,0),IF(AND($G617="互联网版",$H617="口腔诊所"),IFERROR(Y617/同类汇总数据!J$11,0))))))))))</f>
        <v>0.496961382335734</v>
      </c>
      <c r="AL617" s="62" t="str">
        <f ca="1" t="shared" si="158"/>
        <v>-</v>
      </c>
      <c r="AM617" s="62" t="str">
        <f t="shared" si="159"/>
        <v/>
      </c>
      <c r="AN617" s="5" t="str">
        <f t="shared" si="160"/>
        <v/>
      </c>
      <c r="AO617" s="63">
        <f t="shared" si="161"/>
        <v>46101.6944675926</v>
      </c>
      <c r="AP617" s="5" t="str">
        <f t="shared" si="162"/>
        <v/>
      </c>
      <c r="AQ617" s="60">
        <v>45485.6348788773</v>
      </c>
    </row>
    <row r="618" ht="17" spans="1:43">
      <c r="A618" s="5">
        <f t="shared" si="165"/>
        <v>615</v>
      </c>
      <c r="B618" s="55" t="str">
        <f t="shared" si="155"/>
        <v>交易波动较大</v>
      </c>
      <c r="C618" s="2" t="str">
        <f t="shared" si="156"/>
        <v/>
      </c>
      <c r="D618" s="56" t="str">
        <f t="shared" si="157"/>
        <v>-</v>
      </c>
      <c r="E618" s="84" t="s">
        <v>1720</v>
      </c>
      <c r="F618" s="58">
        <v>45488.463108588</v>
      </c>
      <c r="G618" s="59" t="s">
        <v>38</v>
      </c>
      <c r="H618" s="59" t="s">
        <v>39</v>
      </c>
      <c r="I618" s="59" t="s">
        <v>40</v>
      </c>
      <c r="J618" s="59" t="s">
        <v>45</v>
      </c>
      <c r="K618" s="59" t="s">
        <v>1721</v>
      </c>
      <c r="L618" s="59"/>
      <c r="M618" s="60">
        <v>46104.3775578704</v>
      </c>
      <c r="N618" s="60">
        <v>46104.3860033102</v>
      </c>
      <c r="O618" s="60">
        <v>46104.3839547569</v>
      </c>
      <c r="P618" s="60">
        <v>46103.428520081</v>
      </c>
      <c r="Q618" s="60">
        <v>46104.3860167361</v>
      </c>
      <c r="R618" s="59">
        <v>13303</v>
      </c>
      <c r="S618" s="59">
        <v>59521.52</v>
      </c>
      <c r="T618" s="59">
        <v>187967.26</v>
      </c>
      <c r="U618" s="59">
        <v>166633.62</v>
      </c>
      <c r="V618" s="59">
        <v>247</v>
      </c>
      <c r="W618" s="59">
        <v>1022</v>
      </c>
      <c r="X618" s="59">
        <v>3169</v>
      </c>
      <c r="Y618" s="59">
        <v>2826</v>
      </c>
      <c r="Z618" s="59">
        <v>119.4119139785</v>
      </c>
      <c r="AA618" s="59">
        <v>0.0289612701</v>
      </c>
      <c r="AB618" s="59">
        <v>-0.1806428712</v>
      </c>
      <c r="AC618" s="59">
        <v>-0.1291894475</v>
      </c>
      <c r="AD618" s="61">
        <f>IF(AND($G618="正式版",$H618="中西医诊所"),IFERROR(R618/同类汇总数据!C$3,0),IF(AND($G618="正式版",$H618="中医诊所"),IFERROR(R618/同类汇总数据!C$4,0),IF(AND($G618="正式版",$H618="口腔诊所"),IFERROR(R618/同类汇总数据!C$5,0),IF(AND($G618="检查版",$H618="中西医诊所"),IFERROR(R618/同类汇总数据!C$6,0),IF(AND($G618="检查版",$H618="中医诊所"),IFERROR(R618/同类汇总数据!C$7,0),IF(AND($G618="检查版",$H618="口腔诊所"),IFERROR(R618/同类汇总数据!C$8,0),IF(AND($G618="互联网版",$H618="中西医诊所"),IFERROR(R618/同类汇总数据!C$9,0),IF(AND($G618="互联网版",$H618="中医诊所"),IFERROR(R618/同类汇总数据!C$10,0),IF(AND($G618="互联网版",$H618="口腔诊所"),IFERROR(R618/同类汇总数据!C$11,0))))))))))</f>
        <v>1.45360145129492</v>
      </c>
      <c r="AE618" s="61">
        <f>IF(AND($G618="正式版",$H618="中西医诊所"),IFERROR(S618/同类汇总数据!D$3,0),IF(AND($G618="正式版",$H618="中医诊所"),IFERROR(S618/同类汇总数据!D$4,0),IF(AND($G618="正式版",$H618="口腔诊所"),IFERROR(S618/同类汇总数据!D$5,0),IF(AND($G618="检查版",$H618="中西医诊所"),IFERROR(S618/同类汇总数据!D$6,0),IF(AND($G618="检查版",$H618="中医诊所"),IFERROR(S618/同类汇总数据!D$7,0),IF(AND($G618="检查版",$H618="口腔诊所"),IFERROR(S618/同类汇总数据!D$8,0),IF(AND($G618="互联网版",$H618="中西医诊所"),IFERROR(S618/同类汇总数据!D$9,0),IF(AND($G618="互联网版",$H618="中医诊所"),IFERROR(S618/同类汇总数据!D$10,0),IF(AND($G618="互联网版",$H618="口腔诊所"),IFERROR(S618/同类汇总数据!D$11,0))))))))))</f>
        <v>1.63145493659382</v>
      </c>
      <c r="AF618" s="61">
        <f>IF(AND($G618="正式版",$H618="中西医诊所"),IFERROR(T618/同类汇总数据!E$3,0),IF(AND($G618="正式版",$H618="中医诊所"),IFERROR(T618/同类汇总数据!E$4,0),IF(AND($G618="正式版",$H618="口腔诊所"),IFERROR(T618/同类汇总数据!E$5,0),IF(AND($G618="检查版",$H618="中西医诊所"),IFERROR(T618/同类汇总数据!E$6,0),IF(AND($G618="检查版",$H618="中医诊所"),IFERROR(T618/同类汇总数据!E$7,0),IF(AND($G618="检查版",$H618="口腔诊所"),IFERROR(T618/同类汇总数据!E$8,0),IF(AND($G618="互联网版",$H618="中西医诊所"),IFERROR(T618/同类汇总数据!E$9,0),IF(AND($G618="互联网版",$H618="中医诊所"),IFERROR(T618/同类汇总数据!E$10,0),IF(AND($G618="互联网版",$H618="口腔诊所"),IFERROR(T618/同类汇总数据!E$11,0))))))))))</f>
        <v>1.72263377067269</v>
      </c>
      <c r="AG618" s="61">
        <f>IF(AND($G618="正式版",$H618="中西医诊所"),IFERROR(U618/同类汇总数据!F$3,0),IF(AND($G618="正式版",$H618="中医诊所"),IFERROR(U618/同类汇总数据!F$4,0),IF(AND($G618="正式版",$H618="口腔诊所"),IFERROR(U618/同类汇总数据!F$5,0),IF(AND($G618="检查版",$H618="中西医诊所"),IFERROR(U618/同类汇总数据!F$6,0),IF(AND($G618="检查版",$H618="中医诊所"),IFERROR(U618/同类汇总数据!F$7,0),IF(AND($G618="检查版",$H618="口腔诊所"),IFERROR(U618/同类汇总数据!F$8,0),IF(AND($G618="互联网版",$H618="中西医诊所"),IFERROR(U618/同类汇总数据!F$9,0),IF(AND($G618="互联网版",$H618="中医诊所"),IFERROR(U618/同类汇总数据!F$10,0),IF(AND($G618="互联网版",$H618="口腔诊所"),IFERROR(U618/同类汇总数据!F$11,0))))))))))</f>
        <v>1.73715696383677</v>
      </c>
      <c r="AH618" s="61">
        <f>IF(AND($G618="正式版",$H618="中西医诊所"),IFERROR(V618/同类汇总数据!G$3,0),IF(AND($G618="正式版",$H618="中医诊所"),IFERROR(V618/同类汇总数据!G$4,0),IF(AND($G618="正式版",$H618="口腔诊所"),IFERROR(V618/同类汇总数据!G$5,0),IF(AND($G618="检查版",$H618="中西医诊所"),IFERROR(V618/同类汇总数据!G$6,0),IF(AND($G618="检查版",$H618="中医诊所"),IFERROR(V618/同类汇总数据!G$7,0),IF(AND($G618="检查版",$H618="口腔诊所"),IFERROR(V618/同类汇总数据!G$8,0),IF(AND($G618="互联网版",$H618="中西医诊所"),IFERROR(V618/同类汇总数据!G$9,0),IF(AND($G618="互联网版",$H618="中医诊所"),IFERROR(V618/同类汇总数据!G$10,0),IF(AND($G618="互联网版",$H618="口腔诊所"),IFERROR(V618/同类汇总数据!G$11,0))))))))))</f>
        <v>2.60545499999473</v>
      </c>
      <c r="AI618" s="61">
        <f>IF(AND($G618="正式版",$H618="中西医诊所"),IFERROR(W618/同类汇总数据!H$3,0),IF(AND($G618="正式版",$H618="中医诊所"),IFERROR(W618/同类汇总数据!H$4,0),IF(AND($G618="正式版",$H618="口腔诊所"),IFERROR(W618/同类汇总数据!H$5,0),IF(AND($G618="检查版",$H618="中西医诊所"),IFERROR(W618/同类汇总数据!H$6,0),IF(AND($G618="检查版",$H618="中医诊所"),IFERROR(W618/同类汇总数据!H$7,0),IF(AND($G618="检查版",$H618="口腔诊所"),IFERROR(W618/同类汇总数据!H$8,0),IF(AND($G618="互联网版",$H618="中西医诊所"),IFERROR(W618/同类汇总数据!H$9,0),IF(AND($G618="互联网版",$H618="中医诊所"),IFERROR(W618/同类汇总数据!H$10,0),IF(AND($G618="互联网版",$H618="口腔诊所"),IFERROR(W618/同类汇总数据!H$11,0))))))))))</f>
        <v>2.79517239266757</v>
      </c>
      <c r="AJ618" s="61">
        <f>IF(AND($G618="正式版",$H618="中西医诊所"),IFERROR(X618/同类汇总数据!I$3,0),IF(AND($G618="正式版",$H618="中医诊所"),IFERROR(X618/同类汇总数据!I$4,0),IF(AND($G618="正式版",$H618="口腔诊所"),IFERROR(X618/同类汇总数据!I$5,0),IF(AND($G618="检查版",$H618="中西医诊所"),IFERROR(X618/同类汇总数据!I$6,0),IF(AND($G618="检查版",$H618="中医诊所"),IFERROR(X618/同类汇总数据!I$7,0),IF(AND($G618="检查版",$H618="口腔诊所"),IFERROR(X618/同类汇总数据!I$8,0),IF(AND($G618="互联网版",$H618="中西医诊所"),IFERROR(X618/同类汇总数据!I$9,0),IF(AND($G618="互联网版",$H618="中医诊所"),IFERROR(X618/同类汇总数据!I$10,0),IF(AND($G618="互联网版",$H618="口腔诊所"),IFERROR(X618/同类汇总数据!I$11,0))))))))))</f>
        <v>2.80216841323964</v>
      </c>
      <c r="AK618" s="61">
        <f>IF(AND($G618="正式版",$H618="中西医诊所"),IFERROR(Y618/同类汇总数据!J$3,0),IF(AND($G618="正式版",$H618="中医诊所"),IFERROR(Y618/同类汇总数据!J$4,0),IF(AND($G618="正式版",$H618="口腔诊所"),IFERROR(Y618/同类汇总数据!J$5,0),IF(AND($G618="检查版",$H618="中西医诊所"),IFERROR(Y618/同类汇总数据!J$6,0),IF(AND($G618="检查版",$H618="中医诊所"),IFERROR(Y618/同类汇总数据!J$7,0),IF(AND($G618="检查版",$H618="口腔诊所"),IFERROR(Y618/同类汇总数据!J$8,0),IF(AND($G618="互联网版",$H618="中西医诊所"),IFERROR(Y618/同类汇总数据!J$9,0),IF(AND($G618="互联网版",$H618="中医诊所"),IFERROR(Y618/同类汇总数据!J$10,0),IF(AND($G618="互联网版",$H618="口腔诊所"),IFERROR(Y618/同类汇总数据!J$11,0))))))))))</f>
        <v>2.82379066618278</v>
      </c>
      <c r="AL618" s="62" t="str">
        <f ca="1" t="shared" si="158"/>
        <v>-</v>
      </c>
      <c r="AM618" s="62" t="str">
        <f t="shared" si="159"/>
        <v>高于同行150%</v>
      </c>
      <c r="AN618" s="5" t="str">
        <f t="shared" si="160"/>
        <v>高于同行100%</v>
      </c>
      <c r="AO618" s="63">
        <f t="shared" si="161"/>
        <v>46104.3860167361</v>
      </c>
      <c r="AP618" s="5" t="str">
        <f t="shared" si="162"/>
        <v/>
      </c>
      <c r="AQ618" s="60">
        <v>45485.6953238657</v>
      </c>
    </row>
    <row r="619" ht="17" spans="1:43">
      <c r="A619" s="5">
        <f t="shared" si="165"/>
        <v>616</v>
      </c>
      <c r="B619" s="55" t="str">
        <f t="shared" si="155"/>
        <v>无交易</v>
      </c>
      <c r="C619" s="2" t="str">
        <f t="shared" si="156"/>
        <v/>
      </c>
      <c r="D619" s="56" t="str">
        <f t="shared" si="157"/>
        <v>可能流失</v>
      </c>
      <c r="E619" s="84" t="s">
        <v>1722</v>
      </c>
      <c r="F619" s="58">
        <v>45488.4754723727</v>
      </c>
      <c r="G619" s="59" t="s">
        <v>60</v>
      </c>
      <c r="H619" s="59" t="s">
        <v>39</v>
      </c>
      <c r="I619" s="59" t="s">
        <v>40</v>
      </c>
      <c r="J619" s="59" t="s">
        <v>41</v>
      </c>
      <c r="K619" s="59" t="s">
        <v>1723</v>
      </c>
      <c r="L619" s="59" t="s">
        <v>43</v>
      </c>
      <c r="M619" s="60">
        <v>46094.6392939815</v>
      </c>
      <c r="N619" s="60"/>
      <c r="O619" s="60">
        <v>46086.485239838</v>
      </c>
      <c r="P619" s="60">
        <v>46086.6037202431</v>
      </c>
      <c r="Q619" s="60">
        <v>46094.6539222801</v>
      </c>
      <c r="R619" s="59"/>
      <c r="S619" s="59"/>
      <c r="T619" s="59"/>
      <c r="U619" s="59"/>
      <c r="V619" s="59"/>
      <c r="W619" s="59"/>
      <c r="X619" s="59"/>
      <c r="Y619" s="59"/>
      <c r="Z619" s="59"/>
      <c r="AA619" s="59"/>
      <c r="AB619" s="59"/>
      <c r="AC619" s="59"/>
      <c r="AD619" s="61">
        <f>IF(AND($G619="正式版",$H619="中西医诊所"),IFERROR(R619/同类汇总数据!C$3,0),IF(AND($G619="正式版",$H619="中医诊所"),IFERROR(R619/同类汇总数据!C$4,0),IF(AND($G619="正式版",$H619="口腔诊所"),IFERROR(R619/同类汇总数据!C$5,0),IF(AND($G619="检查版",$H619="中西医诊所"),IFERROR(R619/同类汇总数据!C$6,0),IF(AND($G619="检查版",$H619="中医诊所"),IFERROR(R619/同类汇总数据!C$7,0),IF(AND($G619="检查版",$H619="口腔诊所"),IFERROR(R619/同类汇总数据!C$8,0),IF(AND($G619="互联网版",$H619="中西医诊所"),IFERROR(R619/同类汇总数据!C$9,0),IF(AND($G619="互联网版",$H619="中医诊所"),IFERROR(R619/同类汇总数据!C$10,0),IF(AND($G619="互联网版",$H619="口腔诊所"),IFERROR(R619/同类汇总数据!C$11,0))))))))))</f>
        <v>0</v>
      </c>
      <c r="AE619" s="61">
        <f>IF(AND($G619="正式版",$H619="中西医诊所"),IFERROR(S619/同类汇总数据!D$3,0),IF(AND($G619="正式版",$H619="中医诊所"),IFERROR(S619/同类汇总数据!D$4,0),IF(AND($G619="正式版",$H619="口腔诊所"),IFERROR(S619/同类汇总数据!D$5,0),IF(AND($G619="检查版",$H619="中西医诊所"),IFERROR(S619/同类汇总数据!D$6,0),IF(AND($G619="检查版",$H619="中医诊所"),IFERROR(S619/同类汇总数据!D$7,0),IF(AND($G619="检查版",$H619="口腔诊所"),IFERROR(S619/同类汇总数据!D$8,0),IF(AND($G619="互联网版",$H619="中西医诊所"),IFERROR(S619/同类汇总数据!D$9,0),IF(AND($G619="互联网版",$H619="中医诊所"),IFERROR(S619/同类汇总数据!D$10,0),IF(AND($G619="互联网版",$H619="口腔诊所"),IFERROR(S619/同类汇总数据!D$11,0))))))))))</f>
        <v>0</v>
      </c>
      <c r="AF619" s="61">
        <f>IF(AND($G619="正式版",$H619="中西医诊所"),IFERROR(T619/同类汇总数据!E$3,0),IF(AND($G619="正式版",$H619="中医诊所"),IFERROR(T619/同类汇总数据!E$4,0),IF(AND($G619="正式版",$H619="口腔诊所"),IFERROR(T619/同类汇总数据!E$5,0),IF(AND($G619="检查版",$H619="中西医诊所"),IFERROR(T619/同类汇总数据!E$6,0),IF(AND($G619="检查版",$H619="中医诊所"),IFERROR(T619/同类汇总数据!E$7,0),IF(AND($G619="检查版",$H619="口腔诊所"),IFERROR(T619/同类汇总数据!E$8,0),IF(AND($G619="互联网版",$H619="中西医诊所"),IFERROR(T619/同类汇总数据!E$9,0),IF(AND($G619="互联网版",$H619="中医诊所"),IFERROR(T619/同类汇总数据!E$10,0),IF(AND($G619="互联网版",$H619="口腔诊所"),IFERROR(T619/同类汇总数据!E$11,0))))))))))</f>
        <v>0</v>
      </c>
      <c r="AG619" s="61">
        <f>IF(AND($G619="正式版",$H619="中西医诊所"),IFERROR(U619/同类汇总数据!F$3,0),IF(AND($G619="正式版",$H619="中医诊所"),IFERROR(U619/同类汇总数据!F$4,0),IF(AND($G619="正式版",$H619="口腔诊所"),IFERROR(U619/同类汇总数据!F$5,0),IF(AND($G619="检查版",$H619="中西医诊所"),IFERROR(U619/同类汇总数据!F$6,0),IF(AND($G619="检查版",$H619="中医诊所"),IFERROR(U619/同类汇总数据!F$7,0),IF(AND($G619="检查版",$H619="口腔诊所"),IFERROR(U619/同类汇总数据!F$8,0),IF(AND($G619="互联网版",$H619="中西医诊所"),IFERROR(U619/同类汇总数据!F$9,0),IF(AND($G619="互联网版",$H619="中医诊所"),IFERROR(U619/同类汇总数据!F$10,0),IF(AND($G619="互联网版",$H619="口腔诊所"),IFERROR(U619/同类汇总数据!F$11,0))))))))))</f>
        <v>0</v>
      </c>
      <c r="AH619" s="61">
        <f>IF(AND($G619="正式版",$H619="中西医诊所"),IFERROR(V619/同类汇总数据!G$3,0),IF(AND($G619="正式版",$H619="中医诊所"),IFERROR(V619/同类汇总数据!G$4,0),IF(AND($G619="正式版",$H619="口腔诊所"),IFERROR(V619/同类汇总数据!G$5,0),IF(AND($G619="检查版",$H619="中西医诊所"),IFERROR(V619/同类汇总数据!G$6,0),IF(AND($G619="检查版",$H619="中医诊所"),IFERROR(V619/同类汇总数据!G$7,0),IF(AND($G619="检查版",$H619="口腔诊所"),IFERROR(V619/同类汇总数据!G$8,0),IF(AND($G619="互联网版",$H619="中西医诊所"),IFERROR(V619/同类汇总数据!G$9,0),IF(AND($G619="互联网版",$H619="中医诊所"),IFERROR(V619/同类汇总数据!G$10,0),IF(AND($G619="互联网版",$H619="口腔诊所"),IFERROR(V619/同类汇总数据!G$11,0))))))))))</f>
        <v>0</v>
      </c>
      <c r="AI619" s="61">
        <f>IF(AND($G619="正式版",$H619="中西医诊所"),IFERROR(W619/同类汇总数据!H$3,0),IF(AND($G619="正式版",$H619="中医诊所"),IFERROR(W619/同类汇总数据!H$4,0),IF(AND($G619="正式版",$H619="口腔诊所"),IFERROR(W619/同类汇总数据!H$5,0),IF(AND($G619="检查版",$H619="中西医诊所"),IFERROR(W619/同类汇总数据!H$6,0),IF(AND($G619="检查版",$H619="中医诊所"),IFERROR(W619/同类汇总数据!H$7,0),IF(AND($G619="检查版",$H619="口腔诊所"),IFERROR(W619/同类汇总数据!H$8,0),IF(AND($G619="互联网版",$H619="中西医诊所"),IFERROR(W619/同类汇总数据!H$9,0),IF(AND($G619="互联网版",$H619="中医诊所"),IFERROR(W619/同类汇总数据!H$10,0),IF(AND($G619="互联网版",$H619="口腔诊所"),IFERROR(W619/同类汇总数据!H$11,0))))))))))</f>
        <v>0</v>
      </c>
      <c r="AJ619" s="61">
        <f>IF(AND($G619="正式版",$H619="中西医诊所"),IFERROR(X619/同类汇总数据!I$3,0),IF(AND($G619="正式版",$H619="中医诊所"),IFERROR(X619/同类汇总数据!I$4,0),IF(AND($G619="正式版",$H619="口腔诊所"),IFERROR(X619/同类汇总数据!I$5,0),IF(AND($G619="检查版",$H619="中西医诊所"),IFERROR(X619/同类汇总数据!I$6,0),IF(AND($G619="检查版",$H619="中医诊所"),IFERROR(X619/同类汇总数据!I$7,0),IF(AND($G619="检查版",$H619="口腔诊所"),IFERROR(X619/同类汇总数据!I$8,0),IF(AND($G619="互联网版",$H619="中西医诊所"),IFERROR(X619/同类汇总数据!I$9,0),IF(AND($G619="互联网版",$H619="中医诊所"),IFERROR(X619/同类汇总数据!I$10,0),IF(AND($G619="互联网版",$H619="口腔诊所"),IFERROR(X619/同类汇总数据!I$11,0))))))))))</f>
        <v>0</v>
      </c>
      <c r="AK619" s="61">
        <f>IF(AND($G619="正式版",$H619="中西医诊所"),IFERROR(Y619/同类汇总数据!J$3,0),IF(AND($G619="正式版",$H619="中医诊所"),IFERROR(Y619/同类汇总数据!J$4,0),IF(AND($G619="正式版",$H619="口腔诊所"),IFERROR(Y619/同类汇总数据!J$5,0),IF(AND($G619="检查版",$H619="中西医诊所"),IFERROR(Y619/同类汇总数据!J$6,0),IF(AND($G619="检查版",$H619="中医诊所"),IFERROR(Y619/同类汇总数据!J$7,0),IF(AND($G619="检查版",$H619="口腔诊所"),IFERROR(Y619/同类汇总数据!J$8,0),IF(AND($G619="互联网版",$H619="中西医诊所"),IFERROR(Y619/同类汇总数据!J$9,0),IF(AND($G619="互联网版",$H619="中医诊所"),IFERROR(Y619/同类汇总数据!J$10,0),IF(AND($G619="互联网版",$H619="口腔诊所"),IFERROR(Y619/同类汇总数据!J$11,0))))))))))</f>
        <v>0</v>
      </c>
      <c r="AL619" s="62" t="str">
        <f ca="1" t="shared" si="158"/>
        <v>最近一周未操作</v>
      </c>
      <c r="AM619" s="62" t="str">
        <f t="shared" si="159"/>
        <v>低于同行20%</v>
      </c>
      <c r="AN619" s="5" t="str">
        <f t="shared" si="160"/>
        <v>低于同行20%</v>
      </c>
      <c r="AO619" s="63">
        <f t="shared" si="161"/>
        <v>46094.6539222801</v>
      </c>
      <c r="AP619" s="5" t="str">
        <f t="shared" si="162"/>
        <v/>
      </c>
      <c r="AQ619" s="60">
        <v>45487.7418055787</v>
      </c>
    </row>
    <row r="620" ht="17" spans="1:43">
      <c r="A620" s="5">
        <f t="shared" si="165"/>
        <v>617</v>
      </c>
      <c r="B620" s="55" t="str">
        <f t="shared" si="155"/>
        <v>连续三月交易上升</v>
      </c>
      <c r="C620" s="2" t="str">
        <f t="shared" si="156"/>
        <v/>
      </c>
      <c r="D620" s="56" t="str">
        <f t="shared" si="157"/>
        <v>-</v>
      </c>
      <c r="E620" s="84" t="s">
        <v>1724</v>
      </c>
      <c r="F620" s="58">
        <v>45489.6969201273</v>
      </c>
      <c r="G620" s="59" t="s">
        <v>38</v>
      </c>
      <c r="H620" s="59" t="s">
        <v>66</v>
      </c>
      <c r="I620" s="59" t="s">
        <v>40</v>
      </c>
      <c r="J620" s="59" t="s">
        <v>117</v>
      </c>
      <c r="K620" s="59" t="s">
        <v>1725</v>
      </c>
      <c r="L620" s="59"/>
      <c r="M620" s="60">
        <v>46104.3526273148</v>
      </c>
      <c r="N620" s="60">
        <v>46102.412639213</v>
      </c>
      <c r="O620" s="60"/>
      <c r="P620" s="60">
        <v>46101.6524805324</v>
      </c>
      <c r="Q620" s="60">
        <v>46101.6803577894</v>
      </c>
      <c r="R620" s="59">
        <v>366.49</v>
      </c>
      <c r="S620" s="59">
        <v>1308.04</v>
      </c>
      <c r="T620" s="59">
        <v>2890.45</v>
      </c>
      <c r="U620" s="59">
        <v>2720.45</v>
      </c>
      <c r="V620" s="59">
        <v>7</v>
      </c>
      <c r="W620" s="59">
        <v>30</v>
      </c>
      <c r="X620" s="59">
        <v>65</v>
      </c>
      <c r="Y620" s="59">
        <v>62</v>
      </c>
      <c r="Z620" s="59">
        <v>59.1402173913</v>
      </c>
      <c r="AA620" s="59">
        <v>0.5209767442</v>
      </c>
      <c r="AB620" s="59">
        <v>0.1904597112</v>
      </c>
      <c r="AC620" s="59">
        <v>-0.4832065929</v>
      </c>
      <c r="AD620" s="61">
        <f>IF(AND($G620="正式版",$H620="中西医诊所"),IFERROR(R620/同类汇总数据!C$3,0),IF(AND($G620="正式版",$H620="中医诊所"),IFERROR(R620/同类汇总数据!C$4,0),IF(AND($G620="正式版",$H620="口腔诊所"),IFERROR(R620/同类汇总数据!C$5,0),IF(AND($G620="检查版",$H620="中西医诊所"),IFERROR(R620/同类汇总数据!C$6,0),IF(AND($G620="检查版",$H620="中医诊所"),IFERROR(R620/同类汇总数据!C$7,0),IF(AND($G620="检查版",$H620="口腔诊所"),IFERROR(R620/同类汇总数据!C$8,0),IF(AND($G620="互联网版",$H620="中西医诊所"),IFERROR(R620/同类汇总数据!C$9,0),IF(AND($G620="互联网版",$H620="中医诊所"),IFERROR(R620/同类汇总数据!C$10,0),IF(AND($G620="互联网版",$H620="口腔诊所"),IFERROR(R620/同类汇总数据!C$11,0))))))))))</f>
        <v>0.0527550741338537</v>
      </c>
      <c r="AE620" s="61">
        <f>IF(AND($G620="正式版",$H620="中西医诊所"),IFERROR(S620/同类汇总数据!D$3,0),IF(AND($G620="正式版",$H620="中医诊所"),IFERROR(S620/同类汇总数据!D$4,0),IF(AND($G620="正式版",$H620="口腔诊所"),IFERROR(S620/同类汇总数据!D$5,0),IF(AND($G620="检查版",$H620="中西医诊所"),IFERROR(S620/同类汇总数据!D$6,0),IF(AND($G620="检查版",$H620="中医诊所"),IFERROR(S620/同类汇总数据!D$7,0),IF(AND($G620="检查版",$H620="口腔诊所"),IFERROR(S620/同类汇总数据!D$8,0),IF(AND($G620="互联网版",$H620="中西医诊所"),IFERROR(S620/同类汇总数据!D$9,0),IF(AND($G620="互联网版",$H620="中医诊所"),IFERROR(S620/同类汇总数据!D$10,0),IF(AND($G620="互联网版",$H620="口腔诊所"),IFERROR(S620/同类汇总数据!D$11,0))))))))))</f>
        <v>0.0485281338992225</v>
      </c>
      <c r="AF620" s="61">
        <f>IF(AND($G620="正式版",$H620="中西医诊所"),IFERROR(T620/同类汇总数据!E$3,0),IF(AND($G620="正式版",$H620="中医诊所"),IFERROR(T620/同类汇总数据!E$4,0),IF(AND($G620="正式版",$H620="口腔诊所"),IFERROR(T620/同类汇总数据!E$5,0),IF(AND($G620="检查版",$H620="中西医诊所"),IFERROR(T620/同类汇总数据!E$6,0),IF(AND($G620="检查版",$H620="中医诊所"),IFERROR(T620/同类汇总数据!E$7,0),IF(AND($G620="检查版",$H620="口腔诊所"),IFERROR(T620/同类汇总数据!E$8,0),IF(AND($G620="互联网版",$H620="中西医诊所"),IFERROR(T620/同类汇总数据!E$9,0),IF(AND($G620="互联网版",$H620="中医诊所"),IFERROR(T620/同类汇总数据!E$10,0),IF(AND($G620="互联网版",$H620="口腔诊所"),IFERROR(T620/同类汇总数据!E$11,0))))))))))</f>
        <v>0.0371405276739546</v>
      </c>
      <c r="AG620" s="61">
        <f>IF(AND($G620="正式版",$H620="中西医诊所"),IFERROR(U620/同类汇总数据!F$3,0),IF(AND($G620="正式版",$H620="中医诊所"),IFERROR(U620/同类汇总数据!F$4,0),IF(AND($G620="正式版",$H620="口腔诊所"),IFERROR(U620/同类汇总数据!F$5,0),IF(AND($G620="检查版",$H620="中西医诊所"),IFERROR(U620/同类汇总数据!F$6,0),IF(AND($G620="检查版",$H620="中医诊所"),IFERROR(U620/同类汇总数据!F$7,0),IF(AND($G620="检查版",$H620="口腔诊所"),IFERROR(U620/同类汇总数据!F$8,0),IF(AND($G620="互联网版",$H620="中西医诊所"),IFERROR(U620/同类汇总数据!F$9,0),IF(AND($G620="互联网版",$H620="中医诊所"),IFERROR(U620/同类汇总数据!F$10,0),IF(AND($G620="互联网版",$H620="口腔诊所"),IFERROR(U620/同类汇总数据!F$11,0))))))))))</f>
        <v>0.0407332141461145</v>
      </c>
      <c r="AH620" s="61">
        <f>IF(AND($G620="正式版",$H620="中西医诊所"),IFERROR(V620/同类汇总数据!G$3,0),IF(AND($G620="正式版",$H620="中医诊所"),IFERROR(V620/同类汇总数据!G$4,0),IF(AND($G620="正式版",$H620="口腔诊所"),IFERROR(V620/同类汇总数据!G$5,0),IF(AND($G620="检查版",$H620="中西医诊所"),IFERROR(V620/同类汇总数据!G$6,0),IF(AND($G620="检查版",$H620="中医诊所"),IFERROR(V620/同类汇总数据!G$7,0),IF(AND($G620="检查版",$H620="口腔诊所"),IFERROR(V620/同类汇总数据!G$8,0),IF(AND($G620="互联网版",$H620="中西医诊所"),IFERROR(V620/同类汇总数据!G$9,0),IF(AND($G620="互联网版",$H620="中医诊所"),IFERROR(V620/同类汇总数据!G$10,0),IF(AND($G620="互联网版",$H620="口腔诊所"),IFERROR(V620/同类汇总数据!G$11,0))))))))))</f>
        <v>0.158125266836388</v>
      </c>
      <c r="AI620" s="61">
        <f>IF(AND($G620="正式版",$H620="中西医诊所"),IFERROR(W620/同类汇总数据!H$3,0),IF(AND($G620="正式版",$H620="中医诊所"),IFERROR(W620/同类汇总数据!H$4,0),IF(AND($G620="正式版",$H620="口腔诊所"),IFERROR(W620/同类汇总数据!H$5,0),IF(AND($G620="检查版",$H620="中西医诊所"),IFERROR(W620/同类汇总数据!H$6,0),IF(AND($G620="检查版",$H620="中医诊所"),IFERROR(W620/同类汇总数据!H$7,0),IF(AND($G620="检查版",$H620="口腔诊所"),IFERROR(W620/同类汇总数据!H$8,0),IF(AND($G620="互联网版",$H620="中西医诊所"),IFERROR(W620/同类汇总数据!H$9,0),IF(AND($G620="互联网版",$H620="中医诊所"),IFERROR(W620/同类汇总数据!H$10,0),IF(AND($G620="互联网版",$H620="口腔诊所"),IFERROR(W620/同类汇总数据!H$11,0))))))))))</f>
        <v>0.170490677853886</v>
      </c>
      <c r="AJ620" s="61">
        <f>IF(AND($G620="正式版",$H620="中西医诊所"),IFERROR(X620/同类汇总数据!I$3,0),IF(AND($G620="正式版",$H620="中医诊所"),IFERROR(X620/同类汇总数据!I$4,0),IF(AND($G620="正式版",$H620="口腔诊所"),IFERROR(X620/同类汇总数据!I$5,0),IF(AND($G620="检查版",$H620="中西医诊所"),IFERROR(X620/同类汇总数据!I$6,0),IF(AND($G620="检查版",$H620="中医诊所"),IFERROR(X620/同类汇总数据!I$7,0),IF(AND($G620="检查版",$H620="口腔诊所"),IFERROR(X620/同类汇总数据!I$8,0),IF(AND($G620="互联网版",$H620="中西医诊所"),IFERROR(X620/同类汇总数据!I$9,0),IF(AND($G620="互联网版",$H620="中医诊所"),IFERROR(X620/同类汇总数据!I$10,0),IF(AND($G620="互联网版",$H620="口腔诊所"),IFERROR(X620/同类汇总数据!I$11,0))))))))))</f>
        <v>0.1258979916365</v>
      </c>
      <c r="AK620" s="61">
        <f>IF(AND($G620="正式版",$H620="中西医诊所"),IFERROR(Y620/同类汇总数据!J$3,0),IF(AND($G620="正式版",$H620="中医诊所"),IFERROR(Y620/同类汇总数据!J$4,0),IF(AND($G620="正式版",$H620="口腔诊所"),IFERROR(Y620/同类汇总数据!J$5,0),IF(AND($G620="检查版",$H620="中西医诊所"),IFERROR(Y620/同类汇总数据!J$6,0),IF(AND($G620="检查版",$H620="中医诊所"),IFERROR(Y620/同类汇总数据!J$7,0),IF(AND($G620="检查版",$H620="口腔诊所"),IFERROR(Y620/同类汇总数据!J$8,0),IF(AND($G620="互联网版",$H620="中西医诊所"),IFERROR(Y620/同类汇总数据!J$9,0),IF(AND($G620="互联网版",$H620="中医诊所"),IFERROR(Y620/同类汇总数据!J$10,0),IF(AND($G620="互联网版",$H620="口腔诊所"),IFERROR(Y620/同类汇总数据!J$11,0))))))))))</f>
        <v>0.136036152265704</v>
      </c>
      <c r="AL620" s="62" t="str">
        <f ca="1" t="shared" si="158"/>
        <v>-</v>
      </c>
      <c r="AM620" s="62" t="str">
        <f t="shared" si="159"/>
        <v>低于同行20%</v>
      </c>
      <c r="AN620" s="5" t="str">
        <f t="shared" si="160"/>
        <v>低于同行20%</v>
      </c>
      <c r="AO620" s="63">
        <f t="shared" si="161"/>
        <v>46104.3526273148</v>
      </c>
      <c r="AP620" s="5" t="str">
        <f t="shared" si="162"/>
        <v/>
      </c>
      <c r="AQ620" s="60">
        <v>45487.7446399884</v>
      </c>
    </row>
    <row r="621" ht="17" spans="1:43">
      <c r="A621" s="5">
        <f t="shared" si="165"/>
        <v>618</v>
      </c>
      <c r="B621" s="55" t="str">
        <f t="shared" si="155"/>
        <v>连续三月交易上升</v>
      </c>
      <c r="C621" s="2" t="str">
        <f t="shared" si="156"/>
        <v/>
      </c>
      <c r="D621" s="56" t="str">
        <f t="shared" si="157"/>
        <v>-</v>
      </c>
      <c r="E621" s="84" t="s">
        <v>1726</v>
      </c>
      <c r="F621" s="58">
        <v>45489.6998181597</v>
      </c>
      <c r="G621" s="59" t="s">
        <v>38</v>
      </c>
      <c r="H621" s="59" t="s">
        <v>39</v>
      </c>
      <c r="I621" s="59" t="s">
        <v>40</v>
      </c>
      <c r="J621" s="59" t="s">
        <v>155</v>
      </c>
      <c r="K621" s="59" t="s">
        <v>1727</v>
      </c>
      <c r="L621" s="59" t="s">
        <v>190</v>
      </c>
      <c r="M621" s="60">
        <v>46104.3559953704</v>
      </c>
      <c r="N621" s="60">
        <v>46103.7460847569</v>
      </c>
      <c r="O621" s="60">
        <v>46103.745576875</v>
      </c>
      <c r="P621" s="60">
        <v>46098.6945982639</v>
      </c>
      <c r="Q621" s="60">
        <v>46103.7461114815</v>
      </c>
      <c r="R621" s="59">
        <v>4755</v>
      </c>
      <c r="S621" s="59">
        <v>27071</v>
      </c>
      <c r="T621" s="59">
        <v>75666</v>
      </c>
      <c r="U621" s="59">
        <v>65539</v>
      </c>
      <c r="V621" s="59">
        <v>51</v>
      </c>
      <c r="W621" s="59">
        <v>290</v>
      </c>
      <c r="X621" s="59">
        <v>862</v>
      </c>
      <c r="Y621" s="59">
        <v>745</v>
      </c>
      <c r="Z621" s="59">
        <v>142.7864923747</v>
      </c>
      <c r="AA621" s="59">
        <v>0.3111982951</v>
      </c>
      <c r="AB621" s="59">
        <v>-0.2612973631</v>
      </c>
      <c r="AC621" s="59">
        <v>-0.2284823055</v>
      </c>
      <c r="AD621" s="61">
        <f>IF(AND($G621="正式版",$H621="中西医诊所"),IFERROR(R621/同类汇总数据!C$3,0),IF(AND($G621="正式版",$H621="中医诊所"),IFERROR(R621/同类汇总数据!C$4,0),IF(AND($G621="正式版",$H621="口腔诊所"),IFERROR(R621/同类汇总数据!C$5,0),IF(AND($G621="检查版",$H621="中西医诊所"),IFERROR(R621/同类汇总数据!C$6,0),IF(AND($G621="检查版",$H621="中医诊所"),IFERROR(R621/同类汇总数据!C$7,0),IF(AND($G621="检查版",$H621="口腔诊所"),IFERROR(R621/同类汇总数据!C$8,0),IF(AND($G621="互联网版",$H621="中西医诊所"),IFERROR(R621/同类汇总数据!C$9,0),IF(AND($G621="互联网版",$H621="中医诊所"),IFERROR(R621/同类汇总数据!C$10,0),IF(AND($G621="互联网版",$H621="口腔诊所"),IFERROR(R621/同类汇总数据!C$11,0))))))))))</f>
        <v>0.51957264533619</v>
      </c>
      <c r="AE621" s="61">
        <f>IF(AND($G621="正式版",$H621="中西医诊所"),IFERROR(S621/同类汇总数据!D$3,0),IF(AND($G621="正式版",$H621="中医诊所"),IFERROR(S621/同类汇总数据!D$4,0),IF(AND($G621="正式版",$H621="口腔诊所"),IFERROR(S621/同类汇总数据!D$5,0),IF(AND($G621="检查版",$H621="中西医诊所"),IFERROR(S621/同类汇总数据!D$6,0),IF(AND($G621="检查版",$H621="中医诊所"),IFERROR(S621/同类汇总数据!D$7,0),IF(AND($G621="检查版",$H621="口腔诊所"),IFERROR(S621/同类汇总数据!D$8,0),IF(AND($G621="互联网版",$H621="中西医诊所"),IFERROR(S621/同类汇总数据!D$9,0),IF(AND($G621="互联网版",$H621="中医诊所"),IFERROR(S621/同类汇总数据!D$10,0),IF(AND($G621="互联网版",$H621="口腔诊所"),IFERROR(S621/同类汇总数据!D$11,0))))))))))</f>
        <v>0.742002499071451</v>
      </c>
      <c r="AF621" s="61">
        <f>IF(AND($G621="正式版",$H621="中西医诊所"),IFERROR(T621/同类汇总数据!E$3,0),IF(AND($G621="正式版",$H621="中医诊所"),IFERROR(T621/同类汇总数据!E$4,0),IF(AND($G621="正式版",$H621="口腔诊所"),IFERROR(T621/同类汇总数据!E$5,0),IF(AND($G621="检查版",$H621="中西医诊所"),IFERROR(T621/同类汇总数据!E$6,0),IF(AND($G621="检查版",$H621="中医诊所"),IFERROR(T621/同类汇总数据!E$7,0),IF(AND($G621="检查版",$H621="口腔诊所"),IFERROR(T621/同类汇总数据!E$8,0),IF(AND($G621="互联网版",$H621="中西医诊所"),IFERROR(T621/同类汇总数据!E$9,0),IF(AND($G621="互联网版",$H621="中医诊所"),IFERROR(T621/同类汇总数据!E$10,0),IF(AND($G621="互联网版",$H621="口腔诊所"),IFERROR(T621/同类汇总数据!E$11,0))))))))))</f>
        <v>0.693444203483734</v>
      </c>
      <c r="AG621" s="61">
        <f>IF(AND($G621="正式版",$H621="中西医诊所"),IFERROR(U621/同类汇总数据!F$3,0),IF(AND($G621="正式版",$H621="中医诊所"),IFERROR(U621/同类汇总数据!F$4,0),IF(AND($G621="正式版",$H621="口腔诊所"),IFERROR(U621/同类汇总数据!F$5,0),IF(AND($G621="检查版",$H621="中西医诊所"),IFERROR(U621/同类汇总数据!F$6,0),IF(AND($G621="检查版",$H621="中医诊所"),IFERROR(U621/同类汇总数据!F$7,0),IF(AND($G621="检查版",$H621="口腔诊所"),IFERROR(U621/同类汇总数据!F$8,0),IF(AND($G621="互联网版",$H621="中西医诊所"),IFERROR(U621/同类汇总数据!F$9,0),IF(AND($G621="互联网版",$H621="中医诊所"),IFERROR(U621/同类汇总数据!F$10,0),IF(AND($G621="互联网版",$H621="口腔诊所"),IFERROR(U621/同类汇总数据!F$11,0))))))))))</f>
        <v>0.683244655267636</v>
      </c>
      <c r="AH621" s="61">
        <f>IF(AND($G621="正式版",$H621="中西医诊所"),IFERROR(V621/同类汇总数据!G$3,0),IF(AND($G621="正式版",$H621="中医诊所"),IFERROR(V621/同类汇总数据!G$4,0),IF(AND($G621="正式版",$H621="口腔诊所"),IFERROR(V621/同类汇总数据!G$5,0),IF(AND($G621="检查版",$H621="中西医诊所"),IFERROR(V621/同类汇总数据!G$6,0),IF(AND($G621="检查版",$H621="中医诊所"),IFERROR(V621/同类汇总数据!G$7,0),IF(AND($G621="检查版",$H621="口腔诊所"),IFERROR(V621/同类汇总数据!G$8,0),IF(AND($G621="互联网版",$H621="中西医诊所"),IFERROR(V621/同类汇总数据!G$9,0),IF(AND($G621="互联网版",$H621="中医诊所"),IFERROR(V621/同类汇总数据!G$10,0),IF(AND($G621="互联网版",$H621="口腔诊所"),IFERROR(V621/同类汇总数据!G$11,0))))))))))</f>
        <v>0.537968441294458</v>
      </c>
      <c r="AI621" s="61">
        <f>IF(AND($G621="正式版",$H621="中西医诊所"),IFERROR(W621/同类汇总数据!H$3,0),IF(AND($G621="正式版",$H621="中医诊所"),IFERROR(W621/同类汇总数据!H$4,0),IF(AND($G621="正式版",$H621="口腔诊所"),IFERROR(W621/同类汇总数据!H$5,0),IF(AND($G621="检查版",$H621="中西医诊所"),IFERROR(W621/同类汇总数据!H$6,0),IF(AND($G621="检查版",$H621="中医诊所"),IFERROR(W621/同类汇总数据!H$7,0),IF(AND($G621="检查版",$H621="口腔诊所"),IFERROR(W621/同类汇总数据!H$8,0),IF(AND($G621="互联网版",$H621="中西医诊所"),IFERROR(W621/同类汇总数据!H$9,0),IF(AND($G621="互联网版",$H621="中医诊所"),IFERROR(W621/同类汇总数据!H$10,0),IF(AND($G621="互联网版",$H621="口腔诊所"),IFERROR(W621/同类汇总数据!H$11,0))))))))))</f>
        <v>0.793150678936981</v>
      </c>
      <c r="AJ621" s="61">
        <f>IF(AND($G621="正式版",$H621="中西医诊所"),IFERROR(X621/同类汇总数据!I$3,0),IF(AND($G621="正式版",$H621="中医诊所"),IFERROR(X621/同类汇总数据!I$4,0),IF(AND($G621="正式版",$H621="口腔诊所"),IFERROR(X621/同类汇总数据!I$5,0),IF(AND($G621="检查版",$H621="中西医诊所"),IFERROR(X621/同类汇总数据!I$6,0),IF(AND($G621="检查版",$H621="中医诊所"),IFERROR(X621/同类汇总数据!I$7,0),IF(AND($G621="检查版",$H621="口腔诊所"),IFERROR(X621/同类汇总数据!I$8,0),IF(AND($G621="互联网版",$H621="中西医诊所"),IFERROR(X621/同类汇总数据!I$9,0),IF(AND($G621="互联网版",$H621="中医诊所"),IFERROR(X621/同类汇总数据!I$10,0),IF(AND($G621="互联网版",$H621="口腔诊所"),IFERROR(X621/同类汇总数据!I$11,0))))))))))</f>
        <v>0.762218104200874</v>
      </c>
      <c r="AK621" s="61">
        <f>IF(AND($G621="正式版",$H621="中西医诊所"),IFERROR(Y621/同类汇总数据!J$3,0),IF(AND($G621="正式版",$H621="中医诊所"),IFERROR(Y621/同类汇总数据!J$4,0),IF(AND($G621="正式版",$H621="口腔诊所"),IFERROR(Y621/同类汇总数据!J$5,0),IF(AND($G621="检查版",$H621="中西医诊所"),IFERROR(Y621/同类汇总数据!J$6,0),IF(AND($G621="检查版",$H621="中医诊所"),IFERROR(Y621/同类汇总数据!J$7,0),IF(AND($G621="检查版",$H621="口腔诊所"),IFERROR(Y621/同类汇总数据!J$8,0),IF(AND($G621="互联网版",$H621="中西医诊所"),IFERROR(Y621/同类汇总数据!J$9,0),IF(AND($G621="互联网版",$H621="中医诊所"),IFERROR(Y621/同类汇总数据!J$10,0),IF(AND($G621="互联网版",$H621="口腔诊所"),IFERROR(Y621/同类汇总数据!J$11,0))))))))))</f>
        <v>0.744417567695035</v>
      </c>
      <c r="AL621" s="62" t="str">
        <f ca="1" t="shared" si="158"/>
        <v>-</v>
      </c>
      <c r="AM621" s="62" t="str">
        <f t="shared" si="159"/>
        <v/>
      </c>
      <c r="AN621" s="5" t="str">
        <f t="shared" si="160"/>
        <v/>
      </c>
      <c r="AO621" s="63">
        <f t="shared" si="161"/>
        <v>46104.3559953704</v>
      </c>
      <c r="AP621" s="5" t="str">
        <f t="shared" si="162"/>
        <v/>
      </c>
      <c r="AQ621" s="60">
        <v>45488.463108588</v>
      </c>
    </row>
    <row r="622" ht="17" spans="1:43">
      <c r="A622" s="5">
        <f t="shared" si="165"/>
        <v>619</v>
      </c>
      <c r="B622" s="55" t="str">
        <f t="shared" si="155"/>
        <v>交易波动较大</v>
      </c>
      <c r="C622" s="2" t="str">
        <f t="shared" si="156"/>
        <v/>
      </c>
      <c r="D622" s="56" t="str">
        <f t="shared" si="157"/>
        <v>-</v>
      </c>
      <c r="E622" s="84" t="s">
        <v>1728</v>
      </c>
      <c r="F622" s="58">
        <v>45490.408021169</v>
      </c>
      <c r="G622" s="59" t="s">
        <v>38</v>
      </c>
      <c r="H622" s="59" t="s">
        <v>39</v>
      </c>
      <c r="I622" s="59" t="s">
        <v>40</v>
      </c>
      <c r="J622" s="59" t="s">
        <v>155</v>
      </c>
      <c r="K622" s="59" t="s">
        <v>1729</v>
      </c>
      <c r="L622" s="59" t="s">
        <v>1730</v>
      </c>
      <c r="M622" s="60">
        <v>46103.4279513889</v>
      </c>
      <c r="N622" s="60">
        <v>46103.7664828357</v>
      </c>
      <c r="O622" s="60">
        <v>46103.7652783449</v>
      </c>
      <c r="P622" s="60">
        <v>46093.3913481597</v>
      </c>
      <c r="Q622" s="60">
        <v>46103.7665079167</v>
      </c>
      <c r="R622" s="59">
        <v>960</v>
      </c>
      <c r="S622" s="59">
        <v>4500</v>
      </c>
      <c r="T622" s="59">
        <v>15268.95</v>
      </c>
      <c r="U622" s="59">
        <v>14040.85</v>
      </c>
      <c r="V622" s="59">
        <v>20</v>
      </c>
      <c r="W622" s="59">
        <v>83</v>
      </c>
      <c r="X622" s="59">
        <v>295</v>
      </c>
      <c r="Y622" s="59">
        <v>262</v>
      </c>
      <c r="Z622" s="59">
        <v>83.5764880952</v>
      </c>
      <c r="AA622" s="59">
        <v>-0.177533881</v>
      </c>
      <c r="AB622" s="59">
        <v>0.0327978707</v>
      </c>
      <c r="AC622" s="59">
        <v>-0.3845581914</v>
      </c>
      <c r="AD622" s="61">
        <f>IF(AND($G622="正式版",$H622="中西医诊所"),IFERROR(R622/同类汇总数据!C$3,0),IF(AND($G622="正式版",$H622="中医诊所"),IFERROR(R622/同类汇总数据!C$4,0),IF(AND($G622="正式版",$H622="口腔诊所"),IFERROR(R622/同类汇总数据!C$5,0),IF(AND($G622="检查版",$H622="中西医诊所"),IFERROR(R622/同类汇总数据!C$6,0),IF(AND($G622="检查版",$H622="中医诊所"),IFERROR(R622/同类汇总数据!C$7,0),IF(AND($G622="检查版",$H622="口腔诊所"),IFERROR(R622/同类汇总数据!C$8,0),IF(AND($G622="互联网版",$H622="中西医诊所"),IFERROR(R622/同类汇总数据!C$9,0),IF(AND($G622="互联网版",$H622="中医诊所"),IFERROR(R622/同类汇总数据!C$10,0),IF(AND($G622="互联网版",$H622="口腔诊所"),IFERROR(R622/同类汇总数据!C$11,0))))))))))</f>
        <v>0.104897947323395</v>
      </c>
      <c r="AE622" s="61">
        <f>IF(AND($G622="正式版",$H622="中西医诊所"),IFERROR(S622/同类汇总数据!D$3,0),IF(AND($G622="正式版",$H622="中医诊所"),IFERROR(S622/同类汇总数据!D$4,0),IF(AND($G622="正式版",$H622="口腔诊所"),IFERROR(S622/同类汇总数据!D$5,0),IF(AND($G622="检查版",$H622="中西医诊所"),IFERROR(S622/同类汇总数据!D$6,0),IF(AND($G622="检查版",$H622="中医诊所"),IFERROR(S622/同类汇总数据!D$7,0),IF(AND($G622="检查版",$H622="口腔诊所"),IFERROR(S622/同类汇总数据!D$8,0),IF(AND($G622="互联网版",$H622="中西医诊所"),IFERROR(S622/同类汇总数据!D$9,0),IF(AND($G622="互联网版",$H622="中医诊所"),IFERROR(S622/同类汇总数据!D$10,0),IF(AND($G622="互联网版",$H622="口腔诊所"),IFERROR(S622/同类汇总数据!D$11,0))))))))))</f>
        <v>0.123342737461547</v>
      </c>
      <c r="AF622" s="61">
        <f>IF(AND($G622="正式版",$H622="中西医诊所"),IFERROR(T622/同类汇总数据!E$3,0),IF(AND($G622="正式版",$H622="中医诊所"),IFERROR(T622/同类汇总数据!E$4,0),IF(AND($G622="正式版",$H622="口腔诊所"),IFERROR(T622/同类汇总数据!E$5,0),IF(AND($G622="检查版",$H622="中西医诊所"),IFERROR(T622/同类汇总数据!E$6,0),IF(AND($G622="检查版",$H622="中医诊所"),IFERROR(T622/同类汇总数据!E$7,0),IF(AND($G622="检查版",$H622="口腔诊所"),IFERROR(T622/同类汇总数据!E$8,0),IF(AND($G622="互联网版",$H622="中西医诊所"),IFERROR(T622/同类汇总数据!E$9,0),IF(AND($G622="互联网版",$H622="中医诊所"),IFERROR(T622/同类汇总数据!E$10,0),IF(AND($G622="互联网版",$H622="口腔诊所"),IFERROR(T622/同类汇总数据!E$11,0))))))))))</f>
        <v>0.139932927216755</v>
      </c>
      <c r="AG622" s="61">
        <f>IF(AND($G622="正式版",$H622="中西医诊所"),IFERROR(U622/同类汇总数据!F$3,0),IF(AND($G622="正式版",$H622="中医诊所"),IFERROR(U622/同类汇总数据!F$4,0),IF(AND($G622="正式版",$H622="口腔诊所"),IFERROR(U622/同类汇总数据!F$5,0),IF(AND($G622="检查版",$H622="中西医诊所"),IFERROR(U622/同类汇总数据!F$6,0),IF(AND($G622="检查版",$H622="中医诊所"),IFERROR(U622/同类汇总数据!F$7,0),IF(AND($G622="检查版",$H622="口腔诊所"),IFERROR(U622/同类汇总数据!F$8,0),IF(AND($G622="互联网版",$H622="中西医诊所"),IFERROR(U622/同类汇总数据!F$9,0),IF(AND($G622="互联网版",$H622="中医诊所"),IFERROR(U622/同类汇总数据!F$10,0),IF(AND($G622="互联网版",$H622="口腔诊所"),IFERROR(U622/同类汇总数据!F$11,0))))))))))</f>
        <v>0.146375985564543</v>
      </c>
      <c r="AH622" s="61">
        <f>IF(AND($G622="正式版",$H622="中西医诊所"),IFERROR(V622/同类汇总数据!G$3,0),IF(AND($G622="正式版",$H622="中医诊所"),IFERROR(V622/同类汇总数据!G$4,0),IF(AND($G622="正式版",$H622="口腔诊所"),IFERROR(V622/同类汇总数据!G$5,0),IF(AND($G622="检查版",$H622="中西医诊所"),IFERROR(V622/同类汇总数据!G$6,0),IF(AND($G622="检查版",$H622="中医诊所"),IFERROR(V622/同类汇总数据!G$7,0),IF(AND($G622="检查版",$H622="口腔诊所"),IFERROR(V622/同类汇总数据!G$8,0),IF(AND($G622="互联网版",$H622="中西医诊所"),IFERROR(V622/同类汇总数据!G$9,0),IF(AND($G622="互联网版",$H622="中医诊所"),IFERROR(V622/同类汇总数据!G$10,0),IF(AND($G622="互联网版",$H622="口腔诊所"),IFERROR(V622/同类汇总数据!G$11,0))))))))))</f>
        <v>0.210968016193905</v>
      </c>
      <c r="AI622" s="61">
        <f>IF(AND($G622="正式版",$H622="中西医诊所"),IFERROR(W622/同类汇总数据!H$3,0),IF(AND($G622="正式版",$H622="中医诊所"),IFERROR(W622/同类汇总数据!H$4,0),IF(AND($G622="正式版",$H622="口腔诊所"),IFERROR(W622/同类汇总数据!H$5,0),IF(AND($G622="检查版",$H622="中西医诊所"),IFERROR(W622/同类汇总数据!H$6,0),IF(AND($G622="检查版",$H622="中医诊所"),IFERROR(W622/同类汇总数据!H$7,0),IF(AND($G622="检查版",$H622="口腔诊所"),IFERROR(W622/同类汇总数据!H$8,0),IF(AND($G622="互联网版",$H622="中西医诊所"),IFERROR(W622/同类汇总数据!H$9,0),IF(AND($G622="互联网版",$H622="中医诊所"),IFERROR(W622/同类汇总数据!H$10,0),IF(AND($G622="互联网版",$H622="口腔诊所"),IFERROR(W622/同类汇总数据!H$11,0))))))))))</f>
        <v>0.227005194316446</v>
      </c>
      <c r="AJ622" s="61">
        <f>IF(AND($G622="正式版",$H622="中西医诊所"),IFERROR(X622/同类汇总数据!I$3,0),IF(AND($G622="正式版",$H622="中医诊所"),IFERROR(X622/同类汇总数据!I$4,0),IF(AND($G622="正式版",$H622="口腔诊所"),IFERROR(X622/同类汇总数据!I$5,0),IF(AND($G622="检查版",$H622="中西医诊所"),IFERROR(X622/同类汇总数据!I$6,0),IF(AND($G622="检查版",$H622="中医诊所"),IFERROR(X622/同类汇总数据!I$7,0),IF(AND($G622="检查版",$H622="口腔诊所"),IFERROR(X622/同类汇总数据!I$8,0),IF(AND($G622="互联网版",$H622="中西医诊所"),IFERROR(X622/同类汇总数据!I$9,0),IF(AND($G622="互联网版",$H622="中医诊所"),IFERROR(X622/同类汇总数据!I$10,0),IF(AND($G622="互联网版",$H622="口腔诊所"),IFERROR(X622/同类汇总数据!I$11,0))))))))))</f>
        <v>0.260851903409812</v>
      </c>
      <c r="AK622" s="61">
        <f>IF(AND($G622="正式版",$H622="中西医诊所"),IFERROR(Y622/同类汇总数据!J$3,0),IF(AND($G622="正式版",$H622="中医诊所"),IFERROR(Y622/同类汇总数据!J$4,0),IF(AND($G622="正式版",$H622="口腔诊所"),IFERROR(Y622/同类汇总数据!J$5,0),IF(AND($G622="检查版",$H622="中西医诊所"),IFERROR(Y622/同类汇总数据!J$6,0),IF(AND($G622="检查版",$H622="中医诊所"),IFERROR(Y622/同类汇总数据!J$7,0),IF(AND($G622="检查版",$H622="口腔诊所"),IFERROR(Y622/同类汇总数据!J$8,0),IF(AND($G622="互联网版",$H622="中西医诊所"),IFERROR(Y622/同类汇总数据!J$9,0),IF(AND($G622="互联网版",$H622="中医诊所"),IFERROR(Y622/同类汇总数据!J$10,0),IF(AND($G622="互联网版",$H622="口腔诊所"),IFERROR(Y622/同类汇总数据!J$11,0))))))))))</f>
        <v>0.261795171457851</v>
      </c>
      <c r="AL622" s="62" t="str">
        <f ca="1" t="shared" si="158"/>
        <v>-</v>
      </c>
      <c r="AM622" s="62" t="str">
        <f t="shared" si="159"/>
        <v>低于同行20%</v>
      </c>
      <c r="AN622" s="5" t="str">
        <f t="shared" si="160"/>
        <v>低于同行50%</v>
      </c>
      <c r="AO622" s="63">
        <f t="shared" si="161"/>
        <v>46103.7665079167</v>
      </c>
      <c r="AP622" s="5" t="str">
        <f t="shared" si="162"/>
        <v/>
      </c>
      <c r="AQ622" s="60">
        <v>45488.4754723727</v>
      </c>
    </row>
    <row r="623" ht="17" spans="1:43">
      <c r="A623" s="5">
        <f t="shared" si="165"/>
        <v>620</v>
      </c>
      <c r="B623" s="55" t="str">
        <f t="shared" si="155"/>
        <v>连续三月交易上升</v>
      </c>
      <c r="C623" s="2" t="str">
        <f t="shared" si="156"/>
        <v/>
      </c>
      <c r="D623" s="56" t="str">
        <f t="shared" si="157"/>
        <v>-</v>
      </c>
      <c r="E623" s="84" t="s">
        <v>1731</v>
      </c>
      <c r="F623" s="58">
        <v>45491.3923678125</v>
      </c>
      <c r="G623" s="59" t="s">
        <v>38</v>
      </c>
      <c r="H623" s="59" t="s">
        <v>63</v>
      </c>
      <c r="I623" s="59" t="s">
        <v>40</v>
      </c>
      <c r="J623" s="59" t="s">
        <v>78</v>
      </c>
      <c r="K623" s="59" t="s">
        <v>1732</v>
      </c>
      <c r="L623" s="59"/>
      <c r="M623" s="60">
        <v>46104.377662037</v>
      </c>
      <c r="N623" s="60">
        <v>46104.3801639236</v>
      </c>
      <c r="O623" s="60"/>
      <c r="P623" s="60">
        <v>46089.6548901736</v>
      </c>
      <c r="Q623" s="60">
        <v>46103.7170032407</v>
      </c>
      <c r="R623" s="59">
        <v>20061</v>
      </c>
      <c r="S623" s="59">
        <v>59928.6</v>
      </c>
      <c r="T623" s="59">
        <v>130155.95</v>
      </c>
      <c r="U623" s="59">
        <v>114696.35</v>
      </c>
      <c r="V623" s="59">
        <v>31</v>
      </c>
      <c r="W623" s="59">
        <v>148</v>
      </c>
      <c r="X623" s="59">
        <v>358</v>
      </c>
      <c r="Y623" s="59">
        <v>319</v>
      </c>
      <c r="Z623" s="59">
        <v>646.0019886364</v>
      </c>
      <c r="AA623" s="59">
        <v>1.0862726804</v>
      </c>
      <c r="AB623" s="59">
        <v>-0.3078623638</v>
      </c>
      <c r="AC623" s="59">
        <v>-0.5209960227</v>
      </c>
      <c r="AD623" s="61">
        <f>IF(AND($G623="正式版",$H623="中西医诊所"),IFERROR(R623/同类汇总数据!C$3,0),IF(AND($G623="正式版",$H623="中医诊所"),IFERROR(R623/同类汇总数据!C$4,0),IF(AND($G623="正式版",$H623="口腔诊所"),IFERROR(R623/同类汇总数据!C$5,0),IF(AND($G623="检查版",$H623="中西医诊所"),IFERROR(R623/同类汇总数据!C$6,0),IF(AND($G623="检查版",$H623="中医诊所"),IFERROR(R623/同类汇总数据!C$7,0),IF(AND($G623="检查版",$H623="口腔诊所"),IFERROR(R623/同类汇总数据!C$8,0),IF(AND($G623="互联网版",$H623="中西医诊所"),IFERROR(R623/同类汇总数据!C$9,0),IF(AND($G623="互联网版",$H623="中医诊所"),IFERROR(R623/同类汇总数据!C$10,0),IF(AND($G623="互联网版",$H623="口腔诊所"),IFERROR(R623/同类汇总数据!C$11,0))))))))))</f>
        <v>2.00659281836357</v>
      </c>
      <c r="AE623" s="61">
        <f>IF(AND($G623="正式版",$H623="中西医诊所"),IFERROR(S623/同类汇总数据!D$3,0),IF(AND($G623="正式版",$H623="中医诊所"),IFERROR(S623/同类汇总数据!D$4,0),IF(AND($G623="正式版",$H623="口腔诊所"),IFERROR(S623/同类汇总数据!D$5,0),IF(AND($G623="检查版",$H623="中西医诊所"),IFERROR(S623/同类汇总数据!D$6,0),IF(AND($G623="检查版",$H623="中医诊所"),IFERROR(S623/同类汇总数据!D$7,0),IF(AND($G623="检查版",$H623="口腔诊所"),IFERROR(S623/同类汇总数据!D$8,0),IF(AND($G623="互联网版",$H623="中西医诊所"),IFERROR(S623/同类汇总数据!D$9,0),IF(AND($G623="互联网版",$H623="中医诊所"),IFERROR(S623/同类汇总数据!D$10,0),IF(AND($G623="互联网版",$H623="口腔诊所"),IFERROR(S623/同类汇总数据!D$11,0))))))))))</f>
        <v>1.37986337605796</v>
      </c>
      <c r="AF623" s="61">
        <f>IF(AND($G623="正式版",$H623="中西医诊所"),IFERROR(T623/同类汇总数据!E$3,0),IF(AND($G623="正式版",$H623="中医诊所"),IFERROR(T623/同类汇总数据!E$4,0),IF(AND($G623="正式版",$H623="口腔诊所"),IFERROR(T623/同类汇总数据!E$5,0),IF(AND($G623="检查版",$H623="中西医诊所"),IFERROR(T623/同类汇总数据!E$6,0),IF(AND($G623="检查版",$H623="中医诊所"),IFERROR(T623/同类汇总数据!E$7,0),IF(AND($G623="检查版",$H623="口腔诊所"),IFERROR(T623/同类汇总数据!E$8,0),IF(AND($G623="互联网版",$H623="中西医诊所"),IFERROR(T623/同类汇总数据!E$9,0),IF(AND($G623="互联网版",$H623="中医诊所"),IFERROR(T623/同类汇总数据!E$10,0),IF(AND($G623="互联网版",$H623="口腔诊所"),IFERROR(T623/同类汇总数据!E$11,0))))))))))</f>
        <v>1.17398320057311</v>
      </c>
      <c r="AG623" s="61">
        <f>IF(AND($G623="正式版",$H623="中西医诊所"),IFERROR(U623/同类汇总数据!F$3,0),IF(AND($G623="正式版",$H623="中医诊所"),IFERROR(U623/同类汇总数据!F$4,0),IF(AND($G623="正式版",$H623="口腔诊所"),IFERROR(U623/同类汇总数据!F$5,0),IF(AND($G623="检查版",$H623="中西医诊所"),IFERROR(U623/同类汇总数据!F$6,0),IF(AND($G623="检查版",$H623="中医诊所"),IFERROR(U623/同类汇总数据!F$7,0),IF(AND($G623="检查版",$H623="口腔诊所"),IFERROR(U623/同类汇总数据!F$8,0),IF(AND($G623="互联网版",$H623="中西医诊所"),IFERROR(U623/同类汇总数据!F$9,0),IF(AND($G623="互联网版",$H623="中医诊所"),IFERROR(U623/同类汇总数据!F$10,0),IF(AND($G623="互联网版",$H623="口腔诊所"),IFERROR(U623/同类汇总数据!F$11,0))))))))))</f>
        <v>1.14813463973252</v>
      </c>
      <c r="AH623" s="61">
        <f>IF(AND($G623="正式版",$H623="中西医诊所"),IFERROR(V623/同类汇总数据!G$3,0),IF(AND($G623="正式版",$H623="中医诊所"),IFERROR(V623/同类汇总数据!G$4,0),IF(AND($G623="正式版",$H623="口腔诊所"),IFERROR(V623/同类汇总数据!G$5,0),IF(AND($G623="检查版",$H623="中西医诊所"),IFERROR(V623/同类汇总数据!G$6,0),IF(AND($G623="检查版",$H623="中医诊所"),IFERROR(V623/同类汇总数据!G$7,0),IF(AND($G623="检查版",$H623="口腔诊所"),IFERROR(V623/同类汇总数据!G$8,0),IF(AND($G623="互联网版",$H623="中西医诊所"),IFERROR(V623/同类汇总数据!G$9,0),IF(AND($G623="互联网版",$H623="中医诊所"),IFERROR(V623/同类汇总数据!G$10,0),IF(AND($G623="互联网版",$H623="口腔诊所"),IFERROR(V623/同类汇总数据!G$11,0))))))))))</f>
        <v>2.30373651199429</v>
      </c>
      <c r="AI623" s="61">
        <f>IF(AND($G623="正式版",$H623="中西医诊所"),IFERROR(W623/同类汇总数据!H$3,0),IF(AND($G623="正式版",$H623="中医诊所"),IFERROR(W623/同类汇总数据!H$4,0),IF(AND($G623="正式版",$H623="口腔诊所"),IFERROR(W623/同类汇总数据!H$5,0),IF(AND($G623="检查版",$H623="中西医诊所"),IFERROR(W623/同类汇总数据!H$6,0),IF(AND($G623="检查版",$H623="中医诊所"),IFERROR(W623/同类汇总数据!H$7,0),IF(AND($G623="检查版",$H623="口腔诊所"),IFERROR(W623/同类汇总数据!H$8,0),IF(AND($G623="互联网版",$H623="中西医诊所"),IFERROR(W623/同类汇总数据!H$9,0),IF(AND($G623="互联网版",$H623="中医诊所"),IFERROR(W623/同类汇总数据!H$10,0),IF(AND($G623="互联网版",$H623="口腔诊所"),IFERROR(W623/同类汇总数据!H$11,0))))))))))</f>
        <v>2.60626242597246</v>
      </c>
      <c r="AJ623" s="61">
        <f>IF(AND($G623="正式版",$H623="中西医诊所"),IFERROR(X623/同类汇总数据!I$3,0),IF(AND($G623="正式版",$H623="中医诊所"),IFERROR(X623/同类汇总数据!I$4,0),IF(AND($G623="正式版",$H623="口腔诊所"),IFERROR(X623/同类汇总数据!I$5,0),IF(AND($G623="检查版",$H623="中西医诊所"),IFERROR(X623/同类汇总数据!I$6,0),IF(AND($G623="检查版",$H623="中医诊所"),IFERROR(X623/同类汇总数据!I$7,0),IF(AND($G623="检查版",$H623="口腔诊所"),IFERROR(X623/同类汇总数据!I$8,0),IF(AND($G623="互联网版",$H623="中西医诊所"),IFERROR(X623/同类汇总数据!I$9,0),IF(AND($G623="互联网版",$H623="中医诊所"),IFERROR(X623/同类汇总数据!I$10,0),IF(AND($G623="互联网版",$H623="口腔诊所"),IFERROR(X623/同类汇总数据!I$11,0))))))))))</f>
        <v>2.42643595191861</v>
      </c>
      <c r="AK623" s="61">
        <f>IF(AND($G623="正式版",$H623="中西医诊所"),IFERROR(Y623/同类汇总数据!J$3,0),IF(AND($G623="正式版",$H623="中医诊所"),IFERROR(Y623/同类汇总数据!J$4,0),IF(AND($G623="正式版",$H623="口腔诊所"),IFERROR(Y623/同类汇总数据!J$5,0),IF(AND($G623="检查版",$H623="中西医诊所"),IFERROR(Y623/同类汇总数据!J$6,0),IF(AND($G623="检查版",$H623="中医诊所"),IFERROR(Y623/同类汇总数据!J$7,0),IF(AND($G623="检查版",$H623="口腔诊所"),IFERROR(Y623/同类汇总数据!J$8,0),IF(AND($G623="互联网版",$H623="中西医诊所"),IFERROR(Y623/同类汇总数据!J$9,0),IF(AND($G623="互联网版",$H623="中医诊所"),IFERROR(Y623/同类汇总数据!J$10,0),IF(AND($G623="互联网版",$H623="口腔诊所"),IFERROR(Y623/同类汇总数据!J$11,0))))))))))</f>
        <v>2.40198001462271</v>
      </c>
      <c r="AL623" s="62" t="str">
        <f ca="1" t="shared" si="158"/>
        <v>-</v>
      </c>
      <c r="AM623" s="62" t="str">
        <f t="shared" si="159"/>
        <v>高于同行20%</v>
      </c>
      <c r="AN623" s="5" t="str">
        <f t="shared" si="160"/>
        <v>高于同行100%</v>
      </c>
      <c r="AO623" s="63">
        <f t="shared" si="161"/>
        <v>46104.3801639236</v>
      </c>
      <c r="AP623" s="5" t="str">
        <f t="shared" si="162"/>
        <v/>
      </c>
      <c r="AQ623" s="60">
        <v>45489.6969201273</v>
      </c>
    </row>
    <row r="624" ht="17" spans="1:43">
      <c r="A624" s="5">
        <f t="shared" ref="A624:A633" si="166">ROW()-3</f>
        <v>621</v>
      </c>
      <c r="B624" s="55" t="str">
        <f t="shared" si="155"/>
        <v>连续三月交易上升</v>
      </c>
      <c r="C624" s="2" t="str">
        <f t="shared" si="156"/>
        <v/>
      </c>
      <c r="D624" s="56" t="str">
        <f t="shared" si="157"/>
        <v>-</v>
      </c>
      <c r="E624" s="84" t="s">
        <v>1733</v>
      </c>
      <c r="F624" s="58">
        <v>45491.3955980324</v>
      </c>
      <c r="G624" s="59" t="s">
        <v>38</v>
      </c>
      <c r="H624" s="59" t="s">
        <v>63</v>
      </c>
      <c r="I624" s="59" t="s">
        <v>40</v>
      </c>
      <c r="J624" s="59" t="s">
        <v>155</v>
      </c>
      <c r="K624" s="59" t="s">
        <v>1734</v>
      </c>
      <c r="L624" s="59" t="s">
        <v>190</v>
      </c>
      <c r="M624" s="60">
        <v>46103.3702430556</v>
      </c>
      <c r="N624" s="60">
        <v>46103.6877151042</v>
      </c>
      <c r="O624" s="60"/>
      <c r="P624" s="60">
        <v>46019.6813440741</v>
      </c>
      <c r="Q624" s="60">
        <v>46079.3869481713</v>
      </c>
      <c r="R624" s="59">
        <v>19401</v>
      </c>
      <c r="S624" s="59">
        <v>145765</v>
      </c>
      <c r="T624" s="59">
        <v>371439</v>
      </c>
      <c r="U624" s="59">
        <v>349702</v>
      </c>
      <c r="V624" s="59">
        <v>18</v>
      </c>
      <c r="W624" s="59">
        <v>99</v>
      </c>
      <c r="X624" s="59">
        <v>310</v>
      </c>
      <c r="Y624" s="59">
        <v>274</v>
      </c>
      <c r="Z624" s="85" t="s">
        <v>1735</v>
      </c>
      <c r="AA624" s="59">
        <v>0.4067808061</v>
      </c>
      <c r="AB624" s="59">
        <v>-0.1510921038</v>
      </c>
      <c r="AC624" s="59">
        <v>-0.2026990835</v>
      </c>
      <c r="AD624" s="61">
        <f>IF(AND($G624="正式版",$H624="中西医诊所"),IFERROR(R624/同类汇总数据!C$3,0),IF(AND($G624="正式版",$H624="中医诊所"),IFERROR(R624/同类汇总数据!C$4,0),IF(AND($G624="正式版",$H624="口腔诊所"),IFERROR(R624/同类汇总数据!C$5,0),IF(AND($G624="检查版",$H624="中西医诊所"),IFERROR(R624/同类汇总数据!C$6,0),IF(AND($G624="检查版",$H624="中医诊所"),IFERROR(R624/同类汇总数据!C$7,0),IF(AND($G624="检查版",$H624="口腔诊所"),IFERROR(R624/同类汇总数据!C$8,0),IF(AND($G624="互联网版",$H624="中西医诊所"),IFERROR(R624/同类汇总数据!C$9,0),IF(AND($G624="互联网版",$H624="中医诊所"),IFERROR(R624/同类汇总数据!C$10,0),IF(AND($G624="互联网版",$H624="口腔诊所"),IFERROR(R624/同类汇总数据!C$11,0))))))))))</f>
        <v>1.94057660480892</v>
      </c>
      <c r="AE624" s="61">
        <f>IF(AND($G624="正式版",$H624="中西医诊所"),IFERROR(S624/同类汇总数据!D$3,0),IF(AND($G624="正式版",$H624="中医诊所"),IFERROR(S624/同类汇总数据!D$4,0),IF(AND($G624="正式版",$H624="口腔诊所"),IFERROR(S624/同类汇总数据!D$5,0),IF(AND($G624="检查版",$H624="中西医诊所"),IFERROR(S624/同类汇总数据!D$6,0),IF(AND($G624="检查版",$H624="中医诊所"),IFERROR(S624/同类汇总数据!D$7,0),IF(AND($G624="检查版",$H624="口腔诊所"),IFERROR(S624/同类汇总数据!D$8,0),IF(AND($G624="互联网版",$H624="中西医诊所"),IFERROR(S624/同类汇总数据!D$9,0),IF(AND($G624="互联网版",$H624="中医诊所"),IFERROR(S624/同类汇总数据!D$10,0),IF(AND($G624="互联网版",$H624="口腔诊所"),IFERROR(S624/同类汇总数据!D$11,0))))))))))</f>
        <v>3.3562570293831</v>
      </c>
      <c r="AF624" s="61">
        <f>IF(AND($G624="正式版",$H624="中西医诊所"),IFERROR(T624/同类汇总数据!E$3,0),IF(AND($G624="正式版",$H624="中医诊所"),IFERROR(T624/同类汇总数据!E$4,0),IF(AND($G624="正式版",$H624="口腔诊所"),IFERROR(T624/同类汇总数据!E$5,0),IF(AND($G624="检查版",$H624="中西医诊所"),IFERROR(T624/同类汇总数据!E$6,0),IF(AND($G624="检查版",$H624="中医诊所"),IFERROR(T624/同类汇总数据!E$7,0),IF(AND($G624="检查版",$H624="口腔诊所"),IFERROR(T624/同类汇总数据!E$8,0),IF(AND($G624="互联网版",$H624="中西医诊所"),IFERROR(T624/同类汇总数据!E$9,0),IF(AND($G624="互联网版",$H624="中医诊所"),IFERROR(T624/同类汇总数据!E$10,0),IF(AND($G624="互联网版",$H624="口腔诊所"),IFERROR(T624/同类汇总数据!E$11,0))))))))))</f>
        <v>3.35031280581236</v>
      </c>
      <c r="AG624" s="61">
        <f>IF(AND($G624="正式版",$H624="中西医诊所"),IFERROR(U624/同类汇总数据!F$3,0),IF(AND($G624="正式版",$H624="中医诊所"),IFERROR(U624/同类汇总数据!F$4,0),IF(AND($G624="正式版",$H624="口腔诊所"),IFERROR(U624/同类汇总数据!F$5,0),IF(AND($G624="检查版",$H624="中西医诊所"),IFERROR(U624/同类汇总数据!F$6,0),IF(AND($G624="检查版",$H624="中医诊所"),IFERROR(U624/同类汇总数据!F$7,0),IF(AND($G624="检查版",$H624="口腔诊所"),IFERROR(U624/同类汇总数据!F$8,0),IF(AND($G624="互联网版",$H624="中西医诊所"),IFERROR(U624/同类汇总数据!F$9,0),IF(AND($G624="互联网版",$H624="中医诊所"),IFERROR(U624/同类汇总数据!F$10,0),IF(AND($G624="互联网版",$H624="口腔诊所"),IFERROR(U624/同类汇总数据!F$11,0))))))))))</f>
        <v>3.50059073182139</v>
      </c>
      <c r="AH624" s="61">
        <f>IF(AND($G624="正式版",$H624="中西医诊所"),IFERROR(V624/同类汇总数据!G$3,0),IF(AND($G624="正式版",$H624="中医诊所"),IFERROR(V624/同类汇总数据!G$4,0),IF(AND($G624="正式版",$H624="口腔诊所"),IFERROR(V624/同类汇总数据!G$5,0),IF(AND($G624="检查版",$H624="中西医诊所"),IFERROR(V624/同类汇总数据!G$6,0),IF(AND($G624="检查版",$H624="中医诊所"),IFERROR(V624/同类汇总数据!G$7,0),IF(AND($G624="检查版",$H624="口腔诊所"),IFERROR(V624/同类汇总数据!G$8,0),IF(AND($G624="互联网版",$H624="中西医诊所"),IFERROR(V624/同类汇总数据!G$9,0),IF(AND($G624="互联网版",$H624="中医诊所"),IFERROR(V624/同类汇总数据!G$10,0),IF(AND($G624="互联网版",$H624="口腔诊所"),IFERROR(V624/同类汇总数据!G$11,0))))))))))</f>
        <v>1.33765345857733</v>
      </c>
      <c r="AI624" s="61">
        <f>IF(AND($G624="正式版",$H624="中西医诊所"),IFERROR(W624/同类汇总数据!H$3,0),IF(AND($G624="正式版",$H624="中医诊所"),IFERROR(W624/同类汇总数据!H$4,0),IF(AND($G624="正式版",$H624="口腔诊所"),IFERROR(W624/同类汇总数据!H$5,0),IF(AND($G624="检查版",$H624="中西医诊所"),IFERROR(W624/同类汇总数据!H$6,0),IF(AND($G624="检查版",$H624="中医诊所"),IFERROR(W624/同类汇总数据!H$7,0),IF(AND($G624="检查版",$H624="口腔诊所"),IFERROR(W624/同类汇总数据!H$8,0),IF(AND($G624="互联网版",$H624="中西医诊所"),IFERROR(W624/同类汇总数据!H$9,0),IF(AND($G624="互联网版",$H624="中医诊所"),IFERROR(W624/同类汇总数据!H$10,0),IF(AND($G624="互联网版",$H624="口腔诊所"),IFERROR(W624/同类汇总数据!H$11,0))))))))))</f>
        <v>1.7433782444005</v>
      </c>
      <c r="AJ624" s="61">
        <f>IF(AND($G624="正式版",$H624="中西医诊所"),IFERROR(X624/同类汇总数据!I$3,0),IF(AND($G624="正式版",$H624="中医诊所"),IFERROR(X624/同类汇总数据!I$4,0),IF(AND($G624="正式版",$H624="口腔诊所"),IFERROR(X624/同类汇总数据!I$5,0),IF(AND($G624="检查版",$H624="中西医诊所"),IFERROR(X624/同类汇总数据!I$6,0),IF(AND($G624="检查版",$H624="中医诊所"),IFERROR(X624/同类汇总数据!I$7,0),IF(AND($G624="检查版",$H624="口腔诊所"),IFERROR(X624/同类汇总数据!I$8,0),IF(AND($G624="互联网版",$H624="中西医诊所"),IFERROR(X624/同类汇总数据!I$9,0),IF(AND($G624="互联网版",$H624="中医诊所"),IFERROR(X624/同类汇总数据!I$10,0),IF(AND($G624="互联网版",$H624="口腔诊所"),IFERROR(X624/同类汇总数据!I$11,0))))))))))</f>
        <v>2.10110375724796</v>
      </c>
      <c r="AK624" s="61">
        <f>IF(AND($G624="正式版",$H624="中西医诊所"),IFERROR(Y624/同类汇总数据!J$3,0),IF(AND($G624="正式版",$H624="中医诊所"),IFERROR(Y624/同类汇总数据!J$4,0),IF(AND($G624="正式版",$H624="口腔诊所"),IFERROR(Y624/同类汇总数据!J$5,0),IF(AND($G624="检查版",$H624="中西医诊所"),IFERROR(Y624/同类汇总数据!J$6,0),IF(AND($G624="检查版",$H624="中医诊所"),IFERROR(Y624/同类汇总数据!J$7,0),IF(AND($G624="检查版",$H624="口腔诊所"),IFERROR(Y624/同类汇总数据!J$8,0),IF(AND($G624="互联网版",$H624="中西医诊所"),IFERROR(Y624/同类汇总数据!J$9,0),IF(AND($G624="互联网版",$H624="中医诊所"),IFERROR(Y624/同类汇总数据!J$10,0),IF(AND($G624="互联网版",$H624="口腔诊所"),IFERROR(Y624/同类汇总数据!J$11,0))))))))))</f>
        <v>2.06314270848471</v>
      </c>
      <c r="AL624" s="62" t="str">
        <f ca="1" t="shared" si="158"/>
        <v>-</v>
      </c>
      <c r="AM624" s="62" t="str">
        <f t="shared" si="159"/>
        <v>高于同行100%</v>
      </c>
      <c r="AN624" s="5" t="str">
        <f t="shared" si="160"/>
        <v>高于同行150%</v>
      </c>
      <c r="AO624" s="63">
        <f t="shared" si="161"/>
        <v>46103.6877151042</v>
      </c>
      <c r="AP624" s="5" t="str">
        <f t="shared" si="162"/>
        <v/>
      </c>
      <c r="AQ624" s="60">
        <v>45489.6998181597</v>
      </c>
    </row>
    <row r="625" ht="17" spans="1:43">
      <c r="A625" s="5">
        <f t="shared" si="166"/>
        <v>622</v>
      </c>
      <c r="B625" s="55" t="str">
        <f t="shared" si="155"/>
        <v>无交易</v>
      </c>
      <c r="C625" s="2" t="str">
        <f t="shared" si="156"/>
        <v/>
      </c>
      <c r="D625" s="56" t="str">
        <f t="shared" si="157"/>
        <v>流失</v>
      </c>
      <c r="E625" s="84" t="s">
        <v>1736</v>
      </c>
      <c r="F625" s="58">
        <v>45491.6519549074</v>
      </c>
      <c r="G625" s="59" t="s">
        <v>38</v>
      </c>
      <c r="H625" s="59" t="s">
        <v>39</v>
      </c>
      <c r="I625" s="59" t="s">
        <v>40</v>
      </c>
      <c r="J625" s="59" t="s">
        <v>41</v>
      </c>
      <c r="K625" s="59" t="s">
        <v>1737</v>
      </c>
      <c r="L625" s="59" t="s">
        <v>43</v>
      </c>
      <c r="M625" s="60">
        <v>45969.485775463</v>
      </c>
      <c r="N625" s="60"/>
      <c r="O625" s="60"/>
      <c r="P625" s="60">
        <v>45550.3929494444</v>
      </c>
      <c r="Q625" s="60"/>
      <c r="R625" s="59"/>
      <c r="S625" s="59"/>
      <c r="T625" s="59"/>
      <c r="U625" s="59"/>
      <c r="V625" s="59"/>
      <c r="W625" s="59"/>
      <c r="X625" s="59"/>
      <c r="Y625" s="59"/>
      <c r="Z625" s="59"/>
      <c r="AA625" s="59"/>
      <c r="AB625" s="59"/>
      <c r="AC625" s="59"/>
      <c r="AD625" s="61">
        <f>IF(AND($G625="正式版",$H625="中西医诊所"),IFERROR(R625/同类汇总数据!C$3,0),IF(AND($G625="正式版",$H625="中医诊所"),IFERROR(R625/同类汇总数据!C$4,0),IF(AND($G625="正式版",$H625="口腔诊所"),IFERROR(R625/同类汇总数据!C$5,0),IF(AND($G625="检查版",$H625="中西医诊所"),IFERROR(R625/同类汇总数据!C$6,0),IF(AND($G625="检查版",$H625="中医诊所"),IFERROR(R625/同类汇总数据!C$7,0),IF(AND($G625="检查版",$H625="口腔诊所"),IFERROR(R625/同类汇总数据!C$8,0),IF(AND($G625="互联网版",$H625="中西医诊所"),IFERROR(R625/同类汇总数据!C$9,0),IF(AND($G625="互联网版",$H625="中医诊所"),IFERROR(R625/同类汇总数据!C$10,0),IF(AND($G625="互联网版",$H625="口腔诊所"),IFERROR(R625/同类汇总数据!C$11,0))))))))))</f>
        <v>0</v>
      </c>
      <c r="AE625" s="61">
        <f>IF(AND($G625="正式版",$H625="中西医诊所"),IFERROR(S625/同类汇总数据!D$3,0),IF(AND($G625="正式版",$H625="中医诊所"),IFERROR(S625/同类汇总数据!D$4,0),IF(AND($G625="正式版",$H625="口腔诊所"),IFERROR(S625/同类汇总数据!D$5,0),IF(AND($G625="检查版",$H625="中西医诊所"),IFERROR(S625/同类汇总数据!D$6,0),IF(AND($G625="检查版",$H625="中医诊所"),IFERROR(S625/同类汇总数据!D$7,0),IF(AND($G625="检查版",$H625="口腔诊所"),IFERROR(S625/同类汇总数据!D$8,0),IF(AND($G625="互联网版",$H625="中西医诊所"),IFERROR(S625/同类汇总数据!D$9,0),IF(AND($G625="互联网版",$H625="中医诊所"),IFERROR(S625/同类汇总数据!D$10,0),IF(AND($G625="互联网版",$H625="口腔诊所"),IFERROR(S625/同类汇总数据!D$11,0))))))))))</f>
        <v>0</v>
      </c>
      <c r="AF625" s="61">
        <f>IF(AND($G625="正式版",$H625="中西医诊所"),IFERROR(T625/同类汇总数据!E$3,0),IF(AND($G625="正式版",$H625="中医诊所"),IFERROR(T625/同类汇总数据!E$4,0),IF(AND($G625="正式版",$H625="口腔诊所"),IFERROR(T625/同类汇总数据!E$5,0),IF(AND($G625="检查版",$H625="中西医诊所"),IFERROR(T625/同类汇总数据!E$6,0),IF(AND($G625="检查版",$H625="中医诊所"),IFERROR(T625/同类汇总数据!E$7,0),IF(AND($G625="检查版",$H625="口腔诊所"),IFERROR(T625/同类汇总数据!E$8,0),IF(AND($G625="互联网版",$H625="中西医诊所"),IFERROR(T625/同类汇总数据!E$9,0),IF(AND($G625="互联网版",$H625="中医诊所"),IFERROR(T625/同类汇总数据!E$10,0),IF(AND($G625="互联网版",$H625="口腔诊所"),IFERROR(T625/同类汇总数据!E$11,0))))))))))</f>
        <v>0</v>
      </c>
      <c r="AG625" s="61">
        <f>IF(AND($G625="正式版",$H625="中西医诊所"),IFERROR(U625/同类汇总数据!F$3,0),IF(AND($G625="正式版",$H625="中医诊所"),IFERROR(U625/同类汇总数据!F$4,0),IF(AND($G625="正式版",$H625="口腔诊所"),IFERROR(U625/同类汇总数据!F$5,0),IF(AND($G625="检查版",$H625="中西医诊所"),IFERROR(U625/同类汇总数据!F$6,0),IF(AND($G625="检查版",$H625="中医诊所"),IFERROR(U625/同类汇总数据!F$7,0),IF(AND($G625="检查版",$H625="口腔诊所"),IFERROR(U625/同类汇总数据!F$8,0),IF(AND($G625="互联网版",$H625="中西医诊所"),IFERROR(U625/同类汇总数据!F$9,0),IF(AND($G625="互联网版",$H625="中医诊所"),IFERROR(U625/同类汇总数据!F$10,0),IF(AND($G625="互联网版",$H625="口腔诊所"),IFERROR(U625/同类汇总数据!F$11,0))))))))))</f>
        <v>0</v>
      </c>
      <c r="AH625" s="61">
        <f>IF(AND($G625="正式版",$H625="中西医诊所"),IFERROR(V625/同类汇总数据!G$3,0),IF(AND($G625="正式版",$H625="中医诊所"),IFERROR(V625/同类汇总数据!G$4,0),IF(AND($G625="正式版",$H625="口腔诊所"),IFERROR(V625/同类汇总数据!G$5,0),IF(AND($G625="检查版",$H625="中西医诊所"),IFERROR(V625/同类汇总数据!G$6,0),IF(AND($G625="检查版",$H625="中医诊所"),IFERROR(V625/同类汇总数据!G$7,0),IF(AND($G625="检查版",$H625="口腔诊所"),IFERROR(V625/同类汇总数据!G$8,0),IF(AND($G625="互联网版",$H625="中西医诊所"),IFERROR(V625/同类汇总数据!G$9,0),IF(AND($G625="互联网版",$H625="中医诊所"),IFERROR(V625/同类汇总数据!G$10,0),IF(AND($G625="互联网版",$H625="口腔诊所"),IFERROR(V625/同类汇总数据!G$11,0))))))))))</f>
        <v>0</v>
      </c>
      <c r="AI625" s="61">
        <f>IF(AND($G625="正式版",$H625="中西医诊所"),IFERROR(W625/同类汇总数据!H$3,0),IF(AND($G625="正式版",$H625="中医诊所"),IFERROR(W625/同类汇总数据!H$4,0),IF(AND($G625="正式版",$H625="口腔诊所"),IFERROR(W625/同类汇总数据!H$5,0),IF(AND($G625="检查版",$H625="中西医诊所"),IFERROR(W625/同类汇总数据!H$6,0),IF(AND($G625="检查版",$H625="中医诊所"),IFERROR(W625/同类汇总数据!H$7,0),IF(AND($G625="检查版",$H625="口腔诊所"),IFERROR(W625/同类汇总数据!H$8,0),IF(AND($G625="互联网版",$H625="中西医诊所"),IFERROR(W625/同类汇总数据!H$9,0),IF(AND($G625="互联网版",$H625="中医诊所"),IFERROR(W625/同类汇总数据!H$10,0),IF(AND($G625="互联网版",$H625="口腔诊所"),IFERROR(W625/同类汇总数据!H$11,0))))))))))</f>
        <v>0</v>
      </c>
      <c r="AJ625" s="61">
        <f>IF(AND($G625="正式版",$H625="中西医诊所"),IFERROR(X625/同类汇总数据!I$3,0),IF(AND($G625="正式版",$H625="中医诊所"),IFERROR(X625/同类汇总数据!I$4,0),IF(AND($G625="正式版",$H625="口腔诊所"),IFERROR(X625/同类汇总数据!I$5,0),IF(AND($G625="检查版",$H625="中西医诊所"),IFERROR(X625/同类汇总数据!I$6,0),IF(AND($G625="检查版",$H625="中医诊所"),IFERROR(X625/同类汇总数据!I$7,0),IF(AND($G625="检查版",$H625="口腔诊所"),IFERROR(X625/同类汇总数据!I$8,0),IF(AND($G625="互联网版",$H625="中西医诊所"),IFERROR(X625/同类汇总数据!I$9,0),IF(AND($G625="互联网版",$H625="中医诊所"),IFERROR(X625/同类汇总数据!I$10,0),IF(AND($G625="互联网版",$H625="口腔诊所"),IFERROR(X625/同类汇总数据!I$11,0))))))))))</f>
        <v>0</v>
      </c>
      <c r="AK625" s="61">
        <f>IF(AND($G625="正式版",$H625="中西医诊所"),IFERROR(Y625/同类汇总数据!J$3,0),IF(AND($G625="正式版",$H625="中医诊所"),IFERROR(Y625/同类汇总数据!J$4,0),IF(AND($G625="正式版",$H625="口腔诊所"),IFERROR(Y625/同类汇总数据!J$5,0),IF(AND($G625="检查版",$H625="中西医诊所"),IFERROR(Y625/同类汇总数据!J$6,0),IF(AND($G625="检查版",$H625="中医诊所"),IFERROR(Y625/同类汇总数据!J$7,0),IF(AND($G625="检查版",$H625="口腔诊所"),IFERROR(Y625/同类汇总数据!J$8,0),IF(AND($G625="互联网版",$H625="中西医诊所"),IFERROR(Y625/同类汇总数据!J$9,0),IF(AND($G625="互联网版",$H625="中医诊所"),IFERROR(Y625/同类汇总数据!J$10,0),IF(AND($G625="互联网版",$H625="口腔诊所"),IFERROR(Y625/同类汇总数据!J$11,0))))))))))</f>
        <v>0</v>
      </c>
      <c r="AL625" s="62" t="str">
        <f ca="1" t="shared" si="158"/>
        <v>今年内未操作</v>
      </c>
      <c r="AM625" s="62" t="str">
        <f t="shared" si="159"/>
        <v>低于同行20%</v>
      </c>
      <c r="AN625" s="5" t="str">
        <f t="shared" si="160"/>
        <v>低于同行20%</v>
      </c>
      <c r="AO625" s="63">
        <f t="shared" si="161"/>
        <v>45969.485775463</v>
      </c>
      <c r="AP625" s="5" t="str">
        <f t="shared" si="162"/>
        <v/>
      </c>
      <c r="AQ625" s="60">
        <v>45490.408021169</v>
      </c>
    </row>
    <row r="626" ht="17" spans="1:43">
      <c r="A626" s="5">
        <f t="shared" si="166"/>
        <v>623</v>
      </c>
      <c r="B626" s="55" t="str">
        <f t="shared" si="155"/>
        <v>连续三月交易上升</v>
      </c>
      <c r="C626" s="2" t="str">
        <f t="shared" si="156"/>
        <v/>
      </c>
      <c r="D626" s="56" t="str">
        <f t="shared" si="157"/>
        <v>-</v>
      </c>
      <c r="E626" s="84" t="s">
        <v>1738</v>
      </c>
      <c r="F626" s="58">
        <v>45492.4844070949</v>
      </c>
      <c r="G626" s="59" t="s">
        <v>38</v>
      </c>
      <c r="H626" s="59" t="s">
        <v>63</v>
      </c>
      <c r="I626" s="59" t="s">
        <v>40</v>
      </c>
      <c r="J626" s="59" t="s">
        <v>121</v>
      </c>
      <c r="K626" s="59" t="s">
        <v>1739</v>
      </c>
      <c r="L626" s="59"/>
      <c r="M626" s="60">
        <v>46103.6787962963</v>
      </c>
      <c r="N626" s="60">
        <v>46103.681895544</v>
      </c>
      <c r="O626" s="60">
        <v>46103.6809846296</v>
      </c>
      <c r="P626" s="60">
        <v>46013.4251407639</v>
      </c>
      <c r="Q626" s="60">
        <v>45968.4698760185</v>
      </c>
      <c r="R626" s="59">
        <v>1000</v>
      </c>
      <c r="S626" s="59">
        <v>2200</v>
      </c>
      <c r="T626" s="59">
        <v>3692.2</v>
      </c>
      <c r="U626" s="59">
        <v>3252.2</v>
      </c>
      <c r="V626" s="59">
        <v>2</v>
      </c>
      <c r="W626" s="59">
        <v>3</v>
      </c>
      <c r="X626" s="59">
        <v>6</v>
      </c>
      <c r="Y626" s="59">
        <v>5</v>
      </c>
      <c r="Z626" s="59">
        <v>813.05</v>
      </c>
      <c r="AA626" s="59">
        <v>1.0908572515</v>
      </c>
      <c r="AB626" s="59">
        <v>1.3913636364</v>
      </c>
      <c r="AC626" s="59">
        <v>-0.9453348242</v>
      </c>
      <c r="AD626" s="61">
        <f>IF(AND($G626="正式版",$H626="中西医诊所"),IFERROR(R626/同类汇总数据!C$3,0),IF(AND($G626="正式版",$H626="中医诊所"),IFERROR(R626/同类汇总数据!C$4,0),IF(AND($G626="正式版",$H626="口腔诊所"),IFERROR(R626/同类汇总数据!C$5,0),IF(AND($G626="检查版",$H626="中西医诊所"),IFERROR(R626/同类汇总数据!C$6,0),IF(AND($G626="检查版",$H626="中医诊所"),IFERROR(R626/同类汇总数据!C$7,0),IF(AND($G626="检查版",$H626="口腔诊所"),IFERROR(R626/同类汇总数据!C$8,0),IF(AND($G626="互联网版",$H626="中西医诊所"),IFERROR(R626/同类汇总数据!C$9,0),IF(AND($G626="互联网版",$H626="中医诊所"),IFERROR(R626/同类汇总数据!C$10,0),IF(AND($G626="互联网版",$H626="口腔诊所"),IFERROR(R626/同类汇总数据!C$11,0))))))))))</f>
        <v>0.100024565991903</v>
      </c>
      <c r="AE626" s="61">
        <f>IF(AND($G626="正式版",$H626="中西医诊所"),IFERROR(S626/同类汇总数据!D$3,0),IF(AND($G626="正式版",$H626="中医诊所"),IFERROR(S626/同类汇总数据!D$4,0),IF(AND($G626="正式版",$H626="口腔诊所"),IFERROR(S626/同类汇总数据!D$5,0),IF(AND($G626="检查版",$H626="中西医诊所"),IFERROR(S626/同类汇总数据!D$6,0),IF(AND($G626="检查版",$H626="中医诊所"),IFERROR(S626/同类汇总数据!D$7,0),IF(AND($G626="检查版",$H626="口腔诊所"),IFERROR(S626/同类汇总数据!D$8,0),IF(AND($G626="互联网版",$H626="中西医诊所"),IFERROR(S626/同类汇总数据!D$9,0),IF(AND($G626="互联网版",$H626="中医诊所"),IFERROR(S626/同类汇总数据!D$10,0),IF(AND($G626="互联网版",$H626="口腔诊所"),IFERROR(S626/同类汇总数据!D$11,0))))))))))</f>
        <v>0.0506552702270286</v>
      </c>
      <c r="AF626" s="61">
        <f>IF(AND($G626="正式版",$H626="中西医诊所"),IFERROR(T626/同类汇总数据!E$3,0),IF(AND($G626="正式版",$H626="中医诊所"),IFERROR(T626/同类汇总数据!E$4,0),IF(AND($G626="正式版",$H626="口腔诊所"),IFERROR(T626/同类汇总数据!E$5,0),IF(AND($G626="检查版",$H626="中西医诊所"),IFERROR(T626/同类汇总数据!E$6,0),IF(AND($G626="检查版",$H626="中医诊所"),IFERROR(T626/同类汇总数据!E$7,0),IF(AND($G626="检查版",$H626="口腔诊所"),IFERROR(T626/同类汇总数据!E$8,0),IF(AND($G626="互联网版",$H626="中西医诊所"),IFERROR(T626/同类汇总数据!E$9,0),IF(AND($G626="互联网版",$H626="中医诊所"),IFERROR(T626/同类汇总数据!E$10,0),IF(AND($G626="互联网版",$H626="口腔诊所"),IFERROR(T626/同类汇总数据!E$11,0))))))))))</f>
        <v>0.0333029782592038</v>
      </c>
      <c r="AG626" s="61">
        <f>IF(AND($G626="正式版",$H626="中西医诊所"),IFERROR(U626/同类汇总数据!F$3,0),IF(AND($G626="正式版",$H626="中医诊所"),IFERROR(U626/同类汇总数据!F$4,0),IF(AND($G626="正式版",$H626="口腔诊所"),IFERROR(U626/同类汇总数据!F$5,0),IF(AND($G626="检查版",$H626="中西医诊所"),IFERROR(U626/同类汇总数据!F$6,0),IF(AND($G626="检查版",$H626="中医诊所"),IFERROR(U626/同类汇总数据!F$7,0),IF(AND($G626="检查版",$H626="口腔诊所"),IFERROR(U626/同类汇总数据!F$8,0),IF(AND($G626="互联网版",$H626="中西医诊所"),IFERROR(U626/同类汇总数据!F$9,0),IF(AND($G626="互联网版",$H626="中医诊所"),IFERROR(U626/同类汇总数据!F$10,0),IF(AND($G626="互联网版",$H626="口腔诊所"),IFERROR(U626/同类汇总数据!F$11,0))))))))))</f>
        <v>0.0325552075139105</v>
      </c>
      <c r="AH626" s="61">
        <f>IF(AND($G626="正式版",$H626="中西医诊所"),IFERROR(V626/同类汇总数据!G$3,0),IF(AND($G626="正式版",$H626="中医诊所"),IFERROR(V626/同类汇总数据!G$4,0),IF(AND($G626="正式版",$H626="口腔诊所"),IFERROR(V626/同类汇总数据!G$5,0),IF(AND($G626="检查版",$H626="中西医诊所"),IFERROR(V626/同类汇总数据!G$6,0),IF(AND($G626="检查版",$H626="中医诊所"),IFERROR(V626/同类汇总数据!G$7,0),IF(AND($G626="检查版",$H626="口腔诊所"),IFERROR(V626/同类汇总数据!G$8,0),IF(AND($G626="互联网版",$H626="中西医诊所"),IFERROR(V626/同类汇总数据!G$9,0),IF(AND($G626="互联网版",$H626="中医诊所"),IFERROR(V626/同类汇总数据!G$10,0),IF(AND($G626="互联网版",$H626="口腔诊所"),IFERROR(V626/同类汇总数据!G$11,0))))))))))</f>
        <v>0.148628162064148</v>
      </c>
      <c r="AI626" s="61">
        <f>IF(AND($G626="正式版",$H626="中西医诊所"),IFERROR(W626/同类汇总数据!H$3,0),IF(AND($G626="正式版",$H626="中医诊所"),IFERROR(W626/同类汇总数据!H$4,0),IF(AND($G626="正式版",$H626="口腔诊所"),IFERROR(W626/同类汇总数据!H$5,0),IF(AND($G626="检查版",$H626="中西医诊所"),IFERROR(W626/同类汇总数据!H$6,0),IF(AND($G626="检查版",$H626="中医诊所"),IFERROR(W626/同类汇总数据!H$7,0),IF(AND($G626="检查版",$H626="口腔诊所"),IFERROR(W626/同类汇总数据!H$8,0),IF(AND($G626="互联网版",$H626="中西医诊所"),IFERROR(W626/同类汇总数据!H$9,0),IF(AND($G626="互联网版",$H626="中医诊所"),IFERROR(W626/同类汇总数据!H$10,0),IF(AND($G626="互联网版",$H626="口腔诊所"),IFERROR(W626/同类汇总数据!H$11,0))))))))))</f>
        <v>0.0528296437697121</v>
      </c>
      <c r="AJ626" s="61">
        <f>IF(AND($G626="正式版",$H626="中西医诊所"),IFERROR(X626/同类汇总数据!I$3,0),IF(AND($G626="正式版",$H626="中医诊所"),IFERROR(X626/同类汇总数据!I$4,0),IF(AND($G626="正式版",$H626="口腔诊所"),IFERROR(X626/同类汇总数据!I$5,0),IF(AND($G626="检查版",$H626="中西医诊所"),IFERROR(X626/同类汇总数据!I$6,0),IF(AND($G626="检查版",$H626="中医诊所"),IFERROR(X626/同类汇总数据!I$7,0),IF(AND($G626="检查版",$H626="口腔诊所"),IFERROR(X626/同类汇总数据!I$8,0),IF(AND($G626="互联网版",$H626="中西医诊所"),IFERROR(X626/同类汇总数据!I$9,0),IF(AND($G626="互联网版",$H626="中医诊所"),IFERROR(X626/同类汇总数据!I$10,0),IF(AND($G626="互联网版",$H626="口腔诊所"),IFERROR(X626/同类汇总数据!I$11,0))))))))))</f>
        <v>0.0406665243338315</v>
      </c>
      <c r="AK626" s="61">
        <f>IF(AND($G626="正式版",$H626="中西医诊所"),IFERROR(Y626/同类汇总数据!J$3,0),IF(AND($G626="正式版",$H626="中医诊所"),IFERROR(Y626/同类汇总数据!J$4,0),IF(AND($G626="正式版",$H626="口腔诊所"),IFERROR(Y626/同类汇总数据!J$5,0),IF(AND($G626="检查版",$H626="中西医诊所"),IFERROR(Y626/同类汇总数据!J$6,0),IF(AND($G626="检查版",$H626="中医诊所"),IFERROR(Y626/同类汇总数据!J$7,0),IF(AND($G626="检查版",$H626="口腔诊所"),IFERROR(Y626/同类汇总数据!J$8,0),IF(AND($G626="互联网版",$H626="中西医诊所"),IFERROR(Y626/同类汇总数据!J$9,0),IF(AND($G626="互联网版",$H626="中医诊所"),IFERROR(Y626/同类汇总数据!J$10,0),IF(AND($G626="互联网版",$H626="口腔诊所"),IFERROR(Y626/同类汇总数据!J$11,0))))))))))</f>
        <v>0.0376485895708889</v>
      </c>
      <c r="AL626" s="62" t="str">
        <f ca="1" t="shared" si="158"/>
        <v>-</v>
      </c>
      <c r="AM626" s="62" t="str">
        <f t="shared" si="159"/>
        <v>低于同行20%</v>
      </c>
      <c r="AN626" s="5" t="str">
        <f t="shared" si="160"/>
        <v>低于同行20%</v>
      </c>
      <c r="AO626" s="63">
        <f t="shared" si="161"/>
        <v>46103.681895544</v>
      </c>
      <c r="AP626" s="5" t="str">
        <f t="shared" si="162"/>
        <v/>
      </c>
      <c r="AQ626" s="60">
        <v>45491.3923678125</v>
      </c>
    </row>
    <row r="627" ht="17" spans="1:43">
      <c r="A627" s="5">
        <f t="shared" si="166"/>
        <v>624</v>
      </c>
      <c r="B627" s="55" t="str">
        <f t="shared" si="155"/>
        <v>无交易</v>
      </c>
      <c r="C627" s="2" t="str">
        <f t="shared" si="156"/>
        <v/>
      </c>
      <c r="D627" s="56" t="str">
        <f t="shared" si="157"/>
        <v>流失</v>
      </c>
      <c r="E627" s="84" t="s">
        <v>1740</v>
      </c>
      <c r="F627" s="58">
        <v>45492.6409385417</v>
      </c>
      <c r="G627" s="59" t="s">
        <v>1389</v>
      </c>
      <c r="H627" s="59" t="s">
        <v>66</v>
      </c>
      <c r="I627" s="59" t="s">
        <v>1674</v>
      </c>
      <c r="J627" s="59" t="s">
        <v>1741</v>
      </c>
      <c r="K627" s="59" t="s">
        <v>1742</v>
      </c>
      <c r="L627" s="59" t="s">
        <v>1743</v>
      </c>
      <c r="M627" s="60">
        <v>45587.4830902778</v>
      </c>
      <c r="N627" s="60"/>
      <c r="O627" s="60"/>
      <c r="P627" s="60"/>
      <c r="Q627" s="60"/>
      <c r="R627" s="59"/>
      <c r="S627" s="59"/>
      <c r="T627" s="59"/>
      <c r="U627" s="59"/>
      <c r="V627" s="59"/>
      <c r="W627" s="59"/>
      <c r="X627" s="59"/>
      <c r="Y627" s="59"/>
      <c r="Z627" s="59"/>
      <c r="AA627" s="59"/>
      <c r="AB627" s="59"/>
      <c r="AC627" s="59"/>
      <c r="AD627" s="61">
        <f>IF(AND($G627="正式版",$H627="中西医诊所"),IFERROR(R627/同类汇总数据!C$3,0),IF(AND($G627="正式版",$H627="中医诊所"),IFERROR(R627/同类汇总数据!C$4,0),IF(AND($G627="正式版",$H627="口腔诊所"),IFERROR(R627/同类汇总数据!C$5,0),IF(AND($G627="检查版",$H627="中西医诊所"),IFERROR(R627/同类汇总数据!C$6,0),IF(AND($G627="检查版",$H627="中医诊所"),IFERROR(R627/同类汇总数据!C$7,0),IF(AND($G627="检查版",$H627="口腔诊所"),IFERROR(R627/同类汇总数据!C$8,0),IF(AND($G627="互联网版",$H627="中西医诊所"),IFERROR(R627/同类汇总数据!C$9,0),IF(AND($G627="互联网版",$H627="中医诊所"),IFERROR(R627/同类汇总数据!C$10,0),IF(AND($G627="互联网版",$H627="口腔诊所"),IFERROR(R627/同类汇总数据!C$11,0))))))))))</f>
        <v>0</v>
      </c>
      <c r="AE627" s="61">
        <f>IF(AND($G627="正式版",$H627="中西医诊所"),IFERROR(S627/同类汇总数据!D$3,0),IF(AND($G627="正式版",$H627="中医诊所"),IFERROR(S627/同类汇总数据!D$4,0),IF(AND($G627="正式版",$H627="口腔诊所"),IFERROR(S627/同类汇总数据!D$5,0),IF(AND($G627="检查版",$H627="中西医诊所"),IFERROR(S627/同类汇总数据!D$6,0),IF(AND($G627="检查版",$H627="中医诊所"),IFERROR(S627/同类汇总数据!D$7,0),IF(AND($G627="检查版",$H627="口腔诊所"),IFERROR(S627/同类汇总数据!D$8,0),IF(AND($G627="互联网版",$H627="中西医诊所"),IFERROR(S627/同类汇总数据!D$9,0),IF(AND($G627="互联网版",$H627="中医诊所"),IFERROR(S627/同类汇总数据!D$10,0),IF(AND($G627="互联网版",$H627="口腔诊所"),IFERROR(S627/同类汇总数据!D$11,0))))))))))</f>
        <v>0</v>
      </c>
      <c r="AF627" s="61">
        <f>IF(AND($G627="正式版",$H627="中西医诊所"),IFERROR(T627/同类汇总数据!E$3,0),IF(AND($G627="正式版",$H627="中医诊所"),IFERROR(T627/同类汇总数据!E$4,0),IF(AND($G627="正式版",$H627="口腔诊所"),IFERROR(T627/同类汇总数据!E$5,0),IF(AND($G627="检查版",$H627="中西医诊所"),IFERROR(T627/同类汇总数据!E$6,0),IF(AND($G627="检查版",$H627="中医诊所"),IFERROR(T627/同类汇总数据!E$7,0),IF(AND($G627="检查版",$H627="口腔诊所"),IFERROR(T627/同类汇总数据!E$8,0),IF(AND($G627="互联网版",$H627="中西医诊所"),IFERROR(T627/同类汇总数据!E$9,0),IF(AND($G627="互联网版",$H627="中医诊所"),IFERROR(T627/同类汇总数据!E$10,0),IF(AND($G627="互联网版",$H627="口腔诊所"),IFERROR(T627/同类汇总数据!E$11,0))))))))))</f>
        <v>0</v>
      </c>
      <c r="AG627" s="61">
        <f>IF(AND($G627="正式版",$H627="中西医诊所"),IFERROR(U627/同类汇总数据!F$3,0),IF(AND($G627="正式版",$H627="中医诊所"),IFERROR(U627/同类汇总数据!F$4,0),IF(AND($G627="正式版",$H627="口腔诊所"),IFERROR(U627/同类汇总数据!F$5,0),IF(AND($G627="检查版",$H627="中西医诊所"),IFERROR(U627/同类汇总数据!F$6,0),IF(AND($G627="检查版",$H627="中医诊所"),IFERROR(U627/同类汇总数据!F$7,0),IF(AND($G627="检查版",$H627="口腔诊所"),IFERROR(U627/同类汇总数据!F$8,0),IF(AND($G627="互联网版",$H627="中西医诊所"),IFERROR(U627/同类汇总数据!F$9,0),IF(AND($G627="互联网版",$H627="中医诊所"),IFERROR(U627/同类汇总数据!F$10,0),IF(AND($G627="互联网版",$H627="口腔诊所"),IFERROR(U627/同类汇总数据!F$11,0))))))))))</f>
        <v>0</v>
      </c>
      <c r="AH627" s="61">
        <f>IF(AND($G627="正式版",$H627="中西医诊所"),IFERROR(V627/同类汇总数据!G$3,0),IF(AND($G627="正式版",$H627="中医诊所"),IFERROR(V627/同类汇总数据!G$4,0),IF(AND($G627="正式版",$H627="口腔诊所"),IFERROR(V627/同类汇总数据!G$5,0),IF(AND($G627="检查版",$H627="中西医诊所"),IFERROR(V627/同类汇总数据!G$6,0),IF(AND($G627="检查版",$H627="中医诊所"),IFERROR(V627/同类汇总数据!G$7,0),IF(AND($G627="检查版",$H627="口腔诊所"),IFERROR(V627/同类汇总数据!G$8,0),IF(AND($G627="互联网版",$H627="中西医诊所"),IFERROR(V627/同类汇总数据!G$9,0),IF(AND($G627="互联网版",$H627="中医诊所"),IFERROR(V627/同类汇总数据!G$10,0),IF(AND($G627="互联网版",$H627="口腔诊所"),IFERROR(V627/同类汇总数据!G$11,0))))))))))</f>
        <v>0</v>
      </c>
      <c r="AI627" s="61">
        <f>IF(AND($G627="正式版",$H627="中西医诊所"),IFERROR(W627/同类汇总数据!H$3,0),IF(AND($G627="正式版",$H627="中医诊所"),IFERROR(W627/同类汇总数据!H$4,0),IF(AND($G627="正式版",$H627="口腔诊所"),IFERROR(W627/同类汇总数据!H$5,0),IF(AND($G627="检查版",$H627="中西医诊所"),IFERROR(W627/同类汇总数据!H$6,0),IF(AND($G627="检查版",$H627="中医诊所"),IFERROR(W627/同类汇总数据!H$7,0),IF(AND($G627="检查版",$H627="口腔诊所"),IFERROR(W627/同类汇总数据!H$8,0),IF(AND($G627="互联网版",$H627="中西医诊所"),IFERROR(W627/同类汇总数据!H$9,0),IF(AND($G627="互联网版",$H627="中医诊所"),IFERROR(W627/同类汇总数据!H$10,0),IF(AND($G627="互联网版",$H627="口腔诊所"),IFERROR(W627/同类汇总数据!H$11,0))))))))))</f>
        <v>0</v>
      </c>
      <c r="AJ627" s="61">
        <f>IF(AND($G627="正式版",$H627="中西医诊所"),IFERROR(X627/同类汇总数据!I$3,0),IF(AND($G627="正式版",$H627="中医诊所"),IFERROR(X627/同类汇总数据!I$4,0),IF(AND($G627="正式版",$H627="口腔诊所"),IFERROR(X627/同类汇总数据!I$5,0),IF(AND($G627="检查版",$H627="中西医诊所"),IFERROR(X627/同类汇总数据!I$6,0),IF(AND($G627="检查版",$H627="中医诊所"),IFERROR(X627/同类汇总数据!I$7,0),IF(AND($G627="检查版",$H627="口腔诊所"),IFERROR(X627/同类汇总数据!I$8,0),IF(AND($G627="互联网版",$H627="中西医诊所"),IFERROR(X627/同类汇总数据!I$9,0),IF(AND($G627="互联网版",$H627="中医诊所"),IFERROR(X627/同类汇总数据!I$10,0),IF(AND($G627="互联网版",$H627="口腔诊所"),IFERROR(X627/同类汇总数据!I$11,0))))))))))</f>
        <v>0</v>
      </c>
      <c r="AK627" s="61">
        <f>IF(AND($G627="正式版",$H627="中西医诊所"),IFERROR(Y627/同类汇总数据!J$3,0),IF(AND($G627="正式版",$H627="中医诊所"),IFERROR(Y627/同类汇总数据!J$4,0),IF(AND($G627="正式版",$H627="口腔诊所"),IFERROR(Y627/同类汇总数据!J$5,0),IF(AND($G627="检查版",$H627="中西医诊所"),IFERROR(Y627/同类汇总数据!J$6,0),IF(AND($G627="检查版",$H627="中医诊所"),IFERROR(Y627/同类汇总数据!J$7,0),IF(AND($G627="检查版",$H627="口腔诊所"),IFERROR(Y627/同类汇总数据!J$8,0),IF(AND($G627="互联网版",$H627="中西医诊所"),IFERROR(Y627/同类汇总数据!J$9,0),IF(AND($G627="互联网版",$H627="中医诊所"),IFERROR(Y627/同类汇总数据!J$10,0),IF(AND($G627="互联网版",$H627="口腔诊所"),IFERROR(Y627/同类汇总数据!J$11,0))))))))))</f>
        <v>0</v>
      </c>
      <c r="AL627" s="62" t="str">
        <f ca="1" t="shared" si="158"/>
        <v>今年内未操作</v>
      </c>
      <c r="AM627" s="62" t="str">
        <f t="shared" si="159"/>
        <v>低于同行20%</v>
      </c>
      <c r="AN627" s="5" t="str">
        <f t="shared" si="160"/>
        <v>低于同行20%</v>
      </c>
      <c r="AO627" s="63">
        <f t="shared" si="161"/>
        <v>45587.4830902778</v>
      </c>
      <c r="AP627" s="5" t="str">
        <f t="shared" si="162"/>
        <v/>
      </c>
      <c r="AQ627" s="60">
        <v>45491.3955980324</v>
      </c>
    </row>
    <row r="628" ht="17" spans="1:43">
      <c r="A628" s="5">
        <f t="shared" si="166"/>
        <v>625</v>
      </c>
      <c r="B628" s="55" t="str">
        <f t="shared" si="155"/>
        <v>无交易</v>
      </c>
      <c r="C628" s="2" t="str">
        <f t="shared" si="156"/>
        <v/>
      </c>
      <c r="D628" s="56" t="str">
        <f t="shared" si="157"/>
        <v>流失</v>
      </c>
      <c r="E628" s="84" t="s">
        <v>1744</v>
      </c>
      <c r="F628" s="58">
        <v>45494.4658792824</v>
      </c>
      <c r="G628" s="59" t="s">
        <v>38</v>
      </c>
      <c r="H628" s="59" t="s">
        <v>66</v>
      </c>
      <c r="I628" s="59" t="s">
        <v>40</v>
      </c>
      <c r="J628" s="59" t="s">
        <v>85</v>
      </c>
      <c r="K628" s="59" t="s">
        <v>1745</v>
      </c>
      <c r="L628" s="59"/>
      <c r="M628" s="60">
        <v>46026.4019675926</v>
      </c>
      <c r="N628" s="60">
        <v>46007.8173381944</v>
      </c>
      <c r="O628" s="60">
        <v>46008.4352532176</v>
      </c>
      <c r="P628" s="60">
        <v>46003.5552043982</v>
      </c>
      <c r="Q628" s="60">
        <v>46007.8173489699</v>
      </c>
      <c r="R628" s="59"/>
      <c r="S628" s="59"/>
      <c r="T628" s="59"/>
      <c r="U628" s="59"/>
      <c r="V628" s="59"/>
      <c r="W628" s="59"/>
      <c r="X628" s="59"/>
      <c r="Y628" s="59"/>
      <c r="Z628" s="59"/>
      <c r="AA628" s="59"/>
      <c r="AB628" s="59"/>
      <c r="AC628" s="59"/>
      <c r="AD628" s="61">
        <f>IF(AND($G628="正式版",$H628="中西医诊所"),IFERROR(R628/同类汇总数据!C$3,0),IF(AND($G628="正式版",$H628="中医诊所"),IFERROR(R628/同类汇总数据!C$4,0),IF(AND($G628="正式版",$H628="口腔诊所"),IFERROR(R628/同类汇总数据!C$5,0),IF(AND($G628="检查版",$H628="中西医诊所"),IFERROR(R628/同类汇总数据!C$6,0),IF(AND($G628="检查版",$H628="中医诊所"),IFERROR(R628/同类汇总数据!C$7,0),IF(AND($G628="检查版",$H628="口腔诊所"),IFERROR(R628/同类汇总数据!C$8,0),IF(AND($G628="互联网版",$H628="中西医诊所"),IFERROR(R628/同类汇总数据!C$9,0),IF(AND($G628="互联网版",$H628="中医诊所"),IFERROR(R628/同类汇总数据!C$10,0),IF(AND($G628="互联网版",$H628="口腔诊所"),IFERROR(R628/同类汇总数据!C$11,0))))))))))</f>
        <v>0</v>
      </c>
      <c r="AE628" s="61">
        <f>IF(AND($G628="正式版",$H628="中西医诊所"),IFERROR(S628/同类汇总数据!D$3,0),IF(AND($G628="正式版",$H628="中医诊所"),IFERROR(S628/同类汇总数据!D$4,0),IF(AND($G628="正式版",$H628="口腔诊所"),IFERROR(S628/同类汇总数据!D$5,0),IF(AND($G628="检查版",$H628="中西医诊所"),IFERROR(S628/同类汇总数据!D$6,0),IF(AND($G628="检查版",$H628="中医诊所"),IFERROR(S628/同类汇总数据!D$7,0),IF(AND($G628="检查版",$H628="口腔诊所"),IFERROR(S628/同类汇总数据!D$8,0),IF(AND($G628="互联网版",$H628="中西医诊所"),IFERROR(S628/同类汇总数据!D$9,0),IF(AND($G628="互联网版",$H628="中医诊所"),IFERROR(S628/同类汇总数据!D$10,0),IF(AND($G628="互联网版",$H628="口腔诊所"),IFERROR(S628/同类汇总数据!D$11,0))))))))))</f>
        <v>0</v>
      </c>
      <c r="AF628" s="61">
        <f>IF(AND($G628="正式版",$H628="中西医诊所"),IFERROR(T628/同类汇总数据!E$3,0),IF(AND($G628="正式版",$H628="中医诊所"),IFERROR(T628/同类汇总数据!E$4,0),IF(AND($G628="正式版",$H628="口腔诊所"),IFERROR(T628/同类汇总数据!E$5,0),IF(AND($G628="检查版",$H628="中西医诊所"),IFERROR(T628/同类汇总数据!E$6,0),IF(AND($G628="检查版",$H628="中医诊所"),IFERROR(T628/同类汇总数据!E$7,0),IF(AND($G628="检查版",$H628="口腔诊所"),IFERROR(T628/同类汇总数据!E$8,0),IF(AND($G628="互联网版",$H628="中西医诊所"),IFERROR(T628/同类汇总数据!E$9,0),IF(AND($G628="互联网版",$H628="中医诊所"),IFERROR(T628/同类汇总数据!E$10,0),IF(AND($G628="互联网版",$H628="口腔诊所"),IFERROR(T628/同类汇总数据!E$11,0))))))))))</f>
        <v>0</v>
      </c>
      <c r="AG628" s="61">
        <f>IF(AND($G628="正式版",$H628="中西医诊所"),IFERROR(U628/同类汇总数据!F$3,0),IF(AND($G628="正式版",$H628="中医诊所"),IFERROR(U628/同类汇总数据!F$4,0),IF(AND($G628="正式版",$H628="口腔诊所"),IFERROR(U628/同类汇总数据!F$5,0),IF(AND($G628="检查版",$H628="中西医诊所"),IFERROR(U628/同类汇总数据!F$6,0),IF(AND($G628="检查版",$H628="中医诊所"),IFERROR(U628/同类汇总数据!F$7,0),IF(AND($G628="检查版",$H628="口腔诊所"),IFERROR(U628/同类汇总数据!F$8,0),IF(AND($G628="互联网版",$H628="中西医诊所"),IFERROR(U628/同类汇总数据!F$9,0),IF(AND($G628="互联网版",$H628="中医诊所"),IFERROR(U628/同类汇总数据!F$10,0),IF(AND($G628="互联网版",$H628="口腔诊所"),IFERROR(U628/同类汇总数据!F$11,0))))))))))</f>
        <v>0</v>
      </c>
      <c r="AH628" s="61">
        <f>IF(AND($G628="正式版",$H628="中西医诊所"),IFERROR(V628/同类汇总数据!G$3,0),IF(AND($G628="正式版",$H628="中医诊所"),IFERROR(V628/同类汇总数据!G$4,0),IF(AND($G628="正式版",$H628="口腔诊所"),IFERROR(V628/同类汇总数据!G$5,0),IF(AND($G628="检查版",$H628="中西医诊所"),IFERROR(V628/同类汇总数据!G$6,0),IF(AND($G628="检查版",$H628="中医诊所"),IFERROR(V628/同类汇总数据!G$7,0),IF(AND($G628="检查版",$H628="口腔诊所"),IFERROR(V628/同类汇总数据!G$8,0),IF(AND($G628="互联网版",$H628="中西医诊所"),IFERROR(V628/同类汇总数据!G$9,0),IF(AND($G628="互联网版",$H628="中医诊所"),IFERROR(V628/同类汇总数据!G$10,0),IF(AND($G628="互联网版",$H628="口腔诊所"),IFERROR(V628/同类汇总数据!G$11,0))))))))))</f>
        <v>0</v>
      </c>
      <c r="AI628" s="61">
        <f>IF(AND($G628="正式版",$H628="中西医诊所"),IFERROR(W628/同类汇总数据!H$3,0),IF(AND($G628="正式版",$H628="中医诊所"),IFERROR(W628/同类汇总数据!H$4,0),IF(AND($G628="正式版",$H628="口腔诊所"),IFERROR(W628/同类汇总数据!H$5,0),IF(AND($G628="检查版",$H628="中西医诊所"),IFERROR(W628/同类汇总数据!H$6,0),IF(AND($G628="检查版",$H628="中医诊所"),IFERROR(W628/同类汇总数据!H$7,0),IF(AND($G628="检查版",$H628="口腔诊所"),IFERROR(W628/同类汇总数据!H$8,0),IF(AND($G628="互联网版",$H628="中西医诊所"),IFERROR(W628/同类汇总数据!H$9,0),IF(AND($G628="互联网版",$H628="中医诊所"),IFERROR(W628/同类汇总数据!H$10,0),IF(AND($G628="互联网版",$H628="口腔诊所"),IFERROR(W628/同类汇总数据!H$11,0))))))))))</f>
        <v>0</v>
      </c>
      <c r="AJ628" s="61">
        <f>IF(AND($G628="正式版",$H628="中西医诊所"),IFERROR(X628/同类汇总数据!I$3,0),IF(AND($G628="正式版",$H628="中医诊所"),IFERROR(X628/同类汇总数据!I$4,0),IF(AND($G628="正式版",$H628="口腔诊所"),IFERROR(X628/同类汇总数据!I$5,0),IF(AND($G628="检查版",$H628="中西医诊所"),IFERROR(X628/同类汇总数据!I$6,0),IF(AND($G628="检查版",$H628="中医诊所"),IFERROR(X628/同类汇总数据!I$7,0),IF(AND($G628="检查版",$H628="口腔诊所"),IFERROR(X628/同类汇总数据!I$8,0),IF(AND($G628="互联网版",$H628="中西医诊所"),IFERROR(X628/同类汇总数据!I$9,0),IF(AND($G628="互联网版",$H628="中医诊所"),IFERROR(X628/同类汇总数据!I$10,0),IF(AND($G628="互联网版",$H628="口腔诊所"),IFERROR(X628/同类汇总数据!I$11,0))))))))))</f>
        <v>0</v>
      </c>
      <c r="AK628" s="61">
        <f>IF(AND($G628="正式版",$H628="中西医诊所"),IFERROR(Y628/同类汇总数据!J$3,0),IF(AND($G628="正式版",$H628="中医诊所"),IFERROR(Y628/同类汇总数据!J$4,0),IF(AND($G628="正式版",$H628="口腔诊所"),IFERROR(Y628/同类汇总数据!J$5,0),IF(AND($G628="检查版",$H628="中西医诊所"),IFERROR(Y628/同类汇总数据!J$6,0),IF(AND($G628="检查版",$H628="中医诊所"),IFERROR(Y628/同类汇总数据!J$7,0),IF(AND($G628="检查版",$H628="口腔诊所"),IFERROR(Y628/同类汇总数据!J$8,0),IF(AND($G628="互联网版",$H628="中西医诊所"),IFERROR(Y628/同类汇总数据!J$9,0),IF(AND($G628="互联网版",$H628="中医诊所"),IFERROR(Y628/同类汇总数据!J$10,0),IF(AND($G628="互联网版",$H628="口腔诊所"),IFERROR(Y628/同类汇总数据!J$11,0))))))))))</f>
        <v>0</v>
      </c>
      <c r="AL628" s="62" t="str">
        <f ca="1" t="shared" si="158"/>
        <v>最近一月未操作</v>
      </c>
      <c r="AM628" s="62" t="str">
        <f t="shared" si="159"/>
        <v>低于同行20%</v>
      </c>
      <c r="AN628" s="5" t="str">
        <f t="shared" si="160"/>
        <v>低于同行20%</v>
      </c>
      <c r="AO628" s="63">
        <f t="shared" si="161"/>
        <v>46026.4019675926</v>
      </c>
      <c r="AP628" s="5" t="str">
        <f t="shared" si="162"/>
        <v/>
      </c>
      <c r="AQ628" s="60">
        <v>45491.6519549074</v>
      </c>
    </row>
    <row r="629" ht="17" spans="1:43">
      <c r="A629" s="5">
        <f t="shared" si="166"/>
        <v>626</v>
      </c>
      <c r="B629" s="55" t="str">
        <f t="shared" si="155"/>
        <v>连续三月交易上升</v>
      </c>
      <c r="C629" s="2" t="str">
        <f t="shared" si="156"/>
        <v/>
      </c>
      <c r="D629" s="56" t="str">
        <f t="shared" si="157"/>
        <v>-</v>
      </c>
      <c r="E629" s="84" t="s">
        <v>1746</v>
      </c>
      <c r="F629" s="58">
        <v>45494.468045787</v>
      </c>
      <c r="G629" s="59" t="s">
        <v>38</v>
      </c>
      <c r="H629" s="59" t="s">
        <v>39</v>
      </c>
      <c r="I629" s="59" t="s">
        <v>40</v>
      </c>
      <c r="J629" s="59" t="s">
        <v>85</v>
      </c>
      <c r="K629" s="59" t="s">
        <v>1747</v>
      </c>
      <c r="L629" s="59" t="s">
        <v>1748</v>
      </c>
      <c r="M629" s="60">
        <v>46102.7478356482</v>
      </c>
      <c r="N629" s="60">
        <v>46102.7951115162</v>
      </c>
      <c r="O629" s="60">
        <v>46102.7947734606</v>
      </c>
      <c r="P629" s="60">
        <v>46102.6007109375</v>
      </c>
      <c r="Q629" s="60">
        <v>46102.7951338542</v>
      </c>
      <c r="R629" s="59">
        <v>2571.91</v>
      </c>
      <c r="S629" s="59">
        <v>10921.48</v>
      </c>
      <c r="T629" s="59">
        <v>29450.44</v>
      </c>
      <c r="U629" s="59">
        <v>25624.38</v>
      </c>
      <c r="V629" s="59">
        <v>37</v>
      </c>
      <c r="W629" s="59">
        <v>151</v>
      </c>
      <c r="X629" s="59">
        <v>408</v>
      </c>
      <c r="Y629" s="59">
        <v>351</v>
      </c>
      <c r="Z629" s="59">
        <v>100.4877647059</v>
      </c>
      <c r="AA629" s="59">
        <v>0.5923170906</v>
      </c>
      <c r="AB629" s="59">
        <v>-0.4122706746</v>
      </c>
      <c r="AC629" s="59">
        <v>-0.3370606076</v>
      </c>
      <c r="AD629" s="61">
        <f>IF(AND($G629="正式版",$H629="中西医诊所"),IFERROR(R629/同类汇总数据!C$3,0),IF(AND($G629="正式版",$H629="中医诊所"),IFERROR(R629/同类汇总数据!C$4,0),IF(AND($G629="正式版",$H629="口腔诊所"),IFERROR(R629/同类汇总数据!C$5,0),IF(AND($G629="检查版",$H629="中西医诊所"),IFERROR(R629/同类汇总数据!C$6,0),IF(AND($G629="检查版",$H629="中医诊所"),IFERROR(R629/同类汇总数据!C$7,0),IF(AND($G629="检查版",$H629="口腔诊所"),IFERROR(R629/同类汇总数据!C$8,0),IF(AND($G629="互联网版",$H629="中西医诊所"),IFERROR(R629/同类汇总数据!C$9,0),IF(AND($G629="互联网版",$H629="中医诊所"),IFERROR(R629/同类汇总数据!C$10,0),IF(AND($G629="互联网版",$H629="口腔诊所"),IFERROR(R629/同类汇总数据!C$11,0))))))))))</f>
        <v>0.281029249688033</v>
      </c>
      <c r="AE629" s="61">
        <f>IF(AND($G629="正式版",$H629="中西医诊所"),IFERROR(S629/同类汇总数据!D$3,0),IF(AND($G629="正式版",$H629="中医诊所"),IFERROR(S629/同类汇总数据!D$4,0),IF(AND($G629="正式版",$H629="口腔诊所"),IFERROR(S629/同类汇总数据!D$5,0),IF(AND($G629="检查版",$H629="中西医诊所"),IFERROR(S629/同类汇总数据!D$6,0),IF(AND($G629="检查版",$H629="中医诊所"),IFERROR(S629/同类汇总数据!D$7,0),IF(AND($G629="检查版",$H629="口腔诊所"),IFERROR(S629/同类汇总数据!D$8,0),IF(AND($G629="互联网版",$H629="中西医诊所"),IFERROR(S629/同类汇总数据!D$9,0),IF(AND($G629="互联网版",$H629="中医诊所"),IFERROR(S629/同类汇总数据!D$10,0),IF(AND($G629="互联网版",$H629="口腔诊所"),IFERROR(S629/同类汇总数据!D$11,0))))))))))</f>
        <v>0.299352275629229</v>
      </c>
      <c r="AF629" s="61">
        <f>IF(AND($G629="正式版",$H629="中西医诊所"),IFERROR(T629/同类汇总数据!E$3,0),IF(AND($G629="正式版",$H629="中医诊所"),IFERROR(T629/同类汇总数据!E$4,0),IF(AND($G629="正式版",$H629="口腔诊所"),IFERROR(T629/同类汇总数据!E$5,0),IF(AND($G629="检查版",$H629="中西医诊所"),IFERROR(T629/同类汇总数据!E$6,0),IF(AND($G629="检查版",$H629="中医诊所"),IFERROR(T629/同类汇总数据!E$7,0),IF(AND($G629="检查版",$H629="口腔诊所"),IFERROR(T629/同类汇总数据!E$8,0),IF(AND($G629="互联网版",$H629="中西医诊所"),IFERROR(T629/同类汇总数据!E$9,0),IF(AND($G629="互联网版",$H629="中医诊所"),IFERROR(T629/同类汇总数据!E$10,0),IF(AND($G629="互联网版",$H629="口腔诊所"),IFERROR(T629/同类汇总数据!E$11,0))))))))))</f>
        <v>0.269899782042734</v>
      </c>
      <c r="AG629" s="61">
        <f>IF(AND($G629="正式版",$H629="中西医诊所"),IFERROR(U629/同类汇总数据!F$3,0),IF(AND($G629="正式版",$H629="中医诊所"),IFERROR(U629/同类汇总数据!F$4,0),IF(AND($G629="正式版",$H629="口腔诊所"),IFERROR(U629/同类汇总数据!F$5,0),IF(AND($G629="检查版",$H629="中西医诊所"),IFERROR(U629/同类汇总数据!F$6,0),IF(AND($G629="检查版",$H629="中医诊所"),IFERROR(U629/同类汇总数据!F$7,0),IF(AND($G629="检查版",$H629="口腔诊所"),IFERROR(U629/同类汇总数据!F$8,0),IF(AND($G629="互联网版",$H629="中西医诊所"),IFERROR(U629/同类汇总数据!F$9,0),IF(AND($G629="互联网版",$H629="中医诊所"),IFERROR(U629/同类汇总数据!F$10,0),IF(AND($G629="互联网版",$H629="口腔诊所"),IFERROR(U629/同类汇总数据!F$11,0))))))))))</f>
        <v>0.267134388372525</v>
      </c>
      <c r="AH629" s="61">
        <f>IF(AND($G629="正式版",$H629="中西医诊所"),IFERROR(V629/同类汇总数据!G$3,0),IF(AND($G629="正式版",$H629="中医诊所"),IFERROR(V629/同类汇总数据!G$4,0),IF(AND($G629="正式版",$H629="口腔诊所"),IFERROR(V629/同类汇总数据!G$5,0),IF(AND($G629="检查版",$H629="中西医诊所"),IFERROR(V629/同类汇总数据!G$6,0),IF(AND($G629="检查版",$H629="中医诊所"),IFERROR(V629/同类汇总数据!G$7,0),IF(AND($G629="检查版",$H629="口腔诊所"),IFERROR(V629/同类汇总数据!G$8,0),IF(AND($G629="互联网版",$H629="中西医诊所"),IFERROR(V629/同类汇总数据!G$9,0),IF(AND($G629="互联网版",$H629="中医诊所"),IFERROR(V629/同类汇总数据!G$10,0),IF(AND($G629="互联网版",$H629="口腔诊所"),IFERROR(V629/同类汇总数据!G$11,0))))))))))</f>
        <v>0.390290829958724</v>
      </c>
      <c r="AI629" s="61">
        <f>IF(AND($G629="正式版",$H629="中西医诊所"),IFERROR(W629/同类汇总数据!H$3,0),IF(AND($G629="正式版",$H629="中医诊所"),IFERROR(W629/同类汇总数据!H$4,0),IF(AND($G629="正式版",$H629="口腔诊所"),IFERROR(W629/同类汇总数据!H$5,0),IF(AND($G629="检查版",$H629="中西医诊所"),IFERROR(W629/同类汇总数据!H$6,0),IF(AND($G629="检查版",$H629="中医诊所"),IFERROR(W629/同类汇总数据!H$7,0),IF(AND($G629="检查版",$H629="口腔诊所"),IFERROR(W629/同类汇总数据!H$8,0),IF(AND($G629="互联网版",$H629="中西医诊所"),IFERROR(W629/同类汇总数据!H$9,0),IF(AND($G629="互联网版",$H629="中医诊所"),IFERROR(W629/同类汇总数据!H$10,0),IF(AND($G629="互联网版",$H629="口腔诊所"),IFERROR(W629/同类汇总数据!H$11,0))))))))))</f>
        <v>0.412985353515463</v>
      </c>
      <c r="AJ629" s="61">
        <f>IF(AND($G629="正式版",$H629="中西医诊所"),IFERROR(X629/同类汇总数据!I$3,0),IF(AND($G629="正式版",$H629="中医诊所"),IFERROR(X629/同类汇总数据!I$4,0),IF(AND($G629="正式版",$H629="口腔诊所"),IFERROR(X629/同类汇总数据!I$5,0),IF(AND($G629="检查版",$H629="中西医诊所"),IFERROR(X629/同类汇总数据!I$6,0),IF(AND($G629="检查版",$H629="中医诊所"),IFERROR(X629/同类汇总数据!I$7,0),IF(AND($G629="检查版",$H629="口腔诊所"),IFERROR(X629/同类汇总数据!I$8,0),IF(AND($G629="互联网版",$H629="中西医诊所"),IFERROR(X629/同类汇总数据!I$9,0),IF(AND($G629="互联网版",$H629="中医诊所"),IFERROR(X629/同类汇总数据!I$10,0),IF(AND($G629="互联网版",$H629="口腔诊所"),IFERROR(X629/同类汇总数据!I$11,0))))))))))</f>
        <v>0.360771446071875</v>
      </c>
      <c r="AK629" s="61">
        <f>IF(AND($G629="正式版",$H629="中西医诊所"),IFERROR(Y629/同类汇总数据!J$3,0),IF(AND($G629="正式版",$H629="中医诊所"),IFERROR(Y629/同类汇总数据!J$4,0),IF(AND($G629="正式版",$H629="口腔诊所"),IFERROR(Y629/同类汇总数据!J$5,0),IF(AND($G629="检查版",$H629="中西医诊所"),IFERROR(Y629/同类汇总数据!J$6,0),IF(AND($G629="检查版",$H629="中医诊所"),IFERROR(Y629/同类汇总数据!J$7,0),IF(AND($G629="检查版",$H629="口腔诊所"),IFERROR(Y629/同类汇总数据!J$8,0),IF(AND($G629="互联网版",$H629="中西医诊所"),IFERROR(Y629/同类汇总数据!J$9,0),IF(AND($G629="互联网版",$H629="中医诊所"),IFERROR(Y629/同类汇总数据!J$10,0),IF(AND($G629="互联网版",$H629="口腔诊所"),IFERROR(Y629/同类汇总数据!J$11,0))))))))))</f>
        <v>0.350725592296587</v>
      </c>
      <c r="AL629" s="62" t="str">
        <f ca="1" t="shared" si="158"/>
        <v>-</v>
      </c>
      <c r="AM629" s="62" t="str">
        <f t="shared" si="159"/>
        <v>低于同行50%</v>
      </c>
      <c r="AN629" s="5" t="str">
        <f t="shared" si="160"/>
        <v>低于同行50%</v>
      </c>
      <c r="AO629" s="63">
        <f t="shared" si="161"/>
        <v>46102.7951338542</v>
      </c>
      <c r="AP629" s="5" t="str">
        <f t="shared" si="162"/>
        <v/>
      </c>
      <c r="AQ629" s="60">
        <v>45492.4844070949</v>
      </c>
    </row>
    <row r="630" ht="17" spans="1:43">
      <c r="A630" s="5">
        <f t="shared" si="166"/>
        <v>627</v>
      </c>
      <c r="B630" s="55" t="str">
        <f t="shared" si="155"/>
        <v>连续三月交易上升</v>
      </c>
      <c r="C630" s="2" t="str">
        <f t="shared" si="156"/>
        <v/>
      </c>
      <c r="D630" s="56" t="str">
        <f t="shared" si="157"/>
        <v>-</v>
      </c>
      <c r="E630" s="84" t="s">
        <v>1749</v>
      </c>
      <c r="F630" s="58">
        <v>45497.4041037153</v>
      </c>
      <c r="G630" s="59" t="s">
        <v>38</v>
      </c>
      <c r="H630" s="59" t="s">
        <v>39</v>
      </c>
      <c r="I630" s="59" t="s">
        <v>40</v>
      </c>
      <c r="J630" s="59" t="s">
        <v>280</v>
      </c>
      <c r="K630" s="59" t="s">
        <v>1750</v>
      </c>
      <c r="L630" s="59"/>
      <c r="M630" s="60">
        <v>46104.3699537037</v>
      </c>
      <c r="N630" s="60">
        <v>46103.8451366551</v>
      </c>
      <c r="O630" s="60">
        <v>46103.8444725231</v>
      </c>
      <c r="P630" s="60">
        <v>46099.5896806134</v>
      </c>
      <c r="Q630" s="60">
        <v>46103.8886674306</v>
      </c>
      <c r="R630" s="59">
        <v>5442</v>
      </c>
      <c r="S630" s="59">
        <v>20344.9</v>
      </c>
      <c r="T630" s="59">
        <v>49531.2</v>
      </c>
      <c r="U630" s="59">
        <v>42445.2</v>
      </c>
      <c r="V630" s="59">
        <v>30</v>
      </c>
      <c r="W630" s="59">
        <v>90</v>
      </c>
      <c r="X630" s="59">
        <v>220</v>
      </c>
      <c r="Y630" s="59">
        <v>192</v>
      </c>
      <c r="Z630" s="59">
        <v>362.7794871795</v>
      </c>
      <c r="AA630" s="59">
        <v>0.63131139</v>
      </c>
      <c r="AB630" s="59">
        <v>-0.2538648383</v>
      </c>
      <c r="AC630" s="59">
        <v>-0.2437084295</v>
      </c>
      <c r="AD630" s="61">
        <f>IF(AND($G630="正式版",$H630="中西医诊所"),IFERROR(R630/同类汇总数据!C$3,0),IF(AND($G630="正式版",$H630="中医诊所"),IFERROR(R630/同类汇总数据!C$4,0),IF(AND($G630="正式版",$H630="口腔诊所"),IFERROR(R630/同类汇总数据!C$5,0),IF(AND($G630="检查版",$H630="中西医诊所"),IFERROR(R630/同类汇总数据!C$6,0),IF(AND($G630="检查版",$H630="中医诊所"),IFERROR(R630/同类汇总数据!C$7,0),IF(AND($G630="检查版",$H630="口腔诊所"),IFERROR(R630/同类汇总数据!C$8,0),IF(AND($G630="互联网版",$H630="中西医诊所"),IFERROR(R630/同类汇总数据!C$9,0),IF(AND($G630="互联网版",$H630="中医诊所"),IFERROR(R630/同类汇总数据!C$10,0),IF(AND($G630="互联网版",$H630="口腔诊所"),IFERROR(R630/同类汇总数据!C$11,0))))))))))</f>
        <v>0.594640238889494</v>
      </c>
      <c r="AE630" s="61">
        <f>IF(AND($G630="正式版",$H630="中西医诊所"),IFERROR(S630/同类汇总数据!D$3,0),IF(AND($G630="正式版",$H630="中医诊所"),IFERROR(S630/同类汇总数据!D$4,0),IF(AND($G630="正式版",$H630="口腔诊所"),IFERROR(S630/同类汇总数据!D$5,0),IF(AND($G630="检查版",$H630="中西医诊所"),IFERROR(S630/同类汇总数据!D$6,0),IF(AND($G630="检查版",$H630="中医诊所"),IFERROR(S630/同类汇总数据!D$7,0),IF(AND($G630="检查版",$H630="口腔诊所"),IFERROR(S630/同类汇总数据!D$8,0),IF(AND($G630="互联网版",$H630="中西医诊所"),IFERROR(S630/同类汇总数据!D$9,0),IF(AND($G630="互联网版",$H630="中医诊所"),IFERROR(S630/同类汇总数据!D$10,0),IF(AND($G630="互联网版",$H630="口腔诊所"),IFERROR(S630/同类汇总数据!D$11,0))))))))))</f>
        <v>0.557643479862538</v>
      </c>
      <c r="AF630" s="61">
        <f>IF(AND($G630="正式版",$H630="中西医诊所"),IFERROR(T630/同类汇总数据!E$3,0),IF(AND($G630="正式版",$H630="中医诊所"),IFERROR(T630/同类汇总数据!E$4,0),IF(AND($G630="正式版",$H630="口腔诊所"),IFERROR(T630/同类汇总数据!E$5,0),IF(AND($G630="检查版",$H630="中西医诊所"),IFERROR(T630/同类汇总数据!E$6,0),IF(AND($G630="检查版",$H630="中医诊所"),IFERROR(T630/同类汇总数据!E$7,0),IF(AND($G630="检查版",$H630="口腔诊所"),IFERROR(T630/同类汇总数据!E$8,0),IF(AND($G630="互联网版",$H630="中西医诊所"),IFERROR(T630/同类汇总数据!E$9,0),IF(AND($G630="互联网版",$H630="中医诊所"),IFERROR(T630/同类汇总数据!E$10,0),IF(AND($G630="互联网版",$H630="口腔诊所"),IFERROR(T630/同类汇总数据!E$11,0))))))))))</f>
        <v>0.453930742098083</v>
      </c>
      <c r="AG630" s="61">
        <f>IF(AND($G630="正式版",$H630="中西医诊所"),IFERROR(U630/同类汇总数据!F$3,0),IF(AND($G630="正式版",$H630="中医诊所"),IFERROR(U630/同类汇总数据!F$4,0),IF(AND($G630="正式版",$H630="口腔诊所"),IFERROR(U630/同类汇总数据!F$5,0),IF(AND($G630="检查版",$H630="中西医诊所"),IFERROR(U630/同类汇总数据!F$6,0),IF(AND($G630="检查版",$H630="中医诊所"),IFERROR(U630/同类汇总数据!F$7,0),IF(AND($G630="检查版",$H630="口腔诊所"),IFERROR(U630/同类汇总数据!F$8,0),IF(AND($G630="互联网版",$H630="中西医诊所"),IFERROR(U630/同类汇总数据!F$9,0),IF(AND($G630="互联网版",$H630="中医诊所"),IFERROR(U630/同类汇总数据!F$10,0),IF(AND($G630="互联网版",$H630="口腔诊所"),IFERROR(U630/同类汇总数据!F$11,0))))))))))</f>
        <v>0.4424915858003</v>
      </c>
      <c r="AH630" s="61">
        <f>IF(AND($G630="正式版",$H630="中西医诊所"),IFERROR(V630/同类汇总数据!G$3,0),IF(AND($G630="正式版",$H630="中医诊所"),IFERROR(V630/同类汇总数据!G$4,0),IF(AND($G630="正式版",$H630="口腔诊所"),IFERROR(V630/同类汇总数据!G$5,0),IF(AND($G630="检查版",$H630="中西医诊所"),IFERROR(V630/同类汇总数据!G$6,0),IF(AND($G630="检查版",$H630="中医诊所"),IFERROR(V630/同类汇总数据!G$7,0),IF(AND($G630="检查版",$H630="口腔诊所"),IFERROR(V630/同类汇总数据!G$8,0),IF(AND($G630="互联网版",$H630="中西医诊所"),IFERROR(V630/同类汇总数据!G$9,0),IF(AND($G630="互联网版",$H630="中医诊所"),IFERROR(V630/同类汇总数据!G$10,0),IF(AND($G630="互联网版",$H630="口腔诊所"),IFERROR(V630/同类汇总数据!G$11,0))))))))))</f>
        <v>0.316452024290857</v>
      </c>
      <c r="AI630" s="61">
        <f>IF(AND($G630="正式版",$H630="中西医诊所"),IFERROR(W630/同类汇总数据!H$3,0),IF(AND($G630="正式版",$H630="中医诊所"),IFERROR(W630/同类汇总数据!H$4,0),IF(AND($G630="正式版",$H630="口腔诊所"),IFERROR(W630/同类汇总数据!H$5,0),IF(AND($G630="检查版",$H630="中西医诊所"),IFERROR(W630/同类汇总数据!H$6,0),IF(AND($G630="检查版",$H630="中医诊所"),IFERROR(W630/同类汇总数据!H$7,0),IF(AND($G630="检查版",$H630="口腔诊所"),IFERROR(W630/同类汇总数据!H$8,0),IF(AND($G630="互联网版",$H630="中西医诊所"),IFERROR(W630/同类汇总数据!H$9,0),IF(AND($G630="互联网版",$H630="中医诊所"),IFERROR(W630/同类汇总数据!H$10,0),IF(AND($G630="互联网版",$H630="口腔诊所"),IFERROR(W630/同类汇总数据!H$11,0))))))))))</f>
        <v>0.24615021070458</v>
      </c>
      <c r="AJ630" s="61">
        <f>IF(AND($G630="正式版",$H630="中西医诊所"),IFERROR(X630/同类汇总数据!I$3,0),IF(AND($G630="正式版",$H630="中医诊所"),IFERROR(X630/同类汇总数据!I$4,0),IF(AND($G630="正式版",$H630="口腔诊所"),IFERROR(X630/同类汇总数据!I$5,0),IF(AND($G630="检查版",$H630="中西医诊所"),IFERROR(X630/同类汇总数据!I$6,0),IF(AND($G630="检查版",$H630="中医诊所"),IFERROR(X630/同类汇总数据!I$7,0),IF(AND($G630="检查版",$H630="口腔诊所"),IFERROR(X630/同类汇总数据!I$8,0),IF(AND($G630="互联网版",$H630="中西医诊所"),IFERROR(X630/同类汇总数据!I$9,0),IF(AND($G630="互联网版",$H630="中医诊所"),IFERROR(X630/同类汇总数据!I$10,0),IF(AND($G630="互联网版",$H630="口腔诊所"),IFERROR(X630/同类汇总数据!I$11,0))))))))))</f>
        <v>0.194533622881894</v>
      </c>
      <c r="AK630" s="61">
        <f>IF(AND($G630="正式版",$H630="中西医诊所"),IFERROR(Y630/同类汇总数据!J$3,0),IF(AND($G630="正式版",$H630="中医诊所"),IFERROR(Y630/同类汇总数据!J$4,0),IF(AND($G630="正式版",$H630="口腔诊所"),IFERROR(Y630/同类汇总数据!J$5,0),IF(AND($G630="检查版",$H630="中西医诊所"),IFERROR(Y630/同类汇总数据!J$6,0),IF(AND($G630="检查版",$H630="中医诊所"),IFERROR(Y630/同类汇总数据!J$7,0),IF(AND($G630="检查版",$H630="口腔诊所"),IFERROR(Y630/同类汇总数据!J$8,0),IF(AND($G630="互联网版",$H630="中西医诊所"),IFERROR(Y630/同类汇总数据!J$9,0),IF(AND($G630="互联网版",$H630="中医诊所"),IFERROR(Y630/同类汇总数据!J$10,0),IF(AND($G630="互联网版",$H630="口腔诊所"),IFERROR(Y630/同类汇总数据!J$11,0))))))))))</f>
        <v>0.191849896640868</v>
      </c>
      <c r="AL630" s="62" t="str">
        <f ca="1" t="shared" si="158"/>
        <v>-</v>
      </c>
      <c r="AM630" s="62" t="str">
        <f t="shared" si="159"/>
        <v/>
      </c>
      <c r="AN630" s="5" t="str">
        <f t="shared" si="160"/>
        <v>低于同行50%</v>
      </c>
      <c r="AO630" s="63">
        <f t="shared" si="161"/>
        <v>46104.3699537037</v>
      </c>
      <c r="AP630" s="5" t="str">
        <f t="shared" si="162"/>
        <v/>
      </c>
      <c r="AQ630" s="60">
        <v>45492.6409385417</v>
      </c>
    </row>
    <row r="631" ht="17" spans="1:43">
      <c r="A631" s="5">
        <f t="shared" si="166"/>
        <v>628</v>
      </c>
      <c r="B631" s="55" t="str">
        <f t="shared" si="155"/>
        <v>无交易</v>
      </c>
      <c r="C631" s="2" t="str">
        <f t="shared" si="156"/>
        <v/>
      </c>
      <c r="D631" s="56" t="str">
        <f t="shared" si="157"/>
        <v>流失</v>
      </c>
      <c r="E631" s="84" t="s">
        <v>1751</v>
      </c>
      <c r="F631" s="58">
        <v>45497.6535678704</v>
      </c>
      <c r="G631" s="59" t="s">
        <v>38</v>
      </c>
      <c r="H631" s="59" t="s">
        <v>39</v>
      </c>
      <c r="I631" s="59" t="s">
        <v>40</v>
      </c>
      <c r="J631" s="59" t="s">
        <v>280</v>
      </c>
      <c r="K631" s="59" t="s">
        <v>1752</v>
      </c>
      <c r="L631" s="59" t="s">
        <v>1279</v>
      </c>
      <c r="M631" s="60">
        <v>45873.5465740741</v>
      </c>
      <c r="N631" s="60">
        <v>45792.535007662</v>
      </c>
      <c r="O631" s="60">
        <v>45788.7146118634</v>
      </c>
      <c r="P631" s="60">
        <v>45761.5053838079</v>
      </c>
      <c r="Q631" s="60">
        <v>45792.5350251157</v>
      </c>
      <c r="R631" s="59"/>
      <c r="S631" s="59"/>
      <c r="T631" s="59"/>
      <c r="U631" s="59"/>
      <c r="V631" s="59"/>
      <c r="W631" s="59"/>
      <c r="X631" s="59"/>
      <c r="Y631" s="59"/>
      <c r="Z631" s="59"/>
      <c r="AA631" s="59"/>
      <c r="AB631" s="59"/>
      <c r="AC631" s="59"/>
      <c r="AD631" s="61">
        <f>IF(AND($G631="正式版",$H631="中西医诊所"),IFERROR(R631/同类汇总数据!C$3,0),IF(AND($G631="正式版",$H631="中医诊所"),IFERROR(R631/同类汇总数据!C$4,0),IF(AND($G631="正式版",$H631="口腔诊所"),IFERROR(R631/同类汇总数据!C$5,0),IF(AND($G631="检查版",$H631="中西医诊所"),IFERROR(R631/同类汇总数据!C$6,0),IF(AND($G631="检查版",$H631="中医诊所"),IFERROR(R631/同类汇总数据!C$7,0),IF(AND($G631="检查版",$H631="口腔诊所"),IFERROR(R631/同类汇总数据!C$8,0),IF(AND($G631="互联网版",$H631="中西医诊所"),IFERROR(R631/同类汇总数据!C$9,0),IF(AND($G631="互联网版",$H631="中医诊所"),IFERROR(R631/同类汇总数据!C$10,0),IF(AND($G631="互联网版",$H631="口腔诊所"),IFERROR(R631/同类汇总数据!C$11,0))))))))))</f>
        <v>0</v>
      </c>
      <c r="AE631" s="61">
        <f>IF(AND($G631="正式版",$H631="中西医诊所"),IFERROR(S631/同类汇总数据!D$3,0),IF(AND($G631="正式版",$H631="中医诊所"),IFERROR(S631/同类汇总数据!D$4,0),IF(AND($G631="正式版",$H631="口腔诊所"),IFERROR(S631/同类汇总数据!D$5,0),IF(AND($G631="检查版",$H631="中西医诊所"),IFERROR(S631/同类汇总数据!D$6,0),IF(AND($G631="检查版",$H631="中医诊所"),IFERROR(S631/同类汇总数据!D$7,0),IF(AND($G631="检查版",$H631="口腔诊所"),IFERROR(S631/同类汇总数据!D$8,0),IF(AND($G631="互联网版",$H631="中西医诊所"),IFERROR(S631/同类汇总数据!D$9,0),IF(AND($G631="互联网版",$H631="中医诊所"),IFERROR(S631/同类汇总数据!D$10,0),IF(AND($G631="互联网版",$H631="口腔诊所"),IFERROR(S631/同类汇总数据!D$11,0))))))))))</f>
        <v>0</v>
      </c>
      <c r="AF631" s="61">
        <f>IF(AND($G631="正式版",$H631="中西医诊所"),IFERROR(T631/同类汇总数据!E$3,0),IF(AND($G631="正式版",$H631="中医诊所"),IFERROR(T631/同类汇总数据!E$4,0),IF(AND($G631="正式版",$H631="口腔诊所"),IFERROR(T631/同类汇总数据!E$5,0),IF(AND($G631="检查版",$H631="中西医诊所"),IFERROR(T631/同类汇总数据!E$6,0),IF(AND($G631="检查版",$H631="中医诊所"),IFERROR(T631/同类汇总数据!E$7,0),IF(AND($G631="检查版",$H631="口腔诊所"),IFERROR(T631/同类汇总数据!E$8,0),IF(AND($G631="互联网版",$H631="中西医诊所"),IFERROR(T631/同类汇总数据!E$9,0),IF(AND($G631="互联网版",$H631="中医诊所"),IFERROR(T631/同类汇总数据!E$10,0),IF(AND($G631="互联网版",$H631="口腔诊所"),IFERROR(T631/同类汇总数据!E$11,0))))))))))</f>
        <v>0</v>
      </c>
      <c r="AG631" s="61">
        <f>IF(AND($G631="正式版",$H631="中西医诊所"),IFERROR(U631/同类汇总数据!F$3,0),IF(AND($G631="正式版",$H631="中医诊所"),IFERROR(U631/同类汇总数据!F$4,0),IF(AND($G631="正式版",$H631="口腔诊所"),IFERROR(U631/同类汇总数据!F$5,0),IF(AND($G631="检查版",$H631="中西医诊所"),IFERROR(U631/同类汇总数据!F$6,0),IF(AND($G631="检查版",$H631="中医诊所"),IFERROR(U631/同类汇总数据!F$7,0),IF(AND($G631="检查版",$H631="口腔诊所"),IFERROR(U631/同类汇总数据!F$8,0),IF(AND($G631="互联网版",$H631="中西医诊所"),IFERROR(U631/同类汇总数据!F$9,0),IF(AND($G631="互联网版",$H631="中医诊所"),IFERROR(U631/同类汇总数据!F$10,0),IF(AND($G631="互联网版",$H631="口腔诊所"),IFERROR(U631/同类汇总数据!F$11,0))))))))))</f>
        <v>0</v>
      </c>
      <c r="AH631" s="61">
        <f>IF(AND($G631="正式版",$H631="中西医诊所"),IFERROR(V631/同类汇总数据!G$3,0),IF(AND($G631="正式版",$H631="中医诊所"),IFERROR(V631/同类汇总数据!G$4,0),IF(AND($G631="正式版",$H631="口腔诊所"),IFERROR(V631/同类汇总数据!G$5,0),IF(AND($G631="检查版",$H631="中西医诊所"),IFERROR(V631/同类汇总数据!G$6,0),IF(AND($G631="检查版",$H631="中医诊所"),IFERROR(V631/同类汇总数据!G$7,0),IF(AND($G631="检查版",$H631="口腔诊所"),IFERROR(V631/同类汇总数据!G$8,0),IF(AND($G631="互联网版",$H631="中西医诊所"),IFERROR(V631/同类汇总数据!G$9,0),IF(AND($G631="互联网版",$H631="中医诊所"),IFERROR(V631/同类汇总数据!G$10,0),IF(AND($G631="互联网版",$H631="口腔诊所"),IFERROR(V631/同类汇总数据!G$11,0))))))))))</f>
        <v>0</v>
      </c>
      <c r="AI631" s="61">
        <f>IF(AND($G631="正式版",$H631="中西医诊所"),IFERROR(W631/同类汇总数据!H$3,0),IF(AND($G631="正式版",$H631="中医诊所"),IFERROR(W631/同类汇总数据!H$4,0),IF(AND($G631="正式版",$H631="口腔诊所"),IFERROR(W631/同类汇总数据!H$5,0),IF(AND($G631="检查版",$H631="中西医诊所"),IFERROR(W631/同类汇总数据!H$6,0),IF(AND($G631="检查版",$H631="中医诊所"),IFERROR(W631/同类汇总数据!H$7,0),IF(AND($G631="检查版",$H631="口腔诊所"),IFERROR(W631/同类汇总数据!H$8,0),IF(AND($G631="互联网版",$H631="中西医诊所"),IFERROR(W631/同类汇总数据!H$9,0),IF(AND($G631="互联网版",$H631="中医诊所"),IFERROR(W631/同类汇总数据!H$10,0),IF(AND($G631="互联网版",$H631="口腔诊所"),IFERROR(W631/同类汇总数据!H$11,0))))))))))</f>
        <v>0</v>
      </c>
      <c r="AJ631" s="61">
        <f>IF(AND($G631="正式版",$H631="中西医诊所"),IFERROR(X631/同类汇总数据!I$3,0),IF(AND($G631="正式版",$H631="中医诊所"),IFERROR(X631/同类汇总数据!I$4,0),IF(AND($G631="正式版",$H631="口腔诊所"),IFERROR(X631/同类汇总数据!I$5,0),IF(AND($G631="检查版",$H631="中西医诊所"),IFERROR(X631/同类汇总数据!I$6,0),IF(AND($G631="检查版",$H631="中医诊所"),IFERROR(X631/同类汇总数据!I$7,0),IF(AND($G631="检查版",$H631="口腔诊所"),IFERROR(X631/同类汇总数据!I$8,0),IF(AND($G631="互联网版",$H631="中西医诊所"),IFERROR(X631/同类汇总数据!I$9,0),IF(AND($G631="互联网版",$H631="中医诊所"),IFERROR(X631/同类汇总数据!I$10,0),IF(AND($G631="互联网版",$H631="口腔诊所"),IFERROR(X631/同类汇总数据!I$11,0))))))))))</f>
        <v>0</v>
      </c>
      <c r="AK631" s="61">
        <f>IF(AND($G631="正式版",$H631="中西医诊所"),IFERROR(Y631/同类汇总数据!J$3,0),IF(AND($G631="正式版",$H631="中医诊所"),IFERROR(Y631/同类汇总数据!J$4,0),IF(AND($G631="正式版",$H631="口腔诊所"),IFERROR(Y631/同类汇总数据!J$5,0),IF(AND($G631="检查版",$H631="中西医诊所"),IFERROR(Y631/同类汇总数据!J$6,0),IF(AND($G631="检查版",$H631="中医诊所"),IFERROR(Y631/同类汇总数据!J$7,0),IF(AND($G631="检查版",$H631="口腔诊所"),IFERROR(Y631/同类汇总数据!J$8,0),IF(AND($G631="互联网版",$H631="中西医诊所"),IFERROR(Y631/同类汇总数据!J$9,0),IF(AND($G631="互联网版",$H631="中医诊所"),IFERROR(Y631/同类汇总数据!J$10,0),IF(AND($G631="互联网版",$H631="口腔诊所"),IFERROR(Y631/同类汇总数据!J$11,0))))))))))</f>
        <v>0</v>
      </c>
      <c r="AL631" s="62" t="str">
        <f ca="1" t="shared" si="158"/>
        <v>今年内未操作</v>
      </c>
      <c r="AM631" s="62" t="str">
        <f t="shared" si="159"/>
        <v>低于同行20%</v>
      </c>
      <c r="AN631" s="5" t="str">
        <f t="shared" si="160"/>
        <v>低于同行20%</v>
      </c>
      <c r="AO631" s="63">
        <f t="shared" si="161"/>
        <v>45873.5465740741</v>
      </c>
      <c r="AP631" s="5" t="str">
        <f t="shared" si="162"/>
        <v/>
      </c>
      <c r="AQ631" s="60">
        <v>45494.4658792824</v>
      </c>
    </row>
    <row r="632" ht="17" spans="1:43">
      <c r="A632" s="5">
        <f t="shared" si="166"/>
        <v>629</v>
      </c>
      <c r="B632" s="55" t="str">
        <f t="shared" si="155"/>
        <v>交易波动较大</v>
      </c>
      <c r="C632" s="2" t="str">
        <f t="shared" si="156"/>
        <v/>
      </c>
      <c r="D632" s="56" t="str">
        <f t="shared" si="157"/>
        <v>-</v>
      </c>
      <c r="E632" s="84" t="s">
        <v>1753</v>
      </c>
      <c r="F632" s="58">
        <v>45498.425806875</v>
      </c>
      <c r="G632" s="59" t="s">
        <v>38</v>
      </c>
      <c r="H632" s="59" t="s">
        <v>39</v>
      </c>
      <c r="I632" s="59" t="s">
        <v>40</v>
      </c>
      <c r="J632" s="59" t="s">
        <v>155</v>
      </c>
      <c r="K632" s="59" t="s">
        <v>1754</v>
      </c>
      <c r="L632" s="59"/>
      <c r="M632" s="60">
        <v>46103.8251388889</v>
      </c>
      <c r="N632" s="60">
        <v>46103.8289383333</v>
      </c>
      <c r="O632" s="60"/>
      <c r="P632" s="60">
        <v>45990.4840679861</v>
      </c>
      <c r="Q632" s="60">
        <v>46103.8289816435</v>
      </c>
      <c r="R632" s="59">
        <v>853</v>
      </c>
      <c r="S632" s="59">
        <v>1690</v>
      </c>
      <c r="T632" s="59">
        <v>5290</v>
      </c>
      <c r="U632" s="59">
        <v>4662</v>
      </c>
      <c r="V632" s="59">
        <v>17</v>
      </c>
      <c r="W632" s="59">
        <v>40</v>
      </c>
      <c r="X632" s="59">
        <v>125</v>
      </c>
      <c r="Y632" s="59">
        <v>108</v>
      </c>
      <c r="Z632" s="59">
        <v>55.5</v>
      </c>
      <c r="AA632" s="59">
        <v>-0.0253748558</v>
      </c>
      <c r="AB632" s="59">
        <v>-0.0707395498</v>
      </c>
      <c r="AC632" s="59">
        <v>-0.4132997956</v>
      </c>
      <c r="AD632" s="61">
        <f>IF(AND($G632="正式版",$H632="中西医诊所"),IFERROR(R632/同类汇总数据!C$3,0),IF(AND($G632="正式版",$H632="中医诊所"),IFERROR(R632/同类汇总数据!C$4,0),IF(AND($G632="正式版",$H632="口腔诊所"),IFERROR(R632/同类汇总数据!C$5,0),IF(AND($G632="检查版",$H632="中西医诊所"),IFERROR(R632/同类汇总数据!C$6,0),IF(AND($G632="检查版",$H632="中医诊所"),IFERROR(R632/同类汇总数据!C$7,0),IF(AND($G632="检查版",$H632="口腔诊所"),IFERROR(R632/同类汇总数据!C$8,0),IF(AND($G632="互联网版",$H632="中西医诊所"),IFERROR(R632/同类汇总数据!C$9,0),IF(AND($G632="互联网版",$H632="中医诊所"),IFERROR(R632/同类汇总数据!C$10,0),IF(AND($G632="互联网版",$H632="口腔诊所"),IFERROR(R632/同类汇总数据!C$11,0))))))))))</f>
        <v>0.0932061969446414</v>
      </c>
      <c r="AE632" s="61">
        <f>IF(AND($G632="正式版",$H632="中西医诊所"),IFERROR(S632/同类汇总数据!D$3,0),IF(AND($G632="正式版",$H632="中医诊所"),IFERROR(S632/同类汇总数据!D$4,0),IF(AND($G632="正式版",$H632="口腔诊所"),IFERROR(S632/同类汇总数据!D$5,0),IF(AND($G632="检查版",$H632="中西医诊所"),IFERROR(S632/同类汇总数据!D$6,0),IF(AND($G632="检查版",$H632="中医诊所"),IFERROR(S632/同类汇总数据!D$7,0),IF(AND($G632="检查版",$H632="口腔诊所"),IFERROR(S632/同类汇总数据!D$8,0),IF(AND($G632="互联网版",$H632="中西医诊所"),IFERROR(S632/同类汇总数据!D$9,0),IF(AND($G632="互联网版",$H632="中医诊所"),IFERROR(S632/同类汇总数据!D$10,0),IF(AND($G632="互联网版",$H632="口腔诊所"),IFERROR(S632/同类汇总数据!D$11,0))))))))))</f>
        <v>0.0463220502911142</v>
      </c>
      <c r="AF632" s="61">
        <f>IF(AND($G632="正式版",$H632="中西医诊所"),IFERROR(T632/同类汇总数据!E$3,0),IF(AND($G632="正式版",$H632="中医诊所"),IFERROR(T632/同类汇总数据!E$4,0),IF(AND($G632="正式版",$H632="口腔诊所"),IFERROR(T632/同类汇总数据!E$5,0),IF(AND($G632="检查版",$H632="中西医诊所"),IFERROR(T632/同类汇总数据!E$6,0),IF(AND($G632="检查版",$H632="中医诊所"),IFERROR(T632/同类汇总数据!E$7,0),IF(AND($G632="检查版",$H632="口腔诊所"),IFERROR(T632/同类汇总数据!E$8,0),IF(AND($G632="互联网版",$H632="中西医诊所"),IFERROR(T632/同类汇总数据!E$9,0),IF(AND($G632="互联网版",$H632="中医诊所"),IFERROR(T632/同类汇总数据!E$10,0),IF(AND($G632="互联网版",$H632="口腔诊所"),IFERROR(T632/同类汇总数据!E$11,0))))))))))</f>
        <v>0.0484804249785763</v>
      </c>
      <c r="AG632" s="61">
        <f>IF(AND($G632="正式版",$H632="中西医诊所"),IFERROR(U632/同类汇总数据!F$3,0),IF(AND($G632="正式版",$H632="中医诊所"),IFERROR(U632/同类汇总数据!F$4,0),IF(AND($G632="正式版",$H632="口腔诊所"),IFERROR(U632/同类汇总数据!F$5,0),IF(AND($G632="检查版",$H632="中西医诊所"),IFERROR(U632/同类汇总数据!F$6,0),IF(AND($G632="检查版",$H632="中医诊所"),IFERROR(U632/同类汇总数据!F$7,0),IF(AND($G632="检查版",$H632="口腔诊所"),IFERROR(U632/同类汇总数据!F$8,0),IF(AND($G632="互联网版",$H632="中西医诊所"),IFERROR(U632/同类汇总数据!F$9,0),IF(AND($G632="互联网版",$H632="中医诊所"),IFERROR(U632/同类汇总数据!F$10,0),IF(AND($G632="互联网版",$H632="口腔诊所"),IFERROR(U632/同类汇总数据!F$11,0))))))))))</f>
        <v>0.0486013912763045</v>
      </c>
      <c r="AH632" s="61">
        <f>IF(AND($G632="正式版",$H632="中西医诊所"),IFERROR(V632/同类汇总数据!G$3,0),IF(AND($G632="正式版",$H632="中医诊所"),IFERROR(V632/同类汇总数据!G$4,0),IF(AND($G632="正式版",$H632="口腔诊所"),IFERROR(V632/同类汇总数据!G$5,0),IF(AND($G632="检查版",$H632="中西医诊所"),IFERROR(V632/同类汇总数据!G$6,0),IF(AND($G632="检查版",$H632="中医诊所"),IFERROR(V632/同类汇总数据!G$7,0),IF(AND($G632="检查版",$H632="口腔诊所"),IFERROR(V632/同类汇总数据!G$8,0),IF(AND($G632="互联网版",$H632="中西医诊所"),IFERROR(V632/同类汇总数据!G$9,0),IF(AND($G632="互联网版",$H632="中医诊所"),IFERROR(V632/同类汇总数据!G$10,0),IF(AND($G632="互联网版",$H632="口腔诊所"),IFERROR(V632/同类汇总数据!G$11,0))))))))))</f>
        <v>0.179322813764819</v>
      </c>
      <c r="AI632" s="61">
        <f>IF(AND($G632="正式版",$H632="中西医诊所"),IFERROR(W632/同类汇总数据!H$3,0),IF(AND($G632="正式版",$H632="中医诊所"),IFERROR(W632/同类汇总数据!H$4,0),IF(AND($G632="正式版",$H632="口腔诊所"),IFERROR(W632/同类汇总数据!H$5,0),IF(AND($G632="检查版",$H632="中西医诊所"),IFERROR(W632/同类汇总数据!H$6,0),IF(AND($G632="检查版",$H632="中医诊所"),IFERROR(W632/同类汇总数据!H$7,0),IF(AND($G632="检查版",$H632="口腔诊所"),IFERROR(W632/同类汇总数据!H$8,0),IF(AND($G632="互联网版",$H632="中西医诊所"),IFERROR(W632/同类汇总数据!H$9,0),IF(AND($G632="互联网版",$H632="中医诊所"),IFERROR(W632/同类汇总数据!H$10,0),IF(AND($G632="互联网版",$H632="口腔诊所"),IFERROR(W632/同类汇总数据!H$11,0))))))))))</f>
        <v>0.10940009364648</v>
      </c>
      <c r="AJ632" s="61">
        <f>IF(AND($G632="正式版",$H632="中西医诊所"),IFERROR(X632/同类汇总数据!I$3,0),IF(AND($G632="正式版",$H632="中医诊所"),IFERROR(X632/同类汇总数据!I$4,0),IF(AND($G632="正式版",$H632="口腔诊所"),IFERROR(X632/同类汇总数据!I$5,0),IF(AND($G632="检查版",$H632="中西医诊所"),IFERROR(X632/同类汇总数据!I$6,0),IF(AND($G632="检查版",$H632="中医诊所"),IFERROR(X632/同类汇总数据!I$7,0),IF(AND($G632="检查版",$H632="口腔诊所"),IFERROR(X632/同类汇总数据!I$8,0),IF(AND($G632="互联网版",$H632="中西医诊所"),IFERROR(X632/同类汇总数据!I$9,0),IF(AND($G632="互联网版",$H632="中医诊所"),IFERROR(X632/同类汇总数据!I$10,0),IF(AND($G632="互联网版",$H632="口腔诊所"),IFERROR(X632/同类汇总数据!I$11,0))))))))))</f>
        <v>0.11053046754653</v>
      </c>
      <c r="AK632" s="61">
        <f>IF(AND($G632="正式版",$H632="中西医诊所"),IFERROR(Y632/同类汇总数据!J$3,0),IF(AND($G632="正式版",$H632="中医诊所"),IFERROR(Y632/同类汇总数据!J$4,0),IF(AND($G632="正式版",$H632="口腔诊所"),IFERROR(Y632/同类汇总数据!J$5,0),IF(AND($G632="检查版",$H632="中西医诊所"),IFERROR(Y632/同类汇总数据!J$6,0),IF(AND($G632="检查版",$H632="中医诊所"),IFERROR(Y632/同类汇总数据!J$7,0),IF(AND($G632="检查版",$H632="口腔诊所"),IFERROR(Y632/同类汇总数据!J$8,0),IF(AND($G632="互联网版",$H632="中西医诊所"),IFERROR(Y632/同类汇总数据!J$9,0),IF(AND($G632="互联网版",$H632="中医诊所"),IFERROR(Y632/同类汇总数据!J$10,0),IF(AND($G632="互联网版",$H632="口腔诊所"),IFERROR(Y632/同类汇总数据!J$11,0))))))))))</f>
        <v>0.107915566860488</v>
      </c>
      <c r="AL632" s="62" t="str">
        <f ca="1" t="shared" si="158"/>
        <v>-</v>
      </c>
      <c r="AM632" s="62" t="str">
        <f t="shared" si="159"/>
        <v>低于同行20%</v>
      </c>
      <c r="AN632" s="5" t="str">
        <f t="shared" si="160"/>
        <v>低于同行20%</v>
      </c>
      <c r="AO632" s="63">
        <f t="shared" si="161"/>
        <v>46103.8289816435</v>
      </c>
      <c r="AP632" s="5" t="str">
        <f t="shared" si="162"/>
        <v/>
      </c>
      <c r="AQ632" s="60">
        <v>45494.468045787</v>
      </c>
    </row>
    <row r="633" ht="17" spans="1:43">
      <c r="A633" s="5">
        <f t="shared" si="166"/>
        <v>630</v>
      </c>
      <c r="B633" s="55" t="str">
        <f t="shared" si="155"/>
        <v>连续三月交易上升</v>
      </c>
      <c r="C633" s="2" t="str">
        <f t="shared" si="156"/>
        <v/>
      </c>
      <c r="D633" s="56" t="str">
        <f t="shared" si="157"/>
        <v>-</v>
      </c>
      <c r="E633" s="84" t="s">
        <v>1755</v>
      </c>
      <c r="F633" s="58">
        <v>45498.6737629977</v>
      </c>
      <c r="G633" s="59" t="s">
        <v>38</v>
      </c>
      <c r="H633" s="59" t="s">
        <v>39</v>
      </c>
      <c r="I633" s="59" t="s">
        <v>40</v>
      </c>
      <c r="J633" s="59" t="s">
        <v>155</v>
      </c>
      <c r="K633" s="59" t="s">
        <v>1756</v>
      </c>
      <c r="L633" s="59"/>
      <c r="M633" s="60">
        <v>46104.3559490741</v>
      </c>
      <c r="N633" s="60">
        <v>46099.6211245718</v>
      </c>
      <c r="O633" s="60"/>
      <c r="P633" s="60">
        <v>46091.4557444213</v>
      </c>
      <c r="Q633" s="60">
        <v>46099.6211513194</v>
      </c>
      <c r="R633" s="59">
        <v>269</v>
      </c>
      <c r="S633" s="59">
        <v>774</v>
      </c>
      <c r="T633" s="59">
        <v>2230.5</v>
      </c>
      <c r="U633" s="59">
        <v>2198.5</v>
      </c>
      <c r="V633" s="59">
        <v>4</v>
      </c>
      <c r="W633" s="59">
        <v>10</v>
      </c>
      <c r="X633" s="59">
        <v>48</v>
      </c>
      <c r="Y633" s="59">
        <v>46</v>
      </c>
      <c r="Z633" s="59">
        <v>91.6041666667</v>
      </c>
      <c r="AA633" s="59">
        <v>0.5418326693</v>
      </c>
      <c r="AB633" s="59">
        <v>-0.4740701938</v>
      </c>
      <c r="AC633" s="59">
        <v>1.2321741774</v>
      </c>
      <c r="AD633" s="61">
        <f>IF(AND($G633="正式版",$H633="中西医诊所"),IFERROR(R633/同类汇总数据!C$3,0),IF(AND($G633="正式版",$H633="中医诊所"),IFERROR(R633/同类汇总数据!C$4,0),IF(AND($G633="正式版",$H633="口腔诊所"),IFERROR(R633/同类汇总数据!C$5,0),IF(AND($G633="检查版",$H633="中西医诊所"),IFERROR(R633/同类汇总数据!C$6,0),IF(AND($G633="检查版",$H633="中医诊所"),IFERROR(R633/同类汇总数据!C$7,0),IF(AND($G633="检查版",$H633="口腔诊所"),IFERROR(R633/同类汇总数据!C$8,0),IF(AND($G633="互联网版",$H633="中西医诊所"),IFERROR(R633/同类汇总数据!C$9,0),IF(AND($G633="互联网版",$H633="中医诊所"),IFERROR(R633/同类汇总数据!C$10,0),IF(AND($G633="互联网版",$H633="口腔诊所"),IFERROR(R633/同类汇总数据!C$11,0))))))))))</f>
        <v>0.0293932789895762</v>
      </c>
      <c r="AE633" s="61">
        <f>IF(AND($G633="正式版",$H633="中西医诊所"),IFERROR(S633/同类汇总数据!D$3,0),IF(AND($G633="正式版",$H633="中医诊所"),IFERROR(S633/同类汇总数据!D$4,0),IF(AND($G633="正式版",$H633="口腔诊所"),IFERROR(S633/同类汇总数据!D$5,0),IF(AND($G633="检查版",$H633="中西医诊所"),IFERROR(S633/同类汇总数据!D$6,0),IF(AND($G633="检查版",$H633="中医诊所"),IFERROR(S633/同类汇总数据!D$7,0),IF(AND($G633="检查版",$H633="口腔诊所"),IFERROR(S633/同类汇总数据!D$8,0),IF(AND($G633="互联网版",$H633="中西医诊所"),IFERROR(S633/同类汇总数据!D$9,0),IF(AND($G633="互联网版",$H633="中医诊所"),IFERROR(S633/同类汇总数据!D$10,0),IF(AND($G633="互联网版",$H633="口腔诊所"),IFERROR(S633/同类汇总数据!D$11,0))))))))))</f>
        <v>0.021214950843386</v>
      </c>
      <c r="AF633" s="61">
        <f>IF(AND($G633="正式版",$H633="中西医诊所"),IFERROR(T633/同类汇总数据!E$3,0),IF(AND($G633="正式版",$H633="中医诊所"),IFERROR(T633/同类汇总数据!E$4,0),IF(AND($G633="正式版",$H633="口腔诊所"),IFERROR(T633/同类汇总数据!E$5,0),IF(AND($G633="检查版",$H633="中西医诊所"),IFERROR(T633/同类汇总数据!E$6,0),IF(AND($G633="检查版",$H633="中医诊所"),IFERROR(T633/同类汇总数据!E$7,0),IF(AND($G633="检查版",$H633="口腔诊所"),IFERROR(T633/同类汇总数据!E$8,0),IF(AND($G633="互联网版",$H633="中西医诊所"),IFERROR(T633/同类汇总数据!E$9,0),IF(AND($G633="互联网版",$H633="中医诊所"),IFERROR(T633/同类汇总数据!E$10,0),IF(AND($G633="互联网版",$H633="口腔诊所"),IFERROR(T633/同类汇总数据!E$11,0))))))))))</f>
        <v>0.0204415100027816</v>
      </c>
      <c r="AG633" s="61">
        <f>IF(AND($G633="正式版",$H633="中西医诊所"),IFERROR(U633/同类汇总数据!F$3,0),IF(AND($G633="正式版",$H633="中医诊所"),IFERROR(U633/同类汇总数据!F$4,0),IF(AND($G633="正式版",$H633="口腔诊所"),IFERROR(U633/同类汇总数据!F$5,0),IF(AND($G633="检查版",$H633="中西医诊所"),IFERROR(U633/同类汇总数据!F$6,0),IF(AND($G633="检查版",$H633="中医诊所"),IFERROR(U633/同类汇总数据!F$7,0),IF(AND($G633="检查版",$H633="口腔诊所"),IFERROR(U633/同类汇总数据!F$8,0),IF(AND($G633="互联网版",$H633="中西医诊所"),IFERROR(U633/同类汇总数据!F$9,0),IF(AND($G633="互联网版",$H633="中医诊所"),IFERROR(U633/同类汇总数据!F$10,0),IF(AND($G633="互联网版",$H633="口腔诊所"),IFERROR(U633/同类汇总数据!F$11,0))))))))))</f>
        <v>0.0229193819650269</v>
      </c>
      <c r="AH633" s="61">
        <f>IF(AND($G633="正式版",$H633="中西医诊所"),IFERROR(V633/同类汇总数据!G$3,0),IF(AND($G633="正式版",$H633="中医诊所"),IFERROR(V633/同类汇总数据!G$4,0),IF(AND($G633="正式版",$H633="口腔诊所"),IFERROR(V633/同类汇总数据!G$5,0),IF(AND($G633="检查版",$H633="中西医诊所"),IFERROR(V633/同类汇总数据!G$6,0),IF(AND($G633="检查版",$H633="中医诊所"),IFERROR(V633/同类汇总数据!G$7,0),IF(AND($G633="检查版",$H633="口腔诊所"),IFERROR(V633/同类汇总数据!G$8,0),IF(AND($G633="互联网版",$H633="中西医诊所"),IFERROR(V633/同类汇总数据!G$9,0),IF(AND($G633="互联网版",$H633="中医诊所"),IFERROR(V633/同类汇总数据!G$10,0),IF(AND($G633="互联网版",$H633="口腔诊所"),IFERROR(V633/同类汇总数据!G$11,0))))))))))</f>
        <v>0.042193603238781</v>
      </c>
      <c r="AI633" s="61">
        <f>IF(AND($G633="正式版",$H633="中西医诊所"),IFERROR(W633/同类汇总数据!H$3,0),IF(AND($G633="正式版",$H633="中医诊所"),IFERROR(W633/同类汇总数据!H$4,0),IF(AND($G633="正式版",$H633="口腔诊所"),IFERROR(W633/同类汇总数据!H$5,0),IF(AND($G633="检查版",$H633="中西医诊所"),IFERROR(W633/同类汇总数据!H$6,0),IF(AND($G633="检查版",$H633="中医诊所"),IFERROR(W633/同类汇总数据!H$7,0),IF(AND($G633="检查版",$H633="口腔诊所"),IFERROR(W633/同类汇总数据!H$8,0),IF(AND($G633="互联网版",$H633="中西医诊所"),IFERROR(W633/同类汇总数据!H$9,0),IF(AND($G633="互联网版",$H633="中医诊所"),IFERROR(W633/同类汇总数据!H$10,0),IF(AND($G633="互联网版",$H633="口腔诊所"),IFERROR(W633/同类汇总数据!H$11,0))))))))))</f>
        <v>0.02735002341162</v>
      </c>
      <c r="AJ633" s="61">
        <f>IF(AND($G633="正式版",$H633="中西医诊所"),IFERROR(X633/同类汇总数据!I$3,0),IF(AND($G633="正式版",$H633="中医诊所"),IFERROR(X633/同类汇总数据!I$4,0),IF(AND($G633="正式版",$H633="口腔诊所"),IFERROR(X633/同类汇总数据!I$5,0),IF(AND($G633="检查版",$H633="中西医诊所"),IFERROR(X633/同类汇总数据!I$6,0),IF(AND($G633="检查版",$H633="中医诊所"),IFERROR(X633/同类汇总数据!I$7,0),IF(AND($G633="检查版",$H633="口腔诊所"),IFERROR(X633/同类汇总数据!I$8,0),IF(AND($G633="互联网版",$H633="中西医诊所"),IFERROR(X633/同类汇总数据!I$9,0),IF(AND($G633="互联网版",$H633="中医诊所"),IFERROR(X633/同类汇总数据!I$10,0),IF(AND($G633="互联网版",$H633="口腔诊所"),IFERROR(X633/同类汇总数据!I$11,0))))))))))</f>
        <v>0.0424436995378677</v>
      </c>
      <c r="AK633" s="61">
        <f>IF(AND($G633="正式版",$H633="中西医诊所"),IFERROR(Y633/同类汇总数据!J$3,0),IF(AND($G633="正式版",$H633="中医诊所"),IFERROR(Y633/同类汇总数据!J$4,0),IF(AND($G633="正式版",$H633="口腔诊所"),IFERROR(Y633/同类汇总数据!J$5,0),IF(AND($G633="检查版",$H633="中西医诊所"),IFERROR(Y633/同类汇总数据!J$6,0),IF(AND($G633="检查版",$H633="中医诊所"),IFERROR(Y633/同类汇总数据!J$7,0),IF(AND($G633="检查版",$H633="口腔诊所"),IFERROR(Y633/同类汇总数据!J$8,0),IF(AND($G633="互联网版",$H633="中西医诊所"),IFERROR(Y633/同类汇总数据!J$9,0),IF(AND($G633="互联网版",$H633="中医诊所"),IFERROR(Y633/同类汇总数据!J$10,0),IF(AND($G633="互联网版",$H633="口腔诊所"),IFERROR(Y633/同类汇总数据!J$11,0))))))))))</f>
        <v>0.0459640377368747</v>
      </c>
      <c r="AL633" s="62" t="str">
        <f ca="1" t="shared" si="158"/>
        <v>-</v>
      </c>
      <c r="AM633" s="62" t="str">
        <f t="shared" si="159"/>
        <v>低于同行20%</v>
      </c>
      <c r="AN633" s="5" t="str">
        <f t="shared" si="160"/>
        <v>低于同行20%</v>
      </c>
      <c r="AO633" s="63">
        <f t="shared" si="161"/>
        <v>46104.3559490741</v>
      </c>
      <c r="AP633" s="5" t="str">
        <f t="shared" si="162"/>
        <v/>
      </c>
      <c r="AQ633" s="60">
        <v>45497.4041037153</v>
      </c>
    </row>
    <row r="634" ht="17" spans="1:43">
      <c r="A634" s="5">
        <f t="shared" ref="A634:A643" si="167">ROW()-3</f>
        <v>631</v>
      </c>
      <c r="B634" s="55" t="str">
        <f t="shared" si="155"/>
        <v>交易波动较大</v>
      </c>
      <c r="C634" s="2" t="str">
        <f t="shared" si="156"/>
        <v/>
      </c>
      <c r="D634" s="56" t="str">
        <f t="shared" si="157"/>
        <v>即将流失</v>
      </c>
      <c r="E634" s="84" t="s">
        <v>1757</v>
      </c>
      <c r="F634" s="58">
        <v>45499.3877511227</v>
      </c>
      <c r="G634" s="59" t="s">
        <v>38</v>
      </c>
      <c r="H634" s="59" t="s">
        <v>39</v>
      </c>
      <c r="I634" s="59" t="s">
        <v>40</v>
      </c>
      <c r="J634" s="59" t="s">
        <v>102</v>
      </c>
      <c r="K634" s="59" t="s">
        <v>1758</v>
      </c>
      <c r="L634" s="59"/>
      <c r="M634" s="60">
        <v>46100.5684259259</v>
      </c>
      <c r="N634" s="60">
        <v>46100.5699493866</v>
      </c>
      <c r="O634" s="60"/>
      <c r="P634" s="60">
        <v>45577.5126641551</v>
      </c>
      <c r="Q634" s="60"/>
      <c r="R634" s="59">
        <v>800</v>
      </c>
      <c r="S634" s="59">
        <v>2400</v>
      </c>
      <c r="T634" s="59">
        <v>8220</v>
      </c>
      <c r="U634" s="59">
        <v>6420</v>
      </c>
      <c r="V634" s="59">
        <v>2</v>
      </c>
      <c r="W634" s="59">
        <v>5</v>
      </c>
      <c r="X634" s="59">
        <v>18</v>
      </c>
      <c r="Y634" s="59">
        <v>15</v>
      </c>
      <c r="Z634" s="59">
        <v>535</v>
      </c>
      <c r="AA634" s="59">
        <v>-0.1666666667</v>
      </c>
      <c r="AB634" s="59">
        <v>-0.0204081633</v>
      </c>
      <c r="AC634" s="59">
        <v>-0.3466666667</v>
      </c>
      <c r="AD634" s="61">
        <f>IF(AND($G634="正式版",$H634="中西医诊所"),IFERROR(R634/同类汇总数据!C$3,0),IF(AND($G634="正式版",$H634="中医诊所"),IFERROR(R634/同类汇总数据!C$4,0),IF(AND($G634="正式版",$H634="口腔诊所"),IFERROR(R634/同类汇总数据!C$5,0),IF(AND($G634="检查版",$H634="中西医诊所"),IFERROR(R634/同类汇总数据!C$6,0),IF(AND($G634="检查版",$H634="中医诊所"),IFERROR(R634/同类汇总数据!C$7,0),IF(AND($G634="检查版",$H634="口腔诊所"),IFERROR(R634/同类汇总数据!C$8,0),IF(AND($G634="互联网版",$H634="中西医诊所"),IFERROR(R634/同类汇总数据!C$9,0),IF(AND($G634="互联网版",$H634="中医诊所"),IFERROR(R634/同类汇总数据!C$10,0),IF(AND($G634="互联网版",$H634="口腔诊所"),IFERROR(R634/同类汇总数据!C$11,0))))))))))</f>
        <v>0.0874149561028289</v>
      </c>
      <c r="AE634" s="61">
        <f>IF(AND($G634="正式版",$H634="中西医诊所"),IFERROR(S634/同类汇总数据!D$3,0),IF(AND($G634="正式版",$H634="中医诊所"),IFERROR(S634/同类汇总数据!D$4,0),IF(AND($G634="正式版",$H634="口腔诊所"),IFERROR(S634/同类汇总数据!D$5,0),IF(AND($G634="检查版",$H634="中西医诊所"),IFERROR(S634/同类汇总数据!D$6,0),IF(AND($G634="检查版",$H634="中医诊所"),IFERROR(S634/同类汇总数据!D$7,0),IF(AND($G634="检查版",$H634="口腔诊所"),IFERROR(S634/同类汇总数据!D$8,0),IF(AND($G634="互联网版",$H634="中西医诊所"),IFERROR(S634/同类汇总数据!D$9,0),IF(AND($G634="互联网版",$H634="中医诊所"),IFERROR(S634/同类汇总数据!D$10,0),IF(AND($G634="互联网版",$H634="口腔诊所"),IFERROR(S634/同类汇总数据!D$11,0))))))))))</f>
        <v>0.0657827933128249</v>
      </c>
      <c r="AF634" s="61">
        <f>IF(AND($G634="正式版",$H634="中西医诊所"),IFERROR(T634/同类汇总数据!E$3,0),IF(AND($G634="正式版",$H634="中医诊所"),IFERROR(T634/同类汇总数据!E$4,0),IF(AND($G634="正式版",$H634="口腔诊所"),IFERROR(T634/同类汇总数据!E$5,0),IF(AND($G634="检查版",$H634="中西医诊所"),IFERROR(T634/同类汇总数据!E$6,0),IF(AND($G634="检查版",$H634="中医诊所"),IFERROR(T634/同类汇总数据!E$7,0),IF(AND($G634="检查版",$H634="口腔诊所"),IFERROR(T634/同类汇总数据!E$8,0),IF(AND($G634="互联网版",$H634="中西医诊所"),IFERROR(T634/同类汇总数据!E$9,0),IF(AND($G634="互联网版",$H634="中医诊所"),IFERROR(T634/同类汇总数据!E$10,0),IF(AND($G634="互联网版",$H634="口腔诊所"),IFERROR(T634/同类汇总数据!E$11,0))))))))))</f>
        <v>0.0753325318192622</v>
      </c>
      <c r="AG634" s="61">
        <f>IF(AND($G634="正式版",$H634="中西医诊所"),IFERROR(U634/同类汇总数据!F$3,0),IF(AND($G634="正式版",$H634="中医诊所"),IFERROR(U634/同类汇总数据!F$4,0),IF(AND($G634="正式版",$H634="口腔诊所"),IFERROR(U634/同类汇总数据!F$5,0),IF(AND($G634="检查版",$H634="中西医诊所"),IFERROR(U634/同类汇总数据!F$6,0),IF(AND($G634="检查版",$H634="中医诊所"),IFERROR(U634/同类汇总数据!F$7,0),IF(AND($G634="检查版",$H634="口腔诊所"),IFERROR(U634/同类汇总数据!F$8,0),IF(AND($G634="互联网版",$H634="中西医诊所"),IFERROR(U634/同类汇总数据!F$9,0),IF(AND($G634="互联网版",$H634="中医诊所"),IFERROR(U634/同类汇总数据!F$10,0),IF(AND($G634="互联网版",$H634="口腔诊所"),IFERROR(U634/同类汇总数据!F$11,0))))))))))</f>
        <v>0.066928556841243</v>
      </c>
      <c r="AH634" s="61">
        <f>IF(AND($G634="正式版",$H634="中西医诊所"),IFERROR(V634/同类汇总数据!G$3,0),IF(AND($G634="正式版",$H634="中医诊所"),IFERROR(V634/同类汇总数据!G$4,0),IF(AND($G634="正式版",$H634="口腔诊所"),IFERROR(V634/同类汇总数据!G$5,0),IF(AND($G634="检查版",$H634="中西医诊所"),IFERROR(V634/同类汇总数据!G$6,0),IF(AND($G634="检查版",$H634="中医诊所"),IFERROR(V634/同类汇总数据!G$7,0),IF(AND($G634="检查版",$H634="口腔诊所"),IFERROR(V634/同类汇总数据!G$8,0),IF(AND($G634="互联网版",$H634="中西医诊所"),IFERROR(V634/同类汇总数据!G$9,0),IF(AND($G634="互联网版",$H634="中医诊所"),IFERROR(V634/同类汇总数据!G$10,0),IF(AND($G634="互联网版",$H634="口腔诊所"),IFERROR(V634/同类汇总数据!G$11,0))))))))))</f>
        <v>0.0210968016193905</v>
      </c>
      <c r="AI634" s="61">
        <f>IF(AND($G634="正式版",$H634="中西医诊所"),IFERROR(W634/同类汇总数据!H$3,0),IF(AND($G634="正式版",$H634="中医诊所"),IFERROR(W634/同类汇总数据!H$4,0),IF(AND($G634="正式版",$H634="口腔诊所"),IFERROR(W634/同类汇总数据!H$5,0),IF(AND($G634="检查版",$H634="中西医诊所"),IFERROR(W634/同类汇总数据!H$6,0),IF(AND($G634="检查版",$H634="中医诊所"),IFERROR(W634/同类汇总数据!H$7,0),IF(AND($G634="检查版",$H634="口腔诊所"),IFERROR(W634/同类汇总数据!H$8,0),IF(AND($G634="互联网版",$H634="中西医诊所"),IFERROR(W634/同类汇总数据!H$9,0),IF(AND($G634="互联网版",$H634="中医诊所"),IFERROR(W634/同类汇总数据!H$10,0),IF(AND($G634="互联网版",$H634="口腔诊所"),IFERROR(W634/同类汇总数据!H$11,0))))))))))</f>
        <v>0.01367501170581</v>
      </c>
      <c r="AJ634" s="61">
        <f>IF(AND($G634="正式版",$H634="中西医诊所"),IFERROR(X634/同类汇总数据!I$3,0),IF(AND($G634="正式版",$H634="中医诊所"),IFERROR(X634/同类汇总数据!I$4,0),IF(AND($G634="正式版",$H634="口腔诊所"),IFERROR(X634/同类汇总数据!I$5,0),IF(AND($G634="检查版",$H634="中西医诊所"),IFERROR(X634/同类汇总数据!I$6,0),IF(AND($G634="检查版",$H634="中医诊所"),IFERROR(X634/同类汇总数据!I$7,0),IF(AND($G634="检查版",$H634="口腔诊所"),IFERROR(X634/同类汇总数据!I$8,0),IF(AND($G634="互联网版",$H634="中西医诊所"),IFERROR(X634/同类汇总数据!I$9,0),IF(AND($G634="互联网版",$H634="中医诊所"),IFERROR(X634/同类汇总数据!I$10,0),IF(AND($G634="互联网版",$H634="口腔诊所"),IFERROR(X634/同类汇总数据!I$11,0))))))))))</f>
        <v>0.0159163873267004</v>
      </c>
      <c r="AK634" s="61">
        <f>IF(AND($G634="正式版",$H634="中西医诊所"),IFERROR(Y634/同类汇总数据!J$3,0),IF(AND($G634="正式版",$H634="中医诊所"),IFERROR(Y634/同类汇总数据!J$4,0),IF(AND($G634="正式版",$H634="口腔诊所"),IFERROR(Y634/同类汇总数据!J$5,0),IF(AND($G634="检查版",$H634="中西医诊所"),IFERROR(Y634/同类汇总数据!J$6,0),IF(AND($G634="检查版",$H634="中医诊所"),IFERROR(Y634/同类汇总数据!J$7,0),IF(AND($G634="检查版",$H634="口腔诊所"),IFERROR(Y634/同类汇总数据!J$8,0),IF(AND($G634="互联网版",$H634="中西医诊所"),IFERROR(Y634/同类汇总数据!J$9,0),IF(AND($G634="互联网版",$H634="中医诊所"),IFERROR(Y634/同类汇总数据!J$10,0),IF(AND($G634="互联网版",$H634="口腔诊所"),IFERROR(Y634/同类汇总数据!J$11,0))))))))))</f>
        <v>0.0149882731750678</v>
      </c>
      <c r="AL634" s="62" t="str">
        <f ca="1" t="shared" si="158"/>
        <v>-</v>
      </c>
      <c r="AM634" s="62" t="str">
        <f t="shared" si="159"/>
        <v>低于同行20%</v>
      </c>
      <c r="AN634" s="5" t="str">
        <f t="shared" si="160"/>
        <v>低于同行20%</v>
      </c>
      <c r="AO634" s="63">
        <f t="shared" si="161"/>
        <v>46100.5699493866</v>
      </c>
      <c r="AP634" s="5" t="str">
        <f t="shared" si="162"/>
        <v/>
      </c>
      <c r="AQ634" s="60">
        <v>45497.6535678704</v>
      </c>
    </row>
    <row r="635" ht="17" spans="1:43">
      <c r="A635" s="5">
        <f t="shared" si="167"/>
        <v>632</v>
      </c>
      <c r="B635" s="55" t="str">
        <f t="shared" si="155"/>
        <v>无交易</v>
      </c>
      <c r="C635" s="2" t="str">
        <f t="shared" si="156"/>
        <v/>
      </c>
      <c r="D635" s="56" t="str">
        <f t="shared" si="157"/>
        <v>流失</v>
      </c>
      <c r="E635" s="84" t="s">
        <v>1759</v>
      </c>
      <c r="F635" s="58">
        <v>45499.3892935069</v>
      </c>
      <c r="G635" s="59" t="s">
        <v>38</v>
      </c>
      <c r="H635" s="59" t="s">
        <v>63</v>
      </c>
      <c r="I635" s="59" t="s">
        <v>40</v>
      </c>
      <c r="J635" s="59" t="s">
        <v>102</v>
      </c>
      <c r="K635" s="59" t="s">
        <v>1760</v>
      </c>
      <c r="L635" s="59" t="s">
        <v>104</v>
      </c>
      <c r="M635" s="60">
        <v>45836.5702314815</v>
      </c>
      <c r="N635" s="60"/>
      <c r="O635" s="60"/>
      <c r="P635" s="60"/>
      <c r="Q635" s="60"/>
      <c r="R635" s="59"/>
      <c r="S635" s="59"/>
      <c r="T635" s="59"/>
      <c r="U635" s="59"/>
      <c r="V635" s="59"/>
      <c r="W635" s="59"/>
      <c r="X635" s="59"/>
      <c r="Y635" s="59"/>
      <c r="Z635" s="59"/>
      <c r="AA635" s="59"/>
      <c r="AB635" s="59"/>
      <c r="AC635" s="59"/>
      <c r="AD635" s="61">
        <f>IF(AND($G635="正式版",$H635="中西医诊所"),IFERROR(R635/同类汇总数据!C$3,0),IF(AND($G635="正式版",$H635="中医诊所"),IFERROR(R635/同类汇总数据!C$4,0),IF(AND($G635="正式版",$H635="口腔诊所"),IFERROR(R635/同类汇总数据!C$5,0),IF(AND($G635="检查版",$H635="中西医诊所"),IFERROR(R635/同类汇总数据!C$6,0),IF(AND($G635="检查版",$H635="中医诊所"),IFERROR(R635/同类汇总数据!C$7,0),IF(AND($G635="检查版",$H635="口腔诊所"),IFERROR(R635/同类汇总数据!C$8,0),IF(AND($G635="互联网版",$H635="中西医诊所"),IFERROR(R635/同类汇总数据!C$9,0),IF(AND($G635="互联网版",$H635="中医诊所"),IFERROR(R635/同类汇总数据!C$10,0),IF(AND($G635="互联网版",$H635="口腔诊所"),IFERROR(R635/同类汇总数据!C$11,0))))))))))</f>
        <v>0</v>
      </c>
      <c r="AE635" s="61">
        <f>IF(AND($G635="正式版",$H635="中西医诊所"),IFERROR(S635/同类汇总数据!D$3,0),IF(AND($G635="正式版",$H635="中医诊所"),IFERROR(S635/同类汇总数据!D$4,0),IF(AND($G635="正式版",$H635="口腔诊所"),IFERROR(S635/同类汇总数据!D$5,0),IF(AND($G635="检查版",$H635="中西医诊所"),IFERROR(S635/同类汇总数据!D$6,0),IF(AND($G635="检查版",$H635="中医诊所"),IFERROR(S635/同类汇总数据!D$7,0),IF(AND($G635="检查版",$H635="口腔诊所"),IFERROR(S635/同类汇总数据!D$8,0),IF(AND($G635="互联网版",$H635="中西医诊所"),IFERROR(S635/同类汇总数据!D$9,0),IF(AND($G635="互联网版",$H635="中医诊所"),IFERROR(S635/同类汇总数据!D$10,0),IF(AND($G635="互联网版",$H635="口腔诊所"),IFERROR(S635/同类汇总数据!D$11,0))))))))))</f>
        <v>0</v>
      </c>
      <c r="AF635" s="61">
        <f>IF(AND($G635="正式版",$H635="中西医诊所"),IFERROR(T635/同类汇总数据!E$3,0),IF(AND($G635="正式版",$H635="中医诊所"),IFERROR(T635/同类汇总数据!E$4,0),IF(AND($G635="正式版",$H635="口腔诊所"),IFERROR(T635/同类汇总数据!E$5,0),IF(AND($G635="检查版",$H635="中西医诊所"),IFERROR(T635/同类汇总数据!E$6,0),IF(AND($G635="检查版",$H635="中医诊所"),IFERROR(T635/同类汇总数据!E$7,0),IF(AND($G635="检查版",$H635="口腔诊所"),IFERROR(T635/同类汇总数据!E$8,0),IF(AND($G635="互联网版",$H635="中西医诊所"),IFERROR(T635/同类汇总数据!E$9,0),IF(AND($G635="互联网版",$H635="中医诊所"),IFERROR(T635/同类汇总数据!E$10,0),IF(AND($G635="互联网版",$H635="口腔诊所"),IFERROR(T635/同类汇总数据!E$11,0))))))))))</f>
        <v>0</v>
      </c>
      <c r="AG635" s="61">
        <f>IF(AND($G635="正式版",$H635="中西医诊所"),IFERROR(U635/同类汇总数据!F$3,0),IF(AND($G635="正式版",$H635="中医诊所"),IFERROR(U635/同类汇总数据!F$4,0),IF(AND($G635="正式版",$H635="口腔诊所"),IFERROR(U635/同类汇总数据!F$5,0),IF(AND($G635="检查版",$H635="中西医诊所"),IFERROR(U635/同类汇总数据!F$6,0),IF(AND($G635="检查版",$H635="中医诊所"),IFERROR(U635/同类汇总数据!F$7,0),IF(AND($G635="检查版",$H635="口腔诊所"),IFERROR(U635/同类汇总数据!F$8,0),IF(AND($G635="互联网版",$H635="中西医诊所"),IFERROR(U635/同类汇总数据!F$9,0),IF(AND($G635="互联网版",$H635="中医诊所"),IFERROR(U635/同类汇总数据!F$10,0),IF(AND($G635="互联网版",$H635="口腔诊所"),IFERROR(U635/同类汇总数据!F$11,0))))))))))</f>
        <v>0</v>
      </c>
      <c r="AH635" s="61">
        <f>IF(AND($G635="正式版",$H635="中西医诊所"),IFERROR(V635/同类汇总数据!G$3,0),IF(AND($G635="正式版",$H635="中医诊所"),IFERROR(V635/同类汇总数据!G$4,0),IF(AND($G635="正式版",$H635="口腔诊所"),IFERROR(V635/同类汇总数据!G$5,0),IF(AND($G635="检查版",$H635="中西医诊所"),IFERROR(V635/同类汇总数据!G$6,0),IF(AND($G635="检查版",$H635="中医诊所"),IFERROR(V635/同类汇总数据!G$7,0),IF(AND($G635="检查版",$H635="口腔诊所"),IFERROR(V635/同类汇总数据!G$8,0),IF(AND($G635="互联网版",$H635="中西医诊所"),IFERROR(V635/同类汇总数据!G$9,0),IF(AND($G635="互联网版",$H635="中医诊所"),IFERROR(V635/同类汇总数据!G$10,0),IF(AND($G635="互联网版",$H635="口腔诊所"),IFERROR(V635/同类汇总数据!G$11,0))))))))))</f>
        <v>0</v>
      </c>
      <c r="AI635" s="61">
        <f>IF(AND($G635="正式版",$H635="中西医诊所"),IFERROR(W635/同类汇总数据!H$3,0),IF(AND($G635="正式版",$H635="中医诊所"),IFERROR(W635/同类汇总数据!H$4,0),IF(AND($G635="正式版",$H635="口腔诊所"),IFERROR(W635/同类汇总数据!H$5,0),IF(AND($G635="检查版",$H635="中西医诊所"),IFERROR(W635/同类汇总数据!H$6,0),IF(AND($G635="检查版",$H635="中医诊所"),IFERROR(W635/同类汇总数据!H$7,0),IF(AND($G635="检查版",$H635="口腔诊所"),IFERROR(W635/同类汇总数据!H$8,0),IF(AND($G635="互联网版",$H635="中西医诊所"),IFERROR(W635/同类汇总数据!H$9,0),IF(AND($G635="互联网版",$H635="中医诊所"),IFERROR(W635/同类汇总数据!H$10,0),IF(AND($G635="互联网版",$H635="口腔诊所"),IFERROR(W635/同类汇总数据!H$11,0))))))))))</f>
        <v>0</v>
      </c>
      <c r="AJ635" s="61">
        <f>IF(AND($G635="正式版",$H635="中西医诊所"),IFERROR(X635/同类汇总数据!I$3,0),IF(AND($G635="正式版",$H635="中医诊所"),IFERROR(X635/同类汇总数据!I$4,0),IF(AND($G635="正式版",$H635="口腔诊所"),IFERROR(X635/同类汇总数据!I$5,0),IF(AND($G635="检查版",$H635="中西医诊所"),IFERROR(X635/同类汇总数据!I$6,0),IF(AND($G635="检查版",$H635="中医诊所"),IFERROR(X635/同类汇总数据!I$7,0),IF(AND($G635="检查版",$H635="口腔诊所"),IFERROR(X635/同类汇总数据!I$8,0),IF(AND($G635="互联网版",$H635="中西医诊所"),IFERROR(X635/同类汇总数据!I$9,0),IF(AND($G635="互联网版",$H635="中医诊所"),IFERROR(X635/同类汇总数据!I$10,0),IF(AND($G635="互联网版",$H635="口腔诊所"),IFERROR(X635/同类汇总数据!I$11,0))))))))))</f>
        <v>0</v>
      </c>
      <c r="AK635" s="61">
        <f>IF(AND($G635="正式版",$H635="中西医诊所"),IFERROR(Y635/同类汇总数据!J$3,0),IF(AND($G635="正式版",$H635="中医诊所"),IFERROR(Y635/同类汇总数据!J$4,0),IF(AND($G635="正式版",$H635="口腔诊所"),IFERROR(Y635/同类汇总数据!J$5,0),IF(AND($G635="检查版",$H635="中西医诊所"),IFERROR(Y635/同类汇总数据!J$6,0),IF(AND($G635="检查版",$H635="中医诊所"),IFERROR(Y635/同类汇总数据!J$7,0),IF(AND($G635="检查版",$H635="口腔诊所"),IFERROR(Y635/同类汇总数据!J$8,0),IF(AND($G635="互联网版",$H635="中西医诊所"),IFERROR(Y635/同类汇总数据!J$9,0),IF(AND($G635="互联网版",$H635="中医诊所"),IFERROR(Y635/同类汇总数据!J$10,0),IF(AND($G635="互联网版",$H635="口腔诊所"),IFERROR(Y635/同类汇总数据!J$11,0))))))))))</f>
        <v>0</v>
      </c>
      <c r="AL635" s="62" t="str">
        <f ca="1" t="shared" si="158"/>
        <v>今年内未操作</v>
      </c>
      <c r="AM635" s="62" t="str">
        <f t="shared" si="159"/>
        <v>低于同行20%</v>
      </c>
      <c r="AN635" s="5" t="str">
        <f t="shared" si="160"/>
        <v>低于同行20%</v>
      </c>
      <c r="AO635" s="63">
        <f t="shared" si="161"/>
        <v>45836.5702314815</v>
      </c>
      <c r="AP635" s="5" t="str">
        <f t="shared" si="162"/>
        <v/>
      </c>
      <c r="AQ635" s="60">
        <v>45498.425806875</v>
      </c>
    </row>
    <row r="636" ht="17" spans="1:43">
      <c r="A636" s="5">
        <f t="shared" si="167"/>
        <v>633</v>
      </c>
      <c r="B636" s="55" t="str">
        <f t="shared" si="155"/>
        <v>交易波动较大</v>
      </c>
      <c r="C636" s="2" t="str">
        <f t="shared" si="156"/>
        <v/>
      </c>
      <c r="D636" s="56" t="str">
        <f t="shared" si="157"/>
        <v>-</v>
      </c>
      <c r="E636" s="84" t="s">
        <v>1761</v>
      </c>
      <c r="F636" s="58">
        <v>45499.6852597685</v>
      </c>
      <c r="G636" s="59" t="s">
        <v>38</v>
      </c>
      <c r="H636" s="59" t="s">
        <v>39</v>
      </c>
      <c r="I636" s="59" t="s">
        <v>40</v>
      </c>
      <c r="J636" s="59" t="s">
        <v>149</v>
      </c>
      <c r="K636" s="59" t="s">
        <v>1762</v>
      </c>
      <c r="L636" s="59" t="s">
        <v>1763</v>
      </c>
      <c r="M636" s="60">
        <v>46104.3680092593</v>
      </c>
      <c r="N636" s="60">
        <v>46104.3692339468</v>
      </c>
      <c r="O636" s="60">
        <v>46104.3686026736</v>
      </c>
      <c r="P636" s="60">
        <v>46101.5560998264</v>
      </c>
      <c r="Q636" s="60">
        <v>46104.3692705556</v>
      </c>
      <c r="R636" s="59">
        <v>5599</v>
      </c>
      <c r="S636" s="59">
        <v>16500</v>
      </c>
      <c r="T636" s="59">
        <v>54613</v>
      </c>
      <c r="U636" s="59">
        <v>47745</v>
      </c>
      <c r="V636" s="59">
        <v>46</v>
      </c>
      <c r="W636" s="59">
        <v>159</v>
      </c>
      <c r="X636" s="59">
        <v>577</v>
      </c>
      <c r="Y636" s="59">
        <v>506</v>
      </c>
      <c r="Z636" s="59">
        <v>157.0559210526</v>
      </c>
      <c r="AA636" s="59">
        <v>-0.1064659374</v>
      </c>
      <c r="AB636" s="59">
        <v>-0.0601109584</v>
      </c>
      <c r="AC636" s="59">
        <v>-0.2499713686</v>
      </c>
      <c r="AD636" s="61">
        <f>IF(AND($G636="正式版",$H636="中西医诊所"),IFERROR(R636/同类汇总数据!C$3,0),IF(AND($G636="正式版",$H636="中医诊所"),IFERROR(R636/同类汇总数据!C$4,0),IF(AND($G636="正式版",$H636="口腔诊所"),IFERROR(R636/同类汇总数据!C$5,0),IF(AND($G636="检查版",$H636="中西医诊所"),IFERROR(R636/同类汇总数据!C$6,0),IF(AND($G636="检查版",$H636="中医诊所"),IFERROR(R636/同类汇总数据!C$7,0),IF(AND($G636="检查版",$H636="口腔诊所"),IFERROR(R636/同类汇总数据!C$8,0),IF(AND($G636="互联网版",$H636="中西医诊所"),IFERROR(R636/同类汇总数据!C$9,0),IF(AND($G636="互联网版",$H636="中医诊所"),IFERROR(R636/同类汇总数据!C$10,0),IF(AND($G636="互联网版",$H636="口腔诊所"),IFERROR(R636/同类汇总数据!C$11,0))))))))))</f>
        <v>0.611795424024674</v>
      </c>
      <c r="AE636" s="61">
        <f>IF(AND($G636="正式版",$H636="中西医诊所"),IFERROR(S636/同类汇总数据!D$3,0),IF(AND($G636="正式版",$H636="中医诊所"),IFERROR(S636/同类汇总数据!D$4,0),IF(AND($G636="正式版",$H636="口腔诊所"),IFERROR(S636/同类汇总数据!D$5,0),IF(AND($G636="检查版",$H636="中西医诊所"),IFERROR(S636/同类汇总数据!D$6,0),IF(AND($G636="检查版",$H636="中医诊所"),IFERROR(S636/同类汇总数据!D$7,0),IF(AND($G636="检查版",$H636="口腔诊所"),IFERROR(S636/同类汇总数据!D$8,0),IF(AND($G636="互联网版",$H636="中西医诊所"),IFERROR(S636/同类汇总数据!D$9,0),IF(AND($G636="互联网版",$H636="中医诊所"),IFERROR(S636/同类汇总数据!D$10,0),IF(AND($G636="互联网版",$H636="口腔诊所"),IFERROR(S636/同类汇总数据!D$11,0))))))))))</f>
        <v>0.452256704025671</v>
      </c>
      <c r="AF636" s="61">
        <f>IF(AND($G636="正式版",$H636="中西医诊所"),IFERROR(T636/同类汇总数据!E$3,0),IF(AND($G636="正式版",$H636="中医诊所"),IFERROR(T636/同类汇总数据!E$4,0),IF(AND($G636="正式版",$H636="口腔诊所"),IFERROR(T636/同类汇总数据!E$5,0),IF(AND($G636="检查版",$H636="中西医诊所"),IFERROR(T636/同类汇总数据!E$6,0),IF(AND($G636="检查版",$H636="中医诊所"),IFERROR(T636/同类汇总数据!E$7,0),IF(AND($G636="检查版",$H636="口腔诊所"),IFERROR(T636/同类汇总数据!E$8,0),IF(AND($G636="互联网版",$H636="中西医诊所"),IFERROR(T636/同类汇总数据!E$9,0),IF(AND($G636="互联网版",$H636="中医诊所"),IFERROR(T636/同类汇总数据!E$10,0),IF(AND($G636="互联网版",$H636="口腔诊所"),IFERROR(T636/同类汇总数据!E$11,0))))))))))</f>
        <v>0.500503109518901</v>
      </c>
      <c r="AG636" s="61">
        <f>IF(AND($G636="正式版",$H636="中西医诊所"),IFERROR(U636/同类汇总数据!F$3,0),IF(AND($G636="正式版",$H636="中医诊所"),IFERROR(U636/同类汇总数据!F$4,0),IF(AND($G636="正式版",$H636="口腔诊所"),IFERROR(U636/同类汇总数据!F$5,0),IF(AND($G636="检查版",$H636="中西医诊所"),IFERROR(U636/同类汇总数据!F$6,0),IF(AND($G636="检查版",$H636="中医诊所"),IFERROR(U636/同类汇总数据!F$7,0),IF(AND($G636="检查版",$H636="口腔诊所"),IFERROR(U636/同类汇总数据!F$8,0),IF(AND($G636="互联网版",$H636="中西医诊所"),IFERROR(U636/同类汇总数据!F$9,0),IF(AND($G636="互联网版",$H636="中医诊所"),IFERROR(U636/同类汇总数据!F$10,0),IF(AND($G636="互联网版",$H636="口腔诊所"),IFERROR(U636/同类汇总数据!F$11,0))))))))))</f>
        <v>0.497742047723543</v>
      </c>
      <c r="AH636" s="61">
        <f>IF(AND($G636="正式版",$H636="中西医诊所"),IFERROR(V636/同类汇总数据!G$3,0),IF(AND($G636="正式版",$H636="中医诊所"),IFERROR(V636/同类汇总数据!G$4,0),IF(AND($G636="正式版",$H636="口腔诊所"),IFERROR(V636/同类汇总数据!G$5,0),IF(AND($G636="检查版",$H636="中西医诊所"),IFERROR(V636/同类汇总数据!G$6,0),IF(AND($G636="检查版",$H636="中医诊所"),IFERROR(V636/同类汇总数据!G$7,0),IF(AND($G636="检查版",$H636="口腔诊所"),IFERROR(V636/同类汇总数据!G$8,0),IF(AND($G636="互联网版",$H636="中西医诊所"),IFERROR(V636/同类汇总数据!G$9,0),IF(AND($G636="互联网版",$H636="中医诊所"),IFERROR(V636/同类汇总数据!G$10,0),IF(AND($G636="互联网版",$H636="口腔诊所"),IFERROR(V636/同类汇总数据!G$11,0))))))))))</f>
        <v>0.485226437245981</v>
      </c>
      <c r="AI636" s="61">
        <f>IF(AND($G636="正式版",$H636="中西医诊所"),IFERROR(W636/同类汇总数据!H$3,0),IF(AND($G636="正式版",$H636="中医诊所"),IFERROR(W636/同类汇总数据!H$4,0),IF(AND($G636="正式版",$H636="口腔诊所"),IFERROR(W636/同类汇总数据!H$5,0),IF(AND($G636="检查版",$H636="中西医诊所"),IFERROR(W636/同类汇总数据!H$6,0),IF(AND($G636="检查版",$H636="中医诊所"),IFERROR(W636/同类汇总数据!H$7,0),IF(AND($G636="检查版",$H636="口腔诊所"),IFERROR(W636/同类汇总数据!H$8,0),IF(AND($G636="互联网版",$H636="中西医诊所"),IFERROR(W636/同类汇总数据!H$9,0),IF(AND($G636="互联网版",$H636="中医诊所"),IFERROR(W636/同类汇总数据!H$10,0),IF(AND($G636="互联网版",$H636="口腔诊所"),IFERROR(W636/同类汇总数据!H$11,0))))))))))</f>
        <v>0.434865372244759</v>
      </c>
      <c r="AJ636" s="61">
        <f>IF(AND($G636="正式版",$H636="中西医诊所"),IFERROR(X636/同类汇总数据!I$3,0),IF(AND($G636="正式版",$H636="中医诊所"),IFERROR(X636/同类汇总数据!I$4,0),IF(AND($G636="正式版",$H636="口腔诊所"),IFERROR(X636/同类汇总数据!I$5,0),IF(AND($G636="检查版",$H636="中西医诊所"),IFERROR(X636/同类汇总数据!I$6,0),IF(AND($G636="检查版",$H636="中医诊所"),IFERROR(X636/同类汇总数据!I$7,0),IF(AND($G636="检查版",$H636="口腔诊所"),IFERROR(X636/同类汇总数据!I$8,0),IF(AND($G636="互联网版",$H636="中西医诊所"),IFERROR(X636/同类汇总数据!I$9,0),IF(AND($G636="互联网版",$H636="中医诊所"),IFERROR(X636/同类汇总数据!I$10,0),IF(AND($G636="互联网版",$H636="口腔诊所"),IFERROR(X636/同类汇总数据!I$11,0))))))))))</f>
        <v>0.510208638194785</v>
      </c>
      <c r="AK636" s="61">
        <f>IF(AND($G636="正式版",$H636="中西医诊所"),IFERROR(Y636/同类汇总数据!J$3,0),IF(AND($G636="正式版",$H636="中医诊所"),IFERROR(Y636/同类汇总数据!J$4,0),IF(AND($G636="正式版",$H636="口腔诊所"),IFERROR(Y636/同类汇总数据!J$5,0),IF(AND($G636="检查版",$H636="中西医诊所"),IFERROR(Y636/同类汇总数据!J$6,0),IF(AND($G636="检查版",$H636="中医诊所"),IFERROR(Y636/同类汇总数据!J$7,0),IF(AND($G636="检查版",$H636="口腔诊所"),IFERROR(Y636/同类汇总数据!J$8,0),IF(AND($G636="互联网版",$H636="中西医诊所"),IFERROR(Y636/同类汇总数据!J$9,0),IF(AND($G636="互联网版",$H636="中医诊所"),IFERROR(Y636/同类汇总数据!J$10,0),IF(AND($G636="互联网版",$H636="口腔诊所"),IFERROR(Y636/同类汇总数据!J$11,0))))))))))</f>
        <v>0.505604415105621</v>
      </c>
      <c r="AL636" s="62" t="str">
        <f ca="1" t="shared" si="158"/>
        <v>-</v>
      </c>
      <c r="AM636" s="62" t="str">
        <f t="shared" si="159"/>
        <v>低于同行50%</v>
      </c>
      <c r="AN636" s="5" t="str">
        <f t="shared" si="160"/>
        <v>低于同行50%</v>
      </c>
      <c r="AO636" s="63">
        <f t="shared" si="161"/>
        <v>46104.3692705556</v>
      </c>
      <c r="AP636" s="5" t="str">
        <f t="shared" si="162"/>
        <v/>
      </c>
      <c r="AQ636" s="60">
        <v>45498.6737629977</v>
      </c>
    </row>
    <row r="637" ht="17" spans="1:43">
      <c r="A637" s="5">
        <f t="shared" si="167"/>
        <v>634</v>
      </c>
      <c r="B637" s="55" t="str">
        <f t="shared" si="155"/>
        <v>交易波动较大</v>
      </c>
      <c r="C637" s="2" t="str">
        <f t="shared" si="156"/>
        <v/>
      </c>
      <c r="D637" s="56" t="str">
        <f t="shared" si="157"/>
        <v>-</v>
      </c>
      <c r="E637" s="84" t="s">
        <v>1764</v>
      </c>
      <c r="F637" s="58">
        <v>45501.6391262384</v>
      </c>
      <c r="G637" s="59" t="s">
        <v>38</v>
      </c>
      <c r="H637" s="59" t="s">
        <v>39</v>
      </c>
      <c r="I637" s="59" t="s">
        <v>40</v>
      </c>
      <c r="J637" s="59" t="s">
        <v>121</v>
      </c>
      <c r="K637" s="59" t="s">
        <v>1765</v>
      </c>
      <c r="L637" s="59"/>
      <c r="M637" s="60">
        <v>46104.3505208333</v>
      </c>
      <c r="N637" s="60">
        <v>46104.3895011343</v>
      </c>
      <c r="O637" s="60">
        <v>46104.3886588079</v>
      </c>
      <c r="P637" s="60">
        <v>46101.6839505903</v>
      </c>
      <c r="Q637" s="60">
        <v>46104.3895336921</v>
      </c>
      <c r="R637" s="59">
        <v>8487.99</v>
      </c>
      <c r="S637" s="59">
        <v>35910.01</v>
      </c>
      <c r="T637" s="59">
        <v>128170.99</v>
      </c>
      <c r="U637" s="59">
        <v>111545.5</v>
      </c>
      <c r="V637" s="59">
        <v>60</v>
      </c>
      <c r="W637" s="59">
        <v>244</v>
      </c>
      <c r="X637" s="59">
        <v>798</v>
      </c>
      <c r="Y637" s="59">
        <v>706</v>
      </c>
      <c r="Z637" s="59">
        <v>235.3280590717</v>
      </c>
      <c r="AA637" s="59">
        <v>-0.1908606257</v>
      </c>
      <c r="AB637" s="59">
        <v>-0.0730982647</v>
      </c>
      <c r="AC637" s="59">
        <v>-0.0997007494</v>
      </c>
      <c r="AD637" s="61">
        <f>IF(AND($G637="正式版",$H637="中西医诊所"),IFERROR(R637/同类汇总数据!C$3,0),IF(AND($G637="正式版",$H637="中医诊所"),IFERROR(R637/同类汇总数据!C$4,0),IF(AND($G637="正式版",$H637="口腔诊所"),IFERROR(R637/同类汇总数据!C$5,0),IF(AND($G637="检查版",$H637="中西医诊所"),IFERROR(R637/同类汇总数据!C$6,0),IF(AND($G637="检查版",$H637="中医诊所"),IFERROR(R637/同类汇总数据!C$7,0),IF(AND($G637="检查版",$H637="口腔诊所"),IFERROR(R637/同类汇总数据!C$8,0),IF(AND($G637="互联网版",$H637="中西医诊所"),IFERROR(R637/同类汇总数据!C$9,0),IF(AND($G637="互联网版",$H637="中医诊所"),IFERROR(R637/同类汇总数据!C$10,0),IF(AND($G637="互联网版",$H637="口腔诊所"),IFERROR(R637/同类汇总数据!C$11,0))))))))))</f>
        <v>0.927471591564064</v>
      </c>
      <c r="AE637" s="61">
        <f>IF(AND($G637="正式版",$H637="中西医诊所"),IFERROR(S637/同类汇总数据!D$3,0),IF(AND($G637="正式版",$H637="中医诊所"),IFERROR(S637/同类汇总数据!D$4,0),IF(AND($G637="正式版",$H637="口腔诊所"),IFERROR(S637/同类汇总数据!D$5,0),IF(AND($G637="检查版",$H637="中西医诊所"),IFERROR(S637/同类汇总数据!D$6,0),IF(AND($G637="检查版",$H637="中医诊所"),IFERROR(S637/同类汇总数据!D$7,0),IF(AND($G637="检查版",$H637="口腔诊所"),IFERROR(S637/同类汇总数据!D$8,0),IF(AND($G637="互联网版",$H637="中西医诊所"),IFERROR(S637/同类汇总数据!D$9,0),IF(AND($G637="互联网版",$H637="中医诊所"),IFERROR(S637/同类汇总数据!D$10,0),IF(AND($G637="互联网版",$H637="口腔诊所"),IFERROR(S637/同类汇总数据!D$11,0))))))))))</f>
        <v>0.984275319038114</v>
      </c>
      <c r="AF637" s="61">
        <f>IF(AND($G637="正式版",$H637="中西医诊所"),IFERROR(T637/同类汇总数据!E$3,0),IF(AND($G637="正式版",$H637="中医诊所"),IFERROR(T637/同类汇总数据!E$4,0),IF(AND($G637="正式版",$H637="口腔诊所"),IFERROR(T637/同类汇总数据!E$5,0),IF(AND($G637="检查版",$H637="中西医诊所"),IFERROR(T637/同类汇总数据!E$6,0),IF(AND($G637="检查版",$H637="中医诊所"),IFERROR(T637/同类汇总数据!E$7,0),IF(AND($G637="检查版",$H637="口腔诊所"),IFERROR(T637/同类汇总数据!E$8,0),IF(AND($G637="互联网版",$H637="中西医诊所"),IFERROR(T637/同类汇总数据!E$9,0),IF(AND($G637="互联网版",$H637="中医诊所"),IFERROR(T637/同类汇总数据!E$10,0),IF(AND($G637="互联网版",$H637="口腔诊所"),IFERROR(T637/同类汇总数据!E$11,0))))))))))</f>
        <v>1.17462836769846</v>
      </c>
      <c r="AG637" s="61">
        <f>IF(AND($G637="正式版",$H637="中西医诊所"),IFERROR(U637/同类汇总数据!F$3,0),IF(AND($G637="正式版",$H637="中医诊所"),IFERROR(U637/同类汇总数据!F$4,0),IF(AND($G637="正式版",$H637="口腔诊所"),IFERROR(U637/同类汇总数据!F$5,0),IF(AND($G637="检查版",$H637="中西医诊所"),IFERROR(U637/同类汇总数据!F$6,0),IF(AND($G637="检查版",$H637="中医诊所"),IFERROR(U637/同类汇总数据!F$7,0),IF(AND($G637="检查版",$H637="口腔诊所"),IFERROR(U637/同类汇总数据!F$8,0),IF(AND($G637="互联网版",$H637="中西医诊所"),IFERROR(U637/同类汇总数据!F$9,0),IF(AND($G637="互联网版",$H637="中医诊所"),IFERROR(U637/同类汇总数据!F$10,0),IF(AND($G637="互联网版",$H637="口腔诊所"),IFERROR(U637/同类汇总数据!F$11,0))))))))))</f>
        <v>1.16286282509889</v>
      </c>
      <c r="AH637" s="61">
        <f>IF(AND($G637="正式版",$H637="中西医诊所"),IFERROR(V637/同类汇总数据!G$3,0),IF(AND($G637="正式版",$H637="中医诊所"),IFERROR(V637/同类汇总数据!G$4,0),IF(AND($G637="正式版",$H637="口腔诊所"),IFERROR(V637/同类汇总数据!G$5,0),IF(AND($G637="检查版",$H637="中西医诊所"),IFERROR(V637/同类汇总数据!G$6,0),IF(AND($G637="检查版",$H637="中医诊所"),IFERROR(V637/同类汇总数据!G$7,0),IF(AND($G637="检查版",$H637="口腔诊所"),IFERROR(V637/同类汇总数据!G$8,0),IF(AND($G637="互联网版",$H637="中西医诊所"),IFERROR(V637/同类汇总数据!G$9,0),IF(AND($G637="互联网版",$H637="中医诊所"),IFERROR(V637/同类汇总数据!G$10,0),IF(AND($G637="互联网版",$H637="口腔诊所"),IFERROR(V637/同类汇总数据!G$11,0))))))))))</f>
        <v>0.632904048581715</v>
      </c>
      <c r="AI637" s="61">
        <f>IF(AND($G637="正式版",$H637="中西医诊所"),IFERROR(W637/同类汇总数据!H$3,0),IF(AND($G637="正式版",$H637="中医诊所"),IFERROR(W637/同类汇总数据!H$4,0),IF(AND($G637="正式版",$H637="口腔诊所"),IFERROR(W637/同类汇总数据!H$5,0),IF(AND($G637="检查版",$H637="中西医诊所"),IFERROR(W637/同类汇总数据!H$6,0),IF(AND($G637="检查版",$H637="中医诊所"),IFERROR(W637/同类汇总数据!H$7,0),IF(AND($G637="检查版",$H637="口腔诊所"),IFERROR(W637/同类汇总数据!H$8,0),IF(AND($G637="互联网版",$H637="中西医诊所"),IFERROR(W637/同类汇总数据!H$9,0),IF(AND($G637="互联网版",$H637="中医诊所"),IFERROR(W637/同类汇总数据!H$10,0),IF(AND($G637="互联网版",$H637="口腔诊所"),IFERROR(W637/同类汇总数据!H$11,0))))))))))</f>
        <v>0.667340571243529</v>
      </c>
      <c r="AJ637" s="61">
        <f>IF(AND($G637="正式版",$H637="中西医诊所"),IFERROR(X637/同类汇总数据!I$3,0),IF(AND($G637="正式版",$H637="中医诊所"),IFERROR(X637/同类汇总数据!I$4,0),IF(AND($G637="正式版",$H637="口腔诊所"),IFERROR(X637/同类汇总数据!I$5,0),IF(AND($G637="检查版",$H637="中西医诊所"),IFERROR(X637/同类汇总数据!I$6,0),IF(AND($G637="检查版",$H637="中医诊所"),IFERROR(X637/同类汇总数据!I$7,0),IF(AND($G637="检查版",$H637="口腔诊所"),IFERROR(X637/同类汇总数据!I$8,0),IF(AND($G637="互联网版",$H637="中西医诊所"),IFERROR(X637/同类汇总数据!I$9,0),IF(AND($G637="互联网版",$H637="中医诊所"),IFERROR(X637/同类汇总数据!I$10,0),IF(AND($G637="互联网版",$H637="口腔诊所"),IFERROR(X637/同类汇总数据!I$11,0))))))))))</f>
        <v>0.70562650481705</v>
      </c>
      <c r="AK637" s="61">
        <f>IF(AND($G637="正式版",$H637="中西医诊所"),IFERROR(Y637/同类汇总数据!J$3,0),IF(AND($G637="正式版",$H637="中医诊所"),IFERROR(Y637/同类汇总数据!J$4,0),IF(AND($G637="正式版",$H637="口腔诊所"),IFERROR(Y637/同类汇总数据!J$5,0),IF(AND($G637="检查版",$H637="中西医诊所"),IFERROR(Y637/同类汇总数据!J$6,0),IF(AND($G637="检查版",$H637="中医诊所"),IFERROR(Y637/同类汇总数据!J$7,0),IF(AND($G637="检查版",$H637="口腔诊所"),IFERROR(Y637/同类汇总数据!J$8,0),IF(AND($G637="互联网版",$H637="中西医诊所"),IFERROR(Y637/同类汇总数据!J$9,0),IF(AND($G637="互联网版",$H637="中医诊所"),IFERROR(Y637/同类汇总数据!J$10,0),IF(AND($G637="互联网版",$H637="口腔诊所"),IFERROR(Y637/同类汇总数据!J$11,0))))))))))</f>
        <v>0.705448057439859</v>
      </c>
      <c r="AL637" s="62" t="str">
        <f ca="1" t="shared" si="158"/>
        <v>-</v>
      </c>
      <c r="AM637" s="62" t="str">
        <f t="shared" si="159"/>
        <v/>
      </c>
      <c r="AN637" s="5" t="str">
        <f t="shared" si="160"/>
        <v/>
      </c>
      <c r="AO637" s="63">
        <f t="shared" si="161"/>
        <v>46104.3895336921</v>
      </c>
      <c r="AP637" s="5" t="str">
        <f t="shared" si="162"/>
        <v/>
      </c>
      <c r="AQ637" s="60">
        <v>45499.3877511227</v>
      </c>
    </row>
    <row r="638" ht="17" spans="1:43">
      <c r="A638" s="5">
        <f t="shared" si="167"/>
        <v>635</v>
      </c>
      <c r="B638" s="55" t="str">
        <f t="shared" si="155"/>
        <v>交易波动较大</v>
      </c>
      <c r="C638" s="2" t="str">
        <f t="shared" si="156"/>
        <v/>
      </c>
      <c r="D638" s="56" t="str">
        <f t="shared" si="157"/>
        <v>-</v>
      </c>
      <c r="E638" s="84" t="s">
        <v>1766</v>
      </c>
      <c r="F638" s="58">
        <v>45501.977740787</v>
      </c>
      <c r="G638" s="59" t="s">
        <v>38</v>
      </c>
      <c r="H638" s="59" t="s">
        <v>66</v>
      </c>
      <c r="I638" s="59" t="s">
        <v>40</v>
      </c>
      <c r="J638" s="59" t="s">
        <v>53</v>
      </c>
      <c r="K638" s="59" t="s">
        <v>1767</v>
      </c>
      <c r="L638" s="59" t="s">
        <v>83</v>
      </c>
      <c r="M638" s="60">
        <v>46103.8658564815</v>
      </c>
      <c r="N638" s="60">
        <v>46103.851334213</v>
      </c>
      <c r="O638" s="60">
        <v>46103.848400625</v>
      </c>
      <c r="P638" s="60"/>
      <c r="Q638" s="60">
        <v>46103.8513412847</v>
      </c>
      <c r="R638" s="59">
        <v>4062.9</v>
      </c>
      <c r="S638" s="59">
        <v>11251.9</v>
      </c>
      <c r="T638" s="59">
        <v>36586.24</v>
      </c>
      <c r="U638" s="59">
        <v>33422.74</v>
      </c>
      <c r="V638" s="59">
        <v>50</v>
      </c>
      <c r="W638" s="59">
        <v>171</v>
      </c>
      <c r="X638" s="59">
        <v>569</v>
      </c>
      <c r="Y638" s="59">
        <v>500</v>
      </c>
      <c r="Z638" s="59">
        <v>711.1221276596</v>
      </c>
      <c r="AA638" s="59">
        <v>0.0051005824</v>
      </c>
      <c r="AB638" s="59">
        <v>-0.2082627865</v>
      </c>
      <c r="AC638" s="59">
        <v>0.0412047735</v>
      </c>
      <c r="AD638" s="61">
        <f>IF(AND($G638="正式版",$H638="中西医诊所"),IFERROR(R638/同类汇总数据!C$3,0),IF(AND($G638="正式版",$H638="中医诊所"),IFERROR(R638/同类汇总数据!C$4,0),IF(AND($G638="正式版",$H638="口腔诊所"),IFERROR(R638/同类汇总数据!C$5,0),IF(AND($G638="检查版",$H638="中西医诊所"),IFERROR(R638/同类汇总数据!C$6,0),IF(AND($G638="检查版",$H638="中医诊所"),IFERROR(R638/同类汇总数据!C$7,0),IF(AND($G638="检查版",$H638="口腔诊所"),IFERROR(R638/同类汇总数据!C$8,0),IF(AND($G638="互联网版",$H638="中西医诊所"),IFERROR(R638/同类汇总数据!C$9,0),IF(AND($G638="互联网版",$H638="中医诊所"),IFERROR(R638/同类汇总数据!C$10,0),IF(AND($G638="互联网版",$H638="口腔诊所"),IFERROR(R638/同类汇总数据!C$11,0))))))))))</f>
        <v>0.584841580120697</v>
      </c>
      <c r="AE638" s="61">
        <f>IF(AND($G638="正式版",$H638="中西医诊所"),IFERROR(S638/同类汇总数据!D$3,0),IF(AND($G638="正式版",$H638="中医诊所"),IFERROR(S638/同类汇总数据!D$4,0),IF(AND($G638="正式版",$H638="口腔诊所"),IFERROR(S638/同类汇总数据!D$5,0),IF(AND($G638="检查版",$H638="中西医诊所"),IFERROR(S638/同类汇总数据!D$6,0),IF(AND($G638="检查版",$H638="中医诊所"),IFERROR(S638/同类汇总数据!D$7,0),IF(AND($G638="检查版",$H638="口腔诊所"),IFERROR(S638/同类汇总数据!D$8,0),IF(AND($G638="互联网版",$H638="中西医诊所"),IFERROR(S638/同类汇总数据!D$9,0),IF(AND($G638="互联网版",$H638="中医诊所"),IFERROR(S638/同类汇总数据!D$10,0),IF(AND($G638="互联网版",$H638="口腔诊所"),IFERROR(S638/同类汇总数据!D$11,0))))))))))</f>
        <v>0.417444198817056</v>
      </c>
      <c r="AF638" s="61">
        <f>IF(AND($G638="正式版",$H638="中西医诊所"),IFERROR(T638/同类汇总数据!E$3,0),IF(AND($G638="正式版",$H638="中医诊所"),IFERROR(T638/同类汇总数据!E$4,0),IF(AND($G638="正式版",$H638="口腔诊所"),IFERROR(T638/同类汇总数据!E$5,0),IF(AND($G638="检查版",$H638="中西医诊所"),IFERROR(T638/同类汇总数据!E$6,0),IF(AND($G638="检查版",$H638="中医诊所"),IFERROR(T638/同类汇总数据!E$7,0),IF(AND($G638="检查版",$H638="口腔诊所"),IFERROR(T638/同类汇总数据!E$8,0),IF(AND($G638="互联网版",$H638="中西医诊所"),IFERROR(T638/同类汇总数据!E$9,0),IF(AND($G638="互联网版",$H638="中医诊所"),IFERROR(T638/同类汇总数据!E$10,0),IF(AND($G638="互联网版",$H638="口腔诊所"),IFERROR(T638/同类汇总数据!E$11,0))))))))))</f>
        <v>0.470110972065231</v>
      </c>
      <c r="AG638" s="61">
        <f>IF(AND($G638="正式版",$H638="中西医诊所"),IFERROR(U638/同类汇总数据!F$3,0),IF(AND($G638="正式版",$H638="中医诊所"),IFERROR(U638/同类汇总数据!F$4,0),IF(AND($G638="正式版",$H638="口腔诊所"),IFERROR(U638/同类汇总数据!F$5,0),IF(AND($G638="检查版",$H638="中西医诊所"),IFERROR(U638/同类汇总数据!F$6,0),IF(AND($G638="检查版",$H638="中医诊所"),IFERROR(U638/同类汇总数据!F$7,0),IF(AND($G638="检查版",$H638="口腔诊所"),IFERROR(U638/同类汇总数据!F$8,0),IF(AND($G638="互联网版",$H638="中西医诊所"),IFERROR(U638/同类汇总数据!F$9,0),IF(AND($G638="互联网版",$H638="中医诊所"),IFERROR(U638/同类汇总数据!F$10,0),IF(AND($G638="互联网版",$H638="口腔诊所"),IFERROR(U638/同类汇总数据!F$11,0))))))))))</f>
        <v>0.500437657655868</v>
      </c>
      <c r="AH638" s="61">
        <f>IF(AND($G638="正式版",$H638="中西医诊所"),IFERROR(V638/同类汇总数据!G$3,0),IF(AND($G638="正式版",$H638="中医诊所"),IFERROR(V638/同类汇总数据!G$4,0),IF(AND($G638="正式版",$H638="口腔诊所"),IFERROR(V638/同类汇总数据!G$5,0),IF(AND($G638="检查版",$H638="中西医诊所"),IFERROR(V638/同类汇总数据!G$6,0),IF(AND($G638="检查版",$H638="中医诊所"),IFERROR(V638/同类汇总数据!G$7,0),IF(AND($G638="检查版",$H638="口腔诊所"),IFERROR(V638/同类汇总数据!G$8,0),IF(AND($G638="互联网版",$H638="中西医诊所"),IFERROR(V638/同类汇总数据!G$9,0),IF(AND($G638="互联网版",$H638="中医诊所"),IFERROR(V638/同类汇总数据!G$10,0),IF(AND($G638="互联网版",$H638="口腔诊所"),IFERROR(V638/同类汇总数据!G$11,0))))))))))</f>
        <v>1.12946619168848</v>
      </c>
      <c r="AI638" s="61">
        <f>IF(AND($G638="正式版",$H638="中西医诊所"),IFERROR(W638/同类汇总数据!H$3,0),IF(AND($G638="正式版",$H638="中医诊所"),IFERROR(W638/同类汇总数据!H$4,0),IF(AND($G638="正式版",$H638="口腔诊所"),IFERROR(W638/同类汇总数据!H$5,0),IF(AND($G638="检查版",$H638="中西医诊所"),IFERROR(W638/同类汇总数据!H$6,0),IF(AND($G638="检查版",$H638="中医诊所"),IFERROR(W638/同类汇总数据!H$7,0),IF(AND($G638="检查版",$H638="口腔诊所"),IFERROR(W638/同类汇总数据!H$8,0),IF(AND($G638="互联网版",$H638="中西医诊所"),IFERROR(W638/同类汇总数据!H$9,0),IF(AND($G638="互联网版",$H638="中医诊所"),IFERROR(W638/同类汇总数据!H$10,0),IF(AND($G638="互联网版",$H638="口腔诊所"),IFERROR(W638/同类汇总数据!H$11,0))))))))))</f>
        <v>0.971796863767151</v>
      </c>
      <c r="AJ638" s="61">
        <f>IF(AND($G638="正式版",$H638="中西医诊所"),IFERROR(X638/同类汇总数据!I$3,0),IF(AND($G638="正式版",$H638="中医诊所"),IFERROR(X638/同类汇总数据!I$4,0),IF(AND($G638="正式版",$H638="口腔诊所"),IFERROR(X638/同类汇总数据!I$5,0),IF(AND($G638="检查版",$H638="中西医诊所"),IFERROR(X638/同类汇总数据!I$6,0),IF(AND($G638="检查版",$H638="中医诊所"),IFERROR(X638/同类汇总数据!I$7,0),IF(AND($G638="检查版",$H638="口腔诊所"),IFERROR(X638/同类汇总数据!I$8,0),IF(AND($G638="互联网版",$H638="中西医诊所"),IFERROR(X638/同类汇总数据!I$9,0),IF(AND($G638="互联网版",$H638="中医诊所"),IFERROR(X638/同类汇总数据!I$10,0),IF(AND($G638="互联网版",$H638="口腔诊所"),IFERROR(X638/同类汇总数据!I$11,0))))))))))</f>
        <v>1.10209164986413</v>
      </c>
      <c r="AK638" s="61">
        <f>IF(AND($G638="正式版",$H638="中西医诊所"),IFERROR(Y638/同类汇总数据!J$3,0),IF(AND($G638="正式版",$H638="中医诊所"),IFERROR(Y638/同类汇总数据!J$4,0),IF(AND($G638="正式版",$H638="口腔诊所"),IFERROR(Y638/同类汇总数据!J$5,0),IF(AND($G638="检查版",$H638="中西医诊所"),IFERROR(Y638/同类汇总数据!J$6,0),IF(AND($G638="检查版",$H638="中医诊所"),IFERROR(Y638/同类汇总数据!J$7,0),IF(AND($G638="检查版",$H638="口腔诊所"),IFERROR(Y638/同类汇总数据!J$8,0),IF(AND($G638="互联网版",$H638="中西医诊所"),IFERROR(Y638/同类汇总数据!J$9,0),IF(AND($G638="互联网版",$H638="中医诊所"),IFERROR(Y638/同类汇总数据!J$10,0),IF(AND($G638="互联网版",$H638="口腔诊所"),IFERROR(Y638/同类汇总数据!J$11,0))))))))))</f>
        <v>1.09706574407826</v>
      </c>
      <c r="AL638" s="62" t="str">
        <f ca="1" t="shared" si="158"/>
        <v>-</v>
      </c>
      <c r="AM638" s="62" t="str">
        <f t="shared" si="159"/>
        <v>低于同行50%</v>
      </c>
      <c r="AN638" s="5" t="str">
        <f t="shared" si="160"/>
        <v/>
      </c>
      <c r="AO638" s="63">
        <f t="shared" si="161"/>
        <v>46103.8658564815</v>
      </c>
      <c r="AP638" s="5" t="str">
        <f t="shared" si="162"/>
        <v/>
      </c>
      <c r="AQ638" s="60">
        <v>45499.3892935069</v>
      </c>
    </row>
    <row r="639" ht="17" spans="1:43">
      <c r="A639" s="5">
        <f t="shared" si="167"/>
        <v>636</v>
      </c>
      <c r="B639" s="55" t="str">
        <f t="shared" si="155"/>
        <v>无交易</v>
      </c>
      <c r="C639" s="2" t="str">
        <f t="shared" si="156"/>
        <v/>
      </c>
      <c r="D639" s="56" t="str">
        <f t="shared" si="157"/>
        <v>流失</v>
      </c>
      <c r="E639" s="84" t="s">
        <v>1768</v>
      </c>
      <c r="F639" s="58">
        <v>45502.7765748727</v>
      </c>
      <c r="G639" s="59" t="s">
        <v>38</v>
      </c>
      <c r="H639" s="59" t="s">
        <v>39</v>
      </c>
      <c r="I639" s="59" t="s">
        <v>40</v>
      </c>
      <c r="J639" s="59" t="s">
        <v>121</v>
      </c>
      <c r="K639" s="59" t="s">
        <v>1769</v>
      </c>
      <c r="L639" s="59"/>
      <c r="M639" s="60">
        <v>45873.7325462963</v>
      </c>
      <c r="N639" s="60">
        <v>45869.6281781366</v>
      </c>
      <c r="O639" s="60">
        <v>45869.6264061227</v>
      </c>
      <c r="P639" s="60">
        <v>45614.5872429051</v>
      </c>
      <c r="Q639" s="60">
        <v>45869.628316956</v>
      </c>
      <c r="R639" s="59"/>
      <c r="S639" s="59"/>
      <c r="T639" s="59"/>
      <c r="U639" s="59"/>
      <c r="V639" s="59"/>
      <c r="W639" s="59"/>
      <c r="X639" s="59"/>
      <c r="Y639" s="59"/>
      <c r="Z639" s="59"/>
      <c r="AA639" s="59"/>
      <c r="AB639" s="59"/>
      <c r="AC639" s="59"/>
      <c r="AD639" s="61">
        <f>IF(AND($G639="正式版",$H639="中西医诊所"),IFERROR(R639/同类汇总数据!C$3,0),IF(AND($G639="正式版",$H639="中医诊所"),IFERROR(R639/同类汇总数据!C$4,0),IF(AND($G639="正式版",$H639="口腔诊所"),IFERROR(R639/同类汇总数据!C$5,0),IF(AND($G639="检查版",$H639="中西医诊所"),IFERROR(R639/同类汇总数据!C$6,0),IF(AND($G639="检查版",$H639="中医诊所"),IFERROR(R639/同类汇总数据!C$7,0),IF(AND($G639="检查版",$H639="口腔诊所"),IFERROR(R639/同类汇总数据!C$8,0),IF(AND($G639="互联网版",$H639="中西医诊所"),IFERROR(R639/同类汇总数据!C$9,0),IF(AND($G639="互联网版",$H639="中医诊所"),IFERROR(R639/同类汇总数据!C$10,0),IF(AND($G639="互联网版",$H639="口腔诊所"),IFERROR(R639/同类汇总数据!C$11,0))))))))))</f>
        <v>0</v>
      </c>
      <c r="AE639" s="61">
        <f>IF(AND($G639="正式版",$H639="中西医诊所"),IFERROR(S639/同类汇总数据!D$3,0),IF(AND($G639="正式版",$H639="中医诊所"),IFERROR(S639/同类汇总数据!D$4,0),IF(AND($G639="正式版",$H639="口腔诊所"),IFERROR(S639/同类汇总数据!D$5,0),IF(AND($G639="检查版",$H639="中西医诊所"),IFERROR(S639/同类汇总数据!D$6,0),IF(AND($G639="检查版",$H639="中医诊所"),IFERROR(S639/同类汇总数据!D$7,0),IF(AND($G639="检查版",$H639="口腔诊所"),IFERROR(S639/同类汇总数据!D$8,0),IF(AND($G639="互联网版",$H639="中西医诊所"),IFERROR(S639/同类汇总数据!D$9,0),IF(AND($G639="互联网版",$H639="中医诊所"),IFERROR(S639/同类汇总数据!D$10,0),IF(AND($G639="互联网版",$H639="口腔诊所"),IFERROR(S639/同类汇总数据!D$11,0))))))))))</f>
        <v>0</v>
      </c>
      <c r="AF639" s="61">
        <f>IF(AND($G639="正式版",$H639="中西医诊所"),IFERROR(T639/同类汇总数据!E$3,0),IF(AND($G639="正式版",$H639="中医诊所"),IFERROR(T639/同类汇总数据!E$4,0),IF(AND($G639="正式版",$H639="口腔诊所"),IFERROR(T639/同类汇总数据!E$5,0),IF(AND($G639="检查版",$H639="中西医诊所"),IFERROR(T639/同类汇总数据!E$6,0),IF(AND($G639="检查版",$H639="中医诊所"),IFERROR(T639/同类汇总数据!E$7,0),IF(AND($G639="检查版",$H639="口腔诊所"),IFERROR(T639/同类汇总数据!E$8,0),IF(AND($G639="互联网版",$H639="中西医诊所"),IFERROR(T639/同类汇总数据!E$9,0),IF(AND($G639="互联网版",$H639="中医诊所"),IFERROR(T639/同类汇总数据!E$10,0),IF(AND($G639="互联网版",$H639="口腔诊所"),IFERROR(T639/同类汇总数据!E$11,0))))))))))</f>
        <v>0</v>
      </c>
      <c r="AG639" s="61">
        <f>IF(AND($G639="正式版",$H639="中西医诊所"),IFERROR(U639/同类汇总数据!F$3,0),IF(AND($G639="正式版",$H639="中医诊所"),IFERROR(U639/同类汇总数据!F$4,0),IF(AND($G639="正式版",$H639="口腔诊所"),IFERROR(U639/同类汇总数据!F$5,0),IF(AND($G639="检查版",$H639="中西医诊所"),IFERROR(U639/同类汇总数据!F$6,0),IF(AND($G639="检查版",$H639="中医诊所"),IFERROR(U639/同类汇总数据!F$7,0),IF(AND($G639="检查版",$H639="口腔诊所"),IFERROR(U639/同类汇总数据!F$8,0),IF(AND($G639="互联网版",$H639="中西医诊所"),IFERROR(U639/同类汇总数据!F$9,0),IF(AND($G639="互联网版",$H639="中医诊所"),IFERROR(U639/同类汇总数据!F$10,0),IF(AND($G639="互联网版",$H639="口腔诊所"),IFERROR(U639/同类汇总数据!F$11,0))))))))))</f>
        <v>0</v>
      </c>
      <c r="AH639" s="61">
        <f>IF(AND($G639="正式版",$H639="中西医诊所"),IFERROR(V639/同类汇总数据!G$3,0),IF(AND($G639="正式版",$H639="中医诊所"),IFERROR(V639/同类汇总数据!G$4,0),IF(AND($G639="正式版",$H639="口腔诊所"),IFERROR(V639/同类汇总数据!G$5,0),IF(AND($G639="检查版",$H639="中西医诊所"),IFERROR(V639/同类汇总数据!G$6,0),IF(AND($G639="检查版",$H639="中医诊所"),IFERROR(V639/同类汇总数据!G$7,0),IF(AND($G639="检查版",$H639="口腔诊所"),IFERROR(V639/同类汇总数据!G$8,0),IF(AND($G639="互联网版",$H639="中西医诊所"),IFERROR(V639/同类汇总数据!G$9,0),IF(AND($G639="互联网版",$H639="中医诊所"),IFERROR(V639/同类汇总数据!G$10,0),IF(AND($G639="互联网版",$H639="口腔诊所"),IFERROR(V639/同类汇总数据!G$11,0))))))))))</f>
        <v>0</v>
      </c>
      <c r="AI639" s="61">
        <f>IF(AND($G639="正式版",$H639="中西医诊所"),IFERROR(W639/同类汇总数据!H$3,0),IF(AND($G639="正式版",$H639="中医诊所"),IFERROR(W639/同类汇总数据!H$4,0),IF(AND($G639="正式版",$H639="口腔诊所"),IFERROR(W639/同类汇总数据!H$5,0),IF(AND($G639="检查版",$H639="中西医诊所"),IFERROR(W639/同类汇总数据!H$6,0),IF(AND($G639="检查版",$H639="中医诊所"),IFERROR(W639/同类汇总数据!H$7,0),IF(AND($G639="检查版",$H639="口腔诊所"),IFERROR(W639/同类汇总数据!H$8,0),IF(AND($G639="互联网版",$H639="中西医诊所"),IFERROR(W639/同类汇总数据!H$9,0),IF(AND($G639="互联网版",$H639="中医诊所"),IFERROR(W639/同类汇总数据!H$10,0),IF(AND($G639="互联网版",$H639="口腔诊所"),IFERROR(W639/同类汇总数据!H$11,0))))))))))</f>
        <v>0</v>
      </c>
      <c r="AJ639" s="61">
        <f>IF(AND($G639="正式版",$H639="中西医诊所"),IFERROR(X639/同类汇总数据!I$3,0),IF(AND($G639="正式版",$H639="中医诊所"),IFERROR(X639/同类汇总数据!I$4,0),IF(AND($G639="正式版",$H639="口腔诊所"),IFERROR(X639/同类汇总数据!I$5,0),IF(AND($G639="检查版",$H639="中西医诊所"),IFERROR(X639/同类汇总数据!I$6,0),IF(AND($G639="检查版",$H639="中医诊所"),IFERROR(X639/同类汇总数据!I$7,0),IF(AND($G639="检查版",$H639="口腔诊所"),IFERROR(X639/同类汇总数据!I$8,0),IF(AND($G639="互联网版",$H639="中西医诊所"),IFERROR(X639/同类汇总数据!I$9,0),IF(AND($G639="互联网版",$H639="中医诊所"),IFERROR(X639/同类汇总数据!I$10,0),IF(AND($G639="互联网版",$H639="口腔诊所"),IFERROR(X639/同类汇总数据!I$11,0))))))))))</f>
        <v>0</v>
      </c>
      <c r="AK639" s="61">
        <f>IF(AND($G639="正式版",$H639="中西医诊所"),IFERROR(Y639/同类汇总数据!J$3,0),IF(AND($G639="正式版",$H639="中医诊所"),IFERROR(Y639/同类汇总数据!J$4,0),IF(AND($G639="正式版",$H639="口腔诊所"),IFERROR(Y639/同类汇总数据!J$5,0),IF(AND($G639="检查版",$H639="中西医诊所"),IFERROR(Y639/同类汇总数据!J$6,0),IF(AND($G639="检查版",$H639="中医诊所"),IFERROR(Y639/同类汇总数据!J$7,0),IF(AND($G639="检查版",$H639="口腔诊所"),IFERROR(Y639/同类汇总数据!J$8,0),IF(AND($G639="互联网版",$H639="中西医诊所"),IFERROR(Y639/同类汇总数据!J$9,0),IF(AND($G639="互联网版",$H639="中医诊所"),IFERROR(Y639/同类汇总数据!J$10,0),IF(AND($G639="互联网版",$H639="口腔诊所"),IFERROR(Y639/同类汇总数据!J$11,0))))))))))</f>
        <v>0</v>
      </c>
      <c r="AL639" s="62" t="str">
        <f ca="1" t="shared" si="158"/>
        <v>今年内未操作</v>
      </c>
      <c r="AM639" s="62" t="str">
        <f t="shared" si="159"/>
        <v>低于同行20%</v>
      </c>
      <c r="AN639" s="5" t="str">
        <f t="shared" si="160"/>
        <v>低于同行20%</v>
      </c>
      <c r="AO639" s="63">
        <f t="shared" si="161"/>
        <v>45873.7325462963</v>
      </c>
      <c r="AP639" s="5" t="str">
        <f t="shared" si="162"/>
        <v/>
      </c>
      <c r="AQ639" s="60">
        <v>45499.6852597685</v>
      </c>
    </row>
    <row r="640" ht="17" spans="1:43">
      <c r="A640" s="5">
        <f t="shared" si="167"/>
        <v>637</v>
      </c>
      <c r="B640" s="55" t="str">
        <f t="shared" si="155"/>
        <v>交易波动较大</v>
      </c>
      <c r="C640" s="2" t="str">
        <f t="shared" si="156"/>
        <v/>
      </c>
      <c r="D640" s="56" t="str">
        <f t="shared" si="157"/>
        <v>-</v>
      </c>
      <c r="E640" s="84" t="s">
        <v>1770</v>
      </c>
      <c r="F640" s="58">
        <v>45503.5985666435</v>
      </c>
      <c r="G640" s="59" t="s">
        <v>38</v>
      </c>
      <c r="H640" s="59" t="s">
        <v>39</v>
      </c>
      <c r="I640" s="59" t="s">
        <v>40</v>
      </c>
      <c r="J640" s="59" t="s">
        <v>53</v>
      </c>
      <c r="K640" s="59" t="s">
        <v>1771</v>
      </c>
      <c r="L640" s="59" t="s">
        <v>83</v>
      </c>
      <c r="M640" s="60">
        <v>46104.3778472222</v>
      </c>
      <c r="N640" s="60">
        <v>46103.8064142014</v>
      </c>
      <c r="O640" s="60">
        <v>46103.7269646875</v>
      </c>
      <c r="P640" s="60"/>
      <c r="Q640" s="60">
        <v>46103.8064272454</v>
      </c>
      <c r="R640" s="59">
        <v>3041</v>
      </c>
      <c r="S640" s="59">
        <v>17015.18</v>
      </c>
      <c r="T640" s="59">
        <v>61824.41</v>
      </c>
      <c r="U640" s="59">
        <v>54158.41</v>
      </c>
      <c r="V640" s="59">
        <v>43</v>
      </c>
      <c r="W640" s="59">
        <v>225</v>
      </c>
      <c r="X640" s="59">
        <v>795</v>
      </c>
      <c r="Y640" s="59">
        <v>696</v>
      </c>
      <c r="Z640" s="59">
        <v>128.0340661939</v>
      </c>
      <c r="AA640" s="59">
        <v>-0.0880593583</v>
      </c>
      <c r="AB640" s="59">
        <v>-0.2865207552</v>
      </c>
      <c r="AC640" s="59">
        <v>-0.2248407651</v>
      </c>
      <c r="AD640" s="61">
        <f>IF(AND($G640="正式版",$H640="中西医诊所"),IFERROR(R640/同类汇总数据!C$3,0),IF(AND($G640="正式版",$H640="中医诊所"),IFERROR(R640/同类汇总数据!C$4,0),IF(AND($G640="正式版",$H640="口腔诊所"),IFERROR(R640/同类汇总数据!C$5,0),IF(AND($G640="检查版",$H640="中西医诊所"),IFERROR(R640/同类汇总数据!C$6,0),IF(AND($G640="检查版",$H640="中医诊所"),IFERROR(R640/同类汇总数据!C$7,0),IF(AND($G640="检查版",$H640="口腔诊所"),IFERROR(R640/同类汇总数据!C$8,0),IF(AND($G640="互联网版",$H640="中西医诊所"),IFERROR(R640/同类汇总数据!C$9,0),IF(AND($G640="互联网版",$H640="中医诊所"),IFERROR(R640/同类汇总数据!C$10,0),IF(AND($G640="互联网版",$H640="口腔诊所"),IFERROR(R640/同类汇总数据!C$11,0))))))))))</f>
        <v>0.332286101885879</v>
      </c>
      <c r="AE640" s="61">
        <f>IF(AND($G640="正式版",$H640="中西医诊所"),IFERROR(S640/同类汇总数据!D$3,0),IF(AND($G640="正式版",$H640="中医诊所"),IFERROR(S640/同类汇总数据!D$4,0),IF(AND($G640="正式版",$H640="口腔诊所"),IFERROR(S640/同类汇总数据!D$5,0),IF(AND($G640="检查版",$H640="中西医诊所"),IFERROR(S640/同类汇总数据!D$6,0),IF(AND($G640="检查版",$H640="中医诊所"),IFERROR(S640/同类汇总数据!D$7,0),IF(AND($G640="检查版",$H640="口腔诊所"),IFERROR(S640/同类汇总数据!D$8,0),IF(AND($G640="互联网版",$H640="中西医诊所"),IFERROR(S640/同类汇总数据!D$9,0),IF(AND($G640="互联网版",$H640="中医诊所"),IFERROR(S640/同类汇总数据!D$10,0),IF(AND($G640="互联网版",$H640="口腔诊所"),IFERROR(S640/同类汇总数据!D$11,0))))))))))</f>
        <v>0.466377528800213</v>
      </c>
      <c r="AF640" s="61">
        <f>IF(AND($G640="正式版",$H640="中西医诊所"),IFERROR(T640/同类汇总数据!E$3,0),IF(AND($G640="正式版",$H640="中医诊所"),IFERROR(T640/同类汇总数据!E$4,0),IF(AND($G640="正式版",$H640="口腔诊所"),IFERROR(T640/同类汇总数据!E$5,0),IF(AND($G640="检查版",$H640="中西医诊所"),IFERROR(T640/同类汇总数据!E$6,0),IF(AND($G640="检查版",$H640="中医诊所"),IFERROR(T640/同类汇总数据!E$7,0),IF(AND($G640="检查版",$H640="口腔诊所"),IFERROR(T640/同类汇总数据!E$8,0),IF(AND($G640="互联网版",$H640="中西医诊所"),IFERROR(T640/同类汇总数据!E$9,0),IF(AND($G640="互联网版",$H640="中医诊所"),IFERROR(T640/同类汇总数据!E$10,0),IF(AND($G640="互联网版",$H640="口腔诊所"),IFERROR(T640/同类汇总数据!E$11,0))))))))))</f>
        <v>0.566592376342106</v>
      </c>
      <c r="AG640" s="61">
        <f>IF(AND($G640="正式版",$H640="中西医诊所"),IFERROR(U640/同类汇总数据!F$3,0),IF(AND($G640="正式版",$H640="中医诊所"),IFERROR(U640/同类汇总数据!F$4,0),IF(AND($G640="正式版",$H640="口腔诊所"),IFERROR(U640/同类汇总数据!F$5,0),IF(AND($G640="检查版",$H640="中西医诊所"),IFERROR(U640/同类汇总数据!F$6,0),IF(AND($G640="检查版",$H640="中医诊所"),IFERROR(U640/同类汇总数据!F$7,0),IF(AND($G640="检查版",$H640="口腔诊所"),IFERROR(U640/同类汇总数据!F$8,0),IF(AND($G640="互联网版",$H640="中西医诊所"),IFERROR(U640/同类汇总数据!F$9,0),IF(AND($G640="互联网版",$H640="中医诊所"),IFERROR(U640/同类汇总数据!F$10,0),IF(AND($G640="互联网版",$H640="口腔诊所"),IFERROR(U640/同类汇总数据!F$11,0))))))))))</f>
        <v>0.564601903756439</v>
      </c>
      <c r="AH640" s="61">
        <f>IF(AND($G640="正式版",$H640="中西医诊所"),IFERROR(V640/同类汇总数据!G$3,0),IF(AND($G640="正式版",$H640="中医诊所"),IFERROR(V640/同类汇总数据!G$4,0),IF(AND($G640="正式版",$H640="口腔诊所"),IFERROR(V640/同类汇总数据!G$5,0),IF(AND($G640="检查版",$H640="中西医诊所"),IFERROR(V640/同类汇总数据!G$6,0),IF(AND($G640="检查版",$H640="中医诊所"),IFERROR(V640/同类汇总数据!G$7,0),IF(AND($G640="检查版",$H640="口腔诊所"),IFERROR(V640/同类汇总数据!G$8,0),IF(AND($G640="互联网版",$H640="中西医诊所"),IFERROR(V640/同类汇总数据!G$9,0),IF(AND($G640="互联网版",$H640="中医诊所"),IFERROR(V640/同类汇总数据!G$10,0),IF(AND($G640="互联网版",$H640="口腔诊所"),IFERROR(V640/同类汇总数据!G$11,0))))))))))</f>
        <v>0.453581234816896</v>
      </c>
      <c r="AI640" s="61">
        <f>IF(AND($G640="正式版",$H640="中西医诊所"),IFERROR(W640/同类汇总数据!H$3,0),IF(AND($G640="正式版",$H640="中医诊所"),IFERROR(W640/同类汇总数据!H$4,0),IF(AND($G640="正式版",$H640="口腔诊所"),IFERROR(W640/同类汇总数据!H$5,0),IF(AND($G640="检查版",$H640="中西医诊所"),IFERROR(W640/同类汇总数据!H$6,0),IF(AND($G640="检查版",$H640="中医诊所"),IFERROR(W640/同类汇总数据!H$7,0),IF(AND($G640="检查版",$H640="口腔诊所"),IFERROR(W640/同类汇总数据!H$8,0),IF(AND($G640="互联网版",$H640="中西医诊所"),IFERROR(W640/同类汇总数据!H$9,0),IF(AND($G640="互联网版",$H640="中医诊所"),IFERROR(W640/同类汇总数据!H$10,0),IF(AND($G640="互联网版",$H640="口腔诊所"),IFERROR(W640/同类汇总数据!H$11,0))))))))))</f>
        <v>0.615375526761451</v>
      </c>
      <c r="AJ640" s="61">
        <f>IF(AND($G640="正式版",$H640="中西医诊所"),IFERROR(X640/同类汇总数据!I$3,0),IF(AND($G640="正式版",$H640="中医诊所"),IFERROR(X640/同类汇总数据!I$4,0),IF(AND($G640="正式版",$H640="口腔诊所"),IFERROR(X640/同类汇总数据!I$5,0),IF(AND($G640="检查版",$H640="中西医诊所"),IFERROR(X640/同类汇总数据!I$6,0),IF(AND($G640="检查版",$H640="中医诊所"),IFERROR(X640/同类汇总数据!I$7,0),IF(AND($G640="检查版",$H640="口腔诊所"),IFERROR(X640/同类汇总数据!I$8,0),IF(AND($G640="互联网版",$H640="中西医诊所"),IFERROR(X640/同类汇总数据!I$9,0),IF(AND($G640="互联网版",$H640="中医诊所"),IFERROR(X640/同类汇总数据!I$10,0),IF(AND($G640="互联网版",$H640="口腔诊所"),IFERROR(X640/同类汇总数据!I$11,0))))))))))</f>
        <v>0.702973773595934</v>
      </c>
      <c r="AK640" s="61">
        <f>IF(AND($G640="正式版",$H640="中西医诊所"),IFERROR(Y640/同类汇总数据!J$3,0),IF(AND($G640="正式版",$H640="中医诊所"),IFERROR(Y640/同类汇总数据!J$4,0),IF(AND($G640="正式版",$H640="口腔诊所"),IFERROR(Y640/同类汇总数据!J$5,0),IF(AND($G640="检查版",$H640="中西医诊所"),IFERROR(Y640/同类汇总数据!J$6,0),IF(AND($G640="检查版",$H640="中医诊所"),IFERROR(Y640/同类汇总数据!J$7,0),IF(AND($G640="检查版",$H640="口腔诊所"),IFERROR(Y640/同类汇总数据!J$8,0),IF(AND($G640="互联网版",$H640="中西医诊所"),IFERROR(Y640/同类汇总数据!J$9,0),IF(AND($G640="互联网版",$H640="中医诊所"),IFERROR(Y640/同类汇总数据!J$10,0),IF(AND($G640="互联网版",$H640="口腔诊所"),IFERROR(Y640/同类汇总数据!J$11,0))))))))))</f>
        <v>0.695455875323147</v>
      </c>
      <c r="AL640" s="62" t="str">
        <f ca="1" t="shared" si="158"/>
        <v>-</v>
      </c>
      <c r="AM640" s="62" t="str">
        <f t="shared" si="159"/>
        <v>低于同行50%</v>
      </c>
      <c r="AN640" s="5" t="str">
        <f t="shared" si="160"/>
        <v/>
      </c>
      <c r="AO640" s="63">
        <f t="shared" si="161"/>
        <v>46104.3778472222</v>
      </c>
      <c r="AP640" s="5" t="str">
        <f t="shared" si="162"/>
        <v/>
      </c>
      <c r="AQ640" s="60">
        <v>45501.6391262384</v>
      </c>
    </row>
    <row r="641" ht="17" spans="1:43">
      <c r="A641" s="5">
        <f t="shared" si="167"/>
        <v>638</v>
      </c>
      <c r="B641" s="55" t="str">
        <f t="shared" si="155"/>
        <v>连续三月交易上升</v>
      </c>
      <c r="C641" s="2" t="str">
        <f t="shared" si="156"/>
        <v/>
      </c>
      <c r="D641" s="56" t="str">
        <f t="shared" si="157"/>
        <v>-</v>
      </c>
      <c r="E641" s="84" t="s">
        <v>1772</v>
      </c>
      <c r="F641" s="58">
        <v>45503.7419491551</v>
      </c>
      <c r="G641" s="59" t="s">
        <v>38</v>
      </c>
      <c r="H641" s="59" t="s">
        <v>39</v>
      </c>
      <c r="I641" s="59" t="s">
        <v>40</v>
      </c>
      <c r="J641" s="59" t="s">
        <v>155</v>
      </c>
      <c r="K641" s="59" t="s">
        <v>1773</v>
      </c>
      <c r="L641" s="59" t="s">
        <v>190</v>
      </c>
      <c r="M641" s="60">
        <v>46091.4719444444</v>
      </c>
      <c r="N641" s="60">
        <v>46103.6989250463</v>
      </c>
      <c r="O641" s="60"/>
      <c r="P641" s="60">
        <v>45942.6904194097</v>
      </c>
      <c r="Q641" s="60">
        <v>46077.5469801273</v>
      </c>
      <c r="R641" s="59">
        <v>2436</v>
      </c>
      <c r="S641" s="59">
        <v>9165</v>
      </c>
      <c r="T641" s="59">
        <v>31566</v>
      </c>
      <c r="U641" s="59">
        <v>27708</v>
      </c>
      <c r="V641" s="59">
        <v>4</v>
      </c>
      <c r="W641" s="59">
        <v>26</v>
      </c>
      <c r="X641" s="59">
        <v>76</v>
      </c>
      <c r="Y641" s="59">
        <v>66</v>
      </c>
      <c r="Z641" s="59">
        <v>589.5319148936</v>
      </c>
      <c r="AA641" s="59">
        <v>0.6022727273</v>
      </c>
      <c r="AB641" s="59">
        <v>-0.6570948984</v>
      </c>
      <c r="AC641" s="59">
        <v>0.7899989269</v>
      </c>
      <c r="AD641" s="61">
        <f>IF(AND($G641="正式版",$H641="中西医诊所"),IFERROR(R641/同类汇总数据!C$3,0),IF(AND($G641="正式版",$H641="中医诊所"),IFERROR(R641/同类汇总数据!C$4,0),IF(AND($G641="正式版",$H641="口腔诊所"),IFERROR(R641/同类汇总数据!C$5,0),IF(AND($G641="检查版",$H641="中西医诊所"),IFERROR(R641/同类汇总数据!C$6,0),IF(AND($G641="检查版",$H641="中医诊所"),IFERROR(R641/同类汇总数据!C$7,0),IF(AND($G641="检查版",$H641="口腔诊所"),IFERROR(R641/同类汇总数据!C$8,0),IF(AND($G641="互联网版",$H641="中西医诊所"),IFERROR(R641/同类汇总数据!C$9,0),IF(AND($G641="互联网版",$H641="中医诊所"),IFERROR(R641/同类汇总数据!C$10,0),IF(AND($G641="互联网版",$H641="口腔诊所"),IFERROR(R641/同类汇总数据!C$11,0))))))))))</f>
        <v>0.266178541333114</v>
      </c>
      <c r="AE641" s="61">
        <f>IF(AND($G641="正式版",$H641="中西医诊所"),IFERROR(S641/同类汇总数据!D$3,0),IF(AND($G641="正式版",$H641="中医诊所"),IFERROR(S641/同类汇总数据!D$4,0),IF(AND($G641="正式版",$H641="口腔诊所"),IFERROR(S641/同类汇总数据!D$5,0),IF(AND($G641="检查版",$H641="中西医诊所"),IFERROR(S641/同类汇总数据!D$6,0),IF(AND($G641="检查版",$H641="中医诊所"),IFERROR(S641/同类汇总数据!D$7,0),IF(AND($G641="检查版",$H641="口腔诊所"),IFERROR(S641/同类汇总数据!D$8,0),IF(AND($G641="互联网版",$H641="中西医诊所"),IFERROR(S641/同类汇总数据!D$9,0),IF(AND($G641="互联网版",$H641="中医诊所"),IFERROR(S641/同类汇总数据!D$10,0),IF(AND($G641="互联网版",$H641="口腔诊所"),IFERROR(S641/同类汇总数据!D$11,0))))))))))</f>
        <v>0.25120804196335</v>
      </c>
      <c r="AF641" s="61">
        <f>IF(AND($G641="正式版",$H641="中西医诊所"),IFERROR(T641/同类汇总数据!E$3,0),IF(AND($G641="正式版",$H641="中医诊所"),IFERROR(T641/同类汇总数据!E$4,0),IF(AND($G641="正式版",$H641="口腔诊所"),IFERROR(T641/同类汇总数据!E$5,0),IF(AND($G641="检查版",$H641="中西医诊所"),IFERROR(T641/同类汇总数据!E$6,0),IF(AND($G641="检查版",$H641="中医诊所"),IFERROR(T641/同类汇总数据!E$7,0),IF(AND($G641="检查版",$H641="口腔诊所"),IFERROR(T641/同类汇总数据!E$8,0),IF(AND($G641="互联网版",$H641="中西医诊所"),IFERROR(T641/同类汇总数据!E$9,0),IF(AND($G641="互联网版",$H641="中医诊所"),IFERROR(T641/同类汇总数据!E$10,0),IF(AND($G641="互联网版",$H641="口腔诊所"),IFERROR(T641/同类汇总数据!E$11,0))))))))))</f>
        <v>0.289287919635868</v>
      </c>
      <c r="AG641" s="61">
        <f>IF(AND($G641="正式版",$H641="中西医诊所"),IFERROR(U641/同类汇总数据!F$3,0),IF(AND($G641="正式版",$H641="中医诊所"),IFERROR(U641/同类汇总数据!F$4,0),IF(AND($G641="正式版",$H641="口腔诊所"),IFERROR(U641/同类汇总数据!F$5,0),IF(AND($G641="检查版",$H641="中西医诊所"),IFERROR(U641/同类汇总数据!F$6,0),IF(AND($G641="检查版",$H641="中医诊所"),IFERROR(U641/同类汇总数据!F$7,0),IF(AND($G641="检查版",$H641="口腔诊所"),IFERROR(U641/同类汇总数据!F$8,0),IF(AND($G641="互联网版",$H641="中西医诊所"),IFERROR(U641/同类汇总数据!F$9,0),IF(AND($G641="互联网版",$H641="中医诊所"),IFERROR(U641/同类汇总数据!F$10,0),IF(AND($G641="互联网版",$H641="口腔诊所"),IFERROR(U641/同类汇总数据!F$11,0))))))))))</f>
        <v>0.28885614532043</v>
      </c>
      <c r="AH641" s="61">
        <f>IF(AND($G641="正式版",$H641="中西医诊所"),IFERROR(V641/同类汇总数据!G$3,0),IF(AND($G641="正式版",$H641="中医诊所"),IFERROR(V641/同类汇总数据!G$4,0),IF(AND($G641="正式版",$H641="口腔诊所"),IFERROR(V641/同类汇总数据!G$5,0),IF(AND($G641="检查版",$H641="中西医诊所"),IFERROR(V641/同类汇总数据!G$6,0),IF(AND($G641="检查版",$H641="中医诊所"),IFERROR(V641/同类汇总数据!G$7,0),IF(AND($G641="检查版",$H641="口腔诊所"),IFERROR(V641/同类汇总数据!G$8,0),IF(AND($G641="互联网版",$H641="中西医诊所"),IFERROR(V641/同类汇总数据!G$9,0),IF(AND($G641="互联网版",$H641="中医诊所"),IFERROR(V641/同类汇总数据!G$10,0),IF(AND($G641="互联网版",$H641="口腔诊所"),IFERROR(V641/同类汇总数据!G$11,0))))))))))</f>
        <v>0.042193603238781</v>
      </c>
      <c r="AI641" s="61">
        <f>IF(AND($G641="正式版",$H641="中西医诊所"),IFERROR(W641/同类汇总数据!H$3,0),IF(AND($G641="正式版",$H641="中医诊所"),IFERROR(W641/同类汇总数据!H$4,0),IF(AND($G641="正式版",$H641="口腔诊所"),IFERROR(W641/同类汇总数据!H$5,0),IF(AND($G641="检查版",$H641="中西医诊所"),IFERROR(W641/同类汇总数据!H$6,0),IF(AND($G641="检查版",$H641="中医诊所"),IFERROR(W641/同类汇总数据!H$7,0),IF(AND($G641="检查版",$H641="口腔诊所"),IFERROR(W641/同类汇总数据!H$8,0),IF(AND($G641="互联网版",$H641="中西医诊所"),IFERROR(W641/同类汇总数据!H$9,0),IF(AND($G641="互联网版",$H641="中医诊所"),IFERROR(W641/同类汇总数据!H$10,0),IF(AND($G641="互联网版",$H641="口腔诊所"),IFERROR(W641/同类汇总数据!H$11,0))))))))))</f>
        <v>0.0711100608702121</v>
      </c>
      <c r="AJ641" s="61">
        <f>IF(AND($G641="正式版",$H641="中西医诊所"),IFERROR(X641/同类汇总数据!I$3,0),IF(AND($G641="正式版",$H641="中医诊所"),IFERROR(X641/同类汇总数据!I$4,0),IF(AND($G641="正式版",$H641="口腔诊所"),IFERROR(X641/同类汇总数据!I$5,0),IF(AND($G641="检查版",$H641="中西医诊所"),IFERROR(X641/同类汇总数据!I$6,0),IF(AND($G641="检查版",$H641="中医诊所"),IFERROR(X641/同类汇总数据!I$7,0),IF(AND($G641="检查版",$H641="口腔诊所"),IFERROR(X641/同类汇总数据!I$8,0),IF(AND($G641="互联网版",$H641="中西医诊所"),IFERROR(X641/同类汇总数据!I$9,0),IF(AND($G641="互联网版",$H641="中医诊所"),IFERROR(X641/同类汇总数据!I$10,0),IF(AND($G641="互联网版",$H641="口腔诊所"),IFERROR(X641/同类汇总数据!I$11,0))))))))))</f>
        <v>0.0672025242682905</v>
      </c>
      <c r="AK641" s="61">
        <f>IF(AND($G641="正式版",$H641="中西医诊所"),IFERROR(Y641/同类汇总数据!J$3,0),IF(AND($G641="正式版",$H641="中医诊所"),IFERROR(Y641/同类汇总数据!J$4,0),IF(AND($G641="正式版",$H641="口腔诊所"),IFERROR(Y641/同类汇总数据!J$5,0),IF(AND($G641="检查版",$H641="中西医诊所"),IFERROR(Y641/同类汇总数据!J$6,0),IF(AND($G641="检查版",$H641="中医诊所"),IFERROR(Y641/同类汇总数据!J$7,0),IF(AND($G641="检查版",$H641="口腔诊所"),IFERROR(Y641/同类汇总数据!J$8,0),IF(AND($G641="互联网版",$H641="中西医诊所"),IFERROR(Y641/同类汇总数据!J$9,0),IF(AND($G641="互联网版",$H641="中医诊所"),IFERROR(Y641/同类汇总数据!J$10,0),IF(AND($G641="互联网版",$H641="口腔诊所"),IFERROR(Y641/同类汇总数据!J$11,0))))))))))</f>
        <v>0.0659484019702984</v>
      </c>
      <c r="AL641" s="62" t="str">
        <f ca="1" t="shared" si="158"/>
        <v>-</v>
      </c>
      <c r="AM641" s="62" t="str">
        <f t="shared" si="159"/>
        <v>低于同行50%</v>
      </c>
      <c r="AN641" s="5" t="str">
        <f t="shared" si="160"/>
        <v>低于同行20%</v>
      </c>
      <c r="AO641" s="63">
        <f t="shared" si="161"/>
        <v>46103.6989250463</v>
      </c>
      <c r="AP641" s="5" t="str">
        <f t="shared" si="162"/>
        <v/>
      </c>
      <c r="AQ641" s="60">
        <v>45501.977740787</v>
      </c>
    </row>
    <row r="642" ht="17" spans="1:43">
      <c r="A642" s="5">
        <f t="shared" si="167"/>
        <v>639</v>
      </c>
      <c r="B642" s="55" t="str">
        <f t="shared" si="155"/>
        <v>交易波动较大</v>
      </c>
      <c r="C642" s="2" t="str">
        <f t="shared" si="156"/>
        <v/>
      </c>
      <c r="D642" s="56" t="str">
        <f t="shared" si="157"/>
        <v>-</v>
      </c>
      <c r="E642" s="84" t="s">
        <v>1774</v>
      </c>
      <c r="F642" s="58">
        <v>45503.7426028009</v>
      </c>
      <c r="G642" s="59" t="s">
        <v>38</v>
      </c>
      <c r="H642" s="59" t="s">
        <v>39</v>
      </c>
      <c r="I642" s="59" t="s">
        <v>40</v>
      </c>
      <c r="J642" s="59" t="s">
        <v>121</v>
      </c>
      <c r="K642" s="59" t="s">
        <v>1775</v>
      </c>
      <c r="L642" s="59"/>
      <c r="M642" s="60">
        <v>46104.3607175926</v>
      </c>
      <c r="N642" s="60">
        <v>46104.3989414931</v>
      </c>
      <c r="O642" s="60">
        <v>46104.3982542477</v>
      </c>
      <c r="P642" s="60">
        <v>46094.4989948032</v>
      </c>
      <c r="Q642" s="60">
        <v>46104.3989661806</v>
      </c>
      <c r="R642" s="59">
        <v>6648.09</v>
      </c>
      <c r="S642" s="59">
        <v>24810.62</v>
      </c>
      <c r="T642" s="59">
        <v>79585.28</v>
      </c>
      <c r="U642" s="59">
        <v>68645.02</v>
      </c>
      <c r="V642" s="59">
        <v>96</v>
      </c>
      <c r="W642" s="59">
        <v>359</v>
      </c>
      <c r="X642" s="59">
        <v>1173</v>
      </c>
      <c r="Y642" s="59">
        <v>1028</v>
      </c>
      <c r="Z642" s="59">
        <v>119.5906271777</v>
      </c>
      <c r="AA642" s="59">
        <v>0.0528723048</v>
      </c>
      <c r="AB642" s="59">
        <v>-0.2449621851</v>
      </c>
      <c r="AC642" s="59">
        <v>-0.2291078956</v>
      </c>
      <c r="AD642" s="61">
        <f>IF(AND($G642="正式版",$H642="中西医诊所"),IFERROR(R642/同类汇总数据!C$3,0),IF(AND($G642="正式版",$H642="中医诊所"),IFERROR(R642/同类汇总数据!C$4,0),IF(AND($G642="正式版",$H642="口腔诊所"),IFERROR(R642/同类汇总数据!C$5,0),IF(AND($G642="检查版",$H642="中西医诊所"),IFERROR(R642/同类汇总数据!C$6,0),IF(AND($G642="检查版",$H642="中医诊所"),IFERROR(R642/同类汇总数据!C$7,0),IF(AND($G642="检查版",$H642="口腔诊所"),IFERROR(R642/同类汇总数据!C$8,0),IF(AND($G642="互联网版",$H642="中西医诊所"),IFERROR(R642/同类汇总数据!C$9,0),IF(AND($G642="互联网版",$H642="中医诊所"),IFERROR(R642/同类汇总数据!C$10,0),IF(AND($G642="互联网版",$H642="口腔诊所"),IFERROR(R642/同类汇总数据!C$11,0))))))))))</f>
        <v>0.72642811939707</v>
      </c>
      <c r="AE642" s="61">
        <f>IF(AND($G642="正式版",$H642="中西医诊所"),IFERROR(S642/同类汇总数据!D$3,0),IF(AND($G642="正式版",$H642="中医诊所"),IFERROR(S642/同类汇总数据!D$4,0),IF(AND($G642="正式版",$H642="口腔诊所"),IFERROR(S642/同类汇总数据!D$5,0),IF(AND($G642="检查版",$H642="中西医诊所"),IFERROR(S642/同类汇总数据!D$6,0),IF(AND($G642="检查版",$H642="中医诊所"),IFERROR(S642/同类汇总数据!D$7,0),IF(AND($G642="检查版",$H642="口腔诊所"),IFERROR(S642/同类汇总数据!D$8,0),IF(AND($G642="互联网版",$H642="中西医诊所"),IFERROR(S642/同类汇总数据!D$9,0),IF(AND($G642="互联网版",$H642="中医诊所"),IFERROR(S642/同类汇总数据!D$10,0),IF(AND($G642="互联网版",$H642="口腔诊所"),IFERROR(S642/同类汇总数据!D$11,0))))))))))</f>
        <v>0.6800466197596</v>
      </c>
      <c r="AF642" s="61">
        <f>IF(AND($G642="正式版",$H642="中西医诊所"),IFERROR(T642/同类汇总数据!E$3,0),IF(AND($G642="正式版",$H642="中医诊所"),IFERROR(T642/同类汇总数据!E$4,0),IF(AND($G642="正式版",$H642="口腔诊所"),IFERROR(T642/同类汇总数据!E$5,0),IF(AND($G642="检查版",$H642="中西医诊所"),IFERROR(T642/同类汇总数据!E$6,0),IF(AND($G642="检查版",$H642="中医诊所"),IFERROR(T642/同类汇总数据!E$7,0),IF(AND($G642="检查版",$H642="口腔诊所"),IFERROR(T642/同类汇总数据!E$8,0),IF(AND($G642="互联网版",$H642="中西医诊所"),IFERROR(T642/同类汇总数据!E$9,0),IF(AND($G642="互联网版",$H642="中医诊所"),IFERROR(T642/同类汇总数据!E$10,0),IF(AND($G642="互联网版",$H642="口腔诊所"),IFERROR(T642/同类汇总数据!E$11,0))))))))))</f>
        <v>0.729362608022493</v>
      </c>
      <c r="AG642" s="61">
        <f>IF(AND($G642="正式版",$H642="中西医诊所"),IFERROR(U642/同类汇总数据!F$3,0),IF(AND($G642="正式版",$H642="中医诊所"),IFERROR(U642/同类汇总数据!F$4,0),IF(AND($G642="正式版",$H642="口腔诊所"),IFERROR(U642/同类汇总数据!F$5,0),IF(AND($G642="检查版",$H642="中西医诊所"),IFERROR(U642/同类汇总数据!F$6,0),IF(AND($G642="检查版",$H642="中医诊所"),IFERROR(U642/同类汇总数据!F$7,0),IF(AND($G642="检查版",$H642="口腔诊所"),IFERROR(U642/同类汇总数据!F$8,0),IF(AND($G642="互联网版",$H642="中西医诊所"),IFERROR(U642/同类汇总数据!F$9,0),IF(AND($G642="互联网版",$H642="中医诊所"),IFERROR(U642/同类汇总数据!F$10,0),IF(AND($G642="互联网版",$H642="口腔诊所"),IFERROR(U642/同类汇总数据!F$11,0))))))))))</f>
        <v>0.715624941267642</v>
      </c>
      <c r="AH642" s="61">
        <f>IF(AND($G642="正式版",$H642="中西医诊所"),IFERROR(V642/同类汇总数据!G$3,0),IF(AND($G642="正式版",$H642="中医诊所"),IFERROR(V642/同类汇总数据!G$4,0),IF(AND($G642="正式版",$H642="口腔诊所"),IFERROR(V642/同类汇总数据!G$5,0),IF(AND($G642="检查版",$H642="中西医诊所"),IFERROR(V642/同类汇总数据!G$6,0),IF(AND($G642="检查版",$H642="中医诊所"),IFERROR(V642/同类汇总数据!G$7,0),IF(AND($G642="检查版",$H642="口腔诊所"),IFERROR(V642/同类汇总数据!G$8,0),IF(AND($G642="互联网版",$H642="中西医诊所"),IFERROR(V642/同类汇总数据!G$9,0),IF(AND($G642="互联网版",$H642="中医诊所"),IFERROR(V642/同类汇总数据!G$10,0),IF(AND($G642="互联网版",$H642="口腔诊所"),IFERROR(V642/同类汇总数据!G$11,0))))))))))</f>
        <v>1.01264647773074</v>
      </c>
      <c r="AI642" s="61">
        <f>IF(AND($G642="正式版",$H642="中西医诊所"),IFERROR(W642/同类汇总数据!H$3,0),IF(AND($G642="正式版",$H642="中医诊所"),IFERROR(W642/同类汇总数据!H$4,0),IF(AND($G642="正式版",$H642="口腔诊所"),IFERROR(W642/同类汇总数据!H$5,0),IF(AND($G642="检查版",$H642="中西医诊所"),IFERROR(W642/同类汇总数据!H$6,0),IF(AND($G642="检查版",$H642="中医诊所"),IFERROR(W642/同类汇总数据!H$7,0),IF(AND($G642="检查版",$H642="口腔诊所"),IFERROR(W642/同类汇总数据!H$8,0),IF(AND($G642="互联网版",$H642="中西医诊所"),IFERROR(W642/同类汇总数据!H$9,0),IF(AND($G642="互联网版",$H642="中医诊所"),IFERROR(W642/同类汇总数据!H$10,0),IF(AND($G642="互联网版",$H642="口腔诊所"),IFERROR(W642/同类汇总数据!H$11,0))))))))))</f>
        <v>0.981865840477159</v>
      </c>
      <c r="AJ642" s="61">
        <f>IF(AND($G642="正式版",$H642="中西医诊所"),IFERROR(X642/同类汇总数据!I$3,0),IF(AND($G642="正式版",$H642="中医诊所"),IFERROR(X642/同类汇总数据!I$4,0),IF(AND($G642="正式版",$H642="口腔诊所"),IFERROR(X642/同类汇总数据!I$5,0),IF(AND($G642="检查版",$H642="中西医诊所"),IFERROR(X642/同类汇总数据!I$6,0),IF(AND($G642="检查版",$H642="中医诊所"),IFERROR(X642/同类汇总数据!I$7,0),IF(AND($G642="检查版",$H642="口腔诊所"),IFERROR(X642/同类汇总数据!I$8,0),IF(AND($G642="互联网版",$H642="中西医诊所"),IFERROR(X642/同类汇总数据!I$9,0),IF(AND($G642="互联网版",$H642="中医诊所"),IFERROR(X642/同类汇总数据!I$10,0),IF(AND($G642="互联网版",$H642="口腔诊所"),IFERROR(X642/同类汇总数据!I$11,0))))))))))</f>
        <v>1.03721790745664</v>
      </c>
      <c r="AK642" s="61">
        <f>IF(AND($G642="正式版",$H642="中西医诊所"),IFERROR(Y642/同类汇总数据!J$3,0),IF(AND($G642="正式版",$H642="中医诊所"),IFERROR(Y642/同类汇总数据!J$4,0),IF(AND($G642="正式版",$H642="口腔诊所"),IFERROR(Y642/同类汇总数据!J$5,0),IF(AND($G642="检查版",$H642="中西医诊所"),IFERROR(Y642/同类汇总数据!J$6,0),IF(AND($G642="检查版",$H642="中医诊所"),IFERROR(Y642/同类汇总数据!J$7,0),IF(AND($G642="检查版",$H642="口腔诊所"),IFERROR(Y642/同类汇总数据!J$8,0),IF(AND($G642="互联网版",$H642="中西医诊所"),IFERROR(Y642/同类汇总数据!J$9,0),IF(AND($G642="互联网版",$H642="中医诊所"),IFERROR(Y642/同类汇总数据!J$10,0),IF(AND($G642="互联网版",$H642="口腔诊所"),IFERROR(Y642/同类汇总数据!J$11,0))))))))))</f>
        <v>1.02719632159798</v>
      </c>
      <c r="AL642" s="62" t="str">
        <f ca="1" t="shared" si="158"/>
        <v>-</v>
      </c>
      <c r="AM642" s="62" t="str">
        <f t="shared" si="159"/>
        <v/>
      </c>
      <c r="AN642" s="5" t="str">
        <f t="shared" si="160"/>
        <v/>
      </c>
      <c r="AO642" s="63">
        <f t="shared" si="161"/>
        <v>46104.3989661806</v>
      </c>
      <c r="AP642" s="5" t="str">
        <f t="shared" si="162"/>
        <v/>
      </c>
      <c r="AQ642" s="60">
        <v>45502.7765748727</v>
      </c>
    </row>
    <row r="643" ht="17" spans="1:43">
      <c r="A643" s="5">
        <f t="shared" si="167"/>
        <v>640</v>
      </c>
      <c r="B643" s="55" t="str">
        <f t="shared" si="155"/>
        <v>交易波动较大</v>
      </c>
      <c r="C643" s="2" t="str">
        <f t="shared" si="156"/>
        <v/>
      </c>
      <c r="D643" s="56" t="str">
        <f t="shared" si="157"/>
        <v>-</v>
      </c>
      <c r="E643" s="84" t="s">
        <v>1776</v>
      </c>
      <c r="F643" s="58">
        <v>45503.8765853935</v>
      </c>
      <c r="G643" s="59" t="s">
        <v>38</v>
      </c>
      <c r="H643" s="59" t="s">
        <v>39</v>
      </c>
      <c r="I643" s="59" t="s">
        <v>40</v>
      </c>
      <c r="J643" s="59" t="s">
        <v>53</v>
      </c>
      <c r="K643" s="59" t="s">
        <v>1777</v>
      </c>
      <c r="L643" s="59"/>
      <c r="M643" s="60">
        <v>46103.4177314815</v>
      </c>
      <c r="N643" s="60">
        <v>46103.8712845602</v>
      </c>
      <c r="O643" s="60">
        <v>46096.3758373495</v>
      </c>
      <c r="P643" s="60">
        <v>46099.3593274768</v>
      </c>
      <c r="Q643" s="60">
        <v>46103.8713534375</v>
      </c>
      <c r="R643" s="59">
        <v>2198</v>
      </c>
      <c r="S643" s="59">
        <v>7692</v>
      </c>
      <c r="T643" s="59">
        <v>27401</v>
      </c>
      <c r="U643" s="59">
        <v>23839</v>
      </c>
      <c r="V643" s="59">
        <v>46</v>
      </c>
      <c r="W643" s="59">
        <v>137</v>
      </c>
      <c r="X643" s="59">
        <v>462</v>
      </c>
      <c r="Y643" s="59">
        <v>405</v>
      </c>
      <c r="Z643" s="59">
        <v>94.5992063492</v>
      </c>
      <c r="AA643" s="59">
        <v>-0.1328072153</v>
      </c>
      <c r="AB643" s="59">
        <v>-0.1816588246</v>
      </c>
      <c r="AC643" s="59">
        <v>-0.2859683794</v>
      </c>
      <c r="AD643" s="61">
        <f>IF(AND($G643="正式版",$H643="中西医诊所"),IFERROR(R643/同类汇总数据!C$3,0),IF(AND($G643="正式版",$H643="中医诊所"),IFERROR(R643/同类汇总数据!C$4,0),IF(AND($G643="正式版",$H643="口腔诊所"),IFERROR(R643/同类汇总数据!C$5,0),IF(AND($G643="检查版",$H643="中西医诊所"),IFERROR(R643/同类汇总数据!C$6,0),IF(AND($G643="检查版",$H643="中医诊所"),IFERROR(R643/同类汇总数据!C$7,0),IF(AND($G643="检查版",$H643="口腔诊所"),IFERROR(R643/同类汇总数据!C$8,0),IF(AND($G643="互联网版",$H643="中西医诊所"),IFERROR(R643/同类汇总数据!C$9,0),IF(AND($G643="互联网版",$H643="中医诊所"),IFERROR(R643/同类汇总数据!C$10,0),IF(AND($G643="互联网版",$H643="口腔诊所"),IFERROR(R643/同类汇总数据!C$11,0))))))))))</f>
        <v>0.240172591892523</v>
      </c>
      <c r="AE643" s="61">
        <f>IF(AND($G643="正式版",$H643="中西医诊所"),IFERROR(S643/同类汇总数据!D$3,0),IF(AND($G643="正式版",$H643="中医诊所"),IFERROR(S643/同类汇总数据!D$4,0),IF(AND($G643="正式版",$H643="口腔诊所"),IFERROR(S643/同类汇总数据!D$5,0),IF(AND($G643="检查版",$H643="中西医诊所"),IFERROR(S643/同类汇总数据!D$6,0),IF(AND($G643="检查版",$H643="中医诊所"),IFERROR(S643/同类汇总数据!D$7,0),IF(AND($G643="检查版",$H643="口腔诊所"),IFERROR(S643/同类汇总数据!D$8,0),IF(AND($G643="互联网版",$H643="中西医诊所"),IFERROR(S643/同类汇总数据!D$9,0),IF(AND($G643="互联网版",$H643="中医诊所"),IFERROR(S643/同类汇总数据!D$10,0),IF(AND($G643="互联网版",$H643="口腔诊所"),IFERROR(S643/同类汇总数据!D$11,0))))))))))</f>
        <v>0.210833852567604</v>
      </c>
      <c r="AF643" s="61">
        <f>IF(AND($G643="正式版",$H643="中西医诊所"),IFERROR(T643/同类汇总数据!E$3,0),IF(AND($G643="正式版",$H643="中医诊所"),IFERROR(T643/同类汇总数据!E$4,0),IF(AND($G643="正式版",$H643="口腔诊所"),IFERROR(T643/同类汇总数据!E$5,0),IF(AND($G643="检查版",$H643="中西医诊所"),IFERROR(T643/同类汇总数据!E$6,0),IF(AND($G643="检查版",$H643="中医诊所"),IFERROR(T643/同类汇总数据!E$7,0),IF(AND($G643="检查版",$H643="口腔诊所"),IFERROR(T643/同类汇总数据!E$8,0),IF(AND($G643="互联网版",$H643="中西医诊所"),IFERROR(T643/同类汇总数据!E$9,0),IF(AND($G643="互联网版",$H643="中医诊所"),IFERROR(T643/同类汇总数据!E$10,0),IF(AND($G643="互联网版",$H643="口腔诊所"),IFERROR(T643/同类汇总数据!E$11,0))))))))))</f>
        <v>0.251117603939125</v>
      </c>
      <c r="AG643" s="61">
        <f>IF(AND($G643="正式版",$H643="中西医诊所"),IFERROR(U643/同类汇总数据!F$3,0),IF(AND($G643="正式版",$H643="中医诊所"),IFERROR(U643/同类汇总数据!F$4,0),IF(AND($G643="正式版",$H643="口腔诊所"),IFERROR(U643/同类汇总数据!F$5,0),IF(AND($G643="检查版",$H643="中西医诊所"),IFERROR(U643/同类汇总数据!F$6,0),IF(AND($G643="检查版",$H643="中医诊所"),IFERROR(U643/同类汇总数据!F$7,0),IF(AND($G643="检查版",$H643="口腔诊所"),IFERROR(U643/同类汇总数据!F$8,0),IF(AND($G643="互联网版",$H643="中西医诊所"),IFERROR(U643/同类汇总数据!F$9,0),IF(AND($G643="互联网版",$H643="中医诊所"),IFERROR(U643/同类汇总数据!F$10,0),IF(AND($G643="互联网版",$H643="口腔诊所"),IFERROR(U643/同类汇总数据!F$11,0))))))))))</f>
        <v>0.24852178606517</v>
      </c>
      <c r="AH643" s="61">
        <f>IF(AND($G643="正式版",$H643="中西医诊所"),IFERROR(V643/同类汇总数据!G$3,0),IF(AND($G643="正式版",$H643="中医诊所"),IFERROR(V643/同类汇总数据!G$4,0),IF(AND($G643="正式版",$H643="口腔诊所"),IFERROR(V643/同类汇总数据!G$5,0),IF(AND($G643="检查版",$H643="中西医诊所"),IFERROR(V643/同类汇总数据!G$6,0),IF(AND($G643="检查版",$H643="中医诊所"),IFERROR(V643/同类汇总数据!G$7,0),IF(AND($G643="检查版",$H643="口腔诊所"),IFERROR(V643/同类汇总数据!G$8,0),IF(AND($G643="互联网版",$H643="中西医诊所"),IFERROR(V643/同类汇总数据!G$9,0),IF(AND($G643="互联网版",$H643="中医诊所"),IFERROR(V643/同类汇总数据!G$10,0),IF(AND($G643="互联网版",$H643="口腔诊所"),IFERROR(V643/同类汇总数据!G$11,0))))))))))</f>
        <v>0.485226437245981</v>
      </c>
      <c r="AI643" s="61">
        <f>IF(AND($G643="正式版",$H643="中西医诊所"),IFERROR(W643/同类汇总数据!H$3,0),IF(AND($G643="正式版",$H643="中医诊所"),IFERROR(W643/同类汇总数据!H$4,0),IF(AND($G643="正式版",$H643="口腔诊所"),IFERROR(W643/同类汇总数据!H$5,0),IF(AND($G643="检查版",$H643="中西医诊所"),IFERROR(W643/同类汇总数据!H$6,0),IF(AND($G643="检查版",$H643="中医诊所"),IFERROR(W643/同类汇总数据!H$7,0),IF(AND($G643="检查版",$H643="口腔诊所"),IFERROR(W643/同类汇总数据!H$8,0),IF(AND($G643="互联网版",$H643="中西医诊所"),IFERROR(W643/同类汇总数据!H$9,0),IF(AND($G643="互联网版",$H643="中医诊所"),IFERROR(W643/同类汇总数据!H$10,0),IF(AND($G643="互联网版",$H643="口腔诊所"),IFERROR(W643/同类汇总数据!H$11,0))))))))))</f>
        <v>0.374695320739195</v>
      </c>
      <c r="AJ643" s="61">
        <f>IF(AND($G643="正式版",$H643="中西医诊所"),IFERROR(X643/同类汇总数据!I$3,0),IF(AND($G643="正式版",$H643="中医诊所"),IFERROR(X643/同类汇总数据!I$4,0),IF(AND($G643="正式版",$H643="口腔诊所"),IFERROR(X643/同类汇总数据!I$5,0),IF(AND($G643="检查版",$H643="中西医诊所"),IFERROR(X643/同类汇总数据!I$6,0),IF(AND($G643="检查版",$H643="中医诊所"),IFERROR(X643/同类汇总数据!I$7,0),IF(AND($G643="检查版",$H643="口腔诊所"),IFERROR(X643/同类汇总数据!I$8,0),IF(AND($G643="互联网版",$H643="中西医诊所"),IFERROR(X643/同类汇总数据!I$9,0),IF(AND($G643="互联网版",$H643="中医诊所"),IFERROR(X643/同类汇总数据!I$10,0),IF(AND($G643="互联网版",$H643="口腔诊所"),IFERROR(X643/同类汇总数据!I$11,0))))))))))</f>
        <v>0.408520608051977</v>
      </c>
      <c r="AK643" s="61">
        <f>IF(AND($G643="正式版",$H643="中西医诊所"),IFERROR(Y643/同类汇总数据!J$3,0),IF(AND($G643="正式版",$H643="中医诊所"),IFERROR(Y643/同类汇总数据!J$4,0),IF(AND($G643="正式版",$H643="口腔诊所"),IFERROR(Y643/同类汇总数据!J$5,0),IF(AND($G643="检查版",$H643="中西医诊所"),IFERROR(Y643/同类汇总数据!J$6,0),IF(AND($G643="检查版",$H643="中医诊所"),IFERROR(Y643/同类汇总数据!J$7,0),IF(AND($G643="检查版",$H643="口腔诊所"),IFERROR(Y643/同类汇总数据!J$8,0),IF(AND($G643="互联网版",$H643="中西医诊所"),IFERROR(Y643/同类汇总数据!J$9,0),IF(AND($G643="互联网版",$H643="中医诊所"),IFERROR(Y643/同类汇总数据!J$10,0),IF(AND($G643="互联网版",$H643="口腔诊所"),IFERROR(Y643/同类汇总数据!J$11,0))))))))))</f>
        <v>0.404683375726831</v>
      </c>
      <c r="AL643" s="62" t="str">
        <f ca="1" t="shared" si="158"/>
        <v>-</v>
      </c>
      <c r="AM643" s="62" t="str">
        <f t="shared" si="159"/>
        <v>低于同行50%</v>
      </c>
      <c r="AN643" s="5" t="str">
        <f t="shared" si="160"/>
        <v>低于同行50%</v>
      </c>
      <c r="AO643" s="63">
        <f t="shared" si="161"/>
        <v>46103.8713534375</v>
      </c>
      <c r="AP643" s="5" t="str">
        <f t="shared" si="162"/>
        <v/>
      </c>
      <c r="AQ643" s="60">
        <v>45503.5985666435</v>
      </c>
    </row>
    <row r="644" ht="17" spans="1:43">
      <c r="A644" s="5">
        <f t="shared" ref="A644:A653" si="168">ROW()-3</f>
        <v>641</v>
      </c>
      <c r="B644" s="55" t="str">
        <f t="shared" si="155"/>
        <v>交易波动较大</v>
      </c>
      <c r="C644" s="2" t="str">
        <f t="shared" si="156"/>
        <v/>
      </c>
      <c r="D644" s="56" t="str">
        <f t="shared" si="157"/>
        <v>-</v>
      </c>
      <c r="E644" s="84" t="s">
        <v>1778</v>
      </c>
      <c r="F644" s="58">
        <v>45504.5583991088</v>
      </c>
      <c r="G644" s="59" t="s">
        <v>38</v>
      </c>
      <c r="H644" s="59" t="s">
        <v>39</v>
      </c>
      <c r="I644" s="59" t="s">
        <v>40</v>
      </c>
      <c r="J644" s="59" t="s">
        <v>53</v>
      </c>
      <c r="K644" s="59" t="s">
        <v>1779</v>
      </c>
      <c r="L644" s="59" t="s">
        <v>83</v>
      </c>
      <c r="M644" s="60">
        <v>46104.3320486111</v>
      </c>
      <c r="N644" s="60">
        <v>46104.3970605093</v>
      </c>
      <c r="O644" s="60">
        <v>46104.3966805556</v>
      </c>
      <c r="P644" s="60">
        <v>46097.5162728588</v>
      </c>
      <c r="Q644" s="60">
        <v>46104.3970911806</v>
      </c>
      <c r="R644" s="59">
        <v>15426.5</v>
      </c>
      <c r="S644" s="59">
        <v>60598.6</v>
      </c>
      <c r="T644" s="59">
        <v>195802.1</v>
      </c>
      <c r="U644" s="59">
        <v>166795.6</v>
      </c>
      <c r="V644" s="59">
        <v>365</v>
      </c>
      <c r="W644" s="59">
        <v>1386</v>
      </c>
      <c r="X644" s="59">
        <v>4554</v>
      </c>
      <c r="Y644" s="59">
        <v>3974</v>
      </c>
      <c r="Z644" s="59">
        <v>82.0960891089</v>
      </c>
      <c r="AA644" s="59">
        <v>0.1550642924</v>
      </c>
      <c r="AB644" s="59">
        <v>-0.3659253494</v>
      </c>
      <c r="AC644" s="59">
        <v>-0.1387438833</v>
      </c>
      <c r="AD644" s="61">
        <f>IF(AND($G644="正式版",$H644="中西医诊所"),IFERROR(R644/同类汇总数据!C$3,0),IF(AND($G644="正式版",$H644="中医诊所"),IFERROR(R644/同类汇总数据!C$4,0),IF(AND($G644="正式版",$H644="口腔诊所"),IFERROR(R644/同类汇总数据!C$5,0),IF(AND($G644="检查版",$H644="中西医诊所"),IFERROR(R644/同类汇总数据!C$6,0),IF(AND($G644="检查版",$H644="中医诊所"),IFERROR(R644/同类汇总数据!C$7,0),IF(AND($G644="检查版",$H644="口腔诊所"),IFERROR(R644/同类汇总数据!C$8,0),IF(AND($G644="互联网版",$H644="中西医诊所"),IFERROR(R644/同类汇总数据!C$9,0),IF(AND($G644="互联网版",$H644="中医诊所"),IFERROR(R644/同类汇总数据!C$10,0),IF(AND($G644="互联网版",$H644="口腔诊所"),IFERROR(R644/同类汇总数据!C$11,0))))))))))</f>
        <v>1.68563352540036</v>
      </c>
      <c r="AE644" s="61">
        <f>IF(AND($G644="正式版",$H644="中西医诊所"),IFERROR(S644/同类汇总数据!D$3,0),IF(AND($G644="正式版",$H644="中医诊所"),IFERROR(S644/同类汇总数据!D$4,0),IF(AND($G644="正式版",$H644="口腔诊所"),IFERROR(S644/同类汇总数据!D$5,0),IF(AND($G644="检查版",$H644="中西医诊所"),IFERROR(S644/同类汇总数据!D$6,0),IF(AND($G644="检查版",$H644="中医诊所"),IFERROR(S644/同类汇总数据!D$7,0),IF(AND($G644="检查版",$H644="口腔诊所"),IFERROR(S644/同类汇总数据!D$8,0),IF(AND($G644="互联网版",$H644="中西医诊所"),IFERROR(S644/同类汇总数据!D$9,0),IF(AND($G644="互联网版",$H644="中医诊所"),IFERROR(S644/同类汇总数据!D$10,0),IF(AND($G644="互联网版",$H644="口腔诊所"),IFERROR(S644/同类汇总数据!D$11,0))))))))))</f>
        <v>1.66097715785273</v>
      </c>
      <c r="AF644" s="61">
        <f>IF(AND($G644="正式版",$H644="中西医诊所"),IFERROR(T644/同类汇总数据!E$3,0),IF(AND($G644="正式版",$H644="中医诊所"),IFERROR(T644/同类汇总数据!E$4,0),IF(AND($G644="正式版",$H644="口腔诊所"),IFERROR(T644/同类汇总数据!E$5,0),IF(AND($G644="检查版",$H644="中西医诊所"),IFERROR(T644/同类汇总数据!E$6,0),IF(AND($G644="检查版",$H644="中医诊所"),IFERROR(T644/同类汇总数据!E$7,0),IF(AND($G644="检查版",$H644="口腔诊所"),IFERROR(T644/同类汇总数据!E$8,0),IF(AND($G644="互联网版",$H644="中西医诊所"),IFERROR(T644/同类汇总数据!E$9,0),IF(AND($G644="互联网版",$H644="中医诊所"),IFERROR(T644/同类汇总数据!E$10,0),IF(AND($G644="互联网版",$H644="口腔诊所"),IFERROR(T644/同类汇总数据!E$11,0))))))))))</f>
        <v>1.79443648765552</v>
      </c>
      <c r="AG644" s="61">
        <f>IF(AND($G644="正式版",$H644="中西医诊所"),IFERROR(U644/同类汇总数据!F$3,0),IF(AND($G644="正式版",$H644="中医诊所"),IFERROR(U644/同类汇总数据!F$4,0),IF(AND($G644="正式版",$H644="口腔诊所"),IFERROR(U644/同类汇总数据!F$5,0),IF(AND($G644="检查版",$H644="中西医诊所"),IFERROR(U644/同类汇总数据!F$6,0),IF(AND($G644="检查版",$H644="中医诊所"),IFERROR(U644/同类汇总数据!F$7,0),IF(AND($G644="检查版",$H644="口腔诊所"),IFERROR(U644/同类汇总数据!F$8,0),IF(AND($G644="互联网版",$H644="中西医诊所"),IFERROR(U644/同类汇总数据!F$9,0),IF(AND($G644="互联网版",$H644="中医诊所"),IFERROR(U644/同类汇总数据!F$10,0),IF(AND($G644="互联网版",$H644="口腔诊所"),IFERROR(U644/同类汇总数据!F$11,0))))))))))</f>
        <v>1.73884560677091</v>
      </c>
      <c r="AH644" s="61">
        <f>IF(AND($G644="正式版",$H644="中西医诊所"),IFERROR(V644/同类汇总数据!G$3,0),IF(AND($G644="正式版",$H644="中医诊所"),IFERROR(V644/同类汇总数据!G$4,0),IF(AND($G644="正式版",$H644="口腔诊所"),IFERROR(V644/同类汇总数据!G$5,0),IF(AND($G644="检查版",$H644="中西医诊所"),IFERROR(V644/同类汇总数据!G$6,0),IF(AND($G644="检查版",$H644="中医诊所"),IFERROR(V644/同类汇总数据!G$7,0),IF(AND($G644="检查版",$H644="口腔诊所"),IFERROR(V644/同类汇总数据!G$8,0),IF(AND($G644="互联网版",$H644="中西医诊所"),IFERROR(V644/同类汇总数据!G$9,0),IF(AND($G644="互联网版",$H644="中医诊所"),IFERROR(V644/同类汇总数据!G$10,0),IF(AND($G644="互联网版",$H644="口腔诊所"),IFERROR(V644/同类汇总数据!G$11,0))))))))))</f>
        <v>3.85016629553876</v>
      </c>
      <c r="AI644" s="61">
        <f>IF(AND($G644="正式版",$H644="中西医诊所"),IFERROR(W644/同类汇总数据!H$3,0),IF(AND($G644="正式版",$H644="中医诊所"),IFERROR(W644/同类汇总数据!H$4,0),IF(AND($G644="正式版",$H644="口腔诊所"),IFERROR(W644/同类汇总数据!H$5,0),IF(AND($G644="检查版",$H644="中西医诊所"),IFERROR(W644/同类汇总数据!H$6,0),IF(AND($G644="检查版",$H644="中医诊所"),IFERROR(W644/同类汇总数据!H$7,0),IF(AND($G644="检查版",$H644="口腔诊所"),IFERROR(W644/同类汇总数据!H$8,0),IF(AND($G644="互联网版",$H644="中西医诊所"),IFERROR(W644/同类汇总数据!H$9,0),IF(AND($G644="互联网版",$H644="中医诊所"),IFERROR(W644/同类汇总数据!H$10,0),IF(AND($G644="互联网版",$H644="口腔诊所"),IFERROR(W644/同类汇总数据!H$11,0))))))))))</f>
        <v>3.79071324485054</v>
      </c>
      <c r="AJ644" s="61">
        <f>IF(AND($G644="正式版",$H644="中西医诊所"),IFERROR(X644/同类汇总数据!I$3,0),IF(AND($G644="正式版",$H644="中医诊所"),IFERROR(X644/同类汇总数据!I$4,0),IF(AND($G644="正式版",$H644="口腔诊所"),IFERROR(X644/同类汇总数据!I$5,0),IF(AND($G644="检查版",$H644="中西医诊所"),IFERROR(X644/同类汇总数据!I$6,0),IF(AND($G644="检查版",$H644="中医诊所"),IFERROR(X644/同类汇总数据!I$7,0),IF(AND($G644="检查版",$H644="口腔诊所"),IFERROR(X644/同类汇总数据!I$8,0),IF(AND($G644="互联网版",$H644="中西医诊所"),IFERROR(X644/同类汇总数据!I$9,0),IF(AND($G644="互联网版",$H644="中医诊所"),IFERROR(X644/同类汇总数据!I$10,0),IF(AND($G644="互联网版",$H644="口腔诊所"),IFERROR(X644/同类汇总数据!I$11,0))))))))))</f>
        <v>4.0268459936552</v>
      </c>
      <c r="AK644" s="61">
        <f>IF(AND($G644="正式版",$H644="中西医诊所"),IFERROR(Y644/同类汇总数据!J$3,0),IF(AND($G644="正式版",$H644="中医诊所"),IFERROR(Y644/同类汇总数据!J$4,0),IF(AND($G644="正式版",$H644="口腔诊所"),IFERROR(Y644/同类汇总数据!J$5,0),IF(AND($G644="检查版",$H644="中西医诊所"),IFERROR(Y644/同类汇总数据!J$6,0),IF(AND($G644="检查版",$H644="中医诊所"),IFERROR(Y644/同类汇总数据!J$7,0),IF(AND($G644="检查版",$H644="口腔诊所"),IFERROR(Y644/同类汇总数据!J$8,0),IF(AND($G644="互联网版",$H644="中西医诊所"),IFERROR(Y644/同类汇总数据!J$9,0),IF(AND($G644="互联网版",$H644="中医诊所"),IFERROR(Y644/同类汇总数据!J$10,0),IF(AND($G644="互联网版",$H644="口腔诊所"),IFERROR(Y644/同类汇总数据!J$11,0))))))))))</f>
        <v>3.9708931731813</v>
      </c>
      <c r="AL644" s="62" t="str">
        <f ca="1" t="shared" si="158"/>
        <v>-</v>
      </c>
      <c r="AM644" s="62" t="str">
        <f t="shared" si="159"/>
        <v>高于同行150%</v>
      </c>
      <c r="AN644" s="5" t="str">
        <f t="shared" si="160"/>
        <v>高于同行100%</v>
      </c>
      <c r="AO644" s="63">
        <f t="shared" si="161"/>
        <v>46104.3970911806</v>
      </c>
      <c r="AP644" s="5" t="str">
        <f t="shared" si="162"/>
        <v/>
      </c>
      <c r="AQ644" s="60">
        <v>45503.7419491551</v>
      </c>
    </row>
    <row r="645" ht="17" spans="1:43">
      <c r="A645" s="5">
        <f t="shared" si="168"/>
        <v>642</v>
      </c>
      <c r="B645" s="55" t="str">
        <f t="shared" si="155"/>
        <v>交易波动较大</v>
      </c>
      <c r="C645" s="2" t="str">
        <f t="shared" si="156"/>
        <v>本月交易额降超20%</v>
      </c>
      <c r="D645" s="56" t="str">
        <f t="shared" si="157"/>
        <v>-</v>
      </c>
      <c r="E645" s="84" t="s">
        <v>1780</v>
      </c>
      <c r="F645" s="58">
        <v>45504.6551502199</v>
      </c>
      <c r="G645" s="59" t="s">
        <v>38</v>
      </c>
      <c r="H645" s="59" t="s">
        <v>39</v>
      </c>
      <c r="I645" s="59" t="s">
        <v>40</v>
      </c>
      <c r="J645" s="59" t="s">
        <v>53</v>
      </c>
      <c r="K645" s="59" t="s">
        <v>1781</v>
      </c>
      <c r="L645" s="59" t="s">
        <v>1782</v>
      </c>
      <c r="M645" s="60">
        <v>46102.5009722222</v>
      </c>
      <c r="N645" s="60">
        <v>46103.8597873495</v>
      </c>
      <c r="O645" s="60">
        <v>46103.8592708102</v>
      </c>
      <c r="P645" s="60">
        <v>46101.4815794676</v>
      </c>
      <c r="Q645" s="60">
        <v>46103.8597949421</v>
      </c>
      <c r="R645" s="59">
        <v>4062.7</v>
      </c>
      <c r="S645" s="59">
        <v>16329.35</v>
      </c>
      <c r="T645" s="59">
        <v>65761.86</v>
      </c>
      <c r="U645" s="59">
        <v>58681.18</v>
      </c>
      <c r="V645" s="59">
        <v>50</v>
      </c>
      <c r="W645" s="59">
        <v>178</v>
      </c>
      <c r="X645" s="59">
        <v>783</v>
      </c>
      <c r="Y645" s="59">
        <v>660</v>
      </c>
      <c r="Z645" s="59">
        <v>118.7878137652</v>
      </c>
      <c r="AA645" s="59">
        <v>-0.3307207314</v>
      </c>
      <c r="AB645" s="59">
        <v>-0.025392964</v>
      </c>
      <c r="AC645" s="59">
        <v>-0.1432596046</v>
      </c>
      <c r="AD645" s="61">
        <f>IF(AND($G645="正式版",$H645="中西医诊所"),IFERROR(R645/同类汇总数据!C$3,0),IF(AND($G645="正式版",$H645="中医诊所"),IFERROR(R645/同类汇总数据!C$4,0),IF(AND($G645="正式版",$H645="口腔诊所"),IFERROR(R645/同类汇总数据!C$5,0),IF(AND($G645="检查版",$H645="中西医诊所"),IFERROR(R645/同类汇总数据!C$6,0),IF(AND($G645="检查版",$H645="中医诊所"),IFERROR(R645/同类汇总数据!C$7,0),IF(AND($G645="检查版",$H645="口腔诊所"),IFERROR(R645/同类汇总数据!C$8,0),IF(AND($G645="互联网版",$H645="中西医诊所"),IFERROR(R645/同类汇总数据!C$9,0),IF(AND($G645="互联网版",$H645="中医诊所"),IFERROR(R645/同类汇总数据!C$10,0),IF(AND($G645="互联网版",$H645="口腔诊所"),IFERROR(R645/同类汇总数据!C$11,0))))))))))</f>
        <v>0.443925927698704</v>
      </c>
      <c r="AE645" s="61">
        <f>IF(AND($G645="正式版",$H645="中西医诊所"),IFERROR(S645/同类汇总数据!D$3,0),IF(AND($G645="正式版",$H645="中医诊所"),IFERROR(S645/同类汇总数据!D$4,0),IF(AND($G645="正式版",$H645="口腔诊所"),IFERROR(S645/同类汇总数据!D$5,0),IF(AND($G645="检查版",$H645="中西医诊所"),IFERROR(S645/同类汇总数据!D$6,0),IF(AND($G645="检查版",$H645="中医诊所"),IFERROR(S645/同类汇总数据!D$7,0),IF(AND($G645="检查版",$H645="口腔诊所"),IFERROR(S645/同类汇总数据!D$8,0),IF(AND($G645="互联网版",$H645="中西医诊所"),IFERROR(S645/同类汇总数据!D$9,0),IF(AND($G645="互联网版",$H645="中医诊所"),IFERROR(S645/同类汇总数据!D$10,0),IF(AND($G645="互联网版",$H645="口腔诊所"),IFERROR(S645/同类汇总数据!D$11,0))))))))))</f>
        <v>0.447579273326157</v>
      </c>
      <c r="AF645" s="61">
        <f>IF(AND($G645="正式版",$H645="中西医诊所"),IFERROR(T645/同类汇总数据!E$3,0),IF(AND($G645="正式版",$H645="中医诊所"),IFERROR(T645/同类汇总数据!E$4,0),IF(AND($G645="正式版",$H645="口腔诊所"),IFERROR(T645/同类汇总数据!E$5,0),IF(AND($G645="检查版",$H645="中西医诊所"),IFERROR(T645/同类汇总数据!E$6,0),IF(AND($G645="检查版",$H645="中医诊所"),IFERROR(T645/同类汇总数据!E$7,0),IF(AND($G645="检查版",$H645="口腔诊所"),IFERROR(T645/同类汇总数据!E$8,0),IF(AND($G645="互联网版",$H645="中西医诊所"),IFERROR(T645/同类汇总数据!E$9,0),IF(AND($G645="互联网版",$H645="中医诊所"),IFERROR(T645/同类汇总数据!E$10,0),IF(AND($G645="互联网版",$H645="口腔诊所"),IFERROR(T645/同类汇总数据!E$11,0))))))))))</f>
        <v>0.602677300601444</v>
      </c>
      <c r="AG645" s="61">
        <f>IF(AND($G645="正式版",$H645="中西医诊所"),IFERROR(U645/同类汇总数据!F$3,0),IF(AND($G645="正式版",$H645="中医诊所"),IFERROR(U645/同类汇总数据!F$4,0),IF(AND($G645="正式版",$H645="口腔诊所"),IFERROR(U645/同类汇总数据!F$5,0),IF(AND($G645="检查版",$H645="中西医诊所"),IFERROR(U645/同类汇总数据!F$6,0),IF(AND($G645="检查版",$H645="中医诊所"),IFERROR(U645/同类汇总数据!F$7,0),IF(AND($G645="检查版",$H645="口腔诊所"),IFERROR(U645/同类汇总数据!F$8,0),IF(AND($G645="互联网版",$H645="中西医诊所"),IFERROR(U645/同类汇总数据!F$9,0),IF(AND($G645="互联网版",$H645="中医诊所"),IFERROR(U645/同类汇总数据!F$10,0),IF(AND($G645="互联网版",$H645="口腔诊所"),IFERROR(U645/同类汇总数据!F$11,0))))))))))</f>
        <v>0.611751821050033</v>
      </c>
      <c r="AH645" s="61">
        <f>IF(AND($G645="正式版",$H645="中西医诊所"),IFERROR(V645/同类汇总数据!G$3,0),IF(AND($G645="正式版",$H645="中医诊所"),IFERROR(V645/同类汇总数据!G$4,0),IF(AND($G645="正式版",$H645="口腔诊所"),IFERROR(V645/同类汇总数据!G$5,0),IF(AND($G645="检查版",$H645="中西医诊所"),IFERROR(V645/同类汇总数据!G$6,0),IF(AND($G645="检查版",$H645="中医诊所"),IFERROR(V645/同类汇总数据!G$7,0),IF(AND($G645="检查版",$H645="口腔诊所"),IFERROR(V645/同类汇总数据!G$8,0),IF(AND($G645="互联网版",$H645="中西医诊所"),IFERROR(V645/同类汇总数据!G$9,0),IF(AND($G645="互联网版",$H645="中医诊所"),IFERROR(V645/同类汇总数据!G$10,0),IF(AND($G645="互联网版",$H645="口腔诊所"),IFERROR(V645/同类汇总数据!G$11,0))))))))))</f>
        <v>0.527420040484762</v>
      </c>
      <c r="AI645" s="61">
        <f>IF(AND($G645="正式版",$H645="中西医诊所"),IFERROR(W645/同类汇总数据!H$3,0),IF(AND($G645="正式版",$H645="中医诊所"),IFERROR(W645/同类汇总数据!H$4,0),IF(AND($G645="正式版",$H645="口腔诊所"),IFERROR(W645/同类汇总数据!H$5,0),IF(AND($G645="检查版",$H645="中西医诊所"),IFERROR(W645/同类汇总数据!H$6,0),IF(AND($G645="检查版",$H645="中医诊所"),IFERROR(W645/同类汇总数据!H$7,0),IF(AND($G645="检查版",$H645="口腔诊所"),IFERROR(W645/同类汇总数据!H$8,0),IF(AND($G645="互联网版",$H645="中西医诊所"),IFERROR(W645/同类汇总数据!H$9,0),IF(AND($G645="互联网版",$H645="中医诊所"),IFERROR(W645/同类汇总数据!H$10,0),IF(AND($G645="互联网版",$H645="口腔诊所"),IFERROR(W645/同类汇总数据!H$11,0))))))))))</f>
        <v>0.486830416726837</v>
      </c>
      <c r="AJ645" s="61">
        <f>IF(AND($G645="正式版",$H645="中西医诊所"),IFERROR(X645/同类汇总数据!I$3,0),IF(AND($G645="正式版",$H645="中医诊所"),IFERROR(X645/同类汇总数据!I$4,0),IF(AND($G645="正式版",$H645="口腔诊所"),IFERROR(X645/同类汇总数据!I$5,0),IF(AND($G645="检查版",$H645="中西医诊所"),IFERROR(X645/同类汇总数据!I$6,0),IF(AND($G645="检查版",$H645="中医诊所"),IFERROR(X645/同类汇总数据!I$7,0),IF(AND($G645="检查版",$H645="口腔诊所"),IFERROR(X645/同类汇总数据!I$8,0),IF(AND($G645="互联网版",$H645="中西医诊所"),IFERROR(X645/同类汇总数据!I$9,0),IF(AND($G645="互联网版",$H645="中医诊所"),IFERROR(X645/同类汇总数据!I$10,0),IF(AND($G645="互联网版",$H645="口腔诊所"),IFERROR(X645/同类汇总数据!I$11,0))))))))))</f>
        <v>0.692362848711467</v>
      </c>
      <c r="AK645" s="61">
        <f>IF(AND($G645="正式版",$H645="中西医诊所"),IFERROR(Y645/同类汇总数据!J$3,0),IF(AND($G645="正式版",$H645="中医诊所"),IFERROR(Y645/同类汇总数据!J$4,0),IF(AND($G645="正式版",$H645="口腔诊所"),IFERROR(Y645/同类汇总数据!J$5,0),IF(AND($G645="检查版",$H645="中西医诊所"),IFERROR(Y645/同类汇总数据!J$6,0),IF(AND($G645="检查版",$H645="中医诊所"),IFERROR(Y645/同类汇总数据!J$7,0),IF(AND($G645="检查版",$H645="口腔诊所"),IFERROR(Y645/同类汇总数据!J$8,0),IF(AND($G645="互联网版",$H645="中西医诊所"),IFERROR(Y645/同类汇总数据!J$9,0),IF(AND($G645="互联网版",$H645="中医诊所"),IFERROR(Y645/同类汇总数据!J$10,0),IF(AND($G645="互联网版",$H645="口腔诊所"),IFERROR(Y645/同类汇总数据!J$11,0))))))))))</f>
        <v>0.659484019702984</v>
      </c>
      <c r="AL645" s="62" t="str">
        <f ca="1" t="shared" si="158"/>
        <v>-</v>
      </c>
      <c r="AM645" s="62" t="str">
        <f t="shared" si="159"/>
        <v>低于同行50%</v>
      </c>
      <c r="AN645" s="5" t="str">
        <f t="shared" si="160"/>
        <v>低于同行50%</v>
      </c>
      <c r="AO645" s="63">
        <f t="shared" si="161"/>
        <v>46103.8597949421</v>
      </c>
      <c r="AP645" s="5" t="str">
        <f t="shared" si="162"/>
        <v/>
      </c>
      <c r="AQ645" s="60">
        <v>45503.7426028009</v>
      </c>
    </row>
    <row r="646" ht="17" spans="1:43">
      <c r="A646" s="5">
        <f t="shared" si="168"/>
        <v>643</v>
      </c>
      <c r="B646" s="55" t="str">
        <f t="shared" si="155"/>
        <v>交易波动较大</v>
      </c>
      <c r="C646" s="2" t="str">
        <f t="shared" si="156"/>
        <v/>
      </c>
      <c r="D646" s="56" t="str">
        <f t="shared" si="157"/>
        <v>-</v>
      </c>
      <c r="E646" s="84" t="s">
        <v>1783</v>
      </c>
      <c r="F646" s="58">
        <v>45505.4356772106</v>
      </c>
      <c r="G646" s="59" t="s">
        <v>38</v>
      </c>
      <c r="H646" s="59" t="s">
        <v>39</v>
      </c>
      <c r="I646" s="59" t="s">
        <v>40</v>
      </c>
      <c r="J646" s="59" t="s">
        <v>78</v>
      </c>
      <c r="K646" s="59" t="s">
        <v>1784</v>
      </c>
      <c r="L646" s="59"/>
      <c r="M646" s="60">
        <v>46104.3472685185</v>
      </c>
      <c r="N646" s="60">
        <v>46104.3987053588</v>
      </c>
      <c r="O646" s="60">
        <v>46104.3983863889</v>
      </c>
      <c r="P646" s="60">
        <v>46100.4638981481</v>
      </c>
      <c r="Q646" s="60">
        <v>46104.3987234143</v>
      </c>
      <c r="R646" s="59">
        <v>11959.15</v>
      </c>
      <c r="S646" s="59">
        <v>49674.66</v>
      </c>
      <c r="T646" s="59">
        <v>144696.69</v>
      </c>
      <c r="U646" s="59">
        <v>126756.63</v>
      </c>
      <c r="V646" s="59">
        <v>106</v>
      </c>
      <c r="W646" s="59">
        <v>452</v>
      </c>
      <c r="X646" s="59">
        <v>1359</v>
      </c>
      <c r="Y646" s="59">
        <v>1189</v>
      </c>
      <c r="Z646" s="59">
        <v>183.7038115942</v>
      </c>
      <c r="AA646" s="59">
        <v>0.1607446669</v>
      </c>
      <c r="AB646" s="59">
        <v>-0.1805789472</v>
      </c>
      <c r="AC646" s="59">
        <v>-0.2674538334</v>
      </c>
      <c r="AD646" s="61">
        <f>IF(AND($G646="正式版",$H646="中西医诊所"),IFERROR(R646/同类汇总数据!C$3,0),IF(AND($G646="正式版",$H646="中医诊所"),IFERROR(R646/同类汇总数据!C$4,0),IF(AND($G646="正式版",$H646="口腔诊所"),IFERROR(R646/同类汇总数据!C$5,0),IF(AND($G646="检查版",$H646="中西医诊所"),IFERROR(R646/同类汇总数据!C$6,0),IF(AND($G646="检查版",$H646="中医诊所"),IFERROR(R646/同类汇总数据!C$7,0),IF(AND($G646="检查版",$H646="口腔诊所"),IFERROR(R646/同类汇总数据!C$8,0),IF(AND($G646="互联网版",$H646="中西医诊所"),IFERROR(R646/同类汇总数据!C$9,0),IF(AND($G646="互联网版",$H646="中医诊所"),IFERROR(R646/同类汇总数据!C$10,0),IF(AND($G646="互联网版",$H646="口腔诊所"),IFERROR(R646/同类汇总数据!C$11,0))))))))))</f>
        <v>1.30676071534643</v>
      </c>
      <c r="AE646" s="61">
        <f>IF(AND($G646="正式版",$H646="中西医诊所"),IFERROR(S646/同类汇总数据!D$3,0),IF(AND($G646="正式版",$H646="中医诊所"),IFERROR(S646/同类汇总数据!D$4,0),IF(AND($G646="正式版",$H646="口腔诊所"),IFERROR(S646/同类汇总数据!D$5,0),IF(AND($G646="检查版",$H646="中西医诊所"),IFERROR(S646/同类汇总数据!D$6,0),IF(AND($G646="检查版",$H646="中医诊所"),IFERROR(S646/同类汇总数据!D$7,0),IF(AND($G646="检查版",$H646="口腔诊所"),IFERROR(S646/同类汇总数据!D$8,0),IF(AND($G646="互联网版",$H646="中西医诊所"),IFERROR(S646/同类汇总数据!D$9,0),IF(AND($G646="互联网版",$H646="中医诊所"),IFERROR(S646/同类汇总数据!D$10,0),IF(AND($G646="互联网版",$H646="口腔诊所"),IFERROR(S646/同类汇总数据!D$11,0))))))))))</f>
        <v>1.36155745486035</v>
      </c>
      <c r="AF646" s="61">
        <f>IF(AND($G646="正式版",$H646="中西医诊所"),IFERROR(T646/同类汇总数据!E$3,0),IF(AND($G646="正式版",$H646="中医诊所"),IFERROR(T646/同类汇总数据!E$4,0),IF(AND($G646="正式版",$H646="口腔诊所"),IFERROR(T646/同类汇总数据!E$5,0),IF(AND($G646="检查版",$H646="中西医诊所"),IFERROR(T646/同类汇总数据!E$6,0),IF(AND($G646="检查版",$H646="中医诊所"),IFERROR(T646/同类汇总数据!E$7,0),IF(AND($G646="检查版",$H646="口腔诊所"),IFERROR(T646/同类汇总数据!E$8,0),IF(AND($G646="互联网版",$H646="中西医诊所"),IFERROR(T646/同类汇总数据!E$9,0),IF(AND($G646="互联网版",$H646="中医诊所"),IFERROR(T646/同类汇总数据!E$10,0),IF(AND($G646="互联网版",$H646="口腔诊所"),IFERROR(T646/同类汇总数据!E$11,0))))))))))</f>
        <v>1.32607883255072</v>
      </c>
      <c r="AG646" s="61">
        <f>IF(AND($G646="正式版",$H646="中西医诊所"),IFERROR(U646/同类汇总数据!F$3,0),IF(AND($G646="正式版",$H646="中医诊所"),IFERROR(U646/同类汇总数据!F$4,0),IF(AND($G646="正式版",$H646="口腔诊所"),IFERROR(U646/同类汇总数据!F$5,0),IF(AND($G646="检查版",$H646="中西医诊所"),IFERROR(U646/同类汇总数据!F$6,0),IF(AND($G646="检查版",$H646="中医诊所"),IFERROR(U646/同类汇总数据!F$7,0),IF(AND($G646="检查版",$H646="口腔诊所"),IFERROR(U646/同类汇总数据!F$8,0),IF(AND($G646="互联网版",$H646="中西医诊所"),IFERROR(U646/同类汇总数据!F$9,0),IF(AND($G646="互联网版",$H646="中医诊所"),IFERROR(U646/同类汇总数据!F$10,0),IF(AND($G646="互联网版",$H646="口腔诊所"),IFERROR(U646/同类汇总数据!F$11,0))))))))))</f>
        <v>1.32143899002483</v>
      </c>
      <c r="AH646" s="61">
        <f>IF(AND($G646="正式版",$H646="中西医诊所"),IFERROR(V646/同类汇总数据!G$3,0),IF(AND($G646="正式版",$H646="中医诊所"),IFERROR(V646/同类汇总数据!G$4,0),IF(AND($G646="正式版",$H646="口腔诊所"),IFERROR(V646/同类汇总数据!G$5,0),IF(AND($G646="检查版",$H646="中西医诊所"),IFERROR(V646/同类汇总数据!G$6,0),IF(AND($G646="检查版",$H646="中医诊所"),IFERROR(V646/同类汇总数据!G$7,0),IF(AND($G646="检查版",$H646="口腔诊所"),IFERROR(V646/同类汇总数据!G$8,0),IF(AND($G646="互联网版",$H646="中西医诊所"),IFERROR(V646/同类汇总数据!G$9,0),IF(AND($G646="互联网版",$H646="中医诊所"),IFERROR(V646/同类汇总数据!G$10,0),IF(AND($G646="互联网版",$H646="口腔诊所"),IFERROR(V646/同类汇总数据!G$11,0))))))))))</f>
        <v>1.1181304858277</v>
      </c>
      <c r="AI646" s="61">
        <f>IF(AND($G646="正式版",$H646="中西医诊所"),IFERROR(W646/同类汇总数据!H$3,0),IF(AND($G646="正式版",$H646="中医诊所"),IFERROR(W646/同类汇总数据!H$4,0),IF(AND($G646="正式版",$H646="口腔诊所"),IFERROR(W646/同类汇总数据!H$5,0),IF(AND($G646="检查版",$H646="中西医诊所"),IFERROR(W646/同类汇总数据!H$6,0),IF(AND($G646="检查版",$H646="中医诊所"),IFERROR(W646/同类汇总数据!H$7,0),IF(AND($G646="检查版",$H646="口腔诊所"),IFERROR(W646/同类汇总数据!H$8,0),IF(AND($G646="互联网版",$H646="中西医诊所"),IFERROR(W646/同类汇总数据!H$9,0),IF(AND($G646="互联网版",$H646="中医诊所"),IFERROR(W646/同类汇总数据!H$10,0),IF(AND($G646="互联网版",$H646="口腔诊所"),IFERROR(W646/同类汇总数据!H$11,0))))))))))</f>
        <v>1.23622105820523</v>
      </c>
      <c r="AJ646" s="61">
        <f>IF(AND($G646="正式版",$H646="中西医诊所"),IFERROR(X646/同类汇总数据!I$3,0),IF(AND($G646="正式版",$H646="中医诊所"),IFERROR(X646/同类汇总数据!I$4,0),IF(AND($G646="正式版",$H646="口腔诊所"),IFERROR(X646/同类汇总数据!I$5,0),IF(AND($G646="检查版",$H646="中西医诊所"),IFERROR(X646/同类汇总数据!I$6,0),IF(AND($G646="检查版",$H646="中医诊所"),IFERROR(X646/同类汇总数据!I$7,0),IF(AND($G646="检查版",$H646="口腔诊所"),IFERROR(X646/同类汇总数据!I$8,0),IF(AND($G646="互联网版",$H646="中西医诊所"),IFERROR(X646/同类汇总数据!I$9,0),IF(AND($G646="互联网版",$H646="中医诊所"),IFERROR(X646/同类汇总数据!I$10,0),IF(AND($G646="互联网版",$H646="口腔诊所"),IFERROR(X646/同类汇总数据!I$11,0))))))))))</f>
        <v>1.20168724316588</v>
      </c>
      <c r="AK646" s="61">
        <f>IF(AND($G646="正式版",$H646="中西医诊所"),IFERROR(Y646/同类汇总数据!J$3,0),IF(AND($G646="正式版",$H646="中医诊所"),IFERROR(Y646/同类汇总数据!J$4,0),IF(AND($G646="正式版",$H646="口腔诊所"),IFERROR(Y646/同类汇总数据!J$5,0),IF(AND($G646="检查版",$H646="中西医诊所"),IFERROR(Y646/同类汇总数据!J$6,0),IF(AND($G646="检查版",$H646="中医诊所"),IFERROR(Y646/同类汇总数据!J$7,0),IF(AND($G646="检查版",$H646="口腔诊所"),IFERROR(Y646/同类汇总数据!J$8,0),IF(AND($G646="互联网版",$H646="中西医诊所"),IFERROR(Y646/同类汇总数据!J$9,0),IF(AND($G646="互联网版",$H646="中医诊所"),IFERROR(Y646/同类汇总数据!J$10,0),IF(AND($G646="互联网版",$H646="口腔诊所"),IFERROR(Y646/同类汇总数据!J$11,0))))))))))</f>
        <v>1.18807045367704</v>
      </c>
      <c r="AL646" s="62" t="str">
        <f ca="1" t="shared" si="158"/>
        <v>-</v>
      </c>
      <c r="AM646" s="62" t="str">
        <f t="shared" si="159"/>
        <v>高于同行20%</v>
      </c>
      <c r="AN646" s="5" t="str">
        <f t="shared" si="160"/>
        <v>高于同行20%</v>
      </c>
      <c r="AO646" s="63">
        <f t="shared" si="161"/>
        <v>46104.3987234143</v>
      </c>
      <c r="AP646" s="5" t="str">
        <f t="shared" si="162"/>
        <v/>
      </c>
      <c r="AQ646" s="60">
        <v>45503.8765853935</v>
      </c>
    </row>
    <row r="647" ht="17" spans="1:43">
      <c r="A647" s="5">
        <f t="shared" si="168"/>
        <v>644</v>
      </c>
      <c r="B647" s="55" t="str">
        <f t="shared" si="155"/>
        <v>连续三月交易上升</v>
      </c>
      <c r="C647" s="2" t="str">
        <f t="shared" si="156"/>
        <v/>
      </c>
      <c r="D647" s="56" t="str">
        <f t="shared" si="157"/>
        <v>-</v>
      </c>
      <c r="E647" s="84" t="s">
        <v>1785</v>
      </c>
      <c r="F647" s="58">
        <v>45505.7459340278</v>
      </c>
      <c r="G647" s="59" t="s">
        <v>38</v>
      </c>
      <c r="H647" s="59" t="s">
        <v>63</v>
      </c>
      <c r="I647" s="59" t="s">
        <v>967</v>
      </c>
      <c r="J647" s="59" t="s">
        <v>968</v>
      </c>
      <c r="K647" s="59" t="s">
        <v>1786</v>
      </c>
      <c r="L647" s="59" t="s">
        <v>1787</v>
      </c>
      <c r="M647" s="60">
        <v>46104.3872569444</v>
      </c>
      <c r="N647" s="60">
        <v>46103.6730441782</v>
      </c>
      <c r="O647" s="60"/>
      <c r="P647" s="60">
        <v>46097.7431592477</v>
      </c>
      <c r="Q647" s="60">
        <v>45989.6108290278</v>
      </c>
      <c r="R647" s="59">
        <v>17661</v>
      </c>
      <c r="S647" s="59">
        <v>47209</v>
      </c>
      <c r="T647" s="59">
        <v>107980</v>
      </c>
      <c r="U647" s="59">
        <v>101360</v>
      </c>
      <c r="V647" s="59">
        <v>7</v>
      </c>
      <c r="W647" s="59">
        <v>35</v>
      </c>
      <c r="X647" s="59">
        <v>81</v>
      </c>
      <c r="Y647" s="59">
        <v>77</v>
      </c>
      <c r="Z647" s="85" t="s">
        <v>1788</v>
      </c>
      <c r="AA647" s="59">
        <v>1.8518182917</v>
      </c>
      <c r="AB647" s="59">
        <v>-0.6256191058</v>
      </c>
      <c r="AC647" s="59">
        <v>-0.057045978</v>
      </c>
      <c r="AD647" s="61">
        <f>IF(AND($G647="正式版",$H647="中西医诊所"),IFERROR(R647/同类汇总数据!C$3,0),IF(AND($G647="正式版",$H647="中医诊所"),IFERROR(R647/同类汇总数据!C$4,0),IF(AND($G647="正式版",$H647="口腔诊所"),IFERROR(R647/同类汇总数据!C$5,0),IF(AND($G647="检查版",$H647="中西医诊所"),IFERROR(R647/同类汇总数据!C$6,0),IF(AND($G647="检查版",$H647="中医诊所"),IFERROR(R647/同类汇总数据!C$7,0),IF(AND($G647="检查版",$H647="口腔诊所"),IFERROR(R647/同类汇总数据!C$8,0),IF(AND($G647="互联网版",$H647="中西医诊所"),IFERROR(R647/同类汇总数据!C$9,0),IF(AND($G647="互联网版",$H647="中医诊所"),IFERROR(R647/同类汇总数据!C$10,0),IF(AND($G647="互联网版",$H647="口腔诊所"),IFERROR(R647/同类汇总数据!C$11,0))))))))))</f>
        <v>1.76653385998301</v>
      </c>
      <c r="AE647" s="61">
        <f>IF(AND($G647="正式版",$H647="中西医诊所"),IFERROR(S647/同类汇总数据!D$3,0),IF(AND($G647="正式版",$H647="中医诊所"),IFERROR(S647/同类汇总数据!D$4,0),IF(AND($G647="正式版",$H647="口腔诊所"),IFERROR(S647/同类汇总数据!D$5,0),IF(AND($G647="检查版",$H647="中西医诊所"),IFERROR(S647/同类汇总数据!D$6,0),IF(AND($G647="检查版",$H647="中医诊所"),IFERROR(S647/同类汇总数据!D$7,0),IF(AND($G647="检查版",$H647="口腔诊所"),IFERROR(S647/同类汇总数据!D$8,0),IF(AND($G647="互联网版",$H647="中西医诊所"),IFERROR(S647/同类汇总数据!D$9,0),IF(AND($G647="互联网版",$H647="中医诊所"),IFERROR(S647/同类汇总数据!D$10,0),IF(AND($G647="互联网版",$H647="口腔诊所"),IFERROR(S647/同类汇总数据!D$11,0))))))))))</f>
        <v>1.08699302370354</v>
      </c>
      <c r="AF647" s="61">
        <f>IF(AND($G647="正式版",$H647="中西医诊所"),IFERROR(T647/同类汇总数据!E$3,0),IF(AND($G647="正式版",$H647="中医诊所"),IFERROR(T647/同类汇总数据!E$4,0),IF(AND($G647="正式版",$H647="口腔诊所"),IFERROR(T647/同类汇总数据!E$5,0),IF(AND($G647="检查版",$H647="中西医诊所"),IFERROR(T647/同类汇总数据!E$6,0),IF(AND($G647="检查版",$H647="中医诊所"),IFERROR(T647/同类汇总数据!E$7,0),IF(AND($G647="检查版",$H647="口腔诊所"),IFERROR(T647/同类汇总数据!E$8,0),IF(AND($G647="互联网版",$H647="中西医诊所"),IFERROR(T647/同类汇总数据!E$9,0),IF(AND($G647="互联网版",$H647="中医诊所"),IFERROR(T647/同类汇总数据!E$10,0),IF(AND($G647="互联网版",$H647="口腔诊所"),IFERROR(T647/同类汇总数据!E$11,0))))))))))</f>
        <v>0.973960130119936</v>
      </c>
      <c r="AG647" s="61">
        <f>IF(AND($G647="正式版",$H647="中西医诊所"),IFERROR(U647/同类汇总数据!F$3,0),IF(AND($G647="正式版",$H647="中医诊所"),IFERROR(U647/同类汇总数据!F$4,0),IF(AND($G647="正式版",$H647="口腔诊所"),IFERROR(U647/同类汇总数据!F$5,0),IF(AND($G647="检查版",$H647="中西医诊所"),IFERROR(U647/同类汇总数据!F$6,0),IF(AND($G647="检查版",$H647="中医诊所"),IFERROR(U647/同类汇总数据!F$7,0),IF(AND($G647="检查版",$H647="口腔诊所"),IFERROR(U647/同类汇总数据!F$8,0),IF(AND($G647="互联网版",$H647="中西医诊所"),IFERROR(U647/同类汇总数据!F$9,0),IF(AND($G647="互联网版",$H647="中医诊所"),IFERROR(U647/同类汇总数据!F$10,0),IF(AND($G647="互联网版",$H647="口腔诊所"),IFERROR(U647/同类汇总数据!F$11,0))))))))))</f>
        <v>1.01463496513436</v>
      </c>
      <c r="AH647" s="61">
        <f>IF(AND($G647="正式版",$H647="中西医诊所"),IFERROR(V647/同类汇总数据!G$3,0),IF(AND($G647="正式版",$H647="中医诊所"),IFERROR(V647/同类汇总数据!G$4,0),IF(AND($G647="正式版",$H647="口腔诊所"),IFERROR(V647/同类汇总数据!G$5,0),IF(AND($G647="检查版",$H647="中西医诊所"),IFERROR(V647/同类汇总数据!G$6,0),IF(AND($G647="检查版",$H647="中医诊所"),IFERROR(V647/同类汇总数据!G$7,0),IF(AND($G647="检查版",$H647="口腔诊所"),IFERROR(V647/同类汇总数据!G$8,0),IF(AND($G647="互联网版",$H647="中西医诊所"),IFERROR(V647/同类汇总数据!G$9,0),IF(AND($G647="互联网版",$H647="中医诊所"),IFERROR(V647/同类汇总数据!G$10,0),IF(AND($G647="互联网版",$H647="口腔诊所"),IFERROR(V647/同类汇总数据!G$11,0))))))))))</f>
        <v>0.520198567224518</v>
      </c>
      <c r="AI647" s="61">
        <f>IF(AND($G647="正式版",$H647="中西医诊所"),IFERROR(W647/同类汇总数据!H$3,0),IF(AND($G647="正式版",$H647="中医诊所"),IFERROR(W647/同类汇总数据!H$4,0),IF(AND($G647="正式版",$H647="口腔诊所"),IFERROR(W647/同类汇总数据!H$5,0),IF(AND($G647="检查版",$H647="中西医诊所"),IFERROR(W647/同类汇总数据!H$6,0),IF(AND($G647="检查版",$H647="中医诊所"),IFERROR(W647/同类汇总数据!H$7,0),IF(AND($G647="检查版",$H647="口腔诊所"),IFERROR(W647/同类汇总数据!H$8,0),IF(AND($G647="互联网版",$H647="中西医诊所"),IFERROR(W647/同类汇总数据!H$9,0),IF(AND($G647="互联网版",$H647="中医诊所"),IFERROR(W647/同类汇总数据!H$10,0),IF(AND($G647="互联网版",$H647="口腔诊所"),IFERROR(W647/同类汇总数据!H$11,0))))))))))</f>
        <v>0.616345843979974</v>
      </c>
      <c r="AJ647" s="61">
        <f>IF(AND($G647="正式版",$H647="中西医诊所"),IFERROR(X647/同类汇总数据!I$3,0),IF(AND($G647="正式版",$H647="中医诊所"),IFERROR(X647/同类汇总数据!I$4,0),IF(AND($G647="正式版",$H647="口腔诊所"),IFERROR(X647/同类汇总数据!I$5,0),IF(AND($G647="检查版",$H647="中西医诊所"),IFERROR(X647/同类汇总数据!I$6,0),IF(AND($G647="检查版",$H647="中医诊所"),IFERROR(X647/同类汇总数据!I$7,0),IF(AND($G647="检查版",$H647="口腔诊所"),IFERROR(X647/同类汇总数据!I$8,0),IF(AND($G647="互联网版",$H647="中西医诊所"),IFERROR(X647/同类汇总数据!I$9,0),IF(AND($G647="互联网版",$H647="中医诊所"),IFERROR(X647/同类汇总数据!I$10,0),IF(AND($G647="互联网版",$H647="口腔诊所"),IFERROR(X647/同类汇总数据!I$11,0))))))))))</f>
        <v>0.548998078506725</v>
      </c>
      <c r="AK647" s="61">
        <f>IF(AND($G647="正式版",$H647="中西医诊所"),IFERROR(Y647/同类汇总数据!J$3,0),IF(AND($G647="正式版",$H647="中医诊所"),IFERROR(Y647/同类汇总数据!J$4,0),IF(AND($G647="正式版",$H647="口腔诊所"),IFERROR(Y647/同类汇总数据!J$5,0),IF(AND($G647="检查版",$H647="中西医诊所"),IFERROR(Y647/同类汇总数据!J$6,0),IF(AND($G647="检查版",$H647="中医诊所"),IFERROR(Y647/同类汇总数据!J$7,0),IF(AND($G647="检查版",$H647="口腔诊所"),IFERROR(Y647/同类汇总数据!J$8,0),IF(AND($G647="互联网版",$H647="中西医诊所"),IFERROR(Y647/同类汇总数据!J$9,0),IF(AND($G647="互联网版",$H647="中医诊所"),IFERROR(Y647/同类汇总数据!J$10,0),IF(AND($G647="互联网版",$H647="口腔诊所"),IFERROR(Y647/同类汇总数据!J$11,0))))))))))</f>
        <v>0.579788279391689</v>
      </c>
      <c r="AL647" s="62" t="str">
        <f ca="1" t="shared" si="158"/>
        <v>-</v>
      </c>
      <c r="AM647" s="62" t="str">
        <f t="shared" si="159"/>
        <v/>
      </c>
      <c r="AN647" s="5" t="str">
        <f t="shared" si="160"/>
        <v/>
      </c>
      <c r="AO647" s="63">
        <f t="shared" si="161"/>
        <v>46104.3872569444</v>
      </c>
      <c r="AP647" s="5" t="str">
        <f t="shared" si="162"/>
        <v/>
      </c>
      <c r="AQ647" s="60">
        <v>45504.5583991088</v>
      </c>
    </row>
    <row r="648" ht="17" spans="1:43">
      <c r="A648" s="5">
        <f t="shared" si="168"/>
        <v>645</v>
      </c>
      <c r="B648" s="55" t="str">
        <f t="shared" si="155"/>
        <v>无交易</v>
      </c>
      <c r="C648" s="2" t="str">
        <f t="shared" si="156"/>
        <v/>
      </c>
      <c r="D648" s="56" t="str">
        <f t="shared" si="157"/>
        <v>流失</v>
      </c>
      <c r="E648" s="84" t="s">
        <v>1789</v>
      </c>
      <c r="F648" s="58">
        <v>45506.5739180093</v>
      </c>
      <c r="G648" s="59" t="s">
        <v>38</v>
      </c>
      <c r="H648" s="59" t="s">
        <v>39</v>
      </c>
      <c r="I648" s="59" t="s">
        <v>40</v>
      </c>
      <c r="J648" s="59" t="s">
        <v>182</v>
      </c>
      <c r="K648" s="59" t="s">
        <v>1790</v>
      </c>
      <c r="L648" s="59" t="s">
        <v>1331</v>
      </c>
      <c r="M648" s="60">
        <v>45715.5901157407</v>
      </c>
      <c r="N648" s="60"/>
      <c r="O648" s="60"/>
      <c r="P648" s="60"/>
      <c r="Q648" s="60">
        <v>45715.4502322222</v>
      </c>
      <c r="R648" s="59"/>
      <c r="S648" s="59"/>
      <c r="T648" s="59"/>
      <c r="U648" s="59"/>
      <c r="V648" s="59"/>
      <c r="W648" s="59"/>
      <c r="X648" s="59"/>
      <c r="Y648" s="59"/>
      <c r="Z648" s="59"/>
      <c r="AA648" s="59"/>
      <c r="AB648" s="59"/>
      <c r="AC648" s="59"/>
      <c r="AD648" s="61">
        <f>IF(AND($G648="正式版",$H648="中西医诊所"),IFERROR(R648/同类汇总数据!C$3,0),IF(AND($G648="正式版",$H648="中医诊所"),IFERROR(R648/同类汇总数据!C$4,0),IF(AND($G648="正式版",$H648="口腔诊所"),IFERROR(R648/同类汇总数据!C$5,0),IF(AND($G648="检查版",$H648="中西医诊所"),IFERROR(R648/同类汇总数据!C$6,0),IF(AND($G648="检查版",$H648="中医诊所"),IFERROR(R648/同类汇总数据!C$7,0),IF(AND($G648="检查版",$H648="口腔诊所"),IFERROR(R648/同类汇总数据!C$8,0),IF(AND($G648="互联网版",$H648="中西医诊所"),IFERROR(R648/同类汇总数据!C$9,0),IF(AND($G648="互联网版",$H648="中医诊所"),IFERROR(R648/同类汇总数据!C$10,0),IF(AND($G648="互联网版",$H648="口腔诊所"),IFERROR(R648/同类汇总数据!C$11,0))))))))))</f>
        <v>0</v>
      </c>
      <c r="AE648" s="61">
        <f>IF(AND($G648="正式版",$H648="中西医诊所"),IFERROR(S648/同类汇总数据!D$3,0),IF(AND($G648="正式版",$H648="中医诊所"),IFERROR(S648/同类汇总数据!D$4,0),IF(AND($G648="正式版",$H648="口腔诊所"),IFERROR(S648/同类汇总数据!D$5,0),IF(AND($G648="检查版",$H648="中西医诊所"),IFERROR(S648/同类汇总数据!D$6,0),IF(AND($G648="检查版",$H648="中医诊所"),IFERROR(S648/同类汇总数据!D$7,0),IF(AND($G648="检查版",$H648="口腔诊所"),IFERROR(S648/同类汇总数据!D$8,0),IF(AND($G648="互联网版",$H648="中西医诊所"),IFERROR(S648/同类汇总数据!D$9,0),IF(AND($G648="互联网版",$H648="中医诊所"),IFERROR(S648/同类汇总数据!D$10,0),IF(AND($G648="互联网版",$H648="口腔诊所"),IFERROR(S648/同类汇总数据!D$11,0))))))))))</f>
        <v>0</v>
      </c>
      <c r="AF648" s="61">
        <f>IF(AND($G648="正式版",$H648="中西医诊所"),IFERROR(T648/同类汇总数据!E$3,0),IF(AND($G648="正式版",$H648="中医诊所"),IFERROR(T648/同类汇总数据!E$4,0),IF(AND($G648="正式版",$H648="口腔诊所"),IFERROR(T648/同类汇总数据!E$5,0),IF(AND($G648="检查版",$H648="中西医诊所"),IFERROR(T648/同类汇总数据!E$6,0),IF(AND($G648="检查版",$H648="中医诊所"),IFERROR(T648/同类汇总数据!E$7,0),IF(AND($G648="检查版",$H648="口腔诊所"),IFERROR(T648/同类汇总数据!E$8,0),IF(AND($G648="互联网版",$H648="中西医诊所"),IFERROR(T648/同类汇总数据!E$9,0),IF(AND($G648="互联网版",$H648="中医诊所"),IFERROR(T648/同类汇总数据!E$10,0),IF(AND($G648="互联网版",$H648="口腔诊所"),IFERROR(T648/同类汇总数据!E$11,0))))))))))</f>
        <v>0</v>
      </c>
      <c r="AG648" s="61">
        <f>IF(AND($G648="正式版",$H648="中西医诊所"),IFERROR(U648/同类汇总数据!F$3,0),IF(AND($G648="正式版",$H648="中医诊所"),IFERROR(U648/同类汇总数据!F$4,0),IF(AND($G648="正式版",$H648="口腔诊所"),IFERROR(U648/同类汇总数据!F$5,0),IF(AND($G648="检查版",$H648="中西医诊所"),IFERROR(U648/同类汇总数据!F$6,0),IF(AND($G648="检查版",$H648="中医诊所"),IFERROR(U648/同类汇总数据!F$7,0),IF(AND($G648="检查版",$H648="口腔诊所"),IFERROR(U648/同类汇总数据!F$8,0),IF(AND($G648="互联网版",$H648="中西医诊所"),IFERROR(U648/同类汇总数据!F$9,0),IF(AND($G648="互联网版",$H648="中医诊所"),IFERROR(U648/同类汇总数据!F$10,0),IF(AND($G648="互联网版",$H648="口腔诊所"),IFERROR(U648/同类汇总数据!F$11,0))))))))))</f>
        <v>0</v>
      </c>
      <c r="AH648" s="61">
        <f>IF(AND($G648="正式版",$H648="中西医诊所"),IFERROR(V648/同类汇总数据!G$3,0),IF(AND($G648="正式版",$H648="中医诊所"),IFERROR(V648/同类汇总数据!G$4,0),IF(AND($G648="正式版",$H648="口腔诊所"),IFERROR(V648/同类汇总数据!G$5,0),IF(AND($G648="检查版",$H648="中西医诊所"),IFERROR(V648/同类汇总数据!G$6,0),IF(AND($G648="检查版",$H648="中医诊所"),IFERROR(V648/同类汇总数据!G$7,0),IF(AND($G648="检查版",$H648="口腔诊所"),IFERROR(V648/同类汇总数据!G$8,0),IF(AND($G648="互联网版",$H648="中西医诊所"),IFERROR(V648/同类汇总数据!G$9,0),IF(AND($G648="互联网版",$H648="中医诊所"),IFERROR(V648/同类汇总数据!G$10,0),IF(AND($G648="互联网版",$H648="口腔诊所"),IFERROR(V648/同类汇总数据!G$11,0))))))))))</f>
        <v>0</v>
      </c>
      <c r="AI648" s="61">
        <f>IF(AND($G648="正式版",$H648="中西医诊所"),IFERROR(W648/同类汇总数据!H$3,0),IF(AND($G648="正式版",$H648="中医诊所"),IFERROR(W648/同类汇总数据!H$4,0),IF(AND($G648="正式版",$H648="口腔诊所"),IFERROR(W648/同类汇总数据!H$5,0),IF(AND($G648="检查版",$H648="中西医诊所"),IFERROR(W648/同类汇总数据!H$6,0),IF(AND($G648="检查版",$H648="中医诊所"),IFERROR(W648/同类汇总数据!H$7,0),IF(AND($G648="检查版",$H648="口腔诊所"),IFERROR(W648/同类汇总数据!H$8,0),IF(AND($G648="互联网版",$H648="中西医诊所"),IFERROR(W648/同类汇总数据!H$9,0),IF(AND($G648="互联网版",$H648="中医诊所"),IFERROR(W648/同类汇总数据!H$10,0),IF(AND($G648="互联网版",$H648="口腔诊所"),IFERROR(W648/同类汇总数据!H$11,0))))))))))</f>
        <v>0</v>
      </c>
      <c r="AJ648" s="61">
        <f>IF(AND($G648="正式版",$H648="中西医诊所"),IFERROR(X648/同类汇总数据!I$3,0),IF(AND($G648="正式版",$H648="中医诊所"),IFERROR(X648/同类汇总数据!I$4,0),IF(AND($G648="正式版",$H648="口腔诊所"),IFERROR(X648/同类汇总数据!I$5,0),IF(AND($G648="检查版",$H648="中西医诊所"),IFERROR(X648/同类汇总数据!I$6,0),IF(AND($G648="检查版",$H648="中医诊所"),IFERROR(X648/同类汇总数据!I$7,0),IF(AND($G648="检查版",$H648="口腔诊所"),IFERROR(X648/同类汇总数据!I$8,0),IF(AND($G648="互联网版",$H648="中西医诊所"),IFERROR(X648/同类汇总数据!I$9,0),IF(AND($G648="互联网版",$H648="中医诊所"),IFERROR(X648/同类汇总数据!I$10,0),IF(AND($G648="互联网版",$H648="口腔诊所"),IFERROR(X648/同类汇总数据!I$11,0))))))))))</f>
        <v>0</v>
      </c>
      <c r="AK648" s="61">
        <f>IF(AND($G648="正式版",$H648="中西医诊所"),IFERROR(Y648/同类汇总数据!J$3,0),IF(AND($G648="正式版",$H648="中医诊所"),IFERROR(Y648/同类汇总数据!J$4,0),IF(AND($G648="正式版",$H648="口腔诊所"),IFERROR(Y648/同类汇总数据!J$5,0),IF(AND($G648="检查版",$H648="中西医诊所"),IFERROR(Y648/同类汇总数据!J$6,0),IF(AND($G648="检查版",$H648="中医诊所"),IFERROR(Y648/同类汇总数据!J$7,0),IF(AND($G648="检查版",$H648="口腔诊所"),IFERROR(Y648/同类汇总数据!J$8,0),IF(AND($G648="互联网版",$H648="中西医诊所"),IFERROR(Y648/同类汇总数据!J$9,0),IF(AND($G648="互联网版",$H648="中医诊所"),IFERROR(Y648/同类汇总数据!J$10,0),IF(AND($G648="互联网版",$H648="口腔诊所"),IFERROR(Y648/同类汇总数据!J$11,0))))))))))</f>
        <v>0</v>
      </c>
      <c r="AL648" s="62" t="str">
        <f ca="1" t="shared" si="158"/>
        <v>今年内未操作</v>
      </c>
      <c r="AM648" s="62" t="str">
        <f t="shared" si="159"/>
        <v>低于同行20%</v>
      </c>
      <c r="AN648" s="5" t="str">
        <f t="shared" si="160"/>
        <v>低于同行20%</v>
      </c>
      <c r="AO648" s="63">
        <f t="shared" si="161"/>
        <v>45715.5901157407</v>
      </c>
      <c r="AP648" s="5" t="str">
        <f t="shared" si="162"/>
        <v/>
      </c>
      <c r="AQ648" s="60">
        <v>45504.6551502199</v>
      </c>
    </row>
    <row r="649" ht="17" spans="1:43">
      <c r="A649" s="5">
        <f t="shared" si="168"/>
        <v>646</v>
      </c>
      <c r="B649" s="55" t="str">
        <f t="shared" si="155"/>
        <v>连续三月交易上升</v>
      </c>
      <c r="C649" s="2" t="str">
        <f t="shared" si="156"/>
        <v/>
      </c>
      <c r="D649" s="56" t="str">
        <f t="shared" si="157"/>
        <v>-</v>
      </c>
      <c r="E649" s="84" t="s">
        <v>1791</v>
      </c>
      <c r="F649" s="58">
        <v>45510.5881982407</v>
      </c>
      <c r="G649" s="59" t="s">
        <v>38</v>
      </c>
      <c r="H649" s="59" t="s">
        <v>63</v>
      </c>
      <c r="I649" s="59" t="s">
        <v>40</v>
      </c>
      <c r="J649" s="59" t="s">
        <v>85</v>
      </c>
      <c r="K649" s="59" t="s">
        <v>1792</v>
      </c>
      <c r="L649" s="59" t="s">
        <v>1793</v>
      </c>
      <c r="M649" s="60">
        <v>46104.3635300926</v>
      </c>
      <c r="N649" s="60">
        <v>46102.6504208218</v>
      </c>
      <c r="O649" s="60">
        <v>46089.4717790278</v>
      </c>
      <c r="P649" s="60">
        <v>45510.615345625</v>
      </c>
      <c r="Q649" s="60">
        <v>45815.4589103819</v>
      </c>
      <c r="R649" s="59">
        <v>14480</v>
      </c>
      <c r="S649" s="59">
        <v>91828</v>
      </c>
      <c r="T649" s="59">
        <v>187618</v>
      </c>
      <c r="U649" s="59">
        <v>180120</v>
      </c>
      <c r="V649" s="59">
        <v>10</v>
      </c>
      <c r="W649" s="59">
        <v>70</v>
      </c>
      <c r="X649" s="59">
        <v>177</v>
      </c>
      <c r="Y649" s="59">
        <v>166</v>
      </c>
      <c r="Z649" s="85" t="s">
        <v>1794</v>
      </c>
      <c r="AA649" s="59">
        <v>0.7281692261</v>
      </c>
      <c r="AB649" s="59">
        <v>0.2457448305</v>
      </c>
      <c r="AC649" s="59">
        <v>-0.3484158749</v>
      </c>
      <c r="AD649" s="61">
        <f>IF(AND($G649="正式版",$H649="中西医诊所"),IFERROR(R649/同类汇总数据!C$3,0),IF(AND($G649="正式版",$H649="中医诊所"),IFERROR(R649/同类汇总数据!C$4,0),IF(AND($G649="正式版",$H649="口腔诊所"),IFERROR(R649/同类汇总数据!C$5,0),IF(AND($G649="检查版",$H649="中西医诊所"),IFERROR(R649/同类汇总数据!C$6,0),IF(AND($G649="检查版",$H649="中医诊所"),IFERROR(R649/同类汇总数据!C$7,0),IF(AND($G649="检查版",$H649="口腔诊所"),IFERROR(R649/同类汇总数据!C$8,0),IF(AND($G649="互联网版",$H649="中西医诊所"),IFERROR(R649/同类汇总数据!C$9,0),IF(AND($G649="互联网版",$H649="中医诊所"),IFERROR(R649/同类汇总数据!C$10,0),IF(AND($G649="互联网版",$H649="口腔诊所"),IFERROR(R649/同类汇总数据!C$11,0))))))))))</f>
        <v>1.44835571556276</v>
      </c>
      <c r="AE649" s="61">
        <f>IF(AND($G649="正式版",$H649="中西医诊所"),IFERROR(S649/同类汇总数据!D$3,0),IF(AND($G649="正式版",$H649="中医诊所"),IFERROR(S649/同类汇总数据!D$4,0),IF(AND($G649="正式版",$H649="口腔诊所"),IFERROR(S649/同类汇总数据!D$5,0),IF(AND($G649="检查版",$H649="中西医诊所"),IFERROR(S649/同类汇总数据!D$6,0),IF(AND($G649="检查版",$H649="中医诊所"),IFERROR(S649/同类汇总数据!D$7,0),IF(AND($G649="检查版",$H649="口腔诊所"),IFERROR(S649/同类汇总数据!D$8,0),IF(AND($G649="互联网版",$H649="中西医诊所"),IFERROR(S649/同类汇总数据!D$9,0),IF(AND($G649="互联网版",$H649="中医诊所"),IFERROR(S649/同类汇总数据!D$10,0),IF(AND($G649="互联网版",$H649="口腔诊所"),IFERROR(S649/同类汇总数据!D$11,0))))))))))</f>
        <v>2.11435097927617</v>
      </c>
      <c r="AF649" s="61">
        <f>IF(AND($G649="正式版",$H649="中西医诊所"),IFERROR(T649/同类汇总数据!E$3,0),IF(AND($G649="正式版",$H649="中医诊所"),IFERROR(T649/同类汇总数据!E$4,0),IF(AND($G649="正式版",$H649="口腔诊所"),IFERROR(T649/同类汇总数据!E$5,0),IF(AND($G649="检查版",$H649="中西医诊所"),IFERROR(T649/同类汇总数据!E$6,0),IF(AND($G649="检查版",$H649="中医诊所"),IFERROR(T649/同类汇总数据!E$7,0),IF(AND($G649="检查版",$H649="口腔诊所"),IFERROR(T649/同类汇总数据!E$8,0),IF(AND($G649="互联网版",$H649="中西医诊所"),IFERROR(T649/同类汇总数据!E$9,0),IF(AND($G649="互联网版",$H649="中医诊所"),IFERROR(T649/同类汇总数据!E$10,0),IF(AND($G649="互联网版",$H649="口腔诊所"),IFERROR(T649/同类汇总数据!E$11,0))))))))))</f>
        <v>1.69228053058754</v>
      </c>
      <c r="AG649" s="61">
        <f>IF(AND($G649="正式版",$H649="中西医诊所"),IFERROR(U649/同类汇总数据!F$3,0),IF(AND($G649="正式版",$H649="中医诊所"),IFERROR(U649/同类汇总数据!F$4,0),IF(AND($G649="正式版",$H649="口腔诊所"),IFERROR(U649/同类汇总数据!F$5,0),IF(AND($G649="检查版",$H649="中西医诊所"),IFERROR(U649/同类汇总数据!F$6,0),IF(AND($G649="检查版",$H649="中医诊所"),IFERROR(U649/同类汇总数据!F$7,0),IF(AND($G649="检查版",$H649="口腔诊所"),IFERROR(U649/同类汇总数据!F$8,0),IF(AND($G649="互联网版",$H649="中西医诊所"),IFERROR(U649/同类汇总数据!F$9,0),IF(AND($G649="互联网版",$H649="中医诊所"),IFERROR(U649/同类汇总数据!F$10,0),IF(AND($G649="互联网版",$H649="口腔诊所"),IFERROR(U649/同类汇总数据!F$11,0))))))))))</f>
        <v>1.80303916653513</v>
      </c>
      <c r="AH649" s="61">
        <f>IF(AND($G649="正式版",$H649="中西医诊所"),IFERROR(V649/同类汇总数据!G$3,0),IF(AND($G649="正式版",$H649="中医诊所"),IFERROR(V649/同类汇总数据!G$4,0),IF(AND($G649="正式版",$H649="口腔诊所"),IFERROR(V649/同类汇总数据!G$5,0),IF(AND($G649="检查版",$H649="中西医诊所"),IFERROR(V649/同类汇总数据!G$6,0),IF(AND($G649="检查版",$H649="中医诊所"),IFERROR(V649/同类汇总数据!G$7,0),IF(AND($G649="检查版",$H649="口腔诊所"),IFERROR(V649/同类汇总数据!G$8,0),IF(AND($G649="互联网版",$H649="中西医诊所"),IFERROR(V649/同类汇总数据!G$9,0),IF(AND($G649="互联网版",$H649="中医诊所"),IFERROR(V649/同类汇总数据!G$10,0),IF(AND($G649="互联网版",$H649="口腔诊所"),IFERROR(V649/同类汇总数据!G$11,0))))))))))</f>
        <v>0.74314081032074</v>
      </c>
      <c r="AI649" s="61">
        <f>IF(AND($G649="正式版",$H649="中西医诊所"),IFERROR(W649/同类汇总数据!H$3,0),IF(AND($G649="正式版",$H649="中医诊所"),IFERROR(W649/同类汇总数据!H$4,0),IF(AND($G649="正式版",$H649="口腔诊所"),IFERROR(W649/同类汇总数据!H$5,0),IF(AND($G649="检查版",$H649="中西医诊所"),IFERROR(W649/同类汇总数据!H$6,0),IF(AND($G649="检查版",$H649="中医诊所"),IFERROR(W649/同类汇总数据!H$7,0),IF(AND($G649="检查版",$H649="口腔诊所"),IFERROR(W649/同类汇总数据!H$8,0),IF(AND($G649="互联网版",$H649="中西医诊所"),IFERROR(W649/同类汇总数据!H$9,0),IF(AND($G649="互联网版",$H649="中医诊所"),IFERROR(W649/同类汇总数据!H$10,0),IF(AND($G649="互联网版",$H649="口腔诊所"),IFERROR(W649/同类汇总数据!H$11,0))))))))))</f>
        <v>1.23269168795995</v>
      </c>
      <c r="AJ649" s="61">
        <f>IF(AND($G649="正式版",$H649="中西医诊所"),IFERROR(X649/同类汇总数据!I$3,0),IF(AND($G649="正式版",$H649="中医诊所"),IFERROR(X649/同类汇总数据!I$4,0),IF(AND($G649="正式版",$H649="口腔诊所"),IFERROR(X649/同类汇总数据!I$5,0),IF(AND($G649="检查版",$H649="中西医诊所"),IFERROR(X649/同类汇总数据!I$6,0),IF(AND($G649="检查版",$H649="中医诊所"),IFERROR(X649/同类汇总数据!I$7,0),IF(AND($G649="检查版",$H649="口腔诊所"),IFERROR(X649/同类汇总数据!I$8,0),IF(AND($G649="互联网版",$H649="中西医诊所"),IFERROR(X649/同类汇总数据!I$9,0),IF(AND($G649="互联网版",$H649="中医诊所"),IFERROR(X649/同类汇总数据!I$10,0),IF(AND($G649="互联网版",$H649="口腔诊所"),IFERROR(X649/同类汇总数据!I$11,0))))))))))</f>
        <v>1.19966246784803</v>
      </c>
      <c r="AK649" s="61">
        <f>IF(AND($G649="正式版",$H649="中西医诊所"),IFERROR(Y649/同类汇总数据!J$3,0),IF(AND($G649="正式版",$H649="中医诊所"),IFERROR(Y649/同类汇总数据!J$4,0),IF(AND($G649="正式版",$H649="口腔诊所"),IFERROR(Y649/同类汇总数据!J$5,0),IF(AND($G649="检查版",$H649="中西医诊所"),IFERROR(Y649/同类汇总数据!J$6,0),IF(AND($G649="检查版",$H649="中医诊所"),IFERROR(Y649/同类汇总数据!J$7,0),IF(AND($G649="检查版",$H649="口腔诊所"),IFERROR(Y649/同类汇总数据!J$8,0),IF(AND($G649="互联网版",$H649="中西医诊所"),IFERROR(Y649/同类汇总数据!J$9,0),IF(AND($G649="互联网版",$H649="中医诊所"),IFERROR(Y649/同类汇总数据!J$10,0),IF(AND($G649="互联网版",$H649="口腔诊所"),IFERROR(Y649/同类汇总数据!J$11,0))))))))))</f>
        <v>1.24993317375351</v>
      </c>
      <c r="AL649" s="62" t="str">
        <f ca="1" t="shared" si="158"/>
        <v>-</v>
      </c>
      <c r="AM649" s="62" t="str">
        <f t="shared" si="159"/>
        <v>高于同行100%</v>
      </c>
      <c r="AN649" s="5" t="str">
        <f t="shared" si="160"/>
        <v>高于同行20%</v>
      </c>
      <c r="AO649" s="63">
        <f t="shared" si="161"/>
        <v>46104.3635300926</v>
      </c>
      <c r="AP649" s="5" t="str">
        <f t="shared" si="162"/>
        <v/>
      </c>
      <c r="AQ649" s="60">
        <v>45505.4356772106</v>
      </c>
    </row>
    <row r="650" ht="17" spans="1:43">
      <c r="A650" s="5">
        <f t="shared" si="168"/>
        <v>647</v>
      </c>
      <c r="B650" s="55" t="str">
        <f t="shared" si="155"/>
        <v>交易波动较大</v>
      </c>
      <c r="C650" s="2" t="str">
        <f t="shared" si="156"/>
        <v/>
      </c>
      <c r="D650" s="56" t="str">
        <f t="shared" si="157"/>
        <v>-</v>
      </c>
      <c r="E650" s="84" t="s">
        <v>1795</v>
      </c>
      <c r="F650" s="58">
        <v>45510.7086087847</v>
      </c>
      <c r="G650" s="59" t="s">
        <v>38</v>
      </c>
      <c r="H650" s="59" t="s">
        <v>63</v>
      </c>
      <c r="I650" s="59" t="s">
        <v>40</v>
      </c>
      <c r="J650" s="59" t="s">
        <v>41</v>
      </c>
      <c r="K650" s="59" t="s">
        <v>1796</v>
      </c>
      <c r="L650" s="59" t="s">
        <v>1797</v>
      </c>
      <c r="M650" s="60">
        <v>46103.3832407407</v>
      </c>
      <c r="N650" s="60">
        <v>46103.3846817593</v>
      </c>
      <c r="O650" s="60">
        <v>46103.3838900926</v>
      </c>
      <c r="P650" s="60">
        <v>45530.6521241204</v>
      </c>
      <c r="Q650" s="60">
        <v>46103.3847155903</v>
      </c>
      <c r="R650" s="59">
        <v>5098</v>
      </c>
      <c r="S650" s="59">
        <v>18828</v>
      </c>
      <c r="T650" s="59">
        <v>72225</v>
      </c>
      <c r="U650" s="59">
        <v>58205</v>
      </c>
      <c r="V650" s="59">
        <v>8</v>
      </c>
      <c r="W650" s="59">
        <v>34</v>
      </c>
      <c r="X650" s="59">
        <v>96</v>
      </c>
      <c r="Y650" s="59">
        <v>85</v>
      </c>
      <c r="Z650" s="59">
        <v>868.7313432836</v>
      </c>
      <c r="AA650" s="59">
        <v>-0.1733040615</v>
      </c>
      <c r="AB650" s="59">
        <v>-0.2562536738</v>
      </c>
      <c r="AC650" s="59">
        <v>0.3529801617</v>
      </c>
      <c r="AD650" s="61">
        <f>IF(AND($G650="正式版",$H650="中西医诊所"),IFERROR(R650/同类汇总数据!C$3,0),IF(AND($G650="正式版",$H650="中医诊所"),IFERROR(R650/同类汇总数据!C$4,0),IF(AND($G650="正式版",$H650="口腔诊所"),IFERROR(R650/同类汇总数据!C$5,0),IF(AND($G650="检查版",$H650="中西医诊所"),IFERROR(R650/同类汇总数据!C$6,0),IF(AND($G650="检查版",$H650="中医诊所"),IFERROR(R650/同类汇总数据!C$7,0),IF(AND($G650="检查版",$H650="口腔诊所"),IFERROR(R650/同类汇总数据!C$8,0),IF(AND($G650="互联网版",$H650="中西医诊所"),IFERROR(R650/同类汇总数据!C$9,0),IF(AND($G650="互联网版",$H650="中医诊所"),IFERROR(R650/同类汇总数据!C$10,0),IF(AND($G650="互联网版",$H650="口腔诊所"),IFERROR(R650/同类汇总数据!C$11,0))))))))))</f>
        <v>0.509925237426724</v>
      </c>
      <c r="AE650" s="61">
        <f>IF(AND($G650="正式版",$H650="中西医诊所"),IFERROR(S650/同类汇总数据!D$3,0),IF(AND($G650="正式版",$H650="中医诊所"),IFERROR(S650/同类汇总数据!D$4,0),IF(AND($G650="正式版",$H650="口腔诊所"),IFERROR(S650/同类汇总数据!D$5,0),IF(AND($G650="检查版",$H650="中西医诊所"),IFERROR(S650/同类汇总数据!D$6,0),IF(AND($G650="检查版",$H650="中医诊所"),IFERROR(S650/同类汇总数据!D$7,0),IF(AND($G650="检查版",$H650="口腔诊所"),IFERROR(S650/同类汇总数据!D$8,0),IF(AND($G650="互联网版",$H650="中西医诊所"),IFERROR(S650/同类汇总数据!D$9,0),IF(AND($G650="互联网版",$H650="中医诊所"),IFERROR(S650/同类汇总数据!D$10,0),IF(AND($G650="互联网版",$H650="口腔诊所"),IFERROR(S650/同类汇总数据!D$11,0))))))))))</f>
        <v>0.433517012652043</v>
      </c>
      <c r="AF650" s="61">
        <f>IF(AND($G650="正式版",$H650="中西医诊所"),IFERROR(T650/同类汇总数据!E$3,0),IF(AND($G650="正式版",$H650="中医诊所"),IFERROR(T650/同类汇总数据!E$4,0),IF(AND($G650="正式版",$H650="口腔诊所"),IFERROR(T650/同类汇总数据!E$5,0),IF(AND($G650="检查版",$H650="中西医诊所"),IFERROR(T650/同类汇总数据!E$6,0),IF(AND($G650="检查版",$H650="中医诊所"),IFERROR(T650/同类汇总数据!E$7,0),IF(AND($G650="检查版",$H650="口腔诊所"),IFERROR(T650/同类汇总数据!E$8,0),IF(AND($G650="互联网版",$H650="中西医诊所"),IFERROR(T650/同类汇总数据!E$9,0),IF(AND($G650="互联网版",$H650="中医诊所"),IFERROR(T650/同类汇总数据!E$10,0),IF(AND($G650="互联网版",$H650="口腔诊所"),IFERROR(T650/同类汇总数据!E$11,0))))))))))</f>
        <v>0.65145647710606</v>
      </c>
      <c r="AG650" s="61">
        <f>IF(AND($G650="正式版",$H650="中西医诊所"),IFERROR(U650/同类汇总数据!F$3,0),IF(AND($G650="正式版",$H650="中医诊所"),IFERROR(U650/同类汇总数据!F$4,0),IF(AND($G650="正式版",$H650="口腔诊所"),IFERROR(U650/同类汇总数据!F$5,0),IF(AND($G650="检查版",$H650="中西医诊所"),IFERROR(U650/同类汇总数据!F$6,0),IF(AND($G650="检查版",$H650="中医诊所"),IFERROR(U650/同类汇总数据!F$7,0),IF(AND($G650="检查版",$H650="口腔诊所"),IFERROR(U650/同类汇总数据!F$8,0),IF(AND($G650="互联网版",$H650="中西医诊所"),IFERROR(U650/同类汇总数据!F$9,0),IF(AND($G650="互联网版",$H650="中医诊所"),IFERROR(U650/同类汇总数据!F$10,0),IF(AND($G650="互联网版",$H650="口腔诊所"),IFERROR(U650/同类汇总数据!F$11,0))))))))))</f>
        <v>0.582644318721837</v>
      </c>
      <c r="AH650" s="61">
        <f>IF(AND($G650="正式版",$H650="中西医诊所"),IFERROR(V650/同类汇总数据!G$3,0),IF(AND($G650="正式版",$H650="中医诊所"),IFERROR(V650/同类汇总数据!G$4,0),IF(AND($G650="正式版",$H650="口腔诊所"),IFERROR(V650/同类汇总数据!G$5,0),IF(AND($G650="检查版",$H650="中西医诊所"),IFERROR(V650/同类汇总数据!G$6,0),IF(AND($G650="检查版",$H650="中医诊所"),IFERROR(V650/同类汇总数据!G$7,0),IF(AND($G650="检查版",$H650="口腔诊所"),IFERROR(V650/同类汇总数据!G$8,0),IF(AND($G650="互联网版",$H650="中西医诊所"),IFERROR(V650/同类汇总数据!G$9,0),IF(AND($G650="互联网版",$H650="中医诊所"),IFERROR(V650/同类汇总数据!G$10,0),IF(AND($G650="互联网版",$H650="口腔诊所"),IFERROR(V650/同类汇总数据!G$11,0))))))))))</f>
        <v>0.594512648256592</v>
      </c>
      <c r="AI650" s="61">
        <f>IF(AND($G650="正式版",$H650="中西医诊所"),IFERROR(W650/同类汇总数据!H$3,0),IF(AND($G650="正式版",$H650="中医诊所"),IFERROR(W650/同类汇总数据!H$4,0),IF(AND($G650="正式版",$H650="口腔诊所"),IFERROR(W650/同类汇总数据!H$5,0),IF(AND($G650="检查版",$H650="中西医诊所"),IFERROR(W650/同类汇总数据!H$6,0),IF(AND($G650="检查版",$H650="中医诊所"),IFERROR(W650/同类汇总数据!H$7,0),IF(AND($G650="检查版",$H650="口腔诊所"),IFERROR(W650/同类汇总数据!H$8,0),IF(AND($G650="互联网版",$H650="中西医诊所"),IFERROR(W650/同类汇总数据!H$9,0),IF(AND($G650="互联网版",$H650="中医诊所"),IFERROR(W650/同类汇总数据!H$10,0),IF(AND($G650="互联网版",$H650="口腔诊所"),IFERROR(W650/同类汇总数据!H$11,0))))))))))</f>
        <v>0.598735962723403</v>
      </c>
      <c r="AJ650" s="61">
        <f>IF(AND($G650="正式版",$H650="中西医诊所"),IFERROR(X650/同类汇总数据!I$3,0),IF(AND($G650="正式版",$H650="中医诊所"),IFERROR(X650/同类汇总数据!I$4,0),IF(AND($G650="正式版",$H650="口腔诊所"),IFERROR(X650/同类汇总数据!I$5,0),IF(AND($G650="检查版",$H650="中西医诊所"),IFERROR(X650/同类汇总数据!I$6,0),IF(AND($G650="检查版",$H650="中医诊所"),IFERROR(X650/同类汇总数据!I$7,0),IF(AND($G650="检查版",$H650="口腔诊所"),IFERROR(X650/同类汇总数据!I$8,0),IF(AND($G650="互联网版",$H650="中西医诊所"),IFERROR(X650/同类汇总数据!I$9,0),IF(AND($G650="互联网版",$H650="中医诊所"),IFERROR(X650/同类汇总数据!I$10,0),IF(AND($G650="互联网版",$H650="口腔诊所"),IFERROR(X650/同类汇总数据!I$11,0))))))))))</f>
        <v>0.650664389341304</v>
      </c>
      <c r="AK650" s="61">
        <f>IF(AND($G650="正式版",$H650="中西医诊所"),IFERROR(Y650/同类汇总数据!J$3,0),IF(AND($G650="正式版",$H650="中医诊所"),IFERROR(Y650/同类汇总数据!J$4,0),IF(AND($G650="正式版",$H650="口腔诊所"),IFERROR(Y650/同类汇总数据!J$5,0),IF(AND($G650="检查版",$H650="中西医诊所"),IFERROR(Y650/同类汇总数据!J$6,0),IF(AND($G650="检查版",$H650="中医诊所"),IFERROR(Y650/同类汇总数据!J$7,0),IF(AND($G650="检查版",$H650="口腔诊所"),IFERROR(Y650/同类汇总数据!J$8,0),IF(AND($G650="互联网版",$H650="中西医诊所"),IFERROR(Y650/同类汇总数据!J$9,0),IF(AND($G650="互联网版",$H650="中医诊所"),IFERROR(Y650/同类汇总数据!J$10,0),IF(AND($G650="互联网版",$H650="口腔诊所"),IFERROR(Y650/同类汇总数据!J$11,0))))))))))</f>
        <v>0.640026022705111</v>
      </c>
      <c r="AL650" s="62" t="str">
        <f ca="1" t="shared" si="158"/>
        <v>-</v>
      </c>
      <c r="AM650" s="62" t="str">
        <f t="shared" si="159"/>
        <v>低于同行50%</v>
      </c>
      <c r="AN650" s="5" t="str">
        <f t="shared" si="160"/>
        <v/>
      </c>
      <c r="AO650" s="63">
        <f t="shared" si="161"/>
        <v>46103.3847155903</v>
      </c>
      <c r="AP650" s="5" t="str">
        <f t="shared" si="162"/>
        <v/>
      </c>
      <c r="AQ650" s="60">
        <v>45505.7459340278</v>
      </c>
    </row>
    <row r="651" ht="17" spans="1:43">
      <c r="A651" s="5">
        <f t="shared" si="168"/>
        <v>648</v>
      </c>
      <c r="B651" s="55" t="str">
        <f t="shared" si="155"/>
        <v>无交易</v>
      </c>
      <c r="C651" s="2" t="str">
        <f t="shared" si="156"/>
        <v/>
      </c>
      <c r="D651" s="56" t="str">
        <f t="shared" si="157"/>
        <v>即将流失</v>
      </c>
      <c r="E651" s="84" t="s">
        <v>1798</v>
      </c>
      <c r="F651" s="58">
        <v>45513.3799695602</v>
      </c>
      <c r="G651" s="59" t="s">
        <v>38</v>
      </c>
      <c r="H651" s="59" t="s">
        <v>39</v>
      </c>
      <c r="I651" s="59" t="s">
        <v>40</v>
      </c>
      <c r="J651" s="59" t="s">
        <v>102</v>
      </c>
      <c r="K651" s="59" t="s">
        <v>1799</v>
      </c>
      <c r="L651" s="59" t="s">
        <v>104</v>
      </c>
      <c r="M651" s="60">
        <v>46098.7157175926</v>
      </c>
      <c r="N651" s="60"/>
      <c r="O651" s="60"/>
      <c r="P651" s="60">
        <v>45923.8409650926</v>
      </c>
      <c r="Q651" s="60">
        <v>45919.7244586921</v>
      </c>
      <c r="R651" s="59"/>
      <c r="S651" s="59"/>
      <c r="T651" s="59"/>
      <c r="U651" s="59"/>
      <c r="V651" s="59"/>
      <c r="W651" s="59"/>
      <c r="X651" s="59"/>
      <c r="Y651" s="59"/>
      <c r="Z651" s="59"/>
      <c r="AA651" s="59"/>
      <c r="AB651" s="59"/>
      <c r="AC651" s="59"/>
      <c r="AD651" s="61">
        <f>IF(AND($G651="正式版",$H651="中西医诊所"),IFERROR(R651/同类汇总数据!C$3,0),IF(AND($G651="正式版",$H651="中医诊所"),IFERROR(R651/同类汇总数据!C$4,0),IF(AND($G651="正式版",$H651="口腔诊所"),IFERROR(R651/同类汇总数据!C$5,0),IF(AND($G651="检查版",$H651="中西医诊所"),IFERROR(R651/同类汇总数据!C$6,0),IF(AND($G651="检查版",$H651="中医诊所"),IFERROR(R651/同类汇总数据!C$7,0),IF(AND($G651="检查版",$H651="口腔诊所"),IFERROR(R651/同类汇总数据!C$8,0),IF(AND($G651="互联网版",$H651="中西医诊所"),IFERROR(R651/同类汇总数据!C$9,0),IF(AND($G651="互联网版",$H651="中医诊所"),IFERROR(R651/同类汇总数据!C$10,0),IF(AND($G651="互联网版",$H651="口腔诊所"),IFERROR(R651/同类汇总数据!C$11,0))))))))))</f>
        <v>0</v>
      </c>
      <c r="AE651" s="61">
        <f>IF(AND($G651="正式版",$H651="中西医诊所"),IFERROR(S651/同类汇总数据!D$3,0),IF(AND($G651="正式版",$H651="中医诊所"),IFERROR(S651/同类汇总数据!D$4,0),IF(AND($G651="正式版",$H651="口腔诊所"),IFERROR(S651/同类汇总数据!D$5,0),IF(AND($G651="检查版",$H651="中西医诊所"),IFERROR(S651/同类汇总数据!D$6,0),IF(AND($G651="检查版",$H651="中医诊所"),IFERROR(S651/同类汇总数据!D$7,0),IF(AND($G651="检查版",$H651="口腔诊所"),IFERROR(S651/同类汇总数据!D$8,0),IF(AND($G651="互联网版",$H651="中西医诊所"),IFERROR(S651/同类汇总数据!D$9,0),IF(AND($G651="互联网版",$H651="中医诊所"),IFERROR(S651/同类汇总数据!D$10,0),IF(AND($G651="互联网版",$H651="口腔诊所"),IFERROR(S651/同类汇总数据!D$11,0))))))))))</f>
        <v>0</v>
      </c>
      <c r="AF651" s="61">
        <f>IF(AND($G651="正式版",$H651="中西医诊所"),IFERROR(T651/同类汇总数据!E$3,0),IF(AND($G651="正式版",$H651="中医诊所"),IFERROR(T651/同类汇总数据!E$4,0),IF(AND($G651="正式版",$H651="口腔诊所"),IFERROR(T651/同类汇总数据!E$5,0),IF(AND($G651="检查版",$H651="中西医诊所"),IFERROR(T651/同类汇总数据!E$6,0),IF(AND($G651="检查版",$H651="中医诊所"),IFERROR(T651/同类汇总数据!E$7,0),IF(AND($G651="检查版",$H651="口腔诊所"),IFERROR(T651/同类汇总数据!E$8,0),IF(AND($G651="互联网版",$H651="中西医诊所"),IFERROR(T651/同类汇总数据!E$9,0),IF(AND($G651="互联网版",$H651="中医诊所"),IFERROR(T651/同类汇总数据!E$10,0),IF(AND($G651="互联网版",$H651="口腔诊所"),IFERROR(T651/同类汇总数据!E$11,0))))))))))</f>
        <v>0</v>
      </c>
      <c r="AG651" s="61">
        <f>IF(AND($G651="正式版",$H651="中西医诊所"),IFERROR(U651/同类汇总数据!F$3,0),IF(AND($G651="正式版",$H651="中医诊所"),IFERROR(U651/同类汇总数据!F$4,0),IF(AND($G651="正式版",$H651="口腔诊所"),IFERROR(U651/同类汇总数据!F$5,0),IF(AND($G651="检查版",$H651="中西医诊所"),IFERROR(U651/同类汇总数据!F$6,0),IF(AND($G651="检查版",$H651="中医诊所"),IFERROR(U651/同类汇总数据!F$7,0),IF(AND($G651="检查版",$H651="口腔诊所"),IFERROR(U651/同类汇总数据!F$8,0),IF(AND($G651="互联网版",$H651="中西医诊所"),IFERROR(U651/同类汇总数据!F$9,0),IF(AND($G651="互联网版",$H651="中医诊所"),IFERROR(U651/同类汇总数据!F$10,0),IF(AND($G651="互联网版",$H651="口腔诊所"),IFERROR(U651/同类汇总数据!F$11,0))))))))))</f>
        <v>0</v>
      </c>
      <c r="AH651" s="61">
        <f>IF(AND($G651="正式版",$H651="中西医诊所"),IFERROR(V651/同类汇总数据!G$3,0),IF(AND($G651="正式版",$H651="中医诊所"),IFERROR(V651/同类汇总数据!G$4,0),IF(AND($G651="正式版",$H651="口腔诊所"),IFERROR(V651/同类汇总数据!G$5,0),IF(AND($G651="检查版",$H651="中西医诊所"),IFERROR(V651/同类汇总数据!G$6,0),IF(AND($G651="检查版",$H651="中医诊所"),IFERROR(V651/同类汇总数据!G$7,0),IF(AND($G651="检查版",$H651="口腔诊所"),IFERROR(V651/同类汇总数据!G$8,0),IF(AND($G651="互联网版",$H651="中西医诊所"),IFERROR(V651/同类汇总数据!G$9,0),IF(AND($G651="互联网版",$H651="中医诊所"),IFERROR(V651/同类汇总数据!G$10,0),IF(AND($G651="互联网版",$H651="口腔诊所"),IFERROR(V651/同类汇总数据!G$11,0))))))))))</f>
        <v>0</v>
      </c>
      <c r="AI651" s="61">
        <f>IF(AND($G651="正式版",$H651="中西医诊所"),IFERROR(W651/同类汇总数据!H$3,0),IF(AND($G651="正式版",$H651="中医诊所"),IFERROR(W651/同类汇总数据!H$4,0),IF(AND($G651="正式版",$H651="口腔诊所"),IFERROR(W651/同类汇总数据!H$5,0),IF(AND($G651="检查版",$H651="中西医诊所"),IFERROR(W651/同类汇总数据!H$6,0),IF(AND($G651="检查版",$H651="中医诊所"),IFERROR(W651/同类汇总数据!H$7,0),IF(AND($G651="检查版",$H651="口腔诊所"),IFERROR(W651/同类汇总数据!H$8,0),IF(AND($G651="互联网版",$H651="中西医诊所"),IFERROR(W651/同类汇总数据!H$9,0),IF(AND($G651="互联网版",$H651="中医诊所"),IFERROR(W651/同类汇总数据!H$10,0),IF(AND($G651="互联网版",$H651="口腔诊所"),IFERROR(W651/同类汇总数据!H$11,0))))))))))</f>
        <v>0</v>
      </c>
      <c r="AJ651" s="61">
        <f>IF(AND($G651="正式版",$H651="中西医诊所"),IFERROR(X651/同类汇总数据!I$3,0),IF(AND($G651="正式版",$H651="中医诊所"),IFERROR(X651/同类汇总数据!I$4,0),IF(AND($G651="正式版",$H651="口腔诊所"),IFERROR(X651/同类汇总数据!I$5,0),IF(AND($G651="检查版",$H651="中西医诊所"),IFERROR(X651/同类汇总数据!I$6,0),IF(AND($G651="检查版",$H651="中医诊所"),IFERROR(X651/同类汇总数据!I$7,0),IF(AND($G651="检查版",$H651="口腔诊所"),IFERROR(X651/同类汇总数据!I$8,0),IF(AND($G651="互联网版",$H651="中西医诊所"),IFERROR(X651/同类汇总数据!I$9,0),IF(AND($G651="互联网版",$H651="中医诊所"),IFERROR(X651/同类汇总数据!I$10,0),IF(AND($G651="互联网版",$H651="口腔诊所"),IFERROR(X651/同类汇总数据!I$11,0))))))))))</f>
        <v>0</v>
      </c>
      <c r="AK651" s="61">
        <f>IF(AND($G651="正式版",$H651="中西医诊所"),IFERROR(Y651/同类汇总数据!J$3,0),IF(AND($G651="正式版",$H651="中医诊所"),IFERROR(Y651/同类汇总数据!J$4,0),IF(AND($G651="正式版",$H651="口腔诊所"),IFERROR(Y651/同类汇总数据!J$5,0),IF(AND($G651="检查版",$H651="中西医诊所"),IFERROR(Y651/同类汇总数据!J$6,0),IF(AND($G651="检查版",$H651="中医诊所"),IFERROR(Y651/同类汇总数据!J$7,0),IF(AND($G651="检查版",$H651="口腔诊所"),IFERROR(Y651/同类汇总数据!J$8,0),IF(AND($G651="互联网版",$H651="中西医诊所"),IFERROR(Y651/同类汇总数据!J$9,0),IF(AND($G651="互联网版",$H651="中医诊所"),IFERROR(Y651/同类汇总数据!J$10,0),IF(AND($G651="互联网版",$H651="口腔诊所"),IFERROR(Y651/同类汇总数据!J$11,0))))))))))</f>
        <v>0</v>
      </c>
      <c r="AL651" s="62" t="str">
        <f ca="1" t="shared" si="158"/>
        <v>-</v>
      </c>
      <c r="AM651" s="62" t="str">
        <f t="shared" si="159"/>
        <v>低于同行20%</v>
      </c>
      <c r="AN651" s="5" t="str">
        <f t="shared" si="160"/>
        <v>低于同行20%</v>
      </c>
      <c r="AO651" s="63">
        <f t="shared" si="161"/>
        <v>46098.7157175926</v>
      </c>
      <c r="AP651" s="5" t="str">
        <f t="shared" si="162"/>
        <v/>
      </c>
      <c r="AQ651" s="60">
        <v>45506.5739180093</v>
      </c>
    </row>
    <row r="652" ht="17" spans="1:43">
      <c r="A652" s="5">
        <f t="shared" si="168"/>
        <v>649</v>
      </c>
      <c r="B652" s="55" t="str">
        <f t="shared" si="155"/>
        <v>无交易</v>
      </c>
      <c r="C652" s="2" t="str">
        <f t="shared" si="156"/>
        <v/>
      </c>
      <c r="D652" s="56" t="str">
        <f t="shared" si="157"/>
        <v>即将流失</v>
      </c>
      <c r="E652" s="84" t="s">
        <v>1800</v>
      </c>
      <c r="F652" s="58">
        <v>45513.3851928472</v>
      </c>
      <c r="G652" s="59" t="s">
        <v>38</v>
      </c>
      <c r="H652" s="59" t="s">
        <v>39</v>
      </c>
      <c r="I652" s="59" t="s">
        <v>40</v>
      </c>
      <c r="J652" s="59" t="s">
        <v>102</v>
      </c>
      <c r="K652" s="59" t="s">
        <v>1801</v>
      </c>
      <c r="L652" s="59" t="s">
        <v>104</v>
      </c>
      <c r="M652" s="60">
        <v>46097.6959606481</v>
      </c>
      <c r="N652" s="60">
        <v>45995.5975668866</v>
      </c>
      <c r="O652" s="60">
        <v>45999.4832159722</v>
      </c>
      <c r="P652" s="60">
        <v>45922.6860981019</v>
      </c>
      <c r="Q652" s="60">
        <v>45995.5976372917</v>
      </c>
      <c r="R652" s="59"/>
      <c r="S652" s="59"/>
      <c r="T652" s="59"/>
      <c r="U652" s="59"/>
      <c r="V652" s="59"/>
      <c r="W652" s="59"/>
      <c r="X652" s="59"/>
      <c r="Y652" s="59"/>
      <c r="Z652" s="59"/>
      <c r="AA652" s="59"/>
      <c r="AB652" s="59"/>
      <c r="AC652" s="59"/>
      <c r="AD652" s="61">
        <f>IF(AND($G652="正式版",$H652="中西医诊所"),IFERROR(R652/同类汇总数据!C$3,0),IF(AND($G652="正式版",$H652="中医诊所"),IFERROR(R652/同类汇总数据!C$4,0),IF(AND($G652="正式版",$H652="口腔诊所"),IFERROR(R652/同类汇总数据!C$5,0),IF(AND($G652="检查版",$H652="中西医诊所"),IFERROR(R652/同类汇总数据!C$6,0),IF(AND($G652="检查版",$H652="中医诊所"),IFERROR(R652/同类汇总数据!C$7,0),IF(AND($G652="检查版",$H652="口腔诊所"),IFERROR(R652/同类汇总数据!C$8,0),IF(AND($G652="互联网版",$H652="中西医诊所"),IFERROR(R652/同类汇总数据!C$9,0),IF(AND($G652="互联网版",$H652="中医诊所"),IFERROR(R652/同类汇总数据!C$10,0),IF(AND($G652="互联网版",$H652="口腔诊所"),IFERROR(R652/同类汇总数据!C$11,0))))))))))</f>
        <v>0</v>
      </c>
      <c r="AE652" s="61">
        <f>IF(AND($G652="正式版",$H652="中西医诊所"),IFERROR(S652/同类汇总数据!D$3,0),IF(AND($G652="正式版",$H652="中医诊所"),IFERROR(S652/同类汇总数据!D$4,0),IF(AND($G652="正式版",$H652="口腔诊所"),IFERROR(S652/同类汇总数据!D$5,0),IF(AND($G652="检查版",$H652="中西医诊所"),IFERROR(S652/同类汇总数据!D$6,0),IF(AND($G652="检查版",$H652="中医诊所"),IFERROR(S652/同类汇总数据!D$7,0),IF(AND($G652="检查版",$H652="口腔诊所"),IFERROR(S652/同类汇总数据!D$8,0),IF(AND($G652="互联网版",$H652="中西医诊所"),IFERROR(S652/同类汇总数据!D$9,0),IF(AND($G652="互联网版",$H652="中医诊所"),IFERROR(S652/同类汇总数据!D$10,0),IF(AND($G652="互联网版",$H652="口腔诊所"),IFERROR(S652/同类汇总数据!D$11,0))))))))))</f>
        <v>0</v>
      </c>
      <c r="AF652" s="61">
        <f>IF(AND($G652="正式版",$H652="中西医诊所"),IFERROR(T652/同类汇总数据!E$3,0),IF(AND($G652="正式版",$H652="中医诊所"),IFERROR(T652/同类汇总数据!E$4,0),IF(AND($G652="正式版",$H652="口腔诊所"),IFERROR(T652/同类汇总数据!E$5,0),IF(AND($G652="检查版",$H652="中西医诊所"),IFERROR(T652/同类汇总数据!E$6,0),IF(AND($G652="检查版",$H652="中医诊所"),IFERROR(T652/同类汇总数据!E$7,0),IF(AND($G652="检查版",$H652="口腔诊所"),IFERROR(T652/同类汇总数据!E$8,0),IF(AND($G652="互联网版",$H652="中西医诊所"),IFERROR(T652/同类汇总数据!E$9,0),IF(AND($G652="互联网版",$H652="中医诊所"),IFERROR(T652/同类汇总数据!E$10,0),IF(AND($G652="互联网版",$H652="口腔诊所"),IFERROR(T652/同类汇总数据!E$11,0))))))))))</f>
        <v>0</v>
      </c>
      <c r="AG652" s="61">
        <f>IF(AND($G652="正式版",$H652="中西医诊所"),IFERROR(U652/同类汇总数据!F$3,0),IF(AND($G652="正式版",$H652="中医诊所"),IFERROR(U652/同类汇总数据!F$4,0),IF(AND($G652="正式版",$H652="口腔诊所"),IFERROR(U652/同类汇总数据!F$5,0),IF(AND($G652="检查版",$H652="中西医诊所"),IFERROR(U652/同类汇总数据!F$6,0),IF(AND($G652="检查版",$H652="中医诊所"),IFERROR(U652/同类汇总数据!F$7,0),IF(AND($G652="检查版",$H652="口腔诊所"),IFERROR(U652/同类汇总数据!F$8,0),IF(AND($G652="互联网版",$H652="中西医诊所"),IFERROR(U652/同类汇总数据!F$9,0),IF(AND($G652="互联网版",$H652="中医诊所"),IFERROR(U652/同类汇总数据!F$10,0),IF(AND($G652="互联网版",$H652="口腔诊所"),IFERROR(U652/同类汇总数据!F$11,0))))))))))</f>
        <v>0</v>
      </c>
      <c r="AH652" s="61">
        <f>IF(AND($G652="正式版",$H652="中西医诊所"),IFERROR(V652/同类汇总数据!G$3,0),IF(AND($G652="正式版",$H652="中医诊所"),IFERROR(V652/同类汇总数据!G$4,0),IF(AND($G652="正式版",$H652="口腔诊所"),IFERROR(V652/同类汇总数据!G$5,0),IF(AND($G652="检查版",$H652="中西医诊所"),IFERROR(V652/同类汇总数据!G$6,0),IF(AND($G652="检查版",$H652="中医诊所"),IFERROR(V652/同类汇总数据!G$7,0),IF(AND($G652="检查版",$H652="口腔诊所"),IFERROR(V652/同类汇总数据!G$8,0),IF(AND($G652="互联网版",$H652="中西医诊所"),IFERROR(V652/同类汇总数据!G$9,0),IF(AND($G652="互联网版",$H652="中医诊所"),IFERROR(V652/同类汇总数据!G$10,0),IF(AND($G652="互联网版",$H652="口腔诊所"),IFERROR(V652/同类汇总数据!G$11,0))))))))))</f>
        <v>0</v>
      </c>
      <c r="AI652" s="61">
        <f>IF(AND($G652="正式版",$H652="中西医诊所"),IFERROR(W652/同类汇总数据!H$3,0),IF(AND($G652="正式版",$H652="中医诊所"),IFERROR(W652/同类汇总数据!H$4,0),IF(AND($G652="正式版",$H652="口腔诊所"),IFERROR(W652/同类汇总数据!H$5,0),IF(AND($G652="检查版",$H652="中西医诊所"),IFERROR(W652/同类汇总数据!H$6,0),IF(AND($G652="检查版",$H652="中医诊所"),IFERROR(W652/同类汇总数据!H$7,0),IF(AND($G652="检查版",$H652="口腔诊所"),IFERROR(W652/同类汇总数据!H$8,0),IF(AND($G652="互联网版",$H652="中西医诊所"),IFERROR(W652/同类汇总数据!H$9,0),IF(AND($G652="互联网版",$H652="中医诊所"),IFERROR(W652/同类汇总数据!H$10,0),IF(AND($G652="互联网版",$H652="口腔诊所"),IFERROR(W652/同类汇总数据!H$11,0))))))))))</f>
        <v>0</v>
      </c>
      <c r="AJ652" s="61">
        <f>IF(AND($G652="正式版",$H652="中西医诊所"),IFERROR(X652/同类汇总数据!I$3,0),IF(AND($G652="正式版",$H652="中医诊所"),IFERROR(X652/同类汇总数据!I$4,0),IF(AND($G652="正式版",$H652="口腔诊所"),IFERROR(X652/同类汇总数据!I$5,0),IF(AND($G652="检查版",$H652="中西医诊所"),IFERROR(X652/同类汇总数据!I$6,0),IF(AND($G652="检查版",$H652="中医诊所"),IFERROR(X652/同类汇总数据!I$7,0),IF(AND($G652="检查版",$H652="口腔诊所"),IFERROR(X652/同类汇总数据!I$8,0),IF(AND($G652="互联网版",$H652="中西医诊所"),IFERROR(X652/同类汇总数据!I$9,0),IF(AND($G652="互联网版",$H652="中医诊所"),IFERROR(X652/同类汇总数据!I$10,0),IF(AND($G652="互联网版",$H652="口腔诊所"),IFERROR(X652/同类汇总数据!I$11,0))))))))))</f>
        <v>0</v>
      </c>
      <c r="AK652" s="61">
        <f>IF(AND($G652="正式版",$H652="中西医诊所"),IFERROR(Y652/同类汇总数据!J$3,0),IF(AND($G652="正式版",$H652="中医诊所"),IFERROR(Y652/同类汇总数据!J$4,0),IF(AND($G652="正式版",$H652="口腔诊所"),IFERROR(Y652/同类汇总数据!J$5,0),IF(AND($G652="检查版",$H652="中西医诊所"),IFERROR(Y652/同类汇总数据!J$6,0),IF(AND($G652="检查版",$H652="中医诊所"),IFERROR(Y652/同类汇总数据!J$7,0),IF(AND($G652="检查版",$H652="口腔诊所"),IFERROR(Y652/同类汇总数据!J$8,0),IF(AND($G652="互联网版",$H652="中西医诊所"),IFERROR(Y652/同类汇总数据!J$9,0),IF(AND($G652="互联网版",$H652="中医诊所"),IFERROR(Y652/同类汇总数据!J$10,0),IF(AND($G652="互联网版",$H652="口腔诊所"),IFERROR(Y652/同类汇总数据!J$11,0))))))))))</f>
        <v>0</v>
      </c>
      <c r="AL652" s="62" t="str">
        <f ca="1" t="shared" si="158"/>
        <v>-</v>
      </c>
      <c r="AM652" s="62" t="str">
        <f t="shared" si="159"/>
        <v>低于同行20%</v>
      </c>
      <c r="AN652" s="5" t="str">
        <f t="shared" si="160"/>
        <v>低于同行20%</v>
      </c>
      <c r="AO652" s="63">
        <f t="shared" si="161"/>
        <v>46097.6959606481</v>
      </c>
      <c r="AP652" s="5" t="str">
        <f t="shared" si="162"/>
        <v/>
      </c>
      <c r="AQ652" s="60">
        <v>45510.5881982407</v>
      </c>
    </row>
    <row r="653" ht="17" spans="1:43">
      <c r="A653" s="5">
        <f t="shared" si="168"/>
        <v>650</v>
      </c>
      <c r="B653" s="55" t="str">
        <f t="shared" ref="B653:B716" si="169">IF(V653=0,"无交易",IF(AND(Y653&lt;=-0.2,Z653&lt;=-0.2,AA653&lt;=-0.2),"连续三月交易下滑",IF(AND(Y653&gt;=0.2,Z653&gt;=0.2,AA653&gt;=0.2),"连续三月交易上升",IF(AND(Y653&lt;0.2,Y653&gt;-0.2,Z653&lt;0.2,Z653&gt;-0.2,AA653&lt;0.2,AA653&gt;-0.2),"交易平稳",IF(OR(ABS(Y653-Z653)&gt;=0.2,ABS(Z653-AA653)&gt;=0.2),"交易波动较大","-")))))</f>
        <v>无交易</v>
      </c>
      <c r="C653" s="2" t="str">
        <f t="shared" si="156"/>
        <v/>
      </c>
      <c r="D653" s="56" t="str">
        <f t="shared" si="157"/>
        <v>流失</v>
      </c>
      <c r="E653" s="84" t="s">
        <v>1802</v>
      </c>
      <c r="F653" s="58">
        <v>45513.3860731481</v>
      </c>
      <c r="G653" s="59" t="s">
        <v>38</v>
      </c>
      <c r="H653" s="59" t="s">
        <v>39</v>
      </c>
      <c r="I653" s="59" t="s">
        <v>40</v>
      </c>
      <c r="J653" s="59" t="s">
        <v>102</v>
      </c>
      <c r="K653" s="59" t="s">
        <v>1803</v>
      </c>
      <c r="L653" s="59" t="s">
        <v>104</v>
      </c>
      <c r="M653" s="60">
        <v>46065.5441319444</v>
      </c>
      <c r="N653" s="60">
        <v>45919.9128585995</v>
      </c>
      <c r="O653" s="60">
        <v>45965.3515781019</v>
      </c>
      <c r="P653" s="60">
        <v>45922.3994509838</v>
      </c>
      <c r="Q653" s="60">
        <v>45928.8860320255</v>
      </c>
      <c r="R653" s="59"/>
      <c r="S653" s="59"/>
      <c r="T653" s="59"/>
      <c r="U653" s="59"/>
      <c r="V653" s="59"/>
      <c r="W653" s="59"/>
      <c r="X653" s="59"/>
      <c r="Y653" s="59"/>
      <c r="Z653" s="59"/>
      <c r="AA653" s="59"/>
      <c r="AB653" s="59"/>
      <c r="AC653" s="59"/>
      <c r="AD653" s="61">
        <f>IF(AND($G653="正式版",$H653="中西医诊所"),IFERROR(R653/同类汇总数据!C$3,0),IF(AND($G653="正式版",$H653="中医诊所"),IFERROR(R653/同类汇总数据!C$4,0),IF(AND($G653="正式版",$H653="口腔诊所"),IFERROR(R653/同类汇总数据!C$5,0),IF(AND($G653="检查版",$H653="中西医诊所"),IFERROR(R653/同类汇总数据!C$6,0),IF(AND($G653="检查版",$H653="中医诊所"),IFERROR(R653/同类汇总数据!C$7,0),IF(AND($G653="检查版",$H653="口腔诊所"),IFERROR(R653/同类汇总数据!C$8,0),IF(AND($G653="互联网版",$H653="中西医诊所"),IFERROR(R653/同类汇总数据!C$9,0),IF(AND($G653="互联网版",$H653="中医诊所"),IFERROR(R653/同类汇总数据!C$10,0),IF(AND($G653="互联网版",$H653="口腔诊所"),IFERROR(R653/同类汇总数据!C$11,0))))))))))</f>
        <v>0</v>
      </c>
      <c r="AE653" s="61">
        <f>IF(AND($G653="正式版",$H653="中西医诊所"),IFERROR(S653/同类汇总数据!D$3,0),IF(AND($G653="正式版",$H653="中医诊所"),IFERROR(S653/同类汇总数据!D$4,0),IF(AND($G653="正式版",$H653="口腔诊所"),IFERROR(S653/同类汇总数据!D$5,0),IF(AND($G653="检查版",$H653="中西医诊所"),IFERROR(S653/同类汇总数据!D$6,0),IF(AND($G653="检查版",$H653="中医诊所"),IFERROR(S653/同类汇总数据!D$7,0),IF(AND($G653="检查版",$H653="口腔诊所"),IFERROR(S653/同类汇总数据!D$8,0),IF(AND($G653="互联网版",$H653="中西医诊所"),IFERROR(S653/同类汇总数据!D$9,0),IF(AND($G653="互联网版",$H653="中医诊所"),IFERROR(S653/同类汇总数据!D$10,0),IF(AND($G653="互联网版",$H653="口腔诊所"),IFERROR(S653/同类汇总数据!D$11,0))))))))))</f>
        <v>0</v>
      </c>
      <c r="AF653" s="61">
        <f>IF(AND($G653="正式版",$H653="中西医诊所"),IFERROR(T653/同类汇总数据!E$3,0),IF(AND($G653="正式版",$H653="中医诊所"),IFERROR(T653/同类汇总数据!E$4,0),IF(AND($G653="正式版",$H653="口腔诊所"),IFERROR(T653/同类汇总数据!E$5,0),IF(AND($G653="检查版",$H653="中西医诊所"),IFERROR(T653/同类汇总数据!E$6,0),IF(AND($G653="检查版",$H653="中医诊所"),IFERROR(T653/同类汇总数据!E$7,0),IF(AND($G653="检查版",$H653="口腔诊所"),IFERROR(T653/同类汇总数据!E$8,0),IF(AND($G653="互联网版",$H653="中西医诊所"),IFERROR(T653/同类汇总数据!E$9,0),IF(AND($G653="互联网版",$H653="中医诊所"),IFERROR(T653/同类汇总数据!E$10,0),IF(AND($G653="互联网版",$H653="口腔诊所"),IFERROR(T653/同类汇总数据!E$11,0))))))))))</f>
        <v>0</v>
      </c>
      <c r="AG653" s="61">
        <f>IF(AND($G653="正式版",$H653="中西医诊所"),IFERROR(U653/同类汇总数据!F$3,0),IF(AND($G653="正式版",$H653="中医诊所"),IFERROR(U653/同类汇总数据!F$4,0),IF(AND($G653="正式版",$H653="口腔诊所"),IFERROR(U653/同类汇总数据!F$5,0),IF(AND($G653="检查版",$H653="中西医诊所"),IFERROR(U653/同类汇总数据!F$6,0),IF(AND($G653="检查版",$H653="中医诊所"),IFERROR(U653/同类汇总数据!F$7,0),IF(AND($G653="检查版",$H653="口腔诊所"),IFERROR(U653/同类汇总数据!F$8,0),IF(AND($G653="互联网版",$H653="中西医诊所"),IFERROR(U653/同类汇总数据!F$9,0),IF(AND($G653="互联网版",$H653="中医诊所"),IFERROR(U653/同类汇总数据!F$10,0),IF(AND($G653="互联网版",$H653="口腔诊所"),IFERROR(U653/同类汇总数据!F$11,0))))))))))</f>
        <v>0</v>
      </c>
      <c r="AH653" s="61">
        <f>IF(AND($G653="正式版",$H653="中西医诊所"),IFERROR(V653/同类汇总数据!G$3,0),IF(AND($G653="正式版",$H653="中医诊所"),IFERROR(V653/同类汇总数据!G$4,0),IF(AND($G653="正式版",$H653="口腔诊所"),IFERROR(V653/同类汇总数据!G$5,0),IF(AND($G653="检查版",$H653="中西医诊所"),IFERROR(V653/同类汇总数据!G$6,0),IF(AND($G653="检查版",$H653="中医诊所"),IFERROR(V653/同类汇总数据!G$7,0),IF(AND($G653="检查版",$H653="口腔诊所"),IFERROR(V653/同类汇总数据!G$8,0),IF(AND($G653="互联网版",$H653="中西医诊所"),IFERROR(V653/同类汇总数据!G$9,0),IF(AND($G653="互联网版",$H653="中医诊所"),IFERROR(V653/同类汇总数据!G$10,0),IF(AND($G653="互联网版",$H653="口腔诊所"),IFERROR(V653/同类汇总数据!G$11,0))))))))))</f>
        <v>0</v>
      </c>
      <c r="AI653" s="61">
        <f>IF(AND($G653="正式版",$H653="中西医诊所"),IFERROR(W653/同类汇总数据!H$3,0),IF(AND($G653="正式版",$H653="中医诊所"),IFERROR(W653/同类汇总数据!H$4,0),IF(AND($G653="正式版",$H653="口腔诊所"),IFERROR(W653/同类汇总数据!H$5,0),IF(AND($G653="检查版",$H653="中西医诊所"),IFERROR(W653/同类汇总数据!H$6,0),IF(AND($G653="检查版",$H653="中医诊所"),IFERROR(W653/同类汇总数据!H$7,0),IF(AND($G653="检查版",$H653="口腔诊所"),IFERROR(W653/同类汇总数据!H$8,0),IF(AND($G653="互联网版",$H653="中西医诊所"),IFERROR(W653/同类汇总数据!H$9,0),IF(AND($G653="互联网版",$H653="中医诊所"),IFERROR(W653/同类汇总数据!H$10,0),IF(AND($G653="互联网版",$H653="口腔诊所"),IFERROR(W653/同类汇总数据!H$11,0))))))))))</f>
        <v>0</v>
      </c>
      <c r="AJ653" s="61">
        <f>IF(AND($G653="正式版",$H653="中西医诊所"),IFERROR(X653/同类汇总数据!I$3,0),IF(AND($G653="正式版",$H653="中医诊所"),IFERROR(X653/同类汇总数据!I$4,0),IF(AND($G653="正式版",$H653="口腔诊所"),IFERROR(X653/同类汇总数据!I$5,0),IF(AND($G653="检查版",$H653="中西医诊所"),IFERROR(X653/同类汇总数据!I$6,0),IF(AND($G653="检查版",$H653="中医诊所"),IFERROR(X653/同类汇总数据!I$7,0),IF(AND($G653="检查版",$H653="口腔诊所"),IFERROR(X653/同类汇总数据!I$8,0),IF(AND($G653="互联网版",$H653="中西医诊所"),IFERROR(X653/同类汇总数据!I$9,0),IF(AND($G653="互联网版",$H653="中医诊所"),IFERROR(X653/同类汇总数据!I$10,0),IF(AND($G653="互联网版",$H653="口腔诊所"),IFERROR(X653/同类汇总数据!I$11,0))))))))))</f>
        <v>0</v>
      </c>
      <c r="AK653" s="61">
        <f>IF(AND($G653="正式版",$H653="中西医诊所"),IFERROR(Y653/同类汇总数据!J$3,0),IF(AND($G653="正式版",$H653="中医诊所"),IFERROR(Y653/同类汇总数据!J$4,0),IF(AND($G653="正式版",$H653="口腔诊所"),IFERROR(Y653/同类汇总数据!J$5,0),IF(AND($G653="检查版",$H653="中西医诊所"),IFERROR(Y653/同类汇总数据!J$6,0),IF(AND($G653="检查版",$H653="中医诊所"),IFERROR(Y653/同类汇总数据!J$7,0),IF(AND($G653="检查版",$H653="口腔诊所"),IFERROR(Y653/同类汇总数据!J$8,0),IF(AND($G653="互联网版",$H653="中西医诊所"),IFERROR(Y653/同类汇总数据!J$9,0),IF(AND($G653="互联网版",$H653="中医诊所"),IFERROR(Y653/同类汇总数据!J$10,0),IF(AND($G653="互联网版",$H653="口腔诊所"),IFERROR(Y653/同类汇总数据!J$11,0))))))))))</f>
        <v>0</v>
      </c>
      <c r="AL653" s="62" t="str">
        <f ca="1" t="shared" si="158"/>
        <v>最近一月未操作</v>
      </c>
      <c r="AM653" s="62" t="str">
        <f t="shared" si="159"/>
        <v>低于同行20%</v>
      </c>
      <c r="AN653" s="5" t="str">
        <f t="shared" si="160"/>
        <v>低于同行20%</v>
      </c>
      <c r="AO653" s="63">
        <f t="shared" si="161"/>
        <v>46065.5441319444</v>
      </c>
      <c r="AP653" s="5" t="str">
        <f t="shared" si="162"/>
        <v/>
      </c>
      <c r="AQ653" s="60">
        <v>45510.7086087847</v>
      </c>
    </row>
    <row r="654" ht="17" spans="1:43">
      <c r="A654" s="5">
        <f t="shared" ref="A654:A663" si="170">ROW()-3</f>
        <v>651</v>
      </c>
      <c r="B654" s="55" t="str">
        <f t="shared" si="169"/>
        <v>无交易</v>
      </c>
      <c r="C654" s="2" t="str">
        <f t="shared" ref="C654:C717" si="171">IF(AA654&lt;=-0.5,"本月交易额降超50%",IF(AA654&lt;=-0.2,"本月交易额降超20%",""))</f>
        <v/>
      </c>
      <c r="D654" s="56" t="str">
        <f t="shared" ref="D654:D717" si="172">IF(DATEDIF(AO654,$B$1,"d")&gt;30,"流失",IF(AND(DATEDIF(AO654,$B$1,"d")&gt;7,DATEDIF(AO654,$B$1,"d")&lt;=30),"可能流失",IF(AND(DATEDIF(AO654,$B$1,"d")&lt;=7,DATEDIF(AO654,$B$1,"d")&gt;3),"即将流失","-")))</f>
        <v>-</v>
      </c>
      <c r="E654" s="84" t="s">
        <v>1804</v>
      </c>
      <c r="F654" s="58">
        <v>45513.5177393171</v>
      </c>
      <c r="G654" s="59" t="s">
        <v>38</v>
      </c>
      <c r="H654" s="59" t="s">
        <v>39</v>
      </c>
      <c r="I654" s="59" t="s">
        <v>40</v>
      </c>
      <c r="J654" s="59" t="s">
        <v>102</v>
      </c>
      <c r="K654" s="59" t="s">
        <v>1805</v>
      </c>
      <c r="L654" s="59" t="s">
        <v>104</v>
      </c>
      <c r="M654" s="60">
        <v>46104.3453587963</v>
      </c>
      <c r="N654" s="60">
        <v>45919.9099637963</v>
      </c>
      <c r="O654" s="60">
        <v>45922.7428324769</v>
      </c>
      <c r="P654" s="60">
        <v>45918.6778007523</v>
      </c>
      <c r="Q654" s="60">
        <v>45919.9099910995</v>
      </c>
      <c r="R654" s="59"/>
      <c r="S654" s="59"/>
      <c r="T654" s="59"/>
      <c r="U654" s="59"/>
      <c r="V654" s="59"/>
      <c r="W654" s="59"/>
      <c r="X654" s="59"/>
      <c r="Y654" s="59"/>
      <c r="Z654" s="59"/>
      <c r="AA654" s="59"/>
      <c r="AB654" s="59"/>
      <c r="AC654" s="59"/>
      <c r="AD654" s="61">
        <f>IF(AND($G654="正式版",$H654="中西医诊所"),IFERROR(R654/同类汇总数据!C$3,0),IF(AND($G654="正式版",$H654="中医诊所"),IFERROR(R654/同类汇总数据!C$4,0),IF(AND($G654="正式版",$H654="口腔诊所"),IFERROR(R654/同类汇总数据!C$5,0),IF(AND($G654="检查版",$H654="中西医诊所"),IFERROR(R654/同类汇总数据!C$6,0),IF(AND($G654="检查版",$H654="中医诊所"),IFERROR(R654/同类汇总数据!C$7,0),IF(AND($G654="检查版",$H654="口腔诊所"),IFERROR(R654/同类汇总数据!C$8,0),IF(AND($G654="互联网版",$H654="中西医诊所"),IFERROR(R654/同类汇总数据!C$9,0),IF(AND($G654="互联网版",$H654="中医诊所"),IFERROR(R654/同类汇总数据!C$10,0),IF(AND($G654="互联网版",$H654="口腔诊所"),IFERROR(R654/同类汇总数据!C$11,0))))))))))</f>
        <v>0</v>
      </c>
      <c r="AE654" s="61">
        <f>IF(AND($G654="正式版",$H654="中西医诊所"),IFERROR(S654/同类汇总数据!D$3,0),IF(AND($G654="正式版",$H654="中医诊所"),IFERROR(S654/同类汇总数据!D$4,0),IF(AND($G654="正式版",$H654="口腔诊所"),IFERROR(S654/同类汇总数据!D$5,0),IF(AND($G654="检查版",$H654="中西医诊所"),IFERROR(S654/同类汇总数据!D$6,0),IF(AND($G654="检查版",$H654="中医诊所"),IFERROR(S654/同类汇总数据!D$7,0),IF(AND($G654="检查版",$H654="口腔诊所"),IFERROR(S654/同类汇总数据!D$8,0),IF(AND($G654="互联网版",$H654="中西医诊所"),IFERROR(S654/同类汇总数据!D$9,0),IF(AND($G654="互联网版",$H654="中医诊所"),IFERROR(S654/同类汇总数据!D$10,0),IF(AND($G654="互联网版",$H654="口腔诊所"),IFERROR(S654/同类汇总数据!D$11,0))))))))))</f>
        <v>0</v>
      </c>
      <c r="AF654" s="61">
        <f>IF(AND($G654="正式版",$H654="中西医诊所"),IFERROR(T654/同类汇总数据!E$3,0),IF(AND($G654="正式版",$H654="中医诊所"),IFERROR(T654/同类汇总数据!E$4,0),IF(AND($G654="正式版",$H654="口腔诊所"),IFERROR(T654/同类汇总数据!E$5,0),IF(AND($G654="检查版",$H654="中西医诊所"),IFERROR(T654/同类汇总数据!E$6,0),IF(AND($G654="检查版",$H654="中医诊所"),IFERROR(T654/同类汇总数据!E$7,0),IF(AND($G654="检查版",$H654="口腔诊所"),IFERROR(T654/同类汇总数据!E$8,0),IF(AND($G654="互联网版",$H654="中西医诊所"),IFERROR(T654/同类汇总数据!E$9,0),IF(AND($G654="互联网版",$H654="中医诊所"),IFERROR(T654/同类汇总数据!E$10,0),IF(AND($G654="互联网版",$H654="口腔诊所"),IFERROR(T654/同类汇总数据!E$11,0))))))))))</f>
        <v>0</v>
      </c>
      <c r="AG654" s="61">
        <f>IF(AND($G654="正式版",$H654="中西医诊所"),IFERROR(U654/同类汇总数据!F$3,0),IF(AND($G654="正式版",$H654="中医诊所"),IFERROR(U654/同类汇总数据!F$4,0),IF(AND($G654="正式版",$H654="口腔诊所"),IFERROR(U654/同类汇总数据!F$5,0),IF(AND($G654="检查版",$H654="中西医诊所"),IFERROR(U654/同类汇总数据!F$6,0),IF(AND($G654="检查版",$H654="中医诊所"),IFERROR(U654/同类汇总数据!F$7,0),IF(AND($G654="检查版",$H654="口腔诊所"),IFERROR(U654/同类汇总数据!F$8,0),IF(AND($G654="互联网版",$H654="中西医诊所"),IFERROR(U654/同类汇总数据!F$9,0),IF(AND($G654="互联网版",$H654="中医诊所"),IFERROR(U654/同类汇总数据!F$10,0),IF(AND($G654="互联网版",$H654="口腔诊所"),IFERROR(U654/同类汇总数据!F$11,0))))))))))</f>
        <v>0</v>
      </c>
      <c r="AH654" s="61">
        <f>IF(AND($G654="正式版",$H654="中西医诊所"),IFERROR(V654/同类汇总数据!G$3,0),IF(AND($G654="正式版",$H654="中医诊所"),IFERROR(V654/同类汇总数据!G$4,0),IF(AND($G654="正式版",$H654="口腔诊所"),IFERROR(V654/同类汇总数据!G$5,0),IF(AND($G654="检查版",$H654="中西医诊所"),IFERROR(V654/同类汇总数据!G$6,0),IF(AND($G654="检查版",$H654="中医诊所"),IFERROR(V654/同类汇总数据!G$7,0),IF(AND($G654="检查版",$H654="口腔诊所"),IFERROR(V654/同类汇总数据!G$8,0),IF(AND($G654="互联网版",$H654="中西医诊所"),IFERROR(V654/同类汇总数据!G$9,0),IF(AND($G654="互联网版",$H654="中医诊所"),IFERROR(V654/同类汇总数据!G$10,0),IF(AND($G654="互联网版",$H654="口腔诊所"),IFERROR(V654/同类汇总数据!G$11,0))))))))))</f>
        <v>0</v>
      </c>
      <c r="AI654" s="61">
        <f>IF(AND($G654="正式版",$H654="中西医诊所"),IFERROR(W654/同类汇总数据!H$3,0),IF(AND($G654="正式版",$H654="中医诊所"),IFERROR(W654/同类汇总数据!H$4,0),IF(AND($G654="正式版",$H654="口腔诊所"),IFERROR(W654/同类汇总数据!H$5,0),IF(AND($G654="检查版",$H654="中西医诊所"),IFERROR(W654/同类汇总数据!H$6,0),IF(AND($G654="检查版",$H654="中医诊所"),IFERROR(W654/同类汇总数据!H$7,0),IF(AND($G654="检查版",$H654="口腔诊所"),IFERROR(W654/同类汇总数据!H$8,0),IF(AND($G654="互联网版",$H654="中西医诊所"),IFERROR(W654/同类汇总数据!H$9,0),IF(AND($G654="互联网版",$H654="中医诊所"),IFERROR(W654/同类汇总数据!H$10,0),IF(AND($G654="互联网版",$H654="口腔诊所"),IFERROR(W654/同类汇总数据!H$11,0))))))))))</f>
        <v>0</v>
      </c>
      <c r="AJ654" s="61">
        <f>IF(AND($G654="正式版",$H654="中西医诊所"),IFERROR(X654/同类汇总数据!I$3,0),IF(AND($G654="正式版",$H654="中医诊所"),IFERROR(X654/同类汇总数据!I$4,0),IF(AND($G654="正式版",$H654="口腔诊所"),IFERROR(X654/同类汇总数据!I$5,0),IF(AND($G654="检查版",$H654="中西医诊所"),IFERROR(X654/同类汇总数据!I$6,0),IF(AND($G654="检查版",$H654="中医诊所"),IFERROR(X654/同类汇总数据!I$7,0),IF(AND($G654="检查版",$H654="口腔诊所"),IFERROR(X654/同类汇总数据!I$8,0),IF(AND($G654="互联网版",$H654="中西医诊所"),IFERROR(X654/同类汇总数据!I$9,0),IF(AND($G654="互联网版",$H654="中医诊所"),IFERROR(X654/同类汇总数据!I$10,0),IF(AND($G654="互联网版",$H654="口腔诊所"),IFERROR(X654/同类汇总数据!I$11,0))))))))))</f>
        <v>0</v>
      </c>
      <c r="AK654" s="61">
        <f>IF(AND($G654="正式版",$H654="中西医诊所"),IFERROR(Y654/同类汇总数据!J$3,0),IF(AND($G654="正式版",$H654="中医诊所"),IFERROR(Y654/同类汇总数据!J$4,0),IF(AND($G654="正式版",$H654="口腔诊所"),IFERROR(Y654/同类汇总数据!J$5,0),IF(AND($G654="检查版",$H654="中西医诊所"),IFERROR(Y654/同类汇总数据!J$6,0),IF(AND($G654="检查版",$H654="中医诊所"),IFERROR(Y654/同类汇总数据!J$7,0),IF(AND($G654="检查版",$H654="口腔诊所"),IFERROR(Y654/同类汇总数据!J$8,0),IF(AND($G654="互联网版",$H654="中西医诊所"),IFERROR(Y654/同类汇总数据!J$9,0),IF(AND($G654="互联网版",$H654="中医诊所"),IFERROR(Y654/同类汇总数据!J$10,0),IF(AND($G654="互联网版",$H654="口腔诊所"),IFERROR(Y654/同类汇总数据!J$11,0))))))))))</f>
        <v>0</v>
      </c>
      <c r="AL654" s="62" t="str">
        <f ca="1" t="shared" ref="AL654:AL717" si="173">IF(YEAR(AO654)&lt;YEAR(TODAY()),"今年内未操作",IF(DATEDIF(AO654,$B$1,"d")&gt;90,"最近三月未操作",IF(DATEDIF(AO654,$B$1,"d")&gt;30,"最近一月未操作",IF(DATEDIF(AO654,$B$1,"d")&gt;7,"最近一周未操作","-"))))</f>
        <v>-</v>
      </c>
      <c r="AM654" s="62" t="str">
        <f t="shared" ref="AM654:AM717" si="174">IF(AE654&lt;0.2,"低于同行20%",IF(AE654&lt;0.5,"低于同行50%",IF(AE654&gt;=2,"高于同行100%",IF(AE654&gt;=1.5,"高于同行150%",IF(AE654&gt;=1.2,"高于同行20%","")))))</f>
        <v>低于同行20%</v>
      </c>
      <c r="AN654" s="5" t="str">
        <f t="shared" ref="AN654:AN717" si="175">IF(AI654&lt;0.2,"低于同行20%",IF(AI654&lt;0.5,"低于同行50%",IF(AI654&gt;=2,"高于同行100%",IF(AI654&gt;=1.5,"高于同行150%",IF(AI654&gt;=1.2,"高于同行20%","")))))</f>
        <v>低于同行20%</v>
      </c>
      <c r="AO654" s="63">
        <f t="shared" ref="AO654:AO717" si="176">MAX(IF(M654&lt;&gt;"",M654,0),IF(N654&lt;&gt;"",N654,0),IF(O654&lt;&gt;"",O654,0),IF(P654&lt;&gt;"",P654,0),IF(Q654&lt;&gt;"",Q654,0))</f>
        <v>46104.3453587963</v>
      </c>
      <c r="AP654" s="5" t="str">
        <f t="shared" ref="AP654:AP717" si="177">IF(AND(DATEDIF(AQ654,$B$1,"d")&lt;=14,DATEDIF(N654,$B$1,"d")&gt;14),"未支付","")</f>
        <v/>
      </c>
      <c r="AQ654" s="60">
        <v>45513.3799695602</v>
      </c>
    </row>
    <row r="655" ht="17" spans="1:43">
      <c r="A655" s="5">
        <f t="shared" si="170"/>
        <v>652</v>
      </c>
      <c r="B655" s="55" t="str">
        <f t="shared" si="169"/>
        <v>无交易</v>
      </c>
      <c r="C655" s="2" t="str">
        <f t="shared" si="171"/>
        <v/>
      </c>
      <c r="D655" s="56" t="str">
        <f t="shared" si="172"/>
        <v>-</v>
      </c>
      <c r="E655" s="84" t="s">
        <v>1806</v>
      </c>
      <c r="F655" s="58">
        <v>45513.7156384144</v>
      </c>
      <c r="G655" s="59" t="s">
        <v>1389</v>
      </c>
      <c r="H655" s="59" t="s">
        <v>39</v>
      </c>
      <c r="I655" s="59" t="s">
        <v>1807</v>
      </c>
      <c r="J655" s="59" t="s">
        <v>1808</v>
      </c>
      <c r="K655" s="59" t="s">
        <v>1809</v>
      </c>
      <c r="L655" s="59" t="s">
        <v>1810</v>
      </c>
      <c r="M655" s="60">
        <v>46102.5902662037</v>
      </c>
      <c r="N655" s="60">
        <v>46078.6846995139</v>
      </c>
      <c r="O655" s="60">
        <v>46102.6529632986</v>
      </c>
      <c r="P655" s="60"/>
      <c r="Q655" s="60">
        <v>46078.6847138889</v>
      </c>
      <c r="R655" s="59"/>
      <c r="S655" s="59">
        <v>29.2</v>
      </c>
      <c r="T655" s="59">
        <v>29.2</v>
      </c>
      <c r="U655" s="59">
        <v>29.2</v>
      </c>
      <c r="V655" s="59"/>
      <c r="W655" s="59">
        <v>1</v>
      </c>
      <c r="X655" s="59">
        <v>1</v>
      </c>
      <c r="Y655" s="59">
        <v>1</v>
      </c>
      <c r="Z655" s="59">
        <v>29.2</v>
      </c>
      <c r="AA655" s="59"/>
      <c r="AB655" s="59"/>
      <c r="AC655" s="59"/>
      <c r="AD655" s="61">
        <f>IF(AND($G655="正式版",$H655="中西医诊所"),IFERROR(R655/同类汇总数据!C$3,0),IF(AND($G655="正式版",$H655="中医诊所"),IFERROR(R655/同类汇总数据!C$4,0),IF(AND($G655="正式版",$H655="口腔诊所"),IFERROR(R655/同类汇总数据!C$5,0),IF(AND($G655="检查版",$H655="中西医诊所"),IFERROR(R655/同类汇总数据!C$6,0),IF(AND($G655="检查版",$H655="中医诊所"),IFERROR(R655/同类汇总数据!C$7,0),IF(AND($G655="检查版",$H655="口腔诊所"),IFERROR(R655/同类汇总数据!C$8,0),IF(AND($G655="互联网版",$H655="中西医诊所"),IFERROR(R655/同类汇总数据!C$9,0),IF(AND($G655="互联网版",$H655="中医诊所"),IFERROR(R655/同类汇总数据!C$10,0),IF(AND($G655="互联网版",$H655="口腔诊所"),IFERROR(R655/同类汇总数据!C$11,0))))))))))</f>
        <v>0</v>
      </c>
      <c r="AE655" s="61">
        <f>IF(AND($G655="正式版",$H655="中西医诊所"),IFERROR(S655/同类汇总数据!D$3,0),IF(AND($G655="正式版",$H655="中医诊所"),IFERROR(S655/同类汇总数据!D$4,0),IF(AND($G655="正式版",$H655="口腔诊所"),IFERROR(S655/同类汇总数据!D$5,0),IF(AND($G655="检查版",$H655="中西医诊所"),IFERROR(S655/同类汇总数据!D$6,0),IF(AND($G655="检查版",$H655="中医诊所"),IFERROR(S655/同类汇总数据!D$7,0),IF(AND($G655="检查版",$H655="口腔诊所"),IFERROR(S655/同类汇总数据!D$8,0),IF(AND($G655="互联网版",$H655="中西医诊所"),IFERROR(S655/同类汇总数据!D$9,0),IF(AND($G655="互联网版",$H655="中医诊所"),IFERROR(S655/同类汇总数据!D$10,0),IF(AND($G655="互联网版",$H655="口腔诊所"),IFERROR(S655/同类汇总数据!D$11,0))))))))))</f>
        <v>0.00380568490629494</v>
      </c>
      <c r="AF655" s="61">
        <f>IF(AND($G655="正式版",$H655="中西医诊所"),IFERROR(T655/同类汇总数据!E$3,0),IF(AND($G655="正式版",$H655="中医诊所"),IFERROR(T655/同类汇总数据!E$4,0),IF(AND($G655="正式版",$H655="口腔诊所"),IFERROR(T655/同类汇总数据!E$5,0),IF(AND($G655="检查版",$H655="中西医诊所"),IFERROR(T655/同类汇总数据!E$6,0),IF(AND($G655="检查版",$H655="中医诊所"),IFERROR(T655/同类汇总数据!E$7,0),IF(AND($G655="检查版",$H655="口腔诊所"),IFERROR(T655/同类汇总数据!E$8,0),IF(AND($G655="互联网版",$H655="中西医诊所"),IFERROR(T655/同类汇总数据!E$9,0),IF(AND($G655="互联网版",$H655="中医诊所"),IFERROR(T655/同类汇总数据!E$10,0),IF(AND($G655="互联网版",$H655="口腔诊所"),IFERROR(T655/同类汇总数据!E$11,0))))))))))</f>
        <v>0.00171983958933866</v>
      </c>
      <c r="AG655" s="61">
        <f>IF(AND($G655="正式版",$H655="中西医诊所"),IFERROR(U655/同类汇总数据!F$3,0),IF(AND($G655="正式版",$H655="中医诊所"),IFERROR(U655/同类汇总数据!F$4,0),IF(AND($G655="正式版",$H655="口腔诊所"),IFERROR(U655/同类汇总数据!F$5,0),IF(AND($G655="检查版",$H655="中西医诊所"),IFERROR(U655/同类汇总数据!F$6,0),IF(AND($G655="检查版",$H655="中医诊所"),IFERROR(U655/同类汇总数据!F$7,0),IF(AND($G655="检查版",$H655="口腔诊所"),IFERROR(U655/同类汇总数据!F$8,0),IF(AND($G655="互联网版",$H655="中西医诊所"),IFERROR(U655/同类汇总数据!F$9,0),IF(AND($G655="互联网版",$H655="中医诊所"),IFERROR(U655/同类汇总数据!F$10,0),IF(AND($G655="互联网版",$H655="口腔诊所"),IFERROR(U655/同类汇总数据!F$11,0))))))))))</f>
        <v>0.0018738226728143</v>
      </c>
      <c r="AH655" s="61">
        <f>IF(AND($G655="正式版",$H655="中西医诊所"),IFERROR(V655/同类汇总数据!G$3,0),IF(AND($G655="正式版",$H655="中医诊所"),IFERROR(V655/同类汇总数据!G$4,0),IF(AND($G655="正式版",$H655="口腔诊所"),IFERROR(V655/同类汇总数据!G$5,0),IF(AND($G655="检查版",$H655="中西医诊所"),IFERROR(V655/同类汇总数据!G$6,0),IF(AND($G655="检查版",$H655="中医诊所"),IFERROR(V655/同类汇总数据!G$7,0),IF(AND($G655="检查版",$H655="口腔诊所"),IFERROR(V655/同类汇总数据!G$8,0),IF(AND($G655="互联网版",$H655="中西医诊所"),IFERROR(V655/同类汇总数据!G$9,0),IF(AND($G655="互联网版",$H655="中医诊所"),IFERROR(V655/同类汇总数据!G$10,0),IF(AND($G655="互联网版",$H655="口腔诊所"),IFERROR(V655/同类汇总数据!G$11,0))))))))))</f>
        <v>0</v>
      </c>
      <c r="AI655" s="61">
        <f>IF(AND($G655="正式版",$H655="中西医诊所"),IFERROR(W655/同类汇总数据!H$3,0),IF(AND($G655="正式版",$H655="中医诊所"),IFERROR(W655/同类汇总数据!H$4,0),IF(AND($G655="正式版",$H655="口腔诊所"),IFERROR(W655/同类汇总数据!H$5,0),IF(AND($G655="检查版",$H655="中西医诊所"),IFERROR(W655/同类汇总数据!H$6,0),IF(AND($G655="检查版",$H655="中医诊所"),IFERROR(W655/同类汇总数据!H$7,0),IF(AND($G655="检查版",$H655="口腔诊所"),IFERROR(W655/同类汇总数据!H$8,0),IF(AND($G655="互联网版",$H655="中西医诊所"),IFERROR(W655/同类汇总数据!H$9,0),IF(AND($G655="互联网版",$H655="中医诊所"),IFERROR(W655/同类汇总数据!H$10,0),IF(AND($G655="互联网版",$H655="口腔诊所"),IFERROR(W655/同类汇总数据!H$11,0))))))))))</f>
        <v>0.0181660962512444</v>
      </c>
      <c r="AJ655" s="61">
        <f>IF(AND($G655="正式版",$H655="中西医诊所"),IFERROR(X655/同类汇总数据!I$3,0),IF(AND($G655="正式版",$H655="中医诊所"),IFERROR(X655/同类汇总数据!I$4,0),IF(AND($G655="正式版",$H655="口腔诊所"),IFERROR(X655/同类汇总数据!I$5,0),IF(AND($G655="检查版",$H655="中西医诊所"),IFERROR(X655/同类汇总数据!I$6,0),IF(AND($G655="检查版",$H655="中医诊所"),IFERROR(X655/同类汇总数据!I$7,0),IF(AND($G655="检查版",$H655="口腔诊所"),IFERROR(X655/同类汇总数据!I$8,0),IF(AND($G655="互联网版",$H655="中西医诊所"),IFERROR(X655/同类汇总数据!I$9,0),IF(AND($G655="互联网版",$H655="中医诊所"),IFERROR(X655/同类汇总数据!I$10,0),IF(AND($G655="互联网版",$H655="口腔诊所"),IFERROR(X655/同类汇总数据!I$11,0))))))))))</f>
        <v>0.00814900952863684</v>
      </c>
      <c r="AK655" s="61">
        <f>IF(AND($G655="正式版",$H655="中西医诊所"),IFERROR(Y655/同类汇总数据!J$3,0),IF(AND($G655="正式版",$H655="中医诊所"),IFERROR(Y655/同类汇总数据!J$4,0),IF(AND($G655="正式版",$H655="口腔诊所"),IFERROR(Y655/同类汇总数据!J$5,0),IF(AND($G655="检查版",$H655="中西医诊所"),IFERROR(Y655/同类汇总数据!J$6,0),IF(AND($G655="检查版",$H655="中医诊所"),IFERROR(Y655/同类汇总数据!J$7,0),IF(AND($G655="检查版",$H655="口腔诊所"),IFERROR(Y655/同类汇总数据!J$8,0),IF(AND($G655="互联网版",$H655="中西医诊所"),IFERROR(Y655/同类汇总数据!J$9,0),IF(AND($G655="互联网版",$H655="中医诊所"),IFERROR(Y655/同类汇总数据!J$10,0),IF(AND($G655="互联网版",$H655="口腔诊所"),IFERROR(Y655/同类汇总数据!J$11,0))))))))))</f>
        <v>0.00904003832976252</v>
      </c>
      <c r="AL655" s="62" t="str">
        <f ca="1" t="shared" si="173"/>
        <v>-</v>
      </c>
      <c r="AM655" s="62" t="str">
        <f t="shared" si="174"/>
        <v>低于同行20%</v>
      </c>
      <c r="AN655" s="5" t="str">
        <f t="shared" si="175"/>
        <v>低于同行20%</v>
      </c>
      <c r="AO655" s="63">
        <f t="shared" si="176"/>
        <v>46102.6529632986</v>
      </c>
      <c r="AP655" s="5" t="str">
        <f t="shared" si="177"/>
        <v/>
      </c>
      <c r="AQ655" s="60">
        <v>45513.3851928472</v>
      </c>
    </row>
    <row r="656" ht="17" spans="1:43">
      <c r="A656" s="5">
        <f t="shared" si="170"/>
        <v>653</v>
      </c>
      <c r="B656" s="55" t="str">
        <f t="shared" si="169"/>
        <v>无交易</v>
      </c>
      <c r="C656" s="2" t="str">
        <f t="shared" si="171"/>
        <v/>
      </c>
      <c r="D656" s="56" t="str">
        <f t="shared" si="172"/>
        <v>流失</v>
      </c>
      <c r="E656" s="84" t="s">
        <v>1811</v>
      </c>
      <c r="F656" s="58">
        <v>45516.4267014815</v>
      </c>
      <c r="G656" s="59" t="s">
        <v>38</v>
      </c>
      <c r="H656" s="59" t="s">
        <v>63</v>
      </c>
      <c r="I656" s="59" t="s">
        <v>40</v>
      </c>
      <c r="J656" s="59" t="s">
        <v>53</v>
      </c>
      <c r="K656" s="59" t="s">
        <v>1812</v>
      </c>
      <c r="L656" s="59" t="s">
        <v>1813</v>
      </c>
      <c r="M656" s="60">
        <v>45850.4252546296</v>
      </c>
      <c r="N656" s="60">
        <v>45848.662967037</v>
      </c>
      <c r="O656" s="60">
        <v>45848.662748669</v>
      </c>
      <c r="P656" s="60">
        <v>45849.4279493634</v>
      </c>
      <c r="Q656" s="60">
        <v>45849.4287666319</v>
      </c>
      <c r="R656" s="59"/>
      <c r="S656" s="59"/>
      <c r="T656" s="59"/>
      <c r="U656" s="59"/>
      <c r="V656" s="59"/>
      <c r="W656" s="59"/>
      <c r="X656" s="59"/>
      <c r="Y656" s="59"/>
      <c r="Z656" s="59"/>
      <c r="AA656" s="59"/>
      <c r="AB656" s="59"/>
      <c r="AC656" s="59"/>
      <c r="AD656" s="61">
        <f>IF(AND($G656="正式版",$H656="中西医诊所"),IFERROR(R656/同类汇总数据!C$3,0),IF(AND($G656="正式版",$H656="中医诊所"),IFERROR(R656/同类汇总数据!C$4,0),IF(AND($G656="正式版",$H656="口腔诊所"),IFERROR(R656/同类汇总数据!C$5,0),IF(AND($G656="检查版",$H656="中西医诊所"),IFERROR(R656/同类汇总数据!C$6,0),IF(AND($G656="检查版",$H656="中医诊所"),IFERROR(R656/同类汇总数据!C$7,0),IF(AND($G656="检查版",$H656="口腔诊所"),IFERROR(R656/同类汇总数据!C$8,0),IF(AND($G656="互联网版",$H656="中西医诊所"),IFERROR(R656/同类汇总数据!C$9,0),IF(AND($G656="互联网版",$H656="中医诊所"),IFERROR(R656/同类汇总数据!C$10,0),IF(AND($G656="互联网版",$H656="口腔诊所"),IFERROR(R656/同类汇总数据!C$11,0))))))))))</f>
        <v>0</v>
      </c>
      <c r="AE656" s="61">
        <f>IF(AND($G656="正式版",$H656="中西医诊所"),IFERROR(S656/同类汇总数据!D$3,0),IF(AND($G656="正式版",$H656="中医诊所"),IFERROR(S656/同类汇总数据!D$4,0),IF(AND($G656="正式版",$H656="口腔诊所"),IFERROR(S656/同类汇总数据!D$5,0),IF(AND($G656="检查版",$H656="中西医诊所"),IFERROR(S656/同类汇总数据!D$6,0),IF(AND($G656="检查版",$H656="中医诊所"),IFERROR(S656/同类汇总数据!D$7,0),IF(AND($G656="检查版",$H656="口腔诊所"),IFERROR(S656/同类汇总数据!D$8,0),IF(AND($G656="互联网版",$H656="中西医诊所"),IFERROR(S656/同类汇总数据!D$9,0),IF(AND($G656="互联网版",$H656="中医诊所"),IFERROR(S656/同类汇总数据!D$10,0),IF(AND($G656="互联网版",$H656="口腔诊所"),IFERROR(S656/同类汇总数据!D$11,0))))))))))</f>
        <v>0</v>
      </c>
      <c r="AF656" s="61">
        <f>IF(AND($G656="正式版",$H656="中西医诊所"),IFERROR(T656/同类汇总数据!E$3,0),IF(AND($G656="正式版",$H656="中医诊所"),IFERROR(T656/同类汇总数据!E$4,0),IF(AND($G656="正式版",$H656="口腔诊所"),IFERROR(T656/同类汇总数据!E$5,0),IF(AND($G656="检查版",$H656="中西医诊所"),IFERROR(T656/同类汇总数据!E$6,0),IF(AND($G656="检查版",$H656="中医诊所"),IFERROR(T656/同类汇总数据!E$7,0),IF(AND($G656="检查版",$H656="口腔诊所"),IFERROR(T656/同类汇总数据!E$8,0),IF(AND($G656="互联网版",$H656="中西医诊所"),IFERROR(T656/同类汇总数据!E$9,0),IF(AND($G656="互联网版",$H656="中医诊所"),IFERROR(T656/同类汇总数据!E$10,0),IF(AND($G656="互联网版",$H656="口腔诊所"),IFERROR(T656/同类汇总数据!E$11,0))))))))))</f>
        <v>0</v>
      </c>
      <c r="AG656" s="61">
        <f>IF(AND($G656="正式版",$H656="中西医诊所"),IFERROR(U656/同类汇总数据!F$3,0),IF(AND($G656="正式版",$H656="中医诊所"),IFERROR(U656/同类汇总数据!F$4,0),IF(AND($G656="正式版",$H656="口腔诊所"),IFERROR(U656/同类汇总数据!F$5,0),IF(AND($G656="检查版",$H656="中西医诊所"),IFERROR(U656/同类汇总数据!F$6,0),IF(AND($G656="检查版",$H656="中医诊所"),IFERROR(U656/同类汇总数据!F$7,0),IF(AND($G656="检查版",$H656="口腔诊所"),IFERROR(U656/同类汇总数据!F$8,0),IF(AND($G656="互联网版",$H656="中西医诊所"),IFERROR(U656/同类汇总数据!F$9,0),IF(AND($G656="互联网版",$H656="中医诊所"),IFERROR(U656/同类汇总数据!F$10,0),IF(AND($G656="互联网版",$H656="口腔诊所"),IFERROR(U656/同类汇总数据!F$11,0))))))))))</f>
        <v>0</v>
      </c>
      <c r="AH656" s="61">
        <f>IF(AND($G656="正式版",$H656="中西医诊所"),IFERROR(V656/同类汇总数据!G$3,0),IF(AND($G656="正式版",$H656="中医诊所"),IFERROR(V656/同类汇总数据!G$4,0),IF(AND($G656="正式版",$H656="口腔诊所"),IFERROR(V656/同类汇总数据!G$5,0),IF(AND($G656="检查版",$H656="中西医诊所"),IFERROR(V656/同类汇总数据!G$6,0),IF(AND($G656="检查版",$H656="中医诊所"),IFERROR(V656/同类汇总数据!G$7,0),IF(AND($G656="检查版",$H656="口腔诊所"),IFERROR(V656/同类汇总数据!G$8,0),IF(AND($G656="互联网版",$H656="中西医诊所"),IFERROR(V656/同类汇总数据!G$9,0),IF(AND($G656="互联网版",$H656="中医诊所"),IFERROR(V656/同类汇总数据!G$10,0),IF(AND($G656="互联网版",$H656="口腔诊所"),IFERROR(V656/同类汇总数据!G$11,0))))))))))</f>
        <v>0</v>
      </c>
      <c r="AI656" s="61">
        <f>IF(AND($G656="正式版",$H656="中西医诊所"),IFERROR(W656/同类汇总数据!H$3,0),IF(AND($G656="正式版",$H656="中医诊所"),IFERROR(W656/同类汇总数据!H$4,0),IF(AND($G656="正式版",$H656="口腔诊所"),IFERROR(W656/同类汇总数据!H$5,0),IF(AND($G656="检查版",$H656="中西医诊所"),IFERROR(W656/同类汇总数据!H$6,0),IF(AND($G656="检查版",$H656="中医诊所"),IFERROR(W656/同类汇总数据!H$7,0),IF(AND($G656="检查版",$H656="口腔诊所"),IFERROR(W656/同类汇总数据!H$8,0),IF(AND($G656="互联网版",$H656="中西医诊所"),IFERROR(W656/同类汇总数据!H$9,0),IF(AND($G656="互联网版",$H656="中医诊所"),IFERROR(W656/同类汇总数据!H$10,0),IF(AND($G656="互联网版",$H656="口腔诊所"),IFERROR(W656/同类汇总数据!H$11,0))))))))))</f>
        <v>0</v>
      </c>
      <c r="AJ656" s="61">
        <f>IF(AND($G656="正式版",$H656="中西医诊所"),IFERROR(X656/同类汇总数据!I$3,0),IF(AND($G656="正式版",$H656="中医诊所"),IFERROR(X656/同类汇总数据!I$4,0),IF(AND($G656="正式版",$H656="口腔诊所"),IFERROR(X656/同类汇总数据!I$5,0),IF(AND($G656="检查版",$H656="中西医诊所"),IFERROR(X656/同类汇总数据!I$6,0),IF(AND($G656="检查版",$H656="中医诊所"),IFERROR(X656/同类汇总数据!I$7,0),IF(AND($G656="检查版",$H656="口腔诊所"),IFERROR(X656/同类汇总数据!I$8,0),IF(AND($G656="互联网版",$H656="中西医诊所"),IFERROR(X656/同类汇总数据!I$9,0),IF(AND($G656="互联网版",$H656="中医诊所"),IFERROR(X656/同类汇总数据!I$10,0),IF(AND($G656="互联网版",$H656="口腔诊所"),IFERROR(X656/同类汇总数据!I$11,0))))))))))</f>
        <v>0</v>
      </c>
      <c r="AK656" s="61">
        <f>IF(AND($G656="正式版",$H656="中西医诊所"),IFERROR(Y656/同类汇总数据!J$3,0),IF(AND($G656="正式版",$H656="中医诊所"),IFERROR(Y656/同类汇总数据!J$4,0),IF(AND($G656="正式版",$H656="口腔诊所"),IFERROR(Y656/同类汇总数据!J$5,0),IF(AND($G656="检查版",$H656="中西医诊所"),IFERROR(Y656/同类汇总数据!J$6,0),IF(AND($G656="检查版",$H656="中医诊所"),IFERROR(Y656/同类汇总数据!J$7,0),IF(AND($G656="检查版",$H656="口腔诊所"),IFERROR(Y656/同类汇总数据!J$8,0),IF(AND($G656="互联网版",$H656="中西医诊所"),IFERROR(Y656/同类汇总数据!J$9,0),IF(AND($G656="互联网版",$H656="中医诊所"),IFERROR(Y656/同类汇总数据!J$10,0),IF(AND($G656="互联网版",$H656="口腔诊所"),IFERROR(Y656/同类汇总数据!J$11,0))))))))))</f>
        <v>0</v>
      </c>
      <c r="AL656" s="62" t="str">
        <f ca="1" t="shared" si="173"/>
        <v>今年内未操作</v>
      </c>
      <c r="AM656" s="62" t="str">
        <f t="shared" si="174"/>
        <v>低于同行20%</v>
      </c>
      <c r="AN656" s="5" t="str">
        <f t="shared" si="175"/>
        <v>低于同行20%</v>
      </c>
      <c r="AO656" s="63">
        <f t="shared" si="176"/>
        <v>45850.4252546296</v>
      </c>
      <c r="AP656" s="5" t="str">
        <f t="shared" si="177"/>
        <v/>
      </c>
      <c r="AQ656" s="60">
        <v>45513.3860731481</v>
      </c>
    </row>
    <row r="657" ht="17" spans="1:43">
      <c r="A657" s="5">
        <f t="shared" si="170"/>
        <v>654</v>
      </c>
      <c r="B657" s="55" t="str">
        <f t="shared" si="169"/>
        <v>无交易</v>
      </c>
      <c r="C657" s="2" t="str">
        <f t="shared" si="171"/>
        <v/>
      </c>
      <c r="D657" s="56" t="str">
        <f t="shared" si="172"/>
        <v>流失</v>
      </c>
      <c r="E657" s="84" t="s">
        <v>1814</v>
      </c>
      <c r="F657" s="58">
        <v>45516.6791613079</v>
      </c>
      <c r="G657" s="59" t="s">
        <v>38</v>
      </c>
      <c r="H657" s="59" t="s">
        <v>39</v>
      </c>
      <c r="I657" s="59" t="s">
        <v>40</v>
      </c>
      <c r="J657" s="59" t="s">
        <v>45</v>
      </c>
      <c r="K657" s="59" t="s">
        <v>1815</v>
      </c>
      <c r="L657" s="59"/>
      <c r="M657" s="60">
        <v>45947.4109027778</v>
      </c>
      <c r="N657" s="60">
        <v>45845.3993210764</v>
      </c>
      <c r="O657" s="60">
        <v>45845.3987193866</v>
      </c>
      <c r="P657" s="60">
        <v>45818.4546090393</v>
      </c>
      <c r="Q657" s="60">
        <v>45845.3993314352</v>
      </c>
      <c r="R657" s="59"/>
      <c r="S657" s="59"/>
      <c r="T657" s="59"/>
      <c r="U657" s="59"/>
      <c r="V657" s="59"/>
      <c r="W657" s="59"/>
      <c r="X657" s="59"/>
      <c r="Y657" s="59"/>
      <c r="Z657" s="59"/>
      <c r="AA657" s="59"/>
      <c r="AB657" s="59"/>
      <c r="AC657" s="59"/>
      <c r="AD657" s="61">
        <f>IF(AND($G657="正式版",$H657="中西医诊所"),IFERROR(R657/同类汇总数据!C$3,0),IF(AND($G657="正式版",$H657="中医诊所"),IFERROR(R657/同类汇总数据!C$4,0),IF(AND($G657="正式版",$H657="口腔诊所"),IFERROR(R657/同类汇总数据!C$5,0),IF(AND($G657="检查版",$H657="中西医诊所"),IFERROR(R657/同类汇总数据!C$6,0),IF(AND($G657="检查版",$H657="中医诊所"),IFERROR(R657/同类汇总数据!C$7,0),IF(AND($G657="检查版",$H657="口腔诊所"),IFERROR(R657/同类汇总数据!C$8,0),IF(AND($G657="互联网版",$H657="中西医诊所"),IFERROR(R657/同类汇总数据!C$9,0),IF(AND($G657="互联网版",$H657="中医诊所"),IFERROR(R657/同类汇总数据!C$10,0),IF(AND($G657="互联网版",$H657="口腔诊所"),IFERROR(R657/同类汇总数据!C$11,0))))))))))</f>
        <v>0</v>
      </c>
      <c r="AE657" s="61">
        <f>IF(AND($G657="正式版",$H657="中西医诊所"),IFERROR(S657/同类汇总数据!D$3,0),IF(AND($G657="正式版",$H657="中医诊所"),IFERROR(S657/同类汇总数据!D$4,0),IF(AND($G657="正式版",$H657="口腔诊所"),IFERROR(S657/同类汇总数据!D$5,0),IF(AND($G657="检查版",$H657="中西医诊所"),IFERROR(S657/同类汇总数据!D$6,0),IF(AND($G657="检查版",$H657="中医诊所"),IFERROR(S657/同类汇总数据!D$7,0),IF(AND($G657="检查版",$H657="口腔诊所"),IFERROR(S657/同类汇总数据!D$8,0),IF(AND($G657="互联网版",$H657="中西医诊所"),IFERROR(S657/同类汇总数据!D$9,0),IF(AND($G657="互联网版",$H657="中医诊所"),IFERROR(S657/同类汇总数据!D$10,0),IF(AND($G657="互联网版",$H657="口腔诊所"),IFERROR(S657/同类汇总数据!D$11,0))))))))))</f>
        <v>0</v>
      </c>
      <c r="AF657" s="61">
        <f>IF(AND($G657="正式版",$H657="中西医诊所"),IFERROR(T657/同类汇总数据!E$3,0),IF(AND($G657="正式版",$H657="中医诊所"),IFERROR(T657/同类汇总数据!E$4,0),IF(AND($G657="正式版",$H657="口腔诊所"),IFERROR(T657/同类汇总数据!E$5,0),IF(AND($G657="检查版",$H657="中西医诊所"),IFERROR(T657/同类汇总数据!E$6,0),IF(AND($G657="检查版",$H657="中医诊所"),IFERROR(T657/同类汇总数据!E$7,0),IF(AND($G657="检查版",$H657="口腔诊所"),IFERROR(T657/同类汇总数据!E$8,0),IF(AND($G657="互联网版",$H657="中西医诊所"),IFERROR(T657/同类汇总数据!E$9,0),IF(AND($G657="互联网版",$H657="中医诊所"),IFERROR(T657/同类汇总数据!E$10,0),IF(AND($G657="互联网版",$H657="口腔诊所"),IFERROR(T657/同类汇总数据!E$11,0))))))))))</f>
        <v>0</v>
      </c>
      <c r="AG657" s="61">
        <f>IF(AND($G657="正式版",$H657="中西医诊所"),IFERROR(U657/同类汇总数据!F$3,0),IF(AND($G657="正式版",$H657="中医诊所"),IFERROR(U657/同类汇总数据!F$4,0),IF(AND($G657="正式版",$H657="口腔诊所"),IFERROR(U657/同类汇总数据!F$5,0),IF(AND($G657="检查版",$H657="中西医诊所"),IFERROR(U657/同类汇总数据!F$6,0),IF(AND($G657="检查版",$H657="中医诊所"),IFERROR(U657/同类汇总数据!F$7,0),IF(AND($G657="检查版",$H657="口腔诊所"),IFERROR(U657/同类汇总数据!F$8,0),IF(AND($G657="互联网版",$H657="中西医诊所"),IFERROR(U657/同类汇总数据!F$9,0),IF(AND($G657="互联网版",$H657="中医诊所"),IFERROR(U657/同类汇总数据!F$10,0),IF(AND($G657="互联网版",$H657="口腔诊所"),IFERROR(U657/同类汇总数据!F$11,0))))))))))</f>
        <v>0</v>
      </c>
      <c r="AH657" s="61">
        <f>IF(AND($G657="正式版",$H657="中西医诊所"),IFERROR(V657/同类汇总数据!G$3,0),IF(AND($G657="正式版",$H657="中医诊所"),IFERROR(V657/同类汇总数据!G$4,0),IF(AND($G657="正式版",$H657="口腔诊所"),IFERROR(V657/同类汇总数据!G$5,0),IF(AND($G657="检查版",$H657="中西医诊所"),IFERROR(V657/同类汇总数据!G$6,0),IF(AND($G657="检查版",$H657="中医诊所"),IFERROR(V657/同类汇总数据!G$7,0),IF(AND($G657="检查版",$H657="口腔诊所"),IFERROR(V657/同类汇总数据!G$8,0),IF(AND($G657="互联网版",$H657="中西医诊所"),IFERROR(V657/同类汇总数据!G$9,0),IF(AND($G657="互联网版",$H657="中医诊所"),IFERROR(V657/同类汇总数据!G$10,0),IF(AND($G657="互联网版",$H657="口腔诊所"),IFERROR(V657/同类汇总数据!G$11,0))))))))))</f>
        <v>0</v>
      </c>
      <c r="AI657" s="61">
        <f>IF(AND($G657="正式版",$H657="中西医诊所"),IFERROR(W657/同类汇总数据!H$3,0),IF(AND($G657="正式版",$H657="中医诊所"),IFERROR(W657/同类汇总数据!H$4,0),IF(AND($G657="正式版",$H657="口腔诊所"),IFERROR(W657/同类汇总数据!H$5,0),IF(AND($G657="检查版",$H657="中西医诊所"),IFERROR(W657/同类汇总数据!H$6,0),IF(AND($G657="检查版",$H657="中医诊所"),IFERROR(W657/同类汇总数据!H$7,0),IF(AND($G657="检查版",$H657="口腔诊所"),IFERROR(W657/同类汇总数据!H$8,0),IF(AND($G657="互联网版",$H657="中西医诊所"),IFERROR(W657/同类汇总数据!H$9,0),IF(AND($G657="互联网版",$H657="中医诊所"),IFERROR(W657/同类汇总数据!H$10,0),IF(AND($G657="互联网版",$H657="口腔诊所"),IFERROR(W657/同类汇总数据!H$11,0))))))))))</f>
        <v>0</v>
      </c>
      <c r="AJ657" s="61">
        <f>IF(AND($G657="正式版",$H657="中西医诊所"),IFERROR(X657/同类汇总数据!I$3,0),IF(AND($G657="正式版",$H657="中医诊所"),IFERROR(X657/同类汇总数据!I$4,0),IF(AND($G657="正式版",$H657="口腔诊所"),IFERROR(X657/同类汇总数据!I$5,0),IF(AND($G657="检查版",$H657="中西医诊所"),IFERROR(X657/同类汇总数据!I$6,0),IF(AND($G657="检查版",$H657="中医诊所"),IFERROR(X657/同类汇总数据!I$7,0),IF(AND($G657="检查版",$H657="口腔诊所"),IFERROR(X657/同类汇总数据!I$8,0),IF(AND($G657="互联网版",$H657="中西医诊所"),IFERROR(X657/同类汇总数据!I$9,0),IF(AND($G657="互联网版",$H657="中医诊所"),IFERROR(X657/同类汇总数据!I$10,0),IF(AND($G657="互联网版",$H657="口腔诊所"),IFERROR(X657/同类汇总数据!I$11,0))))))))))</f>
        <v>0</v>
      </c>
      <c r="AK657" s="61">
        <f>IF(AND($G657="正式版",$H657="中西医诊所"),IFERROR(Y657/同类汇总数据!J$3,0),IF(AND($G657="正式版",$H657="中医诊所"),IFERROR(Y657/同类汇总数据!J$4,0),IF(AND($G657="正式版",$H657="口腔诊所"),IFERROR(Y657/同类汇总数据!J$5,0),IF(AND($G657="检查版",$H657="中西医诊所"),IFERROR(Y657/同类汇总数据!J$6,0),IF(AND($G657="检查版",$H657="中医诊所"),IFERROR(Y657/同类汇总数据!J$7,0),IF(AND($G657="检查版",$H657="口腔诊所"),IFERROR(Y657/同类汇总数据!J$8,0),IF(AND($G657="互联网版",$H657="中西医诊所"),IFERROR(Y657/同类汇总数据!J$9,0),IF(AND($G657="互联网版",$H657="中医诊所"),IFERROR(Y657/同类汇总数据!J$10,0),IF(AND($G657="互联网版",$H657="口腔诊所"),IFERROR(Y657/同类汇总数据!J$11,0))))))))))</f>
        <v>0</v>
      </c>
      <c r="AL657" s="62" t="str">
        <f ca="1" t="shared" si="173"/>
        <v>今年内未操作</v>
      </c>
      <c r="AM657" s="62" t="str">
        <f t="shared" si="174"/>
        <v>低于同行20%</v>
      </c>
      <c r="AN657" s="5" t="str">
        <f t="shared" si="175"/>
        <v>低于同行20%</v>
      </c>
      <c r="AO657" s="63">
        <f t="shared" si="176"/>
        <v>45947.4109027778</v>
      </c>
      <c r="AP657" s="5" t="str">
        <f t="shared" si="177"/>
        <v/>
      </c>
      <c r="AQ657" s="60">
        <v>45513.5177393171</v>
      </c>
    </row>
    <row r="658" ht="17" spans="1:43">
      <c r="A658" s="5">
        <f t="shared" si="170"/>
        <v>655</v>
      </c>
      <c r="B658" s="55" t="str">
        <f t="shared" si="169"/>
        <v>连续三月交易上升</v>
      </c>
      <c r="C658" s="2" t="str">
        <f t="shared" si="171"/>
        <v/>
      </c>
      <c r="D658" s="56" t="str">
        <f t="shared" si="172"/>
        <v>-</v>
      </c>
      <c r="E658" s="84" t="s">
        <v>1816</v>
      </c>
      <c r="F658" s="58">
        <v>45516.8767713889</v>
      </c>
      <c r="G658" s="59" t="s">
        <v>60</v>
      </c>
      <c r="H658" s="59" t="s">
        <v>39</v>
      </c>
      <c r="I658" s="59" t="s">
        <v>40</v>
      </c>
      <c r="J658" s="59" t="s">
        <v>78</v>
      </c>
      <c r="K658" s="59" t="s">
        <v>1817</v>
      </c>
      <c r="L658" s="59" t="s">
        <v>80</v>
      </c>
      <c r="M658" s="60">
        <v>46104.3474884259</v>
      </c>
      <c r="N658" s="60">
        <v>46104.399704213</v>
      </c>
      <c r="O658" s="60">
        <v>46104.3993983333</v>
      </c>
      <c r="P658" s="60"/>
      <c r="Q658" s="60">
        <v>46104.3997341898</v>
      </c>
      <c r="R658" s="59">
        <v>6537.9</v>
      </c>
      <c r="S658" s="59">
        <v>21844.5</v>
      </c>
      <c r="T658" s="59">
        <v>60152.1</v>
      </c>
      <c r="U658" s="59">
        <v>52931</v>
      </c>
      <c r="V658" s="59">
        <v>77</v>
      </c>
      <c r="W658" s="59">
        <v>295</v>
      </c>
      <c r="X658" s="59">
        <v>817</v>
      </c>
      <c r="Y658" s="59">
        <v>730</v>
      </c>
      <c r="Z658" s="59">
        <v>114.8177874187</v>
      </c>
      <c r="AA658" s="59">
        <v>0.8479088417</v>
      </c>
      <c r="AB658" s="59">
        <v>-0.5536879304</v>
      </c>
      <c r="AC658" s="59">
        <v>-0.1331622768</v>
      </c>
      <c r="AD658" s="61">
        <f>IF(AND($G658="正式版",$H658="中西医诊所"),IFERROR(R658/同类汇总数据!C$3,0),IF(AND($G658="正式版",$H658="中医诊所"),IFERROR(R658/同类汇总数据!C$4,0),IF(AND($G658="正式版",$H658="口腔诊所"),IFERROR(R658/同类汇总数据!C$5,0),IF(AND($G658="检查版",$H658="中西医诊所"),IFERROR(R658/同类汇总数据!C$6,0),IF(AND($G658="检查版",$H658="中医诊所"),IFERROR(R658/同类汇总数据!C$7,0),IF(AND($G658="检查版",$H658="口腔诊所"),IFERROR(R658/同类汇总数据!C$8,0),IF(AND($G658="互联网版",$H658="中西医诊所"),IFERROR(R658/同类汇总数据!C$9,0),IF(AND($G658="互联网版",$H658="中医诊所"),IFERROR(R658/同类汇总数据!C$10,0),IF(AND($G658="互联网版",$H658="口腔诊所"),IFERROR(R658/同类汇总数据!C$11,0))))))))))</f>
        <v>2.83118814936067</v>
      </c>
      <c r="AE658" s="61">
        <f>IF(AND($G658="正式版",$H658="中西医诊所"),IFERROR(S658/同类汇总数据!D$3,0),IF(AND($G658="正式版",$H658="中医诊所"),IFERROR(S658/同类汇总数据!D$4,0),IF(AND($G658="正式版",$H658="口腔诊所"),IFERROR(S658/同类汇总数据!D$5,0),IF(AND($G658="检查版",$H658="中西医诊所"),IFERROR(S658/同类汇总数据!D$6,0),IF(AND($G658="检查版",$H658="中医诊所"),IFERROR(S658/同类汇总数据!D$7,0),IF(AND($G658="检查版",$H658="口腔诊所"),IFERROR(S658/同类汇总数据!D$8,0),IF(AND($G658="互联网版",$H658="中西医诊所"),IFERROR(S658/同类汇总数据!D$9,0),IF(AND($G658="互联网版",$H658="中医诊所"),IFERROR(S658/同类汇总数据!D$10,0),IF(AND($G658="互联网版",$H658="口腔诊所"),IFERROR(S658/同类汇总数据!D$11,0))))))))))</f>
        <v>2.67779151368281</v>
      </c>
      <c r="AF658" s="61">
        <f>IF(AND($G658="正式版",$H658="中西医诊所"),IFERROR(T658/同类汇总数据!E$3,0),IF(AND($G658="正式版",$H658="中医诊所"),IFERROR(T658/同类汇总数据!E$4,0),IF(AND($G658="正式版",$H658="口腔诊所"),IFERROR(T658/同类汇总数据!E$5,0),IF(AND($G658="检查版",$H658="中西医诊所"),IFERROR(T658/同类汇总数据!E$6,0),IF(AND($G658="检查版",$H658="中医诊所"),IFERROR(T658/同类汇总数据!E$7,0),IF(AND($G658="检查版",$H658="口腔诊所"),IFERROR(T658/同类汇总数据!E$8,0),IF(AND($G658="互联网版",$H658="中西医诊所"),IFERROR(T658/同类汇总数据!E$9,0),IF(AND($G658="互联网版",$H658="中医诊所"),IFERROR(T658/同类汇总数据!E$10,0),IF(AND($G658="互联网版",$H658="口腔诊所"),IFERROR(T658/同类汇总数据!E$11,0))))))))))</f>
        <v>2.67748034215491</v>
      </c>
      <c r="AG658" s="61">
        <f>IF(AND($G658="正式版",$H658="中西医诊所"),IFERROR(U658/同类汇总数据!F$3,0),IF(AND($G658="正式版",$H658="中医诊所"),IFERROR(U658/同类汇总数据!F$4,0),IF(AND($G658="正式版",$H658="口腔诊所"),IFERROR(U658/同类汇总数据!F$5,0),IF(AND($G658="检查版",$H658="中西医诊所"),IFERROR(U658/同类汇总数据!F$6,0),IF(AND($G658="检查版",$H658="中医诊所"),IFERROR(U658/同类汇总数据!F$7,0),IF(AND($G658="检查版",$H658="口腔诊所"),IFERROR(U658/同类汇总数据!F$8,0),IF(AND($G658="互联网版",$H658="中西医诊所"),IFERROR(U658/同类汇总数据!F$9,0),IF(AND($G658="互联网版",$H658="中医诊所"),IFERROR(U658/同类汇总数据!F$10,0),IF(AND($G658="互联网版",$H658="口腔诊所"),IFERROR(U658/同类汇总数据!F$11,0))))))))))</f>
        <v>2.6697572318293</v>
      </c>
      <c r="AH658" s="61">
        <f>IF(AND($G658="正式版",$H658="中西医诊所"),IFERROR(V658/同类汇总数据!G$3,0),IF(AND($G658="正式版",$H658="中医诊所"),IFERROR(V658/同类汇总数据!G$4,0),IF(AND($G658="正式版",$H658="口腔诊所"),IFERROR(V658/同类汇总数据!G$5,0),IF(AND($G658="检查版",$H658="中西医诊所"),IFERROR(V658/同类汇总数据!G$6,0),IF(AND($G658="检查版",$H658="中医诊所"),IFERROR(V658/同类汇总数据!G$7,0),IF(AND($G658="检查版",$H658="口腔诊所"),IFERROR(V658/同类汇总数据!G$8,0),IF(AND($G658="互联网版",$H658="中西医诊所"),IFERROR(V658/同类汇总数据!G$9,0),IF(AND($G658="互联网版",$H658="中医诊所"),IFERROR(V658/同类汇总数据!G$10,0),IF(AND($G658="互联网版",$H658="口腔诊所"),IFERROR(V658/同类汇总数据!G$11,0))))))))))</f>
        <v>3.5981308411215</v>
      </c>
      <c r="AI658" s="61">
        <f>IF(AND($G658="正式版",$H658="中西医诊所"),IFERROR(W658/同类汇总数据!H$3,0),IF(AND($G658="正式版",$H658="中医诊所"),IFERROR(W658/同类汇总数据!H$4,0),IF(AND($G658="正式版",$H658="口腔诊所"),IFERROR(W658/同类汇总数据!H$5,0),IF(AND($G658="检查版",$H658="中西医诊所"),IFERROR(W658/同类汇总数据!H$6,0),IF(AND($G658="检查版",$H658="中医诊所"),IFERROR(W658/同类汇总数据!H$7,0),IF(AND($G658="检查版",$H658="口腔诊所"),IFERROR(W658/同类汇总数据!H$8,0),IF(AND($G658="互联网版",$H658="中西医诊所"),IFERROR(W658/同类汇总数据!H$9,0),IF(AND($G658="互联网版",$H658="中医诊所"),IFERROR(W658/同类汇总数据!H$10,0),IF(AND($G658="互联网版",$H658="口腔诊所"),IFERROR(W658/同类汇总数据!H$11,0))))))))))</f>
        <v>3.79299260687882</v>
      </c>
      <c r="AJ658" s="61">
        <f>IF(AND($G658="正式版",$H658="中西医诊所"),IFERROR(X658/同类汇总数据!I$3,0),IF(AND($G658="正式版",$H658="中医诊所"),IFERROR(X658/同类汇总数据!I$4,0),IF(AND($G658="正式版",$H658="口腔诊所"),IFERROR(X658/同类汇总数据!I$5,0),IF(AND($G658="检查版",$H658="中西医诊所"),IFERROR(X658/同类汇总数据!I$6,0),IF(AND($G658="检查版",$H658="中医诊所"),IFERROR(X658/同类汇总数据!I$7,0),IF(AND($G658="检查版",$H658="口腔诊所"),IFERROR(X658/同类汇总数据!I$8,0),IF(AND($G658="互联网版",$H658="中西医诊所"),IFERROR(X658/同类汇总数据!I$9,0),IF(AND($G658="互联网版",$H658="中医诊所"),IFERROR(X658/同类汇总数据!I$10,0),IF(AND($G658="互联网版",$H658="口腔诊所"),IFERROR(X658/同类汇总数据!I$11,0))))))))))</f>
        <v>3.71448056376449</v>
      </c>
      <c r="AK658" s="61">
        <f>IF(AND($G658="正式版",$H658="中西医诊所"),IFERROR(Y658/同类汇总数据!J$3,0),IF(AND($G658="正式版",$H658="中医诊所"),IFERROR(Y658/同类汇总数据!J$4,0),IF(AND($G658="正式版",$H658="口腔诊所"),IFERROR(Y658/同类汇总数据!J$5,0),IF(AND($G658="检查版",$H658="中西医诊所"),IFERROR(Y658/同类汇总数据!J$6,0),IF(AND($G658="检查版",$H658="中医诊所"),IFERROR(Y658/同类汇总数据!J$7,0),IF(AND($G658="检查版",$H658="口腔诊所"),IFERROR(Y658/同类汇总数据!J$8,0),IF(AND($G658="互联网版",$H658="中西医诊所"),IFERROR(Y658/同类汇总数据!J$9,0),IF(AND($G658="互联网版",$H658="中医诊所"),IFERROR(Y658/同类汇总数据!J$10,0),IF(AND($G658="互联网版",$H658="口腔诊所"),IFERROR(Y658/同类汇总数据!J$11,0))))))))))</f>
        <v>3.70934959349593</v>
      </c>
      <c r="AL658" s="62" t="str">
        <f ca="1" t="shared" si="173"/>
        <v>-</v>
      </c>
      <c r="AM658" s="62" t="str">
        <f t="shared" si="174"/>
        <v>高于同行100%</v>
      </c>
      <c r="AN658" s="5" t="str">
        <f t="shared" si="175"/>
        <v>高于同行100%</v>
      </c>
      <c r="AO658" s="63">
        <f t="shared" si="176"/>
        <v>46104.3997341898</v>
      </c>
      <c r="AP658" s="5" t="str">
        <f t="shared" si="177"/>
        <v/>
      </c>
      <c r="AQ658" s="60">
        <v>45513.7156384144</v>
      </c>
    </row>
    <row r="659" ht="17" spans="1:43">
      <c r="A659" s="5">
        <f t="shared" si="170"/>
        <v>656</v>
      </c>
      <c r="B659" s="55" t="str">
        <f t="shared" si="169"/>
        <v>连续三月交易上升</v>
      </c>
      <c r="C659" s="2" t="str">
        <f t="shared" si="171"/>
        <v/>
      </c>
      <c r="D659" s="56" t="str">
        <f t="shared" si="172"/>
        <v>-</v>
      </c>
      <c r="E659" s="84" t="s">
        <v>1818</v>
      </c>
      <c r="F659" s="58">
        <v>45520.5490610532</v>
      </c>
      <c r="G659" s="59" t="s">
        <v>38</v>
      </c>
      <c r="H659" s="59" t="s">
        <v>63</v>
      </c>
      <c r="I659" s="59" t="s">
        <v>40</v>
      </c>
      <c r="J659" s="59" t="s">
        <v>41</v>
      </c>
      <c r="K659" s="59" t="s">
        <v>1819</v>
      </c>
      <c r="L659" s="59"/>
      <c r="M659" s="60">
        <v>46103.4892592593</v>
      </c>
      <c r="N659" s="60">
        <v>46103.4945014699</v>
      </c>
      <c r="O659" s="60">
        <v>46103.4939912153</v>
      </c>
      <c r="P659" s="60">
        <v>46101.4725212384</v>
      </c>
      <c r="Q659" s="60">
        <v>46102.4570030903</v>
      </c>
      <c r="R659" s="59">
        <v>328.48</v>
      </c>
      <c r="S659" s="59">
        <v>2368.38</v>
      </c>
      <c r="T659" s="59">
        <v>4628.12</v>
      </c>
      <c r="U659" s="59">
        <v>4289.6</v>
      </c>
      <c r="V659" s="59">
        <v>5</v>
      </c>
      <c r="W659" s="59">
        <v>28</v>
      </c>
      <c r="X659" s="59">
        <v>70</v>
      </c>
      <c r="Y659" s="59">
        <v>63</v>
      </c>
      <c r="Z659" s="59">
        <v>77.9927272727</v>
      </c>
      <c r="AA659" s="59">
        <v>1.7954062603</v>
      </c>
      <c r="AB659" s="59">
        <v>-0.4001840708</v>
      </c>
      <c r="AC659" s="59">
        <v>-0.476277697</v>
      </c>
      <c r="AD659" s="61">
        <f>IF(AND($G659="正式版",$H659="中西医诊所"),IFERROR(R659/同类汇总数据!C$3,0),IF(AND($G659="正式版",$H659="中医诊所"),IFERROR(R659/同类汇总数据!C$4,0),IF(AND($G659="正式版",$H659="口腔诊所"),IFERROR(R659/同类汇总数据!C$5,0),IF(AND($G659="检查版",$H659="中西医诊所"),IFERROR(R659/同类汇总数据!C$6,0),IF(AND($G659="检查版",$H659="中医诊所"),IFERROR(R659/同类汇总数据!C$7,0),IF(AND($G659="检查版",$H659="口腔诊所"),IFERROR(R659/同类汇总数据!C$8,0),IF(AND($G659="互联网版",$H659="中西医诊所"),IFERROR(R659/同类汇总数据!C$9,0),IF(AND($G659="互联网版",$H659="中医诊所"),IFERROR(R659/同类汇总数据!C$10,0),IF(AND($G659="互联网版",$H659="口腔诊所"),IFERROR(R659/同类汇总数据!C$11,0))))))))))</f>
        <v>0.0328560694370204</v>
      </c>
      <c r="AE659" s="61">
        <f>IF(AND($G659="正式版",$H659="中西医诊所"),IFERROR(S659/同类汇总数据!D$3,0),IF(AND($G659="正式版",$H659="中医诊所"),IFERROR(S659/同类汇总数据!D$4,0),IF(AND($G659="正式版",$H659="口腔诊所"),IFERROR(S659/同类汇总数据!D$5,0),IF(AND($G659="检查版",$H659="中西医诊所"),IFERROR(S659/同类汇总数据!D$6,0),IF(AND($G659="检查版",$H659="中医诊所"),IFERROR(S659/同类汇总数据!D$7,0),IF(AND($G659="检查版",$H659="口腔诊所"),IFERROR(S659/同类汇总数据!D$8,0),IF(AND($G659="互联网版",$H659="中西医诊所"),IFERROR(S659/同类汇总数据!D$9,0),IF(AND($G659="互联网版",$H659="中医诊所"),IFERROR(S659/同类汇总数据!D$10,0),IF(AND($G659="互联网版",$H659="口腔诊所"),IFERROR(S659/同类汇总数据!D$11,0))))))))))</f>
        <v>0.0545322404092227</v>
      </c>
      <c r="AF659" s="61">
        <f>IF(AND($G659="正式版",$H659="中西医诊所"),IFERROR(T659/同类汇总数据!E$3,0),IF(AND($G659="正式版",$H659="中医诊所"),IFERROR(T659/同类汇总数据!E$4,0),IF(AND($G659="正式版",$H659="口腔诊所"),IFERROR(T659/同类汇总数据!E$5,0),IF(AND($G659="检查版",$H659="中西医诊所"),IFERROR(T659/同类汇总数据!E$6,0),IF(AND($G659="检查版",$H659="中医诊所"),IFERROR(T659/同类汇总数据!E$7,0),IF(AND($G659="检查版",$H659="口腔诊所"),IFERROR(T659/同类汇总数据!E$8,0),IF(AND($G659="互联网版",$H659="中西医诊所"),IFERROR(T659/同类汇总数据!E$9,0),IF(AND($G659="互联网版",$H659="中医诊所"),IFERROR(T659/同类汇总数据!E$10,0),IF(AND($G659="互联网版",$H659="口腔诊所"),IFERROR(T659/同类汇总数据!E$11,0))))))))))</f>
        <v>0.0417448079034143</v>
      </c>
      <c r="AG659" s="61">
        <f>IF(AND($G659="正式版",$H659="中西医诊所"),IFERROR(U659/同类汇总数据!F$3,0),IF(AND($G659="正式版",$H659="中医诊所"),IFERROR(U659/同类汇总数据!F$4,0),IF(AND($G659="正式版",$H659="口腔诊所"),IFERROR(U659/同类汇总数据!F$5,0),IF(AND($G659="检查版",$H659="中西医诊所"),IFERROR(U659/同类汇总数据!F$6,0),IF(AND($G659="检查版",$H659="中医诊所"),IFERROR(U659/同类汇总数据!F$7,0),IF(AND($G659="检查版",$H659="口腔诊所"),IFERROR(U659/同类汇总数据!F$8,0),IF(AND($G659="互联网版",$H659="中西医诊所"),IFERROR(U659/同类汇总数据!F$9,0),IF(AND($G659="互联网版",$H659="中医诊所"),IFERROR(U659/同类汇总数据!F$10,0),IF(AND($G659="互联网版",$H659="口腔诊所"),IFERROR(U659/同类汇总数据!F$11,0))))))))))</f>
        <v>0.0429398001819292</v>
      </c>
      <c r="AH659" s="61">
        <f>IF(AND($G659="正式版",$H659="中西医诊所"),IFERROR(V659/同类汇总数据!G$3,0),IF(AND($G659="正式版",$H659="中医诊所"),IFERROR(V659/同类汇总数据!G$4,0),IF(AND($G659="正式版",$H659="口腔诊所"),IFERROR(V659/同类汇总数据!G$5,0),IF(AND($G659="检查版",$H659="中西医诊所"),IFERROR(V659/同类汇总数据!G$6,0),IF(AND($G659="检查版",$H659="中医诊所"),IFERROR(V659/同类汇总数据!G$7,0),IF(AND($G659="检查版",$H659="口腔诊所"),IFERROR(V659/同类汇总数据!G$8,0),IF(AND($G659="互联网版",$H659="中西医诊所"),IFERROR(V659/同类汇总数据!G$9,0),IF(AND($G659="互联网版",$H659="中医诊所"),IFERROR(V659/同类汇总数据!G$10,0),IF(AND($G659="互联网版",$H659="口腔诊所"),IFERROR(V659/同类汇总数据!G$11,0))))))))))</f>
        <v>0.37157040516037</v>
      </c>
      <c r="AI659" s="61">
        <f>IF(AND($G659="正式版",$H659="中西医诊所"),IFERROR(W659/同类汇总数据!H$3,0),IF(AND($G659="正式版",$H659="中医诊所"),IFERROR(W659/同类汇总数据!H$4,0),IF(AND($G659="正式版",$H659="口腔诊所"),IFERROR(W659/同类汇总数据!H$5,0),IF(AND($G659="检查版",$H659="中西医诊所"),IFERROR(W659/同类汇总数据!H$6,0),IF(AND($G659="检查版",$H659="中医诊所"),IFERROR(W659/同类汇总数据!H$7,0),IF(AND($G659="检查版",$H659="口腔诊所"),IFERROR(W659/同类汇总数据!H$8,0),IF(AND($G659="互联网版",$H659="中西医诊所"),IFERROR(W659/同类汇总数据!H$9,0),IF(AND($G659="互联网版",$H659="中医诊所"),IFERROR(W659/同类汇总数据!H$10,0),IF(AND($G659="互联网版",$H659="口腔诊所"),IFERROR(W659/同类汇总数据!H$11,0))))))))))</f>
        <v>0.493076675183979</v>
      </c>
      <c r="AJ659" s="61">
        <f>IF(AND($G659="正式版",$H659="中西医诊所"),IFERROR(X659/同类汇总数据!I$3,0),IF(AND($G659="正式版",$H659="中医诊所"),IFERROR(X659/同类汇总数据!I$4,0),IF(AND($G659="正式版",$H659="口腔诊所"),IFERROR(X659/同类汇总数据!I$5,0),IF(AND($G659="检查版",$H659="中西医诊所"),IFERROR(X659/同类汇总数据!I$6,0),IF(AND($G659="检查版",$H659="中医诊所"),IFERROR(X659/同类汇总数据!I$7,0),IF(AND($G659="检查版",$H659="口腔诊所"),IFERROR(X659/同类汇总数据!I$8,0),IF(AND($G659="互联网版",$H659="中西医诊所"),IFERROR(X659/同类汇总数据!I$9,0),IF(AND($G659="互联网版",$H659="中医诊所"),IFERROR(X659/同类汇总数据!I$10,0),IF(AND($G659="互联网版",$H659="口腔诊所"),IFERROR(X659/同类汇总数据!I$11,0))))))))))</f>
        <v>0.474442783894701</v>
      </c>
      <c r="AK659" s="61">
        <f>IF(AND($G659="正式版",$H659="中西医诊所"),IFERROR(Y659/同类汇总数据!J$3,0),IF(AND($G659="正式版",$H659="中医诊所"),IFERROR(Y659/同类汇总数据!J$4,0),IF(AND($G659="正式版",$H659="口腔诊所"),IFERROR(Y659/同类汇总数据!J$5,0),IF(AND($G659="检查版",$H659="中西医诊所"),IFERROR(Y659/同类汇总数据!J$6,0),IF(AND($G659="检查版",$H659="中医诊所"),IFERROR(Y659/同类汇总数据!J$7,0),IF(AND($G659="检查版",$H659="口腔诊所"),IFERROR(Y659/同类汇总数据!J$8,0),IF(AND($G659="互联网版",$H659="中西医诊所"),IFERROR(Y659/同类汇总数据!J$9,0),IF(AND($G659="互联网版",$H659="中医诊所"),IFERROR(Y659/同类汇总数据!J$10,0),IF(AND($G659="互联网版",$H659="口腔诊所"),IFERROR(Y659/同类汇总数据!J$11,0))))))))))</f>
        <v>0.4743722285932</v>
      </c>
      <c r="AL659" s="62" t="str">
        <f ca="1" t="shared" si="173"/>
        <v>-</v>
      </c>
      <c r="AM659" s="62" t="str">
        <f t="shared" si="174"/>
        <v>低于同行20%</v>
      </c>
      <c r="AN659" s="5" t="str">
        <f t="shared" si="175"/>
        <v>低于同行50%</v>
      </c>
      <c r="AO659" s="63">
        <f t="shared" si="176"/>
        <v>46103.4945014699</v>
      </c>
      <c r="AP659" s="5" t="str">
        <f t="shared" si="177"/>
        <v/>
      </c>
      <c r="AQ659" s="60">
        <v>45516.4267014815</v>
      </c>
    </row>
    <row r="660" ht="17" spans="1:43">
      <c r="A660" s="5">
        <f t="shared" si="170"/>
        <v>657</v>
      </c>
      <c r="B660" s="55" t="str">
        <f t="shared" si="169"/>
        <v>连续三月交易上升</v>
      </c>
      <c r="C660" s="2" t="str">
        <f t="shared" si="171"/>
        <v/>
      </c>
      <c r="D660" s="56" t="str">
        <f t="shared" si="172"/>
        <v>-</v>
      </c>
      <c r="E660" s="84" t="s">
        <v>1820</v>
      </c>
      <c r="F660" s="58">
        <v>45520.5993121991</v>
      </c>
      <c r="G660" s="59" t="s">
        <v>38</v>
      </c>
      <c r="H660" s="59" t="s">
        <v>63</v>
      </c>
      <c r="I660" s="59" t="s">
        <v>40</v>
      </c>
      <c r="J660" s="59" t="s">
        <v>53</v>
      </c>
      <c r="K660" s="59" t="s">
        <v>1821</v>
      </c>
      <c r="L660" s="59" t="s">
        <v>83</v>
      </c>
      <c r="M660" s="60">
        <v>46104.3897800926</v>
      </c>
      <c r="N660" s="60">
        <v>46103.7066894097</v>
      </c>
      <c r="O660" s="60">
        <v>46103.7058093518</v>
      </c>
      <c r="P660" s="60">
        <v>46104.3914142824</v>
      </c>
      <c r="Q660" s="60">
        <v>46103.7067313773</v>
      </c>
      <c r="R660" s="59">
        <v>8258</v>
      </c>
      <c r="S660" s="59">
        <v>89308</v>
      </c>
      <c r="T660" s="59">
        <v>206624</v>
      </c>
      <c r="U660" s="59">
        <v>173991</v>
      </c>
      <c r="V660" s="59">
        <v>7</v>
      </c>
      <c r="W660" s="59">
        <v>67</v>
      </c>
      <c r="X660" s="59">
        <v>159</v>
      </c>
      <c r="Y660" s="59">
        <v>148</v>
      </c>
      <c r="Z660" s="85" t="s">
        <v>1822</v>
      </c>
      <c r="AA660" s="59">
        <v>0.5993266596</v>
      </c>
      <c r="AB660" s="59">
        <v>-0.091647011</v>
      </c>
      <c r="AC660" s="59">
        <v>-0.0661552484</v>
      </c>
      <c r="AD660" s="61">
        <f>IF(AND($G660="正式版",$H660="中西医诊所"),IFERROR(R660/同类汇总数据!C$3,0),IF(AND($G660="正式版",$H660="中医诊所"),IFERROR(R660/同类汇总数据!C$4,0),IF(AND($G660="正式版",$H660="口腔诊所"),IFERROR(R660/同类汇总数据!C$5,0),IF(AND($G660="检查版",$H660="中西医诊所"),IFERROR(R660/同类汇总数据!C$6,0),IF(AND($G660="检查版",$H660="中医诊所"),IFERROR(R660/同类汇总数据!C$7,0),IF(AND($G660="检查版",$H660="口腔诊所"),IFERROR(R660/同类汇总数据!C$8,0),IF(AND($G660="互联网版",$H660="中西医诊所"),IFERROR(R660/同类汇总数据!C$9,0),IF(AND($G660="互联网版",$H660="中医诊所"),IFERROR(R660/同类汇总数据!C$10,0),IF(AND($G660="互联网版",$H660="口腔诊所"),IFERROR(R660/同类汇总数据!C$11,0))))))))))</f>
        <v>0.826002865961138</v>
      </c>
      <c r="AE660" s="61">
        <f>IF(AND($G660="正式版",$H660="中西医诊所"),IFERROR(S660/同类汇总数据!D$3,0),IF(AND($G660="正式版",$H660="中医诊所"),IFERROR(S660/同类汇总数据!D$4,0),IF(AND($G660="正式版",$H660="口腔诊所"),IFERROR(S660/同类汇总数据!D$5,0),IF(AND($G660="检查版",$H660="中西医诊所"),IFERROR(S660/同类汇总数据!D$6,0),IF(AND($G660="检查版",$H660="中医诊所"),IFERROR(S660/同类汇总数据!D$7,0),IF(AND($G660="检查版",$H660="口腔诊所"),IFERROR(S660/同类汇总数据!D$8,0),IF(AND($G660="互联网版",$H660="中西医诊所"),IFERROR(S660/同类汇总数据!D$9,0),IF(AND($G660="互联网版",$H660="中医诊所"),IFERROR(S660/同类汇总数据!D$10,0),IF(AND($G660="互联网版",$H660="口腔诊所"),IFERROR(S660/同类汇总数据!D$11,0))))))))))</f>
        <v>2.0563276697434</v>
      </c>
      <c r="AF660" s="61">
        <f>IF(AND($G660="正式版",$H660="中西医诊所"),IFERROR(T660/同类汇总数据!E$3,0),IF(AND($G660="正式版",$H660="中医诊所"),IFERROR(T660/同类汇总数据!E$4,0),IF(AND($G660="正式版",$H660="口腔诊所"),IFERROR(T660/同类汇总数据!E$5,0),IF(AND($G660="检查版",$H660="中西医诊所"),IFERROR(T660/同类汇总数据!E$6,0),IF(AND($G660="检查版",$H660="中医诊所"),IFERROR(T660/同类汇总数据!E$7,0),IF(AND($G660="检查版",$H660="口腔诊所"),IFERROR(T660/同类汇总数据!E$8,0),IF(AND($G660="互联网版",$H660="中西医诊所"),IFERROR(T660/同类汇总数据!E$9,0),IF(AND($G660="互联网版",$H660="中医诊所"),IFERROR(T660/同类汇总数据!E$10,0),IF(AND($G660="互联网版",$H660="口腔诊所"),IFERROR(T660/同类汇总数据!E$11,0))))))))))</f>
        <v>1.86371122361457</v>
      </c>
      <c r="AG660" s="61">
        <f>IF(AND($G660="正式版",$H660="中西医诊所"),IFERROR(U660/同类汇总数据!F$3,0),IF(AND($G660="正式版",$H660="中医诊所"),IFERROR(U660/同类汇总数据!F$4,0),IF(AND($G660="正式版",$H660="口腔诊所"),IFERROR(U660/同类汇总数据!F$5,0),IF(AND($G660="检查版",$H660="中西医诊所"),IFERROR(U660/同类汇总数据!F$6,0),IF(AND($G660="检查版",$H660="中医诊所"),IFERROR(U660/同类汇总数据!F$7,0),IF(AND($G660="检查版",$H660="口腔诊所"),IFERROR(U660/同类汇总数据!F$8,0),IF(AND($G660="互联网版",$H660="中西医诊所"),IFERROR(U660/同类汇总数据!F$9,0),IF(AND($G660="互联网版",$H660="中医诊所"),IFERROR(U660/同类汇总数据!F$10,0),IF(AND($G660="互联网版",$H660="口腔诊所"),IFERROR(U660/同类汇总数据!F$11,0))))))))))</f>
        <v>1.74168658463588</v>
      </c>
      <c r="AH660" s="61">
        <f>IF(AND($G660="正式版",$H660="中西医诊所"),IFERROR(V660/同类汇总数据!G$3,0),IF(AND($G660="正式版",$H660="中医诊所"),IFERROR(V660/同类汇总数据!G$4,0),IF(AND($G660="正式版",$H660="口腔诊所"),IFERROR(V660/同类汇总数据!G$5,0),IF(AND($G660="检查版",$H660="中西医诊所"),IFERROR(V660/同类汇总数据!G$6,0),IF(AND($G660="检查版",$H660="中医诊所"),IFERROR(V660/同类汇总数据!G$7,0),IF(AND($G660="检查版",$H660="口腔诊所"),IFERROR(V660/同类汇总数据!G$8,0),IF(AND($G660="互联网版",$H660="中西医诊所"),IFERROR(V660/同类汇总数据!G$9,0),IF(AND($G660="互联网版",$H660="中医诊所"),IFERROR(V660/同类汇总数据!G$10,0),IF(AND($G660="互联网版",$H660="口腔诊所"),IFERROR(V660/同类汇总数据!G$11,0))))))))))</f>
        <v>0.520198567224518</v>
      </c>
      <c r="AI660" s="61">
        <f>IF(AND($G660="正式版",$H660="中西医诊所"),IFERROR(W660/同类汇总数据!H$3,0),IF(AND($G660="正式版",$H660="中医诊所"),IFERROR(W660/同类汇总数据!H$4,0),IF(AND($G660="正式版",$H660="口腔诊所"),IFERROR(W660/同类汇总数据!H$5,0),IF(AND($G660="检查版",$H660="中西医诊所"),IFERROR(W660/同类汇总数据!H$6,0),IF(AND($G660="检查版",$H660="中医诊所"),IFERROR(W660/同类汇总数据!H$7,0),IF(AND($G660="检查版",$H660="口腔诊所"),IFERROR(W660/同类汇总数据!H$8,0),IF(AND($G660="互联网版",$H660="中西医诊所"),IFERROR(W660/同类汇总数据!H$9,0),IF(AND($G660="互联网版",$H660="中医诊所"),IFERROR(W660/同类汇总数据!H$10,0),IF(AND($G660="互联网版",$H660="口腔诊所"),IFERROR(W660/同类汇总数据!H$11,0))))))))))</f>
        <v>1.17986204419024</v>
      </c>
      <c r="AJ660" s="61">
        <f>IF(AND($G660="正式版",$H660="中西医诊所"),IFERROR(X660/同类汇总数据!I$3,0),IF(AND($G660="正式版",$H660="中医诊所"),IFERROR(X660/同类汇总数据!I$4,0),IF(AND($G660="正式版",$H660="口腔诊所"),IFERROR(X660/同类汇总数据!I$5,0),IF(AND($G660="检查版",$H660="中西医诊所"),IFERROR(X660/同类汇总数据!I$6,0),IF(AND($G660="检查版",$H660="中医诊所"),IFERROR(X660/同类汇总数据!I$7,0),IF(AND($G660="检查版",$H660="口腔诊所"),IFERROR(X660/同类汇总数据!I$8,0),IF(AND($G660="互联网版",$H660="中西医诊所"),IFERROR(X660/同类汇总数据!I$9,0),IF(AND($G660="互联网版",$H660="中医诊所"),IFERROR(X660/同类汇总数据!I$10,0),IF(AND($G660="互联网版",$H660="口腔诊所"),IFERROR(X660/同类汇总数据!I$11,0))))))))))</f>
        <v>1.07766289484653</v>
      </c>
      <c r="AK660" s="61">
        <f>IF(AND($G660="正式版",$H660="中西医诊所"),IFERROR(Y660/同类汇总数据!J$3,0),IF(AND($G660="正式版",$H660="中医诊所"),IFERROR(Y660/同类汇总数据!J$4,0),IF(AND($G660="正式版",$H660="口腔诊所"),IFERROR(Y660/同类汇总数据!J$5,0),IF(AND($G660="检查版",$H660="中西医诊所"),IFERROR(Y660/同类汇总数据!J$6,0),IF(AND($G660="检查版",$H660="中医诊所"),IFERROR(Y660/同类汇总数据!J$7,0),IF(AND($G660="检查版",$H660="口腔诊所"),IFERROR(Y660/同类汇总数据!J$8,0),IF(AND($G660="互联网版",$H660="中西医诊所"),IFERROR(Y660/同类汇总数据!J$9,0),IF(AND($G660="互联网版",$H660="中医诊所"),IFERROR(Y660/同类汇总数据!J$10,0),IF(AND($G660="互联网版",$H660="口腔诊所"),IFERROR(Y660/同类汇总数据!J$11,0))))))))))</f>
        <v>1.11439825129831</v>
      </c>
      <c r="AL660" s="62" t="str">
        <f ca="1" t="shared" si="173"/>
        <v>-</v>
      </c>
      <c r="AM660" s="62" t="str">
        <f t="shared" si="174"/>
        <v>高于同行100%</v>
      </c>
      <c r="AN660" s="5" t="str">
        <f t="shared" si="175"/>
        <v/>
      </c>
      <c r="AO660" s="63">
        <f t="shared" si="176"/>
        <v>46104.3914142824</v>
      </c>
      <c r="AP660" s="5" t="str">
        <f t="shared" si="177"/>
        <v/>
      </c>
      <c r="AQ660" s="60">
        <v>45516.6791613079</v>
      </c>
    </row>
    <row r="661" ht="17" spans="1:43">
      <c r="A661" s="5">
        <f t="shared" si="170"/>
        <v>658</v>
      </c>
      <c r="B661" s="55" t="str">
        <f t="shared" si="169"/>
        <v>连续三月交易上升</v>
      </c>
      <c r="C661" s="2" t="str">
        <f t="shared" si="171"/>
        <v/>
      </c>
      <c r="D661" s="56" t="str">
        <f t="shared" si="172"/>
        <v>-</v>
      </c>
      <c r="E661" s="84" t="s">
        <v>1823</v>
      </c>
      <c r="F661" s="58">
        <v>45523.3905588194</v>
      </c>
      <c r="G661" s="59" t="s">
        <v>38</v>
      </c>
      <c r="H661" s="59" t="s">
        <v>39</v>
      </c>
      <c r="I661" s="59" t="s">
        <v>40</v>
      </c>
      <c r="J661" s="59" t="s">
        <v>78</v>
      </c>
      <c r="K661" s="59" t="s">
        <v>1824</v>
      </c>
      <c r="L661" s="59" t="s">
        <v>1825</v>
      </c>
      <c r="M661" s="60">
        <v>46104.3617708333</v>
      </c>
      <c r="N661" s="60">
        <v>46104.3984659722</v>
      </c>
      <c r="O661" s="60">
        <v>46104.3980776157</v>
      </c>
      <c r="P661" s="60">
        <v>46097.4669656597</v>
      </c>
      <c r="Q661" s="60">
        <v>46104.3984814815</v>
      </c>
      <c r="R661" s="59">
        <v>10056.21</v>
      </c>
      <c r="S661" s="59">
        <v>40656.68</v>
      </c>
      <c r="T661" s="59">
        <v>113290.07</v>
      </c>
      <c r="U661" s="59">
        <v>99466.11</v>
      </c>
      <c r="V661" s="59">
        <v>136</v>
      </c>
      <c r="W661" s="59">
        <v>520</v>
      </c>
      <c r="X661" s="59">
        <v>1548</v>
      </c>
      <c r="Y661" s="59">
        <v>1381</v>
      </c>
      <c r="Z661" s="59">
        <v>104.2621698113</v>
      </c>
      <c r="AA661" s="59">
        <v>0.3039743033</v>
      </c>
      <c r="AB661" s="59">
        <v>-0.2478700662</v>
      </c>
      <c r="AC661" s="59">
        <v>-0.1360439331</v>
      </c>
      <c r="AD661" s="61">
        <f>IF(AND($G661="正式版",$H661="中西医诊所"),IFERROR(R661/同类汇总数据!C$3,0),IF(AND($G661="正式版",$H661="中医诊所"),IFERROR(R661/同类汇总数据!C$4,0),IF(AND($G661="正式版",$H661="口腔诊所"),IFERROR(R661/同类汇总数据!C$5,0),IF(AND($G661="检查版",$H661="中西医诊所"),IFERROR(R661/同类汇总数据!C$6,0),IF(AND($G661="检查版",$H661="中医诊所"),IFERROR(R661/同类汇总数据!C$7,0),IF(AND($G661="检查版",$H661="口腔诊所"),IFERROR(R661/同类汇总数据!C$8,0),IF(AND($G661="互联网版",$H661="中西医诊所"),IFERROR(R661/同类汇总数据!C$9,0),IF(AND($G661="互联网版",$H661="中医诊所"),IFERROR(R661/同类汇总数据!C$10,0),IF(AND($G661="互联网版",$H661="口腔诊所"),IFERROR(R661/同类汇总数据!C$11,0))))))))))</f>
        <v>1.09882894463854</v>
      </c>
      <c r="AE661" s="61">
        <f>IF(AND($G661="正式版",$H661="中西医诊所"),IFERROR(S661/同类汇总数据!D$3,0),IF(AND($G661="正式版",$H661="中医诊所"),IFERROR(S661/同类汇总数据!D$4,0),IF(AND($G661="正式版",$H661="口腔诊所"),IFERROR(S661/同类汇总数据!D$5,0),IF(AND($G661="检查版",$H661="中西医诊所"),IFERROR(S661/同类汇总数据!D$6,0),IF(AND($G661="检查版",$H661="中医诊所"),IFERROR(S661/同类汇总数据!D$7,0),IF(AND($G661="检查版",$H661="口腔诊所"),IFERROR(S661/同类汇总数据!D$8,0),IF(AND($G661="互联网版",$H661="中西医诊所"),IFERROR(S661/同类汇总数据!D$9,0),IF(AND($G661="互联网版",$H661="中医诊所"),IFERROR(S661/同类汇总数据!D$10,0),IF(AND($G661="互联网版",$H661="口腔诊所"),IFERROR(S661/同类汇总数据!D$11,0))))))))))</f>
        <v>1.11437915717736</v>
      </c>
      <c r="AF661" s="61">
        <f>IF(AND($G661="正式版",$H661="中西医诊所"),IFERROR(T661/同类汇总数据!E$3,0),IF(AND($G661="正式版",$H661="中医诊所"),IFERROR(T661/同类汇总数据!E$4,0),IF(AND($G661="正式版",$H661="口腔诊所"),IFERROR(T661/同类汇总数据!E$5,0),IF(AND($G661="检查版",$H661="中西医诊所"),IFERROR(T661/同类汇总数据!E$6,0),IF(AND($G661="检查版",$H661="中医诊所"),IFERROR(T661/同类汇总数据!E$7,0),IF(AND($G661="检查版",$H661="口腔诊所"),IFERROR(T661/同类汇总数据!E$8,0),IF(AND($G661="互联网版",$H661="中西医诊所"),IFERROR(T661/同类汇总数据!E$9,0),IF(AND($G661="互联网版",$H661="中医诊所"),IFERROR(T661/同类汇总数据!E$10,0),IF(AND($G661="互联网版",$H661="口腔诊所"),IFERROR(T661/同类汇总数据!E$11,0))))))))))</f>
        <v>1.03825155755249</v>
      </c>
      <c r="AG661" s="61">
        <f>IF(AND($G661="正式版",$H661="中西医诊所"),IFERROR(U661/同类汇总数据!F$3,0),IF(AND($G661="正式版",$H661="中医诊所"),IFERROR(U661/同类汇总数据!F$4,0),IF(AND($G661="正式版",$H661="口腔诊所"),IFERROR(U661/同类汇总数据!F$5,0),IF(AND($G661="检查版",$H661="中西医诊所"),IFERROR(U661/同类汇总数据!F$6,0),IF(AND($G661="检查版",$H661="中医诊所"),IFERROR(U661/同类汇总数据!F$7,0),IF(AND($G661="检查版",$H661="口腔诊所"),IFERROR(U661/同类汇总数据!F$8,0),IF(AND($G661="互联网版",$H661="中西医诊所"),IFERROR(U661/同类汇总数据!F$9,0),IF(AND($G661="互联网版",$H661="中医诊所"),IFERROR(U661/同类汇总数据!F$10,0),IF(AND($G661="互联网版",$H661="口腔诊所"),IFERROR(U661/同类汇总数据!F$11,0))))))))))</f>
        <v>1.03693507740067</v>
      </c>
      <c r="AH661" s="61">
        <f>IF(AND($G661="正式版",$H661="中西医诊所"),IFERROR(V661/同类汇总数据!G$3,0),IF(AND($G661="正式版",$H661="中医诊所"),IFERROR(V661/同类汇总数据!G$4,0),IF(AND($G661="正式版",$H661="口腔诊所"),IFERROR(V661/同类汇总数据!G$5,0),IF(AND($G661="检查版",$H661="中西医诊所"),IFERROR(V661/同类汇总数据!G$6,0),IF(AND($G661="检查版",$H661="中医诊所"),IFERROR(V661/同类汇总数据!G$7,0),IF(AND($G661="检查版",$H661="口腔诊所"),IFERROR(V661/同类汇总数据!G$8,0),IF(AND($G661="互联网版",$H661="中西医诊所"),IFERROR(V661/同类汇总数据!G$9,0),IF(AND($G661="互联网版",$H661="中医诊所"),IFERROR(V661/同类汇总数据!G$10,0),IF(AND($G661="互联网版",$H661="口腔诊所"),IFERROR(V661/同类汇总数据!G$11,0))))))))))</f>
        <v>1.43458251011855</v>
      </c>
      <c r="AI661" s="61">
        <f>IF(AND($G661="正式版",$H661="中西医诊所"),IFERROR(W661/同类汇总数据!H$3,0),IF(AND($G661="正式版",$H661="中医诊所"),IFERROR(W661/同类汇总数据!H$4,0),IF(AND($G661="正式版",$H661="口腔诊所"),IFERROR(W661/同类汇总数据!H$5,0),IF(AND($G661="检查版",$H661="中西医诊所"),IFERROR(W661/同类汇总数据!H$6,0),IF(AND($G661="检查版",$H661="中医诊所"),IFERROR(W661/同类汇总数据!H$7,0),IF(AND($G661="检查版",$H661="口腔诊所"),IFERROR(W661/同类汇总数据!H$8,0),IF(AND($G661="互联网版",$H661="中西医诊所"),IFERROR(W661/同类汇总数据!H$9,0),IF(AND($G661="互联网版",$H661="中医诊所"),IFERROR(W661/同类汇总数据!H$10,0),IF(AND($G661="互联网版",$H661="口腔诊所"),IFERROR(W661/同类汇总数据!H$11,0))))))))))</f>
        <v>1.42220121740424</v>
      </c>
      <c r="AJ661" s="61">
        <f>IF(AND($G661="正式版",$H661="中西医诊所"),IFERROR(X661/同类汇总数据!I$3,0),IF(AND($G661="正式版",$H661="中医诊所"),IFERROR(X661/同类汇总数据!I$4,0),IF(AND($G661="正式版",$H661="口腔诊所"),IFERROR(X661/同类汇总数据!I$5,0),IF(AND($G661="检查版",$H661="中西医诊所"),IFERROR(X661/同类汇总数据!I$6,0),IF(AND($G661="检查版",$H661="中医诊所"),IFERROR(X661/同类汇总数据!I$7,0),IF(AND($G661="检查版",$H661="口腔诊所"),IFERROR(X661/同类汇总数据!I$8,0),IF(AND($G661="互联网版",$H661="中西医诊所"),IFERROR(X661/同类汇总数据!I$9,0),IF(AND($G661="互联网版",$H661="中医诊所"),IFERROR(X661/同类汇总数据!I$10,0),IF(AND($G661="互联网版",$H661="口腔诊所"),IFERROR(X661/同类汇总数据!I$11,0))))))))))</f>
        <v>1.36880931009623</v>
      </c>
      <c r="AK661" s="61">
        <f>IF(AND($G661="正式版",$H661="中西医诊所"),IFERROR(Y661/同类汇总数据!J$3,0),IF(AND($G661="正式版",$H661="中医诊所"),IFERROR(Y661/同类汇总数据!J$4,0),IF(AND($G661="正式版",$H661="口腔诊所"),IFERROR(Y661/同类汇总数据!J$5,0),IF(AND($G661="检查版",$H661="中西医诊所"),IFERROR(Y661/同类汇总数据!J$6,0),IF(AND($G661="检查版",$H661="中医诊所"),IFERROR(Y661/同类汇总数据!J$7,0),IF(AND($G661="检查版",$H661="口腔诊所"),IFERROR(Y661/同类汇总数据!J$8,0),IF(AND($G661="互联网版",$H661="中西医诊所"),IFERROR(Y661/同类汇总数据!J$9,0),IF(AND($G661="互联网版",$H661="中医诊所"),IFERROR(Y661/同类汇总数据!J$10,0),IF(AND($G661="互联网版",$H661="口腔诊所"),IFERROR(Y661/同类汇总数据!J$11,0))))))))))</f>
        <v>1.37992035031791</v>
      </c>
      <c r="AL661" s="62" t="str">
        <f ca="1" t="shared" si="173"/>
        <v>-</v>
      </c>
      <c r="AM661" s="62" t="str">
        <f t="shared" si="174"/>
        <v/>
      </c>
      <c r="AN661" s="5" t="str">
        <f t="shared" si="175"/>
        <v>高于同行20%</v>
      </c>
      <c r="AO661" s="63">
        <f t="shared" si="176"/>
        <v>46104.3984814815</v>
      </c>
      <c r="AP661" s="5" t="str">
        <f t="shared" si="177"/>
        <v/>
      </c>
      <c r="AQ661" s="60">
        <v>45516.8767713889</v>
      </c>
    </row>
    <row r="662" ht="17" spans="1:43">
      <c r="A662" s="5">
        <f t="shared" si="170"/>
        <v>659</v>
      </c>
      <c r="B662" s="55" t="str">
        <f t="shared" si="169"/>
        <v>交易波动较大</v>
      </c>
      <c r="C662" s="2" t="str">
        <f t="shared" si="171"/>
        <v/>
      </c>
      <c r="D662" s="56" t="str">
        <f t="shared" si="172"/>
        <v>-</v>
      </c>
      <c r="E662" s="84" t="s">
        <v>1826</v>
      </c>
      <c r="F662" s="58">
        <v>45523.3925742361</v>
      </c>
      <c r="G662" s="59" t="s">
        <v>38</v>
      </c>
      <c r="H662" s="59" t="s">
        <v>63</v>
      </c>
      <c r="I662" s="59" t="s">
        <v>40</v>
      </c>
      <c r="J662" s="59" t="s">
        <v>155</v>
      </c>
      <c r="K662" s="59" t="s">
        <v>1827</v>
      </c>
      <c r="L662" s="59"/>
      <c r="M662" s="60">
        <v>46103.3783449074</v>
      </c>
      <c r="N662" s="60">
        <v>46102.5036325231</v>
      </c>
      <c r="O662" s="60">
        <v>46102.5029780324</v>
      </c>
      <c r="P662" s="60">
        <v>46089.520103287</v>
      </c>
      <c r="Q662" s="60">
        <v>46089.5211153009</v>
      </c>
      <c r="R662" s="59">
        <v>6450</v>
      </c>
      <c r="S662" s="59">
        <v>11860</v>
      </c>
      <c r="T662" s="59">
        <v>29615</v>
      </c>
      <c r="U662" s="59">
        <v>29615</v>
      </c>
      <c r="V662" s="59">
        <v>5</v>
      </c>
      <c r="W662" s="59">
        <v>19</v>
      </c>
      <c r="X662" s="59">
        <v>46</v>
      </c>
      <c r="Y662" s="59">
        <v>46</v>
      </c>
      <c r="Z662" s="59">
        <v>800.4054054054</v>
      </c>
      <c r="AA662" s="59">
        <v>-0.1266568483</v>
      </c>
      <c r="AB662" s="59">
        <v>2.2526946108</v>
      </c>
      <c r="AC662" s="59">
        <v>-0.4209431345</v>
      </c>
      <c r="AD662" s="61">
        <f>IF(AND($G662="正式版",$H662="中西医诊所"),IFERROR(R662/同类汇总数据!C$3,0),IF(AND($G662="正式版",$H662="中医诊所"),IFERROR(R662/同类汇总数据!C$4,0),IF(AND($G662="正式版",$H662="口腔诊所"),IFERROR(R662/同类汇总数据!C$5,0),IF(AND($G662="检查版",$H662="中西医诊所"),IFERROR(R662/同类汇总数据!C$6,0),IF(AND($G662="检查版",$H662="中医诊所"),IFERROR(R662/同类汇总数据!C$7,0),IF(AND($G662="检查版",$H662="口腔诊所"),IFERROR(R662/同类汇总数据!C$8,0),IF(AND($G662="互联网版",$H662="中西医诊所"),IFERROR(R662/同类汇总数据!C$9,0),IF(AND($G662="互联网版",$H662="中医诊所"),IFERROR(R662/同类汇总数据!C$10,0),IF(AND($G662="互联网版",$H662="口腔诊所"),IFERROR(R662/同类汇总数据!C$11,0))))))))))</f>
        <v>0.645158450647777</v>
      </c>
      <c r="AE662" s="61">
        <f>IF(AND($G662="正式版",$H662="中西医诊所"),IFERROR(S662/同类汇总数据!D$3,0),IF(AND($G662="正式版",$H662="中医诊所"),IFERROR(S662/同类汇总数据!D$4,0),IF(AND($G662="正式版",$H662="口腔诊所"),IFERROR(S662/同类汇总数据!D$5,0),IF(AND($G662="检查版",$H662="中西医诊所"),IFERROR(S662/同类汇总数据!D$6,0),IF(AND($G662="检查版",$H662="中医诊所"),IFERROR(S662/同类汇总数据!D$7,0),IF(AND($G662="检查版",$H662="口腔诊所"),IFERROR(S662/同类汇总数据!D$8,0),IF(AND($G662="互联网版",$H662="中西医诊所"),IFERROR(S662/同类汇总数据!D$9,0),IF(AND($G662="互联网版",$H662="中医诊所"),IFERROR(S662/同类汇总数据!D$10,0),IF(AND($G662="互联网版",$H662="口腔诊所"),IFERROR(S662/同类汇总数据!D$11,0))))))))))</f>
        <v>0.273077956769345</v>
      </c>
      <c r="AF662" s="61">
        <f>IF(AND($G662="正式版",$H662="中西医诊所"),IFERROR(T662/同类汇总数据!E$3,0),IF(AND($G662="正式版",$H662="中医诊所"),IFERROR(T662/同类汇总数据!E$4,0),IF(AND($G662="正式版",$H662="口腔诊所"),IFERROR(T662/同类汇总数据!E$5,0),IF(AND($G662="检查版",$H662="中西医诊所"),IFERROR(T662/同类汇总数据!E$6,0),IF(AND($G662="检查版",$H662="中医诊所"),IFERROR(T662/同类汇总数据!E$7,0),IF(AND($G662="检查版",$H662="口腔诊所"),IFERROR(T662/同类汇总数据!E$8,0),IF(AND($G662="互联网版",$H662="中西医诊所"),IFERROR(T662/同类汇总数据!E$9,0),IF(AND($G662="互联网版",$H662="中医诊所"),IFERROR(T662/同类汇总数据!E$10,0),IF(AND($G662="互联网版",$H662="口腔诊所"),IFERROR(T662/同类汇总数据!E$11,0))))))))))</f>
        <v>0.267121960117632</v>
      </c>
      <c r="AG662" s="61">
        <f>IF(AND($G662="正式版",$H662="中西医诊所"),IFERROR(U662/同类汇总数据!F$3,0),IF(AND($G662="正式版",$H662="中医诊所"),IFERROR(U662/同类汇总数据!F$4,0),IF(AND($G662="正式版",$H662="口腔诊所"),IFERROR(U662/同类汇总数据!F$5,0),IF(AND($G662="检查版",$H662="中西医诊所"),IFERROR(U662/同类汇总数据!F$6,0),IF(AND($G662="检查版",$H662="中医诊所"),IFERROR(U662/同类汇总数据!F$7,0),IF(AND($G662="检查版",$H662="口腔诊所"),IFERROR(U662/同类汇总数据!F$8,0),IF(AND($G662="互联网版",$H662="中西医诊所"),IFERROR(U662/同类汇总数据!F$9,0),IF(AND($G662="互联网版",$H662="中医诊所"),IFERROR(U662/同类汇总数据!F$10,0),IF(AND($G662="互联网版",$H662="口腔诊所"),IFERROR(U662/同类汇总数据!F$11,0))))))))))</f>
        <v>0.296452392388063</v>
      </c>
      <c r="AH662" s="61">
        <f>IF(AND($G662="正式版",$H662="中西医诊所"),IFERROR(V662/同类汇总数据!G$3,0),IF(AND($G662="正式版",$H662="中医诊所"),IFERROR(V662/同类汇总数据!G$4,0),IF(AND($G662="正式版",$H662="口腔诊所"),IFERROR(V662/同类汇总数据!G$5,0),IF(AND($G662="检查版",$H662="中西医诊所"),IFERROR(V662/同类汇总数据!G$6,0),IF(AND($G662="检查版",$H662="中医诊所"),IFERROR(V662/同类汇总数据!G$7,0),IF(AND($G662="检查版",$H662="口腔诊所"),IFERROR(V662/同类汇总数据!G$8,0),IF(AND($G662="互联网版",$H662="中西医诊所"),IFERROR(V662/同类汇总数据!G$9,0),IF(AND($G662="互联网版",$H662="中医诊所"),IFERROR(V662/同类汇总数据!G$10,0),IF(AND($G662="互联网版",$H662="口腔诊所"),IFERROR(V662/同类汇总数据!G$11,0))))))))))</f>
        <v>0.37157040516037</v>
      </c>
      <c r="AI662" s="61">
        <f>IF(AND($G662="正式版",$H662="中西医诊所"),IFERROR(W662/同类汇总数据!H$3,0),IF(AND($G662="正式版",$H662="中医诊所"),IFERROR(W662/同类汇总数据!H$4,0),IF(AND($G662="正式版",$H662="口腔诊所"),IFERROR(W662/同类汇总数据!H$5,0),IF(AND($G662="检查版",$H662="中西医诊所"),IFERROR(W662/同类汇总数据!H$6,0),IF(AND($G662="检查版",$H662="中医诊所"),IFERROR(W662/同类汇总数据!H$7,0),IF(AND($G662="检查版",$H662="口腔诊所"),IFERROR(W662/同类汇总数据!H$8,0),IF(AND($G662="互联网版",$H662="中西医诊所"),IFERROR(W662/同类汇总数据!H$9,0),IF(AND($G662="互联网版",$H662="中医诊所"),IFERROR(W662/同类汇总数据!H$10,0),IF(AND($G662="互联网版",$H662="口腔诊所"),IFERROR(W662/同类汇总数据!H$11,0))))))))))</f>
        <v>0.334587743874843</v>
      </c>
      <c r="AJ662" s="61">
        <f>IF(AND($G662="正式版",$H662="中西医诊所"),IFERROR(X662/同类汇总数据!I$3,0),IF(AND($G662="正式版",$H662="中医诊所"),IFERROR(X662/同类汇总数据!I$4,0),IF(AND($G662="正式版",$H662="口腔诊所"),IFERROR(X662/同类汇总数据!I$5,0),IF(AND($G662="检查版",$H662="中西医诊所"),IFERROR(X662/同类汇总数据!I$6,0),IF(AND($G662="检查版",$H662="中医诊所"),IFERROR(X662/同类汇总数据!I$7,0),IF(AND($G662="检查版",$H662="口腔诊所"),IFERROR(X662/同类汇总数据!I$8,0),IF(AND($G662="互联网版",$H662="中西医诊所"),IFERROR(X662/同类汇总数据!I$9,0),IF(AND($G662="互联网版",$H662="中医诊所"),IFERROR(X662/同类汇总数据!I$10,0),IF(AND($G662="互联网版",$H662="口腔诊所"),IFERROR(X662/同类汇总数据!I$11,0))))))))))</f>
        <v>0.311776686559375</v>
      </c>
      <c r="AK662" s="61">
        <f>IF(AND($G662="正式版",$H662="中西医诊所"),IFERROR(Y662/同类汇总数据!J$3,0),IF(AND($G662="正式版",$H662="中医诊所"),IFERROR(Y662/同类汇总数据!J$4,0),IF(AND($G662="正式版",$H662="口腔诊所"),IFERROR(Y662/同类汇总数据!J$5,0),IF(AND($G662="检查版",$H662="中西医诊所"),IFERROR(Y662/同类汇总数据!J$6,0),IF(AND($G662="检查版",$H662="中医诊所"),IFERROR(Y662/同类汇总数据!J$7,0),IF(AND($G662="检查版",$H662="口腔诊所"),IFERROR(Y662/同类汇总数据!J$8,0),IF(AND($G662="互联网版",$H662="中西医诊所"),IFERROR(Y662/同类汇总数据!J$9,0),IF(AND($G662="互联网版",$H662="中医诊所"),IFERROR(Y662/同类汇总数据!J$10,0),IF(AND($G662="互联网版",$H662="口腔诊所"),IFERROR(Y662/同类汇总数据!J$11,0))))))))))</f>
        <v>0.346367024052178</v>
      </c>
      <c r="AL662" s="62" t="str">
        <f ca="1" t="shared" si="173"/>
        <v>-</v>
      </c>
      <c r="AM662" s="62" t="str">
        <f t="shared" si="174"/>
        <v>低于同行50%</v>
      </c>
      <c r="AN662" s="5" t="str">
        <f t="shared" si="175"/>
        <v>低于同行50%</v>
      </c>
      <c r="AO662" s="63">
        <f t="shared" si="176"/>
        <v>46103.3783449074</v>
      </c>
      <c r="AP662" s="5" t="str">
        <f t="shared" si="177"/>
        <v/>
      </c>
      <c r="AQ662" s="60">
        <v>45520.5490610532</v>
      </c>
    </row>
    <row r="663" ht="17" spans="1:43">
      <c r="A663" s="5">
        <f t="shared" si="170"/>
        <v>660</v>
      </c>
      <c r="B663" s="55" t="str">
        <f t="shared" si="169"/>
        <v>连续三月交易上升</v>
      </c>
      <c r="C663" s="2" t="str">
        <f t="shared" si="171"/>
        <v/>
      </c>
      <c r="D663" s="56" t="str">
        <f t="shared" si="172"/>
        <v>-</v>
      </c>
      <c r="E663" s="84" t="s">
        <v>1828</v>
      </c>
      <c r="F663" s="58">
        <v>45523.3954159607</v>
      </c>
      <c r="G663" s="59" t="s">
        <v>38</v>
      </c>
      <c r="H663" s="59" t="s">
        <v>39</v>
      </c>
      <c r="I663" s="59" t="s">
        <v>40</v>
      </c>
      <c r="J663" s="59" t="s">
        <v>117</v>
      </c>
      <c r="K663" s="59" t="s">
        <v>1829</v>
      </c>
      <c r="L663" s="59"/>
      <c r="M663" s="60">
        <v>46104.375474537</v>
      </c>
      <c r="N663" s="60">
        <v>46104.3955528935</v>
      </c>
      <c r="O663" s="60">
        <v>46104.3952826157</v>
      </c>
      <c r="P663" s="60">
        <v>46099.6370553588</v>
      </c>
      <c r="Q663" s="60">
        <v>46104.3955619907</v>
      </c>
      <c r="R663" s="59">
        <v>5601.78</v>
      </c>
      <c r="S663" s="59">
        <v>19047.36</v>
      </c>
      <c r="T663" s="59">
        <v>50824.97</v>
      </c>
      <c r="U663" s="59">
        <v>47583.85</v>
      </c>
      <c r="V663" s="59">
        <v>99</v>
      </c>
      <c r="W663" s="59">
        <v>378</v>
      </c>
      <c r="X663" s="59">
        <v>1006</v>
      </c>
      <c r="Y663" s="59">
        <v>946</v>
      </c>
      <c r="Z663" s="59">
        <v>90.0361480076</v>
      </c>
      <c r="AA663" s="59">
        <v>0.3262719004</v>
      </c>
      <c r="AB663" s="59">
        <v>-0.1753815307</v>
      </c>
      <c r="AC663" s="59">
        <v>0.0458049279</v>
      </c>
      <c r="AD663" s="61">
        <f>IF(AND($G663="正式版",$H663="中西医诊所"),IFERROR(R663/同类汇总数据!C$3,0),IF(AND($G663="正式版",$H663="中医诊所"),IFERROR(R663/同类汇总数据!C$4,0),IF(AND($G663="正式版",$H663="口腔诊所"),IFERROR(R663/同类汇总数据!C$5,0),IF(AND($G663="检查版",$H663="中西医诊所"),IFERROR(R663/同类汇总数据!C$6,0),IF(AND($G663="检查版",$H663="中医诊所"),IFERROR(R663/同类汇总数据!C$7,0),IF(AND($G663="检查版",$H663="口腔诊所"),IFERROR(R663/同类汇总数据!C$8,0),IF(AND($G663="互联网版",$H663="中西医诊所"),IFERROR(R663/同类汇总数据!C$9,0),IF(AND($G663="互联网版",$H663="中医诊所"),IFERROR(R663/同类汇总数据!C$10,0),IF(AND($G663="互联网版",$H663="口腔诊所"),IFERROR(R663/同类汇总数据!C$11,0))))))))))</f>
        <v>0.612099190997131</v>
      </c>
      <c r="AE663" s="61">
        <f>IF(AND($G663="正式版",$H663="中西医诊所"),IFERROR(S663/同类汇总数据!D$3,0),IF(AND($G663="正式版",$H663="中医诊所"),IFERROR(S663/同类汇总数据!D$4,0),IF(AND($G663="正式版",$H663="口腔诊所"),IFERROR(S663/同类汇总数据!D$5,0),IF(AND($G663="检查版",$H663="中西医诊所"),IFERROR(S663/同类汇总数据!D$6,0),IF(AND($G663="检查版",$H663="中医诊所"),IFERROR(S663/同类汇总数据!D$7,0),IF(AND($G663="检查版",$H663="口腔诊所"),IFERROR(S663/同类汇总数据!D$8,0),IF(AND($G663="互联网版",$H663="中西医诊所"),IFERROR(S663/同类汇总数据!D$9,0),IF(AND($G663="互联网版",$H663="中医诊所"),IFERROR(S663/同类汇总数据!D$10,0),IF(AND($G663="互联网版",$H663="口腔诊所"),IFERROR(S663/同类汇总数据!D$11,0))))))))))</f>
        <v>0.522078560847903</v>
      </c>
      <c r="AF663" s="61">
        <f>IF(AND($G663="正式版",$H663="中西医诊所"),IFERROR(T663/同类汇总数据!E$3,0),IF(AND($G663="正式版",$H663="中医诊所"),IFERROR(T663/同类汇总数据!E$4,0),IF(AND($G663="正式版",$H663="口腔诊所"),IFERROR(T663/同类汇总数据!E$5,0),IF(AND($G663="检查版",$H663="中西医诊所"),IFERROR(T663/同类汇总数据!E$6,0),IF(AND($G663="检查版",$H663="中医诊所"),IFERROR(T663/同类汇总数据!E$7,0),IF(AND($G663="检查版",$H663="口腔诊所"),IFERROR(T663/同类汇总数据!E$8,0),IF(AND($G663="互联网版",$H663="中西医诊所"),IFERROR(T663/同类汇总数据!E$9,0),IF(AND($G663="互联网版",$H663="中医诊所"),IFERROR(T663/同类汇总数据!E$10,0),IF(AND($G663="互联网版",$H663="口腔诊所"),IFERROR(T663/同类汇总数据!E$11,0))))))))))</f>
        <v>0.465787551063023</v>
      </c>
      <c r="AG663" s="61">
        <f>IF(AND($G663="正式版",$H663="中西医诊所"),IFERROR(U663/同类汇总数据!F$3,0),IF(AND($G663="正式版",$H663="中医诊所"),IFERROR(U663/同类汇总数据!F$4,0),IF(AND($G663="正式版",$H663="口腔诊所"),IFERROR(U663/同类汇总数据!F$5,0),IF(AND($G663="检查版",$H663="中西医诊所"),IFERROR(U663/同类汇总数据!F$6,0),IF(AND($G663="检查版",$H663="中医诊所"),IFERROR(U663/同类汇总数据!F$7,0),IF(AND($G663="检查版",$H663="口腔诊所"),IFERROR(U663/同类汇总数据!F$8,0),IF(AND($G663="互联网版",$H663="中西医诊所"),IFERROR(U663/同类汇总数据!F$9,0),IF(AND($G663="互联网版",$H663="中医诊所"),IFERROR(U663/同类汇总数据!F$10,0),IF(AND($G663="互联网版",$H663="口腔诊所"),IFERROR(U663/同类汇总数据!F$11,0))))))))))</f>
        <v>0.496062057546757</v>
      </c>
      <c r="AH663" s="61">
        <f>IF(AND($G663="正式版",$H663="中西医诊所"),IFERROR(V663/同类汇总数据!G$3,0),IF(AND($G663="正式版",$H663="中医诊所"),IFERROR(V663/同类汇总数据!G$4,0),IF(AND($G663="正式版",$H663="口腔诊所"),IFERROR(V663/同类汇总数据!G$5,0),IF(AND($G663="检查版",$H663="中西医诊所"),IFERROR(V663/同类汇总数据!G$6,0),IF(AND($G663="检查版",$H663="中医诊所"),IFERROR(V663/同类汇总数据!G$7,0),IF(AND($G663="检查版",$H663="口腔诊所"),IFERROR(V663/同类汇总数据!G$8,0),IF(AND($G663="互联网版",$H663="中西医诊所"),IFERROR(V663/同类汇总数据!G$9,0),IF(AND($G663="互联网版",$H663="中医诊所"),IFERROR(V663/同类汇总数据!G$10,0),IF(AND($G663="互联网版",$H663="口腔诊所"),IFERROR(V663/同类汇总数据!G$11,0))))))))))</f>
        <v>1.04429168015983</v>
      </c>
      <c r="AI663" s="61">
        <f>IF(AND($G663="正式版",$H663="中西医诊所"),IFERROR(W663/同类汇总数据!H$3,0),IF(AND($G663="正式版",$H663="中医诊所"),IFERROR(W663/同类汇总数据!H$4,0),IF(AND($G663="正式版",$H663="口腔诊所"),IFERROR(W663/同类汇总数据!H$5,0),IF(AND($G663="检查版",$H663="中西医诊所"),IFERROR(W663/同类汇总数据!H$6,0),IF(AND($G663="检查版",$H663="中医诊所"),IFERROR(W663/同类汇总数据!H$7,0),IF(AND($G663="检查版",$H663="口腔诊所"),IFERROR(W663/同类汇总数据!H$8,0),IF(AND($G663="互联网版",$H663="中西医诊所"),IFERROR(W663/同类汇总数据!H$9,0),IF(AND($G663="互联网版",$H663="中医诊所"),IFERROR(W663/同类汇总数据!H$10,0),IF(AND($G663="互联网版",$H663="口腔诊所"),IFERROR(W663/同类汇总数据!H$11,0))))))))))</f>
        <v>1.03383088495924</v>
      </c>
      <c r="AJ663" s="61">
        <f>IF(AND($G663="正式版",$H663="中西医诊所"),IFERROR(X663/同类汇总数据!I$3,0),IF(AND($G663="正式版",$H663="中医诊所"),IFERROR(X663/同类汇总数据!I$4,0),IF(AND($G663="正式版",$H663="口腔诊所"),IFERROR(X663/同类汇总数据!I$5,0),IF(AND($G663="检查版",$H663="中西医诊所"),IFERROR(X663/同类汇总数据!I$6,0),IF(AND($G663="检查版",$H663="中医诊所"),IFERROR(X663/同类汇总数据!I$7,0),IF(AND($G663="检查版",$H663="口腔诊所"),IFERROR(X663/同类汇总数据!I$8,0),IF(AND($G663="互联网版",$H663="中西医诊所"),IFERROR(X663/同类汇总数据!I$9,0),IF(AND($G663="互联网版",$H663="中医诊所"),IFERROR(X663/同类汇总数据!I$10,0),IF(AND($G663="互联网版",$H663="口腔诊所"),IFERROR(X663/同类汇总数据!I$11,0))))))))))</f>
        <v>0.889549202814477</v>
      </c>
      <c r="AK663" s="61">
        <f>IF(AND($G663="正式版",$H663="中西医诊所"),IFERROR(Y663/同类汇总数据!J$3,0),IF(AND($G663="正式版",$H663="中医诊所"),IFERROR(Y663/同类汇总数据!J$4,0),IF(AND($G663="正式版",$H663="口腔诊所"),IFERROR(Y663/同类汇总数据!J$5,0),IF(AND($G663="检查版",$H663="中西医诊所"),IFERROR(Y663/同类汇总数据!J$6,0),IF(AND($G663="检查版",$H663="中医诊所"),IFERROR(Y663/同类汇总数据!J$7,0),IF(AND($G663="检查版",$H663="口腔诊所"),IFERROR(Y663/同类汇总数据!J$8,0),IF(AND($G663="互联网版",$H663="中西医诊所"),IFERROR(Y663/同类汇总数据!J$9,0),IF(AND($G663="互联网版",$H663="中医诊所"),IFERROR(Y663/同类汇总数据!J$10,0),IF(AND($G663="互联网版",$H663="口腔诊所"),IFERROR(Y663/同类汇总数据!J$11,0))))))))))</f>
        <v>0.945260428240944</v>
      </c>
      <c r="AL663" s="62" t="str">
        <f ca="1" t="shared" si="173"/>
        <v>-</v>
      </c>
      <c r="AM663" s="62" t="str">
        <f t="shared" si="174"/>
        <v/>
      </c>
      <c r="AN663" s="5" t="str">
        <f t="shared" si="175"/>
        <v/>
      </c>
      <c r="AO663" s="63">
        <f t="shared" si="176"/>
        <v>46104.3955619907</v>
      </c>
      <c r="AP663" s="5" t="str">
        <f t="shared" si="177"/>
        <v/>
      </c>
      <c r="AQ663" s="60">
        <v>45520.5993121991</v>
      </c>
    </row>
    <row r="664" ht="17" spans="1:43">
      <c r="A664" s="5">
        <f t="shared" ref="A664:A673" si="178">ROW()-3</f>
        <v>661</v>
      </c>
      <c r="B664" s="55" t="str">
        <f t="shared" si="169"/>
        <v>连续三月交易上升</v>
      </c>
      <c r="C664" s="2" t="str">
        <f t="shared" si="171"/>
        <v/>
      </c>
      <c r="D664" s="56" t="str">
        <f t="shared" si="172"/>
        <v>-</v>
      </c>
      <c r="E664" s="84" t="s">
        <v>1830</v>
      </c>
      <c r="F664" s="58">
        <v>45523.3961707407</v>
      </c>
      <c r="G664" s="59" t="s">
        <v>38</v>
      </c>
      <c r="H664" s="59" t="s">
        <v>39</v>
      </c>
      <c r="I664" s="59" t="s">
        <v>40</v>
      </c>
      <c r="J664" s="59" t="s">
        <v>53</v>
      </c>
      <c r="K664" s="59" t="s">
        <v>1831</v>
      </c>
      <c r="L664" s="59"/>
      <c r="M664" s="60">
        <v>46104.3482407407</v>
      </c>
      <c r="N664" s="60">
        <v>46104.3493687037</v>
      </c>
      <c r="O664" s="60">
        <v>46104.3488770718</v>
      </c>
      <c r="P664" s="60">
        <v>46082.7394019792</v>
      </c>
      <c r="Q664" s="60">
        <v>46104.3493972569</v>
      </c>
      <c r="R664" s="59">
        <v>1570</v>
      </c>
      <c r="S664" s="59">
        <v>3735</v>
      </c>
      <c r="T664" s="59">
        <v>10422</v>
      </c>
      <c r="U664" s="59">
        <v>9057</v>
      </c>
      <c r="V664" s="59">
        <v>23</v>
      </c>
      <c r="W664" s="59">
        <v>59</v>
      </c>
      <c r="X664" s="59">
        <v>163</v>
      </c>
      <c r="Y664" s="59">
        <v>144</v>
      </c>
      <c r="Z664" s="59">
        <v>84.6448598131</v>
      </c>
      <c r="AA664" s="59">
        <v>0.5</v>
      </c>
      <c r="AB664" s="59">
        <v>-0.4067190851</v>
      </c>
      <c r="AC664" s="59">
        <v>-0.2404307303</v>
      </c>
      <c r="AD664" s="61">
        <f>IF(AND($G664="正式版",$H664="中西医诊所"),IFERROR(R664/同类汇总数据!C$3,0),IF(AND($G664="正式版",$H664="中医诊所"),IFERROR(R664/同类汇总数据!C$4,0),IF(AND($G664="正式版",$H664="口腔诊所"),IFERROR(R664/同类汇总数据!C$5,0),IF(AND($G664="检查版",$H664="中西医诊所"),IFERROR(R664/同类汇总数据!C$6,0),IF(AND($G664="检查版",$H664="中医诊所"),IFERROR(R664/同类汇总数据!C$7,0),IF(AND($G664="检查版",$H664="口腔诊所"),IFERROR(R664/同类汇总数据!C$8,0),IF(AND($G664="互联网版",$H664="中西医诊所"),IFERROR(R664/同类汇总数据!C$9,0),IF(AND($G664="互联网版",$H664="中医诊所"),IFERROR(R664/同类汇总数据!C$10,0),IF(AND($G664="互联网版",$H664="口腔诊所"),IFERROR(R664/同类汇总数据!C$11,0))))))))))</f>
        <v>0.171551851351802</v>
      </c>
      <c r="AE664" s="61">
        <f>IF(AND($G664="正式版",$H664="中西医诊所"),IFERROR(S664/同类汇总数据!D$3,0),IF(AND($G664="正式版",$H664="中医诊所"),IFERROR(S664/同类汇总数据!D$4,0),IF(AND($G664="正式版",$H664="口腔诊所"),IFERROR(S664/同类汇总数据!D$5,0),IF(AND($G664="检查版",$H664="中西医诊所"),IFERROR(S664/同类汇总数据!D$6,0),IF(AND($G664="检查版",$H664="中医诊所"),IFERROR(S664/同类汇总数据!D$7,0),IF(AND($G664="检查版",$H664="口腔诊所"),IFERROR(S664/同类汇总数据!D$8,0),IF(AND($G664="互联网版",$H664="中西医诊所"),IFERROR(S664/同类汇总数据!D$9,0),IF(AND($G664="互联网版",$H664="中医诊所"),IFERROR(S664/同类汇总数据!D$10,0),IF(AND($G664="互联网版",$H664="口腔诊所"),IFERROR(S664/同类汇总数据!D$11,0))))))))))</f>
        <v>0.102374472093084</v>
      </c>
      <c r="AF664" s="61">
        <f>IF(AND($G664="正式版",$H664="中西医诊所"),IFERROR(T664/同类汇总数据!E$3,0),IF(AND($G664="正式版",$H664="中医诊所"),IFERROR(T664/同类汇总数据!E$4,0),IF(AND($G664="正式版",$H664="口腔诊所"),IFERROR(T664/同类汇总数据!E$5,0),IF(AND($G664="检查版",$H664="中西医诊所"),IFERROR(T664/同类汇总数据!E$6,0),IF(AND($G664="检查版",$H664="中医诊所"),IFERROR(T664/同类汇总数据!E$7,0),IF(AND($G664="检查版",$H664="口腔诊所"),IFERROR(T664/同类汇总数据!E$8,0),IF(AND($G664="互联网版",$H664="中西医诊所"),IFERROR(T664/同类汇总数据!E$9,0),IF(AND($G664="互联网版",$H664="中医诊所"),IFERROR(T664/同类汇总数据!E$10,0),IF(AND($G664="互联网版",$H664="口腔诊所"),IFERROR(T664/同类汇总数据!E$11,0))))))))))</f>
        <v>0.095512852386904</v>
      </c>
      <c r="AG664" s="61">
        <f>IF(AND($G664="正式版",$H664="中西医诊所"),IFERROR(U664/同类汇总数据!F$3,0),IF(AND($G664="正式版",$H664="中医诊所"),IFERROR(U664/同类汇总数据!F$4,0),IF(AND($G664="正式版",$H664="口腔诊所"),IFERROR(U664/同类汇总数据!F$5,0),IF(AND($G664="检查版",$H664="中西医诊所"),IFERROR(U664/同类汇总数据!F$6,0),IF(AND($G664="检查版",$H664="中医诊所"),IFERROR(U664/同类汇总数据!F$7,0),IF(AND($G664="检查版",$H664="口腔诊所"),IFERROR(U664/同类汇总数据!F$8,0),IF(AND($G664="互联网版",$H664="中西医诊所"),IFERROR(U664/同类汇总数据!F$9,0),IF(AND($G664="互联网版",$H664="中医诊所"),IFERROR(U664/同类汇总数据!F$10,0),IF(AND($G664="互联网版",$H664="口腔诊所"),IFERROR(U664/同类汇总数据!F$11,0))))))))))</f>
        <v>0.0944193051886507</v>
      </c>
      <c r="AH664" s="61">
        <f>IF(AND($G664="正式版",$H664="中西医诊所"),IFERROR(V664/同类汇总数据!G$3,0),IF(AND($G664="正式版",$H664="中医诊所"),IFERROR(V664/同类汇总数据!G$4,0),IF(AND($G664="正式版",$H664="口腔诊所"),IFERROR(V664/同类汇总数据!G$5,0),IF(AND($G664="检查版",$H664="中西医诊所"),IFERROR(V664/同类汇总数据!G$6,0),IF(AND($G664="检查版",$H664="中医诊所"),IFERROR(V664/同类汇总数据!G$7,0),IF(AND($G664="检查版",$H664="口腔诊所"),IFERROR(V664/同类汇总数据!G$8,0),IF(AND($G664="互联网版",$H664="中西医诊所"),IFERROR(V664/同类汇总数据!G$9,0),IF(AND($G664="互联网版",$H664="中医诊所"),IFERROR(V664/同类汇总数据!G$10,0),IF(AND($G664="互联网版",$H664="口腔诊所"),IFERROR(V664/同类汇总数据!G$11,0))))))))))</f>
        <v>0.242613218622991</v>
      </c>
      <c r="AI664" s="61">
        <f>IF(AND($G664="正式版",$H664="中西医诊所"),IFERROR(W664/同类汇总数据!H$3,0),IF(AND($G664="正式版",$H664="中医诊所"),IFERROR(W664/同类汇总数据!H$4,0),IF(AND($G664="正式版",$H664="口腔诊所"),IFERROR(W664/同类汇总数据!H$5,0),IF(AND($G664="检查版",$H664="中西医诊所"),IFERROR(W664/同类汇总数据!H$6,0),IF(AND($G664="检查版",$H664="中医诊所"),IFERROR(W664/同类汇总数据!H$7,0),IF(AND($G664="检查版",$H664="口腔诊所"),IFERROR(W664/同类汇总数据!H$8,0),IF(AND($G664="互联网版",$H664="中西医诊所"),IFERROR(W664/同类汇总数据!H$9,0),IF(AND($G664="互联网版",$H664="中医诊所"),IFERROR(W664/同类汇总数据!H$10,0),IF(AND($G664="互联网版",$H664="口腔诊所"),IFERROR(W664/同类汇总数据!H$11,0))))))))))</f>
        <v>0.161365138128558</v>
      </c>
      <c r="AJ664" s="61">
        <f>IF(AND($G664="正式版",$H664="中西医诊所"),IFERROR(X664/同类汇总数据!I$3,0),IF(AND($G664="正式版",$H664="中医诊所"),IFERROR(X664/同类汇总数据!I$4,0),IF(AND($G664="正式版",$H664="口腔诊所"),IFERROR(X664/同类汇总数据!I$5,0),IF(AND($G664="检查版",$H664="中西医诊所"),IFERROR(X664/同类汇总数据!I$6,0),IF(AND($G664="检查版",$H664="中医诊所"),IFERROR(X664/同类汇总数据!I$7,0),IF(AND($G664="检查版",$H664="口腔诊所"),IFERROR(X664/同类汇总数据!I$8,0),IF(AND($G664="互联网版",$H664="中西医诊所"),IFERROR(X664/同类汇总数据!I$9,0),IF(AND($G664="互联网版",$H664="中医诊所"),IFERROR(X664/同类汇总数据!I$10,0),IF(AND($G664="互联网版",$H664="口腔诊所"),IFERROR(X664/同类汇总数据!I$11,0))))))))))</f>
        <v>0.144131729680676</v>
      </c>
      <c r="AK664" s="61">
        <f>IF(AND($G664="正式版",$H664="中西医诊所"),IFERROR(Y664/同类汇总数据!J$3,0),IF(AND($G664="正式版",$H664="中医诊所"),IFERROR(Y664/同类汇总数据!J$4,0),IF(AND($G664="正式版",$H664="口腔诊所"),IFERROR(Y664/同类汇总数据!J$5,0),IF(AND($G664="检查版",$H664="中西医诊所"),IFERROR(Y664/同类汇总数据!J$6,0),IF(AND($G664="检查版",$H664="中医诊所"),IFERROR(Y664/同类汇总数据!J$7,0),IF(AND($G664="检查版",$H664="口腔诊所"),IFERROR(Y664/同类汇总数据!J$8,0),IF(AND($G664="互联网版",$H664="中西医诊所"),IFERROR(Y664/同类汇总数据!J$9,0),IF(AND($G664="互联网版",$H664="中医诊所"),IFERROR(Y664/同类汇总数据!J$10,0),IF(AND($G664="互联网版",$H664="口腔诊所"),IFERROR(Y664/同类汇总数据!J$11,0))))))))))</f>
        <v>0.143887422480651</v>
      </c>
      <c r="AL664" s="62" t="str">
        <f ca="1" t="shared" si="173"/>
        <v>-</v>
      </c>
      <c r="AM664" s="62" t="str">
        <f t="shared" si="174"/>
        <v>低于同行20%</v>
      </c>
      <c r="AN664" s="5" t="str">
        <f t="shared" si="175"/>
        <v>低于同行20%</v>
      </c>
      <c r="AO664" s="63">
        <f t="shared" si="176"/>
        <v>46104.3493972569</v>
      </c>
      <c r="AP664" s="5" t="str">
        <f t="shared" si="177"/>
        <v/>
      </c>
      <c r="AQ664" s="60">
        <v>45523.3905588194</v>
      </c>
    </row>
    <row r="665" ht="17" spans="1:43">
      <c r="A665" s="5">
        <f t="shared" si="178"/>
        <v>662</v>
      </c>
      <c r="B665" s="55" t="str">
        <f t="shared" si="169"/>
        <v>连续三月交易上升</v>
      </c>
      <c r="C665" s="2" t="str">
        <f t="shared" si="171"/>
        <v/>
      </c>
      <c r="D665" s="56" t="str">
        <f t="shared" si="172"/>
        <v>-</v>
      </c>
      <c r="E665" s="84" t="s">
        <v>1832</v>
      </c>
      <c r="F665" s="58">
        <v>45524.4587710764</v>
      </c>
      <c r="G665" s="59" t="s">
        <v>38</v>
      </c>
      <c r="H665" s="59" t="s">
        <v>63</v>
      </c>
      <c r="I665" s="59" t="s">
        <v>40</v>
      </c>
      <c r="J665" s="59" t="s">
        <v>53</v>
      </c>
      <c r="K665" s="59" t="s">
        <v>1833</v>
      </c>
      <c r="L665" s="59"/>
      <c r="M665" s="60">
        <v>46104.3856944444</v>
      </c>
      <c r="N665" s="60">
        <v>46103.7088190394</v>
      </c>
      <c r="O665" s="60"/>
      <c r="P665" s="60">
        <v>46101.4526467361</v>
      </c>
      <c r="Q665" s="60">
        <v>46103.740997963</v>
      </c>
      <c r="R665" s="59">
        <v>1720</v>
      </c>
      <c r="S665" s="59">
        <v>7747</v>
      </c>
      <c r="T665" s="59">
        <v>18915.19</v>
      </c>
      <c r="U665" s="59">
        <v>17130.19</v>
      </c>
      <c r="V665" s="59">
        <v>13</v>
      </c>
      <c r="W665" s="59">
        <v>28</v>
      </c>
      <c r="X665" s="59">
        <v>59</v>
      </c>
      <c r="Y665" s="59">
        <v>53</v>
      </c>
      <c r="Z665" s="59">
        <v>480.4857142857</v>
      </c>
      <c r="AA665" s="59">
        <v>0.8449630864</v>
      </c>
      <c r="AB665" s="59">
        <v>-0.3974909566</v>
      </c>
      <c r="AC665" s="59">
        <v>-0.4972087151</v>
      </c>
      <c r="AD665" s="61">
        <f>IF(AND($G665="正式版",$H665="中西医诊所"),IFERROR(R665/同类汇总数据!C$3,0),IF(AND($G665="正式版",$H665="中医诊所"),IFERROR(R665/同类汇总数据!C$4,0),IF(AND($G665="正式版",$H665="口腔诊所"),IFERROR(R665/同类汇总数据!C$5,0),IF(AND($G665="检查版",$H665="中西医诊所"),IFERROR(R665/同类汇总数据!C$6,0),IF(AND($G665="检查版",$H665="中医诊所"),IFERROR(R665/同类汇总数据!C$7,0),IF(AND($G665="检查版",$H665="口腔诊所"),IFERROR(R665/同类汇总数据!C$8,0),IF(AND($G665="互联网版",$H665="中西医诊所"),IFERROR(R665/同类汇总数据!C$9,0),IF(AND($G665="互联网版",$H665="中医诊所"),IFERROR(R665/同类汇总数据!C$10,0),IF(AND($G665="互联网版",$H665="口腔诊所"),IFERROR(R665/同类汇总数据!C$11,0))))))))))</f>
        <v>0.172042253506074</v>
      </c>
      <c r="AE665" s="61">
        <f>IF(AND($G665="正式版",$H665="中西医诊所"),IFERROR(S665/同类汇总数据!D$3,0),IF(AND($G665="正式版",$H665="中医诊所"),IFERROR(S665/同类汇总数据!D$4,0),IF(AND($G665="正式版",$H665="口腔诊所"),IFERROR(S665/同类汇总数据!D$5,0),IF(AND($G665="检查版",$H665="中西医诊所"),IFERROR(S665/同类汇总数据!D$6,0),IF(AND($G665="检查版",$H665="中医诊所"),IFERROR(S665/同类汇总数据!D$7,0),IF(AND($G665="检查版",$H665="口腔诊所"),IFERROR(S665/同类汇总数据!D$8,0),IF(AND($G665="互联网版",$H665="中西医诊所"),IFERROR(S665/同类汇总数据!D$9,0),IF(AND($G665="互联网版",$H665="中医诊所"),IFERROR(S665/同类汇总数据!D$10,0),IF(AND($G665="互联网版",$H665="口腔诊所"),IFERROR(S665/同类汇总数据!D$11,0))))))))))</f>
        <v>0.178375626567632</v>
      </c>
      <c r="AF665" s="61">
        <f>IF(AND($G665="正式版",$H665="中西医诊所"),IFERROR(T665/同类汇总数据!E$3,0),IF(AND($G665="正式版",$H665="中医诊所"),IFERROR(T665/同类汇总数据!E$4,0),IF(AND($G665="正式版",$H665="口腔诊所"),IFERROR(T665/同类汇总数据!E$5,0),IF(AND($G665="检查版",$H665="中西医诊所"),IFERROR(T665/同类汇总数据!E$6,0),IF(AND($G665="检查版",$H665="中医诊所"),IFERROR(T665/同类汇总数据!E$7,0),IF(AND($G665="检查版",$H665="口腔诊所"),IFERROR(T665/同类汇总数据!E$8,0),IF(AND($G665="互联网版",$H665="中西医诊所"),IFERROR(T665/同类汇总数据!E$9,0),IF(AND($G665="互联网版",$H665="中医诊所"),IFERROR(T665/同类汇总数据!E$10,0),IF(AND($G665="互联网版",$H665="口腔诊所"),IFERROR(T665/同类汇总数据!E$11,0))))))))))</f>
        <v>0.170611603200994</v>
      </c>
      <c r="AG665" s="61">
        <f>IF(AND($G665="正式版",$H665="中西医诊所"),IFERROR(U665/同类汇总数据!F$3,0),IF(AND($G665="正式版",$H665="中医诊所"),IFERROR(U665/同类汇总数据!F$4,0),IF(AND($G665="正式版",$H665="口腔诊所"),IFERROR(U665/同类汇总数据!F$5,0),IF(AND($G665="检查版",$H665="中西医诊所"),IFERROR(U665/同类汇总数据!F$6,0),IF(AND($G665="检查版",$H665="中医诊所"),IFERROR(U665/同类汇总数据!F$7,0),IF(AND($G665="检查版",$H665="口腔诊所"),IFERROR(U665/同类汇总数据!F$8,0),IF(AND($G665="互联网版",$H665="中西医诊所"),IFERROR(U665/同类汇总数据!F$9,0),IF(AND($G665="互联网版",$H665="中医诊所"),IFERROR(U665/同类汇总数据!F$10,0),IF(AND($G665="互联网版",$H665="口腔诊所"),IFERROR(U665/同类汇总数据!F$11,0))))))))))</f>
        <v>0.171476812681481</v>
      </c>
      <c r="AH665" s="61">
        <f>IF(AND($G665="正式版",$H665="中西医诊所"),IFERROR(V665/同类汇总数据!G$3,0),IF(AND($G665="正式版",$H665="中医诊所"),IFERROR(V665/同类汇总数据!G$4,0),IF(AND($G665="正式版",$H665="口腔诊所"),IFERROR(V665/同类汇总数据!G$5,0),IF(AND($G665="检查版",$H665="中西医诊所"),IFERROR(V665/同类汇总数据!G$6,0),IF(AND($G665="检查版",$H665="中医诊所"),IFERROR(V665/同类汇总数据!G$7,0),IF(AND($G665="检查版",$H665="口腔诊所"),IFERROR(V665/同类汇总数据!G$8,0),IF(AND($G665="互联网版",$H665="中西医诊所"),IFERROR(V665/同类汇总数据!G$9,0),IF(AND($G665="互联网版",$H665="中医诊所"),IFERROR(V665/同类汇总数据!G$10,0),IF(AND($G665="互联网版",$H665="口腔诊所"),IFERROR(V665/同类汇总数据!G$11,0))))))))))</f>
        <v>0.966083053416961</v>
      </c>
      <c r="AI665" s="61">
        <f>IF(AND($G665="正式版",$H665="中西医诊所"),IFERROR(W665/同类汇总数据!H$3,0),IF(AND($G665="正式版",$H665="中医诊所"),IFERROR(W665/同类汇总数据!H$4,0),IF(AND($G665="正式版",$H665="口腔诊所"),IFERROR(W665/同类汇总数据!H$5,0),IF(AND($G665="检查版",$H665="中西医诊所"),IFERROR(W665/同类汇总数据!H$6,0),IF(AND($G665="检查版",$H665="中医诊所"),IFERROR(W665/同类汇总数据!H$7,0),IF(AND($G665="检查版",$H665="口腔诊所"),IFERROR(W665/同类汇总数据!H$8,0),IF(AND($G665="互联网版",$H665="中西医诊所"),IFERROR(W665/同类汇总数据!H$9,0),IF(AND($G665="互联网版",$H665="中医诊所"),IFERROR(W665/同类汇总数据!H$10,0),IF(AND($G665="互联网版",$H665="口腔诊所"),IFERROR(W665/同类汇总数据!H$11,0))))))))))</f>
        <v>0.493076675183979</v>
      </c>
      <c r="AJ665" s="61">
        <f>IF(AND($G665="正式版",$H665="中西医诊所"),IFERROR(X665/同类汇总数据!I$3,0),IF(AND($G665="正式版",$H665="中医诊所"),IFERROR(X665/同类汇总数据!I$4,0),IF(AND($G665="正式版",$H665="口腔诊所"),IFERROR(X665/同类汇总数据!I$5,0),IF(AND($G665="检查版",$H665="中西医诊所"),IFERROR(X665/同类汇总数据!I$6,0),IF(AND($G665="检查版",$H665="中医诊所"),IFERROR(X665/同类汇总数据!I$7,0),IF(AND($G665="检查版",$H665="口腔诊所"),IFERROR(X665/同类汇总数据!I$8,0),IF(AND($G665="互联网版",$H665="中西医诊所"),IFERROR(X665/同类汇总数据!I$9,0),IF(AND($G665="互联网版",$H665="中医诊所"),IFERROR(X665/同类汇总数据!I$10,0),IF(AND($G665="互联网版",$H665="口腔诊所"),IFERROR(X665/同类汇总数据!I$11,0))))))))))</f>
        <v>0.399887489282676</v>
      </c>
      <c r="AK665" s="61">
        <f>IF(AND($G665="正式版",$H665="中西医诊所"),IFERROR(Y665/同类汇总数据!J$3,0),IF(AND($G665="正式版",$H665="中医诊所"),IFERROR(Y665/同类汇总数据!J$4,0),IF(AND($G665="正式版",$H665="口腔诊所"),IFERROR(Y665/同类汇总数据!J$5,0),IF(AND($G665="检查版",$H665="中西医诊所"),IFERROR(Y665/同类汇总数据!J$6,0),IF(AND($G665="检查版",$H665="中医诊所"),IFERROR(Y665/同类汇总数据!J$7,0),IF(AND($G665="检查版",$H665="口腔诊所"),IFERROR(Y665/同类汇总数据!J$8,0),IF(AND($G665="互联网版",$H665="中西医诊所"),IFERROR(Y665/同类汇总数据!J$9,0),IF(AND($G665="互联网版",$H665="中医诊所"),IFERROR(Y665/同类汇总数据!J$10,0),IF(AND($G665="互联网版",$H665="口腔诊所"),IFERROR(Y665/同类汇总数据!J$11,0))))))))))</f>
        <v>0.399075049451422</v>
      </c>
      <c r="AL665" s="62" t="str">
        <f ca="1" t="shared" si="173"/>
        <v>-</v>
      </c>
      <c r="AM665" s="62" t="str">
        <f t="shared" si="174"/>
        <v>低于同行20%</v>
      </c>
      <c r="AN665" s="5" t="str">
        <f t="shared" si="175"/>
        <v>低于同行50%</v>
      </c>
      <c r="AO665" s="63">
        <f t="shared" si="176"/>
        <v>46104.3856944444</v>
      </c>
      <c r="AP665" s="5" t="str">
        <f t="shared" si="177"/>
        <v/>
      </c>
      <c r="AQ665" s="60">
        <v>45523.3925742361</v>
      </c>
    </row>
    <row r="666" ht="17" spans="1:43">
      <c r="A666" s="5">
        <f t="shared" si="178"/>
        <v>663</v>
      </c>
      <c r="B666" s="55" t="str">
        <f t="shared" si="169"/>
        <v>交易波动较大</v>
      </c>
      <c r="C666" s="2" t="str">
        <f t="shared" si="171"/>
        <v/>
      </c>
      <c r="D666" s="56" t="str">
        <f t="shared" si="172"/>
        <v>-</v>
      </c>
      <c r="E666" s="84" t="s">
        <v>1834</v>
      </c>
      <c r="F666" s="58">
        <v>45524.4807211574</v>
      </c>
      <c r="G666" s="59" t="s">
        <v>38</v>
      </c>
      <c r="H666" s="59" t="s">
        <v>39</v>
      </c>
      <c r="I666" s="59" t="s">
        <v>40</v>
      </c>
      <c r="J666" s="59" t="s">
        <v>182</v>
      </c>
      <c r="K666" s="59" t="s">
        <v>1835</v>
      </c>
      <c r="L666" s="59"/>
      <c r="M666" s="60">
        <v>46102.7138194444</v>
      </c>
      <c r="N666" s="60">
        <v>46104.3936624306</v>
      </c>
      <c r="O666" s="60">
        <v>46104.3910608449</v>
      </c>
      <c r="P666" s="60">
        <v>46091.4181556944</v>
      </c>
      <c r="Q666" s="60">
        <v>46104.3936708218</v>
      </c>
      <c r="R666" s="59">
        <v>2178.08</v>
      </c>
      <c r="S666" s="59">
        <v>13197.02</v>
      </c>
      <c r="T666" s="59">
        <v>43574.2</v>
      </c>
      <c r="U666" s="59">
        <v>39336.71</v>
      </c>
      <c r="V666" s="59">
        <v>39</v>
      </c>
      <c r="W666" s="59">
        <v>203</v>
      </c>
      <c r="X666" s="59">
        <v>670</v>
      </c>
      <c r="Y666" s="59">
        <v>600</v>
      </c>
      <c r="Z666" s="59">
        <v>147.3285018727</v>
      </c>
      <c r="AA666" s="59">
        <v>-0.0915128831</v>
      </c>
      <c r="AB666" s="59">
        <v>-0.0835566132</v>
      </c>
      <c r="AC666" s="59">
        <v>-0.192719774</v>
      </c>
      <c r="AD666" s="61">
        <f>IF(AND($G666="正式版",$H666="中西医诊所"),IFERROR(R666/同类汇总数据!C$3,0),IF(AND($G666="正式版",$H666="中医诊所"),IFERROR(R666/同类汇总数据!C$4,0),IF(AND($G666="正式版",$H666="口腔诊所"),IFERROR(R666/同类汇总数据!C$5,0),IF(AND($G666="检查版",$H666="中西医诊所"),IFERROR(R666/同类汇总数据!C$6,0),IF(AND($G666="检查版",$H666="中医诊所"),IFERROR(R666/同类汇总数据!C$7,0),IF(AND($G666="检查版",$H666="口腔诊所"),IFERROR(R666/同类汇总数据!C$8,0),IF(AND($G666="互联网版",$H666="中西医诊所"),IFERROR(R666/同类汇总数据!C$9,0),IF(AND($G666="互联网版",$H666="中医诊所"),IFERROR(R666/同类汇总数据!C$10,0),IF(AND($G666="互联网版",$H666="口腔诊所"),IFERROR(R666/同类汇总数据!C$11,0))))))))))</f>
        <v>0.237995959485562</v>
      </c>
      <c r="AE666" s="61">
        <f>IF(AND($G666="正式版",$H666="中西医诊所"),IFERROR(S666/同类汇总数据!D$3,0),IF(AND($G666="正式版",$H666="中医诊所"),IFERROR(S666/同类汇总数据!D$4,0),IF(AND($G666="正式版",$H666="口腔诊所"),IFERROR(S666/同类汇总数据!D$5,0),IF(AND($G666="检查版",$H666="中西医诊所"),IFERROR(S666/同类汇总数据!D$6,0),IF(AND($G666="检查版",$H666="中医诊所"),IFERROR(S666/同类汇总数据!D$7,0),IF(AND($G666="检查版",$H666="口腔诊所"),IFERROR(S666/同类汇总数据!D$8,0),IF(AND($G666="互联网版",$H666="中西医诊所"),IFERROR(S666/同类汇总数据!D$9,0),IF(AND($G666="互联网版",$H666="中医诊所"),IFERROR(S666/同类汇总数据!D$10,0),IF(AND($G666="互联网版",$H666="口腔诊所"),IFERROR(S666/同类汇总数据!D$11,0))))))))))</f>
        <v>0.36172368291884</v>
      </c>
      <c r="AF666" s="61">
        <f>IF(AND($G666="正式版",$H666="中西医诊所"),IFERROR(T666/同类汇总数据!E$3,0),IF(AND($G666="正式版",$H666="中医诊所"),IFERROR(T666/同类汇总数据!E$4,0),IF(AND($G666="正式版",$H666="口腔诊所"),IFERROR(T666/同类汇总数据!E$5,0),IF(AND($G666="检查版",$H666="中西医诊所"),IFERROR(T666/同类汇总数据!E$6,0),IF(AND($G666="检查版",$H666="中医诊所"),IFERROR(T666/同类汇总数据!E$7,0),IF(AND($G666="检查版",$H666="口腔诊所"),IFERROR(T666/同类汇总数据!E$8,0),IF(AND($G666="互联网版",$H666="中西医诊所"),IFERROR(T666/同类汇总数据!E$9,0),IF(AND($G666="互联网版",$H666="中医诊所"),IFERROR(T666/同类汇总数据!E$10,0),IF(AND($G666="互联网版",$H666="口腔诊所"),IFERROR(T666/同类汇总数据!E$11,0))))))))))</f>
        <v>0.399337567883077</v>
      </c>
      <c r="AG666" s="61">
        <f>IF(AND($G666="正式版",$H666="中西医诊所"),IFERROR(U666/同类汇总数据!F$3,0),IF(AND($G666="正式版",$H666="中医诊所"),IFERROR(U666/同类汇总数据!F$4,0),IF(AND($G666="正式版",$H666="口腔诊所"),IFERROR(U666/同类汇总数据!F$5,0),IF(AND($G666="检查版",$H666="中西医诊所"),IFERROR(U666/同类汇总数据!F$6,0),IF(AND($G666="检查版",$H666="中医诊所"),IFERROR(U666/同类汇总数据!F$7,0),IF(AND($G666="检查版",$H666="口腔诊所"),IFERROR(U666/同类汇总数据!F$8,0),IF(AND($G666="互联网版",$H666="中西医诊所"),IFERROR(U666/同类汇总数据!F$9,0),IF(AND($G666="互联网版",$H666="中医诊所"),IFERROR(U666/同类汇总数据!F$10,0),IF(AND($G666="互联网版",$H666="口腔诊所"),IFERROR(U666/同类汇总数据!F$11,0))))))))))</f>
        <v>0.410085550028425</v>
      </c>
      <c r="AH666" s="61">
        <f>IF(AND($G666="正式版",$H666="中西医诊所"),IFERROR(V666/同类汇总数据!G$3,0),IF(AND($G666="正式版",$H666="中医诊所"),IFERROR(V666/同类汇总数据!G$4,0),IF(AND($G666="正式版",$H666="口腔诊所"),IFERROR(V666/同类汇总数据!G$5,0),IF(AND($G666="检查版",$H666="中西医诊所"),IFERROR(V666/同类汇总数据!G$6,0),IF(AND($G666="检查版",$H666="中医诊所"),IFERROR(V666/同类汇总数据!G$7,0),IF(AND($G666="检查版",$H666="口腔诊所"),IFERROR(V666/同类汇总数据!G$8,0),IF(AND($G666="互联网版",$H666="中西医诊所"),IFERROR(V666/同类汇总数据!G$9,0),IF(AND($G666="互联网版",$H666="中医诊所"),IFERROR(V666/同类汇总数据!G$10,0),IF(AND($G666="互联网版",$H666="口腔诊所"),IFERROR(V666/同类汇总数据!G$11,0))))))))))</f>
        <v>0.411387631578115</v>
      </c>
      <c r="AI666" s="61">
        <f>IF(AND($G666="正式版",$H666="中西医诊所"),IFERROR(W666/同类汇总数据!H$3,0),IF(AND($G666="正式版",$H666="中医诊所"),IFERROR(W666/同类汇总数据!H$4,0),IF(AND($G666="正式版",$H666="口腔诊所"),IFERROR(W666/同类汇总数据!H$5,0),IF(AND($G666="检查版",$H666="中西医诊所"),IFERROR(W666/同类汇总数据!H$6,0),IF(AND($G666="检查版",$H666="中医诊所"),IFERROR(W666/同类汇总数据!H$7,0),IF(AND($G666="检查版",$H666="口腔诊所"),IFERROR(W666/同类汇总数据!H$8,0),IF(AND($G666="互联网版",$H666="中西医诊所"),IFERROR(W666/同类汇总数据!H$9,0),IF(AND($G666="互联网版",$H666="中医诊所"),IFERROR(W666/同类汇总数据!H$10,0),IF(AND($G666="互联网版",$H666="口腔诊所"),IFERROR(W666/同类汇总数据!H$11,0))))))))))</f>
        <v>0.555205475255887</v>
      </c>
      <c r="AJ666" s="61">
        <f>IF(AND($G666="正式版",$H666="中西医诊所"),IFERROR(X666/同类汇总数据!I$3,0),IF(AND($G666="正式版",$H666="中医诊所"),IFERROR(X666/同类汇总数据!I$4,0),IF(AND($G666="正式版",$H666="口腔诊所"),IFERROR(X666/同类汇总数据!I$5,0),IF(AND($G666="检查版",$H666="中西医诊所"),IFERROR(X666/同类汇总数据!I$6,0),IF(AND($G666="检查版",$H666="中医诊所"),IFERROR(X666/同类汇总数据!I$7,0),IF(AND($G666="检查版",$H666="口腔诊所"),IFERROR(X666/同类汇总数据!I$8,0),IF(AND($G666="互联网版",$H666="中西医诊所"),IFERROR(X666/同类汇总数据!I$9,0),IF(AND($G666="互联网版",$H666="中医诊所"),IFERROR(X666/同类汇总数据!I$10,0),IF(AND($G666="互联网版",$H666="口腔诊所"),IFERROR(X666/同类汇总数据!I$11,0))))))))))</f>
        <v>0.592443306049403</v>
      </c>
      <c r="AK666" s="61">
        <f>IF(AND($G666="正式版",$H666="中西医诊所"),IFERROR(Y666/同类汇总数据!J$3,0),IF(AND($G666="正式版",$H666="中医诊所"),IFERROR(Y666/同类汇总数据!J$4,0),IF(AND($G666="正式版",$H666="口腔诊所"),IFERROR(Y666/同类汇总数据!J$5,0),IF(AND($G666="检查版",$H666="中西医诊所"),IFERROR(Y666/同类汇总数据!J$6,0),IF(AND($G666="检查版",$H666="中医诊所"),IFERROR(Y666/同类汇总数据!J$7,0),IF(AND($G666="检查版",$H666="口腔诊所"),IFERROR(Y666/同类汇总数据!J$8,0),IF(AND($G666="互联网版",$H666="中西医诊所"),IFERROR(Y666/同类汇总数据!J$9,0),IF(AND($G666="互联网版",$H666="中医诊所"),IFERROR(Y666/同类汇总数据!J$10,0),IF(AND($G666="互联网版",$H666="口腔诊所"),IFERROR(Y666/同类汇总数据!J$11,0))))))))))</f>
        <v>0.599530927002713</v>
      </c>
      <c r="AL666" s="62" t="str">
        <f ca="1" t="shared" si="173"/>
        <v>-</v>
      </c>
      <c r="AM666" s="62" t="str">
        <f t="shared" si="174"/>
        <v>低于同行50%</v>
      </c>
      <c r="AN666" s="5" t="str">
        <f t="shared" si="175"/>
        <v/>
      </c>
      <c r="AO666" s="63">
        <f t="shared" si="176"/>
        <v>46104.3936708218</v>
      </c>
      <c r="AP666" s="5" t="str">
        <f t="shared" si="177"/>
        <v/>
      </c>
      <c r="AQ666" s="60">
        <v>45523.3954159607</v>
      </c>
    </row>
    <row r="667" ht="17" spans="1:43">
      <c r="A667" s="5">
        <f t="shared" si="178"/>
        <v>664</v>
      </c>
      <c r="B667" s="55" t="str">
        <f t="shared" si="169"/>
        <v>交易波动较大</v>
      </c>
      <c r="C667" s="2" t="str">
        <f t="shared" si="171"/>
        <v/>
      </c>
      <c r="D667" s="56" t="str">
        <f t="shared" si="172"/>
        <v>-</v>
      </c>
      <c r="E667" s="84" t="s">
        <v>1836</v>
      </c>
      <c r="F667" s="58">
        <v>45524.7522759375</v>
      </c>
      <c r="G667" s="59" t="s">
        <v>38</v>
      </c>
      <c r="H667" s="59" t="s">
        <v>39</v>
      </c>
      <c r="I667" s="59" t="s">
        <v>40</v>
      </c>
      <c r="J667" s="59" t="s">
        <v>374</v>
      </c>
      <c r="K667" s="59" t="s">
        <v>1837</v>
      </c>
      <c r="L667" s="59"/>
      <c r="M667" s="60">
        <v>46103.3499768519</v>
      </c>
      <c r="N667" s="60">
        <v>46103.7263410417</v>
      </c>
      <c r="O667" s="60">
        <v>45946.419218206</v>
      </c>
      <c r="P667" s="60">
        <v>46092.5919356018</v>
      </c>
      <c r="Q667" s="60">
        <v>46103.7263810532</v>
      </c>
      <c r="R667" s="59">
        <v>2963</v>
      </c>
      <c r="S667" s="59">
        <v>11207</v>
      </c>
      <c r="T667" s="59">
        <v>35515</v>
      </c>
      <c r="U667" s="59">
        <v>31922</v>
      </c>
      <c r="V667" s="59">
        <v>67</v>
      </c>
      <c r="W667" s="59">
        <v>223</v>
      </c>
      <c r="X667" s="59">
        <v>702</v>
      </c>
      <c r="Y667" s="59">
        <v>639</v>
      </c>
      <c r="Z667" s="59">
        <v>91.9942363112</v>
      </c>
      <c r="AA667" s="59">
        <v>-0.0391803841</v>
      </c>
      <c r="AB667" s="59">
        <v>-0.077507118</v>
      </c>
      <c r="AC667" s="59">
        <v>-0.3210910653</v>
      </c>
      <c r="AD667" s="61">
        <f>IF(AND($G667="正式版",$H667="中西医诊所"),IFERROR(R667/同类汇总数据!C$3,0),IF(AND($G667="正式版",$H667="中医诊所"),IFERROR(R667/同类汇总数据!C$4,0),IF(AND($G667="正式版",$H667="口腔诊所"),IFERROR(R667/同类汇总数据!C$5,0),IF(AND($G667="检查版",$H667="中西医诊所"),IFERROR(R667/同类汇总数据!C$6,0),IF(AND($G667="检查版",$H667="中医诊所"),IFERROR(R667/同类汇总数据!C$7,0),IF(AND($G667="检查版",$H667="口腔诊所"),IFERROR(R667/同类汇总数据!C$8,0),IF(AND($G667="互联网版",$H667="中西医诊所"),IFERROR(R667/同类汇总数据!C$9,0),IF(AND($G667="互联网版",$H667="中医诊所"),IFERROR(R667/同类汇总数据!C$10,0),IF(AND($G667="互联网版",$H667="口腔诊所"),IFERROR(R667/同类汇总数据!C$11,0))))))))))</f>
        <v>0.323763143665853</v>
      </c>
      <c r="AE667" s="61">
        <f>IF(AND($G667="正式版",$H667="中西医诊所"),IFERROR(S667/同类汇总数据!D$3,0),IF(AND($G667="正式版",$H667="中医诊所"),IFERROR(S667/同类汇总数据!D$4,0),IF(AND($G667="正式版",$H667="口腔诊所"),IFERROR(S667/同类汇总数据!D$5,0),IF(AND($G667="检查版",$H667="中西医诊所"),IFERROR(S667/同类汇总数据!D$6,0),IF(AND($G667="检查版",$H667="中医诊所"),IFERROR(S667/同类汇总数据!D$7,0),IF(AND($G667="检查版",$H667="口腔诊所"),IFERROR(S667/同类汇总数据!D$8,0),IF(AND($G667="互联网版",$H667="中西医诊所"),IFERROR(S667/同类汇总数据!D$9,0),IF(AND($G667="互联网版",$H667="中医诊所"),IFERROR(S667/同类汇总数据!D$10,0),IF(AND($G667="互联网版",$H667="口腔诊所"),IFERROR(S667/同类汇总数据!D$11,0))))))))))</f>
        <v>0.307178235273678</v>
      </c>
      <c r="AF667" s="61">
        <f>IF(AND($G667="正式版",$H667="中西医诊所"),IFERROR(T667/同类汇总数据!E$3,0),IF(AND($G667="正式版",$H667="中医诊所"),IFERROR(T667/同类汇总数据!E$4,0),IF(AND($G667="正式版",$H667="口腔诊所"),IFERROR(T667/同类汇总数据!E$5,0),IF(AND($G667="检查版",$H667="中西医诊所"),IFERROR(T667/同类汇总数据!E$6,0),IF(AND($G667="检查版",$H667="中医诊所"),IFERROR(T667/同类汇总数据!E$7,0),IF(AND($G667="检查版",$H667="口腔诊所"),IFERROR(T667/同类汇总数据!E$8,0),IF(AND($G667="互联网版",$H667="中西医诊所"),IFERROR(T667/同类汇总数据!E$9,0),IF(AND($G667="互联网版",$H667="中医诊所"),IFERROR(T667/同类汇总数据!E$10,0),IF(AND($G667="互联网版",$H667="口腔诊所"),IFERROR(T667/同类汇总数据!E$11,0))))))))))</f>
        <v>0.325478694350499</v>
      </c>
      <c r="AG667" s="61">
        <f>IF(AND($G667="正式版",$H667="中西医诊所"),IFERROR(U667/同类汇总数据!F$3,0),IF(AND($G667="正式版",$H667="中医诊所"),IFERROR(U667/同类汇总数据!F$4,0),IF(AND($G667="正式版",$H667="口腔诊所"),IFERROR(U667/同类汇总数据!F$5,0),IF(AND($G667="检查版",$H667="中西医诊所"),IFERROR(U667/同类汇总数据!F$6,0),IF(AND($G667="检查版",$H667="中医诊所"),IFERROR(U667/同类汇总数据!F$7,0),IF(AND($G667="检查版",$H667="口腔诊所"),IFERROR(U667/同类汇总数据!F$8,0),IF(AND($G667="互联网版",$H667="中西医诊所"),IFERROR(U667/同类汇总数据!F$9,0),IF(AND($G667="互联网版",$H667="中医诊所"),IFERROR(U667/同类汇总数据!F$10,0),IF(AND($G667="互联网版",$H667="口腔诊所"),IFERROR(U667/同类汇总数据!F$11,0))))))))))</f>
        <v>0.332787132630243</v>
      </c>
      <c r="AH667" s="61">
        <f>IF(AND($G667="正式版",$H667="中西医诊所"),IFERROR(V667/同类汇总数据!G$3,0),IF(AND($G667="正式版",$H667="中医诊所"),IFERROR(V667/同类汇总数据!G$4,0),IF(AND($G667="正式版",$H667="口腔诊所"),IFERROR(V667/同类汇总数据!G$5,0),IF(AND($G667="检查版",$H667="中西医诊所"),IFERROR(V667/同类汇总数据!G$6,0),IF(AND($G667="检查版",$H667="中医诊所"),IFERROR(V667/同类汇总数据!G$7,0),IF(AND($G667="检查版",$H667="口腔诊所"),IFERROR(V667/同类汇总数据!G$8,0),IF(AND($G667="互联网版",$H667="中西医诊所"),IFERROR(V667/同类汇总数据!G$9,0),IF(AND($G667="互联网版",$H667="中医诊所"),IFERROR(V667/同类汇总数据!G$10,0),IF(AND($G667="互联网版",$H667="口腔诊所"),IFERROR(V667/同类汇总数据!G$11,0))))))))))</f>
        <v>0.706742854249581</v>
      </c>
      <c r="AI667" s="61">
        <f>IF(AND($G667="正式版",$H667="中西医诊所"),IFERROR(W667/同类汇总数据!H$3,0),IF(AND($G667="正式版",$H667="中医诊所"),IFERROR(W667/同类汇总数据!H$4,0),IF(AND($G667="正式版",$H667="口腔诊所"),IFERROR(W667/同类汇总数据!H$5,0),IF(AND($G667="检查版",$H667="中西医诊所"),IFERROR(W667/同类汇总数据!H$6,0),IF(AND($G667="检查版",$H667="中医诊所"),IFERROR(W667/同类汇总数据!H$7,0),IF(AND($G667="检查版",$H667="口腔诊所"),IFERROR(W667/同类汇总数据!H$8,0),IF(AND($G667="互联网版",$H667="中西医诊所"),IFERROR(W667/同类汇总数据!H$9,0),IF(AND($G667="互联网版",$H667="中医诊所"),IFERROR(W667/同类汇总数据!H$10,0),IF(AND($G667="互联网版",$H667="口腔诊所"),IFERROR(W667/同类汇总数据!H$11,0))))))))))</f>
        <v>0.609905522079127</v>
      </c>
      <c r="AJ667" s="61">
        <f>IF(AND($G667="正式版",$H667="中西医诊所"),IFERROR(X667/同类汇总数据!I$3,0),IF(AND($G667="正式版",$H667="中医诊所"),IFERROR(X667/同类汇总数据!I$4,0),IF(AND($G667="正式版",$H667="口腔诊所"),IFERROR(X667/同类汇总数据!I$5,0),IF(AND($G667="检查版",$H667="中西医诊所"),IFERROR(X667/同类汇总数据!I$6,0),IF(AND($G667="检查版",$H667="中医诊所"),IFERROR(X667/同类汇总数据!I$7,0),IF(AND($G667="检查版",$H667="口腔诊所"),IFERROR(X667/同类汇总数据!I$8,0),IF(AND($G667="互联网版",$H667="中西医诊所"),IFERROR(X667/同类汇总数据!I$9,0),IF(AND($G667="互联网版",$H667="中医诊所"),IFERROR(X667/同类汇总数据!I$10,0),IF(AND($G667="互联网版",$H667="口腔诊所"),IFERROR(X667/同类汇总数据!I$11,0))))))))))</f>
        <v>0.620739105741315</v>
      </c>
      <c r="AK667" s="61">
        <f>IF(AND($G667="正式版",$H667="中西医诊所"),IFERROR(Y667/同类汇总数据!J$3,0),IF(AND($G667="正式版",$H667="中医诊所"),IFERROR(Y667/同类汇总数据!J$4,0),IF(AND($G667="正式版",$H667="口腔诊所"),IFERROR(Y667/同类汇总数据!J$5,0),IF(AND($G667="检查版",$H667="中西医诊所"),IFERROR(Y667/同类汇总数据!J$6,0),IF(AND($G667="检查版",$H667="中医诊所"),IFERROR(Y667/同类汇总数据!J$7,0),IF(AND($G667="检查版",$H667="口腔诊所"),IFERROR(Y667/同类汇总数据!J$8,0),IF(AND($G667="互联网版",$H667="中西医诊所"),IFERROR(Y667/同类汇总数据!J$9,0),IF(AND($G667="互联网版",$H667="中医诊所"),IFERROR(Y667/同类汇总数据!J$10,0),IF(AND($G667="互联网版",$H667="口腔诊所"),IFERROR(Y667/同类汇总数据!J$11,0))))))))))</f>
        <v>0.638500437257889</v>
      </c>
      <c r="AL667" s="62" t="str">
        <f ca="1" t="shared" si="173"/>
        <v>-</v>
      </c>
      <c r="AM667" s="62" t="str">
        <f t="shared" si="174"/>
        <v>低于同行50%</v>
      </c>
      <c r="AN667" s="5" t="str">
        <f t="shared" si="175"/>
        <v/>
      </c>
      <c r="AO667" s="63">
        <f t="shared" si="176"/>
        <v>46103.7263810532</v>
      </c>
      <c r="AP667" s="5" t="str">
        <f t="shared" si="177"/>
        <v/>
      </c>
      <c r="AQ667" s="60">
        <v>45523.3961707407</v>
      </c>
    </row>
    <row r="668" ht="17" spans="1:43">
      <c r="A668" s="5">
        <f t="shared" si="178"/>
        <v>665</v>
      </c>
      <c r="B668" s="55" t="str">
        <f t="shared" si="169"/>
        <v>连续三月交易上升</v>
      </c>
      <c r="C668" s="2" t="str">
        <f t="shared" si="171"/>
        <v/>
      </c>
      <c r="D668" s="56" t="str">
        <f t="shared" si="172"/>
        <v>-</v>
      </c>
      <c r="E668" s="84" t="s">
        <v>1838</v>
      </c>
      <c r="F668" s="58">
        <v>45524.7544073264</v>
      </c>
      <c r="G668" s="59" t="s">
        <v>38</v>
      </c>
      <c r="H668" s="59" t="s">
        <v>39</v>
      </c>
      <c r="I668" s="59" t="s">
        <v>40</v>
      </c>
      <c r="J668" s="59" t="s">
        <v>149</v>
      </c>
      <c r="K668" s="59" t="s">
        <v>1839</v>
      </c>
      <c r="L668" s="59" t="s">
        <v>151</v>
      </c>
      <c r="M668" s="60">
        <v>46104.3742708333</v>
      </c>
      <c r="N668" s="60">
        <v>46104.3761846296</v>
      </c>
      <c r="O668" s="60">
        <v>46104.3760555903</v>
      </c>
      <c r="P668" s="60">
        <v>46088.4345313657</v>
      </c>
      <c r="Q668" s="60">
        <v>46104.3761915972</v>
      </c>
      <c r="R668" s="59">
        <v>5877.7</v>
      </c>
      <c r="S668" s="59">
        <v>25219.4</v>
      </c>
      <c r="T668" s="59">
        <v>71900</v>
      </c>
      <c r="U668" s="59">
        <v>63635.1</v>
      </c>
      <c r="V668" s="59">
        <v>126</v>
      </c>
      <c r="W668" s="59">
        <v>494</v>
      </c>
      <c r="X668" s="59">
        <v>1489</v>
      </c>
      <c r="Y668" s="59">
        <v>1301</v>
      </c>
      <c r="Z668" s="59">
        <v>66.2865625</v>
      </c>
      <c r="AA668" s="59">
        <v>0.364398206</v>
      </c>
      <c r="AB668" s="59">
        <v>-0.3444658417</v>
      </c>
      <c r="AC668" s="59">
        <v>-0.1160271744</v>
      </c>
      <c r="AD668" s="61">
        <f>IF(AND($G668="正式版",$H668="中西医诊所"),IFERROR(R668/同类汇总数据!C$3,0),IF(AND($G668="正式版",$H668="中医诊所"),IFERROR(R668/同类汇总数据!C$4,0),IF(AND($G668="正式版",$H668="口腔诊所"),IFERROR(R668/同类汇总数据!C$5,0),IF(AND($G668="检查版",$H668="中西医诊所"),IFERROR(R668/同类汇总数据!C$6,0),IF(AND($G668="检查版",$H668="中医诊所"),IFERROR(R668/同类汇总数据!C$7,0),IF(AND($G668="检查版",$H668="口腔诊所"),IFERROR(R668/同类汇总数据!C$8,0),IF(AND($G668="互联网版",$H668="中西医诊所"),IFERROR(R668/同类汇总数据!C$9,0),IF(AND($G668="互联网版",$H668="中医诊所"),IFERROR(R668/同类汇总数据!C$10,0),IF(AND($G668="互联网版",$H668="口腔诊所"),IFERROR(R668/同类汇总数据!C$11,0))))))))))</f>
        <v>0.642248609356997</v>
      </c>
      <c r="AE668" s="61">
        <f>IF(AND($G668="正式版",$H668="中西医诊所"),IFERROR(S668/同类汇总数据!D$3,0),IF(AND($G668="正式版",$H668="中医诊所"),IFERROR(S668/同类汇总数据!D$4,0),IF(AND($G668="正式版",$H668="口腔诊所"),IFERROR(S668/同类汇总数据!D$5,0),IF(AND($G668="检查版",$H668="中西医诊所"),IFERROR(S668/同类汇总数据!D$6,0),IF(AND($G668="检查版",$H668="中医诊所"),IFERROR(S668/同类汇总数据!D$7,0),IF(AND($G668="检查版",$H668="口腔诊所"),IFERROR(S668/同类汇总数据!D$8,0),IF(AND($G668="互联网版",$H668="中西医诊所"),IFERROR(S668/同类汇总数据!D$9,0),IF(AND($G668="互联网版",$H668="中医诊所"),IFERROR(S668/同类汇总数据!D$10,0),IF(AND($G668="互联网版",$H668="口腔诊所"),IFERROR(S668/同类汇总数据!D$11,0))))))))))</f>
        <v>0.691251074030606</v>
      </c>
      <c r="AF668" s="61">
        <f>IF(AND($G668="正式版",$H668="中西医诊所"),IFERROR(T668/同类汇总数据!E$3,0),IF(AND($G668="正式版",$H668="中医诊所"),IFERROR(T668/同类汇总数据!E$4,0),IF(AND($G668="正式版",$H668="口腔诊所"),IFERROR(T668/同类汇总数据!E$5,0),IF(AND($G668="检查版",$H668="中西医诊所"),IFERROR(T668/同类汇总数据!E$6,0),IF(AND($G668="检查版",$H668="中医诊所"),IFERROR(T668/同类汇总数据!E$7,0),IF(AND($G668="检查版",$H668="口腔诊所"),IFERROR(T668/同类汇总数据!E$8,0),IF(AND($G668="互联网版",$H668="中西医诊所"),IFERROR(T668/同类汇总数据!E$9,0),IF(AND($G668="互联网版",$H668="中医诊所"),IFERROR(T668/同类汇总数据!E$10,0),IF(AND($G668="互联网版",$H668="口腔诊所"),IFERROR(T668/同类汇总数据!E$11,0))))))))))</f>
        <v>0.658930539878948</v>
      </c>
      <c r="AG668" s="61">
        <f>IF(AND($G668="正式版",$H668="中西医诊所"),IFERROR(U668/同类汇总数据!F$3,0),IF(AND($G668="正式版",$H668="中医诊所"),IFERROR(U668/同类汇总数据!F$4,0),IF(AND($G668="正式版",$H668="口腔诊所"),IFERROR(U668/同类汇总数据!F$5,0),IF(AND($G668="检查版",$H668="中西医诊所"),IFERROR(U668/同类汇总数据!F$6,0),IF(AND($G668="检查版",$H668="中医诊所"),IFERROR(U668/同类汇总数据!F$7,0),IF(AND($G668="检查版",$H668="口腔诊所"),IFERROR(U668/同类汇总数据!F$8,0),IF(AND($G668="互联网版",$H668="中西医诊所"),IFERROR(U668/同类汇总数据!F$9,0),IF(AND($G668="互联网版",$H668="中医诊所"),IFERROR(U668/同类汇总数据!F$10,0),IF(AND($G668="互联网版",$H668="口腔诊所"),IFERROR(U668/同类汇总数据!F$11,0))))))))))</f>
        <v>0.663396480910932</v>
      </c>
      <c r="AH668" s="61">
        <f>IF(AND($G668="正式版",$H668="中西医诊所"),IFERROR(V668/同类汇总数据!G$3,0),IF(AND($G668="正式版",$H668="中医诊所"),IFERROR(V668/同类汇总数据!G$4,0),IF(AND($G668="正式版",$H668="口腔诊所"),IFERROR(V668/同类汇总数据!G$5,0),IF(AND($G668="检查版",$H668="中西医诊所"),IFERROR(V668/同类汇总数据!G$6,0),IF(AND($G668="检查版",$H668="中医诊所"),IFERROR(V668/同类汇总数据!G$7,0),IF(AND($G668="检查版",$H668="口腔诊所"),IFERROR(V668/同类汇总数据!G$8,0),IF(AND($G668="互联网版",$H668="中西医诊所"),IFERROR(V668/同类汇总数据!G$9,0),IF(AND($G668="互联网版",$H668="中医诊所"),IFERROR(V668/同类汇总数据!G$10,0),IF(AND($G668="互联网版",$H668="口腔诊所"),IFERROR(V668/同类汇总数据!G$11,0))))))))))</f>
        <v>1.3290985020216</v>
      </c>
      <c r="AI668" s="61">
        <f>IF(AND($G668="正式版",$H668="中西医诊所"),IFERROR(W668/同类汇总数据!H$3,0),IF(AND($G668="正式版",$H668="中医诊所"),IFERROR(W668/同类汇总数据!H$4,0),IF(AND($G668="正式版",$H668="口腔诊所"),IFERROR(W668/同类汇总数据!H$5,0),IF(AND($G668="检查版",$H668="中西医诊所"),IFERROR(W668/同类汇总数据!H$6,0),IF(AND($G668="检查版",$H668="中医诊所"),IFERROR(W668/同类汇总数据!H$7,0),IF(AND($G668="检查版",$H668="口腔诊所"),IFERROR(W668/同类汇总数据!H$8,0),IF(AND($G668="互联网版",$H668="中西医诊所"),IFERROR(W668/同类汇总数据!H$9,0),IF(AND($G668="互联网版",$H668="中医诊所"),IFERROR(W668/同类汇总数据!H$10,0),IF(AND($G668="互联网版",$H668="口腔诊所"),IFERROR(W668/同类汇总数据!H$11,0))))))))))</f>
        <v>1.35109115653403</v>
      </c>
      <c r="AJ668" s="61">
        <f>IF(AND($G668="正式版",$H668="中西医诊所"),IFERROR(X668/同类汇总数据!I$3,0),IF(AND($G668="正式版",$H668="中医诊所"),IFERROR(X668/同类汇总数据!I$4,0),IF(AND($G668="正式版",$H668="口腔诊所"),IFERROR(X668/同类汇总数据!I$5,0),IF(AND($G668="检查版",$H668="中西医诊所"),IFERROR(X668/同类汇总数据!I$6,0),IF(AND($G668="检查版",$H668="中医诊所"),IFERROR(X668/同类汇总数据!I$7,0),IF(AND($G668="检查版",$H668="口腔诊所"),IFERROR(X668/同类汇总数据!I$8,0),IF(AND($G668="互联网版",$H668="中西医诊所"),IFERROR(X668/同类汇总数据!I$9,0),IF(AND($G668="互联网版",$H668="中医诊所"),IFERROR(X668/同类汇总数据!I$10,0),IF(AND($G668="互联网版",$H668="口腔诊所"),IFERROR(X668/同类汇总数据!I$11,0))))))))))</f>
        <v>1.31663892941427</v>
      </c>
      <c r="AK668" s="61">
        <f>IF(AND($G668="正式版",$H668="中西医诊所"),IFERROR(Y668/同类汇总数据!J$3,0),IF(AND($G668="正式版",$H668="中医诊所"),IFERROR(Y668/同类汇总数据!J$4,0),IF(AND($G668="正式版",$H668="口腔诊所"),IFERROR(Y668/同类汇总数据!J$5,0),IF(AND($G668="检查版",$H668="中西医诊所"),IFERROR(Y668/同类汇总数据!J$6,0),IF(AND($G668="检查版",$H668="中医诊所"),IFERROR(Y668/同类汇总数据!J$7,0),IF(AND($G668="检查版",$H668="口腔诊所"),IFERROR(Y668/同类汇总数据!J$8,0),IF(AND($G668="互联网版",$H668="中西医诊所"),IFERROR(Y668/同类汇总数据!J$9,0),IF(AND($G668="互联网版",$H668="中医诊所"),IFERROR(Y668/同类汇总数据!J$10,0),IF(AND($G668="互联网版",$H668="口腔诊所"),IFERROR(Y668/同类汇总数据!J$11,0))))))))))</f>
        <v>1.29998289338422</v>
      </c>
      <c r="AL668" s="62" t="str">
        <f ca="1" t="shared" si="173"/>
        <v>-</v>
      </c>
      <c r="AM668" s="62" t="str">
        <f t="shared" si="174"/>
        <v/>
      </c>
      <c r="AN668" s="5" t="str">
        <f t="shared" si="175"/>
        <v>高于同行20%</v>
      </c>
      <c r="AO668" s="63">
        <f t="shared" si="176"/>
        <v>46104.3761915972</v>
      </c>
      <c r="AP668" s="5" t="str">
        <f t="shared" si="177"/>
        <v/>
      </c>
      <c r="AQ668" s="60">
        <v>45524.4587710764</v>
      </c>
    </row>
    <row r="669" ht="17" spans="1:43">
      <c r="A669" s="5">
        <f t="shared" si="178"/>
        <v>666</v>
      </c>
      <c r="B669" s="55" t="str">
        <f t="shared" si="169"/>
        <v>交易波动较大</v>
      </c>
      <c r="C669" s="2" t="str">
        <f t="shared" si="171"/>
        <v/>
      </c>
      <c r="D669" s="56" t="str">
        <f t="shared" si="172"/>
        <v>-</v>
      </c>
      <c r="E669" s="84" t="s">
        <v>1840</v>
      </c>
      <c r="F669" s="58">
        <v>45524.7556137616</v>
      </c>
      <c r="G669" s="59" t="s">
        <v>38</v>
      </c>
      <c r="H669" s="59" t="s">
        <v>39</v>
      </c>
      <c r="I669" s="59" t="s">
        <v>40</v>
      </c>
      <c r="J669" s="59" t="s">
        <v>155</v>
      </c>
      <c r="K669" s="59" t="s">
        <v>1841</v>
      </c>
      <c r="L669" s="59" t="s">
        <v>190</v>
      </c>
      <c r="M669" s="60">
        <v>46104.3413194444</v>
      </c>
      <c r="N669" s="60">
        <v>46104.3976959259</v>
      </c>
      <c r="O669" s="60">
        <v>46104.3848296528</v>
      </c>
      <c r="P669" s="60">
        <v>46095.445867338</v>
      </c>
      <c r="Q669" s="60">
        <v>46104.3977194329</v>
      </c>
      <c r="R669" s="59">
        <v>4897.9</v>
      </c>
      <c r="S669" s="59">
        <v>16262.6</v>
      </c>
      <c r="T669" s="59">
        <v>57043.32</v>
      </c>
      <c r="U669" s="59">
        <v>50835.42</v>
      </c>
      <c r="V669" s="59">
        <v>160</v>
      </c>
      <c r="W669" s="59">
        <v>590</v>
      </c>
      <c r="X669" s="59">
        <v>2177</v>
      </c>
      <c r="Y669" s="59">
        <v>1922</v>
      </c>
      <c r="Z669" s="59">
        <v>53.0087799791</v>
      </c>
      <c r="AA669" s="59">
        <v>-0.1417845073</v>
      </c>
      <c r="AB669" s="59">
        <v>-0.132015354</v>
      </c>
      <c r="AC669" s="59">
        <v>-0.2412882329</v>
      </c>
      <c r="AD669" s="61">
        <f>IF(AND($G669="正式版",$H669="中西医诊所"),IFERROR(R669/同类汇总数据!C$3,0),IF(AND($G669="正式版",$H669="中医诊所"),IFERROR(R669/同类汇总数据!C$4,0),IF(AND($G669="正式版",$H669="口腔诊所"),IFERROR(R669/同类汇总数据!C$5,0),IF(AND($G669="检查版",$H669="中西医诊所"),IFERROR(R669/同类汇总数据!C$6,0),IF(AND($G669="检查版",$H669="中医诊所"),IFERROR(R669/同类汇总数据!C$7,0),IF(AND($G669="检查版",$H669="口腔诊所"),IFERROR(R669/同类汇总数据!C$8,0),IF(AND($G669="互联网版",$H669="中西医诊所"),IFERROR(R669/同类汇总数据!C$9,0),IF(AND($G669="互联网版",$H669="中医诊所"),IFERROR(R669/同类汇总数据!C$10,0),IF(AND($G669="互联网版",$H669="口腔诊所"),IFERROR(R669/同类汇总数据!C$11,0))))))))))</f>
        <v>0.535187141870057</v>
      </c>
      <c r="AE669" s="61">
        <f>IF(AND($G669="正式版",$H669="中西医诊所"),IFERROR(S669/同类汇总数据!D$3,0),IF(AND($G669="正式版",$H669="中医诊所"),IFERROR(S669/同类汇总数据!D$4,0),IF(AND($G669="正式版",$H669="口腔诊所"),IFERROR(S669/同类汇总数据!D$5,0),IF(AND($G669="检查版",$H669="中西医诊所"),IFERROR(S669/同类汇总数据!D$6,0),IF(AND($G669="检查版",$H669="中医诊所"),IFERROR(S669/同类汇总数据!D$7,0),IF(AND($G669="检查版",$H669="口腔诊所"),IFERROR(S669/同类汇总数据!D$8,0),IF(AND($G669="互联网版",$H669="中西医诊所"),IFERROR(S669/同类汇总数据!D$9,0),IF(AND($G669="互联网版",$H669="中医诊所"),IFERROR(S669/同类汇总数据!D$10,0),IF(AND($G669="互联网版",$H669="口腔诊所"),IFERROR(S669/同类汇总数据!D$11,0))))))))))</f>
        <v>0.445749689387144</v>
      </c>
      <c r="AF669" s="61">
        <f>IF(AND($G669="正式版",$H669="中西医诊所"),IFERROR(T669/同类汇总数据!E$3,0),IF(AND($G669="正式版",$H669="中医诊所"),IFERROR(T669/同类汇总数据!E$4,0),IF(AND($G669="正式版",$H669="口腔诊所"),IFERROR(T669/同类汇总数据!E$5,0),IF(AND($G669="检查版",$H669="中西医诊所"),IFERROR(T669/同类汇总数据!E$6,0),IF(AND($G669="检查版",$H669="中医诊所"),IFERROR(T669/同类汇总数据!E$7,0),IF(AND($G669="检查版",$H669="口腔诊所"),IFERROR(T669/同类汇总数据!E$8,0),IF(AND($G669="互联网版",$H669="中西医诊所"),IFERROR(T669/同类汇总数据!E$9,0),IF(AND($G669="互联网版",$H669="中医诊所"),IFERROR(T669/同类汇总数据!E$10,0),IF(AND($G669="互联网版",$H669="口腔诊所"),IFERROR(T669/同类汇总数据!E$11,0))))))))))</f>
        <v>0.522775878220968</v>
      </c>
      <c r="AG669" s="61">
        <f>IF(AND($G669="正式版",$H669="中西医诊所"),IFERROR(U669/同类汇总数据!F$3,0),IF(AND($G669="正式版",$H669="中医诊所"),IFERROR(U669/同类汇总数据!F$4,0),IF(AND($G669="正式版",$H669="口腔诊所"),IFERROR(U669/同类汇总数据!F$5,0),IF(AND($G669="检查版",$H669="中西医诊所"),IFERROR(U669/同类汇总数据!F$6,0),IF(AND($G669="检查版",$H669="中医诊所"),IFERROR(U669/同类汇总数据!F$7,0),IF(AND($G669="检查版",$H669="口腔诊所"),IFERROR(U669/同类汇总数据!F$8,0),IF(AND($G669="互联网版",$H669="中西医诊所"),IFERROR(U669/同类汇总数据!F$9,0),IF(AND($G669="互联网版",$H669="中医诊所"),IFERROR(U669/同类汇总数据!F$10,0),IF(AND($G669="互联网版",$H669="口腔诊所"),IFERROR(U669/同类汇总数据!F$11,0))))))))))</f>
        <v>0.52995970358543</v>
      </c>
      <c r="AH669" s="61">
        <f>IF(AND($G669="正式版",$H669="中西医诊所"),IFERROR(V669/同类汇总数据!G$3,0),IF(AND($G669="正式版",$H669="中医诊所"),IFERROR(V669/同类汇总数据!G$4,0),IF(AND($G669="正式版",$H669="口腔诊所"),IFERROR(V669/同类汇总数据!G$5,0),IF(AND($G669="检查版",$H669="中西医诊所"),IFERROR(V669/同类汇总数据!G$6,0),IF(AND($G669="检查版",$H669="中医诊所"),IFERROR(V669/同类汇总数据!G$7,0),IF(AND($G669="检查版",$H669="口腔诊所"),IFERROR(V669/同类汇总数据!G$8,0),IF(AND($G669="互联网版",$H669="中西医诊所"),IFERROR(V669/同类汇总数据!G$9,0),IF(AND($G669="互联网版",$H669="中医诊所"),IFERROR(V669/同类汇总数据!G$10,0),IF(AND($G669="互联网版",$H669="口腔诊所"),IFERROR(V669/同类汇总数据!G$11,0))))))))))</f>
        <v>1.68774412955124</v>
      </c>
      <c r="AI669" s="61">
        <f>IF(AND($G669="正式版",$H669="中西医诊所"),IFERROR(W669/同类汇总数据!H$3,0),IF(AND($G669="正式版",$H669="中医诊所"),IFERROR(W669/同类汇总数据!H$4,0),IF(AND($G669="正式版",$H669="口腔诊所"),IFERROR(W669/同类汇总数据!H$5,0),IF(AND($G669="检查版",$H669="中西医诊所"),IFERROR(W669/同类汇总数据!H$6,0),IF(AND($G669="检查版",$H669="中医诊所"),IFERROR(W669/同类汇总数据!H$7,0),IF(AND($G669="检查版",$H669="口腔诊所"),IFERROR(W669/同类汇总数据!H$8,0),IF(AND($G669="互联网版",$H669="中西医诊所"),IFERROR(W669/同类汇总数据!H$9,0),IF(AND($G669="互联网版",$H669="中医诊所"),IFERROR(W669/同类汇总数据!H$10,0),IF(AND($G669="互联网版",$H669="口腔诊所"),IFERROR(W669/同类汇总数据!H$11,0))))))))))</f>
        <v>1.61365138128558</v>
      </c>
      <c r="AJ669" s="61">
        <f>IF(AND($G669="正式版",$H669="中西医诊所"),IFERROR(X669/同类汇总数据!I$3,0),IF(AND($G669="正式版",$H669="中医诊所"),IFERROR(X669/同类汇总数据!I$4,0),IF(AND($G669="正式版",$H669="口腔诊所"),IFERROR(X669/同类汇总数据!I$5,0),IF(AND($G669="检查版",$H669="中西医诊所"),IFERROR(X669/同类汇总数据!I$6,0),IF(AND($G669="检查版",$H669="中医诊所"),IFERROR(X669/同类汇总数据!I$7,0),IF(AND($G669="检查版",$H669="口腔诊所"),IFERROR(X669/同类汇总数据!I$8,0),IF(AND($G669="互联网版",$H669="中西医诊所"),IFERROR(X669/同类汇总数据!I$9,0),IF(AND($G669="互联网版",$H669="中医诊所"),IFERROR(X669/同类汇总数据!I$10,0),IF(AND($G669="互联网版",$H669="口腔诊所"),IFERROR(X669/同类汇总数据!I$11,0))))))))))</f>
        <v>1.92499862279037</v>
      </c>
      <c r="AK669" s="61">
        <f>IF(AND($G669="正式版",$H669="中西医诊所"),IFERROR(Y669/同类汇总数据!J$3,0),IF(AND($G669="正式版",$H669="中医诊所"),IFERROR(Y669/同类汇总数据!J$4,0),IF(AND($G669="正式版",$H669="口腔诊所"),IFERROR(Y669/同类汇总数据!J$5,0),IF(AND($G669="检查版",$H669="中西医诊所"),IFERROR(Y669/同类汇总数据!J$6,0),IF(AND($G669="检查版",$H669="中医诊所"),IFERROR(Y669/同类汇总数据!J$7,0),IF(AND($G669="检查版",$H669="口腔诊所"),IFERROR(Y669/同类汇总数据!J$8,0),IF(AND($G669="互联网版",$H669="中西医诊所"),IFERROR(Y669/同类汇总数据!J$9,0),IF(AND($G669="互联网版",$H669="中医诊所"),IFERROR(Y669/同类汇总数据!J$10,0),IF(AND($G669="互联网版",$H669="口腔诊所"),IFERROR(Y669/同类汇总数据!J$11,0))))))))))</f>
        <v>1.92049740283202</v>
      </c>
      <c r="AL669" s="62" t="str">
        <f ca="1" t="shared" si="173"/>
        <v>-</v>
      </c>
      <c r="AM669" s="62" t="str">
        <f t="shared" si="174"/>
        <v>低于同行50%</v>
      </c>
      <c r="AN669" s="5" t="str">
        <f t="shared" si="175"/>
        <v>高于同行150%</v>
      </c>
      <c r="AO669" s="63">
        <f t="shared" si="176"/>
        <v>46104.3977194329</v>
      </c>
      <c r="AP669" s="5" t="str">
        <f t="shared" si="177"/>
        <v/>
      </c>
      <c r="AQ669" s="60">
        <v>45524.4807211574</v>
      </c>
    </row>
    <row r="670" ht="17" spans="1:43">
      <c r="A670" s="5">
        <f t="shared" si="178"/>
        <v>667</v>
      </c>
      <c r="B670" s="55" t="str">
        <f t="shared" si="169"/>
        <v>连续三月交易上升</v>
      </c>
      <c r="C670" s="2" t="str">
        <f t="shared" si="171"/>
        <v/>
      </c>
      <c r="D670" s="56" t="str">
        <f t="shared" si="172"/>
        <v>-</v>
      </c>
      <c r="E670" s="84" t="s">
        <v>1842</v>
      </c>
      <c r="F670" s="58">
        <v>45525.4612921528</v>
      </c>
      <c r="G670" s="59" t="s">
        <v>38</v>
      </c>
      <c r="H670" s="59" t="s">
        <v>63</v>
      </c>
      <c r="I670" s="59" t="s">
        <v>40</v>
      </c>
      <c r="J670" s="59" t="s">
        <v>78</v>
      </c>
      <c r="K670" s="59" t="s">
        <v>1843</v>
      </c>
      <c r="L670" s="59" t="s">
        <v>80</v>
      </c>
      <c r="M670" s="60">
        <v>46103.3858564815</v>
      </c>
      <c r="N670" s="60">
        <v>46104.3747128472</v>
      </c>
      <c r="O670" s="60"/>
      <c r="P670" s="60">
        <v>45891.6563182639</v>
      </c>
      <c r="Q670" s="60">
        <v>46100.687280544</v>
      </c>
      <c r="R670" s="59">
        <v>44728</v>
      </c>
      <c r="S670" s="59">
        <v>236484.43</v>
      </c>
      <c r="T670" s="59">
        <v>566473.43</v>
      </c>
      <c r="U670" s="59">
        <v>495156.43</v>
      </c>
      <c r="V670" s="59">
        <v>75</v>
      </c>
      <c r="W670" s="59">
        <v>295</v>
      </c>
      <c r="X670" s="59">
        <v>716</v>
      </c>
      <c r="Y670" s="59">
        <v>623</v>
      </c>
      <c r="Z670" s="85" t="s">
        <v>1844</v>
      </c>
      <c r="AA670" s="59">
        <v>0.6452922064</v>
      </c>
      <c r="AB670" s="59">
        <v>-0.2282945424</v>
      </c>
      <c r="AC670" s="59">
        <v>0.0780375809</v>
      </c>
      <c r="AD670" s="61">
        <f>IF(AND($G670="正式版",$H670="中西医诊所"),IFERROR(R670/同类汇总数据!C$3,0),IF(AND($G670="正式版",$H670="中医诊所"),IFERROR(R670/同类汇总数据!C$4,0),IF(AND($G670="正式版",$H670="口腔诊所"),IFERROR(R670/同类汇总数据!C$5,0),IF(AND($G670="检查版",$H670="中西医诊所"),IFERROR(R670/同类汇总数据!C$6,0),IF(AND($G670="检查版",$H670="中医诊所"),IFERROR(R670/同类汇总数据!C$7,0),IF(AND($G670="检查版",$H670="口腔诊所"),IFERROR(R670/同类汇总数据!C$8,0),IF(AND($G670="互联网版",$H670="中西医诊所"),IFERROR(R670/同类汇总数据!C$9,0),IF(AND($G670="互联网版",$H670="中医诊所"),IFERROR(R670/同类汇总数据!C$10,0),IF(AND($G670="互联网版",$H670="口腔诊所"),IFERROR(R670/同类汇总数据!C$11,0))))))))))</f>
        <v>4.47389878768586</v>
      </c>
      <c r="AE670" s="61">
        <f>IF(AND($G670="正式版",$H670="中西医诊所"),IFERROR(S670/同类汇总数据!D$3,0),IF(AND($G670="正式版",$H670="中医诊所"),IFERROR(S670/同类汇总数据!D$4,0),IF(AND($G670="正式版",$H670="口腔诊所"),IFERROR(S670/同类汇总数据!D$5,0),IF(AND($G670="检查版",$H670="中西医诊所"),IFERROR(S670/同类汇总数据!D$6,0),IF(AND($G670="检查版",$H670="中医诊所"),IFERROR(S670/同类汇总数据!D$7,0),IF(AND($G670="检查版",$H670="口腔诊所"),IFERROR(S670/同类汇总数据!D$8,0),IF(AND($G670="互联网版",$H670="中西医诊所"),IFERROR(S670/同类汇总数据!D$9,0),IF(AND($G670="互联网版",$H670="中医诊所"),IFERROR(S670/同类汇总数据!D$10,0),IF(AND($G670="互联网版",$H670="口腔诊所"),IFERROR(S670/同类汇总数据!D$11,0))))))))))</f>
        <v>5.4450830482431</v>
      </c>
      <c r="AF670" s="61">
        <f>IF(AND($G670="正式版",$H670="中西医诊所"),IFERROR(T670/同类汇总数据!E$3,0),IF(AND($G670="正式版",$H670="中医诊所"),IFERROR(T670/同类汇总数据!E$4,0),IF(AND($G670="正式版",$H670="口腔诊所"),IFERROR(T670/同类汇总数据!E$5,0),IF(AND($G670="检查版",$H670="中西医诊所"),IFERROR(T670/同类汇总数据!E$6,0),IF(AND($G670="检查版",$H670="中医诊所"),IFERROR(T670/同类汇总数据!E$7,0),IF(AND($G670="检查版",$H670="口腔诊所"),IFERROR(T670/同类汇总数据!E$8,0),IF(AND($G670="互联网版",$H670="中西医诊所"),IFERROR(T670/同类汇总数据!E$9,0),IF(AND($G670="互联网版",$H670="中医诊所"),IFERROR(T670/同类汇总数据!E$10,0),IF(AND($G670="互联网版",$H670="口腔诊所"),IFERROR(T670/同类汇总数据!E$11,0))))))))))</f>
        <v>5.10948819774298</v>
      </c>
      <c r="AG670" s="61">
        <f>IF(AND($G670="正式版",$H670="中西医诊所"),IFERROR(U670/同类汇总数据!F$3,0),IF(AND($G670="正式版",$H670="中医诊所"),IFERROR(U670/同类汇总数据!F$4,0),IF(AND($G670="正式版",$H670="口腔诊所"),IFERROR(U670/同类汇总数据!F$5,0),IF(AND($G670="检查版",$H670="中西医诊所"),IFERROR(U670/同类汇总数据!F$6,0),IF(AND($G670="检查版",$H670="中医诊所"),IFERROR(U670/同类汇总数据!F$7,0),IF(AND($G670="检查版",$H670="口腔诊所"),IFERROR(U670/同类汇总数据!F$8,0),IF(AND($G670="互联网版",$H670="中西医诊所"),IFERROR(U670/同类汇总数据!F$9,0),IF(AND($G670="互联网版",$H670="中医诊所"),IFERROR(U670/同类汇总数据!F$10,0),IF(AND($G670="互联网版",$H670="口腔诊所"),IFERROR(U670/同类汇总数据!F$11,0))))))))))</f>
        <v>4.95662023568571</v>
      </c>
      <c r="AH670" s="61">
        <f>IF(AND($G670="正式版",$H670="中西医诊所"),IFERROR(V670/同类汇总数据!G$3,0),IF(AND($G670="正式版",$H670="中医诊所"),IFERROR(V670/同类汇总数据!G$4,0),IF(AND($G670="正式版",$H670="口腔诊所"),IFERROR(V670/同类汇总数据!G$5,0),IF(AND($G670="检查版",$H670="中西医诊所"),IFERROR(V670/同类汇总数据!G$6,0),IF(AND($G670="检查版",$H670="中医诊所"),IFERROR(V670/同类汇总数据!G$7,0),IF(AND($G670="检查版",$H670="口腔诊所"),IFERROR(V670/同类汇总数据!G$8,0),IF(AND($G670="互联网版",$H670="中西医诊所"),IFERROR(V670/同类汇总数据!G$9,0),IF(AND($G670="互联网版",$H670="中医诊所"),IFERROR(V670/同类汇总数据!G$10,0),IF(AND($G670="互联网版",$H670="口腔诊所"),IFERROR(V670/同类汇总数据!G$11,0))))))))))</f>
        <v>5.57355607740555</v>
      </c>
      <c r="AI670" s="61">
        <f>IF(AND($G670="正式版",$H670="中西医诊所"),IFERROR(W670/同类汇总数据!H$3,0),IF(AND($G670="正式版",$H670="中医诊所"),IFERROR(W670/同类汇总数据!H$4,0),IF(AND($G670="正式版",$H670="口腔诊所"),IFERROR(W670/同类汇总数据!H$5,0),IF(AND($G670="检查版",$H670="中西医诊所"),IFERROR(W670/同类汇总数据!H$6,0),IF(AND($G670="检查版",$H670="中医诊所"),IFERROR(W670/同类汇总数据!H$7,0),IF(AND($G670="检查版",$H670="口腔诊所"),IFERROR(W670/同类汇总数据!H$8,0),IF(AND($G670="互联网版",$H670="中西医诊所"),IFERROR(W670/同类汇总数据!H$9,0),IF(AND($G670="互联网版",$H670="中医诊所"),IFERROR(W670/同类汇总数据!H$10,0),IF(AND($G670="互联网版",$H670="口腔诊所"),IFERROR(W670/同类汇总数据!H$11,0))))))))))</f>
        <v>5.19491497068835</v>
      </c>
      <c r="AJ670" s="61">
        <f>IF(AND($G670="正式版",$H670="中西医诊所"),IFERROR(X670/同类汇总数据!I$3,0),IF(AND($G670="正式版",$H670="中医诊所"),IFERROR(X670/同类汇总数据!I$4,0),IF(AND($G670="正式版",$H670="口腔诊所"),IFERROR(X670/同类汇总数据!I$5,0),IF(AND($G670="检查版",$H670="中西医诊所"),IFERROR(X670/同类汇总数据!I$6,0),IF(AND($G670="检查版",$H670="中医诊所"),IFERROR(X670/同类汇总数据!I$7,0),IF(AND($G670="检查版",$H670="口腔诊所"),IFERROR(X670/同类汇总数据!I$8,0),IF(AND($G670="互联网版",$H670="中西医诊所"),IFERROR(X670/同类汇总数据!I$9,0),IF(AND($G670="互联网版",$H670="中医诊所"),IFERROR(X670/同类汇总数据!I$10,0),IF(AND($G670="互联网版",$H670="口腔诊所"),IFERROR(X670/同类汇总数据!I$11,0))))))))))</f>
        <v>4.85287190383722</v>
      </c>
      <c r="AK670" s="61">
        <f>IF(AND($G670="正式版",$H670="中西医诊所"),IFERROR(Y670/同类汇总数据!J$3,0),IF(AND($G670="正式版",$H670="中医诊所"),IFERROR(Y670/同类汇总数据!J$4,0),IF(AND($G670="正式版",$H670="口腔诊所"),IFERROR(Y670/同类汇总数据!J$5,0),IF(AND($G670="检查版",$H670="中西医诊所"),IFERROR(Y670/同类汇总数据!J$6,0),IF(AND($G670="检查版",$H670="中医诊所"),IFERROR(Y670/同类汇总数据!J$7,0),IF(AND($G670="检查版",$H670="口腔诊所"),IFERROR(Y670/同类汇总数据!J$8,0),IF(AND($G670="互联网版",$H670="中西医诊所"),IFERROR(Y670/同类汇总数据!J$9,0),IF(AND($G670="互联网版",$H670="中医诊所"),IFERROR(Y670/同类汇总数据!J$10,0),IF(AND($G670="互联网版",$H670="口腔诊所"),IFERROR(Y670/同类汇总数据!J$11,0))))))))))</f>
        <v>4.69101426053276</v>
      </c>
      <c r="AL670" s="62" t="str">
        <f ca="1" t="shared" si="173"/>
        <v>-</v>
      </c>
      <c r="AM670" s="62" t="str">
        <f t="shared" si="174"/>
        <v>高于同行100%</v>
      </c>
      <c r="AN670" s="5" t="str">
        <f t="shared" si="175"/>
        <v>高于同行100%</v>
      </c>
      <c r="AO670" s="63">
        <f t="shared" si="176"/>
        <v>46104.3747128472</v>
      </c>
      <c r="AP670" s="5" t="str">
        <f t="shared" si="177"/>
        <v/>
      </c>
      <c r="AQ670" s="60">
        <v>45524.7522759375</v>
      </c>
    </row>
    <row r="671" ht="17" spans="1:43">
      <c r="A671" s="5">
        <f t="shared" si="178"/>
        <v>668</v>
      </c>
      <c r="B671" s="55" t="str">
        <f t="shared" si="169"/>
        <v>无交易</v>
      </c>
      <c r="C671" s="2" t="str">
        <f t="shared" si="171"/>
        <v/>
      </c>
      <c r="D671" s="56" t="str">
        <f t="shared" si="172"/>
        <v>流失</v>
      </c>
      <c r="E671" s="84" t="s">
        <v>1845</v>
      </c>
      <c r="F671" s="58">
        <v>45525.6032889699</v>
      </c>
      <c r="G671" s="59" t="s">
        <v>60</v>
      </c>
      <c r="H671" s="59" t="s">
        <v>63</v>
      </c>
      <c r="I671" s="59" t="s">
        <v>40</v>
      </c>
      <c r="J671" s="59" t="s">
        <v>67</v>
      </c>
      <c r="K671" s="59" t="s">
        <v>1846</v>
      </c>
      <c r="L671" s="59" t="s">
        <v>1847</v>
      </c>
      <c r="M671" s="60">
        <v>45707.4705671296</v>
      </c>
      <c r="N671" s="60"/>
      <c r="O671" s="60"/>
      <c r="P671" s="60"/>
      <c r="Q671" s="60">
        <v>45706.6232256366</v>
      </c>
      <c r="R671" s="59"/>
      <c r="S671" s="59"/>
      <c r="T671" s="59"/>
      <c r="U671" s="59"/>
      <c r="V671" s="59"/>
      <c r="W671" s="59"/>
      <c r="X671" s="59"/>
      <c r="Y671" s="59"/>
      <c r="Z671" s="59"/>
      <c r="AA671" s="59"/>
      <c r="AB671" s="59"/>
      <c r="AC671" s="59"/>
      <c r="AD671" s="61">
        <f>IF(AND($G671="正式版",$H671="中西医诊所"),IFERROR(R671/同类汇总数据!C$3,0),IF(AND($G671="正式版",$H671="中医诊所"),IFERROR(R671/同类汇总数据!C$4,0),IF(AND($G671="正式版",$H671="口腔诊所"),IFERROR(R671/同类汇总数据!C$5,0),IF(AND($G671="检查版",$H671="中西医诊所"),IFERROR(R671/同类汇总数据!C$6,0),IF(AND($G671="检查版",$H671="中医诊所"),IFERROR(R671/同类汇总数据!C$7,0),IF(AND($G671="检查版",$H671="口腔诊所"),IFERROR(R671/同类汇总数据!C$8,0),IF(AND($G671="互联网版",$H671="中西医诊所"),IFERROR(R671/同类汇总数据!C$9,0),IF(AND($G671="互联网版",$H671="中医诊所"),IFERROR(R671/同类汇总数据!C$10,0),IF(AND($G671="互联网版",$H671="口腔诊所"),IFERROR(R671/同类汇总数据!C$11,0))))))))))</f>
        <v>0</v>
      </c>
      <c r="AE671" s="61">
        <f>IF(AND($G671="正式版",$H671="中西医诊所"),IFERROR(S671/同类汇总数据!D$3,0),IF(AND($G671="正式版",$H671="中医诊所"),IFERROR(S671/同类汇总数据!D$4,0),IF(AND($G671="正式版",$H671="口腔诊所"),IFERROR(S671/同类汇总数据!D$5,0),IF(AND($G671="检查版",$H671="中西医诊所"),IFERROR(S671/同类汇总数据!D$6,0),IF(AND($G671="检查版",$H671="中医诊所"),IFERROR(S671/同类汇总数据!D$7,0),IF(AND($G671="检查版",$H671="口腔诊所"),IFERROR(S671/同类汇总数据!D$8,0),IF(AND($G671="互联网版",$H671="中西医诊所"),IFERROR(S671/同类汇总数据!D$9,0),IF(AND($G671="互联网版",$H671="中医诊所"),IFERROR(S671/同类汇总数据!D$10,0),IF(AND($G671="互联网版",$H671="口腔诊所"),IFERROR(S671/同类汇总数据!D$11,0))))))))))</f>
        <v>0</v>
      </c>
      <c r="AF671" s="61">
        <f>IF(AND($G671="正式版",$H671="中西医诊所"),IFERROR(T671/同类汇总数据!E$3,0),IF(AND($G671="正式版",$H671="中医诊所"),IFERROR(T671/同类汇总数据!E$4,0),IF(AND($G671="正式版",$H671="口腔诊所"),IFERROR(T671/同类汇总数据!E$5,0),IF(AND($G671="检查版",$H671="中西医诊所"),IFERROR(T671/同类汇总数据!E$6,0),IF(AND($G671="检查版",$H671="中医诊所"),IFERROR(T671/同类汇总数据!E$7,0),IF(AND($G671="检查版",$H671="口腔诊所"),IFERROR(T671/同类汇总数据!E$8,0),IF(AND($G671="互联网版",$H671="中西医诊所"),IFERROR(T671/同类汇总数据!E$9,0),IF(AND($G671="互联网版",$H671="中医诊所"),IFERROR(T671/同类汇总数据!E$10,0),IF(AND($G671="互联网版",$H671="口腔诊所"),IFERROR(T671/同类汇总数据!E$11,0))))))))))</f>
        <v>0</v>
      </c>
      <c r="AG671" s="61">
        <f>IF(AND($G671="正式版",$H671="中西医诊所"),IFERROR(U671/同类汇总数据!F$3,0),IF(AND($G671="正式版",$H671="中医诊所"),IFERROR(U671/同类汇总数据!F$4,0),IF(AND($G671="正式版",$H671="口腔诊所"),IFERROR(U671/同类汇总数据!F$5,0),IF(AND($G671="检查版",$H671="中西医诊所"),IFERROR(U671/同类汇总数据!F$6,0),IF(AND($G671="检查版",$H671="中医诊所"),IFERROR(U671/同类汇总数据!F$7,0),IF(AND($G671="检查版",$H671="口腔诊所"),IFERROR(U671/同类汇总数据!F$8,0),IF(AND($G671="互联网版",$H671="中西医诊所"),IFERROR(U671/同类汇总数据!F$9,0),IF(AND($G671="互联网版",$H671="中医诊所"),IFERROR(U671/同类汇总数据!F$10,0),IF(AND($G671="互联网版",$H671="口腔诊所"),IFERROR(U671/同类汇总数据!F$11,0))))))))))</f>
        <v>0</v>
      </c>
      <c r="AH671" s="61">
        <f>IF(AND($G671="正式版",$H671="中西医诊所"),IFERROR(V671/同类汇总数据!G$3,0),IF(AND($G671="正式版",$H671="中医诊所"),IFERROR(V671/同类汇总数据!G$4,0),IF(AND($G671="正式版",$H671="口腔诊所"),IFERROR(V671/同类汇总数据!G$5,0),IF(AND($G671="检查版",$H671="中西医诊所"),IFERROR(V671/同类汇总数据!G$6,0),IF(AND($G671="检查版",$H671="中医诊所"),IFERROR(V671/同类汇总数据!G$7,0),IF(AND($G671="检查版",$H671="口腔诊所"),IFERROR(V671/同类汇总数据!G$8,0),IF(AND($G671="互联网版",$H671="中西医诊所"),IFERROR(V671/同类汇总数据!G$9,0),IF(AND($G671="互联网版",$H671="中医诊所"),IFERROR(V671/同类汇总数据!G$10,0),IF(AND($G671="互联网版",$H671="口腔诊所"),IFERROR(V671/同类汇总数据!G$11,0))))))))))</f>
        <v>0</v>
      </c>
      <c r="AI671" s="61">
        <f>IF(AND($G671="正式版",$H671="中西医诊所"),IFERROR(W671/同类汇总数据!H$3,0),IF(AND($G671="正式版",$H671="中医诊所"),IFERROR(W671/同类汇总数据!H$4,0),IF(AND($G671="正式版",$H671="口腔诊所"),IFERROR(W671/同类汇总数据!H$5,0),IF(AND($G671="检查版",$H671="中西医诊所"),IFERROR(W671/同类汇总数据!H$6,0),IF(AND($G671="检查版",$H671="中医诊所"),IFERROR(W671/同类汇总数据!H$7,0),IF(AND($G671="检查版",$H671="口腔诊所"),IFERROR(W671/同类汇总数据!H$8,0),IF(AND($G671="互联网版",$H671="中西医诊所"),IFERROR(W671/同类汇总数据!H$9,0),IF(AND($G671="互联网版",$H671="中医诊所"),IFERROR(W671/同类汇总数据!H$10,0),IF(AND($G671="互联网版",$H671="口腔诊所"),IFERROR(W671/同类汇总数据!H$11,0))))))))))</f>
        <v>0</v>
      </c>
      <c r="AJ671" s="61">
        <f>IF(AND($G671="正式版",$H671="中西医诊所"),IFERROR(X671/同类汇总数据!I$3,0),IF(AND($G671="正式版",$H671="中医诊所"),IFERROR(X671/同类汇总数据!I$4,0),IF(AND($G671="正式版",$H671="口腔诊所"),IFERROR(X671/同类汇总数据!I$5,0),IF(AND($G671="检查版",$H671="中西医诊所"),IFERROR(X671/同类汇总数据!I$6,0),IF(AND($G671="检查版",$H671="中医诊所"),IFERROR(X671/同类汇总数据!I$7,0),IF(AND($G671="检查版",$H671="口腔诊所"),IFERROR(X671/同类汇总数据!I$8,0),IF(AND($G671="互联网版",$H671="中西医诊所"),IFERROR(X671/同类汇总数据!I$9,0),IF(AND($G671="互联网版",$H671="中医诊所"),IFERROR(X671/同类汇总数据!I$10,0),IF(AND($G671="互联网版",$H671="口腔诊所"),IFERROR(X671/同类汇总数据!I$11,0))))))))))</f>
        <v>0</v>
      </c>
      <c r="AK671" s="61">
        <f>IF(AND($G671="正式版",$H671="中西医诊所"),IFERROR(Y671/同类汇总数据!J$3,0),IF(AND($G671="正式版",$H671="中医诊所"),IFERROR(Y671/同类汇总数据!J$4,0),IF(AND($G671="正式版",$H671="口腔诊所"),IFERROR(Y671/同类汇总数据!J$5,0),IF(AND($G671="检查版",$H671="中西医诊所"),IFERROR(Y671/同类汇总数据!J$6,0),IF(AND($G671="检查版",$H671="中医诊所"),IFERROR(Y671/同类汇总数据!J$7,0),IF(AND($G671="检查版",$H671="口腔诊所"),IFERROR(Y671/同类汇总数据!J$8,0),IF(AND($G671="互联网版",$H671="中西医诊所"),IFERROR(Y671/同类汇总数据!J$9,0),IF(AND($G671="互联网版",$H671="中医诊所"),IFERROR(Y671/同类汇总数据!J$10,0),IF(AND($G671="互联网版",$H671="口腔诊所"),IFERROR(Y671/同类汇总数据!J$11,0))))))))))</f>
        <v>0</v>
      </c>
      <c r="AL671" s="62" t="str">
        <f ca="1" t="shared" si="173"/>
        <v>今年内未操作</v>
      </c>
      <c r="AM671" s="62" t="str">
        <f t="shared" si="174"/>
        <v>低于同行20%</v>
      </c>
      <c r="AN671" s="5" t="str">
        <f t="shared" si="175"/>
        <v>低于同行20%</v>
      </c>
      <c r="AO671" s="63">
        <f t="shared" si="176"/>
        <v>45707.4705671296</v>
      </c>
      <c r="AP671" s="5" t="str">
        <f t="shared" si="177"/>
        <v/>
      </c>
      <c r="AQ671" s="60">
        <v>45524.7544073264</v>
      </c>
    </row>
    <row r="672" ht="17" spans="1:43">
      <c r="A672" s="5">
        <f t="shared" si="178"/>
        <v>669</v>
      </c>
      <c r="B672" s="55" t="str">
        <f t="shared" si="169"/>
        <v>无交易</v>
      </c>
      <c r="C672" s="2" t="str">
        <f t="shared" si="171"/>
        <v/>
      </c>
      <c r="D672" s="56" t="str">
        <f t="shared" si="172"/>
        <v>流失</v>
      </c>
      <c r="E672" s="84" t="s">
        <v>1848</v>
      </c>
      <c r="F672" s="58">
        <v>45526.3937016898</v>
      </c>
      <c r="G672" s="59" t="s">
        <v>60</v>
      </c>
      <c r="H672" s="59" t="s">
        <v>39</v>
      </c>
      <c r="I672" s="59" t="s">
        <v>40</v>
      </c>
      <c r="J672" s="59" t="s">
        <v>182</v>
      </c>
      <c r="K672" s="59" t="s">
        <v>1849</v>
      </c>
      <c r="L672" s="59" t="s">
        <v>1331</v>
      </c>
      <c r="M672" s="60">
        <v>45586.540787037</v>
      </c>
      <c r="N672" s="60"/>
      <c r="O672" s="60"/>
      <c r="P672" s="60"/>
      <c r="Q672" s="60"/>
      <c r="R672" s="59"/>
      <c r="S672" s="59"/>
      <c r="T672" s="59"/>
      <c r="U672" s="59"/>
      <c r="V672" s="59"/>
      <c r="W672" s="59"/>
      <c r="X672" s="59"/>
      <c r="Y672" s="59"/>
      <c r="Z672" s="59"/>
      <c r="AA672" s="59"/>
      <c r="AB672" s="59"/>
      <c r="AC672" s="59"/>
      <c r="AD672" s="61">
        <f>IF(AND($G672="正式版",$H672="中西医诊所"),IFERROR(R672/同类汇总数据!C$3,0),IF(AND($G672="正式版",$H672="中医诊所"),IFERROR(R672/同类汇总数据!C$4,0),IF(AND($G672="正式版",$H672="口腔诊所"),IFERROR(R672/同类汇总数据!C$5,0),IF(AND($G672="检查版",$H672="中西医诊所"),IFERROR(R672/同类汇总数据!C$6,0),IF(AND($G672="检查版",$H672="中医诊所"),IFERROR(R672/同类汇总数据!C$7,0),IF(AND($G672="检查版",$H672="口腔诊所"),IFERROR(R672/同类汇总数据!C$8,0),IF(AND($G672="互联网版",$H672="中西医诊所"),IFERROR(R672/同类汇总数据!C$9,0),IF(AND($G672="互联网版",$H672="中医诊所"),IFERROR(R672/同类汇总数据!C$10,0),IF(AND($G672="互联网版",$H672="口腔诊所"),IFERROR(R672/同类汇总数据!C$11,0))))))))))</f>
        <v>0</v>
      </c>
      <c r="AE672" s="61">
        <f>IF(AND($G672="正式版",$H672="中西医诊所"),IFERROR(S672/同类汇总数据!D$3,0),IF(AND($G672="正式版",$H672="中医诊所"),IFERROR(S672/同类汇总数据!D$4,0),IF(AND($G672="正式版",$H672="口腔诊所"),IFERROR(S672/同类汇总数据!D$5,0),IF(AND($G672="检查版",$H672="中西医诊所"),IFERROR(S672/同类汇总数据!D$6,0),IF(AND($G672="检查版",$H672="中医诊所"),IFERROR(S672/同类汇总数据!D$7,0),IF(AND($G672="检查版",$H672="口腔诊所"),IFERROR(S672/同类汇总数据!D$8,0),IF(AND($G672="互联网版",$H672="中西医诊所"),IFERROR(S672/同类汇总数据!D$9,0),IF(AND($G672="互联网版",$H672="中医诊所"),IFERROR(S672/同类汇总数据!D$10,0),IF(AND($G672="互联网版",$H672="口腔诊所"),IFERROR(S672/同类汇总数据!D$11,0))))))))))</f>
        <v>0</v>
      </c>
      <c r="AF672" s="61">
        <f>IF(AND($G672="正式版",$H672="中西医诊所"),IFERROR(T672/同类汇总数据!E$3,0),IF(AND($G672="正式版",$H672="中医诊所"),IFERROR(T672/同类汇总数据!E$4,0),IF(AND($G672="正式版",$H672="口腔诊所"),IFERROR(T672/同类汇总数据!E$5,0),IF(AND($G672="检查版",$H672="中西医诊所"),IFERROR(T672/同类汇总数据!E$6,0),IF(AND($G672="检查版",$H672="中医诊所"),IFERROR(T672/同类汇总数据!E$7,0),IF(AND($G672="检查版",$H672="口腔诊所"),IFERROR(T672/同类汇总数据!E$8,0),IF(AND($G672="互联网版",$H672="中西医诊所"),IFERROR(T672/同类汇总数据!E$9,0),IF(AND($G672="互联网版",$H672="中医诊所"),IFERROR(T672/同类汇总数据!E$10,0),IF(AND($G672="互联网版",$H672="口腔诊所"),IFERROR(T672/同类汇总数据!E$11,0))))))))))</f>
        <v>0</v>
      </c>
      <c r="AG672" s="61">
        <f>IF(AND($G672="正式版",$H672="中西医诊所"),IFERROR(U672/同类汇总数据!F$3,0),IF(AND($G672="正式版",$H672="中医诊所"),IFERROR(U672/同类汇总数据!F$4,0),IF(AND($G672="正式版",$H672="口腔诊所"),IFERROR(U672/同类汇总数据!F$5,0),IF(AND($G672="检查版",$H672="中西医诊所"),IFERROR(U672/同类汇总数据!F$6,0),IF(AND($G672="检查版",$H672="中医诊所"),IFERROR(U672/同类汇总数据!F$7,0),IF(AND($G672="检查版",$H672="口腔诊所"),IFERROR(U672/同类汇总数据!F$8,0),IF(AND($G672="互联网版",$H672="中西医诊所"),IFERROR(U672/同类汇总数据!F$9,0),IF(AND($G672="互联网版",$H672="中医诊所"),IFERROR(U672/同类汇总数据!F$10,0),IF(AND($G672="互联网版",$H672="口腔诊所"),IFERROR(U672/同类汇总数据!F$11,0))))))))))</f>
        <v>0</v>
      </c>
      <c r="AH672" s="61">
        <f>IF(AND($G672="正式版",$H672="中西医诊所"),IFERROR(V672/同类汇总数据!G$3,0),IF(AND($G672="正式版",$H672="中医诊所"),IFERROR(V672/同类汇总数据!G$4,0),IF(AND($G672="正式版",$H672="口腔诊所"),IFERROR(V672/同类汇总数据!G$5,0),IF(AND($G672="检查版",$H672="中西医诊所"),IFERROR(V672/同类汇总数据!G$6,0),IF(AND($G672="检查版",$H672="中医诊所"),IFERROR(V672/同类汇总数据!G$7,0),IF(AND($G672="检查版",$H672="口腔诊所"),IFERROR(V672/同类汇总数据!G$8,0),IF(AND($G672="互联网版",$H672="中西医诊所"),IFERROR(V672/同类汇总数据!G$9,0),IF(AND($G672="互联网版",$H672="中医诊所"),IFERROR(V672/同类汇总数据!G$10,0),IF(AND($G672="互联网版",$H672="口腔诊所"),IFERROR(V672/同类汇总数据!G$11,0))))))))))</f>
        <v>0</v>
      </c>
      <c r="AI672" s="61">
        <f>IF(AND($G672="正式版",$H672="中西医诊所"),IFERROR(W672/同类汇总数据!H$3,0),IF(AND($G672="正式版",$H672="中医诊所"),IFERROR(W672/同类汇总数据!H$4,0),IF(AND($G672="正式版",$H672="口腔诊所"),IFERROR(W672/同类汇总数据!H$5,0),IF(AND($G672="检查版",$H672="中西医诊所"),IFERROR(W672/同类汇总数据!H$6,0),IF(AND($G672="检查版",$H672="中医诊所"),IFERROR(W672/同类汇总数据!H$7,0),IF(AND($G672="检查版",$H672="口腔诊所"),IFERROR(W672/同类汇总数据!H$8,0),IF(AND($G672="互联网版",$H672="中西医诊所"),IFERROR(W672/同类汇总数据!H$9,0),IF(AND($G672="互联网版",$H672="中医诊所"),IFERROR(W672/同类汇总数据!H$10,0),IF(AND($G672="互联网版",$H672="口腔诊所"),IFERROR(W672/同类汇总数据!H$11,0))))))))))</f>
        <v>0</v>
      </c>
      <c r="AJ672" s="61">
        <f>IF(AND($G672="正式版",$H672="中西医诊所"),IFERROR(X672/同类汇总数据!I$3,0),IF(AND($G672="正式版",$H672="中医诊所"),IFERROR(X672/同类汇总数据!I$4,0),IF(AND($G672="正式版",$H672="口腔诊所"),IFERROR(X672/同类汇总数据!I$5,0),IF(AND($G672="检查版",$H672="中西医诊所"),IFERROR(X672/同类汇总数据!I$6,0),IF(AND($G672="检查版",$H672="中医诊所"),IFERROR(X672/同类汇总数据!I$7,0),IF(AND($G672="检查版",$H672="口腔诊所"),IFERROR(X672/同类汇总数据!I$8,0),IF(AND($G672="互联网版",$H672="中西医诊所"),IFERROR(X672/同类汇总数据!I$9,0),IF(AND($G672="互联网版",$H672="中医诊所"),IFERROR(X672/同类汇总数据!I$10,0),IF(AND($G672="互联网版",$H672="口腔诊所"),IFERROR(X672/同类汇总数据!I$11,0))))))))))</f>
        <v>0</v>
      </c>
      <c r="AK672" s="61">
        <f>IF(AND($G672="正式版",$H672="中西医诊所"),IFERROR(Y672/同类汇总数据!J$3,0),IF(AND($G672="正式版",$H672="中医诊所"),IFERROR(Y672/同类汇总数据!J$4,0),IF(AND($G672="正式版",$H672="口腔诊所"),IFERROR(Y672/同类汇总数据!J$5,0),IF(AND($G672="检查版",$H672="中西医诊所"),IFERROR(Y672/同类汇总数据!J$6,0),IF(AND($G672="检查版",$H672="中医诊所"),IFERROR(Y672/同类汇总数据!J$7,0),IF(AND($G672="检查版",$H672="口腔诊所"),IFERROR(Y672/同类汇总数据!J$8,0),IF(AND($G672="互联网版",$H672="中西医诊所"),IFERROR(Y672/同类汇总数据!J$9,0),IF(AND($G672="互联网版",$H672="中医诊所"),IFERROR(Y672/同类汇总数据!J$10,0),IF(AND($G672="互联网版",$H672="口腔诊所"),IFERROR(Y672/同类汇总数据!J$11,0))))))))))</f>
        <v>0</v>
      </c>
      <c r="AL672" s="62" t="str">
        <f ca="1" t="shared" si="173"/>
        <v>今年内未操作</v>
      </c>
      <c r="AM672" s="62" t="str">
        <f t="shared" si="174"/>
        <v>低于同行20%</v>
      </c>
      <c r="AN672" s="5" t="str">
        <f t="shared" si="175"/>
        <v>低于同行20%</v>
      </c>
      <c r="AO672" s="63">
        <f t="shared" si="176"/>
        <v>45586.540787037</v>
      </c>
      <c r="AP672" s="5" t="str">
        <f t="shared" si="177"/>
        <v/>
      </c>
      <c r="AQ672" s="60">
        <v>45524.7556137616</v>
      </c>
    </row>
    <row r="673" ht="17" spans="1:43">
      <c r="A673" s="5">
        <f t="shared" si="178"/>
        <v>670</v>
      </c>
      <c r="B673" s="55" t="str">
        <f t="shared" si="169"/>
        <v>无交易</v>
      </c>
      <c r="C673" s="2" t="str">
        <f t="shared" si="171"/>
        <v/>
      </c>
      <c r="D673" s="56" t="str">
        <f t="shared" si="172"/>
        <v>流失</v>
      </c>
      <c r="E673" s="84" t="s">
        <v>1850</v>
      </c>
      <c r="F673" s="58">
        <v>45526.611027419</v>
      </c>
      <c r="G673" s="59" t="s">
        <v>38</v>
      </c>
      <c r="H673" s="59" t="s">
        <v>66</v>
      </c>
      <c r="I673" s="59" t="s">
        <v>40</v>
      </c>
      <c r="J673" s="59" t="s">
        <v>374</v>
      </c>
      <c r="K673" s="59" t="s">
        <v>1851</v>
      </c>
      <c r="L673" s="59" t="s">
        <v>1200</v>
      </c>
      <c r="M673" s="60">
        <v>45872.6903356481</v>
      </c>
      <c r="N673" s="60">
        <v>45858.8782670023</v>
      </c>
      <c r="O673" s="60">
        <v>45858.877103287</v>
      </c>
      <c r="P673" s="60">
        <v>45843.8682025116</v>
      </c>
      <c r="Q673" s="60">
        <v>45843.8799655324</v>
      </c>
      <c r="R673" s="59"/>
      <c r="S673" s="59"/>
      <c r="T673" s="59"/>
      <c r="U673" s="59"/>
      <c r="V673" s="59"/>
      <c r="W673" s="59"/>
      <c r="X673" s="59"/>
      <c r="Y673" s="59"/>
      <c r="Z673" s="59"/>
      <c r="AA673" s="59"/>
      <c r="AB673" s="59"/>
      <c r="AC673" s="59"/>
      <c r="AD673" s="61">
        <f>IF(AND($G673="正式版",$H673="中西医诊所"),IFERROR(R673/同类汇总数据!C$3,0),IF(AND($G673="正式版",$H673="中医诊所"),IFERROR(R673/同类汇总数据!C$4,0),IF(AND($G673="正式版",$H673="口腔诊所"),IFERROR(R673/同类汇总数据!C$5,0),IF(AND($G673="检查版",$H673="中西医诊所"),IFERROR(R673/同类汇总数据!C$6,0),IF(AND($G673="检查版",$H673="中医诊所"),IFERROR(R673/同类汇总数据!C$7,0),IF(AND($G673="检查版",$H673="口腔诊所"),IFERROR(R673/同类汇总数据!C$8,0),IF(AND($G673="互联网版",$H673="中西医诊所"),IFERROR(R673/同类汇总数据!C$9,0),IF(AND($G673="互联网版",$H673="中医诊所"),IFERROR(R673/同类汇总数据!C$10,0),IF(AND($G673="互联网版",$H673="口腔诊所"),IFERROR(R673/同类汇总数据!C$11,0))))))))))</f>
        <v>0</v>
      </c>
      <c r="AE673" s="61">
        <f>IF(AND($G673="正式版",$H673="中西医诊所"),IFERROR(S673/同类汇总数据!D$3,0),IF(AND($G673="正式版",$H673="中医诊所"),IFERROR(S673/同类汇总数据!D$4,0),IF(AND($G673="正式版",$H673="口腔诊所"),IFERROR(S673/同类汇总数据!D$5,0),IF(AND($G673="检查版",$H673="中西医诊所"),IFERROR(S673/同类汇总数据!D$6,0),IF(AND($G673="检查版",$H673="中医诊所"),IFERROR(S673/同类汇总数据!D$7,0),IF(AND($G673="检查版",$H673="口腔诊所"),IFERROR(S673/同类汇总数据!D$8,0),IF(AND($G673="互联网版",$H673="中西医诊所"),IFERROR(S673/同类汇总数据!D$9,0),IF(AND($G673="互联网版",$H673="中医诊所"),IFERROR(S673/同类汇总数据!D$10,0),IF(AND($G673="互联网版",$H673="口腔诊所"),IFERROR(S673/同类汇总数据!D$11,0))))))))))</f>
        <v>0</v>
      </c>
      <c r="AF673" s="61">
        <f>IF(AND($G673="正式版",$H673="中西医诊所"),IFERROR(T673/同类汇总数据!E$3,0),IF(AND($G673="正式版",$H673="中医诊所"),IFERROR(T673/同类汇总数据!E$4,0),IF(AND($G673="正式版",$H673="口腔诊所"),IFERROR(T673/同类汇总数据!E$5,0),IF(AND($G673="检查版",$H673="中西医诊所"),IFERROR(T673/同类汇总数据!E$6,0),IF(AND($G673="检查版",$H673="中医诊所"),IFERROR(T673/同类汇总数据!E$7,0),IF(AND($G673="检查版",$H673="口腔诊所"),IFERROR(T673/同类汇总数据!E$8,0),IF(AND($G673="互联网版",$H673="中西医诊所"),IFERROR(T673/同类汇总数据!E$9,0),IF(AND($G673="互联网版",$H673="中医诊所"),IFERROR(T673/同类汇总数据!E$10,0),IF(AND($G673="互联网版",$H673="口腔诊所"),IFERROR(T673/同类汇总数据!E$11,0))))))))))</f>
        <v>0</v>
      </c>
      <c r="AG673" s="61">
        <f>IF(AND($G673="正式版",$H673="中西医诊所"),IFERROR(U673/同类汇总数据!F$3,0),IF(AND($G673="正式版",$H673="中医诊所"),IFERROR(U673/同类汇总数据!F$4,0),IF(AND($G673="正式版",$H673="口腔诊所"),IFERROR(U673/同类汇总数据!F$5,0),IF(AND($G673="检查版",$H673="中西医诊所"),IFERROR(U673/同类汇总数据!F$6,0),IF(AND($G673="检查版",$H673="中医诊所"),IFERROR(U673/同类汇总数据!F$7,0),IF(AND($G673="检查版",$H673="口腔诊所"),IFERROR(U673/同类汇总数据!F$8,0),IF(AND($G673="互联网版",$H673="中西医诊所"),IFERROR(U673/同类汇总数据!F$9,0),IF(AND($G673="互联网版",$H673="中医诊所"),IFERROR(U673/同类汇总数据!F$10,0),IF(AND($G673="互联网版",$H673="口腔诊所"),IFERROR(U673/同类汇总数据!F$11,0))))))))))</f>
        <v>0</v>
      </c>
      <c r="AH673" s="61">
        <f>IF(AND($G673="正式版",$H673="中西医诊所"),IFERROR(V673/同类汇总数据!G$3,0),IF(AND($G673="正式版",$H673="中医诊所"),IFERROR(V673/同类汇总数据!G$4,0),IF(AND($G673="正式版",$H673="口腔诊所"),IFERROR(V673/同类汇总数据!G$5,0),IF(AND($G673="检查版",$H673="中西医诊所"),IFERROR(V673/同类汇总数据!G$6,0),IF(AND($G673="检查版",$H673="中医诊所"),IFERROR(V673/同类汇总数据!G$7,0),IF(AND($G673="检查版",$H673="口腔诊所"),IFERROR(V673/同类汇总数据!G$8,0),IF(AND($G673="互联网版",$H673="中西医诊所"),IFERROR(V673/同类汇总数据!G$9,0),IF(AND($G673="互联网版",$H673="中医诊所"),IFERROR(V673/同类汇总数据!G$10,0),IF(AND($G673="互联网版",$H673="口腔诊所"),IFERROR(V673/同类汇总数据!G$11,0))))))))))</f>
        <v>0</v>
      </c>
      <c r="AI673" s="61">
        <f>IF(AND($G673="正式版",$H673="中西医诊所"),IFERROR(W673/同类汇总数据!H$3,0),IF(AND($G673="正式版",$H673="中医诊所"),IFERROR(W673/同类汇总数据!H$4,0),IF(AND($G673="正式版",$H673="口腔诊所"),IFERROR(W673/同类汇总数据!H$5,0),IF(AND($G673="检查版",$H673="中西医诊所"),IFERROR(W673/同类汇总数据!H$6,0),IF(AND($G673="检查版",$H673="中医诊所"),IFERROR(W673/同类汇总数据!H$7,0),IF(AND($G673="检查版",$H673="口腔诊所"),IFERROR(W673/同类汇总数据!H$8,0),IF(AND($G673="互联网版",$H673="中西医诊所"),IFERROR(W673/同类汇总数据!H$9,0),IF(AND($G673="互联网版",$H673="中医诊所"),IFERROR(W673/同类汇总数据!H$10,0),IF(AND($G673="互联网版",$H673="口腔诊所"),IFERROR(W673/同类汇总数据!H$11,0))))))))))</f>
        <v>0</v>
      </c>
      <c r="AJ673" s="61">
        <f>IF(AND($G673="正式版",$H673="中西医诊所"),IFERROR(X673/同类汇总数据!I$3,0),IF(AND($G673="正式版",$H673="中医诊所"),IFERROR(X673/同类汇总数据!I$4,0),IF(AND($G673="正式版",$H673="口腔诊所"),IFERROR(X673/同类汇总数据!I$5,0),IF(AND($G673="检查版",$H673="中西医诊所"),IFERROR(X673/同类汇总数据!I$6,0),IF(AND($G673="检查版",$H673="中医诊所"),IFERROR(X673/同类汇总数据!I$7,0),IF(AND($G673="检查版",$H673="口腔诊所"),IFERROR(X673/同类汇总数据!I$8,0),IF(AND($G673="互联网版",$H673="中西医诊所"),IFERROR(X673/同类汇总数据!I$9,0),IF(AND($G673="互联网版",$H673="中医诊所"),IFERROR(X673/同类汇总数据!I$10,0),IF(AND($G673="互联网版",$H673="口腔诊所"),IFERROR(X673/同类汇总数据!I$11,0))))))))))</f>
        <v>0</v>
      </c>
      <c r="AK673" s="61">
        <f>IF(AND($G673="正式版",$H673="中西医诊所"),IFERROR(Y673/同类汇总数据!J$3,0),IF(AND($G673="正式版",$H673="中医诊所"),IFERROR(Y673/同类汇总数据!J$4,0),IF(AND($G673="正式版",$H673="口腔诊所"),IFERROR(Y673/同类汇总数据!J$5,0),IF(AND($G673="检查版",$H673="中西医诊所"),IFERROR(Y673/同类汇总数据!J$6,0),IF(AND($G673="检查版",$H673="中医诊所"),IFERROR(Y673/同类汇总数据!J$7,0),IF(AND($G673="检查版",$H673="口腔诊所"),IFERROR(Y673/同类汇总数据!J$8,0),IF(AND($G673="互联网版",$H673="中西医诊所"),IFERROR(Y673/同类汇总数据!J$9,0),IF(AND($G673="互联网版",$H673="中医诊所"),IFERROR(Y673/同类汇总数据!J$10,0),IF(AND($G673="互联网版",$H673="口腔诊所"),IFERROR(Y673/同类汇总数据!J$11,0))))))))))</f>
        <v>0</v>
      </c>
      <c r="AL673" s="62" t="str">
        <f ca="1" t="shared" si="173"/>
        <v>今年内未操作</v>
      </c>
      <c r="AM673" s="62" t="str">
        <f t="shared" si="174"/>
        <v>低于同行20%</v>
      </c>
      <c r="AN673" s="5" t="str">
        <f t="shared" si="175"/>
        <v>低于同行20%</v>
      </c>
      <c r="AO673" s="63">
        <f t="shared" si="176"/>
        <v>45872.6903356481</v>
      </c>
      <c r="AP673" s="5" t="str">
        <f t="shared" si="177"/>
        <v/>
      </c>
      <c r="AQ673" s="60">
        <v>45525.4612921528</v>
      </c>
    </row>
    <row r="674" ht="17" spans="1:43">
      <c r="A674" s="5">
        <f t="shared" ref="A674:A683" si="179">ROW()-3</f>
        <v>671</v>
      </c>
      <c r="B674" s="55" t="str">
        <f t="shared" si="169"/>
        <v>连续三月交易上升</v>
      </c>
      <c r="C674" s="2" t="str">
        <f t="shared" si="171"/>
        <v/>
      </c>
      <c r="D674" s="56" t="str">
        <f t="shared" si="172"/>
        <v>-</v>
      </c>
      <c r="E674" s="84" t="s">
        <v>1852</v>
      </c>
      <c r="F674" s="58">
        <v>45530.4287369213</v>
      </c>
      <c r="G674" s="59" t="s">
        <v>38</v>
      </c>
      <c r="H674" s="59" t="s">
        <v>63</v>
      </c>
      <c r="I674" s="59" t="s">
        <v>40</v>
      </c>
      <c r="J674" s="59" t="s">
        <v>78</v>
      </c>
      <c r="K674" s="59" t="s">
        <v>1853</v>
      </c>
      <c r="L674" s="59"/>
      <c r="M674" s="60">
        <v>46102.4523263889</v>
      </c>
      <c r="N674" s="60">
        <v>46102.6897927546</v>
      </c>
      <c r="O674" s="60">
        <v>46102.6889758796</v>
      </c>
      <c r="P674" s="60">
        <v>46057.7132621875</v>
      </c>
      <c r="Q674" s="60">
        <v>46057.7143203356</v>
      </c>
      <c r="R674" s="59">
        <v>3544</v>
      </c>
      <c r="S674" s="59">
        <v>30909</v>
      </c>
      <c r="T674" s="59">
        <v>78275</v>
      </c>
      <c r="U674" s="59">
        <v>72505</v>
      </c>
      <c r="V674" s="59">
        <v>6</v>
      </c>
      <c r="W674" s="59">
        <v>26</v>
      </c>
      <c r="X674" s="59">
        <v>67</v>
      </c>
      <c r="Y674" s="59">
        <v>58</v>
      </c>
      <c r="Z674" s="85" t="s">
        <v>1854</v>
      </c>
      <c r="AA674" s="59">
        <v>0.3062716592</v>
      </c>
      <c r="AB674" s="59">
        <v>-0.0017718529</v>
      </c>
      <c r="AC674" s="59">
        <v>-0.3595590619</v>
      </c>
      <c r="AD674" s="61">
        <f>IF(AND($G674="正式版",$H674="中西医诊所"),IFERROR(R674/同类汇总数据!C$3,0),IF(AND($G674="正式版",$H674="中医诊所"),IFERROR(R674/同类汇总数据!C$4,0),IF(AND($G674="正式版",$H674="口腔诊所"),IFERROR(R674/同类汇总数据!C$5,0),IF(AND($G674="检查版",$H674="中西医诊所"),IFERROR(R674/同类汇总数据!C$6,0),IF(AND($G674="检查版",$H674="中医诊所"),IFERROR(R674/同类汇总数据!C$7,0),IF(AND($G674="检查版",$H674="口腔诊所"),IFERROR(R674/同类汇总数据!C$8,0),IF(AND($G674="互联网版",$H674="中西医诊所"),IFERROR(R674/同类汇总数据!C$9,0),IF(AND($G674="互联网版",$H674="中医诊所"),IFERROR(R674/同类汇总数据!C$10,0),IF(AND($G674="互联网版",$H674="口腔诊所"),IFERROR(R674/同类汇总数据!C$11,0))))))))))</f>
        <v>0.354487061875306</v>
      </c>
      <c r="AE674" s="61">
        <f>IF(AND($G674="正式版",$H674="中西医诊所"),IFERROR(S674/同类汇总数据!D$3,0),IF(AND($G674="正式版",$H674="中医诊所"),IFERROR(S674/同类汇总数据!D$4,0),IF(AND($G674="正式版",$H674="口腔诊所"),IFERROR(S674/同类汇总数据!D$5,0),IF(AND($G674="检查版",$H674="中西医诊所"),IFERROR(S674/同类汇总数据!D$6,0),IF(AND($G674="检查版",$H674="中医诊所"),IFERROR(S674/同类汇总数据!D$7,0),IF(AND($G674="检查版",$H674="口腔诊所"),IFERROR(S674/同类汇总数据!D$8,0),IF(AND($G674="互联网版",$H674="中西医诊所"),IFERROR(S674/同类汇总数据!D$9,0),IF(AND($G674="互联网版",$H674="中医诊所"),IFERROR(S674/同类汇总数据!D$10,0),IF(AND($G674="互联网版",$H674="口腔诊所"),IFERROR(S674/同类汇总数据!D$11,0))))))))))</f>
        <v>0.711683521566921</v>
      </c>
      <c r="AF674" s="61">
        <f>IF(AND($G674="正式版",$H674="中西医诊所"),IFERROR(T674/同类汇总数据!E$3,0),IF(AND($G674="正式版",$H674="中医诊所"),IFERROR(T674/同类汇总数据!E$4,0),IF(AND($G674="正式版",$H674="口腔诊所"),IFERROR(T674/同类汇总数据!E$5,0),IF(AND($G674="检查版",$H674="中西医诊所"),IFERROR(T674/同类汇总数据!E$6,0),IF(AND($G674="检查版",$H674="中医诊所"),IFERROR(T674/同类汇总数据!E$7,0),IF(AND($G674="检查版",$H674="口腔诊所"),IFERROR(T674/同类汇总数据!E$8,0),IF(AND($G674="互联网版",$H674="中西医诊所"),IFERROR(T674/同类汇总数据!E$9,0),IF(AND($G674="互联网版",$H674="中医诊所"),IFERROR(T674/同类汇总数据!E$10,0),IF(AND($G674="互联网版",$H674="口腔诊所"),IFERROR(T674/同类汇总数据!E$11,0))))))))))</f>
        <v>0.706026386230209</v>
      </c>
      <c r="AG674" s="61">
        <f>IF(AND($G674="正式版",$H674="中西医诊所"),IFERROR(U674/同类汇总数据!F$3,0),IF(AND($G674="正式版",$H674="中医诊所"),IFERROR(U674/同类汇总数据!F$4,0),IF(AND($G674="正式版",$H674="口腔诊所"),IFERROR(U674/同类汇总数据!F$5,0),IF(AND($G674="检查版",$H674="中西医诊所"),IFERROR(U674/同类汇总数据!F$6,0),IF(AND($G674="检查版",$H674="中医诊所"),IFERROR(U674/同类汇总数据!F$7,0),IF(AND($G674="检查版",$H674="口腔诊所"),IFERROR(U674/同类汇总数据!F$8,0),IF(AND($G674="互联网版",$H674="中西医诊所"),IFERROR(U674/同类汇总数据!F$9,0),IF(AND($G674="互联网版",$H674="中医诊所"),IFERROR(U674/同类汇总数据!F$10,0),IF(AND($G674="互联网版",$H674="口腔诊所"),IFERROR(U674/同类汇总数据!F$11,0))))))))))</f>
        <v>0.725790332942647</v>
      </c>
      <c r="AH674" s="61">
        <f>IF(AND($G674="正式版",$H674="中西医诊所"),IFERROR(V674/同类汇总数据!G$3,0),IF(AND($G674="正式版",$H674="中医诊所"),IFERROR(V674/同类汇总数据!G$4,0),IF(AND($G674="正式版",$H674="口腔诊所"),IFERROR(V674/同类汇总数据!G$5,0),IF(AND($G674="检查版",$H674="中西医诊所"),IFERROR(V674/同类汇总数据!G$6,0),IF(AND($G674="检查版",$H674="中医诊所"),IFERROR(V674/同类汇总数据!G$7,0),IF(AND($G674="检查版",$H674="口腔诊所"),IFERROR(V674/同类汇总数据!G$8,0),IF(AND($G674="互联网版",$H674="中西医诊所"),IFERROR(V674/同类汇总数据!G$9,0),IF(AND($G674="互联网版",$H674="中医诊所"),IFERROR(V674/同类汇总数据!G$10,0),IF(AND($G674="互联网版",$H674="口腔诊所"),IFERROR(V674/同类汇总数据!G$11,0))))))))))</f>
        <v>0.445884486192444</v>
      </c>
      <c r="AI674" s="61">
        <f>IF(AND($G674="正式版",$H674="中西医诊所"),IFERROR(W674/同类汇总数据!H$3,0),IF(AND($G674="正式版",$H674="中医诊所"),IFERROR(W674/同类汇总数据!H$4,0),IF(AND($G674="正式版",$H674="口腔诊所"),IFERROR(W674/同类汇总数据!H$5,0),IF(AND($G674="检查版",$H674="中西医诊所"),IFERROR(W674/同类汇总数据!H$6,0),IF(AND($G674="检查版",$H674="中医诊所"),IFERROR(W674/同类汇总数据!H$7,0),IF(AND($G674="检查版",$H674="口腔诊所"),IFERROR(W674/同类汇总数据!H$8,0),IF(AND($G674="互联网版",$H674="中西医诊所"),IFERROR(W674/同类汇总数据!H$9,0),IF(AND($G674="互联网版",$H674="中医诊所"),IFERROR(W674/同类汇总数据!H$10,0),IF(AND($G674="互联网版",$H674="口腔诊所"),IFERROR(W674/同类汇总数据!H$11,0))))))))))</f>
        <v>0.457856912670838</v>
      </c>
      <c r="AJ674" s="61">
        <f>IF(AND($G674="正式版",$H674="中西医诊所"),IFERROR(X674/同类汇总数据!I$3,0),IF(AND($G674="正式版",$H674="中医诊所"),IFERROR(X674/同类汇总数据!I$4,0),IF(AND($G674="正式版",$H674="口腔诊所"),IFERROR(X674/同类汇总数据!I$5,0),IF(AND($G674="检查版",$H674="中西医诊所"),IFERROR(X674/同类汇总数据!I$6,0),IF(AND($G674="检查版",$H674="中医诊所"),IFERROR(X674/同类汇总数据!I$7,0),IF(AND($G674="检查版",$H674="口腔诊所"),IFERROR(X674/同类汇总数据!I$8,0),IF(AND($G674="互联网版",$H674="中西医诊所"),IFERROR(X674/同类汇总数据!I$9,0),IF(AND($G674="互联网版",$H674="中医诊所"),IFERROR(X674/同类汇总数据!I$10,0),IF(AND($G674="互联网版",$H674="口腔诊所"),IFERROR(X674/同类汇总数据!I$11,0))))))))))</f>
        <v>0.454109521727785</v>
      </c>
      <c r="AK674" s="61">
        <f>IF(AND($G674="正式版",$H674="中西医诊所"),IFERROR(Y674/同类汇总数据!J$3,0),IF(AND($G674="正式版",$H674="中医诊所"),IFERROR(Y674/同类汇总数据!J$4,0),IF(AND($G674="正式版",$H674="口腔诊所"),IFERROR(Y674/同类汇总数据!J$5,0),IF(AND($G674="检查版",$H674="中西医诊所"),IFERROR(Y674/同类汇总数据!J$6,0),IF(AND($G674="检查版",$H674="中医诊所"),IFERROR(Y674/同类汇总数据!J$7,0),IF(AND($G674="检查版",$H674="口腔诊所"),IFERROR(Y674/同类汇总数据!J$8,0),IF(AND($G674="互联网版",$H674="中西医诊所"),IFERROR(Y674/同类汇总数据!J$9,0),IF(AND($G674="互联网版",$H674="中医诊所"),IFERROR(Y674/同类汇总数据!J$10,0),IF(AND($G674="互联网版",$H674="口腔诊所"),IFERROR(Y674/同类汇总数据!J$11,0))))))))))</f>
        <v>0.436723639022311</v>
      </c>
      <c r="AL674" s="62" t="str">
        <f ca="1" t="shared" si="173"/>
        <v>-</v>
      </c>
      <c r="AM674" s="62" t="str">
        <f t="shared" si="174"/>
        <v/>
      </c>
      <c r="AN674" s="5" t="str">
        <f t="shared" si="175"/>
        <v>低于同行50%</v>
      </c>
      <c r="AO674" s="63">
        <f t="shared" si="176"/>
        <v>46102.6897927546</v>
      </c>
      <c r="AP674" s="5" t="str">
        <f t="shared" si="177"/>
        <v/>
      </c>
      <c r="AQ674" s="60">
        <v>45525.6032889699</v>
      </c>
    </row>
    <row r="675" ht="17" spans="1:43">
      <c r="A675" s="5">
        <f t="shared" si="179"/>
        <v>672</v>
      </c>
      <c r="B675" s="55" t="str">
        <f t="shared" si="169"/>
        <v>交易波动较大</v>
      </c>
      <c r="C675" s="2" t="str">
        <f t="shared" si="171"/>
        <v/>
      </c>
      <c r="D675" s="56" t="str">
        <f t="shared" si="172"/>
        <v>-</v>
      </c>
      <c r="E675" s="84" t="s">
        <v>1855</v>
      </c>
      <c r="F675" s="58">
        <v>45530.4316489236</v>
      </c>
      <c r="G675" s="59" t="s">
        <v>38</v>
      </c>
      <c r="H675" s="59" t="s">
        <v>63</v>
      </c>
      <c r="I675" s="59" t="s">
        <v>40</v>
      </c>
      <c r="J675" s="59" t="s">
        <v>78</v>
      </c>
      <c r="K675" s="59" t="s">
        <v>1856</v>
      </c>
      <c r="L675" s="59" t="s">
        <v>80</v>
      </c>
      <c r="M675" s="60">
        <v>46102.6390740741</v>
      </c>
      <c r="N675" s="60">
        <v>46102.6815866667</v>
      </c>
      <c r="O675" s="60">
        <v>46102.6814439815</v>
      </c>
      <c r="P675" s="60">
        <v>46059.6665102199</v>
      </c>
      <c r="Q675" s="60">
        <v>46102.6733000116</v>
      </c>
      <c r="R675" s="59">
        <v>3900</v>
      </c>
      <c r="S675" s="59">
        <v>22400</v>
      </c>
      <c r="T675" s="59">
        <v>77690</v>
      </c>
      <c r="U675" s="59">
        <v>69180</v>
      </c>
      <c r="V675" s="59">
        <v>32</v>
      </c>
      <c r="W675" s="59">
        <v>100</v>
      </c>
      <c r="X675" s="59">
        <v>254</v>
      </c>
      <c r="Y675" s="59">
        <v>232</v>
      </c>
      <c r="Z675" s="59">
        <v>459.0441176471</v>
      </c>
      <c r="AA675" s="59">
        <v>-0.1208791209</v>
      </c>
      <c r="AB675" s="59">
        <v>-0.1452532707</v>
      </c>
      <c r="AC675" s="59">
        <v>-0.0229497021</v>
      </c>
      <c r="AD675" s="61">
        <f>IF(AND($G675="正式版",$H675="中西医诊所"),IFERROR(R675/同类汇总数据!C$3,0),IF(AND($G675="正式版",$H675="中医诊所"),IFERROR(R675/同类汇总数据!C$4,0),IF(AND($G675="正式版",$H675="口腔诊所"),IFERROR(R675/同类汇总数据!C$5,0),IF(AND($G675="检查版",$H675="中西医诊所"),IFERROR(R675/同类汇总数据!C$6,0),IF(AND($G675="检查版",$H675="中医诊所"),IFERROR(R675/同类汇总数据!C$7,0),IF(AND($G675="检查版",$H675="口腔诊所"),IFERROR(R675/同类汇总数据!C$8,0),IF(AND($G675="互联网版",$H675="中西医诊所"),IFERROR(R675/同类汇总数据!C$9,0),IF(AND($G675="互联网版",$H675="中医诊所"),IFERROR(R675/同类汇总数据!C$10,0),IF(AND($G675="互联网版",$H675="口腔诊所"),IFERROR(R675/同类汇总数据!C$11,0))))))))))</f>
        <v>0.390095807368423</v>
      </c>
      <c r="AE675" s="61">
        <f>IF(AND($G675="正式版",$H675="中西医诊所"),IFERROR(S675/同类汇总数据!D$3,0),IF(AND($G675="正式版",$H675="中医诊所"),IFERROR(S675/同类汇总数据!D$4,0),IF(AND($G675="正式版",$H675="口腔诊所"),IFERROR(S675/同类汇总数据!D$5,0),IF(AND($G675="检查版",$H675="中西医诊所"),IFERROR(S675/同类汇总数据!D$6,0),IF(AND($G675="检查版",$H675="中医诊所"),IFERROR(S675/同类汇总数据!D$7,0),IF(AND($G675="检查版",$H675="口腔诊所"),IFERROR(S675/同类汇总数据!D$8,0),IF(AND($G675="互联网版",$H675="中西医诊所"),IFERROR(S675/同类汇总数据!D$9,0),IF(AND($G675="互联网版",$H675="中医诊所"),IFERROR(S675/同类汇总数据!D$10,0),IF(AND($G675="互联网版",$H675="口腔诊所"),IFERROR(S675/同类汇总数据!D$11,0))))))))))</f>
        <v>0.515762751402473</v>
      </c>
      <c r="AF675" s="61">
        <f>IF(AND($G675="正式版",$H675="中西医诊所"),IFERROR(T675/同类汇总数据!E$3,0),IF(AND($G675="正式版",$H675="中医诊所"),IFERROR(T675/同类汇总数据!E$4,0),IF(AND($G675="正式版",$H675="口腔诊所"),IFERROR(T675/同类汇总数据!E$5,0),IF(AND($G675="检查版",$H675="中西医诊所"),IFERROR(T675/同类汇总数据!E$6,0),IF(AND($G675="检查版",$H675="中医诊所"),IFERROR(T675/同类汇总数据!E$7,0),IF(AND($G675="检查版",$H675="口腔诊所"),IFERROR(T675/同类汇总数据!E$8,0),IF(AND($G675="互联网版",$H675="中西医诊所"),IFERROR(T675/同类汇总数据!E$9,0),IF(AND($G675="互联网版",$H675="中医诊所"),IFERROR(T675/同类汇总数据!E$10,0),IF(AND($G675="互联网版",$H675="口腔诊所"),IFERROR(T675/同类汇总数据!E$11,0))))))))))</f>
        <v>0.700749791711593</v>
      </c>
      <c r="AG675" s="61">
        <f>IF(AND($G675="正式版",$H675="中西医诊所"),IFERROR(U675/同类汇总数据!F$3,0),IF(AND($G675="正式版",$H675="中医诊所"),IFERROR(U675/同类汇总数据!F$4,0),IF(AND($G675="正式版",$H675="口腔诊所"),IFERROR(U675/同类汇总数据!F$5,0),IF(AND($G675="检查版",$H675="中西医诊所"),IFERROR(U675/同类汇总数据!F$6,0),IF(AND($G675="检查版",$H675="中医诊所"),IFERROR(U675/同类汇总数据!F$7,0),IF(AND($G675="检查版",$H675="口腔诊所"),IFERROR(U675/同类汇总数据!F$8,0),IF(AND($G675="互联网版",$H675="中西医诊所"),IFERROR(U675/同类汇总数据!F$9,0),IF(AND($G675="互联网版",$H675="中医诊所"),IFERROR(U675/同类汇总数据!F$10,0),IF(AND($G675="互联网版",$H675="口腔诊所"),IFERROR(U675/同类汇总数据!F$11,0))))))))))</f>
        <v>0.692506382083613</v>
      </c>
      <c r="AH675" s="61">
        <f>IF(AND($G675="正式版",$H675="中西医诊所"),IFERROR(V675/同类汇总数据!G$3,0),IF(AND($G675="正式版",$H675="中医诊所"),IFERROR(V675/同类汇总数据!G$4,0),IF(AND($G675="正式版",$H675="口腔诊所"),IFERROR(V675/同类汇总数据!G$5,0),IF(AND($G675="检查版",$H675="中西医诊所"),IFERROR(V675/同类汇总数据!G$6,0),IF(AND($G675="检查版",$H675="中医诊所"),IFERROR(V675/同类汇总数据!G$7,0),IF(AND($G675="检查版",$H675="口腔诊所"),IFERROR(V675/同类汇总数据!G$8,0),IF(AND($G675="互联网版",$H675="中西医诊所"),IFERROR(V675/同类汇总数据!G$9,0),IF(AND($G675="互联网版",$H675="中医诊所"),IFERROR(V675/同类汇总数据!G$10,0),IF(AND($G675="互联网版",$H675="口腔诊所"),IFERROR(V675/同类汇总数据!G$11,0))))))))))</f>
        <v>2.37805059302637</v>
      </c>
      <c r="AI675" s="61">
        <f>IF(AND($G675="正式版",$H675="中西医诊所"),IFERROR(W675/同类汇总数据!H$3,0),IF(AND($G675="正式版",$H675="中医诊所"),IFERROR(W675/同类汇总数据!H$4,0),IF(AND($G675="正式版",$H675="口腔诊所"),IFERROR(W675/同类汇总数据!H$5,0),IF(AND($G675="检查版",$H675="中西医诊所"),IFERROR(W675/同类汇总数据!H$6,0),IF(AND($G675="检查版",$H675="中医诊所"),IFERROR(W675/同类汇总数据!H$7,0),IF(AND($G675="检查版",$H675="口腔诊所"),IFERROR(W675/同类汇总数据!H$8,0),IF(AND($G675="互联网版",$H675="中西医诊所"),IFERROR(W675/同类汇总数据!H$9,0),IF(AND($G675="互联网版",$H675="中医诊所"),IFERROR(W675/同类汇总数据!H$10,0),IF(AND($G675="互联网版",$H675="口腔诊所"),IFERROR(W675/同类汇总数据!H$11,0))))))))))</f>
        <v>1.76098812565707</v>
      </c>
      <c r="AJ675" s="61">
        <f>IF(AND($G675="正式版",$H675="中西医诊所"),IFERROR(X675/同类汇总数据!I$3,0),IF(AND($G675="正式版",$H675="中医诊所"),IFERROR(X675/同类汇总数据!I$4,0),IF(AND($G675="正式版",$H675="口腔诊所"),IFERROR(X675/同类汇总数据!I$5,0),IF(AND($G675="检查版",$H675="中西医诊所"),IFERROR(X675/同类汇总数据!I$6,0),IF(AND($G675="检查版",$H675="中医诊所"),IFERROR(X675/同类汇总数据!I$7,0),IF(AND($G675="检查版",$H675="口腔诊所"),IFERROR(X675/同类汇总数据!I$8,0),IF(AND($G675="互联网版",$H675="中西医诊所"),IFERROR(X675/同类汇总数据!I$9,0),IF(AND($G675="互联网版",$H675="中医诊所"),IFERROR(X675/同类汇总数据!I$10,0),IF(AND($G675="互联网版",$H675="口腔诊所"),IFERROR(X675/同类汇总数据!I$11,0))))))))))</f>
        <v>1.7215495301322</v>
      </c>
      <c r="AK675" s="61">
        <f>IF(AND($G675="正式版",$H675="中西医诊所"),IFERROR(Y675/同类汇总数据!J$3,0),IF(AND($G675="正式版",$H675="中医诊所"),IFERROR(Y675/同类汇总数据!J$4,0),IF(AND($G675="正式版",$H675="口腔诊所"),IFERROR(Y675/同类汇总数据!J$5,0),IF(AND($G675="检查版",$H675="中西医诊所"),IFERROR(Y675/同类汇总数据!J$6,0),IF(AND($G675="检查版",$H675="中医诊所"),IFERROR(Y675/同类汇总数据!J$7,0),IF(AND($G675="检查版",$H675="口腔诊所"),IFERROR(Y675/同类汇总数据!J$8,0),IF(AND($G675="互联网版",$H675="中西医诊所"),IFERROR(Y675/同类汇总数据!J$9,0),IF(AND($G675="互联网版",$H675="中医诊所"),IFERROR(Y675/同类汇总数据!J$10,0),IF(AND($G675="互联网版",$H675="口腔诊所"),IFERROR(Y675/同类汇总数据!J$11,0))))))))))</f>
        <v>1.74689455608925</v>
      </c>
      <c r="AL675" s="62" t="str">
        <f ca="1" t="shared" si="173"/>
        <v>-</v>
      </c>
      <c r="AM675" s="62" t="str">
        <f t="shared" si="174"/>
        <v/>
      </c>
      <c r="AN675" s="5" t="str">
        <f t="shared" si="175"/>
        <v>高于同行150%</v>
      </c>
      <c r="AO675" s="63">
        <f t="shared" si="176"/>
        <v>46102.6815866667</v>
      </c>
      <c r="AP675" s="5" t="str">
        <f t="shared" si="177"/>
        <v/>
      </c>
      <c r="AQ675" s="60">
        <v>45526.3937016898</v>
      </c>
    </row>
    <row r="676" ht="17" spans="1:43">
      <c r="A676" s="5">
        <f t="shared" si="179"/>
        <v>673</v>
      </c>
      <c r="B676" s="55" t="str">
        <f t="shared" si="169"/>
        <v>交易波动较大</v>
      </c>
      <c r="C676" s="2" t="str">
        <f t="shared" si="171"/>
        <v/>
      </c>
      <c r="D676" s="56" t="str">
        <f t="shared" si="172"/>
        <v>-</v>
      </c>
      <c r="E676" s="84" t="s">
        <v>1857</v>
      </c>
      <c r="F676" s="58">
        <v>45530.5097523495</v>
      </c>
      <c r="G676" s="59" t="s">
        <v>38</v>
      </c>
      <c r="H676" s="59" t="s">
        <v>39</v>
      </c>
      <c r="I676" s="59" t="s">
        <v>40</v>
      </c>
      <c r="J676" s="59" t="s">
        <v>182</v>
      </c>
      <c r="K676" s="59" t="s">
        <v>1858</v>
      </c>
      <c r="L676" s="59"/>
      <c r="M676" s="60">
        <v>46104.3666666667</v>
      </c>
      <c r="N676" s="60">
        <v>46104.3712333449</v>
      </c>
      <c r="O676" s="60">
        <v>46104.3699818634</v>
      </c>
      <c r="P676" s="60">
        <v>45906.5441227431</v>
      </c>
      <c r="Q676" s="60">
        <v>46104.3712721875</v>
      </c>
      <c r="R676" s="59">
        <v>3150.94</v>
      </c>
      <c r="S676" s="59">
        <v>14179.44</v>
      </c>
      <c r="T676" s="59">
        <v>44532.45</v>
      </c>
      <c r="U676" s="59">
        <v>39962.21</v>
      </c>
      <c r="V676" s="59">
        <v>38</v>
      </c>
      <c r="W676" s="59">
        <v>154</v>
      </c>
      <c r="X676" s="59">
        <v>470</v>
      </c>
      <c r="Y676" s="59">
        <v>424</v>
      </c>
      <c r="Z676" s="59">
        <v>163.7795491803</v>
      </c>
      <c r="AA676" s="59">
        <v>0.0402248383</v>
      </c>
      <c r="AB676" s="59">
        <v>-0.1848326863</v>
      </c>
      <c r="AC676" s="59">
        <v>-0.1979398196</v>
      </c>
      <c r="AD676" s="61">
        <f>IF(AND($G676="正式版",$H676="中西医诊所"),IFERROR(R676/同类汇总数据!C$3,0),IF(AND($G676="正式版",$H676="中医诊所"),IFERROR(R676/同类汇总数据!C$4,0),IF(AND($G676="正式版",$H676="口腔诊所"),IFERROR(R676/同类汇总数据!C$5,0),IF(AND($G676="检查版",$H676="中西医诊所"),IFERROR(R676/同类汇总数据!C$6,0),IF(AND($G676="检查版",$H676="中医诊所"),IFERROR(R676/同类汇总数据!C$7,0),IF(AND($G676="检查版",$H676="口腔诊所"),IFERROR(R676/同类汇总数据!C$8,0),IF(AND($G676="互联网版",$H676="中西医诊所"),IFERROR(R676/同类汇总数据!C$9,0),IF(AND($G676="互联网版",$H676="中医诊所"),IFERROR(R676/同类汇总数据!C$10,0),IF(AND($G676="互联网版",$H676="口腔诊所"),IFERROR(R676/同类汇总数据!C$11,0))))))))))</f>
        <v>0.34429910222831</v>
      </c>
      <c r="AE676" s="61">
        <f>IF(AND($G676="正式版",$H676="中西医诊所"),IFERROR(S676/同类汇总数据!D$3,0),IF(AND($G676="正式版",$H676="中医诊所"),IFERROR(S676/同类汇总数据!D$4,0),IF(AND($G676="正式版",$H676="口腔诊所"),IFERROR(S676/同类汇总数据!D$5,0),IF(AND($G676="检查版",$H676="中西医诊所"),IFERROR(S676/同类汇总数据!D$6,0),IF(AND($G676="检查版",$H676="中医诊所"),IFERROR(S676/同类汇总数据!D$7,0),IF(AND($G676="检查版",$H676="口腔诊所"),IFERROR(S676/同类汇总数据!D$8,0),IF(AND($G676="互联网版",$H676="中西医诊所"),IFERROR(S676/同类汇总数据!D$9,0),IF(AND($G676="互联网版",$H676="中医诊所"),IFERROR(S676/同类汇总数据!D$10,0),IF(AND($G676="互联网版",$H676="口腔诊所"),IFERROR(S676/同类汇总数据!D$11,0))))))))))</f>
        <v>0.388651321171501</v>
      </c>
      <c r="AF676" s="61">
        <f>IF(AND($G676="正式版",$H676="中西医诊所"),IFERROR(T676/同类汇总数据!E$3,0),IF(AND($G676="正式版",$H676="中医诊所"),IFERROR(T676/同类汇总数据!E$4,0),IF(AND($G676="正式版",$H676="口腔诊所"),IFERROR(T676/同类汇总数据!E$5,0),IF(AND($G676="检查版",$H676="中西医诊所"),IFERROR(T676/同类汇总数据!E$6,0),IF(AND($G676="检查版",$H676="中医诊所"),IFERROR(T676/同类汇总数据!E$7,0),IF(AND($G676="检查版",$H676="口腔诊所"),IFERROR(T676/同类汇总数据!E$8,0),IF(AND($G676="互联网版",$H676="中西医诊所"),IFERROR(T676/同类汇总数据!E$9,0),IF(AND($G676="互联网版",$H676="中医诊所"),IFERROR(T676/同类汇总数据!E$10,0),IF(AND($G676="互联网版",$H676="口腔诊所"),IFERROR(T676/同类汇总数据!E$11,0))))))))))</f>
        <v>0.408119489855803</v>
      </c>
      <c r="AG676" s="61">
        <f>IF(AND($G676="正式版",$H676="中西医诊所"),IFERROR(U676/同类汇总数据!F$3,0),IF(AND($G676="正式版",$H676="中医诊所"),IFERROR(U676/同类汇总数据!F$4,0),IF(AND($G676="正式版",$H676="口腔诊所"),IFERROR(U676/同类汇总数据!F$5,0),IF(AND($G676="检查版",$H676="中西医诊所"),IFERROR(U676/同类汇总数据!F$6,0),IF(AND($G676="检查版",$H676="中医诊所"),IFERROR(U676/同类汇总数据!F$7,0),IF(AND($G676="检查版",$H676="口腔诊所"),IFERROR(U676/同类汇总数据!F$8,0),IF(AND($G676="互联网版",$H676="中西医诊所"),IFERROR(U676/同类汇总数据!F$9,0),IF(AND($G676="互联网版",$H676="中医诊所"),IFERROR(U676/同类汇总数据!F$10,0),IF(AND($G676="互联网版",$H676="口腔诊所"),IFERROR(U676/同类汇总数据!F$11,0))))))))))</f>
        <v>0.416606393066462</v>
      </c>
      <c r="AH676" s="61">
        <f>IF(AND($G676="正式版",$H676="中西医诊所"),IFERROR(V676/同类汇总数据!G$3,0),IF(AND($G676="正式版",$H676="中医诊所"),IFERROR(V676/同类汇总数据!G$4,0),IF(AND($G676="正式版",$H676="口腔诊所"),IFERROR(V676/同类汇总数据!G$5,0),IF(AND($G676="检查版",$H676="中西医诊所"),IFERROR(V676/同类汇总数据!G$6,0),IF(AND($G676="检查版",$H676="中医诊所"),IFERROR(V676/同类汇总数据!G$7,0),IF(AND($G676="检查版",$H676="口腔诊所"),IFERROR(V676/同类汇总数据!G$8,0),IF(AND($G676="互联网版",$H676="中西医诊所"),IFERROR(V676/同类汇总数据!G$9,0),IF(AND($G676="互联网版",$H676="中医诊所"),IFERROR(V676/同类汇总数据!G$10,0),IF(AND($G676="互联网版",$H676="口腔诊所"),IFERROR(V676/同类汇总数据!G$11,0))))))))))</f>
        <v>0.400839230768419</v>
      </c>
      <c r="AI676" s="61">
        <f>IF(AND($G676="正式版",$H676="中西医诊所"),IFERROR(W676/同类汇总数据!H$3,0),IF(AND($G676="正式版",$H676="中医诊所"),IFERROR(W676/同类汇总数据!H$4,0),IF(AND($G676="正式版",$H676="口腔诊所"),IFERROR(W676/同类汇总数据!H$5,0),IF(AND($G676="检查版",$H676="中西医诊所"),IFERROR(W676/同类汇总数据!H$6,0),IF(AND($G676="检查版",$H676="中医诊所"),IFERROR(W676/同类汇总数据!H$7,0),IF(AND($G676="检查版",$H676="口腔诊所"),IFERROR(W676/同类汇总数据!H$8,0),IF(AND($G676="互联网版",$H676="中西医诊所"),IFERROR(W676/同类汇总数据!H$9,0),IF(AND($G676="互联网版",$H676="中医诊所"),IFERROR(W676/同类汇总数据!H$10,0),IF(AND($G676="互联网版",$H676="口腔诊所"),IFERROR(W676/同类汇总数据!H$11,0))))))))))</f>
        <v>0.421190360538949</v>
      </c>
      <c r="AJ676" s="61">
        <f>IF(AND($G676="正式版",$H676="中西医诊所"),IFERROR(X676/同类汇总数据!I$3,0),IF(AND($G676="正式版",$H676="中医诊所"),IFERROR(X676/同类汇总数据!I$4,0),IF(AND($G676="正式版",$H676="口腔诊所"),IFERROR(X676/同类汇总数据!I$5,0),IF(AND($G676="检查版",$H676="中西医诊所"),IFERROR(X676/同类汇总数据!I$6,0),IF(AND($G676="检查版",$H676="中医诊所"),IFERROR(X676/同类汇总数据!I$7,0),IF(AND($G676="检查版",$H676="口腔诊所"),IFERROR(X676/同类汇总数据!I$8,0),IF(AND($G676="互联网版",$H676="中西医诊所"),IFERROR(X676/同类汇总数据!I$9,0),IF(AND($G676="互联网版",$H676="中医诊所"),IFERROR(X676/同类汇总数据!I$10,0),IF(AND($G676="互联网版",$H676="口腔诊所"),IFERROR(X676/同类汇总数据!I$11,0))))))))))</f>
        <v>0.415594557974954</v>
      </c>
      <c r="AK676" s="61">
        <f>IF(AND($G676="正式版",$H676="中西医诊所"),IFERROR(Y676/同类汇总数据!J$3,0),IF(AND($G676="正式版",$H676="中医诊所"),IFERROR(Y676/同类汇总数据!J$4,0),IF(AND($G676="正式版",$H676="口腔诊所"),IFERROR(Y676/同类汇总数据!J$5,0),IF(AND($G676="检查版",$H676="中西医诊所"),IFERROR(Y676/同类汇总数据!J$6,0),IF(AND($G676="检查版",$H676="中医诊所"),IFERROR(Y676/同类汇总数据!J$7,0),IF(AND($G676="检查版",$H676="口腔诊所"),IFERROR(Y676/同类汇总数据!J$8,0),IF(AND($G676="互联网版",$H676="中西医诊所"),IFERROR(Y676/同类汇总数据!J$9,0),IF(AND($G676="互联网版",$H676="中医诊所"),IFERROR(Y676/同类汇总数据!J$10,0),IF(AND($G676="互联网版",$H676="口腔诊所"),IFERROR(Y676/同类汇总数据!J$11,0))))))))))</f>
        <v>0.423668521748584</v>
      </c>
      <c r="AL676" s="62" t="str">
        <f ca="1" t="shared" si="173"/>
        <v>-</v>
      </c>
      <c r="AM676" s="62" t="str">
        <f t="shared" si="174"/>
        <v>低于同行50%</v>
      </c>
      <c r="AN676" s="5" t="str">
        <f t="shared" si="175"/>
        <v>低于同行50%</v>
      </c>
      <c r="AO676" s="63">
        <f t="shared" si="176"/>
        <v>46104.3712721875</v>
      </c>
      <c r="AP676" s="5" t="str">
        <f t="shared" si="177"/>
        <v/>
      </c>
      <c r="AQ676" s="60">
        <v>45526.611027419</v>
      </c>
    </row>
    <row r="677" ht="17" spans="1:43">
      <c r="A677" s="5">
        <f t="shared" si="179"/>
        <v>674</v>
      </c>
      <c r="B677" s="55" t="str">
        <f t="shared" si="169"/>
        <v>无交易</v>
      </c>
      <c r="C677" s="2" t="str">
        <f t="shared" si="171"/>
        <v/>
      </c>
      <c r="D677" s="56" t="str">
        <f t="shared" si="172"/>
        <v>-</v>
      </c>
      <c r="E677" s="84" t="s">
        <v>1859</v>
      </c>
      <c r="F677" s="58">
        <v>45530.7813858102</v>
      </c>
      <c r="G677" s="59" t="s">
        <v>38</v>
      </c>
      <c r="H677" s="59" t="s">
        <v>63</v>
      </c>
      <c r="I677" s="59" t="s">
        <v>40</v>
      </c>
      <c r="J677" s="59" t="s">
        <v>117</v>
      </c>
      <c r="K677" s="59" t="s">
        <v>1860</v>
      </c>
      <c r="L677" s="59"/>
      <c r="M677" s="60">
        <v>46103.3683912037</v>
      </c>
      <c r="N677" s="60">
        <v>46096.416499375</v>
      </c>
      <c r="O677" s="60"/>
      <c r="P677" s="60">
        <v>45864.5596934838</v>
      </c>
      <c r="Q677" s="60">
        <v>45887.4725899653</v>
      </c>
      <c r="R677" s="59"/>
      <c r="S677" s="59">
        <v>14570</v>
      </c>
      <c r="T677" s="59">
        <v>40648</v>
      </c>
      <c r="U677" s="59">
        <v>33910</v>
      </c>
      <c r="V677" s="59"/>
      <c r="W677" s="59">
        <v>19</v>
      </c>
      <c r="X677" s="59">
        <v>55</v>
      </c>
      <c r="Y677" s="59">
        <v>47</v>
      </c>
      <c r="Z677" s="59">
        <v>869.4871794872</v>
      </c>
      <c r="AA677" s="59">
        <v>3.0926966292</v>
      </c>
      <c r="AB677" s="59">
        <v>-0.8419042544</v>
      </c>
      <c r="AC677" s="59">
        <v>25.1837209302</v>
      </c>
      <c r="AD677" s="61">
        <f>IF(AND($G677="正式版",$H677="中西医诊所"),IFERROR(R677/同类汇总数据!C$3,0),IF(AND($G677="正式版",$H677="中医诊所"),IFERROR(R677/同类汇总数据!C$4,0),IF(AND($G677="正式版",$H677="口腔诊所"),IFERROR(R677/同类汇总数据!C$5,0),IF(AND($G677="检查版",$H677="中西医诊所"),IFERROR(R677/同类汇总数据!C$6,0),IF(AND($G677="检查版",$H677="中医诊所"),IFERROR(R677/同类汇总数据!C$7,0),IF(AND($G677="检查版",$H677="口腔诊所"),IFERROR(R677/同类汇总数据!C$8,0),IF(AND($G677="互联网版",$H677="中西医诊所"),IFERROR(R677/同类汇总数据!C$9,0),IF(AND($G677="互联网版",$H677="中医诊所"),IFERROR(R677/同类汇总数据!C$10,0),IF(AND($G677="互联网版",$H677="口腔诊所"),IFERROR(R677/同类汇总数据!C$11,0))))))))))</f>
        <v>0</v>
      </c>
      <c r="AE677" s="61">
        <f>IF(AND($G677="正式版",$H677="中西医诊所"),IFERROR(S677/同类汇总数据!D$3,0),IF(AND($G677="正式版",$H677="中医诊所"),IFERROR(S677/同类汇总数据!D$4,0),IF(AND($G677="正式版",$H677="口腔诊所"),IFERROR(S677/同类汇总数据!D$5,0),IF(AND($G677="检查版",$H677="中西医诊所"),IFERROR(S677/同类汇总数据!D$6,0),IF(AND($G677="检查版",$H677="中医诊所"),IFERROR(S677/同类汇总数据!D$7,0),IF(AND($G677="检查版",$H677="口腔诊所"),IFERROR(S677/同类汇总数据!D$8,0),IF(AND($G677="互联网版",$H677="中西医诊所"),IFERROR(S677/同类汇总数据!D$9,0),IF(AND($G677="互联网版",$H677="中医诊所"),IFERROR(S677/同类汇总数据!D$10,0),IF(AND($G677="互联网版",$H677="口腔诊所"),IFERROR(S677/同类汇总数据!D$11,0))))))))))</f>
        <v>0.335476039639912</v>
      </c>
      <c r="AF677" s="61">
        <f>IF(AND($G677="正式版",$H677="中西医诊所"),IFERROR(T677/同类汇总数据!E$3,0),IF(AND($G677="正式版",$H677="中医诊所"),IFERROR(T677/同类汇总数据!E$4,0),IF(AND($G677="正式版",$H677="口腔诊所"),IFERROR(T677/同类汇总数据!E$5,0),IF(AND($G677="检查版",$H677="中西医诊所"),IFERROR(T677/同类汇总数据!E$6,0),IF(AND($G677="检查版",$H677="中医诊所"),IFERROR(T677/同类汇总数据!E$7,0),IF(AND($G677="检查版",$H677="口腔诊所"),IFERROR(T677/同类汇总数据!E$8,0),IF(AND($G677="互联网版",$H677="中西医诊所"),IFERROR(T677/同类汇总数据!E$9,0),IF(AND($G677="互联网版",$H677="中医诊所"),IFERROR(T677/同类汇总数据!E$10,0),IF(AND($G677="互联网版",$H677="口腔诊所"),IFERROR(T677/同类汇总数据!E$11,0))))))))))</f>
        <v>0.366637630756762</v>
      </c>
      <c r="AG677" s="61">
        <f>IF(AND($G677="正式版",$H677="中西医诊所"),IFERROR(U677/同类汇总数据!F$3,0),IF(AND($G677="正式版",$H677="中医诊所"),IFERROR(U677/同类汇总数据!F$4,0),IF(AND($G677="正式版",$H677="口腔诊所"),IFERROR(U677/同类汇总数据!F$5,0),IF(AND($G677="检查版",$H677="中西医诊所"),IFERROR(U677/同类汇总数据!F$6,0),IF(AND($G677="检查版",$H677="中医诊所"),IFERROR(U677/同类汇总数据!F$7,0),IF(AND($G677="检查版",$H677="口腔诊所"),IFERROR(U677/同类汇总数据!F$8,0),IF(AND($G677="互联网版",$H677="中西医诊所"),IFERROR(U677/同类汇总数据!F$9,0),IF(AND($G677="互联网版",$H677="中医诊所"),IFERROR(U677/同类汇总数据!F$10,0),IF(AND($G677="互联网版",$H677="口腔诊所"),IFERROR(U677/同类汇总数据!F$11,0))))))))))</f>
        <v>0.339446247708229</v>
      </c>
      <c r="AH677" s="61">
        <f>IF(AND($G677="正式版",$H677="中西医诊所"),IFERROR(V677/同类汇总数据!G$3,0),IF(AND($G677="正式版",$H677="中医诊所"),IFERROR(V677/同类汇总数据!G$4,0),IF(AND($G677="正式版",$H677="口腔诊所"),IFERROR(V677/同类汇总数据!G$5,0),IF(AND($G677="检查版",$H677="中西医诊所"),IFERROR(V677/同类汇总数据!G$6,0),IF(AND($G677="检查版",$H677="中医诊所"),IFERROR(V677/同类汇总数据!G$7,0),IF(AND($G677="检查版",$H677="口腔诊所"),IFERROR(V677/同类汇总数据!G$8,0),IF(AND($G677="互联网版",$H677="中西医诊所"),IFERROR(V677/同类汇总数据!G$9,0),IF(AND($G677="互联网版",$H677="中医诊所"),IFERROR(V677/同类汇总数据!G$10,0),IF(AND($G677="互联网版",$H677="口腔诊所"),IFERROR(V677/同类汇总数据!G$11,0))))))))))</f>
        <v>0</v>
      </c>
      <c r="AI677" s="61">
        <f>IF(AND($G677="正式版",$H677="中西医诊所"),IFERROR(W677/同类汇总数据!H$3,0),IF(AND($G677="正式版",$H677="中医诊所"),IFERROR(W677/同类汇总数据!H$4,0),IF(AND($G677="正式版",$H677="口腔诊所"),IFERROR(W677/同类汇总数据!H$5,0),IF(AND($G677="检查版",$H677="中西医诊所"),IFERROR(W677/同类汇总数据!H$6,0),IF(AND($G677="检查版",$H677="中医诊所"),IFERROR(W677/同类汇总数据!H$7,0),IF(AND($G677="检查版",$H677="口腔诊所"),IFERROR(W677/同类汇总数据!H$8,0),IF(AND($G677="互联网版",$H677="中西医诊所"),IFERROR(W677/同类汇总数据!H$9,0),IF(AND($G677="互联网版",$H677="中医诊所"),IFERROR(W677/同类汇总数据!H$10,0),IF(AND($G677="互联网版",$H677="口腔诊所"),IFERROR(W677/同类汇总数据!H$11,0))))))))))</f>
        <v>0.334587743874843</v>
      </c>
      <c r="AJ677" s="61">
        <f>IF(AND($G677="正式版",$H677="中西医诊所"),IFERROR(X677/同类汇总数据!I$3,0),IF(AND($G677="正式版",$H677="中医诊所"),IFERROR(X677/同类汇总数据!I$4,0),IF(AND($G677="正式版",$H677="口腔诊所"),IFERROR(X677/同类汇总数据!I$5,0),IF(AND($G677="检查版",$H677="中西医诊所"),IFERROR(X677/同类汇总数据!I$6,0),IF(AND($G677="检查版",$H677="中医诊所"),IFERROR(X677/同类汇总数据!I$7,0),IF(AND($G677="检查版",$H677="口腔诊所"),IFERROR(X677/同类汇总数据!I$8,0),IF(AND($G677="互联网版",$H677="中西医诊所"),IFERROR(X677/同类汇总数据!I$9,0),IF(AND($G677="互联网版",$H677="中医诊所"),IFERROR(X677/同类汇总数据!I$10,0),IF(AND($G677="互联网版",$H677="口腔诊所"),IFERROR(X677/同类汇总数据!I$11,0))))))))))</f>
        <v>0.372776473060122</v>
      </c>
      <c r="AK677" s="61">
        <f>IF(AND($G677="正式版",$H677="中西医诊所"),IFERROR(Y677/同类汇总数据!J$3,0),IF(AND($G677="正式版",$H677="中医诊所"),IFERROR(Y677/同类汇总数据!J$4,0),IF(AND($G677="正式版",$H677="口腔诊所"),IFERROR(Y677/同类汇总数据!J$5,0),IF(AND($G677="检查版",$H677="中西医诊所"),IFERROR(Y677/同类汇总数据!J$6,0),IF(AND($G677="检查版",$H677="中医诊所"),IFERROR(Y677/同类汇总数据!J$7,0),IF(AND($G677="检查版",$H677="口腔诊所"),IFERROR(Y677/同类汇总数据!J$8,0),IF(AND($G677="互联网版",$H677="中西医诊所"),IFERROR(Y677/同类汇总数据!J$9,0),IF(AND($G677="互联网版",$H677="中医诊所"),IFERROR(Y677/同类汇总数据!J$10,0),IF(AND($G677="互联网版",$H677="口腔诊所"),IFERROR(Y677/同类汇总数据!J$11,0))))))))))</f>
        <v>0.353896741966356</v>
      </c>
      <c r="AL677" s="62" t="str">
        <f ca="1" t="shared" si="173"/>
        <v>-</v>
      </c>
      <c r="AM677" s="62" t="str">
        <f t="shared" si="174"/>
        <v>低于同行50%</v>
      </c>
      <c r="AN677" s="5" t="str">
        <f t="shared" si="175"/>
        <v>低于同行50%</v>
      </c>
      <c r="AO677" s="63">
        <f t="shared" si="176"/>
        <v>46103.3683912037</v>
      </c>
      <c r="AP677" s="5" t="str">
        <f t="shared" si="177"/>
        <v/>
      </c>
      <c r="AQ677" s="60">
        <v>45530.4287369213</v>
      </c>
    </row>
    <row r="678" ht="17" spans="1:43">
      <c r="A678" s="5">
        <f t="shared" si="179"/>
        <v>675</v>
      </c>
      <c r="B678" s="55" t="str">
        <f t="shared" si="169"/>
        <v>无交易</v>
      </c>
      <c r="C678" s="2" t="str">
        <f t="shared" si="171"/>
        <v/>
      </c>
      <c r="D678" s="56" t="str">
        <f t="shared" si="172"/>
        <v>流失</v>
      </c>
      <c r="E678" s="84" t="s">
        <v>1861</v>
      </c>
      <c r="F678" s="58">
        <v>45530.8042244907</v>
      </c>
      <c r="G678" s="59" t="s">
        <v>60</v>
      </c>
      <c r="H678" s="59" t="s">
        <v>63</v>
      </c>
      <c r="I678" s="59" t="s">
        <v>40</v>
      </c>
      <c r="J678" s="59" t="s">
        <v>117</v>
      </c>
      <c r="K678" s="59" t="s">
        <v>1862</v>
      </c>
      <c r="L678" s="59" t="s">
        <v>119</v>
      </c>
      <c r="M678" s="60" t="s">
        <v>623</v>
      </c>
      <c r="N678" s="60"/>
      <c r="O678" s="60"/>
      <c r="P678" s="60"/>
      <c r="Q678" s="60"/>
      <c r="R678" s="59"/>
      <c r="S678" s="59"/>
      <c r="T678" s="59"/>
      <c r="U678" s="59"/>
      <c r="V678" s="59"/>
      <c r="W678" s="59"/>
      <c r="X678" s="59"/>
      <c r="Y678" s="59"/>
      <c r="Z678" s="59"/>
      <c r="AA678" s="59"/>
      <c r="AB678" s="59"/>
      <c r="AC678" s="59"/>
      <c r="AD678" s="61">
        <f>IF(AND($G678="正式版",$H678="中西医诊所"),IFERROR(R678/同类汇总数据!C$3,0),IF(AND($G678="正式版",$H678="中医诊所"),IFERROR(R678/同类汇总数据!C$4,0),IF(AND($G678="正式版",$H678="口腔诊所"),IFERROR(R678/同类汇总数据!C$5,0),IF(AND($G678="检查版",$H678="中西医诊所"),IFERROR(R678/同类汇总数据!C$6,0),IF(AND($G678="检查版",$H678="中医诊所"),IFERROR(R678/同类汇总数据!C$7,0),IF(AND($G678="检查版",$H678="口腔诊所"),IFERROR(R678/同类汇总数据!C$8,0),IF(AND($G678="互联网版",$H678="中西医诊所"),IFERROR(R678/同类汇总数据!C$9,0),IF(AND($G678="互联网版",$H678="中医诊所"),IFERROR(R678/同类汇总数据!C$10,0),IF(AND($G678="互联网版",$H678="口腔诊所"),IFERROR(R678/同类汇总数据!C$11,0))))))))))</f>
        <v>0</v>
      </c>
      <c r="AE678" s="61">
        <f>IF(AND($G678="正式版",$H678="中西医诊所"),IFERROR(S678/同类汇总数据!D$3,0),IF(AND($G678="正式版",$H678="中医诊所"),IFERROR(S678/同类汇总数据!D$4,0),IF(AND($G678="正式版",$H678="口腔诊所"),IFERROR(S678/同类汇总数据!D$5,0),IF(AND($G678="检查版",$H678="中西医诊所"),IFERROR(S678/同类汇总数据!D$6,0),IF(AND($G678="检查版",$H678="中医诊所"),IFERROR(S678/同类汇总数据!D$7,0),IF(AND($G678="检查版",$H678="口腔诊所"),IFERROR(S678/同类汇总数据!D$8,0),IF(AND($G678="互联网版",$H678="中西医诊所"),IFERROR(S678/同类汇总数据!D$9,0),IF(AND($G678="互联网版",$H678="中医诊所"),IFERROR(S678/同类汇总数据!D$10,0),IF(AND($G678="互联网版",$H678="口腔诊所"),IFERROR(S678/同类汇总数据!D$11,0))))))))))</f>
        <v>0</v>
      </c>
      <c r="AF678" s="61">
        <f>IF(AND($G678="正式版",$H678="中西医诊所"),IFERROR(T678/同类汇总数据!E$3,0),IF(AND($G678="正式版",$H678="中医诊所"),IFERROR(T678/同类汇总数据!E$4,0),IF(AND($G678="正式版",$H678="口腔诊所"),IFERROR(T678/同类汇总数据!E$5,0),IF(AND($G678="检查版",$H678="中西医诊所"),IFERROR(T678/同类汇总数据!E$6,0),IF(AND($G678="检查版",$H678="中医诊所"),IFERROR(T678/同类汇总数据!E$7,0),IF(AND($G678="检查版",$H678="口腔诊所"),IFERROR(T678/同类汇总数据!E$8,0),IF(AND($G678="互联网版",$H678="中西医诊所"),IFERROR(T678/同类汇总数据!E$9,0),IF(AND($G678="互联网版",$H678="中医诊所"),IFERROR(T678/同类汇总数据!E$10,0),IF(AND($G678="互联网版",$H678="口腔诊所"),IFERROR(T678/同类汇总数据!E$11,0))))))))))</f>
        <v>0</v>
      </c>
      <c r="AG678" s="61">
        <f>IF(AND($G678="正式版",$H678="中西医诊所"),IFERROR(U678/同类汇总数据!F$3,0),IF(AND($G678="正式版",$H678="中医诊所"),IFERROR(U678/同类汇总数据!F$4,0),IF(AND($G678="正式版",$H678="口腔诊所"),IFERROR(U678/同类汇总数据!F$5,0),IF(AND($G678="检查版",$H678="中西医诊所"),IFERROR(U678/同类汇总数据!F$6,0),IF(AND($G678="检查版",$H678="中医诊所"),IFERROR(U678/同类汇总数据!F$7,0),IF(AND($G678="检查版",$H678="口腔诊所"),IFERROR(U678/同类汇总数据!F$8,0),IF(AND($G678="互联网版",$H678="中西医诊所"),IFERROR(U678/同类汇总数据!F$9,0),IF(AND($G678="互联网版",$H678="中医诊所"),IFERROR(U678/同类汇总数据!F$10,0),IF(AND($G678="互联网版",$H678="口腔诊所"),IFERROR(U678/同类汇总数据!F$11,0))))))))))</f>
        <v>0</v>
      </c>
      <c r="AH678" s="61">
        <f>IF(AND($G678="正式版",$H678="中西医诊所"),IFERROR(V678/同类汇总数据!G$3,0),IF(AND($G678="正式版",$H678="中医诊所"),IFERROR(V678/同类汇总数据!G$4,0),IF(AND($G678="正式版",$H678="口腔诊所"),IFERROR(V678/同类汇总数据!G$5,0),IF(AND($G678="检查版",$H678="中西医诊所"),IFERROR(V678/同类汇总数据!G$6,0),IF(AND($G678="检查版",$H678="中医诊所"),IFERROR(V678/同类汇总数据!G$7,0),IF(AND($G678="检查版",$H678="口腔诊所"),IFERROR(V678/同类汇总数据!G$8,0),IF(AND($G678="互联网版",$H678="中西医诊所"),IFERROR(V678/同类汇总数据!G$9,0),IF(AND($G678="互联网版",$H678="中医诊所"),IFERROR(V678/同类汇总数据!G$10,0),IF(AND($G678="互联网版",$H678="口腔诊所"),IFERROR(V678/同类汇总数据!G$11,0))))))))))</f>
        <v>0</v>
      </c>
      <c r="AI678" s="61">
        <f>IF(AND($G678="正式版",$H678="中西医诊所"),IFERROR(W678/同类汇总数据!H$3,0),IF(AND($G678="正式版",$H678="中医诊所"),IFERROR(W678/同类汇总数据!H$4,0),IF(AND($G678="正式版",$H678="口腔诊所"),IFERROR(W678/同类汇总数据!H$5,0),IF(AND($G678="检查版",$H678="中西医诊所"),IFERROR(W678/同类汇总数据!H$6,0),IF(AND($G678="检查版",$H678="中医诊所"),IFERROR(W678/同类汇总数据!H$7,0),IF(AND($G678="检查版",$H678="口腔诊所"),IFERROR(W678/同类汇总数据!H$8,0),IF(AND($G678="互联网版",$H678="中西医诊所"),IFERROR(W678/同类汇总数据!H$9,0),IF(AND($G678="互联网版",$H678="中医诊所"),IFERROR(W678/同类汇总数据!H$10,0),IF(AND($G678="互联网版",$H678="口腔诊所"),IFERROR(W678/同类汇总数据!H$11,0))))))))))</f>
        <v>0</v>
      </c>
      <c r="AJ678" s="61">
        <f>IF(AND($G678="正式版",$H678="中西医诊所"),IFERROR(X678/同类汇总数据!I$3,0),IF(AND($G678="正式版",$H678="中医诊所"),IFERROR(X678/同类汇总数据!I$4,0),IF(AND($G678="正式版",$H678="口腔诊所"),IFERROR(X678/同类汇总数据!I$5,0),IF(AND($G678="检查版",$H678="中西医诊所"),IFERROR(X678/同类汇总数据!I$6,0),IF(AND($G678="检查版",$H678="中医诊所"),IFERROR(X678/同类汇总数据!I$7,0),IF(AND($G678="检查版",$H678="口腔诊所"),IFERROR(X678/同类汇总数据!I$8,0),IF(AND($G678="互联网版",$H678="中西医诊所"),IFERROR(X678/同类汇总数据!I$9,0),IF(AND($G678="互联网版",$H678="中医诊所"),IFERROR(X678/同类汇总数据!I$10,0),IF(AND($G678="互联网版",$H678="口腔诊所"),IFERROR(X678/同类汇总数据!I$11,0))))))))))</f>
        <v>0</v>
      </c>
      <c r="AK678" s="61">
        <f>IF(AND($G678="正式版",$H678="中西医诊所"),IFERROR(Y678/同类汇总数据!J$3,0),IF(AND($G678="正式版",$H678="中医诊所"),IFERROR(Y678/同类汇总数据!J$4,0),IF(AND($G678="正式版",$H678="口腔诊所"),IFERROR(Y678/同类汇总数据!J$5,0),IF(AND($G678="检查版",$H678="中西医诊所"),IFERROR(Y678/同类汇总数据!J$6,0),IF(AND($G678="检查版",$H678="中医诊所"),IFERROR(Y678/同类汇总数据!J$7,0),IF(AND($G678="检查版",$H678="口腔诊所"),IFERROR(Y678/同类汇总数据!J$8,0),IF(AND($G678="互联网版",$H678="中西医诊所"),IFERROR(Y678/同类汇总数据!J$9,0),IF(AND($G678="互联网版",$H678="中医诊所"),IFERROR(Y678/同类汇总数据!J$10,0),IF(AND($G678="互联网版",$H678="口腔诊所"),IFERROR(Y678/同类汇总数据!J$11,0))))))))))</f>
        <v>0</v>
      </c>
      <c r="AL678" s="62" t="str">
        <f ca="1" t="shared" si="173"/>
        <v>今年内未操作</v>
      </c>
      <c r="AM678" s="62" t="str">
        <f t="shared" si="174"/>
        <v>低于同行20%</v>
      </c>
      <c r="AN678" s="5" t="str">
        <f t="shared" si="175"/>
        <v>低于同行20%</v>
      </c>
      <c r="AO678" s="63">
        <f t="shared" si="176"/>
        <v>0</v>
      </c>
      <c r="AP678" s="5" t="str">
        <f t="shared" si="177"/>
        <v/>
      </c>
      <c r="AQ678" s="60">
        <v>45530.4316489236</v>
      </c>
    </row>
    <row r="679" ht="17" spans="1:43">
      <c r="A679" s="5">
        <f t="shared" si="179"/>
        <v>676</v>
      </c>
      <c r="B679" s="55" t="str">
        <f t="shared" si="169"/>
        <v>交易波动较大</v>
      </c>
      <c r="C679" s="2" t="str">
        <f t="shared" si="171"/>
        <v/>
      </c>
      <c r="D679" s="56" t="str">
        <f t="shared" si="172"/>
        <v>-</v>
      </c>
      <c r="E679" s="84" t="s">
        <v>1863</v>
      </c>
      <c r="F679" s="58">
        <v>45530.8045375347</v>
      </c>
      <c r="G679" s="59" t="s">
        <v>38</v>
      </c>
      <c r="H679" s="59" t="s">
        <v>39</v>
      </c>
      <c r="I679" s="59" t="s">
        <v>40</v>
      </c>
      <c r="J679" s="59" t="s">
        <v>280</v>
      </c>
      <c r="K679" s="59" t="s">
        <v>1864</v>
      </c>
      <c r="L679" s="59"/>
      <c r="M679" s="60">
        <v>46104.3957407407</v>
      </c>
      <c r="N679" s="60">
        <v>46101.5907742477</v>
      </c>
      <c r="O679" s="60">
        <v>46101.4722109954</v>
      </c>
      <c r="P679" s="60">
        <v>46095.7117051736</v>
      </c>
      <c r="Q679" s="60">
        <v>46101.5907867361</v>
      </c>
      <c r="R679" s="59">
        <v>3709.6</v>
      </c>
      <c r="S679" s="59">
        <v>20744.5</v>
      </c>
      <c r="T679" s="59">
        <v>75378.9</v>
      </c>
      <c r="U679" s="59">
        <v>62816.1</v>
      </c>
      <c r="V679" s="59">
        <v>43</v>
      </c>
      <c r="W679" s="59">
        <v>243</v>
      </c>
      <c r="X679" s="59">
        <v>806</v>
      </c>
      <c r="Y679" s="59">
        <v>704</v>
      </c>
      <c r="Z679" s="59">
        <v>123.8976331361</v>
      </c>
      <c r="AA679" s="59">
        <v>-0.0682784857</v>
      </c>
      <c r="AB679" s="59">
        <v>-0.3121746572</v>
      </c>
      <c r="AC679" s="59">
        <v>-0.1296483715</v>
      </c>
      <c r="AD679" s="61">
        <f>IF(AND($G679="正式版",$H679="中西医诊所"),IFERROR(R679/同类汇总数据!C$3,0),IF(AND($G679="正式版",$H679="中医诊所"),IFERROR(R679/同类汇总数据!C$4,0),IF(AND($G679="正式版",$H679="口腔诊所"),IFERROR(R679/同类汇总数据!C$5,0),IF(AND($G679="检查版",$H679="中西医诊所"),IFERROR(R679/同类汇总数据!C$6,0),IF(AND($G679="检查版",$H679="中医诊所"),IFERROR(R679/同类汇总数据!C$7,0),IF(AND($G679="检查版",$H679="口腔诊所"),IFERROR(R679/同类汇总数据!C$8,0),IF(AND($G679="互联网版",$H679="中西医诊所"),IFERROR(R679/同类汇总数据!C$9,0),IF(AND($G679="互联网版",$H679="中医诊所"),IFERROR(R679/同类汇总数据!C$10,0),IF(AND($G679="互联网版",$H679="口腔诊所"),IFERROR(R679/同类汇总数据!C$11,0))))))))))</f>
        <v>0.405343151448818</v>
      </c>
      <c r="AE679" s="61">
        <f>IF(AND($G679="正式版",$H679="中西医诊所"),IFERROR(S679/同类汇总数据!D$3,0),IF(AND($G679="正式版",$H679="中医诊所"),IFERROR(S679/同类汇总数据!D$4,0),IF(AND($G679="正式版",$H679="口腔诊所"),IFERROR(S679/同类汇总数据!D$5,0),IF(AND($G679="检查版",$H679="中西医诊所"),IFERROR(S679/同类汇总数据!D$6,0),IF(AND($G679="检查版",$H679="中医诊所"),IFERROR(S679/同类汇总数据!D$7,0),IF(AND($G679="检查版",$H679="口腔诊所"),IFERROR(S679/同类汇总数据!D$8,0),IF(AND($G679="互联网版",$H679="中西医诊所"),IFERROR(S679/同类汇总数据!D$9,0),IF(AND($G679="互联网版",$H679="中医诊所"),IFERROR(S679/同类汇总数据!D$10,0),IF(AND($G679="互联网版",$H679="口腔诊所"),IFERROR(S679/同类汇总数据!D$11,0))))))))))</f>
        <v>0.568596314949123</v>
      </c>
      <c r="AF679" s="61">
        <f>IF(AND($G679="正式版",$H679="中西医诊所"),IFERROR(T679/同类汇总数据!E$3,0),IF(AND($G679="正式版",$H679="中医诊所"),IFERROR(T679/同类汇总数据!E$4,0),IF(AND($G679="正式版",$H679="口腔诊所"),IFERROR(T679/同类汇总数据!E$5,0),IF(AND($G679="检查版",$H679="中西医诊所"),IFERROR(T679/同类汇总数据!E$6,0),IF(AND($G679="检查版",$H679="中医诊所"),IFERROR(T679/同类汇总数据!E$7,0),IF(AND($G679="检查版",$H679="口腔诊所"),IFERROR(T679/同类汇总数据!E$8,0),IF(AND($G679="互联网版",$H679="中西医诊所"),IFERROR(T679/同类汇总数据!E$9,0),IF(AND($G679="互联网版",$H679="中医诊所"),IFERROR(T679/同类汇总数据!E$10,0),IF(AND($G679="互联网版",$H679="口腔诊所"),IFERROR(T679/同类汇总数据!E$11,0))))))))))</f>
        <v>0.69081306359501</v>
      </c>
      <c r="AG679" s="61">
        <f>IF(AND($G679="正式版",$H679="中西医诊所"),IFERROR(U679/同类汇总数据!F$3,0),IF(AND($G679="正式版",$H679="中医诊所"),IFERROR(U679/同类汇总数据!F$4,0),IF(AND($G679="正式版",$H679="口腔诊所"),IFERROR(U679/同类汇总数据!F$5,0),IF(AND($G679="检查版",$H679="中西医诊所"),IFERROR(U679/同类汇总数据!F$6,0),IF(AND($G679="检查版",$H679="中医诊所"),IFERROR(U679/同类汇总数据!F$7,0),IF(AND($G679="检查版",$H679="口腔诊所"),IFERROR(U679/同类汇总数据!F$8,0),IF(AND($G679="互联网版",$H679="中西医诊所"),IFERROR(U679/同类汇总数据!F$9,0),IF(AND($G679="互联网版",$H679="中医诊所"),IFERROR(U679/同类汇总数据!F$10,0),IF(AND($G679="互联网版",$H679="口腔诊所"),IFERROR(U679/同类汇总数据!F$11,0))))))))))</f>
        <v>0.654858398659689</v>
      </c>
      <c r="AH679" s="61">
        <f>IF(AND($G679="正式版",$H679="中西医诊所"),IFERROR(V679/同类汇总数据!G$3,0),IF(AND($G679="正式版",$H679="中医诊所"),IFERROR(V679/同类汇总数据!G$4,0),IF(AND($G679="正式版",$H679="口腔诊所"),IFERROR(V679/同类汇总数据!G$5,0),IF(AND($G679="检查版",$H679="中西医诊所"),IFERROR(V679/同类汇总数据!G$6,0),IF(AND($G679="检查版",$H679="中医诊所"),IFERROR(V679/同类汇总数据!G$7,0),IF(AND($G679="检查版",$H679="口腔诊所"),IFERROR(V679/同类汇总数据!G$8,0),IF(AND($G679="互联网版",$H679="中西医诊所"),IFERROR(V679/同类汇总数据!G$9,0),IF(AND($G679="互联网版",$H679="中医诊所"),IFERROR(V679/同类汇总数据!G$10,0),IF(AND($G679="互联网版",$H679="口腔诊所"),IFERROR(V679/同类汇总数据!G$11,0))))))))))</f>
        <v>0.453581234816896</v>
      </c>
      <c r="AI679" s="61">
        <f>IF(AND($G679="正式版",$H679="中西医诊所"),IFERROR(W679/同类汇总数据!H$3,0),IF(AND($G679="正式版",$H679="中医诊所"),IFERROR(W679/同类汇总数据!H$4,0),IF(AND($G679="正式版",$H679="口腔诊所"),IFERROR(W679/同类汇总数据!H$5,0),IF(AND($G679="检查版",$H679="中西医诊所"),IFERROR(W679/同类汇总数据!H$6,0),IF(AND($G679="检查版",$H679="中医诊所"),IFERROR(W679/同类汇总数据!H$7,0),IF(AND($G679="检查版",$H679="口腔诊所"),IFERROR(W679/同类汇总数据!H$8,0),IF(AND($G679="互联网版",$H679="中西医诊所"),IFERROR(W679/同类汇总数据!H$9,0),IF(AND($G679="互联网版",$H679="中医诊所"),IFERROR(W679/同类汇总数据!H$10,0),IF(AND($G679="互联网版",$H679="口腔诊所"),IFERROR(W679/同类汇总数据!H$11,0))))))))))</f>
        <v>0.664605568902367</v>
      </c>
      <c r="AJ679" s="61">
        <f>IF(AND($G679="正式版",$H679="中西医诊所"),IFERROR(X679/同类汇总数据!I$3,0),IF(AND($G679="正式版",$H679="中医诊所"),IFERROR(X679/同类汇总数据!I$4,0),IF(AND($G679="正式版",$H679="口腔诊所"),IFERROR(X679/同类汇总数据!I$5,0),IF(AND($G679="检查版",$H679="中西医诊所"),IFERROR(X679/同类汇总数据!I$6,0),IF(AND($G679="检查版",$H679="中医诊所"),IFERROR(X679/同类汇总数据!I$7,0),IF(AND($G679="检查版",$H679="口腔诊所"),IFERROR(X679/同类汇总数据!I$8,0),IF(AND($G679="互联网版",$H679="中西医诊所"),IFERROR(X679/同类汇总数据!I$9,0),IF(AND($G679="互联网版",$H679="中医诊所"),IFERROR(X679/同类汇总数据!I$10,0),IF(AND($G679="互联网版",$H679="口腔诊所"),IFERROR(X679/同类汇总数据!I$11,0))))))))))</f>
        <v>0.712700454740028</v>
      </c>
      <c r="AK679" s="61">
        <f>IF(AND($G679="正式版",$H679="中西医诊所"),IFERROR(Y679/同类汇总数据!J$3,0),IF(AND($G679="正式版",$H679="中医诊所"),IFERROR(Y679/同类汇总数据!J$4,0),IF(AND($G679="正式版",$H679="口腔诊所"),IFERROR(Y679/同类汇总数据!J$5,0),IF(AND($G679="检查版",$H679="中西医诊所"),IFERROR(Y679/同类汇总数据!J$6,0),IF(AND($G679="检查版",$H679="中医诊所"),IFERROR(Y679/同类汇总数据!J$7,0),IF(AND($G679="检查版",$H679="口腔诊所"),IFERROR(Y679/同类汇总数据!J$8,0),IF(AND($G679="互联网版",$H679="中西医诊所"),IFERROR(Y679/同类汇总数据!J$9,0),IF(AND($G679="互联网版",$H679="中医诊所"),IFERROR(Y679/同类汇总数据!J$10,0),IF(AND($G679="互联网版",$H679="口腔诊所"),IFERROR(Y679/同类汇总数据!J$11,0))))))))))</f>
        <v>0.703449621016517</v>
      </c>
      <c r="AL679" s="62" t="str">
        <f ca="1" t="shared" si="173"/>
        <v>-</v>
      </c>
      <c r="AM679" s="62" t="str">
        <f t="shared" si="174"/>
        <v/>
      </c>
      <c r="AN679" s="5" t="str">
        <f t="shared" si="175"/>
        <v/>
      </c>
      <c r="AO679" s="63">
        <f t="shared" si="176"/>
        <v>46104.3957407407</v>
      </c>
      <c r="AP679" s="5" t="str">
        <f t="shared" si="177"/>
        <v/>
      </c>
      <c r="AQ679" s="60">
        <v>45530.5097523495</v>
      </c>
    </row>
    <row r="680" ht="17" spans="1:43">
      <c r="A680" s="5">
        <f t="shared" si="179"/>
        <v>677</v>
      </c>
      <c r="B680" s="55" t="str">
        <f t="shared" si="169"/>
        <v>连续三月交易上升</v>
      </c>
      <c r="C680" s="2" t="str">
        <f t="shared" si="171"/>
        <v/>
      </c>
      <c r="D680" s="56" t="str">
        <f t="shared" si="172"/>
        <v>-</v>
      </c>
      <c r="E680" s="84" t="s">
        <v>1865</v>
      </c>
      <c r="F680" s="58">
        <v>45532.4517675463</v>
      </c>
      <c r="G680" s="59" t="s">
        <v>38</v>
      </c>
      <c r="H680" s="59" t="s">
        <v>63</v>
      </c>
      <c r="I680" s="59" t="s">
        <v>40</v>
      </c>
      <c r="J680" s="59" t="s">
        <v>41</v>
      </c>
      <c r="K680" s="59" t="s">
        <v>1866</v>
      </c>
      <c r="L680" s="59" t="s">
        <v>1867</v>
      </c>
      <c r="M680" s="60">
        <v>46103.5731134259</v>
      </c>
      <c r="N680" s="60">
        <v>46103.6757498148</v>
      </c>
      <c r="O680" s="60">
        <v>46103.6752607292</v>
      </c>
      <c r="P680" s="60">
        <v>46100.5927821412</v>
      </c>
      <c r="Q680" s="60">
        <v>46103.6757574768</v>
      </c>
      <c r="R680" s="59">
        <v>6668.07</v>
      </c>
      <c r="S680" s="59">
        <v>14742.21</v>
      </c>
      <c r="T680" s="59">
        <v>43344.21</v>
      </c>
      <c r="U680" s="59">
        <v>36394.21</v>
      </c>
      <c r="V680" s="59">
        <v>8</v>
      </c>
      <c r="W680" s="59">
        <v>22</v>
      </c>
      <c r="X680" s="59">
        <v>55</v>
      </c>
      <c r="Y680" s="59">
        <v>50</v>
      </c>
      <c r="Z680" s="59">
        <v>909.85525</v>
      </c>
      <c r="AA680" s="59">
        <v>1.2589963224</v>
      </c>
      <c r="AB680" s="59">
        <v>-0.7043848523</v>
      </c>
      <c r="AC680" s="59">
        <v>1.5892563922</v>
      </c>
      <c r="AD680" s="61">
        <f>IF(AND($G680="正式版",$H680="中西医诊所"),IFERROR(R680/同类汇总数据!C$3,0),IF(AND($G680="正式版",$H680="中医诊所"),IFERROR(R680/同类汇总数据!C$4,0),IF(AND($G680="正式版",$H680="口腔诊所"),IFERROR(R680/同类汇总数据!C$5,0),IF(AND($G680="检查版",$H680="中西医诊所"),IFERROR(R680/同类汇总数据!C$6,0),IF(AND($G680="检查版",$H680="中医诊所"),IFERROR(R680/同类汇总数据!C$7,0),IF(AND($G680="检查版",$H680="口腔诊所"),IFERROR(R680/同类汇总数据!C$8,0),IF(AND($G680="互联网版",$H680="中西医诊所"),IFERROR(R680/同类汇总数据!C$9,0),IF(AND($G680="互联网版",$H680="中医诊所"),IFERROR(R680/同类汇总数据!C$10,0),IF(AND($G680="互联网版",$H680="口腔诊所"),IFERROR(R680/同类汇总数据!C$11,0))))))))))</f>
        <v>0.666970807753631</v>
      </c>
      <c r="AE680" s="61">
        <f>IF(AND($G680="正式版",$H680="中西医诊所"),IFERROR(S680/同类汇总数据!D$3,0),IF(AND($G680="正式版",$H680="中医诊所"),IFERROR(S680/同类汇总数据!D$4,0),IF(AND($G680="正式版",$H680="口腔诊所"),IFERROR(S680/同类汇总数据!D$5,0),IF(AND($G680="检查版",$H680="中西医诊所"),IFERROR(S680/同类汇总数据!D$6,0),IF(AND($G680="检查版",$H680="中医诊所"),IFERROR(S680/同类汇总数据!D$7,0),IF(AND($G680="检查版",$H680="口腔诊所"),IFERROR(S680/同类汇总数据!D$8,0),IF(AND($G680="互联网版",$H680="中西医诊所"),IFERROR(S680/同类汇总数据!D$9,0),IF(AND($G680="互联网版",$H680="中医诊所"),IFERROR(S680/同类汇总数据!D$10,0),IF(AND($G680="互联网版",$H680="口腔诊所"),IFERROR(S680/同类汇总数据!D$11,0))))))))))</f>
        <v>0.339441196042547</v>
      </c>
      <c r="AF680" s="61">
        <f>IF(AND($G680="正式版",$H680="中西医诊所"),IFERROR(T680/同类汇总数据!E$3,0),IF(AND($G680="正式版",$H680="中医诊所"),IFERROR(T680/同类汇总数据!E$4,0),IF(AND($G680="正式版",$H680="口腔诊所"),IFERROR(T680/同类汇总数据!E$5,0),IF(AND($G680="检查版",$H680="中西医诊所"),IFERROR(T680/同类汇总数据!E$6,0),IF(AND($G680="检查版",$H680="中医诊所"),IFERROR(T680/同类汇总数据!E$7,0),IF(AND($G680="检查版",$H680="口腔诊所"),IFERROR(T680/同类汇总数据!E$8,0),IF(AND($G680="互联网版",$H680="中西医诊所"),IFERROR(T680/同类汇总数据!E$9,0),IF(AND($G680="互联网版",$H680="中医诊所"),IFERROR(T680/同类汇总数据!E$10,0),IF(AND($G680="互联网版",$H680="口腔诊所"),IFERROR(T680/同类汇总数据!E$11,0))))))))))</f>
        <v>0.390956958802981</v>
      </c>
      <c r="AG680" s="61">
        <f>IF(AND($G680="正式版",$H680="中西医诊所"),IFERROR(U680/同类汇总数据!F$3,0),IF(AND($G680="正式版",$H680="中医诊所"),IFERROR(U680/同类汇总数据!F$4,0),IF(AND($G680="正式版",$H680="口腔诊所"),IFERROR(U680/同类汇总数据!F$5,0),IF(AND($G680="检查版",$H680="中西医诊所"),IFERROR(U680/同类汇总数据!F$6,0),IF(AND($G680="检查版",$H680="中医诊所"),IFERROR(U680/同类汇总数据!F$7,0),IF(AND($G680="检查版",$H680="口腔诊所"),IFERROR(U680/同类汇总数据!F$8,0),IF(AND($G680="互联网版",$H680="中西医诊所"),IFERROR(U680/同类汇总数据!F$9,0),IF(AND($G680="互联网版",$H680="中医诊所"),IFERROR(U680/同类汇总数据!F$10,0),IF(AND($G680="互联网版",$H680="口腔诊所"),IFERROR(U680/同类汇总数据!F$11,0))))))))))</f>
        <v>0.36431371344162</v>
      </c>
      <c r="AH680" s="61">
        <f>IF(AND($G680="正式版",$H680="中西医诊所"),IFERROR(V680/同类汇总数据!G$3,0),IF(AND($G680="正式版",$H680="中医诊所"),IFERROR(V680/同类汇总数据!G$4,0),IF(AND($G680="正式版",$H680="口腔诊所"),IFERROR(V680/同类汇总数据!G$5,0),IF(AND($G680="检查版",$H680="中西医诊所"),IFERROR(V680/同类汇总数据!G$6,0),IF(AND($G680="检查版",$H680="中医诊所"),IFERROR(V680/同类汇总数据!G$7,0),IF(AND($G680="检查版",$H680="口腔诊所"),IFERROR(V680/同类汇总数据!G$8,0),IF(AND($G680="互联网版",$H680="中西医诊所"),IFERROR(V680/同类汇总数据!G$9,0),IF(AND($G680="互联网版",$H680="中医诊所"),IFERROR(V680/同类汇总数据!G$10,0),IF(AND($G680="互联网版",$H680="口腔诊所"),IFERROR(V680/同类汇总数据!G$11,0))))))))))</f>
        <v>0.594512648256592</v>
      </c>
      <c r="AI680" s="61">
        <f>IF(AND($G680="正式版",$H680="中西医诊所"),IFERROR(W680/同类汇总数据!H$3,0),IF(AND($G680="正式版",$H680="中医诊所"),IFERROR(W680/同类汇总数据!H$4,0),IF(AND($G680="正式版",$H680="口腔诊所"),IFERROR(W680/同类汇总数据!H$5,0),IF(AND($G680="检查版",$H680="中西医诊所"),IFERROR(W680/同类汇总数据!H$6,0),IF(AND($G680="检查版",$H680="中医诊所"),IFERROR(W680/同类汇总数据!H$7,0),IF(AND($G680="检查版",$H680="口腔诊所"),IFERROR(W680/同类汇总数据!H$8,0),IF(AND($G680="互联网版",$H680="中西医诊所"),IFERROR(W680/同类汇总数据!H$9,0),IF(AND($G680="互联网版",$H680="中医诊所"),IFERROR(W680/同类汇总数据!H$10,0),IF(AND($G680="互联网版",$H680="口腔诊所"),IFERROR(W680/同类汇总数据!H$11,0))))))))))</f>
        <v>0.387417387644555</v>
      </c>
      <c r="AJ680" s="61">
        <f>IF(AND($G680="正式版",$H680="中西医诊所"),IFERROR(X680/同类汇总数据!I$3,0),IF(AND($G680="正式版",$H680="中医诊所"),IFERROR(X680/同类汇总数据!I$4,0),IF(AND($G680="正式版",$H680="口腔诊所"),IFERROR(X680/同类汇总数据!I$5,0),IF(AND($G680="检查版",$H680="中西医诊所"),IFERROR(X680/同类汇总数据!I$6,0),IF(AND($G680="检查版",$H680="中医诊所"),IFERROR(X680/同类汇总数据!I$7,0),IF(AND($G680="检查版",$H680="口腔诊所"),IFERROR(X680/同类汇总数据!I$8,0),IF(AND($G680="互联网版",$H680="中西医诊所"),IFERROR(X680/同类汇总数据!I$9,0),IF(AND($G680="互联网版",$H680="中医诊所"),IFERROR(X680/同类汇总数据!I$10,0),IF(AND($G680="互联网版",$H680="口腔诊所"),IFERROR(X680/同类汇总数据!I$11,0))))))))))</f>
        <v>0.372776473060122</v>
      </c>
      <c r="AK680" s="61">
        <f>IF(AND($G680="正式版",$H680="中西医诊所"),IFERROR(Y680/同类汇总数据!J$3,0),IF(AND($G680="正式版",$H680="中医诊所"),IFERROR(Y680/同类汇总数据!J$4,0),IF(AND($G680="正式版",$H680="口腔诊所"),IFERROR(Y680/同类汇总数据!J$5,0),IF(AND($G680="检查版",$H680="中西医诊所"),IFERROR(Y680/同类汇总数据!J$6,0),IF(AND($G680="检查版",$H680="中医诊所"),IFERROR(Y680/同类汇总数据!J$7,0),IF(AND($G680="检查版",$H680="口腔诊所"),IFERROR(Y680/同类汇总数据!J$8,0),IF(AND($G680="互联网版",$H680="中西医诊所"),IFERROR(Y680/同类汇总数据!J$9,0),IF(AND($G680="互联网版",$H680="中医诊所"),IFERROR(Y680/同类汇总数据!J$10,0),IF(AND($G680="互联网版",$H680="口腔诊所"),IFERROR(Y680/同类汇总数据!J$11,0))))))))))</f>
        <v>0.376485895708889</v>
      </c>
      <c r="AL680" s="62" t="str">
        <f ca="1" t="shared" si="173"/>
        <v>-</v>
      </c>
      <c r="AM680" s="62" t="str">
        <f t="shared" si="174"/>
        <v>低于同行50%</v>
      </c>
      <c r="AN680" s="5" t="str">
        <f t="shared" si="175"/>
        <v>低于同行50%</v>
      </c>
      <c r="AO680" s="63">
        <f t="shared" si="176"/>
        <v>46103.6757574768</v>
      </c>
      <c r="AP680" s="5" t="str">
        <f t="shared" si="177"/>
        <v/>
      </c>
      <c r="AQ680" s="60">
        <v>45530.7813858102</v>
      </c>
    </row>
    <row r="681" ht="17" spans="1:43">
      <c r="A681" s="5">
        <f t="shared" si="179"/>
        <v>678</v>
      </c>
      <c r="B681" s="55" t="str">
        <f t="shared" si="169"/>
        <v>无交易</v>
      </c>
      <c r="C681" s="2" t="str">
        <f t="shared" si="171"/>
        <v/>
      </c>
      <c r="D681" s="56" t="str">
        <f t="shared" si="172"/>
        <v>流失</v>
      </c>
      <c r="E681" s="84" t="s">
        <v>1868</v>
      </c>
      <c r="F681" s="58">
        <v>45532.4780355208</v>
      </c>
      <c r="G681" s="59" t="s">
        <v>38</v>
      </c>
      <c r="H681" s="59" t="s">
        <v>63</v>
      </c>
      <c r="I681" s="59" t="s">
        <v>40</v>
      </c>
      <c r="J681" s="59" t="s">
        <v>78</v>
      </c>
      <c r="K681" s="59" t="s">
        <v>1869</v>
      </c>
      <c r="L681" s="59" t="s">
        <v>80</v>
      </c>
      <c r="M681" s="60">
        <v>45576.4311342593</v>
      </c>
      <c r="N681" s="60"/>
      <c r="O681" s="60"/>
      <c r="P681" s="60"/>
      <c r="Q681" s="60"/>
      <c r="R681" s="59"/>
      <c r="S681" s="59"/>
      <c r="T681" s="59"/>
      <c r="U681" s="59"/>
      <c r="V681" s="59"/>
      <c r="W681" s="59"/>
      <c r="X681" s="59"/>
      <c r="Y681" s="59"/>
      <c r="Z681" s="59"/>
      <c r="AA681" s="59"/>
      <c r="AB681" s="59"/>
      <c r="AC681" s="59"/>
      <c r="AD681" s="61">
        <f>IF(AND($G681="正式版",$H681="中西医诊所"),IFERROR(R681/同类汇总数据!C$3,0),IF(AND($G681="正式版",$H681="中医诊所"),IFERROR(R681/同类汇总数据!C$4,0),IF(AND($G681="正式版",$H681="口腔诊所"),IFERROR(R681/同类汇总数据!C$5,0),IF(AND($G681="检查版",$H681="中西医诊所"),IFERROR(R681/同类汇总数据!C$6,0),IF(AND($G681="检查版",$H681="中医诊所"),IFERROR(R681/同类汇总数据!C$7,0),IF(AND($G681="检查版",$H681="口腔诊所"),IFERROR(R681/同类汇总数据!C$8,0),IF(AND($G681="互联网版",$H681="中西医诊所"),IFERROR(R681/同类汇总数据!C$9,0),IF(AND($G681="互联网版",$H681="中医诊所"),IFERROR(R681/同类汇总数据!C$10,0),IF(AND($G681="互联网版",$H681="口腔诊所"),IFERROR(R681/同类汇总数据!C$11,0))))))))))</f>
        <v>0</v>
      </c>
      <c r="AE681" s="61">
        <f>IF(AND($G681="正式版",$H681="中西医诊所"),IFERROR(S681/同类汇总数据!D$3,0),IF(AND($G681="正式版",$H681="中医诊所"),IFERROR(S681/同类汇总数据!D$4,0),IF(AND($G681="正式版",$H681="口腔诊所"),IFERROR(S681/同类汇总数据!D$5,0),IF(AND($G681="检查版",$H681="中西医诊所"),IFERROR(S681/同类汇总数据!D$6,0),IF(AND($G681="检查版",$H681="中医诊所"),IFERROR(S681/同类汇总数据!D$7,0),IF(AND($G681="检查版",$H681="口腔诊所"),IFERROR(S681/同类汇总数据!D$8,0),IF(AND($G681="互联网版",$H681="中西医诊所"),IFERROR(S681/同类汇总数据!D$9,0),IF(AND($G681="互联网版",$H681="中医诊所"),IFERROR(S681/同类汇总数据!D$10,0),IF(AND($G681="互联网版",$H681="口腔诊所"),IFERROR(S681/同类汇总数据!D$11,0))))))))))</f>
        <v>0</v>
      </c>
      <c r="AF681" s="61">
        <f>IF(AND($G681="正式版",$H681="中西医诊所"),IFERROR(T681/同类汇总数据!E$3,0),IF(AND($G681="正式版",$H681="中医诊所"),IFERROR(T681/同类汇总数据!E$4,0),IF(AND($G681="正式版",$H681="口腔诊所"),IFERROR(T681/同类汇总数据!E$5,0),IF(AND($G681="检查版",$H681="中西医诊所"),IFERROR(T681/同类汇总数据!E$6,0),IF(AND($G681="检查版",$H681="中医诊所"),IFERROR(T681/同类汇总数据!E$7,0),IF(AND($G681="检查版",$H681="口腔诊所"),IFERROR(T681/同类汇总数据!E$8,0),IF(AND($G681="互联网版",$H681="中西医诊所"),IFERROR(T681/同类汇总数据!E$9,0),IF(AND($G681="互联网版",$H681="中医诊所"),IFERROR(T681/同类汇总数据!E$10,0),IF(AND($G681="互联网版",$H681="口腔诊所"),IFERROR(T681/同类汇总数据!E$11,0))))))))))</f>
        <v>0</v>
      </c>
      <c r="AG681" s="61">
        <f>IF(AND($G681="正式版",$H681="中西医诊所"),IFERROR(U681/同类汇总数据!F$3,0),IF(AND($G681="正式版",$H681="中医诊所"),IFERROR(U681/同类汇总数据!F$4,0),IF(AND($G681="正式版",$H681="口腔诊所"),IFERROR(U681/同类汇总数据!F$5,0),IF(AND($G681="检查版",$H681="中西医诊所"),IFERROR(U681/同类汇总数据!F$6,0),IF(AND($G681="检查版",$H681="中医诊所"),IFERROR(U681/同类汇总数据!F$7,0),IF(AND($G681="检查版",$H681="口腔诊所"),IFERROR(U681/同类汇总数据!F$8,0),IF(AND($G681="互联网版",$H681="中西医诊所"),IFERROR(U681/同类汇总数据!F$9,0),IF(AND($G681="互联网版",$H681="中医诊所"),IFERROR(U681/同类汇总数据!F$10,0),IF(AND($G681="互联网版",$H681="口腔诊所"),IFERROR(U681/同类汇总数据!F$11,0))))))))))</f>
        <v>0</v>
      </c>
      <c r="AH681" s="61">
        <f>IF(AND($G681="正式版",$H681="中西医诊所"),IFERROR(V681/同类汇总数据!G$3,0),IF(AND($G681="正式版",$H681="中医诊所"),IFERROR(V681/同类汇总数据!G$4,0),IF(AND($G681="正式版",$H681="口腔诊所"),IFERROR(V681/同类汇总数据!G$5,0),IF(AND($G681="检查版",$H681="中西医诊所"),IFERROR(V681/同类汇总数据!G$6,0),IF(AND($G681="检查版",$H681="中医诊所"),IFERROR(V681/同类汇总数据!G$7,0),IF(AND($G681="检查版",$H681="口腔诊所"),IFERROR(V681/同类汇总数据!G$8,0),IF(AND($G681="互联网版",$H681="中西医诊所"),IFERROR(V681/同类汇总数据!G$9,0),IF(AND($G681="互联网版",$H681="中医诊所"),IFERROR(V681/同类汇总数据!G$10,0),IF(AND($G681="互联网版",$H681="口腔诊所"),IFERROR(V681/同类汇总数据!G$11,0))))))))))</f>
        <v>0</v>
      </c>
      <c r="AI681" s="61">
        <f>IF(AND($G681="正式版",$H681="中西医诊所"),IFERROR(W681/同类汇总数据!H$3,0),IF(AND($G681="正式版",$H681="中医诊所"),IFERROR(W681/同类汇总数据!H$4,0),IF(AND($G681="正式版",$H681="口腔诊所"),IFERROR(W681/同类汇总数据!H$5,0),IF(AND($G681="检查版",$H681="中西医诊所"),IFERROR(W681/同类汇总数据!H$6,0),IF(AND($G681="检查版",$H681="中医诊所"),IFERROR(W681/同类汇总数据!H$7,0),IF(AND($G681="检查版",$H681="口腔诊所"),IFERROR(W681/同类汇总数据!H$8,0),IF(AND($G681="互联网版",$H681="中西医诊所"),IFERROR(W681/同类汇总数据!H$9,0),IF(AND($G681="互联网版",$H681="中医诊所"),IFERROR(W681/同类汇总数据!H$10,0),IF(AND($G681="互联网版",$H681="口腔诊所"),IFERROR(W681/同类汇总数据!H$11,0))))))))))</f>
        <v>0</v>
      </c>
      <c r="AJ681" s="61">
        <f>IF(AND($G681="正式版",$H681="中西医诊所"),IFERROR(X681/同类汇总数据!I$3,0),IF(AND($G681="正式版",$H681="中医诊所"),IFERROR(X681/同类汇总数据!I$4,0),IF(AND($G681="正式版",$H681="口腔诊所"),IFERROR(X681/同类汇总数据!I$5,0),IF(AND($G681="检查版",$H681="中西医诊所"),IFERROR(X681/同类汇总数据!I$6,0),IF(AND($G681="检查版",$H681="中医诊所"),IFERROR(X681/同类汇总数据!I$7,0),IF(AND($G681="检查版",$H681="口腔诊所"),IFERROR(X681/同类汇总数据!I$8,0),IF(AND($G681="互联网版",$H681="中西医诊所"),IFERROR(X681/同类汇总数据!I$9,0),IF(AND($G681="互联网版",$H681="中医诊所"),IFERROR(X681/同类汇总数据!I$10,0),IF(AND($G681="互联网版",$H681="口腔诊所"),IFERROR(X681/同类汇总数据!I$11,0))))))))))</f>
        <v>0</v>
      </c>
      <c r="AK681" s="61">
        <f>IF(AND($G681="正式版",$H681="中西医诊所"),IFERROR(Y681/同类汇总数据!J$3,0),IF(AND($G681="正式版",$H681="中医诊所"),IFERROR(Y681/同类汇总数据!J$4,0),IF(AND($G681="正式版",$H681="口腔诊所"),IFERROR(Y681/同类汇总数据!J$5,0),IF(AND($G681="检查版",$H681="中西医诊所"),IFERROR(Y681/同类汇总数据!J$6,0),IF(AND($G681="检查版",$H681="中医诊所"),IFERROR(Y681/同类汇总数据!J$7,0),IF(AND($G681="检查版",$H681="口腔诊所"),IFERROR(Y681/同类汇总数据!J$8,0),IF(AND($G681="互联网版",$H681="中西医诊所"),IFERROR(Y681/同类汇总数据!J$9,0),IF(AND($G681="互联网版",$H681="中医诊所"),IFERROR(Y681/同类汇总数据!J$10,0),IF(AND($G681="互联网版",$H681="口腔诊所"),IFERROR(Y681/同类汇总数据!J$11,0))))))))))</f>
        <v>0</v>
      </c>
      <c r="AL681" s="62" t="str">
        <f ca="1" t="shared" si="173"/>
        <v>今年内未操作</v>
      </c>
      <c r="AM681" s="62" t="str">
        <f t="shared" si="174"/>
        <v>低于同行20%</v>
      </c>
      <c r="AN681" s="5" t="str">
        <f t="shared" si="175"/>
        <v>低于同行20%</v>
      </c>
      <c r="AO681" s="63">
        <f t="shared" si="176"/>
        <v>45576.4311342593</v>
      </c>
      <c r="AP681" s="5" t="str">
        <f t="shared" si="177"/>
        <v/>
      </c>
      <c r="AQ681" s="60">
        <v>45530.8042244907</v>
      </c>
    </row>
    <row r="682" ht="17" spans="1:43">
      <c r="A682" s="5">
        <f t="shared" si="179"/>
        <v>679</v>
      </c>
      <c r="B682" s="55" t="str">
        <f t="shared" si="169"/>
        <v>连续三月交易上升</v>
      </c>
      <c r="C682" s="2" t="str">
        <f t="shared" si="171"/>
        <v/>
      </c>
      <c r="D682" s="56" t="str">
        <f t="shared" si="172"/>
        <v>-</v>
      </c>
      <c r="E682" s="84" t="s">
        <v>1870</v>
      </c>
      <c r="F682" s="58">
        <v>45532.4836080556</v>
      </c>
      <c r="G682" s="59" t="s">
        <v>38</v>
      </c>
      <c r="H682" s="59" t="s">
        <v>63</v>
      </c>
      <c r="I682" s="59" t="s">
        <v>40</v>
      </c>
      <c r="J682" s="59" t="s">
        <v>102</v>
      </c>
      <c r="K682" s="59" t="s">
        <v>1871</v>
      </c>
      <c r="L682" s="59"/>
      <c r="M682" s="60">
        <v>46102.6393865741</v>
      </c>
      <c r="N682" s="60">
        <v>46102.6439980787</v>
      </c>
      <c r="O682" s="60">
        <v>46102.6433826389</v>
      </c>
      <c r="P682" s="60">
        <v>45858.4965005093</v>
      </c>
      <c r="Q682" s="60">
        <v>45852.612230787</v>
      </c>
      <c r="R682" s="59">
        <v>740</v>
      </c>
      <c r="S682" s="59">
        <v>3040</v>
      </c>
      <c r="T682" s="59">
        <v>21290</v>
      </c>
      <c r="U682" s="59">
        <v>18185</v>
      </c>
      <c r="V682" s="59">
        <v>2</v>
      </c>
      <c r="W682" s="59">
        <v>15</v>
      </c>
      <c r="X682" s="59">
        <v>64</v>
      </c>
      <c r="Y682" s="59">
        <v>58</v>
      </c>
      <c r="Z682" s="59">
        <v>649.4642857143</v>
      </c>
      <c r="AA682" s="59">
        <v>0.3944954128</v>
      </c>
      <c r="AB682" s="59">
        <v>-0.8643434972</v>
      </c>
      <c r="AC682" s="59">
        <v>4.3123966942</v>
      </c>
      <c r="AD682" s="61">
        <f>IF(AND($G682="正式版",$H682="中西医诊所"),IFERROR(R682/同类汇总数据!C$3,0),IF(AND($G682="正式版",$H682="中医诊所"),IFERROR(R682/同类汇总数据!C$4,0),IF(AND($G682="正式版",$H682="口腔诊所"),IFERROR(R682/同类汇总数据!C$5,0),IF(AND($G682="检查版",$H682="中西医诊所"),IFERROR(R682/同类汇总数据!C$6,0),IF(AND($G682="检查版",$H682="中医诊所"),IFERROR(R682/同类汇总数据!C$7,0),IF(AND($G682="检查版",$H682="口腔诊所"),IFERROR(R682/同类汇总数据!C$8,0),IF(AND($G682="互联网版",$H682="中西医诊所"),IFERROR(R682/同类汇总数据!C$9,0),IF(AND($G682="互联网版",$H682="中医诊所"),IFERROR(R682/同类汇总数据!C$10,0),IF(AND($G682="互联网版",$H682="口腔诊所"),IFERROR(R682/同类汇总数据!C$11,0))))))))))</f>
        <v>0.0740181788340085</v>
      </c>
      <c r="AE682" s="61">
        <f>IF(AND($G682="正式版",$H682="中西医诊所"),IFERROR(S682/同类汇总数据!D$3,0),IF(AND($G682="正式版",$H682="中医诊所"),IFERROR(S682/同类汇总数据!D$4,0),IF(AND($G682="正式版",$H682="口腔诊所"),IFERROR(S682/同类汇总数据!D$5,0),IF(AND($G682="检查版",$H682="中西医诊所"),IFERROR(S682/同类汇总数据!D$6,0),IF(AND($G682="检查版",$H682="中医诊所"),IFERROR(S682/同类汇总数据!D$7,0),IF(AND($G682="检查版",$H682="口腔诊所"),IFERROR(S682/同类汇总数据!D$8,0),IF(AND($G682="互联网版",$H682="中西医诊所"),IFERROR(S682/同类汇总数据!D$9,0),IF(AND($G682="互联网版",$H682="中医诊所"),IFERROR(S682/同类汇总数据!D$10,0),IF(AND($G682="互联网版",$H682="口腔诊所"),IFERROR(S682/同类汇总数据!D$11,0))))))))))</f>
        <v>0.0699963734046213</v>
      </c>
      <c r="AF682" s="61">
        <f>IF(AND($G682="正式版",$H682="中西医诊所"),IFERROR(T682/同类汇总数据!E$3,0),IF(AND($G682="正式版",$H682="中医诊所"),IFERROR(T682/同类汇总数据!E$4,0),IF(AND($G682="正式版",$H682="口腔诊所"),IFERROR(T682/同类汇总数据!E$5,0),IF(AND($G682="检查版",$H682="中西医诊所"),IFERROR(T682/同类汇总数据!E$6,0),IF(AND($G682="检查版",$H682="中医诊所"),IFERROR(T682/同类汇总数据!E$7,0),IF(AND($G682="检查版",$H682="口腔诊所"),IFERROR(T682/同类汇总数据!E$8,0),IF(AND($G682="互联网版",$H682="中西医诊所"),IFERROR(T682/同类汇总数据!E$9,0),IF(AND($G682="互联网版",$H682="中医诊所"),IFERROR(T682/同类汇总数据!E$10,0),IF(AND($G682="互联网版",$H682="口腔诊所"),IFERROR(T682/同类汇总数据!E$11,0))))))))))</f>
        <v>0.192031961198865</v>
      </c>
      <c r="AG682" s="61">
        <f>IF(AND($G682="正式版",$H682="中西医诊所"),IFERROR(U682/同类汇总数据!F$3,0),IF(AND($G682="正式版",$H682="中医诊所"),IFERROR(U682/同类汇总数据!F$4,0),IF(AND($G682="正式版",$H682="口腔诊所"),IFERROR(U682/同类汇总数据!F$5,0),IF(AND($G682="检查版",$H682="中西医诊所"),IFERROR(U682/同类汇总数据!F$6,0),IF(AND($G682="检查版",$H682="中医诊所"),IFERROR(U682/同类汇总数据!F$7,0),IF(AND($G682="检查版",$H682="口腔诊所"),IFERROR(U682/同类汇总数据!F$8,0),IF(AND($G682="互联网版",$H682="中西医诊所"),IFERROR(U682/同类汇总数据!F$9,0),IF(AND($G682="互联网版",$H682="中医诊所"),IFERROR(U682/同类汇总数据!F$10,0),IF(AND($G682="互联网版",$H682="口腔诊所"),IFERROR(U682/同类汇总数据!F$11,0))))))))))</f>
        <v>0.182035683119261</v>
      </c>
      <c r="AH682" s="61">
        <f>IF(AND($G682="正式版",$H682="中西医诊所"),IFERROR(V682/同类汇总数据!G$3,0),IF(AND($G682="正式版",$H682="中医诊所"),IFERROR(V682/同类汇总数据!G$4,0),IF(AND($G682="正式版",$H682="口腔诊所"),IFERROR(V682/同类汇总数据!G$5,0),IF(AND($G682="检查版",$H682="中西医诊所"),IFERROR(V682/同类汇总数据!G$6,0),IF(AND($G682="检查版",$H682="中医诊所"),IFERROR(V682/同类汇总数据!G$7,0),IF(AND($G682="检查版",$H682="口腔诊所"),IFERROR(V682/同类汇总数据!G$8,0),IF(AND($G682="互联网版",$H682="中西医诊所"),IFERROR(V682/同类汇总数据!G$9,0),IF(AND($G682="互联网版",$H682="中医诊所"),IFERROR(V682/同类汇总数据!G$10,0),IF(AND($G682="互联网版",$H682="口腔诊所"),IFERROR(V682/同类汇总数据!G$11,0))))))))))</f>
        <v>0.148628162064148</v>
      </c>
      <c r="AI682" s="61">
        <f>IF(AND($G682="正式版",$H682="中西医诊所"),IFERROR(W682/同类汇总数据!H$3,0),IF(AND($G682="正式版",$H682="中医诊所"),IFERROR(W682/同类汇总数据!H$4,0),IF(AND($G682="正式版",$H682="口腔诊所"),IFERROR(W682/同类汇总数据!H$5,0),IF(AND($G682="检查版",$H682="中西医诊所"),IFERROR(W682/同类汇总数据!H$6,0),IF(AND($G682="检查版",$H682="中医诊所"),IFERROR(W682/同类汇总数据!H$7,0),IF(AND($G682="检查版",$H682="口腔诊所"),IFERROR(W682/同类汇总数据!H$8,0),IF(AND($G682="互联网版",$H682="中西医诊所"),IFERROR(W682/同类汇总数据!H$9,0),IF(AND($G682="互联网版",$H682="中医诊所"),IFERROR(W682/同类汇总数据!H$10,0),IF(AND($G682="互联网版",$H682="口腔诊所"),IFERROR(W682/同类汇总数据!H$11,0))))))))))</f>
        <v>0.26414821884856</v>
      </c>
      <c r="AJ682" s="61">
        <f>IF(AND($G682="正式版",$H682="中西医诊所"),IFERROR(X682/同类汇总数据!I$3,0),IF(AND($G682="正式版",$H682="中医诊所"),IFERROR(X682/同类汇总数据!I$4,0),IF(AND($G682="正式版",$H682="口腔诊所"),IFERROR(X682/同类汇总数据!I$5,0),IF(AND($G682="检查版",$H682="中西医诊所"),IFERROR(X682/同类汇总数据!I$6,0),IF(AND($G682="检查版",$H682="中医诊所"),IFERROR(X682/同类汇总数据!I$7,0),IF(AND($G682="检查版",$H682="口腔诊所"),IFERROR(X682/同类汇总数据!I$8,0),IF(AND($G682="互联网版",$H682="中西医诊所"),IFERROR(X682/同类汇总数据!I$9,0),IF(AND($G682="互联网版",$H682="中医诊所"),IFERROR(X682/同类汇总数据!I$10,0),IF(AND($G682="互联网版",$H682="口腔诊所"),IFERROR(X682/同类汇总数据!I$11,0))))))))))</f>
        <v>0.433776259560869</v>
      </c>
      <c r="AK682" s="61">
        <f>IF(AND($G682="正式版",$H682="中西医诊所"),IFERROR(Y682/同类汇总数据!J$3,0),IF(AND($G682="正式版",$H682="中医诊所"),IFERROR(Y682/同类汇总数据!J$4,0),IF(AND($G682="正式版",$H682="口腔诊所"),IFERROR(Y682/同类汇总数据!J$5,0),IF(AND($G682="检查版",$H682="中西医诊所"),IFERROR(Y682/同类汇总数据!J$6,0),IF(AND($G682="检查版",$H682="中医诊所"),IFERROR(Y682/同类汇总数据!J$7,0),IF(AND($G682="检查版",$H682="口腔诊所"),IFERROR(Y682/同类汇总数据!J$8,0),IF(AND($G682="互联网版",$H682="中西医诊所"),IFERROR(Y682/同类汇总数据!J$9,0),IF(AND($G682="互联网版",$H682="中医诊所"),IFERROR(Y682/同类汇总数据!J$10,0),IF(AND($G682="互联网版",$H682="口腔诊所"),IFERROR(Y682/同类汇总数据!J$11,0))))))))))</f>
        <v>0.436723639022311</v>
      </c>
      <c r="AL682" s="62" t="str">
        <f ca="1" t="shared" si="173"/>
        <v>-</v>
      </c>
      <c r="AM682" s="62" t="str">
        <f t="shared" si="174"/>
        <v>低于同行20%</v>
      </c>
      <c r="AN682" s="5" t="str">
        <f t="shared" si="175"/>
        <v>低于同行50%</v>
      </c>
      <c r="AO682" s="63">
        <f t="shared" si="176"/>
        <v>46102.6439980787</v>
      </c>
      <c r="AP682" s="5" t="str">
        <f t="shared" si="177"/>
        <v/>
      </c>
      <c r="AQ682" s="60">
        <v>45530.8045375347</v>
      </c>
    </row>
    <row r="683" ht="17" spans="1:43">
      <c r="A683" s="5">
        <f t="shared" si="179"/>
        <v>680</v>
      </c>
      <c r="B683" s="55" t="str">
        <f t="shared" si="169"/>
        <v>无交易</v>
      </c>
      <c r="C683" s="2" t="str">
        <f t="shared" si="171"/>
        <v/>
      </c>
      <c r="D683" s="56" t="str">
        <f t="shared" si="172"/>
        <v>流失</v>
      </c>
      <c r="E683" s="84" t="s">
        <v>1872</v>
      </c>
      <c r="F683" s="58">
        <v>45532.4837778472</v>
      </c>
      <c r="G683" s="59" t="s">
        <v>38</v>
      </c>
      <c r="H683" s="59" t="s">
        <v>39</v>
      </c>
      <c r="I683" s="59" t="s">
        <v>40</v>
      </c>
      <c r="J683" s="59" t="s">
        <v>78</v>
      </c>
      <c r="K683" s="59" t="s">
        <v>1873</v>
      </c>
      <c r="L683" s="59" t="s">
        <v>80</v>
      </c>
      <c r="M683" s="60">
        <v>45999.6476851852</v>
      </c>
      <c r="N683" s="60">
        <v>45743.7838958333</v>
      </c>
      <c r="O683" s="60">
        <v>45743.783732662</v>
      </c>
      <c r="P683" s="60">
        <v>45996.7460935417</v>
      </c>
      <c r="Q683" s="60">
        <v>45996.6973558681</v>
      </c>
      <c r="R683" s="59"/>
      <c r="S683" s="59"/>
      <c r="T683" s="59"/>
      <c r="U683" s="59"/>
      <c r="V683" s="59"/>
      <c r="W683" s="59"/>
      <c r="X683" s="59"/>
      <c r="Y683" s="59"/>
      <c r="Z683" s="59"/>
      <c r="AA683" s="59"/>
      <c r="AB683" s="59"/>
      <c r="AC683" s="59"/>
      <c r="AD683" s="61">
        <f>IF(AND($G683="正式版",$H683="中西医诊所"),IFERROR(R683/同类汇总数据!C$3,0),IF(AND($G683="正式版",$H683="中医诊所"),IFERROR(R683/同类汇总数据!C$4,0),IF(AND($G683="正式版",$H683="口腔诊所"),IFERROR(R683/同类汇总数据!C$5,0),IF(AND($G683="检查版",$H683="中西医诊所"),IFERROR(R683/同类汇总数据!C$6,0),IF(AND($G683="检查版",$H683="中医诊所"),IFERROR(R683/同类汇总数据!C$7,0),IF(AND($G683="检查版",$H683="口腔诊所"),IFERROR(R683/同类汇总数据!C$8,0),IF(AND($G683="互联网版",$H683="中西医诊所"),IFERROR(R683/同类汇总数据!C$9,0),IF(AND($G683="互联网版",$H683="中医诊所"),IFERROR(R683/同类汇总数据!C$10,0),IF(AND($G683="互联网版",$H683="口腔诊所"),IFERROR(R683/同类汇总数据!C$11,0))))))))))</f>
        <v>0</v>
      </c>
      <c r="AE683" s="61">
        <f>IF(AND($G683="正式版",$H683="中西医诊所"),IFERROR(S683/同类汇总数据!D$3,0),IF(AND($G683="正式版",$H683="中医诊所"),IFERROR(S683/同类汇总数据!D$4,0),IF(AND($G683="正式版",$H683="口腔诊所"),IFERROR(S683/同类汇总数据!D$5,0),IF(AND($G683="检查版",$H683="中西医诊所"),IFERROR(S683/同类汇总数据!D$6,0),IF(AND($G683="检查版",$H683="中医诊所"),IFERROR(S683/同类汇总数据!D$7,0),IF(AND($G683="检查版",$H683="口腔诊所"),IFERROR(S683/同类汇总数据!D$8,0),IF(AND($G683="互联网版",$H683="中西医诊所"),IFERROR(S683/同类汇总数据!D$9,0),IF(AND($G683="互联网版",$H683="中医诊所"),IFERROR(S683/同类汇总数据!D$10,0),IF(AND($G683="互联网版",$H683="口腔诊所"),IFERROR(S683/同类汇总数据!D$11,0))))))))))</f>
        <v>0</v>
      </c>
      <c r="AF683" s="61">
        <f>IF(AND($G683="正式版",$H683="中西医诊所"),IFERROR(T683/同类汇总数据!E$3,0),IF(AND($G683="正式版",$H683="中医诊所"),IFERROR(T683/同类汇总数据!E$4,0),IF(AND($G683="正式版",$H683="口腔诊所"),IFERROR(T683/同类汇总数据!E$5,0),IF(AND($G683="检查版",$H683="中西医诊所"),IFERROR(T683/同类汇总数据!E$6,0),IF(AND($G683="检查版",$H683="中医诊所"),IFERROR(T683/同类汇总数据!E$7,0),IF(AND($G683="检查版",$H683="口腔诊所"),IFERROR(T683/同类汇总数据!E$8,0),IF(AND($G683="互联网版",$H683="中西医诊所"),IFERROR(T683/同类汇总数据!E$9,0),IF(AND($G683="互联网版",$H683="中医诊所"),IFERROR(T683/同类汇总数据!E$10,0),IF(AND($G683="互联网版",$H683="口腔诊所"),IFERROR(T683/同类汇总数据!E$11,0))))))))))</f>
        <v>0</v>
      </c>
      <c r="AG683" s="61">
        <f>IF(AND($G683="正式版",$H683="中西医诊所"),IFERROR(U683/同类汇总数据!F$3,0),IF(AND($G683="正式版",$H683="中医诊所"),IFERROR(U683/同类汇总数据!F$4,0),IF(AND($G683="正式版",$H683="口腔诊所"),IFERROR(U683/同类汇总数据!F$5,0),IF(AND($G683="检查版",$H683="中西医诊所"),IFERROR(U683/同类汇总数据!F$6,0),IF(AND($G683="检查版",$H683="中医诊所"),IFERROR(U683/同类汇总数据!F$7,0),IF(AND($G683="检查版",$H683="口腔诊所"),IFERROR(U683/同类汇总数据!F$8,0),IF(AND($G683="互联网版",$H683="中西医诊所"),IFERROR(U683/同类汇总数据!F$9,0),IF(AND($G683="互联网版",$H683="中医诊所"),IFERROR(U683/同类汇总数据!F$10,0),IF(AND($G683="互联网版",$H683="口腔诊所"),IFERROR(U683/同类汇总数据!F$11,0))))))))))</f>
        <v>0</v>
      </c>
      <c r="AH683" s="61">
        <f>IF(AND($G683="正式版",$H683="中西医诊所"),IFERROR(V683/同类汇总数据!G$3,0),IF(AND($G683="正式版",$H683="中医诊所"),IFERROR(V683/同类汇总数据!G$4,0),IF(AND($G683="正式版",$H683="口腔诊所"),IFERROR(V683/同类汇总数据!G$5,0),IF(AND($G683="检查版",$H683="中西医诊所"),IFERROR(V683/同类汇总数据!G$6,0),IF(AND($G683="检查版",$H683="中医诊所"),IFERROR(V683/同类汇总数据!G$7,0),IF(AND($G683="检查版",$H683="口腔诊所"),IFERROR(V683/同类汇总数据!G$8,0),IF(AND($G683="互联网版",$H683="中西医诊所"),IFERROR(V683/同类汇总数据!G$9,0),IF(AND($G683="互联网版",$H683="中医诊所"),IFERROR(V683/同类汇总数据!G$10,0),IF(AND($G683="互联网版",$H683="口腔诊所"),IFERROR(V683/同类汇总数据!G$11,0))))))))))</f>
        <v>0</v>
      </c>
      <c r="AI683" s="61">
        <f>IF(AND($G683="正式版",$H683="中西医诊所"),IFERROR(W683/同类汇总数据!H$3,0),IF(AND($G683="正式版",$H683="中医诊所"),IFERROR(W683/同类汇总数据!H$4,0),IF(AND($G683="正式版",$H683="口腔诊所"),IFERROR(W683/同类汇总数据!H$5,0),IF(AND($G683="检查版",$H683="中西医诊所"),IFERROR(W683/同类汇总数据!H$6,0),IF(AND($G683="检查版",$H683="中医诊所"),IFERROR(W683/同类汇总数据!H$7,0),IF(AND($G683="检查版",$H683="口腔诊所"),IFERROR(W683/同类汇总数据!H$8,0),IF(AND($G683="互联网版",$H683="中西医诊所"),IFERROR(W683/同类汇总数据!H$9,0),IF(AND($G683="互联网版",$H683="中医诊所"),IFERROR(W683/同类汇总数据!H$10,0),IF(AND($G683="互联网版",$H683="口腔诊所"),IFERROR(W683/同类汇总数据!H$11,0))))))))))</f>
        <v>0</v>
      </c>
      <c r="AJ683" s="61">
        <f>IF(AND($G683="正式版",$H683="中西医诊所"),IFERROR(X683/同类汇总数据!I$3,0),IF(AND($G683="正式版",$H683="中医诊所"),IFERROR(X683/同类汇总数据!I$4,0),IF(AND($G683="正式版",$H683="口腔诊所"),IFERROR(X683/同类汇总数据!I$5,0),IF(AND($G683="检查版",$H683="中西医诊所"),IFERROR(X683/同类汇总数据!I$6,0),IF(AND($G683="检查版",$H683="中医诊所"),IFERROR(X683/同类汇总数据!I$7,0),IF(AND($G683="检查版",$H683="口腔诊所"),IFERROR(X683/同类汇总数据!I$8,0),IF(AND($G683="互联网版",$H683="中西医诊所"),IFERROR(X683/同类汇总数据!I$9,0),IF(AND($G683="互联网版",$H683="中医诊所"),IFERROR(X683/同类汇总数据!I$10,0),IF(AND($G683="互联网版",$H683="口腔诊所"),IFERROR(X683/同类汇总数据!I$11,0))))))))))</f>
        <v>0</v>
      </c>
      <c r="AK683" s="61">
        <f>IF(AND($G683="正式版",$H683="中西医诊所"),IFERROR(Y683/同类汇总数据!J$3,0),IF(AND($G683="正式版",$H683="中医诊所"),IFERROR(Y683/同类汇总数据!J$4,0),IF(AND($G683="正式版",$H683="口腔诊所"),IFERROR(Y683/同类汇总数据!J$5,0),IF(AND($G683="检查版",$H683="中西医诊所"),IFERROR(Y683/同类汇总数据!J$6,0),IF(AND($G683="检查版",$H683="中医诊所"),IFERROR(Y683/同类汇总数据!J$7,0),IF(AND($G683="检查版",$H683="口腔诊所"),IFERROR(Y683/同类汇总数据!J$8,0),IF(AND($G683="互联网版",$H683="中西医诊所"),IFERROR(Y683/同类汇总数据!J$9,0),IF(AND($G683="互联网版",$H683="中医诊所"),IFERROR(Y683/同类汇总数据!J$10,0),IF(AND($G683="互联网版",$H683="口腔诊所"),IFERROR(Y683/同类汇总数据!J$11,0))))))))))</f>
        <v>0</v>
      </c>
      <c r="AL683" s="62" t="str">
        <f ca="1" t="shared" si="173"/>
        <v>今年内未操作</v>
      </c>
      <c r="AM683" s="62" t="str">
        <f t="shared" si="174"/>
        <v>低于同行20%</v>
      </c>
      <c r="AN683" s="5" t="str">
        <f t="shared" si="175"/>
        <v>低于同行20%</v>
      </c>
      <c r="AO683" s="63">
        <f t="shared" si="176"/>
        <v>45999.6476851852</v>
      </c>
      <c r="AP683" s="5" t="str">
        <f t="shared" si="177"/>
        <v/>
      </c>
      <c r="AQ683" s="60">
        <v>45532.4517675463</v>
      </c>
    </row>
    <row r="684" ht="17" spans="1:43">
      <c r="A684" s="5">
        <f t="shared" ref="A684:A693" si="180">ROW()-3</f>
        <v>681</v>
      </c>
      <c r="B684" s="55" t="str">
        <f t="shared" si="169"/>
        <v>连续三月交易上升</v>
      </c>
      <c r="C684" s="2" t="str">
        <f t="shared" si="171"/>
        <v/>
      </c>
      <c r="D684" s="56" t="str">
        <f t="shared" si="172"/>
        <v>-</v>
      </c>
      <c r="E684" s="84" t="s">
        <v>1874</v>
      </c>
      <c r="F684" s="58">
        <v>45532.9187216435</v>
      </c>
      <c r="G684" s="59" t="s">
        <v>38</v>
      </c>
      <c r="H684" s="59" t="s">
        <v>63</v>
      </c>
      <c r="I684" s="59" t="s">
        <v>40</v>
      </c>
      <c r="J684" s="59" t="s">
        <v>155</v>
      </c>
      <c r="K684" s="59" t="s">
        <v>1875</v>
      </c>
      <c r="L684" s="59"/>
      <c r="M684" s="60">
        <v>46102.4106597222</v>
      </c>
      <c r="N684" s="60">
        <v>46100.3961029167</v>
      </c>
      <c r="O684" s="60">
        <v>46100.3950739468</v>
      </c>
      <c r="P684" s="60">
        <v>46078.6573989468</v>
      </c>
      <c r="Q684" s="60">
        <v>46102.6432956482</v>
      </c>
      <c r="R684" s="59">
        <v>150</v>
      </c>
      <c r="S684" s="59">
        <v>5956</v>
      </c>
      <c r="T684" s="59">
        <v>16365</v>
      </c>
      <c r="U684" s="59">
        <v>15564</v>
      </c>
      <c r="V684" s="59">
        <v>1</v>
      </c>
      <c r="W684" s="59">
        <v>8</v>
      </c>
      <c r="X684" s="59">
        <v>23</v>
      </c>
      <c r="Y684" s="59">
        <v>21</v>
      </c>
      <c r="Z684" s="85" t="s">
        <v>1876</v>
      </c>
      <c r="AA684" s="59">
        <v>0.9175788796</v>
      </c>
      <c r="AB684" s="59">
        <v>-0.5746953307</v>
      </c>
      <c r="AC684" s="59">
        <v>0.6780790441</v>
      </c>
      <c r="AD684" s="61">
        <f>IF(AND($G684="正式版",$H684="中西医诊所"),IFERROR(R684/同类汇总数据!C$3,0),IF(AND($G684="正式版",$H684="中医诊所"),IFERROR(R684/同类汇总数据!C$4,0),IF(AND($G684="正式版",$H684="口腔诊所"),IFERROR(R684/同类汇总数据!C$5,0),IF(AND($G684="检查版",$H684="中西医诊所"),IFERROR(R684/同类汇总数据!C$6,0),IF(AND($G684="检查版",$H684="中医诊所"),IFERROR(R684/同类汇总数据!C$7,0),IF(AND($G684="检查版",$H684="口腔诊所"),IFERROR(R684/同类汇总数据!C$8,0),IF(AND($G684="互联网版",$H684="中西医诊所"),IFERROR(R684/同类汇总数据!C$9,0),IF(AND($G684="互联网版",$H684="中医诊所"),IFERROR(R684/同类汇总数据!C$10,0),IF(AND($G684="互联网版",$H684="口腔诊所"),IFERROR(R684/同类汇总数据!C$11,0))))))))))</f>
        <v>0.0150036848987855</v>
      </c>
      <c r="AE684" s="61">
        <f>IF(AND($G684="正式版",$H684="中西医诊所"),IFERROR(S684/同类汇总数据!D$3,0),IF(AND($G684="正式版",$H684="中医诊所"),IFERROR(S684/同类汇总数据!D$4,0),IF(AND($G684="正式版",$H684="口腔诊所"),IFERROR(S684/同类汇总数据!D$5,0),IF(AND($G684="检查版",$H684="中西医诊所"),IFERROR(S684/同类汇总数据!D$6,0),IF(AND($G684="检查版",$H684="中医诊所"),IFERROR(S684/同类汇总数据!D$7,0),IF(AND($G684="检查版",$H684="口腔诊所"),IFERROR(S684/同类汇总数据!D$8,0),IF(AND($G684="互联网版",$H684="中西医诊所"),IFERROR(S684/同类汇总数据!D$9,0),IF(AND($G684="互联网版",$H684="中医诊所"),IFERROR(S684/同类汇总数据!D$10,0),IF(AND($G684="互联网版",$H684="口腔诊所"),IFERROR(S684/同类汇总数据!D$11,0))))))))))</f>
        <v>0.137137631578265</v>
      </c>
      <c r="AF684" s="61">
        <f>IF(AND($G684="正式版",$H684="中西医诊所"),IFERROR(T684/同类汇总数据!E$3,0),IF(AND($G684="正式版",$H684="中医诊所"),IFERROR(T684/同类汇总数据!E$4,0),IF(AND($G684="正式版",$H684="口腔诊所"),IFERROR(T684/同类汇总数据!E$5,0),IF(AND($G684="检查版",$H684="中西医诊所"),IFERROR(T684/同类汇总数据!E$6,0),IF(AND($G684="检查版",$H684="中医诊所"),IFERROR(T684/同类汇总数据!E$7,0),IF(AND($G684="检查版",$H684="口腔诊所"),IFERROR(T684/同类汇总数据!E$8,0),IF(AND($G684="互联网版",$H684="中西医诊所"),IFERROR(T684/同类汇总数据!E$9,0),IF(AND($G684="互联网版",$H684="中医诊所"),IFERROR(T684/同类汇总数据!E$10,0),IF(AND($G684="互联网版",$H684="口腔诊所"),IFERROR(T684/同类汇总数据!E$11,0))))))))))</f>
        <v>0.147609349225901</v>
      </c>
      <c r="AG684" s="61">
        <f>IF(AND($G684="正式版",$H684="中西医诊所"),IFERROR(U684/同类汇总数据!F$3,0),IF(AND($G684="正式版",$H684="中医诊所"),IFERROR(U684/同类汇总数据!F$4,0),IF(AND($G684="正式版",$H684="口腔诊所"),IFERROR(U684/同类汇总数据!F$5,0),IF(AND($G684="检查版",$H684="中西医诊所"),IFERROR(U684/同类汇总数据!F$6,0),IF(AND($G684="检查版",$H684="中医诊所"),IFERROR(U684/同类汇总数据!F$7,0),IF(AND($G684="检查版",$H684="口腔诊所"),IFERROR(U684/同类汇总数据!F$8,0),IF(AND($G684="互联网版",$H684="中西医诊所"),IFERROR(U684/同类汇总数据!F$9,0),IF(AND($G684="互联网版",$H684="中医诊所"),IFERROR(U684/同类汇总数据!F$10,0),IF(AND($G684="互联网版",$H684="口腔诊所"),IFERROR(U684/同类汇总数据!F$11,0))))))))))</f>
        <v>0.155798920652636</v>
      </c>
      <c r="AH684" s="61">
        <f>IF(AND($G684="正式版",$H684="中西医诊所"),IFERROR(V684/同类汇总数据!G$3,0),IF(AND($G684="正式版",$H684="中医诊所"),IFERROR(V684/同类汇总数据!G$4,0),IF(AND($G684="正式版",$H684="口腔诊所"),IFERROR(V684/同类汇总数据!G$5,0),IF(AND($G684="检查版",$H684="中西医诊所"),IFERROR(V684/同类汇总数据!G$6,0),IF(AND($G684="检查版",$H684="中医诊所"),IFERROR(V684/同类汇总数据!G$7,0),IF(AND($G684="检查版",$H684="口腔诊所"),IFERROR(V684/同类汇总数据!G$8,0),IF(AND($G684="互联网版",$H684="中西医诊所"),IFERROR(V684/同类汇总数据!G$9,0),IF(AND($G684="互联网版",$H684="中医诊所"),IFERROR(V684/同类汇总数据!G$10,0),IF(AND($G684="互联网版",$H684="口腔诊所"),IFERROR(V684/同类汇总数据!G$11,0))))))))))</f>
        <v>0.074314081032074</v>
      </c>
      <c r="AI684" s="61">
        <f>IF(AND($G684="正式版",$H684="中西医诊所"),IFERROR(W684/同类汇总数据!H$3,0),IF(AND($G684="正式版",$H684="中医诊所"),IFERROR(W684/同类汇总数据!H$4,0),IF(AND($G684="正式版",$H684="口腔诊所"),IFERROR(W684/同类汇总数据!H$5,0),IF(AND($G684="检查版",$H684="中西医诊所"),IFERROR(W684/同类汇总数据!H$6,0),IF(AND($G684="检查版",$H684="中医诊所"),IFERROR(W684/同类汇总数据!H$7,0),IF(AND($G684="检查版",$H684="口腔诊所"),IFERROR(W684/同类汇总数据!H$8,0),IF(AND($G684="互联网版",$H684="中西医诊所"),IFERROR(W684/同类汇总数据!H$9,0),IF(AND($G684="互联网版",$H684="中医诊所"),IFERROR(W684/同类汇总数据!H$10,0),IF(AND($G684="互联网版",$H684="口腔诊所"),IFERROR(W684/同类汇总数据!H$11,0))))))))))</f>
        <v>0.140879050052566</v>
      </c>
      <c r="AJ684" s="61">
        <f>IF(AND($G684="正式版",$H684="中西医诊所"),IFERROR(X684/同类汇总数据!I$3,0),IF(AND($G684="正式版",$H684="中医诊所"),IFERROR(X684/同类汇总数据!I$4,0),IF(AND($G684="正式版",$H684="口腔诊所"),IFERROR(X684/同类汇总数据!I$5,0),IF(AND($G684="检查版",$H684="中西医诊所"),IFERROR(X684/同类汇总数据!I$6,0),IF(AND($G684="检查版",$H684="中医诊所"),IFERROR(X684/同类汇总数据!I$7,0),IF(AND($G684="检查版",$H684="口腔诊所"),IFERROR(X684/同类汇总数据!I$8,0),IF(AND($G684="互联网版",$H684="中西医诊所"),IFERROR(X684/同类汇总数据!I$9,0),IF(AND($G684="互联网版",$H684="中医诊所"),IFERROR(X684/同类汇总数据!I$10,0),IF(AND($G684="互联网版",$H684="口腔诊所"),IFERROR(X684/同类汇总数据!I$11,0))))))))))</f>
        <v>0.155888343279687</v>
      </c>
      <c r="AK684" s="61">
        <f>IF(AND($G684="正式版",$H684="中西医诊所"),IFERROR(Y684/同类汇总数据!J$3,0),IF(AND($G684="正式版",$H684="中医诊所"),IFERROR(Y684/同类汇总数据!J$4,0),IF(AND($G684="正式版",$H684="口腔诊所"),IFERROR(Y684/同类汇总数据!J$5,0),IF(AND($G684="检查版",$H684="中西医诊所"),IFERROR(Y684/同类汇总数据!J$6,0),IF(AND($G684="检查版",$H684="中医诊所"),IFERROR(Y684/同类汇总数据!J$7,0),IF(AND($G684="检查版",$H684="口腔诊所"),IFERROR(Y684/同类汇总数据!J$8,0),IF(AND($G684="互联网版",$H684="中西医诊所"),IFERROR(Y684/同类汇总数据!J$9,0),IF(AND($G684="互联网版",$H684="中医诊所"),IFERROR(Y684/同类汇总数据!J$10,0),IF(AND($G684="互联网版",$H684="口腔诊所"),IFERROR(Y684/同类汇总数据!J$11,0))))))))))</f>
        <v>0.158124076197733</v>
      </c>
      <c r="AL684" s="62" t="str">
        <f ca="1" t="shared" si="173"/>
        <v>-</v>
      </c>
      <c r="AM684" s="62" t="str">
        <f t="shared" si="174"/>
        <v>低于同行20%</v>
      </c>
      <c r="AN684" s="5" t="str">
        <f t="shared" si="175"/>
        <v>低于同行20%</v>
      </c>
      <c r="AO684" s="63">
        <f t="shared" si="176"/>
        <v>46102.6432956482</v>
      </c>
      <c r="AP684" s="5" t="str">
        <f t="shared" si="177"/>
        <v/>
      </c>
      <c r="AQ684" s="60">
        <v>45532.4780355208</v>
      </c>
    </row>
    <row r="685" ht="17" spans="1:43">
      <c r="A685" s="5">
        <f t="shared" si="180"/>
        <v>682</v>
      </c>
      <c r="B685" s="55" t="str">
        <f t="shared" si="169"/>
        <v>交易波动较大</v>
      </c>
      <c r="C685" s="2" t="str">
        <f t="shared" si="171"/>
        <v/>
      </c>
      <c r="D685" s="56" t="str">
        <f t="shared" si="172"/>
        <v>-</v>
      </c>
      <c r="E685" s="84" t="s">
        <v>1877</v>
      </c>
      <c r="F685" s="58">
        <v>45532.9213302662</v>
      </c>
      <c r="G685" s="59" t="s">
        <v>38</v>
      </c>
      <c r="H685" s="59" t="s">
        <v>63</v>
      </c>
      <c r="I685" s="59" t="s">
        <v>40</v>
      </c>
      <c r="J685" s="59" t="s">
        <v>155</v>
      </c>
      <c r="K685" s="59" t="s">
        <v>1878</v>
      </c>
      <c r="L685" s="59"/>
      <c r="M685" s="60">
        <v>46104.36</v>
      </c>
      <c r="N685" s="60">
        <v>46103.7890434143</v>
      </c>
      <c r="O685" s="60"/>
      <c r="P685" s="60">
        <v>46100.6602315972</v>
      </c>
      <c r="Q685" s="60">
        <v>46103.7034600116</v>
      </c>
      <c r="R685" s="59">
        <v>40428.2</v>
      </c>
      <c r="S685" s="59">
        <v>176590.29</v>
      </c>
      <c r="T685" s="59">
        <v>653955.5</v>
      </c>
      <c r="U685" s="59">
        <v>602952.69</v>
      </c>
      <c r="V685" s="59">
        <v>45</v>
      </c>
      <c r="W685" s="59">
        <v>188</v>
      </c>
      <c r="X685" s="59">
        <v>682</v>
      </c>
      <c r="Y685" s="59">
        <v>633</v>
      </c>
      <c r="Z685" s="85" t="s">
        <v>1879</v>
      </c>
      <c r="AA685" s="59">
        <v>-0.0131700977</v>
      </c>
      <c r="AB685" s="59">
        <v>-0.4003480418</v>
      </c>
      <c r="AC685" s="59">
        <v>1.2376056828</v>
      </c>
      <c r="AD685" s="61">
        <f>IF(AND($G685="正式版",$H685="中西医诊所"),IFERROR(R685/同类汇总数据!C$3,0),IF(AND($G685="正式版",$H685="中医诊所"),IFERROR(R685/同类汇总数据!C$4,0),IF(AND($G685="正式版",$H685="口腔诊所"),IFERROR(R685/同类汇总数据!C$5,0),IF(AND($G685="检查版",$H685="中西医诊所"),IFERROR(R685/同类汇总数据!C$6,0),IF(AND($G685="检查版",$H685="中医诊所"),IFERROR(R685/同类汇总数据!C$7,0),IF(AND($G685="检查版",$H685="口腔诊所"),IFERROR(R685/同类汇总数据!C$8,0),IF(AND($G685="互联网版",$H685="中西医诊所"),IFERROR(R685/同类汇总数据!C$9,0),IF(AND($G685="互联网版",$H685="中医诊所"),IFERROR(R685/同类汇总数据!C$10,0),IF(AND($G685="互联网版",$H685="口腔诊所"),IFERROR(R685/同类汇总数据!C$11,0))))))))))</f>
        <v>4.04381315883387</v>
      </c>
      <c r="AE685" s="61">
        <f>IF(AND($G685="正式版",$H685="中西医诊所"),IFERROR(S685/同类汇总数据!D$3,0),IF(AND($G685="正式版",$H685="中医诊所"),IFERROR(S685/同类汇总数据!D$4,0),IF(AND($G685="正式版",$H685="口腔诊所"),IFERROR(S685/同类汇总数据!D$5,0),IF(AND($G685="检查版",$H685="中西医诊所"),IFERROR(S685/同类汇总数据!D$6,0),IF(AND($G685="检查版",$H685="中医诊所"),IFERROR(S685/同类汇总数据!D$7,0),IF(AND($G685="检查版",$H685="口腔诊所"),IFERROR(S685/同类汇总数据!D$8,0),IF(AND($G685="互联网版",$H685="中西医诊所"),IFERROR(S685/同类汇总数据!D$9,0),IF(AND($G685="互联网版",$H685="中医诊所"),IFERROR(S685/同类汇总数据!D$10,0),IF(AND($G685="互联网版",$H685="口腔诊所"),IFERROR(S685/同类汇总数据!D$11,0))))))))))</f>
        <v>4.06601311791789</v>
      </c>
      <c r="AF685" s="61">
        <f>IF(AND($G685="正式版",$H685="中西医诊所"),IFERROR(T685/同类汇总数据!E$3,0),IF(AND($G685="正式版",$H685="中医诊所"),IFERROR(T685/同类汇总数据!E$4,0),IF(AND($G685="正式版",$H685="口腔诊所"),IFERROR(T685/同类汇总数据!E$5,0),IF(AND($G685="检查版",$H685="中西医诊所"),IFERROR(T685/同类汇总数据!E$6,0),IF(AND($G685="检查版",$H685="中医诊所"),IFERROR(T685/同类汇总数据!E$7,0),IF(AND($G685="检查版",$H685="口腔诊所"),IFERROR(T685/同类汇总数据!E$8,0),IF(AND($G685="互联网版",$H685="中西医诊所"),IFERROR(T685/同类汇总数据!E$9,0),IF(AND($G685="互联网版",$H685="中医诊所"),IFERROR(T685/同类汇总数据!E$10,0),IF(AND($G685="互联网版",$H685="口腔诊所"),IFERROR(T685/同类汇总数据!E$11,0))))))))))</f>
        <v>5.89856069524586</v>
      </c>
      <c r="AG685" s="61">
        <f>IF(AND($G685="正式版",$H685="中西医诊所"),IFERROR(U685/同类汇总数据!F$3,0),IF(AND($G685="正式版",$H685="中医诊所"),IFERROR(U685/同类汇总数据!F$4,0),IF(AND($G685="正式版",$H685="口腔诊所"),IFERROR(U685/同类汇总数据!F$5,0),IF(AND($G685="检查版",$H685="中西医诊所"),IFERROR(U685/同类汇总数据!F$6,0),IF(AND($G685="检查版",$H685="中医诊所"),IFERROR(U685/同类汇总数据!F$7,0),IF(AND($G685="检查版",$H685="口腔诊所"),IFERROR(U685/同类汇总数据!F$8,0),IF(AND($G685="互联网版",$H685="中西医诊所"),IFERROR(U685/同类汇总数据!F$9,0),IF(AND($G685="互联网版",$H685="中医诊所"),IFERROR(U685/同类汇总数据!F$10,0),IF(AND($G685="互联网版",$H685="口腔诊所"),IFERROR(U685/同类汇总数据!F$11,0))))))))))</f>
        <v>6.03568352008503</v>
      </c>
      <c r="AH685" s="61">
        <f>IF(AND($G685="正式版",$H685="中西医诊所"),IFERROR(V685/同类汇总数据!G$3,0),IF(AND($G685="正式版",$H685="中医诊所"),IFERROR(V685/同类汇总数据!G$4,0),IF(AND($G685="正式版",$H685="口腔诊所"),IFERROR(V685/同类汇总数据!G$5,0),IF(AND($G685="检查版",$H685="中西医诊所"),IFERROR(V685/同类汇总数据!G$6,0),IF(AND($G685="检查版",$H685="中医诊所"),IFERROR(V685/同类汇总数据!G$7,0),IF(AND($G685="检查版",$H685="口腔诊所"),IFERROR(V685/同类汇总数据!G$8,0),IF(AND($G685="互联网版",$H685="中西医诊所"),IFERROR(V685/同类汇总数据!G$9,0),IF(AND($G685="互联网版",$H685="中医诊所"),IFERROR(V685/同类汇总数据!G$10,0),IF(AND($G685="互联网版",$H685="口腔诊所"),IFERROR(V685/同类汇总数据!G$11,0))))))))))</f>
        <v>3.34413364644333</v>
      </c>
      <c r="AI685" s="61">
        <f>IF(AND($G685="正式版",$H685="中西医诊所"),IFERROR(W685/同类汇总数据!H$3,0),IF(AND($G685="正式版",$H685="中医诊所"),IFERROR(W685/同类汇总数据!H$4,0),IF(AND($G685="正式版",$H685="口腔诊所"),IFERROR(W685/同类汇总数据!H$5,0),IF(AND($G685="检查版",$H685="中西医诊所"),IFERROR(W685/同类汇总数据!H$6,0),IF(AND($G685="检查版",$H685="中医诊所"),IFERROR(W685/同类汇总数据!H$7,0),IF(AND($G685="检查版",$H685="口腔诊所"),IFERROR(W685/同类汇总数据!H$8,0),IF(AND($G685="互联网版",$H685="中西医诊所"),IFERROR(W685/同类汇总数据!H$9,0),IF(AND($G685="互联网版",$H685="中医诊所"),IFERROR(W685/同类汇总数据!H$10,0),IF(AND($G685="互联网版",$H685="口腔诊所"),IFERROR(W685/同类汇总数据!H$11,0))))))))))</f>
        <v>3.31065767623529</v>
      </c>
      <c r="AJ685" s="61">
        <f>IF(AND($G685="正式版",$H685="中西医诊所"),IFERROR(X685/同类汇总数据!I$3,0),IF(AND($G685="正式版",$H685="中医诊所"),IFERROR(X685/同类汇总数据!I$4,0),IF(AND($G685="正式版",$H685="口腔诊所"),IFERROR(X685/同类汇总数据!I$5,0),IF(AND($G685="检查版",$H685="中西医诊所"),IFERROR(X685/同类汇总数据!I$6,0),IF(AND($G685="检查版",$H685="中医诊所"),IFERROR(X685/同类汇总数据!I$7,0),IF(AND($G685="检查版",$H685="口腔诊所"),IFERROR(X685/同类汇总数据!I$8,0),IF(AND($G685="互联网版",$H685="中西医诊所"),IFERROR(X685/同类汇总数据!I$9,0),IF(AND($G685="互联网版",$H685="中医诊所"),IFERROR(X685/同类汇总数据!I$10,0),IF(AND($G685="互联网版",$H685="口腔诊所"),IFERROR(X685/同类汇总数据!I$11,0))))))))))</f>
        <v>4.62242826594551</v>
      </c>
      <c r="AK685" s="61">
        <f>IF(AND($G685="正式版",$H685="中西医诊所"),IFERROR(Y685/同类汇总数据!J$3,0),IF(AND($G685="正式版",$H685="中医诊所"),IFERROR(Y685/同类汇总数据!J$4,0),IF(AND($G685="正式版",$H685="口腔诊所"),IFERROR(Y685/同类汇总数据!J$5,0),IF(AND($G685="检查版",$H685="中西医诊所"),IFERROR(Y685/同类汇总数据!J$6,0),IF(AND($G685="检查版",$H685="中医诊所"),IFERROR(Y685/同类汇总数据!J$7,0),IF(AND($G685="检查版",$H685="口腔诊所"),IFERROR(Y685/同类汇总数据!J$8,0),IF(AND($G685="互联网版",$H685="中西医诊所"),IFERROR(Y685/同类汇总数据!J$9,0),IF(AND($G685="互联网版",$H685="中医诊所"),IFERROR(Y685/同类汇总数据!J$10,0),IF(AND($G685="互联网版",$H685="口腔诊所"),IFERROR(Y685/同类汇总数据!J$11,0))))))))))</f>
        <v>4.76631143967454</v>
      </c>
      <c r="AL685" s="62" t="str">
        <f ca="1" t="shared" si="173"/>
        <v>-</v>
      </c>
      <c r="AM685" s="62" t="str">
        <f t="shared" si="174"/>
        <v>高于同行100%</v>
      </c>
      <c r="AN685" s="5" t="str">
        <f t="shared" si="175"/>
        <v>高于同行100%</v>
      </c>
      <c r="AO685" s="63">
        <f t="shared" si="176"/>
        <v>46104.36</v>
      </c>
      <c r="AP685" s="5" t="str">
        <f t="shared" si="177"/>
        <v/>
      </c>
      <c r="AQ685" s="60">
        <v>45532.4836080556</v>
      </c>
    </row>
    <row r="686" ht="17" spans="1:43">
      <c r="A686" s="5">
        <f t="shared" si="180"/>
        <v>683</v>
      </c>
      <c r="B686" s="55" t="str">
        <f t="shared" si="169"/>
        <v>交易波动较大</v>
      </c>
      <c r="C686" s="2" t="str">
        <f t="shared" si="171"/>
        <v/>
      </c>
      <c r="D686" s="56" t="str">
        <f t="shared" si="172"/>
        <v>-</v>
      </c>
      <c r="E686" s="84" t="s">
        <v>1880</v>
      </c>
      <c r="F686" s="58">
        <v>45532.9291155787</v>
      </c>
      <c r="G686" s="59" t="s">
        <v>38</v>
      </c>
      <c r="H686" s="59" t="s">
        <v>39</v>
      </c>
      <c r="I686" s="59" t="s">
        <v>40</v>
      </c>
      <c r="J686" s="59" t="s">
        <v>155</v>
      </c>
      <c r="K686" s="59" t="s">
        <v>1881</v>
      </c>
      <c r="L686" s="59" t="s">
        <v>190</v>
      </c>
      <c r="M686" s="60">
        <v>46104.3466782407</v>
      </c>
      <c r="N686" s="60">
        <v>46104.3635727546</v>
      </c>
      <c r="O686" s="60">
        <v>46104.3623994907</v>
      </c>
      <c r="P686" s="60">
        <v>46081.7182558681</v>
      </c>
      <c r="Q686" s="60">
        <v>46104.3635888542</v>
      </c>
      <c r="R686" s="59">
        <v>10802</v>
      </c>
      <c r="S686" s="59">
        <v>43573</v>
      </c>
      <c r="T686" s="59">
        <v>163199.1</v>
      </c>
      <c r="U686" s="59">
        <v>130728</v>
      </c>
      <c r="V686" s="59">
        <v>90</v>
      </c>
      <c r="W686" s="59">
        <v>372</v>
      </c>
      <c r="X686" s="59">
        <v>1332</v>
      </c>
      <c r="Y686" s="59">
        <v>1152</v>
      </c>
      <c r="Z686" s="59">
        <v>241.3474264706</v>
      </c>
      <c r="AA686" s="59">
        <v>0.0159244579</v>
      </c>
      <c r="AB686" s="59">
        <v>-0.4410714123</v>
      </c>
      <c r="AC686" s="59">
        <v>-0.4313342315</v>
      </c>
      <c r="AD686" s="61">
        <f>IF(AND($G686="正式版",$H686="中西医诊所"),IFERROR(R686/同类汇总数据!C$3,0),IF(AND($G686="正式版",$H686="中医诊所"),IFERROR(R686/同类汇总数据!C$4,0),IF(AND($G686="正式版",$H686="口腔诊所"),IFERROR(R686/同类汇总数据!C$5,0),IF(AND($G686="检查版",$H686="中西医诊所"),IFERROR(R686/同类汇总数据!C$6,0),IF(AND($G686="检查版",$H686="中医诊所"),IFERROR(R686/同类汇总数据!C$7,0),IF(AND($G686="检查版",$H686="口腔诊所"),IFERROR(R686/同类汇总数据!C$8,0),IF(AND($G686="互联网版",$H686="中西医诊所"),IFERROR(R686/同类汇总数据!C$9,0),IF(AND($G686="互联网版",$H686="中医诊所"),IFERROR(R686/同类汇总数据!C$10,0),IF(AND($G686="互联网版",$H686="口腔诊所"),IFERROR(R686/同类汇总数据!C$11,0))))))))))</f>
        <v>1.18032044477845</v>
      </c>
      <c r="AE686" s="61">
        <f>IF(AND($G686="正式版",$H686="中西医诊所"),IFERROR(S686/同类汇总数据!D$3,0),IF(AND($G686="正式版",$H686="中医诊所"),IFERROR(S686/同类汇总数据!D$4,0),IF(AND($G686="正式版",$H686="口腔诊所"),IFERROR(S686/同类汇总数据!D$5,0),IF(AND($G686="检查版",$H686="中西医诊所"),IFERROR(S686/同类汇总数据!D$6,0),IF(AND($G686="检查版",$H686="中医诊所"),IFERROR(S686/同类汇总数据!D$7,0),IF(AND($G686="检查版",$H686="口腔诊所"),IFERROR(S686/同类汇总数据!D$8,0),IF(AND($G686="互联网版",$H686="中西医诊所"),IFERROR(S686/同类汇总数据!D$9,0),IF(AND($G686="互联网版",$H686="中医诊所"),IFERROR(S686/同类汇总数据!D$10,0),IF(AND($G686="互联网版",$H686="口腔诊所"),IFERROR(S686/同类汇总数据!D$11,0))))))))))</f>
        <v>1.19431402209155</v>
      </c>
      <c r="AF686" s="61">
        <f>IF(AND($G686="正式版",$H686="中西医诊所"),IFERROR(T686/同类汇总数据!E$3,0),IF(AND($G686="正式版",$H686="中医诊所"),IFERROR(T686/同类汇总数据!E$4,0),IF(AND($G686="正式版",$H686="口腔诊所"),IFERROR(T686/同类汇总数据!E$5,0),IF(AND($G686="检查版",$H686="中西医诊所"),IFERROR(T686/同类汇总数据!E$6,0),IF(AND($G686="检查版",$H686="中医诊所"),IFERROR(T686/同类汇总数据!E$7,0),IF(AND($G686="检查版",$H686="口腔诊所"),IFERROR(T686/同类汇总数据!E$8,0),IF(AND($G686="互联网版",$H686="中西医诊所"),IFERROR(T686/同类汇总数据!E$9,0),IF(AND($G686="互联网版",$H686="中医诊所"),IFERROR(T686/同类汇总数据!E$10,0),IF(AND($G686="互联网版",$H686="口腔诊所"),IFERROR(T686/同类汇总数据!E$11,0))))))))))</f>
        <v>1.4956449383972</v>
      </c>
      <c r="AG686" s="61">
        <f>IF(AND($G686="正式版",$H686="中西医诊所"),IFERROR(U686/同类汇总数据!F$3,0),IF(AND($G686="正式版",$H686="中医诊所"),IFERROR(U686/同类汇总数据!F$4,0),IF(AND($G686="正式版",$H686="口腔诊所"),IFERROR(U686/同类汇总数据!F$5,0),IF(AND($G686="检查版",$H686="中西医诊所"),IFERROR(U686/同类汇总数据!F$6,0),IF(AND($G686="检查版",$H686="中医诊所"),IFERROR(U686/同类汇总数据!F$7,0),IF(AND($G686="检查版",$H686="口腔诊所"),IFERROR(U686/同类汇总数据!F$8,0),IF(AND($G686="互联网版",$H686="中西医诊所"),IFERROR(U686/同类汇总数据!F$9,0),IF(AND($G686="互联网版",$H686="中医诊所"),IFERROR(U686/同类汇总数据!F$10,0),IF(AND($G686="互联网版",$H686="口腔诊所"),IFERROR(U686/同类汇总数据!F$11,0))))))))))</f>
        <v>1.36284055743645</v>
      </c>
      <c r="AH686" s="61">
        <f>IF(AND($G686="正式版",$H686="中西医诊所"),IFERROR(V686/同类汇总数据!G$3,0),IF(AND($G686="正式版",$H686="中医诊所"),IFERROR(V686/同类汇总数据!G$4,0),IF(AND($G686="正式版",$H686="口腔诊所"),IFERROR(V686/同类汇总数据!G$5,0),IF(AND($G686="检查版",$H686="中西医诊所"),IFERROR(V686/同类汇总数据!G$6,0),IF(AND($G686="检查版",$H686="中医诊所"),IFERROR(V686/同类汇总数据!G$7,0),IF(AND($G686="检查版",$H686="口腔诊所"),IFERROR(V686/同类汇总数据!G$8,0),IF(AND($G686="互联网版",$H686="中西医诊所"),IFERROR(V686/同类汇总数据!G$9,0),IF(AND($G686="互联网版",$H686="中医诊所"),IFERROR(V686/同类汇总数据!G$10,0),IF(AND($G686="互联网版",$H686="口腔诊所"),IFERROR(V686/同类汇总数据!G$11,0))))))))))</f>
        <v>0.949356072872572</v>
      </c>
      <c r="AI686" s="61">
        <f>IF(AND($G686="正式版",$H686="中西医诊所"),IFERROR(W686/同类汇总数据!H$3,0),IF(AND($G686="正式版",$H686="中医诊所"),IFERROR(W686/同类汇总数据!H$4,0),IF(AND($G686="正式版",$H686="口腔诊所"),IFERROR(W686/同类汇总数据!H$5,0),IF(AND($G686="检查版",$H686="中西医诊所"),IFERROR(W686/同类汇总数据!H$6,0),IF(AND($G686="检查版",$H686="中医诊所"),IFERROR(W686/同类汇总数据!H$7,0),IF(AND($G686="检查版",$H686="口腔诊所"),IFERROR(W686/同类汇总数据!H$8,0),IF(AND($G686="互联网版",$H686="中西医诊所"),IFERROR(W686/同类汇总数据!H$9,0),IF(AND($G686="互联网版",$H686="中医诊所"),IFERROR(W686/同类汇总数据!H$10,0),IF(AND($G686="互联网版",$H686="口腔诊所"),IFERROR(W686/同类汇总数据!H$11,0))))))))))</f>
        <v>1.01742087091227</v>
      </c>
      <c r="AJ686" s="61">
        <f>IF(AND($G686="正式版",$H686="中西医诊所"),IFERROR(X686/同类汇总数据!I$3,0),IF(AND($G686="正式版",$H686="中医诊所"),IFERROR(X686/同类汇总数据!I$4,0),IF(AND($G686="正式版",$H686="口腔诊所"),IFERROR(X686/同类汇总数据!I$5,0),IF(AND($G686="检查版",$H686="中西医诊所"),IFERROR(X686/同类汇总数据!I$6,0),IF(AND($G686="检查版",$H686="中医诊所"),IFERROR(X686/同类汇总数据!I$7,0),IF(AND($G686="检查版",$H686="口腔诊所"),IFERROR(X686/同类汇总数据!I$8,0),IF(AND($G686="互联网版",$H686="中西医诊所"),IFERROR(X686/同类汇总数据!I$9,0),IF(AND($G686="互联网版",$H686="中医诊所"),IFERROR(X686/同类汇总数据!I$10,0),IF(AND($G686="互联网版",$H686="口腔诊所"),IFERROR(X686/同类汇总数据!I$11,0))))))))))</f>
        <v>1.17781266217583</v>
      </c>
      <c r="AK686" s="61">
        <f>IF(AND($G686="正式版",$H686="中西医诊所"),IFERROR(Y686/同类汇总数据!J$3,0),IF(AND($G686="正式版",$H686="中医诊所"),IFERROR(Y686/同类汇总数据!J$4,0),IF(AND($G686="正式版",$H686="口腔诊所"),IFERROR(Y686/同类汇总数据!J$5,0),IF(AND($G686="检查版",$H686="中西医诊所"),IFERROR(Y686/同类汇总数据!J$6,0),IF(AND($G686="检查版",$H686="中医诊所"),IFERROR(Y686/同类汇总数据!J$7,0),IF(AND($G686="检查版",$H686="口腔诊所"),IFERROR(Y686/同类汇总数据!J$8,0),IF(AND($G686="互联网版",$H686="中西医诊所"),IFERROR(Y686/同类汇总数据!J$9,0),IF(AND($G686="互联网版",$H686="中医诊所"),IFERROR(Y686/同类汇总数据!J$10,0),IF(AND($G686="互联网版",$H686="口腔诊所"),IFERROR(Y686/同类汇总数据!J$11,0))))))))))</f>
        <v>1.15109937984521</v>
      </c>
      <c r="AL686" s="62" t="str">
        <f ca="1" t="shared" si="173"/>
        <v>-</v>
      </c>
      <c r="AM686" s="62" t="str">
        <f t="shared" si="174"/>
        <v/>
      </c>
      <c r="AN686" s="5" t="str">
        <f t="shared" si="175"/>
        <v/>
      </c>
      <c r="AO686" s="63">
        <f t="shared" si="176"/>
        <v>46104.3635888542</v>
      </c>
      <c r="AP686" s="5" t="str">
        <f t="shared" si="177"/>
        <v/>
      </c>
      <c r="AQ686" s="60">
        <v>45532.4837778472</v>
      </c>
    </row>
    <row r="687" ht="17" spans="1:43">
      <c r="A687" s="5">
        <f t="shared" si="180"/>
        <v>684</v>
      </c>
      <c r="B687" s="55" t="str">
        <f t="shared" si="169"/>
        <v>无交易</v>
      </c>
      <c r="C687" s="2" t="str">
        <f t="shared" si="171"/>
        <v/>
      </c>
      <c r="D687" s="56" t="str">
        <f t="shared" si="172"/>
        <v>可能流失</v>
      </c>
      <c r="E687" s="84" t="s">
        <v>1882</v>
      </c>
      <c r="F687" s="58">
        <v>45533.5415099306</v>
      </c>
      <c r="G687" s="59" t="s">
        <v>1389</v>
      </c>
      <c r="H687" s="59" t="s">
        <v>39</v>
      </c>
      <c r="I687" s="59" t="s">
        <v>40</v>
      </c>
      <c r="J687" s="59" t="s">
        <v>182</v>
      </c>
      <c r="K687" s="59" t="s">
        <v>1883</v>
      </c>
      <c r="L687" s="59" t="s">
        <v>1331</v>
      </c>
      <c r="M687" s="60">
        <v>46087.5165740741</v>
      </c>
      <c r="N687" s="60"/>
      <c r="O687" s="60">
        <v>46087.5200840509</v>
      </c>
      <c r="P687" s="60"/>
      <c r="Q687" s="60"/>
      <c r="R687" s="59"/>
      <c r="S687" s="59"/>
      <c r="T687" s="59"/>
      <c r="U687" s="59"/>
      <c r="V687" s="59"/>
      <c r="W687" s="59"/>
      <c r="X687" s="59"/>
      <c r="Y687" s="59"/>
      <c r="Z687" s="59"/>
      <c r="AA687" s="59"/>
      <c r="AB687" s="59"/>
      <c r="AC687" s="59"/>
      <c r="AD687" s="61">
        <f>IF(AND($G687="正式版",$H687="中西医诊所"),IFERROR(R687/同类汇总数据!C$3,0),IF(AND($G687="正式版",$H687="中医诊所"),IFERROR(R687/同类汇总数据!C$4,0),IF(AND($G687="正式版",$H687="口腔诊所"),IFERROR(R687/同类汇总数据!C$5,0),IF(AND($G687="检查版",$H687="中西医诊所"),IFERROR(R687/同类汇总数据!C$6,0),IF(AND($G687="检查版",$H687="中医诊所"),IFERROR(R687/同类汇总数据!C$7,0),IF(AND($G687="检查版",$H687="口腔诊所"),IFERROR(R687/同类汇总数据!C$8,0),IF(AND($G687="互联网版",$H687="中西医诊所"),IFERROR(R687/同类汇总数据!C$9,0),IF(AND($G687="互联网版",$H687="中医诊所"),IFERROR(R687/同类汇总数据!C$10,0),IF(AND($G687="互联网版",$H687="口腔诊所"),IFERROR(R687/同类汇总数据!C$11,0))))))))))</f>
        <v>0</v>
      </c>
      <c r="AE687" s="61">
        <f>IF(AND($G687="正式版",$H687="中西医诊所"),IFERROR(S687/同类汇总数据!D$3,0),IF(AND($G687="正式版",$H687="中医诊所"),IFERROR(S687/同类汇总数据!D$4,0),IF(AND($G687="正式版",$H687="口腔诊所"),IFERROR(S687/同类汇总数据!D$5,0),IF(AND($G687="检查版",$H687="中西医诊所"),IFERROR(S687/同类汇总数据!D$6,0),IF(AND($G687="检查版",$H687="中医诊所"),IFERROR(S687/同类汇总数据!D$7,0),IF(AND($G687="检查版",$H687="口腔诊所"),IFERROR(S687/同类汇总数据!D$8,0),IF(AND($G687="互联网版",$H687="中西医诊所"),IFERROR(S687/同类汇总数据!D$9,0),IF(AND($G687="互联网版",$H687="中医诊所"),IFERROR(S687/同类汇总数据!D$10,0),IF(AND($G687="互联网版",$H687="口腔诊所"),IFERROR(S687/同类汇总数据!D$11,0))))))))))</f>
        <v>0</v>
      </c>
      <c r="AF687" s="61">
        <f>IF(AND($G687="正式版",$H687="中西医诊所"),IFERROR(T687/同类汇总数据!E$3,0),IF(AND($G687="正式版",$H687="中医诊所"),IFERROR(T687/同类汇总数据!E$4,0),IF(AND($G687="正式版",$H687="口腔诊所"),IFERROR(T687/同类汇总数据!E$5,0),IF(AND($G687="检查版",$H687="中西医诊所"),IFERROR(T687/同类汇总数据!E$6,0),IF(AND($G687="检查版",$H687="中医诊所"),IFERROR(T687/同类汇总数据!E$7,0),IF(AND($G687="检查版",$H687="口腔诊所"),IFERROR(T687/同类汇总数据!E$8,0),IF(AND($G687="互联网版",$H687="中西医诊所"),IFERROR(T687/同类汇总数据!E$9,0),IF(AND($G687="互联网版",$H687="中医诊所"),IFERROR(T687/同类汇总数据!E$10,0),IF(AND($G687="互联网版",$H687="口腔诊所"),IFERROR(T687/同类汇总数据!E$11,0))))))))))</f>
        <v>0</v>
      </c>
      <c r="AG687" s="61">
        <f>IF(AND($G687="正式版",$H687="中西医诊所"),IFERROR(U687/同类汇总数据!F$3,0),IF(AND($G687="正式版",$H687="中医诊所"),IFERROR(U687/同类汇总数据!F$4,0),IF(AND($G687="正式版",$H687="口腔诊所"),IFERROR(U687/同类汇总数据!F$5,0),IF(AND($G687="检查版",$H687="中西医诊所"),IFERROR(U687/同类汇总数据!F$6,0),IF(AND($G687="检查版",$H687="中医诊所"),IFERROR(U687/同类汇总数据!F$7,0),IF(AND($G687="检查版",$H687="口腔诊所"),IFERROR(U687/同类汇总数据!F$8,0),IF(AND($G687="互联网版",$H687="中西医诊所"),IFERROR(U687/同类汇总数据!F$9,0),IF(AND($G687="互联网版",$H687="中医诊所"),IFERROR(U687/同类汇总数据!F$10,0),IF(AND($G687="互联网版",$H687="口腔诊所"),IFERROR(U687/同类汇总数据!F$11,0))))))))))</f>
        <v>0</v>
      </c>
      <c r="AH687" s="61">
        <f>IF(AND($G687="正式版",$H687="中西医诊所"),IFERROR(V687/同类汇总数据!G$3,0),IF(AND($G687="正式版",$H687="中医诊所"),IFERROR(V687/同类汇总数据!G$4,0),IF(AND($G687="正式版",$H687="口腔诊所"),IFERROR(V687/同类汇总数据!G$5,0),IF(AND($G687="检查版",$H687="中西医诊所"),IFERROR(V687/同类汇总数据!G$6,0),IF(AND($G687="检查版",$H687="中医诊所"),IFERROR(V687/同类汇总数据!G$7,0),IF(AND($G687="检查版",$H687="口腔诊所"),IFERROR(V687/同类汇总数据!G$8,0),IF(AND($G687="互联网版",$H687="中西医诊所"),IFERROR(V687/同类汇总数据!G$9,0),IF(AND($G687="互联网版",$H687="中医诊所"),IFERROR(V687/同类汇总数据!G$10,0),IF(AND($G687="互联网版",$H687="口腔诊所"),IFERROR(V687/同类汇总数据!G$11,0))))))))))</f>
        <v>0</v>
      </c>
      <c r="AI687" s="61">
        <f>IF(AND($G687="正式版",$H687="中西医诊所"),IFERROR(W687/同类汇总数据!H$3,0),IF(AND($G687="正式版",$H687="中医诊所"),IFERROR(W687/同类汇总数据!H$4,0),IF(AND($G687="正式版",$H687="口腔诊所"),IFERROR(W687/同类汇总数据!H$5,0),IF(AND($G687="检查版",$H687="中西医诊所"),IFERROR(W687/同类汇总数据!H$6,0),IF(AND($G687="检查版",$H687="中医诊所"),IFERROR(W687/同类汇总数据!H$7,0),IF(AND($G687="检查版",$H687="口腔诊所"),IFERROR(W687/同类汇总数据!H$8,0),IF(AND($G687="互联网版",$H687="中西医诊所"),IFERROR(W687/同类汇总数据!H$9,0),IF(AND($G687="互联网版",$H687="中医诊所"),IFERROR(W687/同类汇总数据!H$10,0),IF(AND($G687="互联网版",$H687="口腔诊所"),IFERROR(W687/同类汇总数据!H$11,0))))))))))</f>
        <v>0</v>
      </c>
      <c r="AJ687" s="61">
        <f>IF(AND($G687="正式版",$H687="中西医诊所"),IFERROR(X687/同类汇总数据!I$3,0),IF(AND($G687="正式版",$H687="中医诊所"),IFERROR(X687/同类汇总数据!I$4,0),IF(AND($G687="正式版",$H687="口腔诊所"),IFERROR(X687/同类汇总数据!I$5,0),IF(AND($G687="检查版",$H687="中西医诊所"),IFERROR(X687/同类汇总数据!I$6,0),IF(AND($G687="检查版",$H687="中医诊所"),IFERROR(X687/同类汇总数据!I$7,0),IF(AND($G687="检查版",$H687="口腔诊所"),IFERROR(X687/同类汇总数据!I$8,0),IF(AND($G687="互联网版",$H687="中西医诊所"),IFERROR(X687/同类汇总数据!I$9,0),IF(AND($G687="互联网版",$H687="中医诊所"),IFERROR(X687/同类汇总数据!I$10,0),IF(AND($G687="互联网版",$H687="口腔诊所"),IFERROR(X687/同类汇总数据!I$11,0))))))))))</f>
        <v>0</v>
      </c>
      <c r="AK687" s="61">
        <f>IF(AND($G687="正式版",$H687="中西医诊所"),IFERROR(Y687/同类汇总数据!J$3,0),IF(AND($G687="正式版",$H687="中医诊所"),IFERROR(Y687/同类汇总数据!J$4,0),IF(AND($G687="正式版",$H687="口腔诊所"),IFERROR(Y687/同类汇总数据!J$5,0),IF(AND($G687="检查版",$H687="中西医诊所"),IFERROR(Y687/同类汇总数据!J$6,0),IF(AND($G687="检查版",$H687="中医诊所"),IFERROR(Y687/同类汇总数据!J$7,0),IF(AND($G687="检查版",$H687="口腔诊所"),IFERROR(Y687/同类汇总数据!J$8,0),IF(AND($G687="互联网版",$H687="中西医诊所"),IFERROR(Y687/同类汇总数据!J$9,0),IF(AND($G687="互联网版",$H687="中医诊所"),IFERROR(Y687/同类汇总数据!J$10,0),IF(AND($G687="互联网版",$H687="口腔诊所"),IFERROR(Y687/同类汇总数据!J$11,0))))))))))</f>
        <v>0</v>
      </c>
      <c r="AL687" s="62" t="str">
        <f ca="1" t="shared" si="173"/>
        <v>最近一周未操作</v>
      </c>
      <c r="AM687" s="62" t="str">
        <f t="shared" si="174"/>
        <v>低于同行20%</v>
      </c>
      <c r="AN687" s="5" t="str">
        <f t="shared" si="175"/>
        <v>低于同行20%</v>
      </c>
      <c r="AO687" s="63">
        <f t="shared" si="176"/>
        <v>46087.5200840509</v>
      </c>
      <c r="AP687" s="5" t="str">
        <f t="shared" si="177"/>
        <v/>
      </c>
      <c r="AQ687" s="60">
        <v>45532.9187216435</v>
      </c>
    </row>
    <row r="688" ht="17" spans="1:43">
      <c r="A688" s="5">
        <f t="shared" si="180"/>
        <v>685</v>
      </c>
      <c r="B688" s="55" t="str">
        <f t="shared" si="169"/>
        <v>连续三月交易上升</v>
      </c>
      <c r="C688" s="2" t="str">
        <f t="shared" si="171"/>
        <v/>
      </c>
      <c r="D688" s="56" t="str">
        <f t="shared" si="172"/>
        <v>-</v>
      </c>
      <c r="E688" s="84" t="s">
        <v>1884</v>
      </c>
      <c r="F688" s="58">
        <v>45533.9693767477</v>
      </c>
      <c r="G688" s="59" t="s">
        <v>38</v>
      </c>
      <c r="H688" s="59" t="s">
        <v>66</v>
      </c>
      <c r="I688" s="59" t="s">
        <v>40</v>
      </c>
      <c r="J688" s="59" t="s">
        <v>102</v>
      </c>
      <c r="K688" s="59" t="s">
        <v>1885</v>
      </c>
      <c r="L688" s="59" t="s">
        <v>1886</v>
      </c>
      <c r="M688" s="60">
        <v>46103.4369328704</v>
      </c>
      <c r="N688" s="60">
        <v>46103.8099503356</v>
      </c>
      <c r="O688" s="60">
        <v>46103.8087645602</v>
      </c>
      <c r="P688" s="60">
        <v>46102.5546170718</v>
      </c>
      <c r="Q688" s="60">
        <v>46103.8099627199</v>
      </c>
      <c r="R688" s="59">
        <v>5634.4</v>
      </c>
      <c r="S688" s="59">
        <v>13170.18</v>
      </c>
      <c r="T688" s="59">
        <v>29235.14</v>
      </c>
      <c r="U688" s="59">
        <v>25870.56</v>
      </c>
      <c r="V688" s="59">
        <v>28</v>
      </c>
      <c r="W688" s="59">
        <v>92</v>
      </c>
      <c r="X688" s="59">
        <v>237</v>
      </c>
      <c r="Y688" s="59">
        <v>197</v>
      </c>
      <c r="Z688" s="59">
        <v>197.943828125</v>
      </c>
      <c r="AA688" s="59">
        <v>1.1153755343</v>
      </c>
      <c r="AB688" s="59">
        <v>-0.367221159</v>
      </c>
      <c r="AC688" s="59">
        <v>-0.5377520885</v>
      </c>
      <c r="AD688" s="61">
        <f>IF(AND($G688="正式版",$H688="中西医诊所"),IFERROR(R688/同类汇总数据!C$3,0),IF(AND($G688="正式版",$H688="中医诊所"),IFERROR(R688/同类汇总数据!C$4,0),IF(AND($G688="正式版",$H688="口腔诊所"),IFERROR(R688/同类汇总数据!C$5,0),IF(AND($G688="检查版",$H688="中西医诊所"),IFERROR(R688/同类汇总数据!C$6,0),IF(AND($G688="检查版",$H688="中医诊所"),IFERROR(R688/同类汇总数据!C$7,0),IF(AND($G688="检查版",$H688="口腔诊所"),IFERROR(R688/同类汇总数据!C$8,0),IF(AND($G688="互联网版",$H688="中西医诊所"),IFERROR(R688/同类汇总数据!C$9,0),IF(AND($G688="互联网版",$H688="中医诊所"),IFERROR(R688/同类汇总数据!C$10,0),IF(AND($G688="互联网版",$H688="口腔诊所"),IFERROR(R688/同类汇总数据!C$11,0))))))))))</f>
        <v>0.811054025211562</v>
      </c>
      <c r="AE688" s="61">
        <f>IF(AND($G688="正式版",$H688="中西医诊所"),IFERROR(S688/同类汇总数据!D$3,0),IF(AND($G688="正式版",$H688="中医诊所"),IFERROR(S688/同类汇总数据!D$4,0),IF(AND($G688="正式版",$H688="口腔诊所"),IFERROR(S688/同类汇总数据!D$5,0),IF(AND($G688="检查版",$H688="中西医诊所"),IFERROR(S688/同类汇总数据!D$6,0),IF(AND($G688="检查版",$H688="中医诊所"),IFERROR(S688/同类汇总数据!D$7,0),IF(AND($G688="检查版",$H688="口腔诊所"),IFERROR(S688/同类汇总数据!D$8,0),IF(AND($G688="互联网版",$H688="中西医诊所"),IFERROR(S688/同类汇总数据!D$9,0),IF(AND($G688="互联网版",$H688="中医诊所"),IFERROR(S688/同类汇总数据!D$10,0),IF(AND($G688="互联网版",$H688="口腔诊所"),IFERROR(S688/同类汇总数据!D$11,0))))))))))</f>
        <v>0.488612166689751</v>
      </c>
      <c r="AF688" s="61">
        <f>IF(AND($G688="正式版",$H688="中西医诊所"),IFERROR(T688/同类汇总数据!E$3,0),IF(AND($G688="正式版",$H688="中医诊所"),IFERROR(T688/同类汇总数据!E$4,0),IF(AND($G688="正式版",$H688="口腔诊所"),IFERROR(T688/同类汇总数据!E$5,0),IF(AND($G688="检查版",$H688="中西医诊所"),IFERROR(T688/同类汇总数据!E$6,0),IF(AND($G688="检查版",$H688="中医诊所"),IFERROR(T688/同类汇总数据!E$7,0),IF(AND($G688="检查版",$H688="口腔诊所"),IFERROR(T688/同类汇总数据!E$8,0),IF(AND($G688="互联网版",$H688="中西医诊所"),IFERROR(T688/同类汇总数据!E$9,0),IF(AND($G688="互联网版",$H688="中医诊所"),IFERROR(T688/同类汇总数据!E$10,0),IF(AND($G688="互联网版",$H688="口腔诊所"),IFERROR(T688/同类汇总数据!E$11,0))))))))))</f>
        <v>0.37565380000413</v>
      </c>
      <c r="AG688" s="61">
        <f>IF(AND($G688="正式版",$H688="中西医诊所"),IFERROR(U688/同类汇总数据!F$3,0),IF(AND($G688="正式版",$H688="中医诊所"),IFERROR(U688/同类汇总数据!F$4,0),IF(AND($G688="正式版",$H688="口腔诊所"),IFERROR(U688/同类汇总数据!F$5,0),IF(AND($G688="检查版",$H688="中西医诊所"),IFERROR(U688/同类汇总数据!F$6,0),IF(AND($G688="检查版",$H688="中医诊所"),IFERROR(U688/同类汇总数据!F$7,0),IF(AND($G688="检查版",$H688="口腔诊所"),IFERROR(U688/同类汇总数据!F$8,0),IF(AND($G688="互联网版",$H688="中西医诊所"),IFERROR(U688/同类汇总数据!F$9,0),IF(AND($G688="互联网版",$H688="中医诊所"),IFERROR(U688/同类汇总数据!F$10,0),IF(AND($G688="互联网版",$H688="口腔诊所"),IFERROR(U688/同类汇总数据!F$11,0))))))))))</f>
        <v>0.38735909888434</v>
      </c>
      <c r="AH688" s="61">
        <f>IF(AND($G688="正式版",$H688="中西医诊所"),IFERROR(V688/同类汇总数据!G$3,0),IF(AND($G688="正式版",$H688="中医诊所"),IFERROR(V688/同类汇总数据!G$4,0),IF(AND($G688="正式版",$H688="口腔诊所"),IFERROR(V688/同类汇总数据!G$5,0),IF(AND($G688="检查版",$H688="中西医诊所"),IFERROR(V688/同类汇总数据!G$6,0),IF(AND($G688="检查版",$H688="中医诊所"),IFERROR(V688/同类汇总数据!G$7,0),IF(AND($G688="检查版",$H688="口腔诊所"),IFERROR(V688/同类汇总数据!G$8,0),IF(AND($G688="互联网版",$H688="中西医诊所"),IFERROR(V688/同类汇总数据!G$9,0),IF(AND($G688="互联网版",$H688="中医诊所"),IFERROR(V688/同类汇总数据!G$10,0),IF(AND($G688="互联网版",$H688="口腔诊所"),IFERROR(V688/同类汇总数据!G$11,0))))))))))</f>
        <v>0.632501067345551</v>
      </c>
      <c r="AI688" s="61">
        <f>IF(AND($G688="正式版",$H688="中西医诊所"),IFERROR(W688/同类汇总数据!H$3,0),IF(AND($G688="正式版",$H688="中医诊所"),IFERROR(W688/同类汇总数据!H$4,0),IF(AND($G688="正式版",$H688="口腔诊所"),IFERROR(W688/同类汇总数据!H$5,0),IF(AND($G688="检查版",$H688="中西医诊所"),IFERROR(W688/同类汇总数据!H$6,0),IF(AND($G688="检查版",$H688="中医诊所"),IFERROR(W688/同类汇总数据!H$7,0),IF(AND($G688="检查版",$H688="口腔诊所"),IFERROR(W688/同类汇总数据!H$8,0),IF(AND($G688="互联网版",$H688="中西医诊所"),IFERROR(W688/同类汇总数据!H$9,0),IF(AND($G688="互联网版",$H688="中医诊所"),IFERROR(W688/同类汇总数据!H$10,0),IF(AND($G688="互联网版",$H688="口腔诊所"),IFERROR(W688/同类汇总数据!H$11,0))))))))))</f>
        <v>0.522838078751917</v>
      </c>
      <c r="AJ688" s="61">
        <f>IF(AND($G688="正式版",$H688="中西医诊所"),IFERROR(X688/同类汇总数据!I$3,0),IF(AND($G688="正式版",$H688="中医诊所"),IFERROR(X688/同类汇总数据!I$4,0),IF(AND($G688="正式版",$H688="口腔诊所"),IFERROR(X688/同类汇总数据!I$5,0),IF(AND($G688="检查版",$H688="中西医诊所"),IFERROR(X688/同类汇总数据!I$6,0),IF(AND($G688="检查版",$H688="中医诊所"),IFERROR(X688/同类汇总数据!I$7,0),IF(AND($G688="检查版",$H688="口腔诊所"),IFERROR(X688/同类汇总数据!I$8,0),IF(AND($G688="互联网版",$H688="中西医诊所"),IFERROR(X688/同类汇总数据!I$9,0),IF(AND($G688="互联网版",$H688="中医诊所"),IFERROR(X688/同类汇总数据!I$10,0),IF(AND($G688="互联网版",$H688="口腔诊所"),IFERROR(X688/同类汇总数据!I$11,0))))))))))</f>
        <v>0.459043446428468</v>
      </c>
      <c r="AK688" s="61">
        <f>IF(AND($G688="正式版",$H688="中西医诊所"),IFERROR(Y688/同类汇总数据!J$3,0),IF(AND($G688="正式版",$H688="中医诊所"),IFERROR(Y688/同类汇总数据!J$4,0),IF(AND($G688="正式版",$H688="口腔诊所"),IFERROR(Y688/同类汇总数据!J$5,0),IF(AND($G688="检查版",$H688="中西医诊所"),IFERROR(Y688/同类汇总数据!J$6,0),IF(AND($G688="检查版",$H688="中医诊所"),IFERROR(Y688/同类汇总数据!J$7,0),IF(AND($G688="检查版",$H688="口腔诊所"),IFERROR(Y688/同类汇总数据!J$8,0),IF(AND($G688="互联网版",$H688="中西医诊所"),IFERROR(Y688/同类汇总数据!J$9,0),IF(AND($G688="互联网版",$H688="中医诊所"),IFERROR(Y688/同类汇总数据!J$10,0),IF(AND($G688="互联网版",$H688="口腔诊所"),IFERROR(Y688/同类汇总数据!J$11,0))))))))))</f>
        <v>0.432243903166834</v>
      </c>
      <c r="AL688" s="62" t="str">
        <f ca="1" t="shared" si="173"/>
        <v>-</v>
      </c>
      <c r="AM688" s="62" t="str">
        <f t="shared" si="174"/>
        <v>低于同行50%</v>
      </c>
      <c r="AN688" s="5" t="str">
        <f t="shared" si="175"/>
        <v/>
      </c>
      <c r="AO688" s="63">
        <f t="shared" si="176"/>
        <v>46103.8099627199</v>
      </c>
      <c r="AP688" s="5" t="str">
        <f t="shared" si="177"/>
        <v/>
      </c>
      <c r="AQ688" s="60">
        <v>45532.9213302662</v>
      </c>
    </row>
    <row r="689" ht="17" spans="1:43">
      <c r="A689" s="5">
        <f t="shared" si="180"/>
        <v>686</v>
      </c>
      <c r="B689" s="55" t="str">
        <f t="shared" si="169"/>
        <v>连续三月交易上升</v>
      </c>
      <c r="C689" s="2" t="str">
        <f t="shared" si="171"/>
        <v/>
      </c>
      <c r="D689" s="56" t="str">
        <f t="shared" si="172"/>
        <v>-</v>
      </c>
      <c r="E689" s="84" t="s">
        <v>1887</v>
      </c>
      <c r="F689" s="58">
        <v>45535.8371756134</v>
      </c>
      <c r="G689" s="59" t="s">
        <v>38</v>
      </c>
      <c r="H689" s="59" t="s">
        <v>66</v>
      </c>
      <c r="I689" s="59" t="s">
        <v>40</v>
      </c>
      <c r="J689" s="59" t="s">
        <v>102</v>
      </c>
      <c r="K689" s="59" t="s">
        <v>1888</v>
      </c>
      <c r="L689" s="59" t="s">
        <v>104</v>
      </c>
      <c r="M689" s="60">
        <v>46104.3359953704</v>
      </c>
      <c r="N689" s="60">
        <v>46104.3975117708</v>
      </c>
      <c r="O689" s="60">
        <v>46104.3998396065</v>
      </c>
      <c r="P689" s="60">
        <v>46086.4652733333</v>
      </c>
      <c r="Q689" s="60">
        <v>46104.3975284259</v>
      </c>
      <c r="R689" s="59">
        <v>12582.25</v>
      </c>
      <c r="S689" s="59">
        <v>54783.87</v>
      </c>
      <c r="T689" s="59">
        <v>154368.76</v>
      </c>
      <c r="U689" s="59">
        <v>136007.29</v>
      </c>
      <c r="V689" s="59">
        <v>96</v>
      </c>
      <c r="W689" s="59">
        <v>386</v>
      </c>
      <c r="X689" s="59">
        <v>1105</v>
      </c>
      <c r="Y689" s="59">
        <v>974</v>
      </c>
      <c r="Z689" s="59">
        <v>357.9139210526</v>
      </c>
      <c r="AA689" s="59">
        <v>0.604685127</v>
      </c>
      <c r="AB689" s="59">
        <v>-0.4783408771</v>
      </c>
      <c r="AC689" s="59">
        <v>0.0153446023</v>
      </c>
      <c r="AD689" s="61">
        <f>IF(AND($G689="正式版",$H689="中西医诊所"),IFERROR(R689/同类汇总数据!C$3,0),IF(AND($G689="正式版",$H689="中医诊所"),IFERROR(R689/同类汇总数据!C$4,0),IF(AND($G689="正式版",$H689="口腔诊所"),IFERROR(R689/同类汇总数据!C$5,0),IF(AND($G689="检查版",$H689="中西医诊所"),IFERROR(R689/同类汇总数据!C$6,0),IF(AND($G689="检查版",$H689="中医诊所"),IFERROR(R689/同类汇总数据!C$7,0),IF(AND($G689="检查版",$H689="口腔诊所"),IFERROR(R689/同类汇总数据!C$8,0),IF(AND($G689="互联网版",$H689="中西医诊所"),IFERROR(R689/同类汇总数据!C$9,0),IF(AND($G689="互联网版",$H689="中医诊所"),IFERROR(R689/同类汇总数据!C$10,0),IF(AND($G689="互联网版",$H689="口腔诊所"),IFERROR(R689/同类汇总数据!C$11,0))))))))))</f>
        <v>1.81117501574581</v>
      </c>
      <c r="AE689" s="61">
        <f>IF(AND($G689="正式版",$H689="中西医诊所"),IFERROR(S689/同类汇总数据!D$3,0),IF(AND($G689="正式版",$H689="中医诊所"),IFERROR(S689/同类汇总数据!D$4,0),IF(AND($G689="正式版",$H689="口腔诊所"),IFERROR(S689/同类汇总数据!D$5,0),IF(AND($G689="检查版",$H689="中西医诊所"),IFERROR(S689/同类汇总数据!D$6,0),IF(AND($G689="检查版",$H689="中医诊所"),IFERROR(S689/同类汇总数据!D$7,0),IF(AND($G689="检查版",$H689="口腔诊所"),IFERROR(S689/同类汇总数据!D$8,0),IF(AND($G689="互联网版",$H689="中西医诊所"),IFERROR(S689/同类汇总数据!D$9,0),IF(AND($G689="互联网版",$H689="中医诊所"),IFERROR(S689/同类汇总数据!D$10,0),IF(AND($G689="互联网版",$H689="口腔诊所"),IFERROR(S689/同类汇总数据!D$11,0))))))))))</f>
        <v>2.03247529041742</v>
      </c>
      <c r="AF689" s="61">
        <f>IF(AND($G689="正式版",$H689="中西医诊所"),IFERROR(T689/同类汇总数据!E$3,0),IF(AND($G689="正式版",$H689="中医诊所"),IFERROR(T689/同类汇总数据!E$4,0),IF(AND($G689="正式版",$H689="口腔诊所"),IFERROR(T689/同类汇总数据!E$5,0),IF(AND($G689="检查版",$H689="中西医诊所"),IFERROR(T689/同类汇总数据!E$6,0),IF(AND($G689="检查版",$H689="中医诊所"),IFERROR(T689/同类汇总数据!E$7,0),IF(AND($G689="检查版",$H689="口腔诊所"),IFERROR(T689/同类汇总数据!E$8,0),IF(AND($G689="互联网版",$H689="中西医诊所"),IFERROR(T689/同类汇总数据!E$9,0),IF(AND($G689="互联网版",$H689="中医诊所"),IFERROR(T689/同类汇总数据!E$10,0),IF(AND($G689="互联网版",$H689="口腔诊所"),IFERROR(T689/同类汇总数据!E$11,0))))))))))</f>
        <v>1.98354484691798</v>
      </c>
      <c r="AG689" s="61">
        <f>IF(AND($G689="正式版",$H689="中西医诊所"),IFERROR(U689/同类汇总数据!F$3,0),IF(AND($G689="正式版",$H689="中医诊所"),IFERROR(U689/同类汇总数据!F$4,0),IF(AND($G689="正式版",$H689="口腔诊所"),IFERROR(U689/同类汇总数据!F$5,0),IF(AND($G689="检查版",$H689="中西医诊所"),IFERROR(U689/同类汇总数据!F$6,0),IF(AND($G689="检查版",$H689="中医诊所"),IFERROR(U689/同类汇总数据!F$7,0),IF(AND($G689="检查版",$H689="口腔诊所"),IFERROR(U689/同类汇总数据!F$8,0),IF(AND($G689="互联网版",$H689="中西医诊所"),IFERROR(U689/同类汇总数据!F$9,0),IF(AND($G689="互联网版",$H689="中医诊所"),IFERROR(U689/同类汇总数据!F$10,0),IF(AND($G689="互联网版",$H689="口腔诊所"),IFERROR(U689/同类汇总数据!F$11,0))))))))))</f>
        <v>2.03643296844371</v>
      </c>
      <c r="AH689" s="61">
        <f>IF(AND($G689="正式版",$H689="中西医诊所"),IFERROR(V689/同类汇总数据!G$3,0),IF(AND($G689="正式版",$H689="中医诊所"),IFERROR(V689/同类汇总数据!G$4,0),IF(AND($G689="正式版",$H689="口腔诊所"),IFERROR(V689/同类汇总数据!G$5,0),IF(AND($G689="检查版",$H689="中西医诊所"),IFERROR(V689/同类汇总数据!G$6,0),IF(AND($G689="检查版",$H689="中医诊所"),IFERROR(V689/同类汇总数据!G$7,0),IF(AND($G689="检查版",$H689="口腔诊所"),IFERROR(V689/同类汇总数据!G$8,0),IF(AND($G689="互联网版",$H689="中西医诊所"),IFERROR(V689/同类汇总数据!G$9,0),IF(AND($G689="互联网版",$H689="中医诊所"),IFERROR(V689/同类汇总数据!G$10,0),IF(AND($G689="互联网版",$H689="口腔诊所"),IFERROR(V689/同类汇总数据!G$11,0))))))))))</f>
        <v>2.16857508804189</v>
      </c>
      <c r="AI689" s="61">
        <f>IF(AND($G689="正式版",$H689="中西医诊所"),IFERROR(W689/同类汇总数据!H$3,0),IF(AND($G689="正式版",$H689="中医诊所"),IFERROR(W689/同类汇总数据!H$4,0),IF(AND($G689="正式版",$H689="口腔诊所"),IFERROR(W689/同类汇总数据!H$5,0),IF(AND($G689="检查版",$H689="中西医诊所"),IFERROR(W689/同类汇总数据!H$6,0),IF(AND($G689="检查版",$H689="中医诊所"),IFERROR(W689/同类汇总数据!H$7,0),IF(AND($G689="检查版",$H689="口腔诊所"),IFERROR(W689/同类汇总数据!H$8,0),IF(AND($G689="互联网版",$H689="中西医诊所"),IFERROR(W689/同类汇总数据!H$9,0),IF(AND($G689="互联网版",$H689="中医诊所"),IFERROR(W689/同类汇总数据!H$10,0),IF(AND($G689="互联网版",$H689="口腔诊所"),IFERROR(W689/同类汇总数据!H$11,0))))))))))</f>
        <v>2.19364672172</v>
      </c>
      <c r="AJ689" s="61">
        <f>IF(AND($G689="正式版",$H689="中西医诊所"),IFERROR(X689/同类汇总数据!I$3,0),IF(AND($G689="正式版",$H689="中医诊所"),IFERROR(X689/同类汇总数据!I$4,0),IF(AND($G689="正式版",$H689="口腔诊所"),IFERROR(X689/同类汇总数据!I$5,0),IF(AND($G689="检查版",$H689="中西医诊所"),IFERROR(X689/同类汇总数据!I$6,0),IF(AND($G689="检查版",$H689="中医诊所"),IFERROR(X689/同类汇总数据!I$7,0),IF(AND($G689="检查版",$H689="口腔诊所"),IFERROR(X689/同类汇总数据!I$8,0),IF(AND($G689="互联网版",$H689="中西医诊所"),IFERROR(X689/同类汇总数据!I$9,0),IF(AND($G689="互联网版",$H689="中医诊所"),IFERROR(X689/同类汇总数据!I$10,0),IF(AND($G689="互联网版",$H689="口腔诊所"),IFERROR(X689/同类汇总数据!I$11,0))))))))))</f>
        <v>2.14026585782049</v>
      </c>
      <c r="AK689" s="61">
        <f>IF(AND($G689="正式版",$H689="中西医诊所"),IFERROR(Y689/同类汇总数据!J$3,0),IF(AND($G689="正式版",$H689="中医诊所"),IFERROR(Y689/同类汇总数据!J$4,0),IF(AND($G689="正式版",$H689="口腔诊所"),IFERROR(Y689/同类汇总数据!J$5,0),IF(AND($G689="检查版",$H689="中西医诊所"),IFERROR(Y689/同类汇总数据!J$6,0),IF(AND($G689="检查版",$H689="中医诊所"),IFERROR(Y689/同类汇总数据!J$7,0),IF(AND($G689="检查版",$H689="口腔诊所"),IFERROR(Y689/同类汇总数据!J$8,0),IF(AND($G689="互联网版",$H689="中西医诊所"),IFERROR(Y689/同类汇总数据!J$9,0),IF(AND($G689="互联网版",$H689="中医诊所"),IFERROR(Y689/同类汇总数据!J$10,0),IF(AND($G689="互联网版",$H689="口腔诊所"),IFERROR(Y689/同类汇总数据!J$11,0))))))))))</f>
        <v>2.13708406946445</v>
      </c>
      <c r="AL689" s="62" t="str">
        <f ca="1" t="shared" si="173"/>
        <v>-</v>
      </c>
      <c r="AM689" s="62" t="str">
        <f t="shared" si="174"/>
        <v>高于同行100%</v>
      </c>
      <c r="AN689" s="5" t="str">
        <f t="shared" si="175"/>
        <v>高于同行100%</v>
      </c>
      <c r="AO689" s="63">
        <f t="shared" si="176"/>
        <v>46104.3998396065</v>
      </c>
      <c r="AP689" s="5" t="str">
        <f t="shared" si="177"/>
        <v/>
      </c>
      <c r="AQ689" s="60">
        <v>45532.9291155787</v>
      </c>
    </row>
    <row r="690" ht="17" spans="1:43">
      <c r="A690" s="5">
        <f t="shared" si="180"/>
        <v>687</v>
      </c>
      <c r="B690" s="55" t="str">
        <f t="shared" si="169"/>
        <v>连续三月交易上升</v>
      </c>
      <c r="C690" s="2" t="str">
        <f t="shared" si="171"/>
        <v/>
      </c>
      <c r="D690" s="56" t="str">
        <f t="shared" si="172"/>
        <v>-</v>
      </c>
      <c r="E690" s="84" t="s">
        <v>1889</v>
      </c>
      <c r="F690" s="58">
        <v>45535.8381040972</v>
      </c>
      <c r="G690" s="59" t="s">
        <v>38</v>
      </c>
      <c r="H690" s="59" t="s">
        <v>63</v>
      </c>
      <c r="I690" s="59" t="s">
        <v>40</v>
      </c>
      <c r="J690" s="59" t="s">
        <v>102</v>
      </c>
      <c r="K690" s="59" t="s">
        <v>1890</v>
      </c>
      <c r="L690" s="59"/>
      <c r="M690" s="60">
        <v>46102.8101388889</v>
      </c>
      <c r="N690" s="60">
        <v>46102.834944294</v>
      </c>
      <c r="O690" s="60">
        <v>46091.5519717014</v>
      </c>
      <c r="P690" s="60">
        <v>45923.6128764468</v>
      </c>
      <c r="Q690" s="60">
        <v>46102.8349676042</v>
      </c>
      <c r="R690" s="59">
        <v>2409.4</v>
      </c>
      <c r="S690" s="59">
        <v>20987.4</v>
      </c>
      <c r="T690" s="59">
        <v>47825.4</v>
      </c>
      <c r="U690" s="59">
        <v>41843.4</v>
      </c>
      <c r="V690" s="59">
        <v>8</v>
      </c>
      <c r="W690" s="59">
        <v>31</v>
      </c>
      <c r="X690" s="59">
        <v>77</v>
      </c>
      <c r="Y690" s="59">
        <v>68</v>
      </c>
      <c r="Z690" s="85" t="s">
        <v>1891</v>
      </c>
      <c r="AA690" s="59">
        <v>0.9523162791</v>
      </c>
      <c r="AB690" s="59">
        <v>-0.3318000995</v>
      </c>
      <c r="AC690" s="59">
        <v>-0.1346350385</v>
      </c>
      <c r="AD690" s="61">
        <f>IF(AND($G690="正式版",$H690="中西医诊所"),IFERROR(R690/同类汇总数据!C$3,0),IF(AND($G690="正式版",$H690="中医诊所"),IFERROR(R690/同类汇总数据!C$4,0),IF(AND($G690="正式版",$H690="口腔诊所"),IFERROR(R690/同类汇总数据!C$5,0),IF(AND($G690="检查版",$H690="中西医诊所"),IFERROR(R690/同类汇总数据!C$6,0),IF(AND($G690="检查版",$H690="中医诊所"),IFERROR(R690/同类汇总数据!C$7,0),IF(AND($G690="检查版",$H690="口腔诊所"),IFERROR(R690/同类汇总数据!C$8,0),IF(AND($G690="互联网版",$H690="中西医诊所"),IFERROR(R690/同类汇总数据!C$9,0),IF(AND($G690="互联网版",$H690="中医诊所"),IFERROR(R690/同类汇总数据!C$10,0),IF(AND($G690="互联网版",$H690="口腔诊所"),IFERROR(R690/同类汇总数据!C$11,0))))))))))</f>
        <v>0.240999189300892</v>
      </c>
      <c r="AE690" s="61">
        <f>IF(AND($G690="正式版",$H690="中西医诊所"),IFERROR(S690/同类汇总数据!D$3,0),IF(AND($G690="正式版",$H690="中医诊所"),IFERROR(S690/同类汇总数据!D$4,0),IF(AND($G690="正式版",$H690="口腔诊所"),IFERROR(S690/同类汇总数据!D$5,0),IF(AND($G690="检查版",$H690="中西医诊所"),IFERROR(S690/同类汇总数据!D$6,0),IF(AND($G690="检查版",$H690="中医诊所"),IFERROR(S690/同类汇总数据!D$7,0),IF(AND($G690="检查版",$H690="口腔诊所"),IFERROR(S690/同类汇总数据!D$8,0),IF(AND($G690="互联网版",$H690="中西医诊所"),IFERROR(S690/同类汇总数据!D$9,0),IF(AND($G690="互联网版",$H690="中医诊所"),IFERROR(S690/同类汇总数据!D$10,0),IF(AND($G690="互联网版",$H690="口腔诊所"),IFERROR(S690/同类汇总数据!D$11,0))))))))))</f>
        <v>0.483237462892155</v>
      </c>
      <c r="AF690" s="61">
        <f>IF(AND($G690="正式版",$H690="中西医诊所"),IFERROR(T690/同类汇总数据!E$3,0),IF(AND($G690="正式版",$H690="中医诊所"),IFERROR(T690/同类汇总数据!E$4,0),IF(AND($G690="正式版",$H690="口腔诊所"),IFERROR(T690/同类汇总数据!E$5,0),IF(AND($G690="检查版",$H690="中西医诊所"),IFERROR(T690/同类汇总数据!E$6,0),IF(AND($G690="检查版",$H690="中医诊所"),IFERROR(T690/同类汇总数据!E$7,0),IF(AND($G690="检查版",$H690="口腔诊所"),IFERROR(T690/同类汇总数据!E$8,0),IF(AND($G690="互联网版",$H690="中西医诊所"),IFERROR(T690/同类汇总数据!E$9,0),IF(AND($G690="互联网版",$H690="中医诊所"),IFERROR(T690/同类汇总数据!E$10,0),IF(AND($G690="互联网版",$H690="口腔诊所"),IFERROR(T690/同类汇总数据!E$11,0))))))))))</f>
        <v>0.431376484599352</v>
      </c>
      <c r="AG690" s="61">
        <f>IF(AND($G690="正式版",$H690="中西医诊所"),IFERROR(U690/同类汇总数据!F$3,0),IF(AND($G690="正式版",$H690="中医诊所"),IFERROR(U690/同类汇总数据!F$4,0),IF(AND($G690="正式版",$H690="口腔诊所"),IFERROR(U690/同类汇总数据!F$5,0),IF(AND($G690="检查版",$H690="中西医诊所"),IFERROR(U690/同类汇总数据!F$6,0),IF(AND($G690="检查版",$H690="中医诊所"),IFERROR(U690/同类汇总数据!F$7,0),IF(AND($G690="检查版",$H690="口腔诊所"),IFERROR(U690/同类汇总数据!F$8,0),IF(AND($G690="互联网版",$H690="中西医诊所"),IFERROR(U690/同类汇总数据!F$9,0),IF(AND($G690="互联网版",$H690="中医诊所"),IFERROR(U690/同类汇总数据!F$10,0),IF(AND($G690="互联网版",$H690="口腔诊所"),IFERROR(U690/同类汇总数据!F$11,0))))))))))</f>
        <v>0.418861253947347</v>
      </c>
      <c r="AH690" s="61">
        <f>IF(AND($G690="正式版",$H690="中西医诊所"),IFERROR(V690/同类汇总数据!G$3,0),IF(AND($G690="正式版",$H690="中医诊所"),IFERROR(V690/同类汇总数据!G$4,0),IF(AND($G690="正式版",$H690="口腔诊所"),IFERROR(V690/同类汇总数据!G$5,0),IF(AND($G690="检查版",$H690="中西医诊所"),IFERROR(V690/同类汇总数据!G$6,0),IF(AND($G690="检查版",$H690="中医诊所"),IFERROR(V690/同类汇总数据!G$7,0),IF(AND($G690="检查版",$H690="口腔诊所"),IFERROR(V690/同类汇总数据!G$8,0),IF(AND($G690="互联网版",$H690="中西医诊所"),IFERROR(V690/同类汇总数据!G$9,0),IF(AND($G690="互联网版",$H690="中医诊所"),IFERROR(V690/同类汇总数据!G$10,0),IF(AND($G690="互联网版",$H690="口腔诊所"),IFERROR(V690/同类汇总数据!G$11,0))))))))))</f>
        <v>0.594512648256592</v>
      </c>
      <c r="AI690" s="61">
        <f>IF(AND($G690="正式版",$H690="中西医诊所"),IFERROR(W690/同类汇总数据!H$3,0),IF(AND($G690="正式版",$H690="中医诊所"),IFERROR(W690/同类汇总数据!H$4,0),IF(AND($G690="正式版",$H690="口腔诊所"),IFERROR(W690/同类汇总数据!H$5,0),IF(AND($G690="检查版",$H690="中西医诊所"),IFERROR(W690/同类汇总数据!H$6,0),IF(AND($G690="检查版",$H690="中医诊所"),IFERROR(W690/同类汇总数据!H$7,0),IF(AND($G690="检查版",$H690="口腔诊所"),IFERROR(W690/同类汇总数据!H$8,0),IF(AND($G690="互联网版",$H690="中西医诊所"),IFERROR(W690/同类汇总数据!H$9,0),IF(AND($G690="互联网版",$H690="中医诊所"),IFERROR(W690/同类汇总数据!H$10,0),IF(AND($G690="互联网版",$H690="口腔诊所"),IFERROR(W690/同类汇总数据!H$11,0))))))))))</f>
        <v>0.545906318953691</v>
      </c>
      <c r="AJ690" s="61">
        <f>IF(AND($G690="正式版",$H690="中西医诊所"),IFERROR(X690/同类汇总数据!I$3,0),IF(AND($G690="正式版",$H690="中医诊所"),IFERROR(X690/同类汇总数据!I$4,0),IF(AND($G690="正式版",$H690="口腔诊所"),IFERROR(X690/同类汇总数据!I$5,0),IF(AND($G690="检查版",$H690="中西医诊所"),IFERROR(X690/同类汇总数据!I$6,0),IF(AND($G690="检查版",$H690="中医诊所"),IFERROR(X690/同类汇总数据!I$7,0),IF(AND($G690="检查版",$H690="口腔诊所"),IFERROR(X690/同类汇总数据!I$8,0),IF(AND($G690="互联网版",$H690="中西医诊所"),IFERROR(X690/同类汇总数据!I$9,0),IF(AND($G690="互联网版",$H690="中医诊所"),IFERROR(X690/同类汇总数据!I$10,0),IF(AND($G690="互联网版",$H690="口腔诊所"),IFERROR(X690/同类汇总数据!I$11,0))))))))))</f>
        <v>0.521887062284171</v>
      </c>
      <c r="AK690" s="61">
        <f>IF(AND($G690="正式版",$H690="中西医诊所"),IFERROR(Y690/同类汇总数据!J$3,0),IF(AND($G690="正式版",$H690="中医诊所"),IFERROR(Y690/同类汇总数据!J$4,0),IF(AND($G690="正式版",$H690="口腔诊所"),IFERROR(Y690/同类汇总数据!J$5,0),IF(AND($G690="检查版",$H690="中西医诊所"),IFERROR(Y690/同类汇总数据!J$6,0),IF(AND($G690="检查版",$H690="中医诊所"),IFERROR(Y690/同类汇总数据!J$7,0),IF(AND($G690="检查版",$H690="口腔诊所"),IFERROR(Y690/同类汇总数据!J$8,0),IF(AND($G690="互联网版",$H690="中西医诊所"),IFERROR(Y690/同类汇总数据!J$9,0),IF(AND($G690="互联网版",$H690="中医诊所"),IFERROR(Y690/同类汇总数据!J$10,0),IF(AND($G690="互联网版",$H690="口腔诊所"),IFERROR(Y690/同类汇总数据!J$11,0))))))))))</f>
        <v>0.512020818164089</v>
      </c>
      <c r="AL690" s="62" t="str">
        <f ca="1" t="shared" si="173"/>
        <v>-</v>
      </c>
      <c r="AM690" s="62" t="str">
        <f t="shared" si="174"/>
        <v>低于同行50%</v>
      </c>
      <c r="AN690" s="5" t="str">
        <f t="shared" si="175"/>
        <v/>
      </c>
      <c r="AO690" s="63">
        <f t="shared" si="176"/>
        <v>46102.8349676042</v>
      </c>
      <c r="AP690" s="5" t="str">
        <f t="shared" si="177"/>
        <v/>
      </c>
      <c r="AQ690" s="60">
        <v>45533.5415099306</v>
      </c>
    </row>
    <row r="691" ht="17" spans="1:43">
      <c r="A691" s="5">
        <f t="shared" si="180"/>
        <v>688</v>
      </c>
      <c r="B691" s="55" t="str">
        <f t="shared" si="169"/>
        <v>连续三月交易上升</v>
      </c>
      <c r="C691" s="2" t="str">
        <f t="shared" si="171"/>
        <v/>
      </c>
      <c r="D691" s="56" t="str">
        <f t="shared" si="172"/>
        <v>-</v>
      </c>
      <c r="E691" s="84" t="s">
        <v>1892</v>
      </c>
      <c r="F691" s="58">
        <v>45537.8562621875</v>
      </c>
      <c r="G691" s="59" t="s">
        <v>38</v>
      </c>
      <c r="H691" s="59" t="s">
        <v>39</v>
      </c>
      <c r="I691" s="59" t="s">
        <v>40</v>
      </c>
      <c r="J691" s="59" t="s">
        <v>102</v>
      </c>
      <c r="K691" s="59" t="s">
        <v>1893</v>
      </c>
      <c r="L691" s="59" t="s">
        <v>1894</v>
      </c>
      <c r="M691" s="60">
        <v>46093.6265162037</v>
      </c>
      <c r="N691" s="60">
        <v>46103.7392117593</v>
      </c>
      <c r="O691" s="60">
        <v>46103.7380422801</v>
      </c>
      <c r="P691" s="60">
        <v>46062.4761158218</v>
      </c>
      <c r="Q691" s="60">
        <v>46093.4731821991</v>
      </c>
      <c r="R691" s="59">
        <v>13479</v>
      </c>
      <c r="S691" s="59">
        <v>33870</v>
      </c>
      <c r="T691" s="59">
        <v>105560.45</v>
      </c>
      <c r="U691" s="59">
        <v>92814.28</v>
      </c>
      <c r="V691" s="59">
        <v>34</v>
      </c>
      <c r="W691" s="59">
        <v>72</v>
      </c>
      <c r="X691" s="59">
        <v>202</v>
      </c>
      <c r="Y691" s="59">
        <v>167</v>
      </c>
      <c r="Z691" s="85" t="s">
        <v>1895</v>
      </c>
      <c r="AA691" s="59">
        <v>0.4852657429</v>
      </c>
      <c r="AB691" s="59">
        <v>-0.533531275</v>
      </c>
      <c r="AC691" s="59">
        <v>0.1493004839</v>
      </c>
      <c r="AD691" s="61">
        <f>IF(AND($G691="正式版",$H691="中西医诊所"),IFERROR(R691/同类汇总数据!C$3,0),IF(AND($G691="正式版",$H691="中医诊所"),IFERROR(R691/同类汇总数据!C$4,0),IF(AND($G691="正式版",$H691="口腔诊所"),IFERROR(R691/同类汇总数据!C$5,0),IF(AND($G691="检查版",$H691="中西医诊所"),IFERROR(R691/同类汇总数据!C$6,0),IF(AND($G691="检查版",$H691="中医诊所"),IFERROR(R691/同类汇总数据!C$7,0),IF(AND($G691="检查版",$H691="口腔诊所"),IFERROR(R691/同类汇总数据!C$8,0),IF(AND($G691="互联网版",$H691="中西医诊所"),IFERROR(R691/同类汇总数据!C$9,0),IF(AND($G691="互联网版",$H691="中医诊所"),IFERROR(R691/同类汇总数据!C$10,0),IF(AND($G691="互联网版",$H691="口腔诊所"),IFERROR(R691/同类汇总数据!C$11,0))))))))))</f>
        <v>1.47283274163754</v>
      </c>
      <c r="AE691" s="61">
        <f>IF(AND($G691="正式版",$H691="中西医诊所"),IFERROR(S691/同类汇总数据!D$3,0),IF(AND($G691="正式版",$H691="中医诊所"),IFERROR(S691/同类汇总数据!D$4,0),IF(AND($G691="正式版",$H691="口腔诊所"),IFERROR(S691/同类汇总数据!D$5,0),IF(AND($G691="检查版",$H691="中西医诊所"),IFERROR(S691/同类汇总数据!D$6,0),IF(AND($G691="检查版",$H691="中医诊所"),IFERROR(S691/同类汇总数据!D$7,0),IF(AND($G691="检查版",$H691="口腔诊所"),IFERROR(S691/同类汇总数据!D$8,0),IF(AND($G691="互联网版",$H691="中西医诊所"),IFERROR(S691/同类汇总数据!D$9,0),IF(AND($G691="互联网版",$H691="中医诊所"),IFERROR(S691/同类汇总数据!D$10,0),IF(AND($G691="互联网版",$H691="口腔诊所"),IFERROR(S691/同类汇总数据!D$11,0))))))))))</f>
        <v>0.928359670627241</v>
      </c>
      <c r="AF691" s="61">
        <f>IF(AND($G691="正式版",$H691="中西医诊所"),IFERROR(T691/同类汇总数据!E$3,0),IF(AND($G691="正式版",$H691="中医诊所"),IFERROR(T691/同类汇总数据!E$4,0),IF(AND($G691="正式版",$H691="口腔诊所"),IFERROR(T691/同类汇总数据!E$5,0),IF(AND($G691="检查版",$H691="中西医诊所"),IFERROR(T691/同类汇总数据!E$6,0),IF(AND($G691="检查版",$H691="中医诊所"),IFERROR(T691/同类汇总数据!E$7,0),IF(AND($G691="检查版",$H691="口腔诊所"),IFERROR(T691/同类汇总数据!E$8,0),IF(AND($G691="互联网版",$H691="中西医诊所"),IFERROR(T691/同类汇总数据!E$9,0),IF(AND($G691="互联网版",$H691="中医诊所"),IFERROR(T691/同类汇总数据!E$10,0),IF(AND($G691="互联网版",$H691="口腔诊所"),IFERROR(T691/同类汇总数据!E$11,0))))))))))</f>
        <v>0.967413133635114</v>
      </c>
      <c r="AG691" s="61">
        <f>IF(AND($G691="正式版",$H691="中西医诊所"),IFERROR(U691/同类汇总数据!F$3,0),IF(AND($G691="正式版",$H691="中医诊所"),IFERROR(U691/同类汇总数据!F$4,0),IF(AND($G691="正式版",$H691="口腔诊所"),IFERROR(U691/同类汇总数据!F$5,0),IF(AND($G691="检查版",$H691="中西医诊所"),IFERROR(U691/同类汇总数据!F$6,0),IF(AND($G691="检查版",$H691="中医诊所"),IFERROR(U691/同类汇总数据!F$7,0),IF(AND($G691="检查版",$H691="口腔诊所"),IFERROR(U691/同类汇总数据!F$8,0),IF(AND($G691="互联网版",$H691="中西医诊所"),IFERROR(U691/同类汇总数据!F$9,0),IF(AND($G691="互联网版",$H691="中医诊所"),IFERROR(U691/同类汇总数据!F$10,0),IF(AND($G691="互联网版",$H691="口腔诊所"),IFERROR(U691/同类汇总数据!F$11,0))))))))))</f>
        <v>0.96758969075686</v>
      </c>
      <c r="AH691" s="61">
        <f>IF(AND($G691="正式版",$H691="中西医诊所"),IFERROR(V691/同类汇总数据!G$3,0),IF(AND($G691="正式版",$H691="中医诊所"),IFERROR(V691/同类汇总数据!G$4,0),IF(AND($G691="正式版",$H691="口腔诊所"),IFERROR(V691/同类汇总数据!G$5,0),IF(AND($G691="检查版",$H691="中西医诊所"),IFERROR(V691/同类汇总数据!G$6,0),IF(AND($G691="检查版",$H691="中医诊所"),IFERROR(V691/同类汇总数据!G$7,0),IF(AND($G691="检查版",$H691="口腔诊所"),IFERROR(V691/同类汇总数据!G$8,0),IF(AND($G691="互联网版",$H691="中西医诊所"),IFERROR(V691/同类汇总数据!G$9,0),IF(AND($G691="互联网版",$H691="中医诊所"),IFERROR(V691/同类汇总数据!G$10,0),IF(AND($G691="互联网版",$H691="口腔诊所"),IFERROR(V691/同类汇总数据!G$11,0))))))))))</f>
        <v>0.358645627529638</v>
      </c>
      <c r="AI691" s="61">
        <f>IF(AND($G691="正式版",$H691="中西医诊所"),IFERROR(W691/同类汇总数据!H$3,0),IF(AND($G691="正式版",$H691="中医诊所"),IFERROR(W691/同类汇总数据!H$4,0),IF(AND($G691="正式版",$H691="口腔诊所"),IFERROR(W691/同类汇总数据!H$5,0),IF(AND($G691="检查版",$H691="中西医诊所"),IFERROR(W691/同类汇总数据!H$6,0),IF(AND($G691="检查版",$H691="中医诊所"),IFERROR(W691/同类汇总数据!H$7,0),IF(AND($G691="检查版",$H691="口腔诊所"),IFERROR(W691/同类汇总数据!H$8,0),IF(AND($G691="互联网版",$H691="中西医诊所"),IFERROR(W691/同类汇总数据!H$9,0),IF(AND($G691="互联网版",$H691="中医诊所"),IFERROR(W691/同类汇总数据!H$10,0),IF(AND($G691="互联网版",$H691="口腔诊所"),IFERROR(W691/同类汇总数据!H$11,0))))))))))</f>
        <v>0.196920168563664</v>
      </c>
      <c r="AJ691" s="61">
        <f>IF(AND($G691="正式版",$H691="中西医诊所"),IFERROR(X691/同类汇总数据!I$3,0),IF(AND($G691="正式版",$H691="中医诊所"),IFERROR(X691/同类汇总数据!I$4,0),IF(AND($G691="正式版",$H691="口腔诊所"),IFERROR(X691/同类汇总数据!I$5,0),IF(AND($G691="检查版",$H691="中西医诊所"),IFERROR(X691/同类汇总数据!I$6,0),IF(AND($G691="检查版",$H691="中医诊所"),IFERROR(X691/同类汇总数据!I$7,0),IF(AND($G691="检查版",$H691="口腔诊所"),IFERROR(X691/同类汇总数据!I$8,0),IF(AND($G691="互联网版",$H691="中西医诊所"),IFERROR(X691/同类汇总数据!I$9,0),IF(AND($G691="互联网版",$H691="中医诊所"),IFERROR(X691/同类汇总数据!I$10,0),IF(AND($G691="互联网版",$H691="口腔诊所"),IFERROR(X691/同类汇总数据!I$11,0))))))))))</f>
        <v>0.178617235555193</v>
      </c>
      <c r="AK691" s="61">
        <f>IF(AND($G691="正式版",$H691="中西医诊所"),IFERROR(Y691/同类汇总数据!J$3,0),IF(AND($G691="正式版",$H691="中医诊所"),IFERROR(Y691/同类汇总数据!J$4,0),IF(AND($G691="正式版",$H691="口腔诊所"),IFERROR(Y691/同类汇总数据!J$5,0),IF(AND($G691="检查版",$H691="中西医诊所"),IFERROR(Y691/同类汇总数据!J$6,0),IF(AND($G691="检查版",$H691="中医诊所"),IFERROR(Y691/同类汇总数据!J$7,0),IF(AND($G691="检查版",$H691="口腔诊所"),IFERROR(Y691/同类汇总数据!J$8,0),IF(AND($G691="互联网版",$H691="中西医诊所"),IFERROR(Y691/同类汇总数据!J$9,0),IF(AND($G691="互联网版",$H691="中医诊所"),IFERROR(Y691/同类汇总数据!J$10,0),IF(AND($G691="互联网版",$H691="口腔诊所"),IFERROR(Y691/同类汇总数据!J$11,0))))))))))</f>
        <v>0.166869441349088</v>
      </c>
      <c r="AL691" s="62" t="str">
        <f ca="1" t="shared" si="173"/>
        <v>-</v>
      </c>
      <c r="AM691" s="62" t="str">
        <f t="shared" si="174"/>
        <v/>
      </c>
      <c r="AN691" s="5" t="str">
        <f t="shared" si="175"/>
        <v>低于同行20%</v>
      </c>
      <c r="AO691" s="63">
        <f t="shared" si="176"/>
        <v>46103.7392117593</v>
      </c>
      <c r="AP691" s="5" t="str">
        <f t="shared" si="177"/>
        <v/>
      </c>
      <c r="AQ691" s="60">
        <v>45533.9693767477</v>
      </c>
    </row>
    <row r="692" ht="17" spans="1:43">
      <c r="A692" s="5">
        <f t="shared" si="180"/>
        <v>689</v>
      </c>
      <c r="B692" s="55" t="str">
        <f t="shared" si="169"/>
        <v>连续三月交易上升</v>
      </c>
      <c r="C692" s="2" t="str">
        <f t="shared" si="171"/>
        <v/>
      </c>
      <c r="D692" s="56" t="str">
        <f t="shared" si="172"/>
        <v>-</v>
      </c>
      <c r="E692" s="84" t="s">
        <v>1896</v>
      </c>
      <c r="F692" s="58">
        <v>45537.8619460764</v>
      </c>
      <c r="G692" s="59" t="s">
        <v>38</v>
      </c>
      <c r="H692" s="59" t="s">
        <v>63</v>
      </c>
      <c r="I692" s="59" t="s">
        <v>40</v>
      </c>
      <c r="J692" s="59" t="s">
        <v>102</v>
      </c>
      <c r="K692" s="59" t="s">
        <v>1897</v>
      </c>
      <c r="L692" s="59"/>
      <c r="M692" s="60">
        <v>46103.4345833333</v>
      </c>
      <c r="N692" s="60">
        <v>46103.4413965046</v>
      </c>
      <c r="O692" s="60">
        <v>46103.4397293981</v>
      </c>
      <c r="P692" s="60">
        <v>46079.6075521759</v>
      </c>
      <c r="Q692" s="60">
        <v>46103.4414053935</v>
      </c>
      <c r="R692" s="59">
        <v>810</v>
      </c>
      <c r="S692" s="59">
        <v>27160</v>
      </c>
      <c r="T692" s="59">
        <v>42473</v>
      </c>
      <c r="U692" s="59">
        <v>40379</v>
      </c>
      <c r="V692" s="59">
        <v>3</v>
      </c>
      <c r="W692" s="59">
        <v>21</v>
      </c>
      <c r="X692" s="59">
        <v>57</v>
      </c>
      <c r="Y692" s="59">
        <v>48</v>
      </c>
      <c r="Z692" s="85" t="s">
        <v>1898</v>
      </c>
      <c r="AA692" s="59">
        <v>2.2449223417</v>
      </c>
      <c r="AB692" s="59">
        <v>0.2055307504</v>
      </c>
      <c r="AC692" s="59">
        <v>0.6238656563</v>
      </c>
      <c r="AD692" s="61">
        <f>IF(AND($G692="正式版",$H692="中西医诊所"),IFERROR(R692/同类汇总数据!C$3,0),IF(AND($G692="正式版",$H692="中医诊所"),IFERROR(R692/同类汇总数据!C$4,0),IF(AND($G692="正式版",$H692="口腔诊所"),IFERROR(R692/同类汇总数据!C$5,0),IF(AND($G692="检查版",$H692="中西医诊所"),IFERROR(R692/同类汇总数据!C$6,0),IF(AND($G692="检查版",$H692="中医诊所"),IFERROR(R692/同类汇总数据!C$7,0),IF(AND($G692="检查版",$H692="口腔诊所"),IFERROR(R692/同类汇总数据!C$8,0),IF(AND($G692="互联网版",$H692="中西医诊所"),IFERROR(R692/同类汇总数据!C$9,0),IF(AND($G692="互联网版",$H692="中医诊所"),IFERROR(R692/同类汇总数据!C$10,0),IF(AND($G692="互联网版",$H692="口腔诊所"),IFERROR(R692/同类汇总数据!C$11,0))))))))))</f>
        <v>0.0810198984534418</v>
      </c>
      <c r="AE692" s="61">
        <f>IF(AND($G692="正式版",$H692="中西医诊所"),IFERROR(S692/同类汇总数据!D$3,0),IF(AND($G692="正式版",$H692="中医诊所"),IFERROR(S692/同类汇总数据!D$4,0),IF(AND($G692="正式版",$H692="口腔诊所"),IFERROR(S692/同类汇总数据!D$5,0),IF(AND($G692="检查版",$H692="中西医诊所"),IFERROR(S692/同类汇总数据!D$6,0),IF(AND($G692="检查版",$H692="中医诊所"),IFERROR(S692/同类汇总数据!D$7,0),IF(AND($G692="检查版",$H692="口腔诊所"),IFERROR(S692/同类汇总数据!D$8,0),IF(AND($G692="互联网版",$H692="中西医诊所"),IFERROR(S692/同类汇总数据!D$9,0),IF(AND($G692="互联网版",$H692="中医诊所"),IFERROR(S692/同类汇总数据!D$10,0),IF(AND($G692="互联网版",$H692="口腔诊所"),IFERROR(S692/同类汇总数据!D$11,0))))))))))</f>
        <v>0.625362336075499</v>
      </c>
      <c r="AF692" s="61">
        <f>IF(AND($G692="正式版",$H692="中西医诊所"),IFERROR(T692/同类汇总数据!E$3,0),IF(AND($G692="正式版",$H692="中医诊所"),IFERROR(T692/同类汇总数据!E$4,0),IF(AND($G692="正式版",$H692="口腔诊所"),IFERROR(T692/同类汇总数据!E$5,0),IF(AND($G692="检查版",$H692="中西医诊所"),IFERROR(T692/同类汇总数据!E$6,0),IF(AND($G692="检查版",$H692="中医诊所"),IFERROR(T692/同类汇总数据!E$7,0),IF(AND($G692="检查版",$H692="口腔诊所"),IFERROR(T692/同类汇总数据!E$8,0),IF(AND($G692="互联网版",$H692="中西医诊所"),IFERROR(T692/同类汇总数据!E$9,0),IF(AND($G692="互联网版",$H692="中医诊所"),IFERROR(T692/同类汇总数据!E$10,0),IF(AND($G692="互联网版",$H692="口腔诊所"),IFERROR(T692/同类汇总数据!E$11,0))))))))))</f>
        <v>0.383098801690906</v>
      </c>
      <c r="AG692" s="61">
        <f>IF(AND($G692="正式版",$H692="中西医诊所"),IFERROR(U692/同类汇总数据!F$3,0),IF(AND($G692="正式版",$H692="中医诊所"),IFERROR(U692/同类汇总数据!F$4,0),IF(AND($G692="正式版",$H692="口腔诊所"),IFERROR(U692/同类汇总数据!F$5,0),IF(AND($G692="检查版",$H692="中西医诊所"),IFERROR(U692/同类汇总数据!F$6,0),IF(AND($G692="检查版",$H692="中医诊所"),IFERROR(U692/同类汇总数据!F$7,0),IF(AND($G692="检查版",$H692="口腔诊所"),IFERROR(U692/同类汇总数据!F$8,0),IF(AND($G692="互联网版",$H692="中西医诊所"),IFERROR(U692/同类汇总数据!F$9,0),IF(AND($G692="互联网版",$H692="中医诊所"),IFERROR(U692/同类汇总数据!F$10,0),IF(AND($G692="互联网版",$H692="口腔诊所"),IFERROR(U692/同类汇总数据!F$11,0))))))))))</f>
        <v>0.404202301274273</v>
      </c>
      <c r="AH692" s="61">
        <f>IF(AND($G692="正式版",$H692="中西医诊所"),IFERROR(V692/同类汇总数据!G$3,0),IF(AND($G692="正式版",$H692="中医诊所"),IFERROR(V692/同类汇总数据!G$4,0),IF(AND($G692="正式版",$H692="口腔诊所"),IFERROR(V692/同类汇总数据!G$5,0),IF(AND($G692="检查版",$H692="中西医诊所"),IFERROR(V692/同类汇总数据!G$6,0),IF(AND($G692="检查版",$H692="中医诊所"),IFERROR(V692/同类汇总数据!G$7,0),IF(AND($G692="检查版",$H692="口腔诊所"),IFERROR(V692/同类汇总数据!G$8,0),IF(AND($G692="互联网版",$H692="中西医诊所"),IFERROR(V692/同类汇总数据!G$9,0),IF(AND($G692="互联网版",$H692="中医诊所"),IFERROR(V692/同类汇总数据!G$10,0),IF(AND($G692="互联网版",$H692="口腔诊所"),IFERROR(V692/同类汇总数据!G$11,0))))))))))</f>
        <v>0.222942243096222</v>
      </c>
      <c r="AI692" s="61">
        <f>IF(AND($G692="正式版",$H692="中西医诊所"),IFERROR(W692/同类汇总数据!H$3,0),IF(AND($G692="正式版",$H692="中医诊所"),IFERROR(W692/同类汇总数据!H$4,0),IF(AND($G692="正式版",$H692="口腔诊所"),IFERROR(W692/同类汇总数据!H$5,0),IF(AND($G692="检查版",$H692="中西医诊所"),IFERROR(W692/同类汇总数据!H$6,0),IF(AND($G692="检查版",$H692="中医诊所"),IFERROR(W692/同类汇总数据!H$7,0),IF(AND($G692="检查版",$H692="口腔诊所"),IFERROR(W692/同类汇总数据!H$8,0),IF(AND($G692="互联网版",$H692="中西医诊所"),IFERROR(W692/同类汇总数据!H$9,0),IF(AND($G692="互联网版",$H692="中医诊所"),IFERROR(W692/同类汇总数据!H$10,0),IF(AND($G692="互联网版",$H692="口腔诊所"),IFERROR(W692/同类汇总数据!H$11,0))))))))))</f>
        <v>0.369807506387984</v>
      </c>
      <c r="AJ692" s="61">
        <f>IF(AND($G692="正式版",$H692="中西医诊所"),IFERROR(X692/同类汇总数据!I$3,0),IF(AND($G692="正式版",$H692="中医诊所"),IFERROR(X692/同类汇总数据!I$4,0),IF(AND($G692="正式版",$H692="口腔诊所"),IFERROR(X692/同类汇总数据!I$5,0),IF(AND($G692="检查版",$H692="中西医诊所"),IFERROR(X692/同类汇总数据!I$6,0),IF(AND($G692="检查版",$H692="中医诊所"),IFERROR(X692/同类汇总数据!I$7,0),IF(AND($G692="检查版",$H692="口腔诊所"),IFERROR(X692/同类汇总数据!I$8,0),IF(AND($G692="互联网版",$H692="中西医诊所"),IFERROR(X692/同类汇总数据!I$9,0),IF(AND($G692="互联网版",$H692="中医诊所"),IFERROR(X692/同类汇总数据!I$10,0),IF(AND($G692="互联网版",$H692="口腔诊所"),IFERROR(X692/同类汇总数据!I$11,0))))))))))</f>
        <v>0.386331981171399</v>
      </c>
      <c r="AK692" s="61">
        <f>IF(AND($G692="正式版",$H692="中西医诊所"),IFERROR(Y692/同类汇总数据!J$3,0),IF(AND($G692="正式版",$H692="中医诊所"),IFERROR(Y692/同类汇总数据!J$4,0),IF(AND($G692="正式版",$H692="口腔诊所"),IFERROR(Y692/同类汇总数据!J$5,0),IF(AND($G692="检查版",$H692="中西医诊所"),IFERROR(Y692/同类汇总数据!J$6,0),IF(AND($G692="检查版",$H692="中医诊所"),IFERROR(Y692/同类汇总数据!J$7,0),IF(AND($G692="检查版",$H692="口腔诊所"),IFERROR(Y692/同类汇总数据!J$8,0),IF(AND($G692="互联网版",$H692="中西医诊所"),IFERROR(Y692/同类汇总数据!J$9,0),IF(AND($G692="互联网版",$H692="中医诊所"),IFERROR(Y692/同类汇总数据!J$10,0),IF(AND($G692="互联网版",$H692="口腔诊所"),IFERROR(Y692/同类汇总数据!J$11,0))))))))))</f>
        <v>0.361426459880534</v>
      </c>
      <c r="AL692" s="62" t="str">
        <f ca="1" t="shared" si="173"/>
        <v>-</v>
      </c>
      <c r="AM692" s="62" t="str">
        <f t="shared" si="174"/>
        <v/>
      </c>
      <c r="AN692" s="5" t="str">
        <f t="shared" si="175"/>
        <v>低于同行50%</v>
      </c>
      <c r="AO692" s="63">
        <f t="shared" si="176"/>
        <v>46103.4414053935</v>
      </c>
      <c r="AP692" s="5" t="str">
        <f t="shared" si="177"/>
        <v/>
      </c>
      <c r="AQ692" s="60">
        <v>45535.8371756134</v>
      </c>
    </row>
    <row r="693" ht="17" spans="1:43">
      <c r="A693" s="5">
        <f t="shared" si="180"/>
        <v>690</v>
      </c>
      <c r="B693" s="55" t="str">
        <f t="shared" si="169"/>
        <v>连续三月交易上升</v>
      </c>
      <c r="C693" s="2" t="str">
        <f t="shared" si="171"/>
        <v/>
      </c>
      <c r="D693" s="56" t="str">
        <f t="shared" si="172"/>
        <v>-</v>
      </c>
      <c r="E693" s="84" t="s">
        <v>1899</v>
      </c>
      <c r="F693" s="58">
        <v>45537.8638165046</v>
      </c>
      <c r="G693" s="59" t="s">
        <v>38</v>
      </c>
      <c r="H693" s="59" t="s">
        <v>63</v>
      </c>
      <c r="I693" s="59" t="s">
        <v>40</v>
      </c>
      <c r="J693" s="59" t="s">
        <v>102</v>
      </c>
      <c r="K693" s="59" t="s">
        <v>1900</v>
      </c>
      <c r="L693" s="59"/>
      <c r="M693" s="60">
        <v>46102.6405671296</v>
      </c>
      <c r="N693" s="60">
        <v>46102.7064090278</v>
      </c>
      <c r="O693" s="60">
        <v>46084.4498363889</v>
      </c>
      <c r="P693" s="60">
        <v>46095.4113304282</v>
      </c>
      <c r="Q693" s="60">
        <v>46095.4850198727</v>
      </c>
      <c r="R693" s="59">
        <v>4709.56</v>
      </c>
      <c r="S693" s="59">
        <v>22325.56</v>
      </c>
      <c r="T693" s="59">
        <v>49339.56</v>
      </c>
      <c r="U693" s="59">
        <v>34559.56</v>
      </c>
      <c r="V693" s="59">
        <v>4</v>
      </c>
      <c r="W693" s="59">
        <v>30</v>
      </c>
      <c r="X693" s="59">
        <v>58</v>
      </c>
      <c r="Y693" s="59">
        <v>50</v>
      </c>
      <c r="Z693" s="85" t="s">
        <v>1901</v>
      </c>
      <c r="AA693" s="59">
        <v>1.3555138215</v>
      </c>
      <c r="AB693" s="59">
        <v>-0.4595118613</v>
      </c>
      <c r="AC693" s="59">
        <v>3.512609367</v>
      </c>
      <c r="AD693" s="61">
        <f>IF(AND($G693="正式版",$H693="中西医诊所"),IFERROR(R693/同类汇总数据!C$3,0),IF(AND($G693="正式版",$H693="中医诊所"),IFERROR(R693/同类汇总数据!C$4,0),IF(AND($G693="正式版",$H693="口腔诊所"),IFERROR(R693/同类汇总数据!C$5,0),IF(AND($G693="检查版",$H693="中西医诊所"),IFERROR(R693/同类汇总数据!C$6,0),IF(AND($G693="检查版",$H693="中医诊所"),IFERROR(R693/同类汇总数据!C$7,0),IF(AND($G693="检查版",$H693="口腔诊所"),IFERROR(R693/同类汇总数据!C$8,0),IF(AND($G693="互联网版",$H693="中西医诊所"),IFERROR(R693/同类汇总数据!C$9,0),IF(AND($G693="互联网版",$H693="中医诊所"),IFERROR(R693/同类汇总数据!C$10,0),IF(AND($G693="互联网版",$H693="口腔诊所"),IFERROR(R693/同类汇总数据!C$11,0))))))))))</f>
        <v>0.471071695012829</v>
      </c>
      <c r="AE693" s="61">
        <f>IF(AND($G693="正式版",$H693="中西医诊所"),IFERROR(S693/同类汇总数据!D$3,0),IF(AND($G693="正式版",$H693="中医诊所"),IFERROR(S693/同类汇总数据!D$4,0),IF(AND($G693="正式版",$H693="口腔诊所"),IFERROR(S693/同类汇总数据!D$5,0),IF(AND($G693="检查版",$H693="中西医诊所"),IFERROR(S693/同类汇总数据!D$6,0),IF(AND($G693="检查版",$H693="中医诊所"),IFERROR(S693/同类汇总数据!D$7,0),IF(AND($G693="检查版",$H693="口腔诊所"),IFERROR(S693/同类汇总数据!D$8,0),IF(AND($G693="互联网版",$H693="中西医诊所"),IFERROR(S693/同类汇总数据!D$9,0),IF(AND($G693="互联网版",$H693="中医诊所"),IFERROR(S693/同类汇总数据!D$10,0),IF(AND($G693="互联网版",$H693="口腔诊所"),IFERROR(S693/同类汇总数据!D$11,0))))))))))</f>
        <v>0.514048761258973</v>
      </c>
      <c r="AF693" s="61">
        <f>IF(AND($G693="正式版",$H693="中西医诊所"),IFERROR(T693/同类汇总数据!E$3,0),IF(AND($G693="正式版",$H693="中医诊所"),IFERROR(T693/同类汇总数据!E$4,0),IF(AND($G693="正式版",$H693="口腔诊所"),IFERROR(T693/同类汇总数据!E$5,0),IF(AND($G693="检查版",$H693="中西医诊所"),IFERROR(T693/同类汇总数据!E$6,0),IF(AND($G693="检查版",$H693="中医诊所"),IFERROR(T693/同类汇总数据!E$7,0),IF(AND($G693="检查版",$H693="口腔诊所"),IFERROR(T693/同类汇总数据!E$8,0),IF(AND($G693="互联网版",$H693="中西医诊所"),IFERROR(T693/同类汇总数据!E$9,0),IF(AND($G693="互联网版",$H693="中医诊所"),IFERROR(T693/同类汇总数据!E$10,0),IF(AND($G693="互联网版",$H693="口腔诊所"),IFERROR(T693/同类汇总数据!E$11,0))))))))))</f>
        <v>0.445033934781074</v>
      </c>
      <c r="AG693" s="61">
        <f>IF(AND($G693="正式版",$H693="中西医诊所"),IFERROR(U693/同类汇总数据!F$3,0),IF(AND($G693="正式版",$H693="中医诊所"),IFERROR(U693/同类汇总数据!F$4,0),IF(AND($G693="正式版",$H693="口腔诊所"),IFERROR(U693/同类汇总数据!F$5,0),IF(AND($G693="检查版",$H693="中西医诊所"),IFERROR(U693/同类汇总数据!F$6,0),IF(AND($G693="检查版",$H693="中医诊所"),IFERROR(U693/同类汇总数据!F$7,0),IF(AND($G693="检查版",$H693="口腔诊所"),IFERROR(U693/同类汇总数据!F$8,0),IF(AND($G693="互联网版",$H693="中西医诊所"),IFERROR(U693/同类汇总数据!F$9,0),IF(AND($G693="互联网版",$H693="中医诊所"),IFERROR(U693/同类汇总数据!F$10,0),IF(AND($G693="互联网版",$H693="口腔诊所"),IFERROR(U693/同类汇总数据!F$11,0))))))))))</f>
        <v>0.345948480225521</v>
      </c>
      <c r="AH693" s="61">
        <f>IF(AND($G693="正式版",$H693="中西医诊所"),IFERROR(V693/同类汇总数据!G$3,0),IF(AND($G693="正式版",$H693="中医诊所"),IFERROR(V693/同类汇总数据!G$4,0),IF(AND($G693="正式版",$H693="口腔诊所"),IFERROR(V693/同类汇总数据!G$5,0),IF(AND($G693="检查版",$H693="中西医诊所"),IFERROR(V693/同类汇总数据!G$6,0),IF(AND($G693="检查版",$H693="中医诊所"),IFERROR(V693/同类汇总数据!G$7,0),IF(AND($G693="检查版",$H693="口腔诊所"),IFERROR(V693/同类汇总数据!G$8,0),IF(AND($G693="互联网版",$H693="中西医诊所"),IFERROR(V693/同类汇总数据!G$9,0),IF(AND($G693="互联网版",$H693="中医诊所"),IFERROR(V693/同类汇总数据!G$10,0),IF(AND($G693="互联网版",$H693="口腔诊所"),IFERROR(V693/同类汇总数据!G$11,0))))))))))</f>
        <v>0.297256324128296</v>
      </c>
      <c r="AI693" s="61">
        <f>IF(AND($G693="正式版",$H693="中西医诊所"),IFERROR(W693/同类汇总数据!H$3,0),IF(AND($G693="正式版",$H693="中医诊所"),IFERROR(W693/同类汇总数据!H$4,0),IF(AND($G693="正式版",$H693="口腔诊所"),IFERROR(W693/同类汇总数据!H$5,0),IF(AND($G693="检查版",$H693="中西医诊所"),IFERROR(W693/同类汇总数据!H$6,0),IF(AND($G693="检查版",$H693="中医诊所"),IFERROR(W693/同类汇总数据!H$7,0),IF(AND($G693="检查版",$H693="口腔诊所"),IFERROR(W693/同类汇总数据!H$8,0),IF(AND($G693="互联网版",$H693="中西医诊所"),IFERROR(W693/同类汇总数据!H$9,0),IF(AND($G693="互联网版",$H693="中医诊所"),IFERROR(W693/同类汇总数据!H$10,0),IF(AND($G693="互联网版",$H693="口腔诊所"),IFERROR(W693/同类汇总数据!H$11,0))))))))))</f>
        <v>0.528296437697121</v>
      </c>
      <c r="AJ693" s="61">
        <f>IF(AND($G693="正式版",$H693="中西医诊所"),IFERROR(X693/同类汇总数据!I$3,0),IF(AND($G693="正式版",$H693="中医诊所"),IFERROR(X693/同类汇总数据!I$4,0),IF(AND($G693="正式版",$H693="口腔诊所"),IFERROR(X693/同类汇总数据!I$5,0),IF(AND($G693="检查版",$H693="中西医诊所"),IFERROR(X693/同类汇总数据!I$6,0),IF(AND($G693="检查版",$H693="中医诊所"),IFERROR(X693/同类汇总数据!I$7,0),IF(AND($G693="检查版",$H693="口腔诊所"),IFERROR(X693/同类汇总数据!I$8,0),IF(AND($G693="互联网版",$H693="中西医诊所"),IFERROR(X693/同类汇总数据!I$9,0),IF(AND($G693="互联网版",$H693="中医诊所"),IFERROR(X693/同类汇总数据!I$10,0),IF(AND($G693="互联网版",$H693="口腔诊所"),IFERROR(X693/同类汇总数据!I$11,0))))))))))</f>
        <v>0.393109735227038</v>
      </c>
      <c r="AK693" s="61">
        <f>IF(AND($G693="正式版",$H693="中西医诊所"),IFERROR(Y693/同类汇总数据!J$3,0),IF(AND($G693="正式版",$H693="中医诊所"),IFERROR(Y693/同类汇总数据!J$4,0),IF(AND($G693="正式版",$H693="口腔诊所"),IFERROR(Y693/同类汇总数据!J$5,0),IF(AND($G693="检查版",$H693="中西医诊所"),IFERROR(Y693/同类汇总数据!J$6,0),IF(AND($G693="检查版",$H693="中医诊所"),IFERROR(Y693/同类汇总数据!J$7,0),IF(AND($G693="检查版",$H693="口腔诊所"),IFERROR(Y693/同类汇总数据!J$8,0),IF(AND($G693="互联网版",$H693="中西医诊所"),IFERROR(Y693/同类汇总数据!J$9,0),IF(AND($G693="互联网版",$H693="中医诊所"),IFERROR(Y693/同类汇总数据!J$10,0),IF(AND($G693="互联网版",$H693="口腔诊所"),IFERROR(Y693/同类汇总数据!J$11,0))))))))))</f>
        <v>0.376485895708889</v>
      </c>
      <c r="AL693" s="62" t="str">
        <f ca="1" t="shared" si="173"/>
        <v>-</v>
      </c>
      <c r="AM693" s="62" t="str">
        <f t="shared" si="174"/>
        <v/>
      </c>
      <c r="AN693" s="5" t="str">
        <f t="shared" si="175"/>
        <v/>
      </c>
      <c r="AO693" s="63">
        <f t="shared" si="176"/>
        <v>46102.7064090278</v>
      </c>
      <c r="AP693" s="5" t="str">
        <f t="shared" si="177"/>
        <v/>
      </c>
      <c r="AQ693" s="60">
        <v>45535.8381040972</v>
      </c>
    </row>
    <row r="694" ht="17" spans="1:43">
      <c r="A694" s="5">
        <f t="shared" ref="A694:A703" si="181">ROW()-3</f>
        <v>691</v>
      </c>
      <c r="B694" s="55" t="str">
        <f t="shared" si="169"/>
        <v>连续三月交易上升</v>
      </c>
      <c r="C694" s="2" t="str">
        <f t="shared" si="171"/>
        <v/>
      </c>
      <c r="D694" s="56" t="str">
        <f t="shared" si="172"/>
        <v>-</v>
      </c>
      <c r="E694" s="84" t="s">
        <v>1902</v>
      </c>
      <c r="F694" s="58">
        <v>45538.5587089699</v>
      </c>
      <c r="G694" s="59" t="s">
        <v>38</v>
      </c>
      <c r="H694" s="59" t="s">
        <v>63</v>
      </c>
      <c r="I694" s="59" t="s">
        <v>40</v>
      </c>
      <c r="J694" s="59" t="s">
        <v>102</v>
      </c>
      <c r="K694" s="59" t="s">
        <v>1903</v>
      </c>
      <c r="L694" s="59"/>
      <c r="M694" s="60">
        <v>46102.3672222222</v>
      </c>
      <c r="N694" s="60">
        <v>46102.537146956</v>
      </c>
      <c r="O694" s="60">
        <v>46102.5356834607</v>
      </c>
      <c r="P694" s="60">
        <v>45716.9391411111</v>
      </c>
      <c r="Q694" s="60"/>
      <c r="R694" s="59">
        <v>1506.23</v>
      </c>
      <c r="S694" s="59">
        <v>18660.73</v>
      </c>
      <c r="T694" s="59">
        <v>53510.73</v>
      </c>
      <c r="U694" s="59">
        <v>36242.73</v>
      </c>
      <c r="V694" s="59">
        <v>6</v>
      </c>
      <c r="W694" s="59">
        <v>32</v>
      </c>
      <c r="X694" s="59">
        <v>84</v>
      </c>
      <c r="Y694" s="59">
        <v>69</v>
      </c>
      <c r="Z694" s="59">
        <v>905.0375</v>
      </c>
      <c r="AA694" s="59">
        <v>3.1634828202</v>
      </c>
      <c r="AB694" s="59">
        <v>-0.852410432</v>
      </c>
      <c r="AC694" s="59">
        <v>4.2214580468</v>
      </c>
      <c r="AD694" s="61">
        <f>IF(AND($G694="正式版",$H694="中西医诊所"),IFERROR(R694/同类汇总数据!C$3,0),IF(AND($G694="正式版",$H694="中医诊所"),IFERROR(R694/同类汇总数据!C$4,0),IF(AND($G694="正式版",$H694="口腔诊所"),IFERROR(R694/同类汇总数据!C$5,0),IF(AND($G694="检查版",$H694="中西医诊所"),IFERROR(R694/同类汇总数据!C$6,0),IF(AND($G694="检查版",$H694="中医诊所"),IFERROR(R694/同类汇总数据!C$7,0),IF(AND($G694="检查版",$H694="口腔诊所"),IFERROR(R694/同类汇总数据!C$8,0),IF(AND($G694="互联网版",$H694="中西医诊所"),IFERROR(R694/同类汇总数据!C$9,0),IF(AND($G694="互联网版",$H694="中医诊所"),IFERROR(R694/同类汇总数据!C$10,0),IF(AND($G694="互联网版",$H694="口腔诊所"),IFERROR(R694/同类汇总数据!C$11,0))))))))))</f>
        <v>0.150660002033985</v>
      </c>
      <c r="AE694" s="61">
        <f>IF(AND($G694="正式版",$H694="中西医诊所"),IFERROR(S694/同类汇总数据!D$3,0),IF(AND($G694="正式版",$H694="中医诊所"),IFERROR(S694/同类汇总数据!D$4,0),IF(AND($G694="正式版",$H694="口腔诊所"),IFERROR(S694/同类汇总数据!D$5,0),IF(AND($G694="检查版",$H694="中西医诊所"),IFERROR(S694/同类汇总数据!D$6,0),IF(AND($G694="检查版",$H694="中医诊所"),IFERROR(S694/同类汇总数据!D$7,0),IF(AND($G694="检查版",$H694="口腔诊所"),IFERROR(S694/同类汇总数据!D$8,0),IF(AND($G694="互联网版",$H694="中西医诊所"),IFERROR(S694/同类汇总数据!D$9,0),IF(AND($G694="互联网版",$H694="中医诊所"),IFERROR(S694/同类汇总数据!D$10,0),IF(AND($G694="互联网版",$H694="口腔诊所"),IFERROR(S694/同类汇总数据!D$11,0))))))))))</f>
        <v>0.429665600356191</v>
      </c>
      <c r="AF694" s="61">
        <f>IF(AND($G694="正式版",$H694="中西医诊所"),IFERROR(T694/同类汇总数据!E$3,0),IF(AND($G694="正式版",$H694="中医诊所"),IFERROR(T694/同类汇总数据!E$4,0),IF(AND($G694="正式版",$H694="口腔诊所"),IFERROR(T694/同类汇总数据!E$5,0),IF(AND($G694="检查版",$H694="中西医诊所"),IFERROR(T694/同类汇总数据!E$6,0),IF(AND($G694="检查版",$H694="中医诊所"),IFERROR(T694/同类汇总数据!E$7,0),IF(AND($G694="检查版",$H694="口腔诊所"),IFERROR(T694/同类汇总数据!E$8,0),IF(AND($G694="互联网版",$H694="中西医诊所"),IFERROR(T694/同类汇总数据!E$9,0),IF(AND($G694="互联网版",$H694="中医诊所"),IFERROR(T694/同类汇总数据!E$10,0),IF(AND($G694="互联网版",$H694="口腔诊所"),IFERROR(T694/同类汇总数据!E$11,0))))))))))</f>
        <v>0.48265713607717</v>
      </c>
      <c r="AG694" s="61">
        <f>IF(AND($G694="正式版",$H694="中西医诊所"),IFERROR(U694/同类汇总数据!F$3,0),IF(AND($G694="正式版",$H694="中医诊所"),IFERROR(U694/同类汇总数据!F$4,0),IF(AND($G694="正式版",$H694="口腔诊所"),IFERROR(U694/同类汇总数据!F$5,0),IF(AND($G694="检查版",$H694="中西医诊所"),IFERROR(U694/同类汇总数据!F$6,0),IF(AND($G694="检查版",$H694="中医诊所"),IFERROR(U694/同类汇总数据!F$7,0),IF(AND($G694="检查版",$H694="口腔诊所"),IFERROR(U694/同类汇总数据!F$8,0),IF(AND($G694="互联网版",$H694="中西医诊所"),IFERROR(U694/同类汇总数据!F$9,0),IF(AND($G694="互联网版",$H694="中医诊所"),IFERROR(U694/同类汇总数据!F$10,0),IF(AND($G694="互联网版",$H694="口腔诊所"),IFERROR(U694/同类汇总数据!F$11,0))))))))))</f>
        <v>0.362797366711957</v>
      </c>
      <c r="AH694" s="61">
        <f>IF(AND($G694="正式版",$H694="中西医诊所"),IFERROR(V694/同类汇总数据!G$3,0),IF(AND($G694="正式版",$H694="中医诊所"),IFERROR(V694/同类汇总数据!G$4,0),IF(AND($G694="正式版",$H694="口腔诊所"),IFERROR(V694/同类汇总数据!G$5,0),IF(AND($G694="检查版",$H694="中西医诊所"),IFERROR(V694/同类汇总数据!G$6,0),IF(AND($G694="检查版",$H694="中医诊所"),IFERROR(V694/同类汇总数据!G$7,0),IF(AND($G694="检查版",$H694="口腔诊所"),IFERROR(V694/同类汇总数据!G$8,0),IF(AND($G694="互联网版",$H694="中西医诊所"),IFERROR(V694/同类汇总数据!G$9,0),IF(AND($G694="互联网版",$H694="中医诊所"),IFERROR(V694/同类汇总数据!G$10,0),IF(AND($G694="互联网版",$H694="口腔诊所"),IFERROR(V694/同类汇总数据!G$11,0))))))))))</f>
        <v>0.445884486192444</v>
      </c>
      <c r="AI694" s="61">
        <f>IF(AND($G694="正式版",$H694="中西医诊所"),IFERROR(W694/同类汇总数据!H$3,0),IF(AND($G694="正式版",$H694="中医诊所"),IFERROR(W694/同类汇总数据!H$4,0),IF(AND($G694="正式版",$H694="口腔诊所"),IFERROR(W694/同类汇总数据!H$5,0),IF(AND($G694="检查版",$H694="中西医诊所"),IFERROR(W694/同类汇总数据!H$6,0),IF(AND($G694="检查版",$H694="中医诊所"),IFERROR(W694/同类汇总数据!H$7,0),IF(AND($G694="检查版",$H694="口腔诊所"),IFERROR(W694/同类汇总数据!H$8,0),IF(AND($G694="互联网版",$H694="中西医诊所"),IFERROR(W694/同类汇总数据!H$9,0),IF(AND($G694="互联网版",$H694="中医诊所"),IFERROR(W694/同类汇总数据!H$10,0),IF(AND($G694="互联网版",$H694="口腔诊所"),IFERROR(W694/同类汇总数据!H$11,0))))))))))</f>
        <v>0.563516200210262</v>
      </c>
      <c r="AJ694" s="61">
        <f>IF(AND($G694="正式版",$H694="中西医诊所"),IFERROR(X694/同类汇总数据!I$3,0),IF(AND($G694="正式版",$H694="中医诊所"),IFERROR(X694/同类汇总数据!I$4,0),IF(AND($G694="正式版",$H694="口腔诊所"),IFERROR(X694/同类汇总数据!I$5,0),IF(AND($G694="检查版",$H694="中西医诊所"),IFERROR(X694/同类汇总数据!I$6,0),IF(AND($G694="检查版",$H694="中医诊所"),IFERROR(X694/同类汇总数据!I$7,0),IF(AND($G694="检查版",$H694="口腔诊所"),IFERROR(X694/同类汇总数据!I$8,0),IF(AND($G694="互联网版",$H694="中西医诊所"),IFERROR(X694/同类汇总数据!I$9,0),IF(AND($G694="互联网版",$H694="中医诊所"),IFERROR(X694/同类汇总数据!I$10,0),IF(AND($G694="互联网版",$H694="口腔诊所"),IFERROR(X694/同类汇总数据!I$11,0))))))))))</f>
        <v>0.569331340673641</v>
      </c>
      <c r="AK694" s="61">
        <f>IF(AND($G694="正式版",$H694="中西医诊所"),IFERROR(Y694/同类汇总数据!J$3,0),IF(AND($G694="正式版",$H694="中医诊所"),IFERROR(Y694/同类汇总数据!J$4,0),IF(AND($G694="正式版",$H694="口腔诊所"),IFERROR(Y694/同类汇总数据!J$5,0),IF(AND($G694="检查版",$H694="中西医诊所"),IFERROR(Y694/同类汇总数据!J$6,0),IF(AND($G694="检查版",$H694="中医诊所"),IFERROR(Y694/同类汇总数据!J$7,0),IF(AND($G694="检查版",$H694="口腔诊所"),IFERROR(Y694/同类汇总数据!J$8,0),IF(AND($G694="互联网版",$H694="中西医诊所"),IFERROR(Y694/同类汇总数据!J$9,0),IF(AND($G694="互联网版",$H694="中医诊所"),IFERROR(Y694/同类汇总数据!J$10,0),IF(AND($G694="互联网版",$H694="口腔诊所"),IFERROR(Y694/同类汇总数据!J$11,0))))))))))</f>
        <v>0.519550536078267</v>
      </c>
      <c r="AL694" s="62" t="str">
        <f ca="1" t="shared" si="173"/>
        <v>-</v>
      </c>
      <c r="AM694" s="62" t="str">
        <f t="shared" si="174"/>
        <v>低于同行50%</v>
      </c>
      <c r="AN694" s="5" t="str">
        <f t="shared" si="175"/>
        <v/>
      </c>
      <c r="AO694" s="63">
        <f t="shared" si="176"/>
        <v>46102.537146956</v>
      </c>
      <c r="AP694" s="5" t="str">
        <f t="shared" si="177"/>
        <v/>
      </c>
      <c r="AQ694" s="60">
        <v>45537.8562621875</v>
      </c>
    </row>
    <row r="695" ht="17" spans="1:43">
      <c r="A695" s="5">
        <f t="shared" si="181"/>
        <v>692</v>
      </c>
      <c r="B695" s="55" t="str">
        <f t="shared" si="169"/>
        <v>连续三月交易上升</v>
      </c>
      <c r="C695" s="2" t="str">
        <f t="shared" si="171"/>
        <v/>
      </c>
      <c r="D695" s="56" t="str">
        <f t="shared" si="172"/>
        <v>-</v>
      </c>
      <c r="E695" s="84" t="s">
        <v>1904</v>
      </c>
      <c r="F695" s="58">
        <v>45538.8414076157</v>
      </c>
      <c r="G695" s="59" t="s">
        <v>38</v>
      </c>
      <c r="H695" s="59" t="s">
        <v>39</v>
      </c>
      <c r="I695" s="59" t="s">
        <v>40</v>
      </c>
      <c r="J695" s="59" t="s">
        <v>102</v>
      </c>
      <c r="K695" s="59" t="s">
        <v>1905</v>
      </c>
      <c r="L695" s="59"/>
      <c r="M695" s="60">
        <v>46104.3752083333</v>
      </c>
      <c r="N695" s="60">
        <v>46104.3964468403</v>
      </c>
      <c r="O695" s="60">
        <v>46104.3958880903</v>
      </c>
      <c r="P695" s="60">
        <v>46101.5187036806</v>
      </c>
      <c r="Q695" s="60">
        <v>46104.3964673958</v>
      </c>
      <c r="R695" s="59">
        <v>16117.58</v>
      </c>
      <c r="S695" s="59">
        <v>56046.51</v>
      </c>
      <c r="T695" s="59">
        <v>154150.75</v>
      </c>
      <c r="U695" s="59">
        <v>130298.26</v>
      </c>
      <c r="V695" s="59">
        <v>165</v>
      </c>
      <c r="W695" s="59">
        <v>689</v>
      </c>
      <c r="X695" s="59">
        <v>1910</v>
      </c>
      <c r="Y695" s="59">
        <v>1679</v>
      </c>
      <c r="Z695" s="59">
        <v>125.0463147793</v>
      </c>
      <c r="AA695" s="59">
        <v>1.0428582259</v>
      </c>
      <c r="AB695" s="59">
        <v>-0.6117763259</v>
      </c>
      <c r="AC695" s="59">
        <v>0.0823766218</v>
      </c>
      <c r="AD695" s="61">
        <f>IF(AND($G695="正式版",$H695="中西医诊所"),IFERROR(R695/同类汇总数据!C$3,0),IF(AND($G695="正式版",$H695="中医诊所"),IFERROR(R695/同类汇总数据!C$4,0),IF(AND($G695="正式版",$H695="口腔诊所"),IFERROR(R695/同类汇总数据!C$5,0),IF(AND($G695="检查版",$H695="中西医诊所"),IFERROR(R695/同类汇总数据!C$6,0),IF(AND($G695="检查版",$H695="中医诊所"),IFERROR(R695/同类汇总数据!C$7,0),IF(AND($G695="检查版",$H695="口腔诊所"),IFERROR(R695/同类汇总数据!C$8,0),IF(AND($G695="互联网版",$H695="中西医诊所"),IFERROR(R695/同类汇总数据!C$9,0),IF(AND($G695="互联网版",$H695="中医诊所"),IFERROR(R695/同类汇总数据!C$10,0),IF(AND($G695="互联网版",$H695="口腔诊所"),IFERROR(R695/同类汇总数据!C$11,0))))))))))</f>
        <v>1.76114693522979</v>
      </c>
      <c r="AE695" s="61">
        <f>IF(AND($G695="正式版",$H695="中西医诊所"),IFERROR(S695/同类汇总数据!D$3,0),IF(AND($G695="正式版",$H695="中医诊所"),IFERROR(S695/同类汇总数据!D$4,0),IF(AND($G695="正式版",$H695="口腔诊所"),IFERROR(S695/同类汇总数据!D$5,0),IF(AND($G695="检查版",$H695="中西医诊所"),IFERROR(S695/同类汇总数据!D$6,0),IF(AND($G695="检查版",$H695="中医诊所"),IFERROR(S695/同类汇总数据!D$7,0),IF(AND($G695="检查版",$H695="口腔诊所"),IFERROR(S695/同类汇总数据!D$8,0),IF(AND($G695="互联网版",$H695="中西医诊所"),IFERROR(S695/同类汇总数据!D$9,0),IF(AND($G695="互联网版",$H695="中医诊所"),IFERROR(S695/同类汇总数据!D$10,0),IF(AND($G695="互联网版",$H695="口腔诊所"),IFERROR(S695/同类汇总数据!D$11,0))))))))))</f>
        <v>1.53620665968132</v>
      </c>
      <c r="AF695" s="61">
        <f>IF(AND($G695="正式版",$H695="中西医诊所"),IFERROR(T695/同类汇总数据!E$3,0),IF(AND($G695="正式版",$H695="中医诊所"),IFERROR(T695/同类汇总数据!E$4,0),IF(AND($G695="正式版",$H695="口腔诊所"),IFERROR(T695/同类汇总数据!E$5,0),IF(AND($G695="检查版",$H695="中西医诊所"),IFERROR(T695/同类汇总数据!E$6,0),IF(AND($G695="检查版",$H695="中医诊所"),IFERROR(T695/同类汇总数据!E$7,0),IF(AND($G695="检查版",$H695="口腔诊所"),IFERROR(T695/同类汇总数据!E$8,0),IF(AND($G695="互联网版",$H695="中西医诊所"),IFERROR(T695/同类汇总数据!E$9,0),IF(AND($G695="互联网版",$H695="中医诊所"),IFERROR(T695/同类汇总数据!E$10,0),IF(AND($G695="互联网版",$H695="口腔诊所"),IFERROR(T695/同类汇总数据!E$11,0))))))))))</f>
        <v>1.41272095855695</v>
      </c>
      <c r="AG695" s="61">
        <f>IF(AND($G695="正式版",$H695="中西医诊所"),IFERROR(U695/同类汇总数据!F$3,0),IF(AND($G695="正式版",$H695="中医诊所"),IFERROR(U695/同类汇总数据!F$4,0),IF(AND($G695="正式版",$H695="口腔诊所"),IFERROR(U695/同类汇总数据!F$5,0),IF(AND($G695="检查版",$H695="中西医诊所"),IFERROR(U695/同类汇总数据!F$6,0),IF(AND($G695="检查版",$H695="中医诊所"),IFERROR(U695/同类汇总数据!F$7,0),IF(AND($G695="检查版",$H695="口腔诊所"),IFERROR(U695/同类汇总数据!F$8,0),IF(AND($G695="互联网版",$H695="中西医诊所"),IFERROR(U695/同类汇总数据!F$9,0),IF(AND($G695="互联网版",$H695="中医诊所"),IFERROR(U695/同类汇总数据!F$10,0),IF(AND($G695="互联网版",$H695="口腔诊所"),IFERROR(U695/同类汇总数据!F$11,0))))))))))</f>
        <v>1.35836051413163</v>
      </c>
      <c r="AH695" s="61">
        <f>IF(AND($G695="正式版",$H695="中西医诊所"),IFERROR(V695/同类汇总数据!G$3,0),IF(AND($G695="正式版",$H695="中医诊所"),IFERROR(V695/同类汇总数据!G$4,0),IF(AND($G695="正式版",$H695="口腔诊所"),IFERROR(V695/同类汇总数据!G$5,0),IF(AND($G695="检查版",$H695="中西医诊所"),IFERROR(V695/同类汇总数据!G$6,0),IF(AND($G695="检查版",$H695="中医诊所"),IFERROR(V695/同类汇总数据!G$7,0),IF(AND($G695="检查版",$H695="口腔诊所"),IFERROR(V695/同类汇总数据!G$8,0),IF(AND($G695="互联网版",$H695="中西医诊所"),IFERROR(V695/同类汇总数据!G$9,0),IF(AND($G695="互联网版",$H695="中医诊所"),IFERROR(V695/同类汇总数据!G$10,0),IF(AND($G695="互联网版",$H695="口腔诊所"),IFERROR(V695/同类汇总数据!G$11,0))))))))))</f>
        <v>1.74048613359972</v>
      </c>
      <c r="AI695" s="61">
        <f>IF(AND($G695="正式版",$H695="中西医诊所"),IFERROR(W695/同类汇总数据!H$3,0),IF(AND($G695="正式版",$H695="中医诊所"),IFERROR(W695/同类汇总数据!H$4,0),IF(AND($G695="正式版",$H695="口腔诊所"),IFERROR(W695/同类汇总数据!H$5,0),IF(AND($G695="检查版",$H695="中西医诊所"),IFERROR(W695/同类汇总数据!H$6,0),IF(AND($G695="检查版",$H695="中医诊所"),IFERROR(W695/同类汇总数据!H$7,0),IF(AND($G695="检查版",$H695="口腔诊所"),IFERROR(W695/同类汇总数据!H$8,0),IF(AND($G695="互联网版",$H695="中西医诊所"),IFERROR(W695/同类汇总数据!H$9,0),IF(AND($G695="互联网版",$H695="中医诊所"),IFERROR(W695/同类汇总数据!H$10,0),IF(AND($G695="互联网版",$H695="口腔诊所"),IFERROR(W695/同类汇总数据!H$11,0))))))))))</f>
        <v>1.88441661306062</v>
      </c>
      <c r="AJ695" s="61">
        <f>IF(AND($G695="正式版",$H695="中西医诊所"),IFERROR(X695/同类汇总数据!I$3,0),IF(AND($G695="正式版",$H695="中医诊所"),IFERROR(X695/同类汇总数据!I$4,0),IF(AND($G695="正式版",$H695="口腔诊所"),IFERROR(X695/同类汇总数据!I$5,0),IF(AND($G695="检查版",$H695="中西医诊所"),IFERROR(X695/同类汇总数据!I$6,0),IF(AND($G695="检查版",$H695="中医诊所"),IFERROR(X695/同类汇总数据!I$7,0),IF(AND($G695="检查版",$H695="口腔诊所"),IFERROR(X695/同类汇总数据!I$8,0),IF(AND($G695="互联网版",$H695="中西医诊所"),IFERROR(X695/同类汇总数据!I$9,0),IF(AND($G695="互联网版",$H695="中医诊所"),IFERROR(X695/同类汇总数据!I$10,0),IF(AND($G695="互联网版",$H695="口腔诊所"),IFERROR(X695/同类汇总数据!I$11,0))))))))))</f>
        <v>1.68890554411099</v>
      </c>
      <c r="AK695" s="61">
        <f>IF(AND($G695="正式版",$H695="中西医诊所"),IFERROR(Y695/同类汇总数据!J$3,0),IF(AND($G695="正式版",$H695="中医诊所"),IFERROR(Y695/同类汇总数据!J$4,0),IF(AND($G695="正式版",$H695="口腔诊所"),IFERROR(Y695/同类汇总数据!J$5,0),IF(AND($G695="检查版",$H695="中西医诊所"),IFERROR(Y695/同类汇总数据!J$6,0),IF(AND($G695="检查版",$H695="中医诊所"),IFERROR(Y695/同类汇总数据!J$7,0),IF(AND($G695="检查版",$H695="口腔诊所"),IFERROR(Y695/同类汇总数据!J$8,0),IF(AND($G695="互联网版",$H695="中西医诊所"),IFERROR(Y695/同类汇总数据!J$9,0),IF(AND($G695="互联网版",$H695="中医诊所"),IFERROR(Y695/同类汇总数据!J$10,0),IF(AND($G695="互联网版",$H695="口腔诊所"),IFERROR(Y695/同类汇总数据!J$11,0))))))))))</f>
        <v>1.67768737739593</v>
      </c>
      <c r="AL695" s="62" t="str">
        <f ca="1" t="shared" si="173"/>
        <v>-</v>
      </c>
      <c r="AM695" s="62" t="str">
        <f t="shared" si="174"/>
        <v>高于同行150%</v>
      </c>
      <c r="AN695" s="5" t="str">
        <f t="shared" si="175"/>
        <v>高于同行150%</v>
      </c>
      <c r="AO695" s="63">
        <f t="shared" si="176"/>
        <v>46104.3964673958</v>
      </c>
      <c r="AP695" s="5" t="str">
        <f t="shared" si="177"/>
        <v/>
      </c>
      <c r="AQ695" s="60">
        <v>45537.8619460764</v>
      </c>
    </row>
    <row r="696" ht="17" spans="1:43">
      <c r="A696" s="5">
        <f t="shared" si="181"/>
        <v>693</v>
      </c>
      <c r="B696" s="55" t="str">
        <f t="shared" si="169"/>
        <v>连续三月交易上升</v>
      </c>
      <c r="C696" s="2" t="str">
        <f t="shared" si="171"/>
        <v/>
      </c>
      <c r="D696" s="56" t="str">
        <f t="shared" si="172"/>
        <v>-</v>
      </c>
      <c r="E696" s="84" t="s">
        <v>1906</v>
      </c>
      <c r="F696" s="58">
        <v>45538.8465204977</v>
      </c>
      <c r="G696" s="59" t="s">
        <v>38</v>
      </c>
      <c r="H696" s="59" t="s">
        <v>39</v>
      </c>
      <c r="I696" s="59" t="s">
        <v>40</v>
      </c>
      <c r="J696" s="59" t="s">
        <v>102</v>
      </c>
      <c r="K696" s="59" t="s">
        <v>1907</v>
      </c>
      <c r="L696" s="59"/>
      <c r="M696" s="60">
        <v>46104.3600231481</v>
      </c>
      <c r="N696" s="60">
        <v>46103.8805239699</v>
      </c>
      <c r="O696" s="60">
        <v>46103.873755463</v>
      </c>
      <c r="P696" s="60">
        <v>46098.6368166319</v>
      </c>
      <c r="Q696" s="60">
        <v>46104.3839374074</v>
      </c>
      <c r="R696" s="59">
        <v>4171.17</v>
      </c>
      <c r="S696" s="59">
        <v>21258.62</v>
      </c>
      <c r="T696" s="59">
        <v>59472.95</v>
      </c>
      <c r="U696" s="59">
        <v>53254.34</v>
      </c>
      <c r="V696" s="59">
        <v>94</v>
      </c>
      <c r="W696" s="59">
        <v>427</v>
      </c>
      <c r="X696" s="59">
        <v>1261</v>
      </c>
      <c r="Y696" s="59">
        <v>1119</v>
      </c>
      <c r="Z696" s="59">
        <v>56.6535531915</v>
      </c>
      <c r="AA696" s="59">
        <v>0.4220060014</v>
      </c>
      <c r="AB696" s="59">
        <v>-0.3574036766</v>
      </c>
      <c r="AC696" s="59">
        <v>-0.3683268934</v>
      </c>
      <c r="AD696" s="61">
        <f>IF(AND($G696="正式版",$H696="中西医诊所"),IFERROR(R696/同类汇总数据!C$3,0),IF(AND($G696="正式版",$H696="中医诊所"),IFERROR(R696/同类汇总数据!C$4,0),IF(AND($G696="正式版",$H696="口腔诊所"),IFERROR(R696/同类汇总数据!C$5,0),IF(AND($G696="检查版",$H696="中西医诊所"),IFERROR(R696/同类汇总数据!C$6,0),IF(AND($G696="检查版",$H696="中医诊所"),IFERROR(R696/同类汇总数据!C$7,0),IF(AND($G696="检查版",$H696="口腔诊所"),IFERROR(R696/同类汇总数据!C$8,0),IF(AND($G696="互联网版",$H696="中西医诊所"),IFERROR(R696/同类汇总数据!C$9,0),IF(AND($G696="互联网版",$H696="中医诊所"),IFERROR(R696/同类汇总数据!C$10,0),IF(AND($G696="互联网版",$H696="口腔诊所"),IFERROR(R696/同类汇总数据!C$11,0))))))))))</f>
        <v>0.455778303059296</v>
      </c>
      <c r="AE696" s="61">
        <f>IF(AND($G696="正式版",$H696="中西医诊所"),IFERROR(S696/同类汇总数据!D$3,0),IF(AND($G696="正式版",$H696="中医诊所"),IFERROR(S696/同类汇总数据!D$4,0),IF(AND($G696="正式版",$H696="口腔诊所"),IFERROR(S696/同类汇总数据!D$5,0),IF(AND($G696="检查版",$H696="中西医诊所"),IFERROR(S696/同类汇总数据!D$6,0),IF(AND($G696="检查版",$H696="中医诊所"),IFERROR(S696/同类汇总数据!D$7,0),IF(AND($G696="检查版",$H696="口腔诊所"),IFERROR(S696/同类汇总数据!D$8,0),IF(AND($G696="互联网版",$H696="中西医诊所"),IFERROR(S696/同类汇总数据!D$9,0),IF(AND($G696="互联网版",$H696="中医诊所"),IFERROR(S696/同类汇总数据!D$10,0),IF(AND($G696="互联网版",$H696="口腔诊所"),IFERROR(S696/同类汇总数据!D$11,0))))))))))</f>
        <v>0.582688085656619</v>
      </c>
      <c r="AF696" s="61">
        <f>IF(AND($G696="正式版",$H696="中西医诊所"),IFERROR(T696/同类汇总数据!E$3,0),IF(AND($G696="正式版",$H696="中医诊所"),IFERROR(T696/同类汇总数据!E$4,0),IF(AND($G696="正式版",$H696="口腔诊所"),IFERROR(T696/同类汇总数据!E$5,0),IF(AND($G696="检查版",$H696="中西医诊所"),IFERROR(T696/同类汇总数据!E$6,0),IF(AND($G696="检查版",$H696="中医诊所"),IFERROR(T696/同类汇总数据!E$7,0),IF(AND($G696="检查版",$H696="口腔诊所"),IFERROR(T696/同类汇总数据!E$8,0),IF(AND($G696="互联网版",$H696="中西医诊所"),IFERROR(T696/同类汇总数据!E$9,0),IF(AND($G696="互联网版",$H696="中医诊所"),IFERROR(T696/同类汇总数据!E$10,0),IF(AND($G696="互联网版",$H696="口腔诊所"),IFERROR(T696/同类汇总数据!E$11,0))))))))))</f>
        <v>0.545042323389342</v>
      </c>
      <c r="AG696" s="61">
        <f>IF(AND($G696="正式版",$H696="中西医诊所"),IFERROR(U696/同类汇总数据!F$3,0),IF(AND($G696="正式版",$H696="中医诊所"),IFERROR(U696/同类汇总数据!F$4,0),IF(AND($G696="正式版",$H696="口腔诊所"),IFERROR(U696/同类汇总数据!F$5,0),IF(AND($G696="检查版",$H696="中西医诊所"),IFERROR(U696/同类汇总数据!F$6,0),IF(AND($G696="检查版",$H696="中医诊所"),IFERROR(U696/同类汇总数据!F$7,0),IF(AND($G696="检查版",$H696="口腔诊所"),IFERROR(U696/同类汇总数据!F$8,0),IF(AND($G696="互联网版",$H696="中西医诊所"),IFERROR(U696/同类汇总数据!F$9,0),IF(AND($G696="互联网版",$H696="中医诊所"),IFERROR(U696/同类汇总数据!F$10,0),IF(AND($G696="互联网版",$H696="口腔诊所"),IFERROR(U696/同类汇总数据!F$11,0))))))))))</f>
        <v>0.555176966002006</v>
      </c>
      <c r="AH696" s="61">
        <f>IF(AND($G696="正式版",$H696="中西医诊所"),IFERROR(V696/同类汇总数据!G$3,0),IF(AND($G696="正式版",$H696="中医诊所"),IFERROR(V696/同类汇总数据!G$4,0),IF(AND($G696="正式版",$H696="口腔诊所"),IFERROR(V696/同类汇总数据!G$5,0),IF(AND($G696="检查版",$H696="中西医诊所"),IFERROR(V696/同类汇总数据!G$6,0),IF(AND($G696="检查版",$H696="中医诊所"),IFERROR(V696/同类汇总数据!G$7,0),IF(AND($G696="检查版",$H696="口腔诊所"),IFERROR(V696/同类汇总数据!G$8,0),IF(AND($G696="互联网版",$H696="中西医诊所"),IFERROR(V696/同类汇总数据!G$9,0),IF(AND($G696="互联网版",$H696="中医诊所"),IFERROR(V696/同类汇总数据!G$10,0),IF(AND($G696="互联网版",$H696="口腔诊所"),IFERROR(V696/同类汇总数据!G$11,0))))))))))</f>
        <v>0.991549676111353</v>
      </c>
      <c r="AI696" s="61">
        <f>IF(AND($G696="正式版",$H696="中西医诊所"),IFERROR(W696/同类汇总数据!H$3,0),IF(AND($G696="正式版",$H696="中医诊所"),IFERROR(W696/同类汇总数据!H$4,0),IF(AND($G696="正式版",$H696="口腔诊所"),IFERROR(W696/同类汇总数据!H$5,0),IF(AND($G696="检查版",$H696="中西医诊所"),IFERROR(W696/同类汇总数据!H$6,0),IF(AND($G696="检查版",$H696="中医诊所"),IFERROR(W696/同类汇总数据!H$7,0),IF(AND($G696="检查版",$H696="口腔诊所"),IFERROR(W696/同类汇总数据!H$8,0),IF(AND($G696="互联网版",$H696="中西医诊所"),IFERROR(W696/同类汇总数据!H$9,0),IF(AND($G696="互联网版",$H696="中医诊所"),IFERROR(W696/同类汇总数据!H$10,0),IF(AND($G696="互联网版",$H696="口腔诊所"),IFERROR(W696/同类汇总数据!H$11,0))))))))))</f>
        <v>1.16784599967618</v>
      </c>
      <c r="AJ696" s="61">
        <f>IF(AND($G696="正式版",$H696="中西医诊所"),IFERROR(X696/同类汇总数据!I$3,0),IF(AND($G696="正式版",$H696="中医诊所"),IFERROR(X696/同类汇总数据!I$4,0),IF(AND($G696="正式版",$H696="口腔诊所"),IFERROR(X696/同类汇总数据!I$5,0),IF(AND($G696="检查版",$H696="中西医诊所"),IFERROR(X696/同类汇总数据!I$6,0),IF(AND($G696="检查版",$H696="中医诊所"),IFERROR(X696/同类汇总数据!I$7,0),IF(AND($G696="检查版",$H696="口腔诊所"),IFERROR(X696/同类汇总数据!I$8,0),IF(AND($G696="互联网版",$H696="中西医诊所"),IFERROR(X696/同类汇总数据!I$9,0),IF(AND($G696="互联网版",$H696="中医诊所"),IFERROR(X696/同类汇总数据!I$10,0),IF(AND($G696="互联网版",$H696="口腔诊所"),IFERROR(X696/同类汇总数据!I$11,0))))))))))</f>
        <v>1.1150313566094</v>
      </c>
      <c r="AK696" s="61">
        <f>IF(AND($G696="正式版",$H696="中西医诊所"),IFERROR(Y696/同类汇总数据!J$3,0),IF(AND($G696="正式版",$H696="中医诊所"),IFERROR(Y696/同类汇总数据!J$4,0),IF(AND($G696="正式版",$H696="口腔诊所"),IFERROR(Y696/同类汇总数据!J$5,0),IF(AND($G696="检查版",$H696="中西医诊所"),IFERROR(Y696/同类汇总数据!J$6,0),IF(AND($G696="检查版",$H696="中医诊所"),IFERROR(Y696/同类汇总数据!J$7,0),IF(AND($G696="检查版",$H696="口腔诊所"),IFERROR(Y696/同类汇总数据!J$8,0),IF(AND($G696="互联网版",$H696="中西医诊所"),IFERROR(Y696/同类汇总数据!J$9,0),IF(AND($G696="互联网版",$H696="中医诊所"),IFERROR(Y696/同类汇总数据!J$10,0),IF(AND($G696="互联网版",$H696="口腔诊所"),IFERROR(Y696/同类汇总数据!J$11,0))))))))))</f>
        <v>1.11812517886006</v>
      </c>
      <c r="AL696" s="62" t="str">
        <f ca="1" t="shared" si="173"/>
        <v>-</v>
      </c>
      <c r="AM696" s="62" t="str">
        <f t="shared" si="174"/>
        <v/>
      </c>
      <c r="AN696" s="5" t="str">
        <f t="shared" si="175"/>
        <v/>
      </c>
      <c r="AO696" s="63">
        <f t="shared" si="176"/>
        <v>46104.3839374074</v>
      </c>
      <c r="AP696" s="5" t="str">
        <f t="shared" si="177"/>
        <v/>
      </c>
      <c r="AQ696" s="60">
        <v>45537.8638165046</v>
      </c>
    </row>
    <row r="697" ht="17" spans="1:43">
      <c r="A697" s="5">
        <f t="shared" si="181"/>
        <v>694</v>
      </c>
      <c r="B697" s="55" t="str">
        <f t="shared" si="169"/>
        <v>连续三月交易上升</v>
      </c>
      <c r="C697" s="2" t="str">
        <f t="shared" si="171"/>
        <v/>
      </c>
      <c r="D697" s="56" t="str">
        <f t="shared" si="172"/>
        <v>-</v>
      </c>
      <c r="E697" s="84" t="s">
        <v>1908</v>
      </c>
      <c r="F697" s="58">
        <v>45538.9045787847</v>
      </c>
      <c r="G697" s="59" t="s">
        <v>38</v>
      </c>
      <c r="H697" s="59" t="s">
        <v>39</v>
      </c>
      <c r="I697" s="59" t="s">
        <v>40</v>
      </c>
      <c r="J697" s="59" t="s">
        <v>85</v>
      </c>
      <c r="K697" s="59" t="s">
        <v>1909</v>
      </c>
      <c r="L697" s="59" t="s">
        <v>87</v>
      </c>
      <c r="M697" s="60">
        <v>46101.7971759259</v>
      </c>
      <c r="N697" s="60">
        <v>46097.4348700579</v>
      </c>
      <c r="O697" s="60">
        <v>46090.5790630787</v>
      </c>
      <c r="P697" s="60">
        <v>46012.5208139931</v>
      </c>
      <c r="Q697" s="60">
        <v>45792.4391372454</v>
      </c>
      <c r="R697" s="59">
        <v>1069</v>
      </c>
      <c r="S697" s="59">
        <v>1608.6</v>
      </c>
      <c r="T697" s="59">
        <v>2006.6</v>
      </c>
      <c r="U697" s="59">
        <v>2006.6</v>
      </c>
      <c r="V697" s="59">
        <v>1</v>
      </c>
      <c r="W697" s="59">
        <v>4</v>
      </c>
      <c r="X697" s="59">
        <v>5</v>
      </c>
      <c r="Y697" s="59">
        <v>5</v>
      </c>
      <c r="Z697" s="59">
        <v>501.65</v>
      </c>
      <c r="AA697" s="59">
        <v>3.0417085427</v>
      </c>
      <c r="AB697" s="59"/>
      <c r="AC697" s="59"/>
      <c r="AD697" s="61">
        <f>IF(AND($G697="正式版",$H697="中西医诊所"),IFERROR(R697/同类汇总数据!C$3,0),IF(AND($G697="正式版",$H697="中医诊所"),IFERROR(R697/同类汇总数据!C$4,0),IF(AND($G697="正式版",$H697="口腔诊所"),IFERROR(R697/同类汇总数据!C$5,0),IF(AND($G697="检查版",$H697="中西医诊所"),IFERROR(R697/同类汇总数据!C$6,0),IF(AND($G697="检查版",$H697="中医诊所"),IFERROR(R697/同类汇总数据!C$7,0),IF(AND($G697="检查版",$H697="口腔诊所"),IFERROR(R697/同类汇总数据!C$8,0),IF(AND($G697="互联网版",$H697="中西医诊所"),IFERROR(R697/同类汇总数据!C$9,0),IF(AND($G697="互联网版",$H697="中医诊所"),IFERROR(R697/同类汇总数据!C$10,0),IF(AND($G697="互联网版",$H697="口腔诊所"),IFERROR(R697/同类汇总数据!C$11,0))))))))))</f>
        <v>0.116808235092405</v>
      </c>
      <c r="AE697" s="61">
        <f>IF(AND($G697="正式版",$H697="中西医诊所"),IFERROR(S697/同类汇总数据!D$3,0),IF(AND($G697="正式版",$H697="中医诊所"),IFERROR(S697/同类汇总数据!D$4,0),IF(AND($G697="正式版",$H697="口腔诊所"),IFERROR(S697/同类汇总数据!D$5,0),IF(AND($G697="检查版",$H697="中西医诊所"),IFERROR(S697/同类汇总数据!D$6,0),IF(AND($G697="检查版",$H697="中医诊所"),IFERROR(S697/同类汇总数据!D$7,0),IF(AND($G697="检查版",$H697="口腔诊所"),IFERROR(S697/同类汇总数据!D$8,0),IF(AND($G697="互联网版",$H697="中西医诊所"),IFERROR(S697/同类汇总数据!D$9,0),IF(AND($G697="互联网版",$H697="中医诊所"),IFERROR(S697/同类汇总数据!D$10,0),IF(AND($G697="互联网版",$H697="口腔诊所"),IFERROR(S697/同类汇总数据!D$11,0))))))))))</f>
        <v>0.0440909172179209</v>
      </c>
      <c r="AF697" s="61">
        <f>IF(AND($G697="正式版",$H697="中西医诊所"),IFERROR(T697/同类汇总数据!E$3,0),IF(AND($G697="正式版",$H697="中医诊所"),IFERROR(T697/同类汇总数据!E$4,0),IF(AND($G697="正式版",$H697="口腔诊所"),IFERROR(T697/同类汇总数据!E$5,0),IF(AND($G697="检查版",$H697="中西医诊所"),IFERROR(T697/同类汇总数据!E$6,0),IF(AND($G697="检查版",$H697="中医诊所"),IFERROR(T697/同类汇总数据!E$7,0),IF(AND($G697="检查版",$H697="口腔诊所"),IFERROR(T697/同类汇总数据!E$8,0),IF(AND($G697="互联网版",$H697="中西医诊所"),IFERROR(T697/同类汇总数据!E$9,0),IF(AND($G697="互联网版",$H697="中医诊所"),IFERROR(T697/同类汇总数据!E$10,0),IF(AND($G697="互联网版",$H697="口腔诊所"),IFERROR(T697/同类汇总数据!E$11,0))))))))))</f>
        <v>0.0183895691421571</v>
      </c>
      <c r="AG697" s="61">
        <f>IF(AND($G697="正式版",$H697="中西医诊所"),IFERROR(U697/同类汇总数据!F$3,0),IF(AND($G697="正式版",$H697="中医诊所"),IFERROR(U697/同类汇总数据!F$4,0),IF(AND($G697="正式版",$H697="口腔诊所"),IFERROR(U697/同类汇总数据!F$5,0),IF(AND($G697="检查版",$H697="中西医诊所"),IFERROR(U697/同类汇总数据!F$6,0),IF(AND($G697="检查版",$H697="中医诊所"),IFERROR(U697/同类汇总数据!F$7,0),IF(AND($G697="检查版",$H697="口腔诊所"),IFERROR(U697/同类汇总数据!F$8,0),IF(AND($G697="互联网版",$H697="中西医诊所"),IFERROR(U697/同类汇总数据!F$9,0),IF(AND($G697="互联网版",$H697="中医诊所"),IFERROR(U697/同类汇总数据!F$10,0),IF(AND($G697="互联网版",$H697="口腔诊所"),IFERROR(U697/同类汇总数据!F$11,0))))))))))</f>
        <v>0.0209188227659872</v>
      </c>
      <c r="AH697" s="61">
        <f>IF(AND($G697="正式版",$H697="中西医诊所"),IFERROR(V697/同类汇总数据!G$3,0),IF(AND($G697="正式版",$H697="中医诊所"),IFERROR(V697/同类汇总数据!G$4,0),IF(AND($G697="正式版",$H697="口腔诊所"),IFERROR(V697/同类汇总数据!G$5,0),IF(AND($G697="检查版",$H697="中西医诊所"),IFERROR(V697/同类汇总数据!G$6,0),IF(AND($G697="检查版",$H697="中医诊所"),IFERROR(V697/同类汇总数据!G$7,0),IF(AND($G697="检查版",$H697="口腔诊所"),IFERROR(V697/同类汇总数据!G$8,0),IF(AND($G697="互联网版",$H697="中西医诊所"),IFERROR(V697/同类汇总数据!G$9,0),IF(AND($G697="互联网版",$H697="中医诊所"),IFERROR(V697/同类汇总数据!G$10,0),IF(AND($G697="互联网版",$H697="口腔诊所"),IFERROR(V697/同类汇总数据!G$11,0))))))))))</f>
        <v>0.0105484008096952</v>
      </c>
      <c r="AI697" s="61">
        <f>IF(AND($G697="正式版",$H697="中西医诊所"),IFERROR(W697/同类汇总数据!H$3,0),IF(AND($G697="正式版",$H697="中医诊所"),IFERROR(W697/同类汇总数据!H$4,0),IF(AND($G697="正式版",$H697="口腔诊所"),IFERROR(W697/同类汇总数据!H$5,0),IF(AND($G697="检查版",$H697="中西医诊所"),IFERROR(W697/同类汇总数据!H$6,0),IF(AND($G697="检查版",$H697="中医诊所"),IFERROR(W697/同类汇总数据!H$7,0),IF(AND($G697="检查版",$H697="口腔诊所"),IFERROR(W697/同类汇总数据!H$8,0),IF(AND($G697="互联网版",$H697="中西医诊所"),IFERROR(W697/同类汇总数据!H$9,0),IF(AND($G697="互联网版",$H697="中医诊所"),IFERROR(W697/同类汇总数据!H$10,0),IF(AND($G697="互联网版",$H697="口腔诊所"),IFERROR(W697/同类汇总数据!H$11,0))))))))))</f>
        <v>0.010940009364648</v>
      </c>
      <c r="AJ697" s="61">
        <f>IF(AND($G697="正式版",$H697="中西医诊所"),IFERROR(X697/同类汇总数据!I$3,0),IF(AND($G697="正式版",$H697="中医诊所"),IFERROR(X697/同类汇总数据!I$4,0),IF(AND($G697="正式版",$H697="口腔诊所"),IFERROR(X697/同类汇总数据!I$5,0),IF(AND($G697="检查版",$H697="中西医诊所"),IFERROR(X697/同类汇总数据!I$6,0),IF(AND($G697="检查版",$H697="中医诊所"),IFERROR(X697/同类汇总数据!I$7,0),IF(AND($G697="检查版",$H697="口腔诊所"),IFERROR(X697/同类汇总数据!I$8,0),IF(AND($G697="互联网版",$H697="中西医诊所"),IFERROR(X697/同类汇总数据!I$9,0),IF(AND($G697="互联网版",$H697="中医诊所"),IFERROR(X697/同类汇总数据!I$10,0),IF(AND($G697="互联网版",$H697="口腔诊所"),IFERROR(X697/同类汇总数据!I$11,0))))))))))</f>
        <v>0.00442121870186122</v>
      </c>
      <c r="AK697" s="61">
        <f>IF(AND($G697="正式版",$H697="中西医诊所"),IFERROR(Y697/同类汇总数据!J$3,0),IF(AND($G697="正式版",$H697="中医诊所"),IFERROR(Y697/同类汇总数据!J$4,0),IF(AND($G697="正式版",$H697="口腔诊所"),IFERROR(Y697/同类汇总数据!J$5,0),IF(AND($G697="检查版",$H697="中西医诊所"),IFERROR(Y697/同类汇总数据!J$6,0),IF(AND($G697="检查版",$H697="中医诊所"),IFERROR(Y697/同类汇总数据!J$7,0),IF(AND($G697="检查版",$H697="口腔诊所"),IFERROR(Y697/同类汇总数据!J$8,0),IF(AND($G697="互联网版",$H697="中西医诊所"),IFERROR(Y697/同类汇总数据!J$9,0),IF(AND($G697="互联网版",$H697="中医诊所"),IFERROR(Y697/同类汇总数据!J$10,0),IF(AND($G697="互联网版",$H697="口腔诊所"),IFERROR(Y697/同类汇总数据!J$11,0))))))))))</f>
        <v>0.00499609105835594</v>
      </c>
      <c r="AL697" s="62" t="str">
        <f ca="1" t="shared" si="173"/>
        <v>-</v>
      </c>
      <c r="AM697" s="62" t="str">
        <f t="shared" si="174"/>
        <v>低于同行20%</v>
      </c>
      <c r="AN697" s="5" t="str">
        <f t="shared" si="175"/>
        <v>低于同行20%</v>
      </c>
      <c r="AO697" s="63">
        <f t="shared" si="176"/>
        <v>46101.7971759259</v>
      </c>
      <c r="AP697" s="5" t="str">
        <f t="shared" si="177"/>
        <v/>
      </c>
      <c r="AQ697" s="60">
        <v>45538.5587089699</v>
      </c>
    </row>
    <row r="698" ht="17" spans="1:43">
      <c r="A698" s="5">
        <f t="shared" si="181"/>
        <v>695</v>
      </c>
      <c r="B698" s="55" t="str">
        <f t="shared" si="169"/>
        <v>无交易</v>
      </c>
      <c r="C698" s="2" t="str">
        <f t="shared" si="171"/>
        <v/>
      </c>
      <c r="D698" s="56" t="str">
        <f t="shared" si="172"/>
        <v>可能流失</v>
      </c>
      <c r="E698" s="84" t="s">
        <v>1910</v>
      </c>
      <c r="F698" s="58">
        <v>45538.9063957523</v>
      </c>
      <c r="G698" s="59" t="s">
        <v>38</v>
      </c>
      <c r="H698" s="59" t="s">
        <v>63</v>
      </c>
      <c r="I698" s="59" t="s">
        <v>40</v>
      </c>
      <c r="J698" s="59" t="s">
        <v>280</v>
      </c>
      <c r="K698" s="59" t="s">
        <v>1911</v>
      </c>
      <c r="L698" s="59"/>
      <c r="M698" s="60">
        <v>46082.4857638889</v>
      </c>
      <c r="N698" s="60">
        <v>46058.6307086806</v>
      </c>
      <c r="O698" s="60">
        <v>46058.6300496644</v>
      </c>
      <c r="P698" s="60">
        <v>45975.4350146643</v>
      </c>
      <c r="Q698" s="60">
        <v>46054.6191532986</v>
      </c>
      <c r="R698" s="59"/>
      <c r="S698" s="59"/>
      <c r="T698" s="59">
        <v>33593</v>
      </c>
      <c r="U698" s="59">
        <v>24825</v>
      </c>
      <c r="V698" s="59"/>
      <c r="W698" s="59"/>
      <c r="X698" s="59">
        <v>23</v>
      </c>
      <c r="Y698" s="59">
        <v>16</v>
      </c>
      <c r="Z698" s="85" t="s">
        <v>1912</v>
      </c>
      <c r="AA698" s="59"/>
      <c r="AB698" s="59">
        <v>-0.3601972078</v>
      </c>
      <c r="AC698" s="59">
        <v>-0.4480101312</v>
      </c>
      <c r="AD698" s="61">
        <f>IF(AND($G698="正式版",$H698="中西医诊所"),IFERROR(R698/同类汇总数据!C$3,0),IF(AND($G698="正式版",$H698="中医诊所"),IFERROR(R698/同类汇总数据!C$4,0),IF(AND($G698="正式版",$H698="口腔诊所"),IFERROR(R698/同类汇总数据!C$5,0),IF(AND($G698="检查版",$H698="中西医诊所"),IFERROR(R698/同类汇总数据!C$6,0),IF(AND($G698="检查版",$H698="中医诊所"),IFERROR(R698/同类汇总数据!C$7,0),IF(AND($G698="检查版",$H698="口腔诊所"),IFERROR(R698/同类汇总数据!C$8,0),IF(AND($G698="互联网版",$H698="中西医诊所"),IFERROR(R698/同类汇总数据!C$9,0),IF(AND($G698="互联网版",$H698="中医诊所"),IFERROR(R698/同类汇总数据!C$10,0),IF(AND($G698="互联网版",$H698="口腔诊所"),IFERROR(R698/同类汇总数据!C$11,0))))))))))</f>
        <v>0</v>
      </c>
      <c r="AE698" s="61">
        <f>IF(AND($G698="正式版",$H698="中西医诊所"),IFERROR(S698/同类汇总数据!D$3,0),IF(AND($G698="正式版",$H698="中医诊所"),IFERROR(S698/同类汇总数据!D$4,0),IF(AND($G698="正式版",$H698="口腔诊所"),IFERROR(S698/同类汇总数据!D$5,0),IF(AND($G698="检查版",$H698="中西医诊所"),IFERROR(S698/同类汇总数据!D$6,0),IF(AND($G698="检查版",$H698="中医诊所"),IFERROR(S698/同类汇总数据!D$7,0),IF(AND($G698="检查版",$H698="口腔诊所"),IFERROR(S698/同类汇总数据!D$8,0),IF(AND($G698="互联网版",$H698="中西医诊所"),IFERROR(S698/同类汇总数据!D$9,0),IF(AND($G698="互联网版",$H698="中医诊所"),IFERROR(S698/同类汇总数据!D$10,0),IF(AND($G698="互联网版",$H698="口腔诊所"),IFERROR(S698/同类汇总数据!D$11,0))))))))))</f>
        <v>0</v>
      </c>
      <c r="AF698" s="61">
        <f>IF(AND($G698="正式版",$H698="中西医诊所"),IFERROR(T698/同类汇总数据!E$3,0),IF(AND($G698="正式版",$H698="中医诊所"),IFERROR(T698/同类汇总数据!E$4,0),IF(AND($G698="正式版",$H698="口腔诊所"),IFERROR(T698/同类汇总数据!E$5,0),IF(AND($G698="检查版",$H698="中西医诊所"),IFERROR(T698/同类汇总数据!E$6,0),IF(AND($G698="检查版",$H698="中医诊所"),IFERROR(T698/同类汇总数据!E$7,0),IF(AND($G698="检查版",$H698="口腔诊所"),IFERROR(T698/同类汇总数据!E$8,0),IF(AND($G698="互联网版",$H698="中西医诊所"),IFERROR(T698/同类汇总数据!E$9,0),IF(AND($G698="互联网版",$H698="中医诊所"),IFERROR(T698/同类汇总数据!E$10,0),IF(AND($G698="互联网版",$H698="口腔诊所"),IFERROR(T698/同类汇总数据!E$11,0))))))))))</f>
        <v>0.303002802844221</v>
      </c>
      <c r="AG698" s="61">
        <f>IF(AND($G698="正式版",$H698="中西医诊所"),IFERROR(U698/同类汇总数据!F$3,0),IF(AND($G698="正式版",$H698="中医诊所"),IFERROR(U698/同类汇总数据!F$4,0),IF(AND($G698="正式版",$H698="口腔诊所"),IFERROR(U698/同类汇总数据!F$5,0),IF(AND($G698="检查版",$H698="中西医诊所"),IFERROR(U698/同类汇总数据!F$6,0),IF(AND($G698="检查版",$H698="中医诊所"),IFERROR(U698/同类汇总数据!F$7,0),IF(AND($G698="检查版",$H698="口腔诊所"),IFERROR(U698/同类汇总数据!F$8,0),IF(AND($G698="互联网版",$H698="中西医诊所"),IFERROR(U698/同类汇总数据!F$9,0),IF(AND($G698="互联网版",$H698="中医诊所"),IFERROR(U698/同类汇总数据!F$10,0),IF(AND($G698="互联网版",$H698="口腔诊所"),IFERROR(U698/同类汇总数据!F$11,0))))))))))</f>
        <v>0.248503482729484</v>
      </c>
      <c r="AH698" s="61">
        <f>IF(AND($G698="正式版",$H698="中西医诊所"),IFERROR(V698/同类汇总数据!G$3,0),IF(AND($G698="正式版",$H698="中医诊所"),IFERROR(V698/同类汇总数据!G$4,0),IF(AND($G698="正式版",$H698="口腔诊所"),IFERROR(V698/同类汇总数据!G$5,0),IF(AND($G698="检查版",$H698="中西医诊所"),IFERROR(V698/同类汇总数据!G$6,0),IF(AND($G698="检查版",$H698="中医诊所"),IFERROR(V698/同类汇总数据!G$7,0),IF(AND($G698="检查版",$H698="口腔诊所"),IFERROR(V698/同类汇总数据!G$8,0),IF(AND($G698="互联网版",$H698="中西医诊所"),IFERROR(V698/同类汇总数据!G$9,0),IF(AND($G698="互联网版",$H698="中医诊所"),IFERROR(V698/同类汇总数据!G$10,0),IF(AND($G698="互联网版",$H698="口腔诊所"),IFERROR(V698/同类汇总数据!G$11,0))))))))))</f>
        <v>0</v>
      </c>
      <c r="AI698" s="61">
        <f>IF(AND($G698="正式版",$H698="中西医诊所"),IFERROR(W698/同类汇总数据!H$3,0),IF(AND($G698="正式版",$H698="中医诊所"),IFERROR(W698/同类汇总数据!H$4,0),IF(AND($G698="正式版",$H698="口腔诊所"),IFERROR(W698/同类汇总数据!H$5,0),IF(AND($G698="检查版",$H698="中西医诊所"),IFERROR(W698/同类汇总数据!H$6,0),IF(AND($G698="检查版",$H698="中医诊所"),IFERROR(W698/同类汇总数据!H$7,0),IF(AND($G698="检查版",$H698="口腔诊所"),IFERROR(W698/同类汇总数据!H$8,0),IF(AND($G698="互联网版",$H698="中西医诊所"),IFERROR(W698/同类汇总数据!H$9,0),IF(AND($G698="互联网版",$H698="中医诊所"),IFERROR(W698/同类汇总数据!H$10,0),IF(AND($G698="互联网版",$H698="口腔诊所"),IFERROR(W698/同类汇总数据!H$11,0))))))))))</f>
        <v>0</v>
      </c>
      <c r="AJ698" s="61">
        <f>IF(AND($G698="正式版",$H698="中西医诊所"),IFERROR(X698/同类汇总数据!I$3,0),IF(AND($G698="正式版",$H698="中医诊所"),IFERROR(X698/同类汇总数据!I$4,0),IF(AND($G698="正式版",$H698="口腔诊所"),IFERROR(X698/同类汇总数据!I$5,0),IF(AND($G698="检查版",$H698="中西医诊所"),IFERROR(X698/同类汇总数据!I$6,0),IF(AND($G698="检查版",$H698="中医诊所"),IFERROR(X698/同类汇总数据!I$7,0),IF(AND($G698="检查版",$H698="口腔诊所"),IFERROR(X698/同类汇总数据!I$8,0),IF(AND($G698="互联网版",$H698="中西医诊所"),IFERROR(X698/同类汇总数据!I$9,0),IF(AND($G698="互联网版",$H698="中医诊所"),IFERROR(X698/同类汇总数据!I$10,0),IF(AND($G698="互联网版",$H698="口腔诊所"),IFERROR(X698/同类汇总数据!I$11,0))))))))))</f>
        <v>0.155888343279687</v>
      </c>
      <c r="AK698" s="61">
        <f>IF(AND($G698="正式版",$H698="中西医诊所"),IFERROR(Y698/同类汇总数据!J$3,0),IF(AND($G698="正式版",$H698="中医诊所"),IFERROR(Y698/同类汇总数据!J$4,0),IF(AND($G698="正式版",$H698="口腔诊所"),IFERROR(Y698/同类汇总数据!J$5,0),IF(AND($G698="检查版",$H698="中西医诊所"),IFERROR(Y698/同类汇总数据!J$6,0),IF(AND($G698="检查版",$H698="中医诊所"),IFERROR(Y698/同类汇总数据!J$7,0),IF(AND($G698="检查版",$H698="口腔诊所"),IFERROR(Y698/同类汇总数据!J$8,0),IF(AND($G698="互联网版",$H698="中西医诊所"),IFERROR(Y698/同类汇总数据!J$9,0),IF(AND($G698="互联网版",$H698="中医诊所"),IFERROR(Y698/同类汇总数据!J$10,0),IF(AND($G698="互联网版",$H698="口腔诊所"),IFERROR(Y698/同类汇总数据!J$11,0))))))))))</f>
        <v>0.120475486626844</v>
      </c>
      <c r="AL698" s="62" t="str">
        <f ca="1" t="shared" si="173"/>
        <v>最近一周未操作</v>
      </c>
      <c r="AM698" s="62" t="str">
        <f t="shared" si="174"/>
        <v>低于同行20%</v>
      </c>
      <c r="AN698" s="5" t="str">
        <f t="shared" si="175"/>
        <v>低于同行20%</v>
      </c>
      <c r="AO698" s="63">
        <f t="shared" si="176"/>
        <v>46082.4857638889</v>
      </c>
      <c r="AP698" s="5" t="str">
        <f t="shared" si="177"/>
        <v/>
      </c>
      <c r="AQ698" s="60">
        <v>45538.8414076157</v>
      </c>
    </row>
    <row r="699" ht="17" spans="1:43">
      <c r="A699" s="5">
        <f t="shared" si="181"/>
        <v>696</v>
      </c>
      <c r="B699" s="55" t="str">
        <f t="shared" si="169"/>
        <v>连续三月交易上升</v>
      </c>
      <c r="C699" s="2" t="str">
        <f t="shared" si="171"/>
        <v/>
      </c>
      <c r="D699" s="56" t="str">
        <f t="shared" si="172"/>
        <v>-</v>
      </c>
      <c r="E699" s="84" t="s">
        <v>1913</v>
      </c>
      <c r="F699" s="58">
        <v>45538.9124919907</v>
      </c>
      <c r="G699" s="59" t="s">
        <v>38</v>
      </c>
      <c r="H699" s="59" t="s">
        <v>66</v>
      </c>
      <c r="I699" s="59" t="s">
        <v>40</v>
      </c>
      <c r="J699" s="59" t="s">
        <v>75</v>
      </c>
      <c r="K699" s="59" t="s">
        <v>1914</v>
      </c>
      <c r="L699" s="59" t="s">
        <v>1915</v>
      </c>
      <c r="M699" s="60">
        <v>46104.3502662037</v>
      </c>
      <c r="N699" s="60">
        <v>46103.4788495602</v>
      </c>
      <c r="O699" s="60">
        <v>46103.4777259491</v>
      </c>
      <c r="P699" s="60">
        <v>46085.4472469097</v>
      </c>
      <c r="Q699" s="60">
        <v>46103.4648938657</v>
      </c>
      <c r="R699" s="59">
        <v>19713.44</v>
      </c>
      <c r="S699" s="59">
        <v>76668.55</v>
      </c>
      <c r="T699" s="59">
        <v>230674.92</v>
      </c>
      <c r="U699" s="59">
        <v>203138.31</v>
      </c>
      <c r="V699" s="59">
        <v>78</v>
      </c>
      <c r="W699" s="59">
        <v>318</v>
      </c>
      <c r="X699" s="59">
        <v>996</v>
      </c>
      <c r="Y699" s="59">
        <v>887</v>
      </c>
      <c r="Z699" s="59">
        <v>605.9432238806</v>
      </c>
      <c r="AA699" s="59">
        <v>0.2390241987</v>
      </c>
      <c r="AB699" s="59">
        <v>-0.3283471293</v>
      </c>
      <c r="AC699" s="59">
        <v>-0.174653474</v>
      </c>
      <c r="AD699" s="61">
        <f>IF(AND($G699="正式版",$H699="中西医诊所"),IFERROR(R699/同类汇总数据!C$3,0),IF(AND($G699="正式版",$H699="中医诊所"),IFERROR(R699/同类汇总数据!C$4,0),IF(AND($G699="正式版",$H699="口腔诊所"),IFERROR(R699/同类汇总数据!C$5,0),IF(AND($G699="检查版",$H699="中西医诊所"),IFERROR(R699/同类汇总数据!C$6,0),IF(AND($G699="检查版",$H699="中医诊所"),IFERROR(R699/同类汇总数据!C$7,0),IF(AND($G699="检查版",$H699="口腔诊所"),IFERROR(R699/同类汇总数据!C$8,0),IF(AND($G699="互联网版",$H699="中西医诊所"),IFERROR(R699/同类汇总数据!C$9,0),IF(AND($G699="互联网版",$H699="中医诊所"),IFERROR(R699/同类汇总数据!C$10,0),IF(AND($G699="互联网版",$H699="口腔诊所"),IFERROR(R699/同类汇总数据!C$11,0))))))))))</f>
        <v>2.83768721829593</v>
      </c>
      <c r="AE699" s="61">
        <f>IF(AND($G699="正式版",$H699="中西医诊所"),IFERROR(S699/同类汇总数据!D$3,0),IF(AND($G699="正式版",$H699="中医诊所"),IFERROR(S699/同类汇总数据!D$4,0),IF(AND($G699="正式版",$H699="口腔诊所"),IFERROR(S699/同类汇总数据!D$5,0),IF(AND($G699="检查版",$H699="中西医诊所"),IFERROR(S699/同类汇总数据!D$6,0),IF(AND($G699="检查版",$H699="中医诊所"),IFERROR(S699/同类汇总数据!D$7,0),IF(AND($G699="检查版",$H699="口腔诊所"),IFERROR(S699/同类汇总数据!D$8,0),IF(AND($G699="互联网版",$H699="中西医诊所"),IFERROR(S699/同类汇总数据!D$9,0),IF(AND($G699="互联网版",$H699="中医诊所"),IFERROR(S699/同类汇总数据!D$10,0),IF(AND($G699="互联网版",$H699="口腔诊所"),IFERROR(S699/同类汇总数据!D$11,0))))))))))</f>
        <v>2.84439440709706</v>
      </c>
      <c r="AF699" s="61">
        <f>IF(AND($G699="正式版",$H699="中西医诊所"),IFERROR(T699/同类汇总数据!E$3,0),IF(AND($G699="正式版",$H699="中医诊所"),IFERROR(T699/同类汇总数据!E$4,0),IF(AND($G699="正式版",$H699="口腔诊所"),IFERROR(T699/同类汇总数据!E$5,0),IF(AND($G699="检查版",$H699="中西医诊所"),IFERROR(T699/同类汇总数据!E$6,0),IF(AND($G699="检查版",$H699="中医诊所"),IFERROR(T699/同类汇总数据!E$7,0),IF(AND($G699="检查版",$H699="口腔诊所"),IFERROR(T699/同类汇总数据!E$8,0),IF(AND($G699="互联网版",$H699="中西医诊所"),IFERROR(T699/同类汇总数据!E$9,0),IF(AND($G699="互联网版",$H699="中医诊所"),IFERROR(T699/同类汇总数据!E$10,0),IF(AND($G699="互联网版",$H699="口腔诊所"),IFERROR(T699/同类汇总数据!E$11,0))))))))))</f>
        <v>2.96403267655461</v>
      </c>
      <c r="AG699" s="61">
        <f>IF(AND($G699="正式版",$H699="中西医诊所"),IFERROR(U699/同类汇总数据!F$3,0),IF(AND($G699="正式版",$H699="中医诊所"),IFERROR(U699/同类汇总数据!F$4,0),IF(AND($G699="正式版",$H699="口腔诊所"),IFERROR(U699/同类汇总数据!F$5,0),IF(AND($G699="检查版",$H699="中西医诊所"),IFERROR(U699/同类汇总数据!F$6,0),IF(AND($G699="检查版",$H699="中医诊所"),IFERROR(U699/同类汇总数据!F$7,0),IF(AND($G699="检查版",$H699="口腔诊所"),IFERROR(U699/同类汇总数据!F$8,0),IF(AND($G699="互联网版",$H699="中西医诊所"),IFERROR(U699/同类汇总数据!F$9,0),IF(AND($G699="互联网版",$H699="中医诊所"),IFERROR(U699/同类汇总数据!F$10,0),IF(AND($G699="互联网版",$H699="口腔诊所"),IFERROR(U699/同类汇总数据!F$11,0))))))))))</f>
        <v>3.04158366538984</v>
      </c>
      <c r="AH699" s="61">
        <f>IF(AND($G699="正式版",$H699="中西医诊所"),IFERROR(V699/同类汇总数据!G$3,0),IF(AND($G699="正式版",$H699="中医诊所"),IFERROR(V699/同类汇总数据!G$4,0),IF(AND($G699="正式版",$H699="口腔诊所"),IFERROR(V699/同类汇总数据!G$5,0),IF(AND($G699="检查版",$H699="中西医诊所"),IFERROR(V699/同类汇总数据!G$6,0),IF(AND($G699="检查版",$H699="中医诊所"),IFERROR(V699/同类汇总数据!G$7,0),IF(AND($G699="检查版",$H699="口腔诊所"),IFERROR(V699/同类汇总数据!G$8,0),IF(AND($G699="互联网版",$H699="中西医诊所"),IFERROR(V699/同类汇总数据!G$9,0),IF(AND($G699="互联网版",$H699="中医诊所"),IFERROR(V699/同类汇总数据!G$10,0),IF(AND($G699="互联网版",$H699="口腔诊所"),IFERROR(V699/同类汇总数据!G$11,0))))))))))</f>
        <v>1.76196725903404</v>
      </c>
      <c r="AI699" s="61">
        <f>IF(AND($G699="正式版",$H699="中西医诊所"),IFERROR(W699/同类汇总数据!H$3,0),IF(AND($G699="正式版",$H699="中医诊所"),IFERROR(W699/同类汇总数据!H$4,0),IF(AND($G699="正式版",$H699="口腔诊所"),IFERROR(W699/同类汇总数据!H$5,0),IF(AND($G699="检查版",$H699="中西医诊所"),IFERROR(W699/同类汇总数据!H$6,0),IF(AND($G699="检查版",$H699="中医诊所"),IFERROR(W699/同类汇总数据!H$7,0),IF(AND($G699="检查版",$H699="口腔诊所"),IFERROR(W699/同类汇总数据!H$8,0),IF(AND($G699="互联网版",$H699="中西医诊所"),IFERROR(W699/同类汇总数据!H$9,0),IF(AND($G699="互联网版",$H699="中医诊所"),IFERROR(W699/同类汇总数据!H$10,0),IF(AND($G699="互联网版",$H699="口腔诊所"),IFERROR(W699/同类汇总数据!H$11,0))))))))))</f>
        <v>1.80720118525119</v>
      </c>
      <c r="AJ699" s="61">
        <f>IF(AND($G699="正式版",$H699="中西医诊所"),IFERROR(X699/同类汇总数据!I$3,0),IF(AND($G699="正式版",$H699="中医诊所"),IFERROR(X699/同类汇总数据!I$4,0),IF(AND($G699="正式版",$H699="口腔诊所"),IFERROR(X699/同类汇总数据!I$5,0),IF(AND($G699="检查版",$H699="中西医诊所"),IFERROR(X699/同类汇总数据!I$6,0),IF(AND($G699="检查版",$H699="中医诊所"),IFERROR(X699/同类汇总数据!I$7,0),IF(AND($G699="检查版",$H699="口腔诊所"),IFERROR(X699/同类汇总数据!I$8,0),IF(AND($G699="互联网版",$H699="中西医诊所"),IFERROR(X699/同类汇总数据!I$9,0),IF(AND($G699="互联网版",$H699="中医诊所"),IFERROR(X699/同类汇总数据!I$10,0),IF(AND($G699="互联网版",$H699="口腔诊所"),IFERROR(X699/同类汇总数据!I$11,0))))))))))</f>
        <v>1.92914461030698</v>
      </c>
      <c r="AK699" s="61">
        <f>IF(AND($G699="正式版",$H699="中西医诊所"),IFERROR(Y699/同类汇总数据!J$3,0),IF(AND($G699="正式版",$H699="中医诊所"),IFERROR(Y699/同类汇总数据!J$4,0),IF(AND($G699="正式版",$H699="口腔诊所"),IFERROR(Y699/同类汇总数据!J$5,0),IF(AND($G699="检查版",$H699="中西医诊所"),IFERROR(Y699/同类汇总数据!J$6,0),IF(AND($G699="检查版",$H699="中医诊所"),IFERROR(Y699/同类汇总数据!J$7,0),IF(AND($G699="检查版",$H699="口腔诊所"),IFERROR(Y699/同类汇总数据!J$8,0),IF(AND($G699="互联网版",$H699="中西医诊所"),IFERROR(Y699/同类汇总数据!J$9,0),IF(AND($G699="互联网版",$H699="中医诊所"),IFERROR(Y699/同类汇总数据!J$10,0),IF(AND($G699="互联网版",$H699="口腔诊所"),IFERROR(Y699/同类汇总数据!J$11,0))))))))))</f>
        <v>1.94619462999483</v>
      </c>
      <c r="AL699" s="62" t="str">
        <f ca="1" t="shared" si="173"/>
        <v>-</v>
      </c>
      <c r="AM699" s="62" t="str">
        <f t="shared" si="174"/>
        <v>高于同行100%</v>
      </c>
      <c r="AN699" s="5" t="str">
        <f t="shared" si="175"/>
        <v>高于同行150%</v>
      </c>
      <c r="AO699" s="63">
        <f t="shared" si="176"/>
        <v>46104.3502662037</v>
      </c>
      <c r="AP699" s="5" t="str">
        <f t="shared" si="177"/>
        <v/>
      </c>
      <c r="AQ699" s="60">
        <v>45538.8465204977</v>
      </c>
    </row>
    <row r="700" ht="17" spans="1:43">
      <c r="A700" s="5">
        <f t="shared" si="181"/>
        <v>697</v>
      </c>
      <c r="B700" s="55" t="str">
        <f t="shared" si="169"/>
        <v>无交易</v>
      </c>
      <c r="C700" s="2" t="str">
        <f t="shared" si="171"/>
        <v/>
      </c>
      <c r="D700" s="56" t="str">
        <f t="shared" si="172"/>
        <v>流失</v>
      </c>
      <c r="E700" s="84" t="s">
        <v>1916</v>
      </c>
      <c r="F700" s="58">
        <v>45539.6540412269</v>
      </c>
      <c r="G700" s="59" t="s">
        <v>38</v>
      </c>
      <c r="H700" s="59" t="s">
        <v>39</v>
      </c>
      <c r="I700" s="59" t="s">
        <v>40</v>
      </c>
      <c r="J700" s="59" t="s">
        <v>53</v>
      </c>
      <c r="K700" s="59" t="s">
        <v>1917</v>
      </c>
      <c r="L700" s="59" t="s">
        <v>83</v>
      </c>
      <c r="M700" s="60">
        <v>45565.7185763889</v>
      </c>
      <c r="N700" s="60"/>
      <c r="O700" s="60"/>
      <c r="P700" s="60"/>
      <c r="Q700" s="60"/>
      <c r="R700" s="59"/>
      <c r="S700" s="59"/>
      <c r="T700" s="59"/>
      <c r="U700" s="59"/>
      <c r="V700" s="59"/>
      <c r="W700" s="59"/>
      <c r="X700" s="59"/>
      <c r="Y700" s="59"/>
      <c r="Z700" s="59"/>
      <c r="AA700" s="59"/>
      <c r="AB700" s="59"/>
      <c r="AC700" s="59"/>
      <c r="AD700" s="61">
        <f>IF(AND($G700="正式版",$H700="中西医诊所"),IFERROR(R700/同类汇总数据!C$3,0),IF(AND($G700="正式版",$H700="中医诊所"),IFERROR(R700/同类汇总数据!C$4,0),IF(AND($G700="正式版",$H700="口腔诊所"),IFERROR(R700/同类汇总数据!C$5,0),IF(AND($G700="检查版",$H700="中西医诊所"),IFERROR(R700/同类汇总数据!C$6,0),IF(AND($G700="检查版",$H700="中医诊所"),IFERROR(R700/同类汇总数据!C$7,0),IF(AND($G700="检查版",$H700="口腔诊所"),IFERROR(R700/同类汇总数据!C$8,0),IF(AND($G700="互联网版",$H700="中西医诊所"),IFERROR(R700/同类汇总数据!C$9,0),IF(AND($G700="互联网版",$H700="中医诊所"),IFERROR(R700/同类汇总数据!C$10,0),IF(AND($G700="互联网版",$H700="口腔诊所"),IFERROR(R700/同类汇总数据!C$11,0))))))))))</f>
        <v>0</v>
      </c>
      <c r="AE700" s="61">
        <f>IF(AND($G700="正式版",$H700="中西医诊所"),IFERROR(S700/同类汇总数据!D$3,0),IF(AND($G700="正式版",$H700="中医诊所"),IFERROR(S700/同类汇总数据!D$4,0),IF(AND($G700="正式版",$H700="口腔诊所"),IFERROR(S700/同类汇总数据!D$5,0),IF(AND($G700="检查版",$H700="中西医诊所"),IFERROR(S700/同类汇总数据!D$6,0),IF(AND($G700="检查版",$H700="中医诊所"),IFERROR(S700/同类汇总数据!D$7,0),IF(AND($G700="检查版",$H700="口腔诊所"),IFERROR(S700/同类汇总数据!D$8,0),IF(AND($G700="互联网版",$H700="中西医诊所"),IFERROR(S700/同类汇总数据!D$9,0),IF(AND($G700="互联网版",$H700="中医诊所"),IFERROR(S700/同类汇总数据!D$10,0),IF(AND($G700="互联网版",$H700="口腔诊所"),IFERROR(S700/同类汇总数据!D$11,0))))))))))</f>
        <v>0</v>
      </c>
      <c r="AF700" s="61">
        <f>IF(AND($G700="正式版",$H700="中西医诊所"),IFERROR(T700/同类汇总数据!E$3,0),IF(AND($G700="正式版",$H700="中医诊所"),IFERROR(T700/同类汇总数据!E$4,0),IF(AND($G700="正式版",$H700="口腔诊所"),IFERROR(T700/同类汇总数据!E$5,0),IF(AND($G700="检查版",$H700="中西医诊所"),IFERROR(T700/同类汇总数据!E$6,0),IF(AND($G700="检查版",$H700="中医诊所"),IFERROR(T700/同类汇总数据!E$7,0),IF(AND($G700="检查版",$H700="口腔诊所"),IFERROR(T700/同类汇总数据!E$8,0),IF(AND($G700="互联网版",$H700="中西医诊所"),IFERROR(T700/同类汇总数据!E$9,0),IF(AND($G700="互联网版",$H700="中医诊所"),IFERROR(T700/同类汇总数据!E$10,0),IF(AND($G700="互联网版",$H700="口腔诊所"),IFERROR(T700/同类汇总数据!E$11,0))))))))))</f>
        <v>0</v>
      </c>
      <c r="AG700" s="61">
        <f>IF(AND($G700="正式版",$H700="中西医诊所"),IFERROR(U700/同类汇总数据!F$3,0),IF(AND($G700="正式版",$H700="中医诊所"),IFERROR(U700/同类汇总数据!F$4,0),IF(AND($G700="正式版",$H700="口腔诊所"),IFERROR(U700/同类汇总数据!F$5,0),IF(AND($G700="检查版",$H700="中西医诊所"),IFERROR(U700/同类汇总数据!F$6,0),IF(AND($G700="检查版",$H700="中医诊所"),IFERROR(U700/同类汇总数据!F$7,0),IF(AND($G700="检查版",$H700="口腔诊所"),IFERROR(U700/同类汇总数据!F$8,0),IF(AND($G700="互联网版",$H700="中西医诊所"),IFERROR(U700/同类汇总数据!F$9,0),IF(AND($G700="互联网版",$H700="中医诊所"),IFERROR(U700/同类汇总数据!F$10,0),IF(AND($G700="互联网版",$H700="口腔诊所"),IFERROR(U700/同类汇总数据!F$11,0))))))))))</f>
        <v>0</v>
      </c>
      <c r="AH700" s="61">
        <f>IF(AND($G700="正式版",$H700="中西医诊所"),IFERROR(V700/同类汇总数据!G$3,0),IF(AND($G700="正式版",$H700="中医诊所"),IFERROR(V700/同类汇总数据!G$4,0),IF(AND($G700="正式版",$H700="口腔诊所"),IFERROR(V700/同类汇总数据!G$5,0),IF(AND($G700="检查版",$H700="中西医诊所"),IFERROR(V700/同类汇总数据!G$6,0),IF(AND($G700="检查版",$H700="中医诊所"),IFERROR(V700/同类汇总数据!G$7,0),IF(AND($G700="检查版",$H700="口腔诊所"),IFERROR(V700/同类汇总数据!G$8,0),IF(AND($G700="互联网版",$H700="中西医诊所"),IFERROR(V700/同类汇总数据!G$9,0),IF(AND($G700="互联网版",$H700="中医诊所"),IFERROR(V700/同类汇总数据!G$10,0),IF(AND($G700="互联网版",$H700="口腔诊所"),IFERROR(V700/同类汇总数据!G$11,0))))))))))</f>
        <v>0</v>
      </c>
      <c r="AI700" s="61">
        <f>IF(AND($G700="正式版",$H700="中西医诊所"),IFERROR(W700/同类汇总数据!H$3,0),IF(AND($G700="正式版",$H700="中医诊所"),IFERROR(W700/同类汇总数据!H$4,0),IF(AND($G700="正式版",$H700="口腔诊所"),IFERROR(W700/同类汇总数据!H$5,0),IF(AND($G700="检查版",$H700="中西医诊所"),IFERROR(W700/同类汇总数据!H$6,0),IF(AND($G700="检查版",$H700="中医诊所"),IFERROR(W700/同类汇总数据!H$7,0),IF(AND($G700="检查版",$H700="口腔诊所"),IFERROR(W700/同类汇总数据!H$8,0),IF(AND($G700="互联网版",$H700="中西医诊所"),IFERROR(W700/同类汇总数据!H$9,0),IF(AND($G700="互联网版",$H700="中医诊所"),IFERROR(W700/同类汇总数据!H$10,0),IF(AND($G700="互联网版",$H700="口腔诊所"),IFERROR(W700/同类汇总数据!H$11,0))))))))))</f>
        <v>0</v>
      </c>
      <c r="AJ700" s="61">
        <f>IF(AND($G700="正式版",$H700="中西医诊所"),IFERROR(X700/同类汇总数据!I$3,0),IF(AND($G700="正式版",$H700="中医诊所"),IFERROR(X700/同类汇总数据!I$4,0),IF(AND($G700="正式版",$H700="口腔诊所"),IFERROR(X700/同类汇总数据!I$5,0),IF(AND($G700="检查版",$H700="中西医诊所"),IFERROR(X700/同类汇总数据!I$6,0),IF(AND($G700="检查版",$H700="中医诊所"),IFERROR(X700/同类汇总数据!I$7,0),IF(AND($G700="检查版",$H700="口腔诊所"),IFERROR(X700/同类汇总数据!I$8,0),IF(AND($G700="互联网版",$H700="中西医诊所"),IFERROR(X700/同类汇总数据!I$9,0),IF(AND($G700="互联网版",$H700="中医诊所"),IFERROR(X700/同类汇总数据!I$10,0),IF(AND($G700="互联网版",$H700="口腔诊所"),IFERROR(X700/同类汇总数据!I$11,0))))))))))</f>
        <v>0</v>
      </c>
      <c r="AK700" s="61">
        <f>IF(AND($G700="正式版",$H700="中西医诊所"),IFERROR(Y700/同类汇总数据!J$3,0),IF(AND($G700="正式版",$H700="中医诊所"),IFERROR(Y700/同类汇总数据!J$4,0),IF(AND($G700="正式版",$H700="口腔诊所"),IFERROR(Y700/同类汇总数据!J$5,0),IF(AND($G700="检查版",$H700="中西医诊所"),IFERROR(Y700/同类汇总数据!J$6,0),IF(AND($G700="检查版",$H700="中医诊所"),IFERROR(Y700/同类汇总数据!J$7,0),IF(AND($G700="检查版",$H700="口腔诊所"),IFERROR(Y700/同类汇总数据!J$8,0),IF(AND($G700="互联网版",$H700="中西医诊所"),IFERROR(Y700/同类汇总数据!J$9,0),IF(AND($G700="互联网版",$H700="中医诊所"),IFERROR(Y700/同类汇总数据!J$10,0),IF(AND($G700="互联网版",$H700="口腔诊所"),IFERROR(Y700/同类汇总数据!J$11,0))))))))))</f>
        <v>0</v>
      </c>
      <c r="AL700" s="62" t="str">
        <f ca="1" t="shared" si="173"/>
        <v>今年内未操作</v>
      </c>
      <c r="AM700" s="62" t="str">
        <f t="shared" si="174"/>
        <v>低于同行20%</v>
      </c>
      <c r="AN700" s="5" t="str">
        <f t="shared" si="175"/>
        <v>低于同行20%</v>
      </c>
      <c r="AO700" s="63">
        <f t="shared" si="176"/>
        <v>45565.7185763889</v>
      </c>
      <c r="AP700" s="5" t="str">
        <f t="shared" si="177"/>
        <v/>
      </c>
      <c r="AQ700" s="60">
        <v>45538.9045787847</v>
      </c>
    </row>
    <row r="701" ht="17" spans="1:43">
      <c r="A701" s="5">
        <f t="shared" si="181"/>
        <v>698</v>
      </c>
      <c r="B701" s="55" t="str">
        <f t="shared" si="169"/>
        <v>连续三月交易上升</v>
      </c>
      <c r="C701" s="2" t="str">
        <f t="shared" si="171"/>
        <v/>
      </c>
      <c r="D701" s="56" t="str">
        <f t="shared" si="172"/>
        <v>-</v>
      </c>
      <c r="E701" s="84" t="s">
        <v>1918</v>
      </c>
      <c r="F701" s="58">
        <v>45540.6196243634</v>
      </c>
      <c r="G701" s="59" t="s">
        <v>38</v>
      </c>
      <c r="H701" s="59" t="s">
        <v>66</v>
      </c>
      <c r="I701" s="59" t="s">
        <v>40</v>
      </c>
      <c r="J701" s="59" t="s">
        <v>520</v>
      </c>
      <c r="K701" s="59" t="s">
        <v>1919</v>
      </c>
      <c r="L701" s="59" t="s">
        <v>1920</v>
      </c>
      <c r="M701" s="60">
        <v>46102.4281712963</v>
      </c>
      <c r="N701" s="60">
        <v>46104.3550947569</v>
      </c>
      <c r="O701" s="60">
        <v>46033.4073526157</v>
      </c>
      <c r="P701" s="60">
        <v>46097.4440506481</v>
      </c>
      <c r="Q701" s="60">
        <v>46104.3551009028</v>
      </c>
      <c r="R701" s="59">
        <v>1470.94</v>
      </c>
      <c r="S701" s="59">
        <v>3953.53</v>
      </c>
      <c r="T701" s="59">
        <v>11935.11</v>
      </c>
      <c r="U701" s="59">
        <v>8459.83</v>
      </c>
      <c r="V701" s="59">
        <v>29</v>
      </c>
      <c r="W701" s="59">
        <v>88</v>
      </c>
      <c r="X701" s="59">
        <v>213</v>
      </c>
      <c r="Y701" s="59">
        <v>169</v>
      </c>
      <c r="Z701" s="59">
        <v>51.5843292683</v>
      </c>
      <c r="AA701" s="59">
        <v>8.0785569946</v>
      </c>
      <c r="AB701" s="59">
        <v>-0.9422907197</v>
      </c>
      <c r="AC701" s="59">
        <v>-0.0544089821</v>
      </c>
      <c r="AD701" s="61">
        <f>IF(AND($G701="正式版",$H701="中西医诊所"),IFERROR(R701/同类汇总数据!C$3,0),IF(AND($G701="正式版",$H701="中医诊所"),IFERROR(R701/同类汇总数据!C$4,0),IF(AND($G701="正式版",$H701="口腔诊所"),IFERROR(R701/同类汇总数据!C$5,0),IF(AND($G701="检查版",$H701="中西医诊所"),IFERROR(R701/同类汇总数据!C$6,0),IF(AND($G701="检查版",$H701="中医诊所"),IFERROR(R701/同类汇总数据!C$7,0),IF(AND($G701="检查版",$H701="口腔诊所"),IFERROR(R701/同类汇总数据!C$8,0),IF(AND($G701="互联网版",$H701="中西医诊所"),IFERROR(R701/同类汇总数据!C$9,0),IF(AND($G701="互联网版",$H701="中医诊所"),IFERROR(R701/同类汇总数据!C$10,0),IF(AND($G701="互联网版",$H701="口腔诊所"),IFERROR(R701/同类汇总数据!C$11,0))))))))))</f>
        <v>0.211737151754347</v>
      </c>
      <c r="AE701" s="61">
        <f>IF(AND($G701="正式版",$H701="中西医诊所"),IFERROR(S701/同类汇总数据!D$3,0),IF(AND($G701="正式版",$H701="中医诊所"),IFERROR(S701/同类汇总数据!D$4,0),IF(AND($G701="正式版",$H701="口腔诊所"),IFERROR(S701/同类汇总数据!D$5,0),IF(AND($G701="检查版",$H701="中西医诊所"),IFERROR(S701/同类汇总数据!D$6,0),IF(AND($G701="检查版",$H701="中医诊所"),IFERROR(S701/同类汇总数据!D$7,0),IF(AND($G701="检查版",$H701="口腔诊所"),IFERROR(S701/同类汇总数据!D$8,0),IF(AND($G701="互联网版",$H701="中西医诊所"),IFERROR(S701/同类汇总数据!D$9,0),IF(AND($G701="互联网版",$H701="中医诊所"),IFERROR(S701/同类汇总数据!D$10,0),IF(AND($G701="互联网版",$H701="口腔诊所"),IFERROR(S701/同类汇总数据!D$11,0))))))))))</f>
        <v>0.146675509322798</v>
      </c>
      <c r="AF701" s="61">
        <f>IF(AND($G701="正式版",$H701="中西医诊所"),IFERROR(T701/同类汇总数据!E$3,0),IF(AND($G701="正式版",$H701="中医诊所"),IFERROR(T701/同类汇总数据!E$4,0),IF(AND($G701="正式版",$H701="口腔诊所"),IFERROR(T701/同类汇总数据!E$5,0),IF(AND($G701="检查版",$H701="中西医诊所"),IFERROR(T701/同类汇总数据!E$6,0),IF(AND($G701="检查版",$H701="中医诊所"),IFERROR(T701/同类汇总数据!E$7,0),IF(AND($G701="检查版",$H701="口腔诊所"),IFERROR(T701/同类汇总数据!E$8,0),IF(AND($G701="互联网版",$H701="中西医诊所"),IFERROR(T701/同类汇总数据!E$9,0),IF(AND($G701="互联网版",$H701="中医诊所"),IFERROR(T701/同类汇总数据!E$10,0),IF(AND($G701="互联网版",$H701="口腔诊所"),IFERROR(T701/同类汇总数据!E$11,0))))))))))</f>
        <v>0.153358917554946</v>
      </c>
      <c r="AG701" s="61">
        <f>IF(AND($G701="正式版",$H701="中西医诊所"),IFERROR(U701/同类汇总数据!F$3,0),IF(AND($G701="正式版",$H701="中医诊所"),IFERROR(U701/同类汇总数据!F$4,0),IF(AND($G701="正式版",$H701="口腔诊所"),IFERROR(U701/同类汇总数据!F$5,0),IF(AND($G701="检查版",$H701="中西医诊所"),IFERROR(U701/同类汇总数据!F$6,0),IF(AND($G701="检查版",$H701="中医诊所"),IFERROR(U701/同类汇总数据!F$7,0),IF(AND($G701="检查版",$H701="口腔诊所"),IFERROR(U701/同类汇总数据!F$8,0),IF(AND($G701="互联网版",$H701="中西医诊所"),IFERROR(U701/同类汇总数据!F$9,0),IF(AND($G701="互联网版",$H701="中医诊所"),IFERROR(U701/同类汇总数据!F$10,0),IF(AND($G701="互联网版",$H701="口腔诊所"),IFERROR(U701/同类汇总数据!F$11,0))))))))))</f>
        <v>0.126668774294592</v>
      </c>
      <c r="AH701" s="61">
        <f>IF(AND($G701="正式版",$H701="中西医诊所"),IFERROR(V701/同类汇总数据!G$3,0),IF(AND($G701="正式版",$H701="中医诊所"),IFERROR(V701/同类汇总数据!G$4,0),IF(AND($G701="正式版",$H701="口腔诊所"),IFERROR(V701/同类汇总数据!G$5,0),IF(AND($G701="检查版",$H701="中西医诊所"),IFERROR(V701/同类汇总数据!G$6,0),IF(AND($G701="检查版",$H701="中医诊所"),IFERROR(V701/同类汇总数据!G$7,0),IF(AND($G701="检查版",$H701="口腔诊所"),IFERROR(V701/同类汇总数据!G$8,0),IF(AND($G701="互联网版",$H701="中西医诊所"),IFERROR(V701/同类汇总数据!G$9,0),IF(AND($G701="互联网版",$H701="中医诊所"),IFERROR(V701/同类汇总数据!G$10,0),IF(AND($G701="互联网版",$H701="口腔诊所"),IFERROR(V701/同类汇总数据!G$11,0))))))))))</f>
        <v>0.655090391179321</v>
      </c>
      <c r="AI701" s="61">
        <f>IF(AND($G701="正式版",$H701="中西医诊所"),IFERROR(W701/同类汇总数据!H$3,0),IF(AND($G701="正式版",$H701="中医诊所"),IFERROR(W701/同类汇总数据!H$4,0),IF(AND($G701="正式版",$H701="口腔诊所"),IFERROR(W701/同类汇总数据!H$5,0),IF(AND($G701="检查版",$H701="中西医诊所"),IFERROR(W701/同类汇总数据!H$6,0),IF(AND($G701="检查版",$H701="中医诊所"),IFERROR(W701/同类汇总数据!H$7,0),IF(AND($G701="检查版",$H701="口腔诊所"),IFERROR(W701/同类汇总数据!H$8,0),IF(AND($G701="互联网版",$H701="中西医诊所"),IFERROR(W701/同类汇总数据!H$9,0),IF(AND($G701="互联网版",$H701="中医诊所"),IFERROR(W701/同类汇总数据!H$10,0),IF(AND($G701="互联网版",$H701="口腔诊所"),IFERROR(W701/同类汇总数据!H$11,0))))))))))</f>
        <v>0.500105988371399</v>
      </c>
      <c r="AJ701" s="61">
        <f>IF(AND($G701="正式版",$H701="中西医诊所"),IFERROR(X701/同类汇总数据!I$3,0),IF(AND($G701="正式版",$H701="中医诊所"),IFERROR(X701/同类汇总数据!I$4,0),IF(AND($G701="正式版",$H701="口腔诊所"),IFERROR(X701/同类汇总数据!I$5,0),IF(AND($G701="检查版",$H701="中西医诊所"),IFERROR(X701/同类汇总数据!I$6,0),IF(AND($G701="检查版",$H701="中医诊所"),IFERROR(X701/同类汇总数据!I$7,0),IF(AND($G701="检查版",$H701="口腔诊所"),IFERROR(X701/同类汇总数据!I$8,0),IF(AND($G701="互联网版",$H701="中西医诊所"),IFERROR(X701/同类汇总数据!I$9,0),IF(AND($G701="互联网版",$H701="中医诊所"),IFERROR(X701/同类汇总数据!I$10,0),IF(AND($G701="互联网版",$H701="口腔诊所"),IFERROR(X701/同类汇总数据!I$11,0))))))))))</f>
        <v>0.412558034131914</v>
      </c>
      <c r="AK701" s="61">
        <f>IF(AND($G701="正式版",$H701="中西医诊所"),IFERROR(Y701/同类汇总数据!J$3,0),IF(AND($G701="正式版",$H701="中医诊所"),IFERROR(Y701/同类汇总数据!J$4,0),IF(AND($G701="正式版",$H701="口腔诊所"),IFERROR(Y701/同类汇总数据!J$5,0),IF(AND($G701="检查版",$H701="中西医诊所"),IFERROR(Y701/同类汇总数据!J$6,0),IF(AND($G701="检查版",$H701="中医诊所"),IFERROR(Y701/同类汇总数据!J$7,0),IF(AND($G701="检查版",$H701="口腔诊所"),IFERROR(Y701/同类汇总数据!J$8,0),IF(AND($G701="互联网版",$H701="中西医诊所"),IFERROR(Y701/同类汇总数据!J$9,0),IF(AND($G701="互联网版",$H701="中医诊所"),IFERROR(Y701/同类汇总数据!J$10,0),IF(AND($G701="互联网版",$H701="口腔诊所"),IFERROR(Y701/同类汇总数据!J$11,0))))))))))</f>
        <v>0.370808221498451</v>
      </c>
      <c r="AL701" s="62" t="str">
        <f ca="1" t="shared" si="173"/>
        <v>-</v>
      </c>
      <c r="AM701" s="62" t="str">
        <f t="shared" si="174"/>
        <v>低于同行20%</v>
      </c>
      <c r="AN701" s="5" t="str">
        <f t="shared" si="175"/>
        <v/>
      </c>
      <c r="AO701" s="63">
        <f t="shared" si="176"/>
        <v>46104.3551009028</v>
      </c>
      <c r="AP701" s="5" t="str">
        <f t="shared" si="177"/>
        <v/>
      </c>
      <c r="AQ701" s="60">
        <v>45538.9063957523</v>
      </c>
    </row>
    <row r="702" ht="17" spans="1:43">
      <c r="A702" s="5">
        <f t="shared" si="181"/>
        <v>699</v>
      </c>
      <c r="B702" s="55" t="str">
        <f t="shared" si="169"/>
        <v>连续三月交易上升</v>
      </c>
      <c r="C702" s="2" t="str">
        <f t="shared" si="171"/>
        <v/>
      </c>
      <c r="D702" s="56" t="str">
        <f t="shared" si="172"/>
        <v>-</v>
      </c>
      <c r="E702" s="84" t="s">
        <v>1921</v>
      </c>
      <c r="F702" s="58">
        <v>45540.6577390278</v>
      </c>
      <c r="G702" s="59" t="s">
        <v>38</v>
      </c>
      <c r="H702" s="59" t="s">
        <v>63</v>
      </c>
      <c r="I702" s="59" t="s">
        <v>40</v>
      </c>
      <c r="J702" s="59" t="s">
        <v>374</v>
      </c>
      <c r="K702" s="59" t="s">
        <v>1922</v>
      </c>
      <c r="L702" s="59"/>
      <c r="M702" s="60">
        <v>46103.4202893519</v>
      </c>
      <c r="N702" s="60">
        <v>46103.6670159491</v>
      </c>
      <c r="O702" s="60">
        <v>45998.4639182639</v>
      </c>
      <c r="P702" s="60">
        <v>45873.4386677083</v>
      </c>
      <c r="Q702" s="60">
        <v>46081.4452894676</v>
      </c>
      <c r="R702" s="59">
        <v>1398</v>
      </c>
      <c r="S702" s="59">
        <v>4137</v>
      </c>
      <c r="T702" s="59">
        <v>12923</v>
      </c>
      <c r="U702" s="59">
        <v>10303</v>
      </c>
      <c r="V702" s="59">
        <v>4</v>
      </c>
      <c r="W702" s="59">
        <v>15</v>
      </c>
      <c r="X702" s="59">
        <v>37</v>
      </c>
      <c r="Y702" s="59">
        <v>33</v>
      </c>
      <c r="Z702" s="59">
        <v>310.09375</v>
      </c>
      <c r="AA702" s="59">
        <v>0.7309623431</v>
      </c>
      <c r="AB702" s="59">
        <v>-0.6263289556</v>
      </c>
      <c r="AC702" s="59">
        <v>-0.1917425303</v>
      </c>
      <c r="AD702" s="61">
        <f>IF(AND($G702="正式版",$H702="中西医诊所"),IFERROR(R702/同类汇总数据!C$3,0),IF(AND($G702="正式版",$H702="中医诊所"),IFERROR(R702/同类汇总数据!C$4,0),IF(AND($G702="正式版",$H702="口腔诊所"),IFERROR(R702/同类汇总数据!C$5,0),IF(AND($G702="检查版",$H702="中西医诊所"),IFERROR(R702/同类汇总数据!C$6,0),IF(AND($G702="检查版",$H702="中医诊所"),IFERROR(R702/同类汇总数据!C$7,0),IF(AND($G702="检查版",$H702="口腔诊所"),IFERROR(R702/同类汇总数据!C$8,0),IF(AND($G702="互联网版",$H702="中西医诊所"),IFERROR(R702/同类汇总数据!C$9,0),IF(AND($G702="互联网版",$H702="中医诊所"),IFERROR(R702/同类汇总数据!C$10,0),IF(AND($G702="互联网版",$H702="口腔诊所"),IFERROR(R702/同类汇总数据!C$11,0))))))))))</f>
        <v>0.139834343256681</v>
      </c>
      <c r="AE702" s="61">
        <f>IF(AND($G702="正式版",$H702="中西医诊所"),IFERROR(S702/同类汇总数据!D$3,0),IF(AND($G702="正式版",$H702="中医诊所"),IFERROR(S702/同类汇总数据!D$4,0),IF(AND($G702="正式版",$H702="口腔诊所"),IFERROR(S702/同类汇总数据!D$5,0),IF(AND($G702="检查版",$H702="中西医诊所"),IFERROR(S702/同类汇总数据!D$6,0),IF(AND($G702="检查版",$H702="中医诊所"),IFERROR(S702/同类汇总数据!D$7,0),IF(AND($G702="检查版",$H702="口腔诊所"),IFERROR(S702/同类汇总数据!D$8,0),IF(AND($G702="互联网版",$H702="中西医诊所"),IFERROR(S702/同类汇总数据!D$9,0),IF(AND($G702="互联网版",$H702="中医诊所"),IFERROR(S702/同类汇总数据!D$10,0),IF(AND($G702="互联网版",$H702="口腔诊所"),IFERROR(S702/同类汇总数据!D$11,0))))))))))</f>
        <v>0.0952549331496442</v>
      </c>
      <c r="AF702" s="61">
        <f>IF(AND($G702="正式版",$H702="中西医诊所"),IFERROR(T702/同类汇总数据!E$3,0),IF(AND($G702="正式版",$H702="中医诊所"),IFERROR(T702/同类汇总数据!E$4,0),IF(AND($G702="正式版",$H702="口腔诊所"),IFERROR(T702/同类汇总数据!E$5,0),IF(AND($G702="检查版",$H702="中西医诊所"),IFERROR(T702/同类汇总数据!E$6,0),IF(AND($G702="检查版",$H702="中医诊所"),IFERROR(T702/同类汇总数据!E$7,0),IF(AND($G702="检查版",$H702="口腔诊所"),IFERROR(T702/同类汇总数据!E$8,0),IF(AND($G702="互联网版",$H702="中西医诊所"),IFERROR(T702/同类汇总数据!E$9,0),IF(AND($G702="互联网版",$H702="中医诊所"),IFERROR(T702/同类汇总数据!E$10,0),IF(AND($G702="互联网版",$H702="口腔诊所"),IFERROR(T702/同类汇总数据!E$11,0))))))))))</f>
        <v>0.11656312985312</v>
      </c>
      <c r="AG702" s="61">
        <f>IF(AND($G702="正式版",$H702="中西医诊所"),IFERROR(U702/同类汇总数据!F$3,0),IF(AND($G702="正式版",$H702="中医诊所"),IFERROR(U702/同类汇总数据!F$4,0),IF(AND($G702="正式版",$H702="口腔诊所"),IFERROR(U702/同类汇总数据!F$5,0),IF(AND($G702="检查版",$H702="中西医诊所"),IFERROR(U702/同类汇总数据!F$6,0),IF(AND($G702="检查版",$H702="中医诊所"),IFERROR(U702/同类汇总数据!F$7,0),IF(AND($G702="检查版",$H702="口腔诊所"),IFERROR(U702/同类汇总数据!F$8,0),IF(AND($G702="互联网版",$H702="中西医诊所"),IFERROR(U702/同类汇总数据!F$9,0),IF(AND($G702="互联网版",$H702="中医诊所"),IFERROR(U702/同类汇总数据!F$10,0),IF(AND($G702="互联网版",$H702="口腔诊所"),IFERROR(U702/同类汇总数据!F$11,0))))))))))</f>
        <v>0.103135201714476</v>
      </c>
      <c r="AH702" s="61">
        <f>IF(AND($G702="正式版",$H702="中西医诊所"),IFERROR(V702/同类汇总数据!G$3,0),IF(AND($G702="正式版",$H702="中医诊所"),IFERROR(V702/同类汇总数据!G$4,0),IF(AND($G702="正式版",$H702="口腔诊所"),IFERROR(V702/同类汇总数据!G$5,0),IF(AND($G702="检查版",$H702="中西医诊所"),IFERROR(V702/同类汇总数据!G$6,0),IF(AND($G702="检查版",$H702="中医诊所"),IFERROR(V702/同类汇总数据!G$7,0),IF(AND($G702="检查版",$H702="口腔诊所"),IFERROR(V702/同类汇总数据!G$8,0),IF(AND($G702="互联网版",$H702="中西医诊所"),IFERROR(V702/同类汇总数据!G$9,0),IF(AND($G702="互联网版",$H702="中医诊所"),IFERROR(V702/同类汇总数据!G$10,0),IF(AND($G702="互联网版",$H702="口腔诊所"),IFERROR(V702/同类汇总数据!G$11,0))))))))))</f>
        <v>0.297256324128296</v>
      </c>
      <c r="AI702" s="61">
        <f>IF(AND($G702="正式版",$H702="中西医诊所"),IFERROR(W702/同类汇总数据!H$3,0),IF(AND($G702="正式版",$H702="中医诊所"),IFERROR(W702/同类汇总数据!H$4,0),IF(AND($G702="正式版",$H702="口腔诊所"),IFERROR(W702/同类汇总数据!H$5,0),IF(AND($G702="检查版",$H702="中西医诊所"),IFERROR(W702/同类汇总数据!H$6,0),IF(AND($G702="检查版",$H702="中医诊所"),IFERROR(W702/同类汇总数据!H$7,0),IF(AND($G702="检查版",$H702="口腔诊所"),IFERROR(W702/同类汇总数据!H$8,0),IF(AND($G702="互联网版",$H702="中西医诊所"),IFERROR(W702/同类汇总数据!H$9,0),IF(AND($G702="互联网版",$H702="中医诊所"),IFERROR(W702/同类汇总数据!H$10,0),IF(AND($G702="互联网版",$H702="口腔诊所"),IFERROR(W702/同类汇总数据!H$11,0))))))))))</f>
        <v>0.26414821884856</v>
      </c>
      <c r="AJ702" s="61">
        <f>IF(AND($G702="正式版",$H702="中西医诊所"),IFERROR(X702/同类汇总数据!I$3,0),IF(AND($G702="正式版",$H702="中医诊所"),IFERROR(X702/同类汇总数据!I$4,0),IF(AND($G702="正式版",$H702="口腔诊所"),IFERROR(X702/同类汇总数据!I$5,0),IF(AND($G702="检查版",$H702="中西医诊所"),IFERROR(X702/同类汇总数据!I$6,0),IF(AND($G702="检查版",$H702="中医诊所"),IFERROR(X702/同类汇总数据!I$7,0),IF(AND($G702="检查版",$H702="口腔诊所"),IFERROR(X702/同类汇总数据!I$8,0),IF(AND($G702="互联网版",$H702="中西医诊所"),IFERROR(X702/同类汇总数据!I$9,0),IF(AND($G702="互联网版",$H702="中医诊所"),IFERROR(X702/同类汇总数据!I$10,0),IF(AND($G702="互联网版",$H702="口腔诊所"),IFERROR(X702/同类汇总数据!I$11,0))))))))))</f>
        <v>0.250776900058628</v>
      </c>
      <c r="AK702" s="61">
        <f>IF(AND($G702="正式版",$H702="中西医诊所"),IFERROR(Y702/同类汇总数据!J$3,0),IF(AND($G702="正式版",$H702="中医诊所"),IFERROR(Y702/同类汇总数据!J$4,0),IF(AND($G702="正式版",$H702="口腔诊所"),IFERROR(Y702/同类汇总数据!J$5,0),IF(AND($G702="检查版",$H702="中西医诊所"),IFERROR(Y702/同类汇总数据!J$6,0),IF(AND($G702="检查版",$H702="中医诊所"),IFERROR(Y702/同类汇总数据!J$7,0),IF(AND($G702="检查版",$H702="口腔诊所"),IFERROR(Y702/同类汇总数据!J$8,0),IF(AND($G702="互联网版",$H702="中西医诊所"),IFERROR(Y702/同类汇总数据!J$9,0),IF(AND($G702="互联网版",$H702="中医诊所"),IFERROR(Y702/同类汇总数据!J$10,0),IF(AND($G702="互联网版",$H702="口腔诊所"),IFERROR(Y702/同类汇总数据!J$11,0))))))))))</f>
        <v>0.248480691167867</v>
      </c>
      <c r="AL702" s="62" t="str">
        <f ca="1" t="shared" si="173"/>
        <v>-</v>
      </c>
      <c r="AM702" s="62" t="str">
        <f t="shared" si="174"/>
        <v>低于同行20%</v>
      </c>
      <c r="AN702" s="5" t="str">
        <f t="shared" si="175"/>
        <v>低于同行50%</v>
      </c>
      <c r="AO702" s="63">
        <f t="shared" si="176"/>
        <v>46103.6670159491</v>
      </c>
      <c r="AP702" s="5" t="str">
        <f t="shared" si="177"/>
        <v/>
      </c>
      <c r="AQ702" s="60">
        <v>45538.9124919907</v>
      </c>
    </row>
    <row r="703" ht="17" spans="1:43">
      <c r="A703" s="5">
        <f t="shared" si="181"/>
        <v>700</v>
      </c>
      <c r="B703" s="55" t="str">
        <f t="shared" si="169"/>
        <v>连续三月交易上升</v>
      </c>
      <c r="C703" s="2" t="str">
        <f t="shared" si="171"/>
        <v/>
      </c>
      <c r="D703" s="56" t="str">
        <f t="shared" si="172"/>
        <v>-</v>
      </c>
      <c r="E703" s="84" t="s">
        <v>1923</v>
      </c>
      <c r="F703" s="58">
        <v>45540.8105136227</v>
      </c>
      <c r="G703" s="59" t="s">
        <v>38</v>
      </c>
      <c r="H703" s="59" t="s">
        <v>63</v>
      </c>
      <c r="I703" s="59" t="s">
        <v>40</v>
      </c>
      <c r="J703" s="59" t="s">
        <v>155</v>
      </c>
      <c r="K703" s="59" t="s">
        <v>1924</v>
      </c>
      <c r="L703" s="59" t="s">
        <v>1925</v>
      </c>
      <c r="M703" s="60">
        <v>46103.475625</v>
      </c>
      <c r="N703" s="60">
        <v>46102.5270572569</v>
      </c>
      <c r="O703" s="60">
        <v>46102.5266061227</v>
      </c>
      <c r="P703" s="60">
        <v>45966.5945503356</v>
      </c>
      <c r="Q703" s="60">
        <v>46103.4846708333</v>
      </c>
      <c r="R703" s="59">
        <v>2230</v>
      </c>
      <c r="S703" s="59">
        <v>30910</v>
      </c>
      <c r="T703" s="59">
        <v>55589</v>
      </c>
      <c r="U703" s="59">
        <v>52059</v>
      </c>
      <c r="V703" s="59">
        <v>3</v>
      </c>
      <c r="W703" s="59">
        <v>24</v>
      </c>
      <c r="X703" s="59">
        <v>76</v>
      </c>
      <c r="Y703" s="59">
        <v>67</v>
      </c>
      <c r="Z703" s="59">
        <v>882.3559322034</v>
      </c>
      <c r="AA703" s="59">
        <v>1.4207063983</v>
      </c>
      <c r="AB703" s="59">
        <v>0.0721242653</v>
      </c>
      <c r="AC703" s="59">
        <v>-0.3149660646</v>
      </c>
      <c r="AD703" s="61">
        <f>IF(AND($G703="正式版",$H703="中西医诊所"),IFERROR(R703/同类汇总数据!C$3,0),IF(AND($G703="正式版",$H703="中医诊所"),IFERROR(R703/同类汇总数据!C$4,0),IF(AND($G703="正式版",$H703="口腔诊所"),IFERROR(R703/同类汇总数据!C$5,0),IF(AND($G703="检查版",$H703="中西医诊所"),IFERROR(R703/同类汇总数据!C$6,0),IF(AND($G703="检查版",$H703="中医诊所"),IFERROR(R703/同类汇总数据!C$7,0),IF(AND($G703="检查版",$H703="口腔诊所"),IFERROR(R703/同类汇总数据!C$8,0),IF(AND($G703="互联网版",$H703="中西医诊所"),IFERROR(R703/同类汇总数据!C$9,0),IF(AND($G703="互联网版",$H703="中医诊所"),IFERROR(R703/同类汇总数据!C$10,0),IF(AND($G703="互联网版",$H703="口腔诊所"),IFERROR(R703/同类汇总数据!C$11,0))))))))))</f>
        <v>0.223054782161945</v>
      </c>
      <c r="AE703" s="61">
        <f>IF(AND($G703="正式版",$H703="中西医诊所"),IFERROR(S703/同类汇总数据!D$3,0),IF(AND($G703="正式版",$H703="中医诊所"),IFERROR(S703/同类汇总数据!D$4,0),IF(AND($G703="正式版",$H703="口腔诊所"),IFERROR(S703/同类汇总数据!D$5,0),IF(AND($G703="检查版",$H703="中西医诊所"),IFERROR(S703/同类汇总数据!D$6,0),IF(AND($G703="检查版",$H703="中医诊所"),IFERROR(S703/同类汇总数据!D$7,0),IF(AND($G703="检查版",$H703="口腔诊所"),IFERROR(S703/同类汇总数据!D$8,0),IF(AND($G703="互联网版",$H703="中西医诊所"),IFERROR(S703/同类汇总数据!D$9,0),IF(AND($G703="互联网版",$H703="中医诊所"),IFERROR(S703/同类汇总数据!D$10,0),IF(AND($G703="互联网版",$H703="口腔诊所"),IFERROR(S703/同类汇总数据!D$11,0))))))))))</f>
        <v>0.711706546689752</v>
      </c>
      <c r="AF703" s="61">
        <f>IF(AND($G703="正式版",$H703="中西医诊所"),IFERROR(T703/同类汇总数据!E$3,0),IF(AND($G703="正式版",$H703="中医诊所"),IFERROR(T703/同类汇总数据!E$4,0),IF(AND($G703="正式版",$H703="口腔诊所"),IFERROR(T703/同类汇总数据!E$5,0),IF(AND($G703="检查版",$H703="中西医诊所"),IFERROR(T703/同类汇总数据!E$6,0),IF(AND($G703="检查版",$H703="中医诊所"),IFERROR(T703/同类汇总数据!E$7,0),IF(AND($G703="检查版",$H703="口腔诊所"),IFERROR(T703/同类汇总数据!E$8,0),IF(AND($G703="互联网版",$H703="中西医诊所"),IFERROR(T703/同类汇总数据!E$9,0),IF(AND($G703="互联网版",$H703="中医诊所"),IFERROR(T703/同类汇总数据!E$10,0),IF(AND($G703="互联网版",$H703="口腔诊所"),IFERROR(T703/同类汇总数据!E$11,0))))))))))</f>
        <v>0.501402756744185</v>
      </c>
      <c r="AG703" s="61">
        <f>IF(AND($G703="正式版",$H703="中西医诊所"),IFERROR(U703/同类汇总数据!F$3,0),IF(AND($G703="正式版",$H703="中医诊所"),IFERROR(U703/同类汇总数据!F$4,0),IF(AND($G703="正式版",$H703="口腔诊所"),IFERROR(U703/同类汇总数据!F$5,0),IF(AND($G703="检查版",$H703="中西医诊所"),IFERROR(U703/同类汇总数据!F$6,0),IF(AND($G703="检查版",$H703="中医诊所"),IFERROR(U703/同类汇总数据!F$7,0),IF(AND($G703="检查版",$H703="口腔诊所"),IFERROR(U703/同类汇总数据!F$8,0),IF(AND($G703="互联网版",$H703="中西医诊所"),IFERROR(U703/同类汇总数据!F$9,0),IF(AND($G703="互联网版",$H703="中医诊所"),IFERROR(U703/同类汇总数据!F$10,0),IF(AND($G703="互联网版",$H703="口腔诊所"),IFERROR(U703/同类汇总数据!F$11,0))))))))))</f>
        <v>0.521121563239243</v>
      </c>
      <c r="AH703" s="61">
        <f>IF(AND($G703="正式版",$H703="中西医诊所"),IFERROR(V703/同类汇总数据!G$3,0),IF(AND($G703="正式版",$H703="中医诊所"),IFERROR(V703/同类汇总数据!G$4,0),IF(AND($G703="正式版",$H703="口腔诊所"),IFERROR(V703/同类汇总数据!G$5,0),IF(AND($G703="检查版",$H703="中西医诊所"),IFERROR(V703/同类汇总数据!G$6,0),IF(AND($G703="检查版",$H703="中医诊所"),IFERROR(V703/同类汇总数据!G$7,0),IF(AND($G703="检查版",$H703="口腔诊所"),IFERROR(V703/同类汇总数据!G$8,0),IF(AND($G703="互联网版",$H703="中西医诊所"),IFERROR(V703/同类汇总数据!G$9,0),IF(AND($G703="互联网版",$H703="中医诊所"),IFERROR(V703/同类汇总数据!G$10,0),IF(AND($G703="互联网版",$H703="口腔诊所"),IFERROR(V703/同类汇总数据!G$11,0))))))))))</f>
        <v>0.222942243096222</v>
      </c>
      <c r="AI703" s="61">
        <f>IF(AND($G703="正式版",$H703="中西医诊所"),IFERROR(W703/同类汇总数据!H$3,0),IF(AND($G703="正式版",$H703="中医诊所"),IFERROR(W703/同类汇总数据!H$4,0),IF(AND($G703="正式版",$H703="口腔诊所"),IFERROR(W703/同类汇总数据!H$5,0),IF(AND($G703="检查版",$H703="中西医诊所"),IFERROR(W703/同类汇总数据!H$6,0),IF(AND($G703="检查版",$H703="中医诊所"),IFERROR(W703/同类汇总数据!H$7,0),IF(AND($G703="检查版",$H703="口腔诊所"),IFERROR(W703/同类汇总数据!H$8,0),IF(AND($G703="互联网版",$H703="中西医诊所"),IFERROR(W703/同类汇总数据!H$9,0),IF(AND($G703="互联网版",$H703="中医诊所"),IFERROR(W703/同类汇总数据!H$10,0),IF(AND($G703="互联网版",$H703="口腔诊所"),IFERROR(W703/同类汇总数据!H$11,0))))))))))</f>
        <v>0.422637150157696</v>
      </c>
      <c r="AJ703" s="61">
        <f>IF(AND($G703="正式版",$H703="中西医诊所"),IFERROR(X703/同类汇总数据!I$3,0),IF(AND($G703="正式版",$H703="中医诊所"),IFERROR(X703/同类汇总数据!I$4,0),IF(AND($G703="正式版",$H703="口腔诊所"),IFERROR(X703/同类汇总数据!I$5,0),IF(AND($G703="检查版",$H703="中西医诊所"),IFERROR(X703/同类汇总数据!I$6,0),IF(AND($G703="检查版",$H703="中医诊所"),IFERROR(X703/同类汇总数据!I$7,0),IF(AND($G703="检查版",$H703="口腔诊所"),IFERROR(X703/同类汇总数据!I$8,0),IF(AND($G703="互联网版",$H703="中西医诊所"),IFERROR(X703/同类汇总数据!I$9,0),IF(AND($G703="互联网版",$H703="中医诊所"),IFERROR(X703/同类汇总数据!I$10,0),IF(AND($G703="互联网版",$H703="口腔诊所"),IFERROR(X703/同类汇总数据!I$11,0))))))))))</f>
        <v>0.515109308228532</v>
      </c>
      <c r="AK703" s="61">
        <f>IF(AND($G703="正式版",$H703="中西医诊所"),IFERROR(Y703/同类汇总数据!J$3,0),IF(AND($G703="正式版",$H703="中医诊所"),IFERROR(Y703/同类汇总数据!J$4,0),IF(AND($G703="正式版",$H703="口腔诊所"),IFERROR(Y703/同类汇总数据!J$5,0),IF(AND($G703="检查版",$H703="中西医诊所"),IFERROR(Y703/同类汇总数据!J$6,0),IF(AND($G703="检查版",$H703="中医诊所"),IFERROR(Y703/同类汇总数据!J$7,0),IF(AND($G703="检查版",$H703="口腔诊所"),IFERROR(Y703/同类汇总数据!J$8,0),IF(AND($G703="互联网版",$H703="中西医诊所"),IFERROR(Y703/同类汇总数据!J$9,0),IF(AND($G703="互联网版",$H703="中医诊所"),IFERROR(Y703/同类汇总数据!J$10,0),IF(AND($G703="互联网版",$H703="口腔诊所"),IFERROR(Y703/同类汇总数据!J$11,0))))))))))</f>
        <v>0.504491100249911</v>
      </c>
      <c r="AL703" s="62" t="str">
        <f ca="1" t="shared" si="173"/>
        <v>-</v>
      </c>
      <c r="AM703" s="62" t="str">
        <f t="shared" si="174"/>
        <v/>
      </c>
      <c r="AN703" s="5" t="str">
        <f t="shared" si="175"/>
        <v>低于同行50%</v>
      </c>
      <c r="AO703" s="63">
        <f t="shared" si="176"/>
        <v>46103.4846708333</v>
      </c>
      <c r="AP703" s="5" t="str">
        <f t="shared" si="177"/>
        <v/>
      </c>
      <c r="AQ703" s="60">
        <v>45539.6540412269</v>
      </c>
    </row>
    <row r="704" ht="17" spans="1:43">
      <c r="A704" s="5">
        <f t="shared" ref="A704:A713" si="182">ROW()-3</f>
        <v>701</v>
      </c>
      <c r="B704" s="55" t="str">
        <f t="shared" si="169"/>
        <v>无交易</v>
      </c>
      <c r="C704" s="2" t="str">
        <f t="shared" si="171"/>
        <v>本月交易额降超50%</v>
      </c>
      <c r="D704" s="56" t="str">
        <f t="shared" si="172"/>
        <v>-</v>
      </c>
      <c r="E704" s="84" t="s">
        <v>1926</v>
      </c>
      <c r="F704" s="58">
        <v>45541.8724590972</v>
      </c>
      <c r="G704" s="59" t="s">
        <v>38</v>
      </c>
      <c r="H704" s="59" t="s">
        <v>63</v>
      </c>
      <c r="I704" s="59" t="s">
        <v>40</v>
      </c>
      <c r="J704" s="59" t="s">
        <v>121</v>
      </c>
      <c r="K704" s="59" t="s">
        <v>1927</v>
      </c>
      <c r="L704" s="59" t="s">
        <v>1928</v>
      </c>
      <c r="M704" s="60">
        <v>46103.6961689815</v>
      </c>
      <c r="N704" s="60">
        <v>46083.3827815394</v>
      </c>
      <c r="O704" s="60">
        <v>46000.4363030324</v>
      </c>
      <c r="P704" s="60">
        <v>46100.6164893634</v>
      </c>
      <c r="Q704" s="60">
        <v>46103.6965484028</v>
      </c>
      <c r="R704" s="59"/>
      <c r="S704" s="59">
        <v>9830.88</v>
      </c>
      <c r="T704" s="59">
        <v>106984.18</v>
      </c>
      <c r="U704" s="59">
        <v>86050.18</v>
      </c>
      <c r="V704" s="59"/>
      <c r="W704" s="59">
        <v>15</v>
      </c>
      <c r="X704" s="59">
        <v>131</v>
      </c>
      <c r="Y704" s="59">
        <v>114</v>
      </c>
      <c r="Z704" s="85" t="s">
        <v>1929</v>
      </c>
      <c r="AA704" s="59">
        <v>-0.760204893</v>
      </c>
      <c r="AB704" s="59">
        <v>-0.2699483406</v>
      </c>
      <c r="AC704" s="59">
        <v>0.0190596305</v>
      </c>
      <c r="AD704" s="61">
        <f>IF(AND($G704="正式版",$H704="中西医诊所"),IFERROR(R704/同类汇总数据!C$3,0),IF(AND($G704="正式版",$H704="中医诊所"),IFERROR(R704/同类汇总数据!C$4,0),IF(AND($G704="正式版",$H704="口腔诊所"),IFERROR(R704/同类汇总数据!C$5,0),IF(AND($G704="检查版",$H704="中西医诊所"),IFERROR(R704/同类汇总数据!C$6,0),IF(AND($G704="检查版",$H704="中医诊所"),IFERROR(R704/同类汇总数据!C$7,0),IF(AND($G704="检查版",$H704="口腔诊所"),IFERROR(R704/同类汇总数据!C$8,0),IF(AND($G704="互联网版",$H704="中西医诊所"),IFERROR(R704/同类汇总数据!C$9,0),IF(AND($G704="互联网版",$H704="中医诊所"),IFERROR(R704/同类汇总数据!C$10,0),IF(AND($G704="互联网版",$H704="口腔诊所"),IFERROR(R704/同类汇总数据!C$11,0))))))))))</f>
        <v>0</v>
      </c>
      <c r="AE704" s="61">
        <f>IF(AND($G704="正式版",$H704="中西医诊所"),IFERROR(S704/同类汇总数据!D$3,0),IF(AND($G704="正式版",$H704="中医诊所"),IFERROR(S704/同类汇总数据!D$4,0),IF(AND($G704="正式版",$H704="口腔诊所"),IFERROR(S704/同类汇总数据!D$5,0),IF(AND($G704="检查版",$H704="中西医诊所"),IFERROR(S704/同类汇总数据!D$6,0),IF(AND($G704="检查版",$H704="中医诊所"),IFERROR(S704/同类汇总数据!D$7,0),IF(AND($G704="检查版",$H704="口腔诊所"),IFERROR(S704/同类汇总数据!D$8,0),IF(AND($G704="互联网版",$H704="中西医诊所"),IFERROR(S704/同类汇总数据!D$9,0),IF(AND($G704="互联网版",$H704="中医诊所"),IFERROR(S704/同类汇总数据!D$10,0),IF(AND($G704="互联网版",$H704="口腔诊所"),IFERROR(S704/同类汇总数据!D$11,0))))))))))</f>
        <v>0.226357219531587</v>
      </c>
      <c r="AF704" s="61">
        <f>IF(AND($G704="正式版",$H704="中西医诊所"),IFERROR(T704/同类汇总数据!E$3,0),IF(AND($G704="正式版",$H704="中医诊所"),IFERROR(T704/同类汇总数据!E$4,0),IF(AND($G704="正式版",$H704="口腔诊所"),IFERROR(T704/同类汇总数据!E$5,0),IF(AND($G704="检查版",$H704="中西医诊所"),IFERROR(T704/同类汇总数据!E$6,0),IF(AND($G704="检查版",$H704="中医诊所"),IFERROR(T704/同类汇总数据!E$7,0),IF(AND($G704="检查版",$H704="口腔诊所"),IFERROR(T704/同类汇总数据!E$8,0),IF(AND($G704="互联网版",$H704="中西医诊所"),IFERROR(T704/同类汇总数据!E$9,0),IF(AND($G704="互联网版",$H704="中医诊所"),IFERROR(T704/同类汇总数据!E$10,0),IF(AND($G704="互联网版",$H704="口腔诊所"),IFERROR(T704/同类汇总数据!E$11,0))))))))))</f>
        <v>0.964978013276298</v>
      </c>
      <c r="AG704" s="61">
        <f>IF(AND($G704="正式版",$H704="中西医诊所"),IFERROR(U704/同类汇总数据!F$3,0),IF(AND($G704="正式版",$H704="中医诊所"),IFERROR(U704/同类汇总数据!F$4,0),IF(AND($G704="正式版",$H704="口腔诊所"),IFERROR(U704/同类汇总数据!F$5,0),IF(AND($G704="检查版",$H704="中西医诊所"),IFERROR(U704/同类汇总数据!F$6,0),IF(AND($G704="检查版",$H704="中医诊所"),IFERROR(U704/同类汇总数据!F$7,0),IF(AND($G704="检查版",$H704="口腔诊所"),IFERROR(U704/同类汇总数据!F$8,0),IF(AND($G704="互联网版",$H704="中西医诊所"),IFERROR(U704/同类汇总数据!F$9,0),IF(AND($G704="互联网版",$H704="中医诊所"),IFERROR(U704/同类汇总数据!F$10,0),IF(AND($G704="互联网版",$H704="口腔诊所"),IFERROR(U704/同类汇总数据!F$11,0))))))))))</f>
        <v>0.861380439858972</v>
      </c>
      <c r="AH704" s="61">
        <f>IF(AND($G704="正式版",$H704="中西医诊所"),IFERROR(V704/同类汇总数据!G$3,0),IF(AND($G704="正式版",$H704="中医诊所"),IFERROR(V704/同类汇总数据!G$4,0),IF(AND($G704="正式版",$H704="口腔诊所"),IFERROR(V704/同类汇总数据!G$5,0),IF(AND($G704="检查版",$H704="中西医诊所"),IFERROR(V704/同类汇总数据!G$6,0),IF(AND($G704="检查版",$H704="中医诊所"),IFERROR(V704/同类汇总数据!G$7,0),IF(AND($G704="检查版",$H704="口腔诊所"),IFERROR(V704/同类汇总数据!G$8,0),IF(AND($G704="互联网版",$H704="中西医诊所"),IFERROR(V704/同类汇总数据!G$9,0),IF(AND($G704="互联网版",$H704="中医诊所"),IFERROR(V704/同类汇总数据!G$10,0),IF(AND($G704="互联网版",$H704="口腔诊所"),IFERROR(V704/同类汇总数据!G$11,0))))))))))</f>
        <v>0</v>
      </c>
      <c r="AI704" s="61">
        <f>IF(AND($G704="正式版",$H704="中西医诊所"),IFERROR(W704/同类汇总数据!H$3,0),IF(AND($G704="正式版",$H704="中医诊所"),IFERROR(W704/同类汇总数据!H$4,0),IF(AND($G704="正式版",$H704="口腔诊所"),IFERROR(W704/同类汇总数据!H$5,0),IF(AND($G704="检查版",$H704="中西医诊所"),IFERROR(W704/同类汇总数据!H$6,0),IF(AND($G704="检查版",$H704="中医诊所"),IFERROR(W704/同类汇总数据!H$7,0),IF(AND($G704="检查版",$H704="口腔诊所"),IFERROR(W704/同类汇总数据!H$8,0),IF(AND($G704="互联网版",$H704="中西医诊所"),IFERROR(W704/同类汇总数据!H$9,0),IF(AND($G704="互联网版",$H704="中医诊所"),IFERROR(W704/同类汇总数据!H$10,0),IF(AND($G704="互联网版",$H704="口腔诊所"),IFERROR(W704/同类汇总数据!H$11,0))))))))))</f>
        <v>0.26414821884856</v>
      </c>
      <c r="AJ704" s="61">
        <f>IF(AND($G704="正式版",$H704="中西医诊所"),IFERROR(X704/同类汇总数据!I$3,0),IF(AND($G704="正式版",$H704="中医诊所"),IFERROR(X704/同类汇总数据!I$4,0),IF(AND($G704="正式版",$H704="口腔诊所"),IFERROR(X704/同类汇总数据!I$5,0),IF(AND($G704="检查版",$H704="中西医诊所"),IFERROR(X704/同类汇总数据!I$6,0),IF(AND($G704="检查版",$H704="中医诊所"),IFERROR(X704/同类汇总数据!I$7,0),IF(AND($G704="检查版",$H704="口腔诊所"),IFERROR(X704/同类汇总数据!I$8,0),IF(AND($G704="互联网版",$H704="中西医诊所"),IFERROR(X704/同类汇总数据!I$9,0),IF(AND($G704="互联网版",$H704="中医诊所"),IFERROR(X704/同类汇总数据!I$10,0),IF(AND($G704="互联网版",$H704="口腔诊所"),IFERROR(X704/同类汇总数据!I$11,0))))))))))</f>
        <v>0.887885781288654</v>
      </c>
      <c r="AK704" s="61">
        <f>IF(AND($G704="正式版",$H704="中西医诊所"),IFERROR(Y704/同类汇总数据!J$3,0),IF(AND($G704="正式版",$H704="中医诊所"),IFERROR(Y704/同类汇总数据!J$4,0),IF(AND($G704="正式版",$H704="口腔诊所"),IFERROR(Y704/同类汇总数据!J$5,0),IF(AND($G704="检查版",$H704="中西医诊所"),IFERROR(Y704/同类汇总数据!J$6,0),IF(AND($G704="检查版",$H704="中医诊所"),IFERROR(Y704/同类汇总数据!J$7,0),IF(AND($G704="检查版",$H704="口腔诊所"),IFERROR(Y704/同类汇总数据!J$8,0),IF(AND($G704="互联网版",$H704="中西医诊所"),IFERROR(Y704/同类汇总数据!J$9,0),IF(AND($G704="互联网版",$H704="中医诊所"),IFERROR(Y704/同类汇总数据!J$10,0),IF(AND($G704="互联网版",$H704="口腔诊所"),IFERROR(Y704/同类汇总数据!J$11,0))))))))))</f>
        <v>0.858387842216267</v>
      </c>
      <c r="AL704" s="62" t="str">
        <f ca="1" t="shared" si="173"/>
        <v>-</v>
      </c>
      <c r="AM704" s="62" t="str">
        <f t="shared" si="174"/>
        <v>低于同行50%</v>
      </c>
      <c r="AN704" s="5" t="str">
        <f t="shared" si="175"/>
        <v>低于同行50%</v>
      </c>
      <c r="AO704" s="63">
        <f t="shared" si="176"/>
        <v>46103.6965484028</v>
      </c>
      <c r="AP704" s="5" t="str">
        <f t="shared" si="177"/>
        <v/>
      </c>
      <c r="AQ704" s="60">
        <v>45540.6196243634</v>
      </c>
    </row>
    <row r="705" ht="17" spans="1:43">
      <c r="A705" s="5">
        <f t="shared" si="182"/>
        <v>702</v>
      </c>
      <c r="B705" s="55" t="str">
        <f t="shared" si="169"/>
        <v>连续三月交易上升</v>
      </c>
      <c r="C705" s="2" t="str">
        <f t="shared" si="171"/>
        <v/>
      </c>
      <c r="D705" s="56" t="str">
        <f t="shared" si="172"/>
        <v>-</v>
      </c>
      <c r="E705" s="84" t="s">
        <v>1930</v>
      </c>
      <c r="F705" s="58">
        <v>45541.8741724769</v>
      </c>
      <c r="G705" s="59" t="s">
        <v>38</v>
      </c>
      <c r="H705" s="59" t="s">
        <v>66</v>
      </c>
      <c r="I705" s="59" t="s">
        <v>40</v>
      </c>
      <c r="J705" s="59" t="s">
        <v>121</v>
      </c>
      <c r="K705" s="59" t="s">
        <v>1931</v>
      </c>
      <c r="L705" s="59" t="s">
        <v>1932</v>
      </c>
      <c r="M705" s="60">
        <v>46103.5620486111</v>
      </c>
      <c r="N705" s="60">
        <v>46103.7473450463</v>
      </c>
      <c r="O705" s="60"/>
      <c r="P705" s="60">
        <v>45838.4480959144</v>
      </c>
      <c r="Q705" s="60">
        <v>46092.4626166551</v>
      </c>
      <c r="R705" s="59">
        <v>19258</v>
      </c>
      <c r="S705" s="59">
        <v>68165</v>
      </c>
      <c r="T705" s="59">
        <v>185155.35</v>
      </c>
      <c r="U705" s="59">
        <v>135783.84</v>
      </c>
      <c r="V705" s="59">
        <v>41</v>
      </c>
      <c r="W705" s="59">
        <v>148</v>
      </c>
      <c r="X705" s="59">
        <v>373</v>
      </c>
      <c r="Y705" s="59">
        <v>304</v>
      </c>
      <c r="Z705" s="59">
        <v>742.4696132597</v>
      </c>
      <c r="AA705" s="59">
        <v>0.9174116392</v>
      </c>
      <c r="AB705" s="59">
        <v>-0.5634748456</v>
      </c>
      <c r="AC705" s="59">
        <v>-0.392514787</v>
      </c>
      <c r="AD705" s="61">
        <f>IF(AND($G705="正式版",$H705="中西医诊所"),IFERROR(R705/同类汇总数据!C$3,0),IF(AND($G705="正式版",$H705="中医诊所"),IFERROR(R705/同类汇总数据!C$4,0),IF(AND($G705="正式版",$H705="口腔诊所"),IFERROR(R705/同类汇总数据!C$5,0),IF(AND($G705="检查版",$H705="中西医诊所"),IFERROR(R705/同类汇总数据!C$6,0),IF(AND($G705="检查版",$H705="中医诊所"),IFERROR(R705/同类汇总数据!C$7,0),IF(AND($G705="检查版",$H705="口腔诊所"),IFERROR(R705/同类汇总数据!C$8,0),IF(AND($G705="互联网版",$H705="中西医诊所"),IFERROR(R705/同类汇总数据!C$9,0),IF(AND($G705="互联网版",$H705="中医诊所"),IFERROR(R705/同类汇总数据!C$10,0),IF(AND($G705="互联网版",$H705="口腔诊所"),IFERROR(R705/同类汇总数据!C$11,0))))))))))</f>
        <v>2.77212807353476</v>
      </c>
      <c r="AE705" s="61">
        <f>IF(AND($G705="正式版",$H705="中西医诊所"),IFERROR(S705/同类汇总数据!D$3,0),IF(AND($G705="正式版",$H705="中医诊所"),IFERROR(S705/同类汇总数据!D$4,0),IF(AND($G705="正式版",$H705="口腔诊所"),IFERROR(S705/同类汇总数据!D$5,0),IF(AND($G705="检查版",$H705="中西医诊所"),IFERROR(S705/同类汇总数据!D$6,0),IF(AND($G705="检查版",$H705="中医诊所"),IFERROR(S705/同类汇总数据!D$7,0),IF(AND($G705="检查版",$H705="口腔诊所"),IFERROR(S705/同类汇总数据!D$8,0),IF(AND($G705="互联网版",$H705="中西医诊所"),IFERROR(S705/同类汇总数据!D$9,0),IF(AND($G705="互联网版",$H705="中医诊所"),IFERROR(S705/同类汇总数据!D$10,0),IF(AND($G705="互联网版",$H705="口腔诊所"),IFERROR(S705/同类汇总数据!D$11,0))))))))))</f>
        <v>2.52891367790014</v>
      </c>
      <c r="AF705" s="61">
        <f>IF(AND($G705="正式版",$H705="中西医诊所"),IFERROR(T705/同类汇总数据!E$3,0),IF(AND($G705="正式版",$H705="中医诊所"),IFERROR(T705/同类汇总数据!E$4,0),IF(AND($G705="正式版",$H705="口腔诊所"),IFERROR(T705/同类汇总数据!E$5,0),IF(AND($G705="检查版",$H705="中西医诊所"),IFERROR(T705/同类汇总数据!E$6,0),IF(AND($G705="检查版",$H705="中医诊所"),IFERROR(T705/同类汇总数据!E$7,0),IF(AND($G705="检查版",$H705="口腔诊所"),IFERROR(T705/同类汇总数据!E$8,0),IF(AND($G705="互联网版",$H705="中西医诊所"),IFERROR(T705/同类汇总数据!E$9,0),IF(AND($G705="互联网版",$H705="中医诊所"),IFERROR(T705/同类汇总数据!E$10,0),IF(AND($G705="互联网版",$H705="口腔诊所"),IFERROR(T705/同类汇总数据!E$11,0))))))))))</f>
        <v>2.37913383751864</v>
      </c>
      <c r="AG705" s="61">
        <f>IF(AND($G705="正式版",$H705="中西医诊所"),IFERROR(U705/同类汇总数据!F$3,0),IF(AND($G705="正式版",$H705="中医诊所"),IFERROR(U705/同类汇总数据!F$4,0),IF(AND($G705="正式版",$H705="口腔诊所"),IFERROR(U705/同类汇总数据!F$5,0),IF(AND($G705="检查版",$H705="中西医诊所"),IFERROR(U705/同类汇总数据!F$6,0),IF(AND($G705="检查版",$H705="中医诊所"),IFERROR(U705/同类汇总数据!F$7,0),IF(AND($G705="检查版",$H705="口腔诊所"),IFERROR(U705/同类汇总数据!F$8,0),IF(AND($G705="互联网版",$H705="中西医诊所"),IFERROR(U705/同类汇总数据!F$9,0),IF(AND($G705="互联网版",$H705="中医诊所"),IFERROR(U705/同类汇总数据!F$10,0),IF(AND($G705="互联网版",$H705="口腔诊所"),IFERROR(U705/同类汇总数据!F$11,0))))))))))</f>
        <v>2.03308725846891</v>
      </c>
      <c r="AH705" s="61">
        <f>IF(AND($G705="正式版",$H705="中西医诊所"),IFERROR(V705/同类汇总数据!G$3,0),IF(AND($G705="正式版",$H705="中医诊所"),IFERROR(V705/同类汇总数据!G$4,0),IF(AND($G705="正式版",$H705="口腔诊所"),IFERROR(V705/同类汇总数据!G$5,0),IF(AND($G705="检查版",$H705="中西医诊所"),IFERROR(V705/同类汇总数据!G$6,0),IF(AND($G705="检查版",$H705="中医诊所"),IFERROR(V705/同类汇总数据!G$7,0),IF(AND($G705="检查版",$H705="口腔诊所"),IFERROR(V705/同类汇总数据!G$8,0),IF(AND($G705="互联网版",$H705="中西医诊所"),IFERROR(V705/同类汇总数据!G$9,0),IF(AND($G705="互联网版",$H705="中医诊所"),IFERROR(V705/同类汇总数据!G$10,0),IF(AND($G705="互联网版",$H705="口腔诊所"),IFERROR(V705/同类汇总数据!G$11,0))))))))))</f>
        <v>0.926162277184557</v>
      </c>
      <c r="AI705" s="61">
        <f>IF(AND($G705="正式版",$H705="中西医诊所"),IFERROR(W705/同类汇总数据!H$3,0),IF(AND($G705="正式版",$H705="中医诊所"),IFERROR(W705/同类汇总数据!H$4,0),IF(AND($G705="正式版",$H705="口腔诊所"),IFERROR(W705/同类汇总数据!H$5,0),IF(AND($G705="检查版",$H705="中西医诊所"),IFERROR(W705/同类汇总数据!H$6,0),IF(AND($G705="检查版",$H705="中医诊所"),IFERROR(W705/同类汇总数据!H$7,0),IF(AND($G705="检查版",$H705="口腔诊所"),IFERROR(W705/同类汇总数据!H$8,0),IF(AND($G705="互联网版",$H705="中西医诊所"),IFERROR(W705/同类汇总数据!H$9,0),IF(AND($G705="互联网版",$H705="中医诊所"),IFERROR(W705/同类汇总数据!H$10,0),IF(AND($G705="互联网版",$H705="口腔诊所"),IFERROR(W705/同类汇总数据!H$11,0))))))))))</f>
        <v>0.841087344079171</v>
      </c>
      <c r="AJ705" s="61">
        <f>IF(AND($G705="正式版",$H705="中西医诊所"),IFERROR(X705/同类汇总数据!I$3,0),IF(AND($G705="正式版",$H705="中医诊所"),IFERROR(X705/同类汇总数据!I$4,0),IF(AND($G705="正式版",$H705="口腔诊所"),IFERROR(X705/同类汇总数据!I$5,0),IF(AND($G705="检查版",$H705="中西医诊所"),IFERROR(X705/同类汇总数据!I$6,0),IF(AND($G705="检查版",$H705="中医诊所"),IFERROR(X705/同类汇总数据!I$7,0),IF(AND($G705="检查版",$H705="口腔诊所"),IFERROR(X705/同类汇总数据!I$8,0),IF(AND($G705="互联网版",$H705="中西医诊所"),IFERROR(X705/同类汇总数据!I$9,0),IF(AND($G705="互联网版",$H705="中医诊所"),IFERROR(X705/同类汇总数据!I$10,0),IF(AND($G705="互联网版",$H705="口腔诊所"),IFERROR(X705/同类汇总数据!I$11,0))))))))))</f>
        <v>0.722460782775605</v>
      </c>
      <c r="AK705" s="61">
        <f>IF(AND($G705="正式版",$H705="中西医诊所"),IFERROR(Y705/同类汇总数据!J$3,0),IF(AND($G705="正式版",$H705="中医诊所"),IFERROR(Y705/同类汇总数据!J$4,0),IF(AND($G705="正式版",$H705="口腔诊所"),IFERROR(Y705/同类汇总数据!J$5,0),IF(AND($G705="检查版",$H705="中西医诊所"),IFERROR(Y705/同类汇总数据!J$6,0),IF(AND($G705="检查版",$H705="中医诊所"),IFERROR(Y705/同类汇总数据!J$7,0),IF(AND($G705="检查版",$H705="口腔诊所"),IFERROR(Y705/同类汇总数据!J$8,0),IF(AND($G705="互联网版",$H705="中西医诊所"),IFERROR(Y705/同类汇总数据!J$9,0),IF(AND($G705="互联网版",$H705="中医诊所"),IFERROR(Y705/同类汇总数据!J$10,0),IF(AND($G705="互联网版",$H705="口腔诊所"),IFERROR(Y705/同类汇总数据!J$11,0))))))))))</f>
        <v>0.667015972399581</v>
      </c>
      <c r="AL705" s="62" t="str">
        <f ca="1" t="shared" si="173"/>
        <v>-</v>
      </c>
      <c r="AM705" s="62" t="str">
        <f t="shared" si="174"/>
        <v>高于同行100%</v>
      </c>
      <c r="AN705" s="5" t="str">
        <f t="shared" si="175"/>
        <v/>
      </c>
      <c r="AO705" s="63">
        <f t="shared" si="176"/>
        <v>46103.7473450463</v>
      </c>
      <c r="AP705" s="5" t="str">
        <f t="shared" si="177"/>
        <v/>
      </c>
      <c r="AQ705" s="60">
        <v>45540.6577390278</v>
      </c>
    </row>
    <row r="706" ht="17" spans="1:43">
      <c r="A706" s="5">
        <f t="shared" si="182"/>
        <v>703</v>
      </c>
      <c r="B706" s="55" t="str">
        <f t="shared" si="169"/>
        <v>交易波动较大</v>
      </c>
      <c r="C706" s="2" t="str">
        <f t="shared" si="171"/>
        <v/>
      </c>
      <c r="D706" s="56" t="str">
        <f t="shared" si="172"/>
        <v>-</v>
      </c>
      <c r="E706" s="84" t="s">
        <v>1933</v>
      </c>
      <c r="F706" s="58">
        <v>45541.8759083449</v>
      </c>
      <c r="G706" s="59" t="s">
        <v>38</v>
      </c>
      <c r="H706" s="59" t="s">
        <v>39</v>
      </c>
      <c r="I706" s="59" t="s">
        <v>40</v>
      </c>
      <c r="J706" s="59" t="s">
        <v>121</v>
      </c>
      <c r="K706" s="59" t="s">
        <v>1934</v>
      </c>
      <c r="L706" s="59"/>
      <c r="M706" s="60">
        <v>46104.3636689815</v>
      </c>
      <c r="N706" s="60">
        <v>46104.3917296991</v>
      </c>
      <c r="O706" s="60">
        <v>46104.3883818981</v>
      </c>
      <c r="P706" s="60">
        <v>46100.7748463542</v>
      </c>
      <c r="Q706" s="60">
        <v>46104.391743912</v>
      </c>
      <c r="R706" s="59">
        <v>3622.25</v>
      </c>
      <c r="S706" s="59">
        <v>21293.02</v>
      </c>
      <c r="T706" s="59">
        <v>70224.24</v>
      </c>
      <c r="U706" s="59">
        <v>63242.29</v>
      </c>
      <c r="V706" s="59">
        <v>75</v>
      </c>
      <c r="W706" s="59">
        <v>371</v>
      </c>
      <c r="X706" s="59">
        <v>1152</v>
      </c>
      <c r="Y706" s="59">
        <v>1030</v>
      </c>
      <c r="Z706" s="59">
        <v>95.2444126506</v>
      </c>
      <c r="AA706" s="59">
        <v>-0.0716797858</v>
      </c>
      <c r="AB706" s="59">
        <v>-0.1176006682</v>
      </c>
      <c r="AC706" s="59">
        <v>-0.0158767718</v>
      </c>
      <c r="AD706" s="61">
        <f>IF(AND($G706="正式版",$H706="中西医诊所"),IFERROR(R706/同类汇总数据!C$3,0),IF(AND($G706="正式版",$H706="中医诊所"),IFERROR(R706/同类汇总数据!C$4,0),IF(AND($G706="正式版",$H706="口腔诊所"),IFERROR(R706/同类汇总数据!C$5,0),IF(AND($G706="检查版",$H706="中西医诊所"),IFERROR(R706/同类汇总数据!C$6,0),IF(AND($G706="检查版",$H706="中医诊所"),IFERROR(R706/同类汇总数据!C$7,0),IF(AND($G706="检查版",$H706="口腔诊所"),IFERROR(R706/同类汇总数据!C$8,0),IF(AND($G706="互联网版",$H706="中西医诊所"),IFERROR(R706/同类汇总数据!C$9,0),IF(AND($G706="互联网版",$H706="中医诊所"),IFERROR(R706/同类汇总数据!C$10,0),IF(AND($G706="互联网版",$H706="口腔诊所"),IFERROR(R706/同类汇总数据!C$11,0))))))))))</f>
        <v>0.39579853092934</v>
      </c>
      <c r="AE706" s="61">
        <f>IF(AND($G706="正式版",$H706="中西医诊所"),IFERROR(S706/同类汇总数据!D$3,0),IF(AND($G706="正式版",$H706="中医诊所"),IFERROR(S706/同类汇总数据!D$4,0),IF(AND($G706="正式版",$H706="口腔诊所"),IFERROR(S706/同类汇总数据!D$5,0),IF(AND($G706="检查版",$H706="中西医诊所"),IFERROR(S706/同类汇总数据!D$6,0),IF(AND($G706="检查版",$H706="中医诊所"),IFERROR(S706/同类汇总数据!D$7,0),IF(AND($G706="检查版",$H706="口腔诊所"),IFERROR(S706/同类汇总数据!D$8,0),IF(AND($G706="互联网版",$H706="中西医诊所"),IFERROR(S706/同类汇总数据!D$9,0),IF(AND($G706="互联网版",$H706="中医诊所"),IFERROR(S706/同类汇总数据!D$10,0),IF(AND($G706="互联网版",$H706="口腔诊所"),IFERROR(S706/同类汇总数据!D$11,0))))))))))</f>
        <v>0.583630972360769</v>
      </c>
      <c r="AF706" s="61">
        <f>IF(AND($G706="正式版",$H706="中西医诊所"),IFERROR(T706/同类汇总数据!E$3,0),IF(AND($G706="正式版",$H706="中医诊所"),IFERROR(T706/同类汇总数据!E$4,0),IF(AND($G706="正式版",$H706="口腔诊所"),IFERROR(T706/同类汇总数据!E$5,0),IF(AND($G706="检查版",$H706="中西医诊所"),IFERROR(T706/同类汇总数据!E$6,0),IF(AND($G706="检查版",$H706="中医诊所"),IFERROR(T706/同类汇总数据!E$7,0),IF(AND($G706="检查版",$H706="口腔诊所"),IFERROR(T706/同类汇总数据!E$8,0),IF(AND($G706="互联网版",$H706="中西医诊所"),IFERROR(T706/同类汇总数据!E$9,0),IF(AND($G706="互联网版",$H706="中医诊所"),IFERROR(T706/同类汇总数据!E$10,0),IF(AND($G706="互联网版",$H706="口腔诊所"),IFERROR(T706/同类汇总数据!E$11,0))))))))))</f>
        <v>0.643572967674393</v>
      </c>
      <c r="AG706" s="61">
        <f>IF(AND($G706="正式版",$H706="中西医诊所"),IFERROR(U706/同类汇总数据!F$3,0),IF(AND($G706="正式版",$H706="中医诊所"),IFERROR(U706/同类汇总数据!F$4,0),IF(AND($G706="正式版",$H706="口腔诊所"),IFERROR(U706/同类汇总数据!F$5,0),IF(AND($G706="检查版",$H706="中西医诊所"),IFERROR(U706/同类汇总数据!F$6,0),IF(AND($G706="检查版",$H706="中医诊所"),IFERROR(U706/同类汇总数据!F$7,0),IF(AND($G706="检查版",$H706="口腔诊所"),IFERROR(U706/同类汇总数据!F$8,0),IF(AND($G706="互联网版",$H706="中西医诊所"),IFERROR(U706/同类汇总数据!F$9,0),IF(AND($G706="互联网版",$H706="中医诊所"),IFERROR(U706/同类汇总数据!F$10,0),IF(AND($G706="互联网版",$H706="口腔诊所"),IFERROR(U706/同类汇总数据!F$11,0))))))))))</f>
        <v>0.65930143318308</v>
      </c>
      <c r="AH706" s="61">
        <f>IF(AND($G706="正式版",$H706="中西医诊所"),IFERROR(V706/同类汇总数据!G$3,0),IF(AND($G706="正式版",$H706="中医诊所"),IFERROR(V706/同类汇总数据!G$4,0),IF(AND($G706="正式版",$H706="口腔诊所"),IFERROR(V706/同类汇总数据!G$5,0),IF(AND($G706="检查版",$H706="中西医诊所"),IFERROR(V706/同类汇总数据!G$6,0),IF(AND($G706="检查版",$H706="中医诊所"),IFERROR(V706/同类汇总数据!G$7,0),IF(AND($G706="检查版",$H706="口腔诊所"),IFERROR(V706/同类汇总数据!G$8,0),IF(AND($G706="互联网版",$H706="中西医诊所"),IFERROR(V706/同类汇总数据!G$9,0),IF(AND($G706="互联网版",$H706="中医诊所"),IFERROR(V706/同类汇总数据!G$10,0),IF(AND($G706="互联网版",$H706="口腔诊所"),IFERROR(V706/同类汇总数据!G$11,0))))))))))</f>
        <v>0.791130060727143</v>
      </c>
      <c r="AI706" s="61">
        <f>IF(AND($G706="正式版",$H706="中西医诊所"),IFERROR(W706/同类汇总数据!H$3,0),IF(AND($G706="正式版",$H706="中医诊所"),IFERROR(W706/同类汇总数据!H$4,0),IF(AND($G706="正式版",$H706="口腔诊所"),IFERROR(W706/同类汇总数据!H$5,0),IF(AND($G706="检查版",$H706="中西医诊所"),IFERROR(W706/同类汇总数据!H$6,0),IF(AND($G706="检查版",$H706="中医诊所"),IFERROR(W706/同类汇总数据!H$7,0),IF(AND($G706="检查版",$H706="口腔诊所"),IFERROR(W706/同类汇总数据!H$8,0),IF(AND($G706="互联网版",$H706="中西医诊所"),IFERROR(W706/同类汇总数据!H$9,0),IF(AND($G706="互联网版",$H706="中医诊所"),IFERROR(W706/同类汇总数据!H$10,0),IF(AND($G706="互联网版",$H706="口腔诊所"),IFERROR(W706/同类汇总数据!H$11,0))))))))))</f>
        <v>1.0146858685711</v>
      </c>
      <c r="AJ706" s="61">
        <f>IF(AND($G706="正式版",$H706="中西医诊所"),IFERROR(X706/同类汇总数据!I$3,0),IF(AND($G706="正式版",$H706="中医诊所"),IFERROR(X706/同类汇总数据!I$4,0),IF(AND($G706="正式版",$H706="口腔诊所"),IFERROR(X706/同类汇总数据!I$5,0),IF(AND($G706="检查版",$H706="中西医诊所"),IFERROR(X706/同类汇总数据!I$6,0),IF(AND($G706="检查版",$H706="中医诊所"),IFERROR(X706/同类汇总数据!I$7,0),IF(AND($G706="检查版",$H706="口腔诊所"),IFERROR(X706/同类汇总数据!I$8,0),IF(AND($G706="互联网版",$H706="中西医诊所"),IFERROR(X706/同类汇总数据!I$9,0),IF(AND($G706="互联网版",$H706="中医诊所"),IFERROR(X706/同类汇总数据!I$10,0),IF(AND($G706="互联网版",$H706="口腔诊所"),IFERROR(X706/同类汇总数据!I$11,0))))))))))</f>
        <v>1.01864878890882</v>
      </c>
      <c r="AK706" s="61">
        <f>IF(AND($G706="正式版",$H706="中西医诊所"),IFERROR(Y706/同类汇总数据!J$3,0),IF(AND($G706="正式版",$H706="中医诊所"),IFERROR(Y706/同类汇总数据!J$4,0),IF(AND($G706="正式版",$H706="口腔诊所"),IFERROR(Y706/同类汇总数据!J$5,0),IF(AND($G706="检查版",$H706="中西医诊所"),IFERROR(Y706/同类汇总数据!J$6,0),IF(AND($G706="检查版",$H706="中医诊所"),IFERROR(Y706/同类汇总数据!J$7,0),IF(AND($G706="检查版",$H706="口腔诊所"),IFERROR(Y706/同类汇总数据!J$8,0),IF(AND($G706="互联网版",$H706="中西医诊所"),IFERROR(Y706/同类汇总数据!J$9,0),IF(AND($G706="互联网版",$H706="中医诊所"),IFERROR(Y706/同类汇总数据!J$10,0),IF(AND($G706="互联网版",$H706="口腔诊所"),IFERROR(Y706/同类汇总数据!J$11,0))))))))))</f>
        <v>1.02919475802132</v>
      </c>
      <c r="AL706" s="62" t="str">
        <f ca="1" t="shared" si="173"/>
        <v>-</v>
      </c>
      <c r="AM706" s="62" t="str">
        <f t="shared" si="174"/>
        <v/>
      </c>
      <c r="AN706" s="5" t="str">
        <f t="shared" si="175"/>
        <v/>
      </c>
      <c r="AO706" s="63">
        <f t="shared" si="176"/>
        <v>46104.391743912</v>
      </c>
      <c r="AP706" s="5" t="str">
        <f t="shared" si="177"/>
        <v/>
      </c>
      <c r="AQ706" s="60">
        <v>45540.8105136227</v>
      </c>
    </row>
    <row r="707" ht="17" spans="1:43">
      <c r="A707" s="5">
        <f t="shared" si="182"/>
        <v>704</v>
      </c>
      <c r="B707" s="55" t="str">
        <f t="shared" si="169"/>
        <v>连续三月交易上升</v>
      </c>
      <c r="C707" s="2" t="str">
        <f t="shared" si="171"/>
        <v/>
      </c>
      <c r="D707" s="56" t="str">
        <f t="shared" si="172"/>
        <v>-</v>
      </c>
      <c r="E707" s="84" t="s">
        <v>1935</v>
      </c>
      <c r="F707" s="58">
        <v>45541.8768694444</v>
      </c>
      <c r="G707" s="59" t="s">
        <v>38</v>
      </c>
      <c r="H707" s="59" t="s">
        <v>63</v>
      </c>
      <c r="I707" s="59" t="s">
        <v>40</v>
      </c>
      <c r="J707" s="59" t="s">
        <v>121</v>
      </c>
      <c r="K707" s="59" t="s">
        <v>1936</v>
      </c>
      <c r="L707" s="59"/>
      <c r="M707" s="60">
        <v>46103.8347569444</v>
      </c>
      <c r="N707" s="60">
        <v>46103.8352210417</v>
      </c>
      <c r="O707" s="60"/>
      <c r="P707" s="60">
        <v>45549.5813588194</v>
      </c>
      <c r="Q707" s="60"/>
      <c r="R707" s="59">
        <v>8038</v>
      </c>
      <c r="S707" s="59">
        <v>21746</v>
      </c>
      <c r="T707" s="59">
        <v>40536</v>
      </c>
      <c r="U707" s="59">
        <v>33686</v>
      </c>
      <c r="V707" s="59">
        <v>11</v>
      </c>
      <c r="W707" s="59">
        <v>31</v>
      </c>
      <c r="X707" s="59">
        <v>68</v>
      </c>
      <c r="Y707" s="59">
        <v>60</v>
      </c>
      <c r="Z707" s="59">
        <v>623.8148148148</v>
      </c>
      <c r="AA707" s="59">
        <v>6.0261712439</v>
      </c>
      <c r="AB707" s="59">
        <v>-0.8028034406</v>
      </c>
      <c r="AC707" s="59">
        <v>3.8292307692</v>
      </c>
      <c r="AD707" s="61">
        <f>IF(AND($G707="正式版",$H707="中西医诊所"),IFERROR(R707/同类汇总数据!C$3,0),IF(AND($G707="正式版",$H707="中医诊所"),IFERROR(R707/同类汇总数据!C$4,0),IF(AND($G707="正式版",$H707="口腔诊所"),IFERROR(R707/同类汇总数据!C$5,0),IF(AND($G707="检查版",$H707="中西医诊所"),IFERROR(R707/同类汇总数据!C$6,0),IF(AND($G707="检查版",$H707="中医诊所"),IFERROR(R707/同类汇总数据!C$7,0),IF(AND($G707="检查版",$H707="口腔诊所"),IFERROR(R707/同类汇总数据!C$8,0),IF(AND($G707="互联网版",$H707="中西医诊所"),IFERROR(R707/同类汇总数据!C$9,0),IF(AND($G707="互联网版",$H707="中医诊所"),IFERROR(R707/同类汇总数据!C$10,0),IF(AND($G707="互联网版",$H707="口腔诊所"),IFERROR(R707/同类汇总数据!C$11,0))))))))))</f>
        <v>0.80399746144292</v>
      </c>
      <c r="AE707" s="61">
        <f>IF(AND($G707="正式版",$H707="中西医诊所"),IFERROR(S707/同类汇总数据!D$3,0),IF(AND($G707="正式版",$H707="中医诊所"),IFERROR(S707/同类汇总数据!D$4,0),IF(AND($G707="正式版",$H707="口腔诊所"),IFERROR(S707/同类汇总数据!D$5,0),IF(AND($G707="检查版",$H707="中西医诊所"),IFERROR(S707/同类汇总数据!D$6,0),IF(AND($G707="检查版",$H707="中医诊所"),IFERROR(S707/同类汇总数据!D$7,0),IF(AND($G707="检查版",$H707="口腔诊所"),IFERROR(S707/同类汇总数据!D$8,0),IF(AND($G707="互联网版",$H707="中西医诊所"),IFERROR(S707/同类汇总数据!D$9,0),IF(AND($G707="互联网版",$H707="中医诊所"),IFERROR(S707/同类汇总数据!D$10,0),IF(AND($G707="互联网版",$H707="口腔诊所"),IFERROR(S707/同类汇总数据!D$11,0))))))))))</f>
        <v>0.500704321071347</v>
      </c>
      <c r="AF707" s="61">
        <f>IF(AND($G707="正式版",$H707="中西医诊所"),IFERROR(T707/同类汇总数据!E$3,0),IF(AND($G707="正式版",$H707="中医诊所"),IFERROR(T707/同类汇总数据!E$4,0),IF(AND($G707="正式版",$H707="口腔诊所"),IFERROR(T707/同类汇总数据!E$5,0),IF(AND($G707="检查版",$H707="中西医诊所"),IFERROR(T707/同类汇总数据!E$6,0),IF(AND($G707="检查版",$H707="中医诊所"),IFERROR(T707/同类汇总数据!E$7,0),IF(AND($G707="检查版",$H707="口腔诊所"),IFERROR(T707/同类汇总数据!E$8,0),IF(AND($G707="互联网版",$H707="中西医诊所"),IFERROR(T707/同类汇总数据!E$9,0),IF(AND($G707="互联网版",$H707="中医诊所"),IFERROR(T707/同类汇总数据!E$10,0),IF(AND($G707="互联网版",$H707="口腔诊所"),IFERROR(T707/同类汇总数据!E$11,0))))))))))</f>
        <v>0.365627410951489</v>
      </c>
      <c r="AG707" s="61">
        <f>IF(AND($G707="正式版",$H707="中西医诊所"),IFERROR(U707/同类汇总数据!F$3,0),IF(AND($G707="正式版",$H707="中医诊所"),IFERROR(U707/同类汇总数据!F$4,0),IF(AND($G707="正式版",$H707="口腔诊所"),IFERROR(U707/同类汇总数据!F$5,0),IF(AND($G707="检查版",$H707="中西医诊所"),IFERROR(U707/同类汇总数据!F$6,0),IF(AND($G707="检查版",$H707="中医诊所"),IFERROR(U707/同类汇总数据!F$7,0),IF(AND($G707="检查版",$H707="口腔诊所"),IFERROR(U707/同类汇总数据!F$8,0),IF(AND($G707="互联网版",$H707="中西医诊所"),IFERROR(U707/同类汇总数据!F$9,0),IF(AND($G707="互联网版",$H707="中医诊所"),IFERROR(U707/同类汇总数据!F$10,0),IF(AND($G707="互联网版",$H707="口腔诊所"),IFERROR(U707/同类汇总数据!F$11,0))))))))))</f>
        <v>0.337203960492463</v>
      </c>
      <c r="AH707" s="61">
        <f>IF(AND($G707="正式版",$H707="中西医诊所"),IFERROR(V707/同类汇总数据!G$3,0),IF(AND($G707="正式版",$H707="中医诊所"),IFERROR(V707/同类汇总数据!G$4,0),IF(AND($G707="正式版",$H707="口腔诊所"),IFERROR(V707/同类汇总数据!G$5,0),IF(AND($G707="检查版",$H707="中西医诊所"),IFERROR(V707/同类汇总数据!G$6,0),IF(AND($G707="检查版",$H707="中医诊所"),IFERROR(V707/同类汇总数据!G$7,0),IF(AND($G707="检查版",$H707="口腔诊所"),IFERROR(V707/同类汇总数据!G$8,0),IF(AND($G707="互联网版",$H707="中西医诊所"),IFERROR(V707/同类汇总数据!G$9,0),IF(AND($G707="互联网版",$H707="中医诊所"),IFERROR(V707/同类汇总数据!G$10,0),IF(AND($G707="互联网版",$H707="口腔诊所"),IFERROR(V707/同类汇总数据!G$11,0))))))))))</f>
        <v>0.817454891352813</v>
      </c>
      <c r="AI707" s="61">
        <f>IF(AND($G707="正式版",$H707="中西医诊所"),IFERROR(W707/同类汇总数据!H$3,0),IF(AND($G707="正式版",$H707="中医诊所"),IFERROR(W707/同类汇总数据!H$4,0),IF(AND($G707="正式版",$H707="口腔诊所"),IFERROR(W707/同类汇总数据!H$5,0),IF(AND($G707="检查版",$H707="中西医诊所"),IFERROR(W707/同类汇总数据!H$6,0),IF(AND($G707="检查版",$H707="中医诊所"),IFERROR(W707/同类汇总数据!H$7,0),IF(AND($G707="检查版",$H707="口腔诊所"),IFERROR(W707/同类汇总数据!H$8,0),IF(AND($G707="互联网版",$H707="中西医诊所"),IFERROR(W707/同类汇总数据!H$9,0),IF(AND($G707="互联网版",$H707="中医诊所"),IFERROR(W707/同类汇总数据!H$10,0),IF(AND($G707="互联网版",$H707="口腔诊所"),IFERROR(W707/同类汇总数据!H$11,0))))))))))</f>
        <v>0.545906318953691</v>
      </c>
      <c r="AJ707" s="61">
        <f>IF(AND($G707="正式版",$H707="中西医诊所"),IFERROR(X707/同类汇总数据!I$3,0),IF(AND($G707="正式版",$H707="中医诊所"),IFERROR(X707/同类汇总数据!I$4,0),IF(AND($G707="正式版",$H707="口腔诊所"),IFERROR(X707/同类汇总数据!I$5,0),IF(AND($G707="检查版",$H707="中西医诊所"),IFERROR(X707/同类汇总数据!I$6,0),IF(AND($G707="检查版",$H707="中医诊所"),IFERROR(X707/同类汇总数据!I$7,0),IF(AND($G707="检查版",$H707="口腔诊所"),IFERROR(X707/同类汇总数据!I$8,0),IF(AND($G707="互联网版",$H707="中西医诊所"),IFERROR(X707/同类汇总数据!I$9,0),IF(AND($G707="互联网版",$H707="中医诊所"),IFERROR(X707/同类汇总数据!I$10,0),IF(AND($G707="互联网版",$H707="口腔诊所"),IFERROR(X707/同类汇总数据!I$11,0))))))))))</f>
        <v>0.460887275783424</v>
      </c>
      <c r="AK707" s="61">
        <f>IF(AND($G707="正式版",$H707="中西医诊所"),IFERROR(Y707/同类汇总数据!J$3,0),IF(AND($G707="正式版",$H707="中医诊所"),IFERROR(Y707/同类汇总数据!J$4,0),IF(AND($G707="正式版",$H707="口腔诊所"),IFERROR(Y707/同类汇总数据!J$5,0),IF(AND($G707="检查版",$H707="中西医诊所"),IFERROR(Y707/同类汇总数据!J$6,0),IF(AND($G707="检查版",$H707="中医诊所"),IFERROR(Y707/同类汇总数据!J$7,0),IF(AND($G707="检查版",$H707="口腔诊所"),IFERROR(Y707/同类汇总数据!J$8,0),IF(AND($G707="互联网版",$H707="中西医诊所"),IFERROR(Y707/同类汇总数据!J$9,0),IF(AND($G707="互联网版",$H707="中医诊所"),IFERROR(Y707/同类汇总数据!J$10,0),IF(AND($G707="互联网版",$H707="口腔诊所"),IFERROR(Y707/同类汇总数据!J$11,0))))))))))</f>
        <v>0.451783074850667</v>
      </c>
      <c r="AL707" s="62" t="str">
        <f ca="1" t="shared" si="173"/>
        <v>-</v>
      </c>
      <c r="AM707" s="62" t="str">
        <f t="shared" si="174"/>
        <v/>
      </c>
      <c r="AN707" s="5" t="str">
        <f t="shared" si="175"/>
        <v/>
      </c>
      <c r="AO707" s="63">
        <f t="shared" si="176"/>
        <v>46103.8352210417</v>
      </c>
      <c r="AP707" s="5" t="str">
        <f t="shared" si="177"/>
        <v/>
      </c>
      <c r="AQ707" s="60">
        <v>45541.8724590972</v>
      </c>
    </row>
    <row r="708" ht="17" spans="1:43">
      <c r="A708" s="5">
        <f t="shared" si="182"/>
        <v>705</v>
      </c>
      <c r="B708" s="55" t="str">
        <f t="shared" si="169"/>
        <v>连续三月交易上升</v>
      </c>
      <c r="C708" s="2" t="str">
        <f t="shared" si="171"/>
        <v/>
      </c>
      <c r="D708" s="56" t="str">
        <f t="shared" si="172"/>
        <v>-</v>
      </c>
      <c r="E708" s="84" t="s">
        <v>1937</v>
      </c>
      <c r="F708" s="58">
        <v>45541.8782065625</v>
      </c>
      <c r="G708" s="59" t="s">
        <v>38</v>
      </c>
      <c r="H708" s="59" t="s">
        <v>63</v>
      </c>
      <c r="I708" s="59" t="s">
        <v>40</v>
      </c>
      <c r="J708" s="59" t="s">
        <v>117</v>
      </c>
      <c r="K708" s="59" t="s">
        <v>1938</v>
      </c>
      <c r="L708" s="59"/>
      <c r="M708" s="60">
        <v>46103.4128240741</v>
      </c>
      <c r="N708" s="60">
        <v>46103.4715221065</v>
      </c>
      <c r="O708" s="60">
        <v>46032.4324621181</v>
      </c>
      <c r="P708" s="60">
        <v>46034.4020954282</v>
      </c>
      <c r="Q708" s="60">
        <v>46098.5916983912</v>
      </c>
      <c r="R708" s="59">
        <v>3380</v>
      </c>
      <c r="S708" s="59">
        <v>12238</v>
      </c>
      <c r="T708" s="59">
        <v>51892</v>
      </c>
      <c r="U708" s="59">
        <v>29492</v>
      </c>
      <c r="V708" s="59">
        <v>5</v>
      </c>
      <c r="W708" s="59">
        <v>31</v>
      </c>
      <c r="X708" s="59">
        <v>68</v>
      </c>
      <c r="Y708" s="59">
        <v>60</v>
      </c>
      <c r="Z708" s="59">
        <v>546.1481481481</v>
      </c>
      <c r="AA708" s="59">
        <v>0.427005597</v>
      </c>
      <c r="AB708" s="59">
        <v>-0.7240491666</v>
      </c>
      <c r="AC708" s="59">
        <v>0.3932524227</v>
      </c>
      <c r="AD708" s="61">
        <f>IF(AND($G708="正式版",$H708="中西医诊所"),IFERROR(R708/同类汇总数据!C$3,0),IF(AND($G708="正式版",$H708="中医诊所"),IFERROR(R708/同类汇总数据!C$4,0),IF(AND($G708="正式版",$H708="口腔诊所"),IFERROR(R708/同类汇总数据!C$5,0),IF(AND($G708="检查版",$H708="中西医诊所"),IFERROR(R708/同类汇总数据!C$6,0),IF(AND($G708="检查版",$H708="中医诊所"),IFERROR(R708/同类汇总数据!C$7,0),IF(AND($G708="检查版",$H708="口腔诊所"),IFERROR(R708/同类汇总数据!C$8,0),IF(AND($G708="互联网版",$H708="中西医诊所"),IFERROR(R708/同类汇总数据!C$9,0),IF(AND($G708="互联网版",$H708="中医诊所"),IFERROR(R708/同类汇总数据!C$10,0),IF(AND($G708="互联网版",$H708="口腔诊所"),IFERROR(R708/同类汇总数据!C$11,0))))))))))</f>
        <v>0.338083033052634</v>
      </c>
      <c r="AE708" s="61">
        <f>IF(AND($G708="正式版",$H708="中西医诊所"),IFERROR(S708/同类汇总数据!D$3,0),IF(AND($G708="正式版",$H708="中医诊所"),IFERROR(S708/同类汇总数据!D$4,0),IF(AND($G708="正式版",$H708="口腔诊所"),IFERROR(S708/同类汇总数据!D$5,0),IF(AND($G708="检查版",$H708="中西医诊所"),IFERROR(S708/同类汇总数据!D$6,0),IF(AND($G708="检查版",$H708="中医诊所"),IFERROR(S708/同类汇总数据!D$7,0),IF(AND($G708="检查版",$H708="口腔诊所"),IFERROR(S708/同类汇总数据!D$8,0),IF(AND($G708="互联网版",$H708="中西医诊所"),IFERROR(S708/同类汇总数据!D$9,0),IF(AND($G708="互联网版",$H708="中医诊所"),IFERROR(S708/同类汇总数据!D$10,0),IF(AND($G708="互联网版",$H708="口腔诊所"),IFERROR(S708/同类汇总数据!D$11,0))))))))))</f>
        <v>0.281781453199262</v>
      </c>
      <c r="AF708" s="61">
        <f>IF(AND($G708="正式版",$H708="中西医诊所"),IFERROR(T708/同类汇总数据!E$3,0),IF(AND($G708="正式版",$H708="中医诊所"),IFERROR(T708/同类汇总数据!E$4,0),IF(AND($G708="正式版",$H708="口腔诊所"),IFERROR(T708/同类汇总数据!E$5,0),IF(AND($G708="检查版",$H708="中西医诊所"),IFERROR(T708/同类汇总数据!E$6,0),IF(AND($G708="检查版",$H708="中医诊所"),IFERROR(T708/同类汇总数据!E$7,0),IF(AND($G708="检查版",$H708="口腔诊所"),IFERROR(T708/同类汇总数据!E$8,0),IF(AND($G708="互联网版",$H708="中西医诊所"),IFERROR(T708/同类汇总数据!E$9,0),IF(AND($G708="互联网版",$H708="中医诊所"),IFERROR(T708/同类汇总数据!E$10,0),IF(AND($G708="互联网版",$H708="口腔诊所"),IFERROR(T708/同类汇总数据!E$11,0))))))))))</f>
        <v>0.46805648335047</v>
      </c>
      <c r="AG708" s="61">
        <f>IF(AND($G708="正式版",$H708="中西医诊所"),IFERROR(U708/同类汇总数据!F$3,0),IF(AND($G708="正式版",$H708="中医诊所"),IFERROR(U708/同类汇总数据!F$4,0),IF(AND($G708="正式版",$H708="口腔诊所"),IFERROR(U708/同类汇总数据!F$5,0),IF(AND($G708="检查版",$H708="中西医诊所"),IFERROR(U708/同类汇总数据!F$6,0),IF(AND($G708="检查版",$H708="中医诊所"),IFERROR(U708/同类汇总数据!F$7,0),IF(AND($G708="检查版",$H708="口腔诊所"),IFERROR(U708/同类汇总数据!F$8,0),IF(AND($G708="互联网版",$H708="中西医诊所"),IFERROR(U708/同类汇总数据!F$9,0),IF(AND($G708="互联网版",$H708="中医诊所"),IFERROR(U708/同类汇总数据!F$10,0),IF(AND($G708="互联网版",$H708="口腔诊所"),IFERROR(U708/同类汇总数据!F$11,0))))))))))</f>
        <v>0.295221136461548</v>
      </c>
      <c r="AH708" s="61">
        <f>IF(AND($G708="正式版",$H708="中西医诊所"),IFERROR(V708/同类汇总数据!G$3,0),IF(AND($G708="正式版",$H708="中医诊所"),IFERROR(V708/同类汇总数据!G$4,0),IF(AND($G708="正式版",$H708="口腔诊所"),IFERROR(V708/同类汇总数据!G$5,0),IF(AND($G708="检查版",$H708="中西医诊所"),IFERROR(V708/同类汇总数据!G$6,0),IF(AND($G708="检查版",$H708="中医诊所"),IFERROR(V708/同类汇总数据!G$7,0),IF(AND($G708="检查版",$H708="口腔诊所"),IFERROR(V708/同类汇总数据!G$8,0),IF(AND($G708="互联网版",$H708="中西医诊所"),IFERROR(V708/同类汇总数据!G$9,0),IF(AND($G708="互联网版",$H708="中医诊所"),IFERROR(V708/同类汇总数据!G$10,0),IF(AND($G708="互联网版",$H708="口腔诊所"),IFERROR(V708/同类汇总数据!G$11,0))))))))))</f>
        <v>0.37157040516037</v>
      </c>
      <c r="AI708" s="61">
        <f>IF(AND($G708="正式版",$H708="中西医诊所"),IFERROR(W708/同类汇总数据!H$3,0),IF(AND($G708="正式版",$H708="中医诊所"),IFERROR(W708/同类汇总数据!H$4,0),IF(AND($G708="正式版",$H708="口腔诊所"),IFERROR(W708/同类汇总数据!H$5,0),IF(AND($G708="检查版",$H708="中西医诊所"),IFERROR(W708/同类汇总数据!H$6,0),IF(AND($G708="检查版",$H708="中医诊所"),IFERROR(W708/同类汇总数据!H$7,0),IF(AND($G708="检查版",$H708="口腔诊所"),IFERROR(W708/同类汇总数据!H$8,0),IF(AND($G708="互联网版",$H708="中西医诊所"),IFERROR(W708/同类汇总数据!H$9,0),IF(AND($G708="互联网版",$H708="中医诊所"),IFERROR(W708/同类汇总数据!H$10,0),IF(AND($G708="互联网版",$H708="口腔诊所"),IFERROR(W708/同类汇总数据!H$11,0))))))))))</f>
        <v>0.545906318953691</v>
      </c>
      <c r="AJ708" s="61">
        <f>IF(AND($G708="正式版",$H708="中西医诊所"),IFERROR(X708/同类汇总数据!I$3,0),IF(AND($G708="正式版",$H708="中医诊所"),IFERROR(X708/同类汇总数据!I$4,0),IF(AND($G708="正式版",$H708="口腔诊所"),IFERROR(X708/同类汇总数据!I$5,0),IF(AND($G708="检查版",$H708="中西医诊所"),IFERROR(X708/同类汇总数据!I$6,0),IF(AND($G708="检查版",$H708="中医诊所"),IFERROR(X708/同类汇总数据!I$7,0),IF(AND($G708="检查版",$H708="口腔诊所"),IFERROR(X708/同类汇总数据!I$8,0),IF(AND($G708="互联网版",$H708="中西医诊所"),IFERROR(X708/同类汇总数据!I$9,0),IF(AND($G708="互联网版",$H708="中医诊所"),IFERROR(X708/同类汇总数据!I$10,0),IF(AND($G708="互联网版",$H708="口腔诊所"),IFERROR(X708/同类汇总数据!I$11,0))))))))))</f>
        <v>0.460887275783424</v>
      </c>
      <c r="AK708" s="61">
        <f>IF(AND($G708="正式版",$H708="中西医诊所"),IFERROR(Y708/同类汇总数据!J$3,0),IF(AND($G708="正式版",$H708="中医诊所"),IFERROR(Y708/同类汇总数据!J$4,0),IF(AND($G708="正式版",$H708="口腔诊所"),IFERROR(Y708/同类汇总数据!J$5,0),IF(AND($G708="检查版",$H708="中西医诊所"),IFERROR(Y708/同类汇总数据!J$6,0),IF(AND($G708="检查版",$H708="中医诊所"),IFERROR(Y708/同类汇总数据!J$7,0),IF(AND($G708="检查版",$H708="口腔诊所"),IFERROR(Y708/同类汇总数据!J$8,0),IF(AND($G708="互联网版",$H708="中西医诊所"),IFERROR(Y708/同类汇总数据!J$9,0),IF(AND($G708="互联网版",$H708="中医诊所"),IFERROR(Y708/同类汇总数据!J$10,0),IF(AND($G708="互联网版",$H708="口腔诊所"),IFERROR(Y708/同类汇总数据!J$11,0))))))))))</f>
        <v>0.451783074850667</v>
      </c>
      <c r="AL708" s="62" t="str">
        <f ca="1" t="shared" si="173"/>
        <v>-</v>
      </c>
      <c r="AM708" s="62" t="str">
        <f t="shared" si="174"/>
        <v>低于同行50%</v>
      </c>
      <c r="AN708" s="5" t="str">
        <f t="shared" si="175"/>
        <v/>
      </c>
      <c r="AO708" s="63">
        <f t="shared" si="176"/>
        <v>46103.4715221065</v>
      </c>
      <c r="AP708" s="5" t="str">
        <f t="shared" si="177"/>
        <v/>
      </c>
      <c r="AQ708" s="60">
        <v>45541.8741724769</v>
      </c>
    </row>
    <row r="709" ht="17" spans="1:43">
      <c r="A709" s="5">
        <f t="shared" si="182"/>
        <v>706</v>
      </c>
      <c r="B709" s="55" t="str">
        <f t="shared" si="169"/>
        <v>连续三月交易上升</v>
      </c>
      <c r="C709" s="2" t="str">
        <f t="shared" si="171"/>
        <v/>
      </c>
      <c r="D709" s="56" t="str">
        <f t="shared" si="172"/>
        <v>-</v>
      </c>
      <c r="E709" s="84" t="s">
        <v>1939</v>
      </c>
      <c r="F709" s="58">
        <v>45541.8791627546</v>
      </c>
      <c r="G709" s="59" t="s">
        <v>38</v>
      </c>
      <c r="H709" s="59" t="s">
        <v>66</v>
      </c>
      <c r="I709" s="59" t="s">
        <v>40</v>
      </c>
      <c r="J709" s="59" t="s">
        <v>117</v>
      </c>
      <c r="K709" s="59" t="s">
        <v>1940</v>
      </c>
      <c r="L709" s="59"/>
      <c r="M709" s="60">
        <v>46104.3571643519</v>
      </c>
      <c r="N709" s="60">
        <v>46103.4397806944</v>
      </c>
      <c r="O709" s="60">
        <v>46103.4354737847</v>
      </c>
      <c r="P709" s="60">
        <v>45957.3628545023</v>
      </c>
      <c r="Q709" s="60">
        <v>46103.4397864005</v>
      </c>
      <c r="R709" s="59">
        <v>4608</v>
      </c>
      <c r="S709" s="59">
        <v>12600</v>
      </c>
      <c r="T709" s="59">
        <v>33168</v>
      </c>
      <c r="U709" s="59">
        <v>27862</v>
      </c>
      <c r="V709" s="59">
        <v>13</v>
      </c>
      <c r="W709" s="59">
        <v>47</v>
      </c>
      <c r="X709" s="59">
        <v>124</v>
      </c>
      <c r="Y709" s="59">
        <v>105</v>
      </c>
      <c r="Z709" s="59">
        <v>403.7971014493</v>
      </c>
      <c r="AA709" s="59">
        <v>0.6014234875</v>
      </c>
      <c r="AB709" s="59">
        <v>-0.3804724409</v>
      </c>
      <c r="AC709" s="59">
        <v>-0.4150700074</v>
      </c>
      <c r="AD709" s="61">
        <f>IF(AND($G709="正式版",$H709="中西医诊所"),IFERROR(R709/同类汇总数据!C$3,0),IF(AND($G709="正式版",$H709="中医诊所"),IFERROR(R709/同类汇总数据!C$4,0),IF(AND($G709="正式版",$H709="口腔诊所"),IFERROR(R709/同类汇总数据!C$5,0),IF(AND($G709="检查版",$H709="中西医诊所"),IFERROR(R709/同类汇总数据!C$6,0),IF(AND($G709="检查版",$H709="中医诊所"),IFERROR(R709/同类汇总数据!C$7,0),IF(AND($G709="检查版",$H709="口腔诊所"),IFERROR(R709/同类汇总数据!C$8,0),IF(AND($G709="互联网版",$H709="中西医诊所"),IFERROR(R709/同类汇总数据!C$9,0),IF(AND($G709="互联网版",$H709="中医诊所"),IFERROR(R709/同类汇总数据!C$10,0),IF(AND($G709="互联网版",$H709="口腔诊所"),IFERROR(R709/同类汇总数据!C$11,0))))))))))</f>
        <v>0.663306997759278</v>
      </c>
      <c r="AE709" s="61">
        <f>IF(AND($G709="正式版",$H709="中西医诊所"),IFERROR(S709/同类汇总数据!D$3,0),IF(AND($G709="正式版",$H709="中医诊所"),IFERROR(S709/同类汇总数据!D$4,0),IF(AND($G709="正式版",$H709="口腔诊所"),IFERROR(S709/同类汇总数据!D$5,0),IF(AND($G709="检查版",$H709="中西医诊所"),IFERROR(S709/同类汇总数据!D$6,0),IF(AND($G709="检查版",$H709="中医诊所"),IFERROR(S709/同类汇总数据!D$7,0),IF(AND($G709="检查版",$H709="口腔诊所"),IFERROR(S709/同类汇总数据!D$8,0),IF(AND($G709="互联网版",$H709="中西医诊所"),IFERROR(S709/同类汇总数据!D$9,0),IF(AND($G709="互联网版",$H709="中医诊所"),IFERROR(S709/同类汇总数据!D$10,0),IF(AND($G709="互联网版",$H709="口腔诊所"),IFERROR(S709/同类汇总数据!D$11,0))))))))))</f>
        <v>0.467458554119296</v>
      </c>
      <c r="AF709" s="61">
        <f>IF(AND($G709="正式版",$H709="中西医诊所"),IFERROR(T709/同类汇总数据!E$3,0),IF(AND($G709="正式版",$H709="中医诊所"),IFERROR(T709/同类汇总数据!E$4,0),IF(AND($G709="正式版",$H709="口腔诊所"),IFERROR(T709/同类汇总数据!E$5,0),IF(AND($G709="检查版",$H709="中西医诊所"),IFERROR(T709/同类汇总数据!E$6,0),IF(AND($G709="检查版",$H709="中医诊所"),IFERROR(T709/同类汇总数据!E$7,0),IF(AND($G709="检查版",$H709="口腔诊所"),IFERROR(T709/同类汇总数据!E$8,0),IF(AND($G709="互联网版",$H709="中西医诊所"),IFERROR(T709/同类汇总数据!E$9,0),IF(AND($G709="互联网版",$H709="中医诊所"),IFERROR(T709/同类汇总数据!E$10,0),IF(AND($G709="互联网版",$H709="口腔诊所"),IFERROR(T709/同类汇总数据!E$11,0))))))))))</f>
        <v>0.426188663318766</v>
      </c>
      <c r="AG709" s="61">
        <f>IF(AND($G709="正式版",$H709="中西医诊所"),IFERROR(U709/同类汇总数据!F$3,0),IF(AND($G709="正式版",$H709="中医诊所"),IFERROR(U709/同类汇总数据!F$4,0),IF(AND($G709="正式版",$H709="口腔诊所"),IFERROR(U709/同类汇总数据!F$5,0),IF(AND($G709="检查版",$H709="中西医诊所"),IFERROR(U709/同类汇总数据!F$6,0),IF(AND($G709="检查版",$H709="中医诊所"),IFERROR(U709/同类汇总数据!F$7,0),IF(AND($G709="检查版",$H709="口腔诊所"),IFERROR(U709/同类汇总数据!F$8,0),IF(AND($G709="互联网版",$H709="中西医诊所"),IFERROR(U709/同类汇总数据!F$9,0),IF(AND($G709="互联网版",$H709="中医诊所"),IFERROR(U709/同类汇总数据!F$10,0),IF(AND($G709="互联网版",$H709="口腔诊所"),IFERROR(U709/同类汇总数据!F$11,0))))))))))</f>
        <v>0.417176868730924</v>
      </c>
      <c r="AH709" s="61">
        <f>IF(AND($G709="正式版",$H709="中西医诊所"),IFERROR(V709/同类汇总数据!G$3,0),IF(AND($G709="正式版",$H709="中医诊所"),IFERROR(V709/同类汇总数据!G$4,0),IF(AND($G709="正式版",$H709="口腔诊所"),IFERROR(V709/同类汇总数据!G$5,0),IF(AND($G709="检查版",$H709="中西医诊所"),IFERROR(V709/同类汇总数据!G$6,0),IF(AND($G709="检查版",$H709="中医诊所"),IFERROR(V709/同类汇总数据!G$7,0),IF(AND($G709="检查版",$H709="口腔诊所"),IFERROR(V709/同类汇总数据!G$8,0),IF(AND($G709="互联网版",$H709="中西医诊所"),IFERROR(V709/同类汇总数据!G$9,0),IF(AND($G709="互联网版",$H709="中医诊所"),IFERROR(V709/同类汇总数据!G$10,0),IF(AND($G709="互联网版",$H709="口腔诊所"),IFERROR(V709/同类汇总数据!G$11,0))))))))))</f>
        <v>0.293661209839006</v>
      </c>
      <c r="AI709" s="61">
        <f>IF(AND($G709="正式版",$H709="中西医诊所"),IFERROR(W709/同类汇总数据!H$3,0),IF(AND($G709="正式版",$H709="中医诊所"),IFERROR(W709/同类汇总数据!H$4,0),IF(AND($G709="正式版",$H709="口腔诊所"),IFERROR(W709/同类汇总数据!H$5,0),IF(AND($G709="检查版",$H709="中西医诊所"),IFERROR(W709/同类汇总数据!H$6,0),IF(AND($G709="检查版",$H709="中医诊所"),IFERROR(W709/同类汇总数据!H$7,0),IF(AND($G709="检查版",$H709="口腔诊所"),IFERROR(W709/同类汇总数据!H$8,0),IF(AND($G709="互联网版",$H709="中西医诊所"),IFERROR(W709/同类汇总数据!H$9,0),IF(AND($G709="互联网版",$H709="中医诊所"),IFERROR(W709/同类汇总数据!H$10,0),IF(AND($G709="互联网版",$H709="口腔诊所"),IFERROR(W709/同类汇总数据!H$11,0))))))))))</f>
        <v>0.267102061971088</v>
      </c>
      <c r="AJ709" s="61">
        <f>IF(AND($G709="正式版",$H709="中西医诊所"),IFERROR(X709/同类汇总数据!I$3,0),IF(AND($G709="正式版",$H709="中医诊所"),IFERROR(X709/同类汇总数据!I$4,0),IF(AND($G709="正式版",$H709="口腔诊所"),IFERROR(X709/同类汇总数据!I$5,0),IF(AND($G709="检查版",$H709="中西医诊所"),IFERROR(X709/同类汇总数据!I$6,0),IF(AND($G709="检查版",$H709="中医诊所"),IFERROR(X709/同类汇总数据!I$7,0),IF(AND($G709="检查版",$H709="口腔诊所"),IFERROR(X709/同类汇总数据!I$8,0),IF(AND($G709="互联网版",$H709="中西医诊所"),IFERROR(X709/同类汇总数据!I$9,0),IF(AND($G709="互联网版",$H709="中医诊所"),IFERROR(X709/同类汇总数据!I$10,0),IF(AND($G709="互联网版",$H709="口腔诊所"),IFERROR(X709/同类汇总数据!I$11,0))))))))))</f>
        <v>0.240174630198861</v>
      </c>
      <c r="AK709" s="61">
        <f>IF(AND($G709="正式版",$H709="中西医诊所"),IFERROR(Y709/同类汇总数据!J$3,0),IF(AND($G709="正式版",$H709="中医诊所"),IFERROR(Y709/同类汇总数据!J$4,0),IF(AND($G709="正式版",$H709="口腔诊所"),IFERROR(Y709/同类汇总数据!J$5,0),IF(AND($G709="检查版",$H709="中西医诊所"),IFERROR(Y709/同类汇总数据!J$6,0),IF(AND($G709="检查版",$H709="中医诊所"),IFERROR(Y709/同类汇总数据!J$7,0),IF(AND($G709="检查版",$H709="口腔诊所"),IFERROR(Y709/同类汇总数据!J$8,0),IF(AND($G709="互联网版",$H709="中西医诊所"),IFERROR(Y709/同类汇总数据!J$9,0),IF(AND($G709="互联网版",$H709="中医诊所"),IFERROR(Y709/同类汇总数据!J$10,0),IF(AND($G709="互联网版",$H709="口腔诊所"),IFERROR(Y709/同类汇总数据!J$11,0))))))))))</f>
        <v>0.230383806256434</v>
      </c>
      <c r="AL709" s="62" t="str">
        <f ca="1" t="shared" si="173"/>
        <v>-</v>
      </c>
      <c r="AM709" s="62" t="str">
        <f t="shared" si="174"/>
        <v>低于同行50%</v>
      </c>
      <c r="AN709" s="5" t="str">
        <f t="shared" si="175"/>
        <v>低于同行50%</v>
      </c>
      <c r="AO709" s="63">
        <f t="shared" si="176"/>
        <v>46104.3571643519</v>
      </c>
      <c r="AP709" s="5" t="str">
        <f t="shared" si="177"/>
        <v/>
      </c>
      <c r="AQ709" s="60">
        <v>45541.8759083449</v>
      </c>
    </row>
    <row r="710" ht="17" spans="1:43">
      <c r="A710" s="5">
        <f t="shared" si="182"/>
        <v>707</v>
      </c>
      <c r="B710" s="55" t="str">
        <f t="shared" si="169"/>
        <v>连续三月交易上升</v>
      </c>
      <c r="C710" s="2" t="str">
        <f t="shared" si="171"/>
        <v/>
      </c>
      <c r="D710" s="56" t="str">
        <f t="shared" si="172"/>
        <v>-</v>
      </c>
      <c r="E710" s="84" t="s">
        <v>1941</v>
      </c>
      <c r="F710" s="58">
        <v>45541.8810791667</v>
      </c>
      <c r="G710" s="59" t="s">
        <v>38</v>
      </c>
      <c r="H710" s="59" t="s">
        <v>63</v>
      </c>
      <c r="I710" s="59" t="s">
        <v>40</v>
      </c>
      <c r="J710" s="59" t="s">
        <v>117</v>
      </c>
      <c r="K710" s="59" t="s">
        <v>1942</v>
      </c>
      <c r="L710" s="59"/>
      <c r="M710" s="60">
        <v>46104.3891319444</v>
      </c>
      <c r="N710" s="60">
        <v>46103.6935923611</v>
      </c>
      <c r="O710" s="60"/>
      <c r="P710" s="60">
        <v>45903.5187482407</v>
      </c>
      <c r="Q710" s="60">
        <v>46103.4289118171</v>
      </c>
      <c r="R710" s="59">
        <v>22717.2</v>
      </c>
      <c r="S710" s="59">
        <v>120194</v>
      </c>
      <c r="T710" s="59">
        <v>323078.5</v>
      </c>
      <c r="U710" s="59">
        <v>270190.8</v>
      </c>
      <c r="V710" s="59">
        <v>18</v>
      </c>
      <c r="W710" s="59">
        <v>86</v>
      </c>
      <c r="X710" s="59">
        <v>251</v>
      </c>
      <c r="Y710" s="59">
        <v>217</v>
      </c>
      <c r="Z710" s="85" t="s">
        <v>1943</v>
      </c>
      <c r="AA710" s="59">
        <v>0.5728555034</v>
      </c>
      <c r="AB710" s="59">
        <v>-0.3957489238</v>
      </c>
      <c r="AC710" s="59">
        <v>0.5554953967</v>
      </c>
      <c r="AD710" s="61">
        <f>IF(AND($G710="正式版",$H710="中西医诊所"),IFERROR(R710/同类汇总数据!C$3,0),IF(AND($G710="正式版",$H710="中医诊所"),IFERROR(R710/同类汇总数据!C$4,0),IF(AND($G710="正式版",$H710="口腔诊所"),IFERROR(R710/同类汇总数据!C$5,0),IF(AND($G710="检查版",$H710="中西医诊所"),IFERROR(R710/同类汇总数据!C$6,0),IF(AND($G710="检查版",$H710="中医诊所"),IFERROR(R710/同类汇总数据!C$7,0),IF(AND($G710="检查版",$H710="口腔诊所"),IFERROR(R710/同类汇总数据!C$8,0),IF(AND($G710="互联网版",$H710="中西医诊所"),IFERROR(R710/同类汇总数据!C$9,0),IF(AND($G710="互联网版",$H710="中医诊所"),IFERROR(R710/同类汇总数据!C$10,0),IF(AND($G710="互联网版",$H710="口腔诊所"),IFERROR(R710/同类汇总数据!C$11,0))))))))))</f>
        <v>2.27227807055127</v>
      </c>
      <c r="AE710" s="61">
        <f>IF(AND($G710="正式版",$H710="中西医诊所"),IFERROR(S710/同类汇总数据!D$3,0),IF(AND($G710="正式版",$H710="中医诊所"),IFERROR(S710/同类汇总数据!D$4,0),IF(AND($G710="正式版",$H710="口腔诊所"),IFERROR(S710/同类汇总数据!D$5,0),IF(AND($G710="检查版",$H710="中西医诊所"),IFERROR(S710/同类汇总数据!D$6,0),IF(AND($G710="检查版",$H710="中医诊所"),IFERROR(S710/同类汇总数据!D$7,0),IF(AND($G710="检查版",$H710="口腔诊所"),IFERROR(S710/同类汇总数据!D$8,0),IF(AND($G710="互联网版",$H710="中西医诊所"),IFERROR(S710/同类汇总数据!D$9,0),IF(AND($G710="互联网版",$H710="中医诊所"),IFERROR(S710/同类汇总数据!D$10,0),IF(AND($G710="互联网版",$H710="口腔诊所"),IFERROR(S710/同类汇总数据!D$11,0))))))))))</f>
        <v>2.76748161348522</v>
      </c>
      <c r="AF710" s="61">
        <f>IF(AND($G710="正式版",$H710="中西医诊所"),IFERROR(T710/同类汇总数据!E$3,0),IF(AND($G710="正式版",$H710="中医诊所"),IFERROR(T710/同类汇总数据!E$4,0),IF(AND($G710="正式版",$H710="口腔诊所"),IFERROR(T710/同类汇总数据!E$5,0),IF(AND($G710="检查版",$H710="中西医诊所"),IFERROR(T710/同类汇总数据!E$6,0),IF(AND($G710="检查版",$H710="中医诊所"),IFERROR(T710/同类汇总数据!E$7,0),IF(AND($G710="检查版",$H710="口腔诊所"),IFERROR(T710/同类汇总数据!E$8,0),IF(AND($G710="互联网版",$H710="中西医诊所"),IFERROR(T710/同类汇总数据!E$9,0),IF(AND($G710="互联网版",$H710="中医诊所"),IFERROR(T710/同类汇总数据!E$10,0),IF(AND($G710="互联网版",$H710="口腔诊所"),IFERROR(T710/同类汇总数据!E$11,0))))))))))</f>
        <v>2.91410981569692</v>
      </c>
      <c r="AG710" s="61">
        <f>IF(AND($G710="正式版",$H710="中西医诊所"),IFERROR(U710/同类汇总数据!F$3,0),IF(AND($G710="正式版",$H710="中医诊所"),IFERROR(U710/同类汇总数据!F$4,0),IF(AND($G710="正式版",$H710="口腔诊所"),IFERROR(U710/同类汇总数据!F$5,0),IF(AND($G710="检查版",$H710="中西医诊所"),IFERROR(U710/同类汇总数据!F$6,0),IF(AND($G710="检查版",$H710="中医诊所"),IFERROR(U710/同类汇总数据!F$7,0),IF(AND($G710="检查版",$H710="口腔诊所"),IFERROR(U710/同类汇总数据!F$8,0),IF(AND($G710="互联网版",$H710="中西医诊所"),IFERROR(U710/同类汇总数据!F$9,0),IF(AND($G710="互联网版",$H710="中医诊所"),IFERROR(U710/同类汇总数据!F$10,0),IF(AND($G710="互联网版",$H710="口腔诊所"),IFERROR(U710/同类汇总数据!F$11,0))))))))))</f>
        <v>2.70466686007917</v>
      </c>
      <c r="AH710" s="61">
        <f>IF(AND($G710="正式版",$H710="中西医诊所"),IFERROR(V710/同类汇总数据!G$3,0),IF(AND($G710="正式版",$H710="中医诊所"),IFERROR(V710/同类汇总数据!G$4,0),IF(AND($G710="正式版",$H710="口腔诊所"),IFERROR(V710/同类汇总数据!G$5,0),IF(AND($G710="检查版",$H710="中西医诊所"),IFERROR(V710/同类汇总数据!G$6,0),IF(AND($G710="检查版",$H710="中医诊所"),IFERROR(V710/同类汇总数据!G$7,0),IF(AND($G710="检查版",$H710="口腔诊所"),IFERROR(V710/同类汇总数据!G$8,0),IF(AND($G710="互联网版",$H710="中西医诊所"),IFERROR(V710/同类汇总数据!G$9,0),IF(AND($G710="互联网版",$H710="中医诊所"),IFERROR(V710/同类汇总数据!G$10,0),IF(AND($G710="互联网版",$H710="口腔诊所"),IFERROR(V710/同类汇总数据!G$11,0))))))))))</f>
        <v>1.33765345857733</v>
      </c>
      <c r="AI710" s="61">
        <f>IF(AND($G710="正式版",$H710="中西医诊所"),IFERROR(W710/同类汇总数据!H$3,0),IF(AND($G710="正式版",$H710="中医诊所"),IFERROR(W710/同类汇总数据!H$4,0),IF(AND($G710="正式版",$H710="口腔诊所"),IFERROR(W710/同类汇总数据!H$5,0),IF(AND($G710="检查版",$H710="中西医诊所"),IFERROR(W710/同类汇总数据!H$6,0),IF(AND($G710="检查版",$H710="中医诊所"),IFERROR(W710/同类汇总数据!H$7,0),IF(AND($G710="检查版",$H710="口腔诊所"),IFERROR(W710/同类汇总数据!H$8,0),IF(AND($G710="互联网版",$H710="中西医诊所"),IFERROR(W710/同类汇总数据!H$9,0),IF(AND($G710="互联网版",$H710="中医诊所"),IFERROR(W710/同类汇总数据!H$10,0),IF(AND($G710="互联网版",$H710="口腔诊所"),IFERROR(W710/同类汇总数据!H$11,0))))))))))</f>
        <v>1.51444978806508</v>
      </c>
      <c r="AJ710" s="61">
        <f>IF(AND($G710="正式版",$H710="中西医诊所"),IFERROR(X710/同类汇总数据!I$3,0),IF(AND($G710="正式版",$H710="中医诊所"),IFERROR(X710/同类汇总数据!I$4,0),IF(AND($G710="正式版",$H710="口腔诊所"),IFERROR(X710/同类汇总数据!I$5,0),IF(AND($G710="检查版",$H710="中西医诊所"),IFERROR(X710/同类汇总数据!I$6,0),IF(AND($G710="检查版",$H710="中医诊所"),IFERROR(X710/同类汇总数据!I$7,0),IF(AND($G710="检查版",$H710="口腔诊所"),IFERROR(X710/同类汇总数据!I$8,0),IF(AND($G710="互联网版",$H710="中西医诊所"),IFERROR(X710/同类汇总数据!I$9,0),IF(AND($G710="互联网版",$H710="中医诊所"),IFERROR(X710/同类汇总数据!I$10,0),IF(AND($G710="互联网版",$H710="口腔诊所"),IFERROR(X710/同类汇总数据!I$11,0))))))))))</f>
        <v>1.70121626796528</v>
      </c>
      <c r="AK710" s="61">
        <f>IF(AND($G710="正式版",$H710="中西医诊所"),IFERROR(Y710/同类汇总数据!J$3,0),IF(AND($G710="正式版",$H710="中医诊所"),IFERROR(Y710/同类汇总数据!J$4,0),IF(AND($G710="正式版",$H710="口腔诊所"),IFERROR(Y710/同类汇总数据!J$5,0),IF(AND($G710="检查版",$H710="中西医诊所"),IFERROR(Y710/同类汇总数据!J$6,0),IF(AND($G710="检查版",$H710="中医诊所"),IFERROR(Y710/同类汇总数据!J$7,0),IF(AND($G710="检查版",$H710="口腔诊所"),IFERROR(Y710/同类汇总数据!J$8,0),IF(AND($G710="互联网版",$H710="中西医诊所"),IFERROR(Y710/同类汇总数据!J$9,0),IF(AND($G710="互联网版",$H710="中医诊所"),IFERROR(Y710/同类汇总数据!J$10,0),IF(AND($G710="互联网版",$H710="口腔诊所"),IFERROR(Y710/同类汇总数据!J$11,0))))))))))</f>
        <v>1.63394878737658</v>
      </c>
      <c r="AL710" s="62" t="str">
        <f ca="1" t="shared" si="173"/>
        <v>-</v>
      </c>
      <c r="AM710" s="62" t="str">
        <f t="shared" si="174"/>
        <v>高于同行100%</v>
      </c>
      <c r="AN710" s="5" t="str">
        <f t="shared" si="175"/>
        <v>高于同行150%</v>
      </c>
      <c r="AO710" s="63">
        <f t="shared" si="176"/>
        <v>46104.3891319444</v>
      </c>
      <c r="AP710" s="5" t="str">
        <f t="shared" si="177"/>
        <v/>
      </c>
      <c r="AQ710" s="60">
        <v>45541.8782065625</v>
      </c>
    </row>
    <row r="711" ht="17" spans="1:43">
      <c r="A711" s="5">
        <f t="shared" si="182"/>
        <v>708</v>
      </c>
      <c r="B711" s="55" t="str">
        <f t="shared" si="169"/>
        <v>交易波动较大</v>
      </c>
      <c r="C711" s="2" t="str">
        <f t="shared" si="171"/>
        <v>本月交易额降超20%</v>
      </c>
      <c r="D711" s="56" t="str">
        <f t="shared" si="172"/>
        <v>-</v>
      </c>
      <c r="E711" s="84" t="s">
        <v>1944</v>
      </c>
      <c r="F711" s="58">
        <v>45544.4153767593</v>
      </c>
      <c r="G711" s="59" t="s">
        <v>38</v>
      </c>
      <c r="H711" s="59" t="s">
        <v>63</v>
      </c>
      <c r="I711" s="59" t="s">
        <v>40</v>
      </c>
      <c r="J711" s="59" t="s">
        <v>75</v>
      </c>
      <c r="K711" s="59" t="s">
        <v>1945</v>
      </c>
      <c r="L711" s="59" t="s">
        <v>140</v>
      </c>
      <c r="M711" s="60">
        <v>46103.3704166667</v>
      </c>
      <c r="N711" s="60">
        <v>46103.7078555093</v>
      </c>
      <c r="O711" s="60">
        <v>46103.7067028241</v>
      </c>
      <c r="P711" s="60">
        <v>46103.6976470486</v>
      </c>
      <c r="Q711" s="60">
        <v>46103.7157895602</v>
      </c>
      <c r="R711" s="59">
        <v>8498</v>
      </c>
      <c r="S711" s="59">
        <v>23790</v>
      </c>
      <c r="T711" s="59">
        <v>77454</v>
      </c>
      <c r="U711" s="59">
        <v>72134</v>
      </c>
      <c r="V711" s="59">
        <v>6</v>
      </c>
      <c r="W711" s="59">
        <v>21</v>
      </c>
      <c r="X711" s="59">
        <v>69</v>
      </c>
      <c r="Y711" s="59">
        <v>62</v>
      </c>
      <c r="Z711" s="85" t="s">
        <v>1946</v>
      </c>
      <c r="AA711" s="59">
        <v>-0.3458894693</v>
      </c>
      <c r="AB711" s="59">
        <v>1.1030415173</v>
      </c>
      <c r="AC711" s="59">
        <v>0.584279956</v>
      </c>
      <c r="AD711" s="61">
        <f>IF(AND($G711="正式版",$H711="中西医诊所"),IFERROR(R711/同类汇总数据!C$3,0),IF(AND($G711="正式版",$H711="中医诊所"),IFERROR(R711/同类汇总数据!C$4,0),IF(AND($G711="正式版",$H711="口腔诊所"),IFERROR(R711/同类汇总数据!C$5,0),IF(AND($G711="检查版",$H711="中西医诊所"),IFERROR(R711/同类汇总数据!C$6,0),IF(AND($G711="检查版",$H711="中医诊所"),IFERROR(R711/同类汇总数据!C$7,0),IF(AND($G711="检查版",$H711="口腔诊所"),IFERROR(R711/同类汇总数据!C$8,0),IF(AND($G711="互联网版",$H711="中西医诊所"),IFERROR(R711/同类汇总数据!C$9,0),IF(AND($G711="互联网版",$H711="中医诊所"),IFERROR(R711/同类汇总数据!C$10,0),IF(AND($G711="互联网版",$H711="口腔诊所"),IFERROR(R711/同类汇总数据!C$11,0))))))))))</f>
        <v>0.850008761799195</v>
      </c>
      <c r="AE711" s="61">
        <f>IF(AND($G711="正式版",$H711="中西医诊所"),IFERROR(S711/同类汇总数据!D$3,0),IF(AND($G711="正式版",$H711="中医诊所"),IFERROR(S711/同类汇总数据!D$4,0),IF(AND($G711="正式版",$H711="口腔诊所"),IFERROR(S711/同类汇总数据!D$5,0),IF(AND($G711="检查版",$H711="中西医诊所"),IFERROR(S711/同类汇总数据!D$6,0),IF(AND($G711="检查版",$H711="中医诊所"),IFERROR(S711/同类汇总数据!D$7,0),IF(AND($G711="检查版",$H711="口腔诊所"),IFERROR(S711/同类汇总数据!D$8,0),IF(AND($G711="互联网版",$H711="中西医诊所"),IFERROR(S711/同类汇总数据!D$9,0),IF(AND($G711="互联网版",$H711="中医诊所"),IFERROR(S711/同类汇总数据!D$10,0),IF(AND($G711="互联网版",$H711="口腔诊所"),IFERROR(S711/同类汇总数据!D$11,0))))))))))</f>
        <v>0.547767672136823</v>
      </c>
      <c r="AF711" s="61">
        <f>IF(AND($G711="正式版",$H711="中西医诊所"),IFERROR(T711/同类汇总数据!E$3,0),IF(AND($G711="正式版",$H711="中医诊所"),IFERROR(T711/同类汇总数据!E$4,0),IF(AND($G711="正式版",$H711="口腔诊所"),IFERROR(T711/同类汇总数据!E$5,0),IF(AND($G711="检查版",$H711="中西医诊所"),IFERROR(T711/同类汇总数据!E$6,0),IF(AND($G711="检查版",$H711="中医诊所"),IFERROR(T711/同类汇总数据!E$7,0),IF(AND($G711="检查版",$H711="口腔诊所"),IFERROR(T711/同类汇总数据!E$8,0),IF(AND($G711="互联网版",$H711="中西医诊所"),IFERROR(T711/同类汇总数据!E$9,0),IF(AND($G711="互联网版",$H711="中医诊所"),IFERROR(T711/同类汇总数据!E$10,0),IF(AND($G711="互联网版",$H711="口腔诊所"),IFERROR(T711/同类汇总数据!E$11,0))))))))))</f>
        <v>0.698621114264767</v>
      </c>
      <c r="AG711" s="61">
        <f>IF(AND($G711="正式版",$H711="中西医诊所"),IFERROR(U711/同类汇总数据!F$3,0),IF(AND($G711="正式版",$H711="中医诊所"),IFERROR(U711/同类汇总数据!F$4,0),IF(AND($G711="正式版",$H711="口腔诊所"),IFERROR(U711/同类汇总数据!F$5,0),IF(AND($G711="检查版",$H711="中西医诊所"),IFERROR(U711/同类汇总数据!F$6,0),IF(AND($G711="检查版",$H711="中医诊所"),IFERROR(U711/同类汇总数据!F$7,0),IF(AND($G711="检查版",$H711="口腔诊所"),IFERROR(U711/同类汇总数据!F$8,0),IF(AND($G711="互联网版",$H711="中西医诊所"),IFERROR(U711/同类汇总数据!F$9,0),IF(AND($G711="互联网版",$H711="中医诊所"),IFERROR(U711/同类汇总数据!F$10,0),IF(AND($G711="互联网版",$H711="口腔诊所"),IFERROR(U711/同类汇总数据!F$11,0))))))))))</f>
        <v>0.722076544741534</v>
      </c>
      <c r="AH711" s="61">
        <f>IF(AND($G711="正式版",$H711="中西医诊所"),IFERROR(V711/同类汇总数据!G$3,0),IF(AND($G711="正式版",$H711="中医诊所"),IFERROR(V711/同类汇总数据!G$4,0),IF(AND($G711="正式版",$H711="口腔诊所"),IFERROR(V711/同类汇总数据!G$5,0),IF(AND($G711="检查版",$H711="中西医诊所"),IFERROR(V711/同类汇总数据!G$6,0),IF(AND($G711="检查版",$H711="中医诊所"),IFERROR(V711/同类汇总数据!G$7,0),IF(AND($G711="检查版",$H711="口腔诊所"),IFERROR(V711/同类汇总数据!G$8,0),IF(AND($G711="互联网版",$H711="中西医诊所"),IFERROR(V711/同类汇总数据!G$9,0),IF(AND($G711="互联网版",$H711="中医诊所"),IFERROR(V711/同类汇总数据!G$10,0),IF(AND($G711="互联网版",$H711="口腔诊所"),IFERROR(V711/同类汇总数据!G$11,0))))))))))</f>
        <v>0.445884486192444</v>
      </c>
      <c r="AI711" s="61">
        <f>IF(AND($G711="正式版",$H711="中西医诊所"),IFERROR(W711/同类汇总数据!H$3,0),IF(AND($G711="正式版",$H711="中医诊所"),IFERROR(W711/同类汇总数据!H$4,0),IF(AND($G711="正式版",$H711="口腔诊所"),IFERROR(W711/同类汇总数据!H$5,0),IF(AND($G711="检查版",$H711="中西医诊所"),IFERROR(W711/同类汇总数据!H$6,0),IF(AND($G711="检查版",$H711="中医诊所"),IFERROR(W711/同类汇总数据!H$7,0),IF(AND($G711="检查版",$H711="口腔诊所"),IFERROR(W711/同类汇总数据!H$8,0),IF(AND($G711="互联网版",$H711="中西医诊所"),IFERROR(W711/同类汇总数据!H$9,0),IF(AND($G711="互联网版",$H711="中医诊所"),IFERROR(W711/同类汇总数据!H$10,0),IF(AND($G711="互联网版",$H711="口腔诊所"),IFERROR(W711/同类汇总数据!H$11,0))))))))))</f>
        <v>0.369807506387984</v>
      </c>
      <c r="AJ711" s="61">
        <f>IF(AND($G711="正式版",$H711="中西医诊所"),IFERROR(X711/同类汇总数据!I$3,0),IF(AND($G711="正式版",$H711="中医诊所"),IFERROR(X711/同类汇总数据!I$4,0),IF(AND($G711="正式版",$H711="口腔诊所"),IFERROR(X711/同类汇总数据!I$5,0),IF(AND($G711="检查版",$H711="中西医诊所"),IFERROR(X711/同类汇总数据!I$6,0),IF(AND($G711="检查版",$H711="中医诊所"),IFERROR(X711/同类汇总数据!I$7,0),IF(AND($G711="检查版",$H711="口腔诊所"),IFERROR(X711/同类汇总数据!I$8,0),IF(AND($G711="互联网版",$H711="中西医诊所"),IFERROR(X711/同类汇总数据!I$9,0),IF(AND($G711="互联网版",$H711="中医诊所"),IFERROR(X711/同类汇总数据!I$10,0),IF(AND($G711="互联网版",$H711="口腔诊所"),IFERROR(X711/同类汇总数据!I$11,0))))))))))</f>
        <v>0.467665029839062</v>
      </c>
      <c r="AK711" s="61">
        <f>IF(AND($G711="正式版",$H711="中西医诊所"),IFERROR(Y711/同类汇总数据!J$3,0),IF(AND($G711="正式版",$H711="中医诊所"),IFERROR(Y711/同类汇总数据!J$4,0),IF(AND($G711="正式版",$H711="口腔诊所"),IFERROR(Y711/同类汇总数据!J$5,0),IF(AND($G711="检查版",$H711="中西医诊所"),IFERROR(Y711/同类汇总数据!J$6,0),IF(AND($G711="检查版",$H711="中医诊所"),IFERROR(Y711/同类汇总数据!J$7,0),IF(AND($G711="检查版",$H711="口腔诊所"),IFERROR(Y711/同类汇总数据!J$8,0),IF(AND($G711="互联网版",$H711="中西医诊所"),IFERROR(Y711/同类汇总数据!J$9,0),IF(AND($G711="互联网版",$H711="中医诊所"),IFERROR(Y711/同类汇总数据!J$10,0),IF(AND($G711="互联网版",$H711="口腔诊所"),IFERROR(Y711/同类汇总数据!J$11,0))))))))))</f>
        <v>0.466842510679022</v>
      </c>
      <c r="AL711" s="62" t="str">
        <f ca="1" t="shared" si="173"/>
        <v>-</v>
      </c>
      <c r="AM711" s="62" t="str">
        <f t="shared" si="174"/>
        <v/>
      </c>
      <c r="AN711" s="5" t="str">
        <f t="shared" si="175"/>
        <v>低于同行50%</v>
      </c>
      <c r="AO711" s="63">
        <f t="shared" si="176"/>
        <v>46103.7157895602</v>
      </c>
      <c r="AP711" s="5" t="str">
        <f t="shared" si="177"/>
        <v/>
      </c>
      <c r="AQ711" s="60">
        <v>45541.8791627546</v>
      </c>
    </row>
    <row r="712" ht="17" spans="1:43">
      <c r="A712" s="5">
        <f t="shared" si="182"/>
        <v>709</v>
      </c>
      <c r="B712" s="55" t="str">
        <f t="shared" si="169"/>
        <v>无交易</v>
      </c>
      <c r="C712" s="2" t="str">
        <f t="shared" si="171"/>
        <v/>
      </c>
      <c r="D712" s="56" t="str">
        <f t="shared" si="172"/>
        <v>流失</v>
      </c>
      <c r="E712" s="84" t="s">
        <v>1947</v>
      </c>
      <c r="F712" s="58">
        <v>45545.5531269792</v>
      </c>
      <c r="G712" s="59" t="s">
        <v>38</v>
      </c>
      <c r="H712" s="59" t="s">
        <v>39</v>
      </c>
      <c r="I712" s="59" t="s">
        <v>40</v>
      </c>
      <c r="J712" s="59" t="s">
        <v>121</v>
      </c>
      <c r="K712" s="59" t="s">
        <v>1948</v>
      </c>
      <c r="L712" s="59" t="s">
        <v>1949</v>
      </c>
      <c r="M712" s="60">
        <v>45845.5400462963</v>
      </c>
      <c r="N712" s="60">
        <v>45824.442153044</v>
      </c>
      <c r="O712" s="60">
        <v>45824.441914456</v>
      </c>
      <c r="P712" s="60"/>
      <c r="Q712" s="60">
        <v>45824.4421706713</v>
      </c>
      <c r="R712" s="59"/>
      <c r="S712" s="59"/>
      <c r="T712" s="59"/>
      <c r="U712" s="59"/>
      <c r="V712" s="59"/>
      <c r="W712" s="59"/>
      <c r="X712" s="59"/>
      <c r="Y712" s="59"/>
      <c r="Z712" s="59"/>
      <c r="AA712" s="59"/>
      <c r="AB712" s="59"/>
      <c r="AC712" s="59"/>
      <c r="AD712" s="61">
        <f>IF(AND($G712="正式版",$H712="中西医诊所"),IFERROR(R712/同类汇总数据!C$3,0),IF(AND($G712="正式版",$H712="中医诊所"),IFERROR(R712/同类汇总数据!C$4,0),IF(AND($G712="正式版",$H712="口腔诊所"),IFERROR(R712/同类汇总数据!C$5,0),IF(AND($G712="检查版",$H712="中西医诊所"),IFERROR(R712/同类汇总数据!C$6,0),IF(AND($G712="检查版",$H712="中医诊所"),IFERROR(R712/同类汇总数据!C$7,0),IF(AND($G712="检查版",$H712="口腔诊所"),IFERROR(R712/同类汇总数据!C$8,0),IF(AND($G712="互联网版",$H712="中西医诊所"),IFERROR(R712/同类汇总数据!C$9,0),IF(AND($G712="互联网版",$H712="中医诊所"),IFERROR(R712/同类汇总数据!C$10,0),IF(AND($G712="互联网版",$H712="口腔诊所"),IFERROR(R712/同类汇总数据!C$11,0))))))))))</f>
        <v>0</v>
      </c>
      <c r="AE712" s="61">
        <f>IF(AND($G712="正式版",$H712="中西医诊所"),IFERROR(S712/同类汇总数据!D$3,0),IF(AND($G712="正式版",$H712="中医诊所"),IFERROR(S712/同类汇总数据!D$4,0),IF(AND($G712="正式版",$H712="口腔诊所"),IFERROR(S712/同类汇总数据!D$5,0),IF(AND($G712="检查版",$H712="中西医诊所"),IFERROR(S712/同类汇总数据!D$6,0),IF(AND($G712="检查版",$H712="中医诊所"),IFERROR(S712/同类汇总数据!D$7,0),IF(AND($G712="检查版",$H712="口腔诊所"),IFERROR(S712/同类汇总数据!D$8,0),IF(AND($G712="互联网版",$H712="中西医诊所"),IFERROR(S712/同类汇总数据!D$9,0),IF(AND($G712="互联网版",$H712="中医诊所"),IFERROR(S712/同类汇总数据!D$10,0),IF(AND($G712="互联网版",$H712="口腔诊所"),IFERROR(S712/同类汇总数据!D$11,0))))))))))</f>
        <v>0</v>
      </c>
      <c r="AF712" s="61">
        <f>IF(AND($G712="正式版",$H712="中西医诊所"),IFERROR(T712/同类汇总数据!E$3,0),IF(AND($G712="正式版",$H712="中医诊所"),IFERROR(T712/同类汇总数据!E$4,0),IF(AND($G712="正式版",$H712="口腔诊所"),IFERROR(T712/同类汇总数据!E$5,0),IF(AND($G712="检查版",$H712="中西医诊所"),IFERROR(T712/同类汇总数据!E$6,0),IF(AND($G712="检查版",$H712="中医诊所"),IFERROR(T712/同类汇总数据!E$7,0),IF(AND($G712="检查版",$H712="口腔诊所"),IFERROR(T712/同类汇总数据!E$8,0),IF(AND($G712="互联网版",$H712="中西医诊所"),IFERROR(T712/同类汇总数据!E$9,0),IF(AND($G712="互联网版",$H712="中医诊所"),IFERROR(T712/同类汇总数据!E$10,0),IF(AND($G712="互联网版",$H712="口腔诊所"),IFERROR(T712/同类汇总数据!E$11,0))))))))))</f>
        <v>0</v>
      </c>
      <c r="AG712" s="61">
        <f>IF(AND($G712="正式版",$H712="中西医诊所"),IFERROR(U712/同类汇总数据!F$3,0),IF(AND($G712="正式版",$H712="中医诊所"),IFERROR(U712/同类汇总数据!F$4,0),IF(AND($G712="正式版",$H712="口腔诊所"),IFERROR(U712/同类汇总数据!F$5,0),IF(AND($G712="检查版",$H712="中西医诊所"),IFERROR(U712/同类汇总数据!F$6,0),IF(AND($G712="检查版",$H712="中医诊所"),IFERROR(U712/同类汇总数据!F$7,0),IF(AND($G712="检查版",$H712="口腔诊所"),IFERROR(U712/同类汇总数据!F$8,0),IF(AND($G712="互联网版",$H712="中西医诊所"),IFERROR(U712/同类汇总数据!F$9,0),IF(AND($G712="互联网版",$H712="中医诊所"),IFERROR(U712/同类汇总数据!F$10,0),IF(AND($G712="互联网版",$H712="口腔诊所"),IFERROR(U712/同类汇总数据!F$11,0))))))))))</f>
        <v>0</v>
      </c>
      <c r="AH712" s="61">
        <f>IF(AND($G712="正式版",$H712="中西医诊所"),IFERROR(V712/同类汇总数据!G$3,0),IF(AND($G712="正式版",$H712="中医诊所"),IFERROR(V712/同类汇总数据!G$4,0),IF(AND($G712="正式版",$H712="口腔诊所"),IFERROR(V712/同类汇总数据!G$5,0),IF(AND($G712="检查版",$H712="中西医诊所"),IFERROR(V712/同类汇总数据!G$6,0),IF(AND($G712="检查版",$H712="中医诊所"),IFERROR(V712/同类汇总数据!G$7,0),IF(AND($G712="检查版",$H712="口腔诊所"),IFERROR(V712/同类汇总数据!G$8,0),IF(AND($G712="互联网版",$H712="中西医诊所"),IFERROR(V712/同类汇总数据!G$9,0),IF(AND($G712="互联网版",$H712="中医诊所"),IFERROR(V712/同类汇总数据!G$10,0),IF(AND($G712="互联网版",$H712="口腔诊所"),IFERROR(V712/同类汇总数据!G$11,0))))))))))</f>
        <v>0</v>
      </c>
      <c r="AI712" s="61">
        <f>IF(AND($G712="正式版",$H712="中西医诊所"),IFERROR(W712/同类汇总数据!H$3,0),IF(AND($G712="正式版",$H712="中医诊所"),IFERROR(W712/同类汇总数据!H$4,0),IF(AND($G712="正式版",$H712="口腔诊所"),IFERROR(W712/同类汇总数据!H$5,0),IF(AND($G712="检查版",$H712="中西医诊所"),IFERROR(W712/同类汇总数据!H$6,0),IF(AND($G712="检查版",$H712="中医诊所"),IFERROR(W712/同类汇总数据!H$7,0),IF(AND($G712="检查版",$H712="口腔诊所"),IFERROR(W712/同类汇总数据!H$8,0),IF(AND($G712="互联网版",$H712="中西医诊所"),IFERROR(W712/同类汇总数据!H$9,0),IF(AND($G712="互联网版",$H712="中医诊所"),IFERROR(W712/同类汇总数据!H$10,0),IF(AND($G712="互联网版",$H712="口腔诊所"),IFERROR(W712/同类汇总数据!H$11,0))))))))))</f>
        <v>0</v>
      </c>
      <c r="AJ712" s="61">
        <f>IF(AND($G712="正式版",$H712="中西医诊所"),IFERROR(X712/同类汇总数据!I$3,0),IF(AND($G712="正式版",$H712="中医诊所"),IFERROR(X712/同类汇总数据!I$4,0),IF(AND($G712="正式版",$H712="口腔诊所"),IFERROR(X712/同类汇总数据!I$5,0),IF(AND($G712="检查版",$H712="中西医诊所"),IFERROR(X712/同类汇总数据!I$6,0),IF(AND($G712="检查版",$H712="中医诊所"),IFERROR(X712/同类汇总数据!I$7,0),IF(AND($G712="检查版",$H712="口腔诊所"),IFERROR(X712/同类汇总数据!I$8,0),IF(AND($G712="互联网版",$H712="中西医诊所"),IFERROR(X712/同类汇总数据!I$9,0),IF(AND($G712="互联网版",$H712="中医诊所"),IFERROR(X712/同类汇总数据!I$10,0),IF(AND($G712="互联网版",$H712="口腔诊所"),IFERROR(X712/同类汇总数据!I$11,0))))))))))</f>
        <v>0</v>
      </c>
      <c r="AK712" s="61">
        <f>IF(AND($G712="正式版",$H712="中西医诊所"),IFERROR(Y712/同类汇总数据!J$3,0),IF(AND($G712="正式版",$H712="中医诊所"),IFERROR(Y712/同类汇总数据!J$4,0),IF(AND($G712="正式版",$H712="口腔诊所"),IFERROR(Y712/同类汇总数据!J$5,0),IF(AND($G712="检查版",$H712="中西医诊所"),IFERROR(Y712/同类汇总数据!J$6,0),IF(AND($G712="检查版",$H712="中医诊所"),IFERROR(Y712/同类汇总数据!J$7,0),IF(AND($G712="检查版",$H712="口腔诊所"),IFERROR(Y712/同类汇总数据!J$8,0),IF(AND($G712="互联网版",$H712="中西医诊所"),IFERROR(Y712/同类汇总数据!J$9,0),IF(AND($G712="互联网版",$H712="中医诊所"),IFERROR(Y712/同类汇总数据!J$10,0),IF(AND($G712="互联网版",$H712="口腔诊所"),IFERROR(Y712/同类汇总数据!J$11,0))))))))))</f>
        <v>0</v>
      </c>
      <c r="AL712" s="62" t="str">
        <f ca="1" t="shared" si="173"/>
        <v>今年内未操作</v>
      </c>
      <c r="AM712" s="62" t="str">
        <f t="shared" si="174"/>
        <v>低于同行20%</v>
      </c>
      <c r="AN712" s="5" t="str">
        <f t="shared" si="175"/>
        <v>低于同行20%</v>
      </c>
      <c r="AO712" s="63">
        <f t="shared" si="176"/>
        <v>45845.5400462963</v>
      </c>
      <c r="AP712" s="5" t="str">
        <f t="shared" si="177"/>
        <v/>
      </c>
      <c r="AQ712" s="60">
        <v>45541.8810791667</v>
      </c>
    </row>
    <row r="713" ht="17" spans="1:43">
      <c r="A713" s="5">
        <f t="shared" si="182"/>
        <v>710</v>
      </c>
      <c r="B713" s="55" t="str">
        <f t="shared" si="169"/>
        <v>交易波动较大</v>
      </c>
      <c r="C713" s="2" t="str">
        <f t="shared" si="171"/>
        <v/>
      </c>
      <c r="D713" s="56" t="str">
        <f t="shared" si="172"/>
        <v>-</v>
      </c>
      <c r="E713" s="84" t="s">
        <v>1950</v>
      </c>
      <c r="F713" s="58">
        <v>45545.9639322685</v>
      </c>
      <c r="G713" s="59" t="s">
        <v>38</v>
      </c>
      <c r="H713" s="59" t="s">
        <v>39</v>
      </c>
      <c r="I713" s="59" t="s">
        <v>40</v>
      </c>
      <c r="J713" s="59" t="s">
        <v>85</v>
      </c>
      <c r="K713" s="59" t="s">
        <v>1951</v>
      </c>
      <c r="L713" s="59" t="s">
        <v>87</v>
      </c>
      <c r="M713" s="60">
        <v>46104.3622222222</v>
      </c>
      <c r="N713" s="60">
        <v>46103.7566649074</v>
      </c>
      <c r="O713" s="60">
        <v>46104.3823162153</v>
      </c>
      <c r="P713" s="60">
        <v>46103.6724195718</v>
      </c>
      <c r="Q713" s="60">
        <v>46103.7566798958</v>
      </c>
      <c r="R713" s="59">
        <v>8603.64</v>
      </c>
      <c r="S713" s="59">
        <v>33814.23</v>
      </c>
      <c r="T713" s="59">
        <v>90843.97</v>
      </c>
      <c r="U713" s="59">
        <v>86031.44</v>
      </c>
      <c r="V713" s="59">
        <v>106</v>
      </c>
      <c r="W713" s="59">
        <v>403</v>
      </c>
      <c r="X713" s="59">
        <v>1164</v>
      </c>
      <c r="Y713" s="59">
        <v>1070</v>
      </c>
      <c r="Z713" s="59">
        <v>392.7585321101</v>
      </c>
      <c r="AA713" s="59">
        <v>0.0145657941</v>
      </c>
      <c r="AB713" s="59">
        <v>0.4062196611</v>
      </c>
      <c r="AC713" s="59">
        <v>-0.572403858</v>
      </c>
      <c r="AD713" s="61">
        <f>IF(AND($G713="正式版",$H713="中西医诊所"),IFERROR(R713/同类汇总数据!C$3,0),IF(AND($G713="正式版",$H713="中医诊所"),IFERROR(R713/同类汇总数据!C$4,0),IF(AND($G713="正式版",$H713="口腔诊所"),IFERROR(R713/同类汇总数据!C$5,0),IF(AND($G713="检查版",$H713="中西医诊所"),IFERROR(R713/同类汇总数据!C$6,0),IF(AND($G713="检查版",$H713="中医诊所"),IFERROR(R713/同类汇总数据!C$7,0),IF(AND($G713="检查版",$H713="口腔诊所"),IFERROR(R713/同类汇总数据!C$8,0),IF(AND($G713="互联网版",$H713="中西医诊所"),IFERROR(R713/同类汇总数据!C$9,0),IF(AND($G713="互联网版",$H713="中医诊所"),IFERROR(R713/同类汇总数据!C$10,0),IF(AND($G713="互联网版",$H713="口腔诊所"),IFERROR(R713/同类汇总数据!C$11,0))))))))))</f>
        <v>0.940108516155679</v>
      </c>
      <c r="AE713" s="61">
        <f>IF(AND($G713="正式版",$H713="中西医诊所"),IFERROR(S713/同类汇总数据!D$3,0),IF(AND($G713="正式版",$H713="中医诊所"),IFERROR(S713/同类汇总数据!D$4,0),IF(AND($G713="正式版",$H713="口腔诊所"),IFERROR(S713/同类汇总数据!D$5,0),IF(AND($G713="检查版",$H713="中西医诊所"),IFERROR(S713/同类汇总数据!D$6,0),IF(AND($G713="检查版",$H713="中医诊所"),IFERROR(S713/同类汇总数据!D$7,0),IF(AND($G713="检查版",$H713="口腔诊所"),IFERROR(S713/同类汇总数据!D$8,0),IF(AND($G713="互联网版",$H713="中西医诊所"),IFERROR(S713/同类汇总数据!D$9,0),IF(AND($G713="互联网版",$H713="中医诊所"),IFERROR(S713/同类汇总数据!D$10,0),IF(AND($G713="互联网版",$H713="口腔诊所"),IFERROR(S713/同类汇总数据!D$11,0))))))))))</f>
        <v>0.926831042967634</v>
      </c>
      <c r="AF713" s="61">
        <f>IF(AND($G713="正式版",$H713="中西医诊所"),IFERROR(T713/同类汇总数据!E$3,0),IF(AND($G713="正式版",$H713="中医诊所"),IFERROR(T713/同类汇总数据!E$4,0),IF(AND($G713="正式版",$H713="口腔诊所"),IFERROR(T713/同类汇总数据!E$5,0),IF(AND($G713="检查版",$H713="中西医诊所"),IFERROR(T713/同类汇总数据!E$6,0),IF(AND($G713="检查版",$H713="中医诊所"),IFERROR(T713/同类汇总数据!E$7,0),IF(AND($G713="检查版",$H713="口腔诊所"),IFERROR(T713/同类汇总数据!E$8,0),IF(AND($G713="互联网版",$H713="中西医诊所"),IFERROR(T713/同类汇总数据!E$9,0),IF(AND($G713="互联网版",$H713="中医诊所"),IFERROR(T713/同类汇总数据!E$10,0),IF(AND($G713="互联网版",$H713="口腔诊所"),IFERROR(T713/同类汇总数据!E$11,0))))))))))</f>
        <v>0.83254334070719</v>
      </c>
      <c r="AG713" s="61">
        <f>IF(AND($G713="正式版",$H713="中西医诊所"),IFERROR(U713/同类汇总数据!F$3,0),IF(AND($G713="正式版",$H713="中医诊所"),IFERROR(U713/同类汇总数据!F$4,0),IF(AND($G713="正式版",$H713="口腔诊所"),IFERROR(U713/同类汇总数据!F$5,0),IF(AND($G713="检查版",$H713="中西医诊所"),IFERROR(U713/同类汇总数据!F$6,0),IF(AND($G713="检查版",$H713="中医诊所"),IFERROR(U713/同类汇总数据!F$7,0),IF(AND($G713="检查版",$H713="口腔诊所"),IFERROR(U713/同类汇总数据!F$8,0),IF(AND($G713="互联网版",$H713="中西医诊所"),IFERROR(U713/同类汇总数据!F$9,0),IF(AND($G713="互联网版",$H713="中医诊所"),IFERROR(U713/同类汇总数据!F$10,0),IF(AND($G713="互联网版",$H713="口腔诊所"),IFERROR(U713/同类汇总数据!F$11,0))))))))))</f>
        <v>0.896878523703113</v>
      </c>
      <c r="AH713" s="61">
        <f>IF(AND($G713="正式版",$H713="中西医诊所"),IFERROR(V713/同类汇总数据!G$3,0),IF(AND($G713="正式版",$H713="中医诊所"),IFERROR(V713/同类汇总数据!G$4,0),IF(AND($G713="正式版",$H713="口腔诊所"),IFERROR(V713/同类汇总数据!G$5,0),IF(AND($G713="检查版",$H713="中西医诊所"),IFERROR(V713/同类汇总数据!G$6,0),IF(AND($G713="检查版",$H713="中医诊所"),IFERROR(V713/同类汇总数据!G$7,0),IF(AND($G713="检查版",$H713="口腔诊所"),IFERROR(V713/同类汇总数据!G$8,0),IF(AND($G713="互联网版",$H713="中西医诊所"),IFERROR(V713/同类汇总数据!G$9,0),IF(AND($G713="互联网版",$H713="中医诊所"),IFERROR(V713/同类汇总数据!G$10,0),IF(AND($G713="互联网版",$H713="口腔诊所"),IFERROR(V713/同类汇总数据!G$11,0))))))))))</f>
        <v>1.1181304858277</v>
      </c>
      <c r="AI713" s="61">
        <f>IF(AND($G713="正式版",$H713="中西医诊所"),IFERROR(W713/同类汇总数据!H$3,0),IF(AND($G713="正式版",$H713="中医诊所"),IFERROR(W713/同类汇总数据!H$4,0),IF(AND($G713="正式版",$H713="口腔诊所"),IFERROR(W713/同类汇总数据!H$5,0),IF(AND($G713="检查版",$H713="中西医诊所"),IFERROR(W713/同类汇总数据!H$6,0),IF(AND($G713="检查版",$H713="中医诊所"),IFERROR(W713/同类汇总数据!H$7,0),IF(AND($G713="检查版",$H713="口腔诊所"),IFERROR(W713/同类汇总数据!H$8,0),IF(AND($G713="互联网版",$H713="中西医诊所"),IFERROR(W713/同类汇总数据!H$9,0),IF(AND($G713="互联网版",$H713="中医诊所"),IFERROR(W713/同类汇总数据!H$10,0),IF(AND($G713="互联网版",$H713="口腔诊所"),IFERROR(W713/同类汇总数据!H$11,0))))))))))</f>
        <v>1.10220594348829</v>
      </c>
      <c r="AJ713" s="61">
        <f>IF(AND($G713="正式版",$H713="中西医诊所"),IFERROR(X713/同类汇总数据!I$3,0),IF(AND($G713="正式版",$H713="中医诊所"),IFERROR(X713/同类汇总数据!I$4,0),IF(AND($G713="正式版",$H713="口腔诊所"),IFERROR(X713/同类汇总数据!I$5,0),IF(AND($G713="检查版",$H713="中西医诊所"),IFERROR(X713/同类汇总数据!I$6,0),IF(AND($G713="检查版",$H713="中医诊所"),IFERROR(X713/同类汇总数据!I$7,0),IF(AND($G713="检查版",$H713="口腔诊所"),IFERROR(X713/同类汇总数据!I$8,0),IF(AND($G713="互联网版",$H713="中西医诊所"),IFERROR(X713/同类汇总数据!I$9,0),IF(AND($G713="互联网版",$H713="中医诊所"),IFERROR(X713/同类汇总数据!I$10,0),IF(AND($G713="互联网版",$H713="口腔诊所"),IFERROR(X713/同类汇总数据!I$11,0))))))))))</f>
        <v>1.02925971379329</v>
      </c>
      <c r="AK713" s="61">
        <f>IF(AND($G713="正式版",$H713="中西医诊所"),IFERROR(Y713/同类汇总数据!J$3,0),IF(AND($G713="正式版",$H713="中医诊所"),IFERROR(Y713/同类汇总数据!J$4,0),IF(AND($G713="正式版",$H713="口腔诊所"),IFERROR(Y713/同类汇总数据!J$5,0),IF(AND($G713="检查版",$H713="中西医诊所"),IFERROR(Y713/同类汇总数据!J$6,0),IF(AND($G713="检查版",$H713="中医诊所"),IFERROR(Y713/同类汇总数据!J$7,0),IF(AND($G713="检查版",$H713="口腔诊所"),IFERROR(Y713/同类汇总数据!J$8,0),IF(AND($G713="互联网版",$H713="中西医诊所"),IFERROR(Y713/同类汇总数据!J$9,0),IF(AND($G713="互联网版",$H713="中医诊所"),IFERROR(Y713/同类汇总数据!J$10,0),IF(AND($G713="互联网版",$H713="口腔诊所"),IFERROR(Y713/同类汇总数据!J$11,0))))))))))</f>
        <v>1.06916348648817</v>
      </c>
      <c r="AL713" s="62" t="str">
        <f ca="1" t="shared" si="173"/>
        <v>-</v>
      </c>
      <c r="AM713" s="62" t="str">
        <f t="shared" si="174"/>
        <v/>
      </c>
      <c r="AN713" s="5" t="str">
        <f t="shared" si="175"/>
        <v/>
      </c>
      <c r="AO713" s="63">
        <f t="shared" si="176"/>
        <v>46104.3823162153</v>
      </c>
      <c r="AP713" s="5" t="str">
        <f t="shared" si="177"/>
        <v/>
      </c>
      <c r="AQ713" s="60">
        <v>45544.4153767593</v>
      </c>
    </row>
    <row r="714" ht="17" spans="1:43">
      <c r="A714" s="5">
        <f t="shared" ref="A714:A723" si="183">ROW()-3</f>
        <v>711</v>
      </c>
      <c r="B714" s="55" t="str">
        <f t="shared" si="169"/>
        <v>无交易</v>
      </c>
      <c r="C714" s="2" t="str">
        <f t="shared" si="171"/>
        <v/>
      </c>
      <c r="D714" s="56" t="str">
        <f t="shared" si="172"/>
        <v>流失</v>
      </c>
      <c r="E714" s="84" t="s">
        <v>1952</v>
      </c>
      <c r="F714" s="58">
        <v>45546.4511062153</v>
      </c>
      <c r="G714" s="59" t="s">
        <v>38</v>
      </c>
      <c r="H714" s="59" t="s">
        <v>66</v>
      </c>
      <c r="I714" s="59" t="s">
        <v>40</v>
      </c>
      <c r="J714" s="59" t="s">
        <v>85</v>
      </c>
      <c r="K714" s="59" t="s">
        <v>1953</v>
      </c>
      <c r="L714" s="59" t="s">
        <v>87</v>
      </c>
      <c r="M714" s="60">
        <v>45959.4253703704</v>
      </c>
      <c r="N714" s="60"/>
      <c r="O714" s="60"/>
      <c r="P714" s="60"/>
      <c r="Q714" s="60"/>
      <c r="R714" s="59"/>
      <c r="S714" s="59"/>
      <c r="T714" s="59"/>
      <c r="U714" s="59"/>
      <c r="V714" s="59"/>
      <c r="W714" s="59"/>
      <c r="X714" s="59"/>
      <c r="Y714" s="59"/>
      <c r="Z714" s="59"/>
      <c r="AA714" s="59"/>
      <c r="AB714" s="59"/>
      <c r="AC714" s="59"/>
      <c r="AD714" s="61">
        <f>IF(AND($G714="正式版",$H714="中西医诊所"),IFERROR(R714/同类汇总数据!C$3,0),IF(AND($G714="正式版",$H714="中医诊所"),IFERROR(R714/同类汇总数据!C$4,0),IF(AND($G714="正式版",$H714="口腔诊所"),IFERROR(R714/同类汇总数据!C$5,0),IF(AND($G714="检查版",$H714="中西医诊所"),IFERROR(R714/同类汇总数据!C$6,0),IF(AND($G714="检查版",$H714="中医诊所"),IFERROR(R714/同类汇总数据!C$7,0),IF(AND($G714="检查版",$H714="口腔诊所"),IFERROR(R714/同类汇总数据!C$8,0),IF(AND($G714="互联网版",$H714="中西医诊所"),IFERROR(R714/同类汇总数据!C$9,0),IF(AND($G714="互联网版",$H714="中医诊所"),IFERROR(R714/同类汇总数据!C$10,0),IF(AND($G714="互联网版",$H714="口腔诊所"),IFERROR(R714/同类汇总数据!C$11,0))))))))))</f>
        <v>0</v>
      </c>
      <c r="AE714" s="61">
        <f>IF(AND($G714="正式版",$H714="中西医诊所"),IFERROR(S714/同类汇总数据!D$3,0),IF(AND($G714="正式版",$H714="中医诊所"),IFERROR(S714/同类汇总数据!D$4,0),IF(AND($G714="正式版",$H714="口腔诊所"),IFERROR(S714/同类汇总数据!D$5,0),IF(AND($G714="检查版",$H714="中西医诊所"),IFERROR(S714/同类汇总数据!D$6,0),IF(AND($G714="检查版",$H714="中医诊所"),IFERROR(S714/同类汇总数据!D$7,0),IF(AND($G714="检查版",$H714="口腔诊所"),IFERROR(S714/同类汇总数据!D$8,0),IF(AND($G714="互联网版",$H714="中西医诊所"),IFERROR(S714/同类汇总数据!D$9,0),IF(AND($G714="互联网版",$H714="中医诊所"),IFERROR(S714/同类汇总数据!D$10,0),IF(AND($G714="互联网版",$H714="口腔诊所"),IFERROR(S714/同类汇总数据!D$11,0))))))))))</f>
        <v>0</v>
      </c>
      <c r="AF714" s="61">
        <f>IF(AND($G714="正式版",$H714="中西医诊所"),IFERROR(T714/同类汇总数据!E$3,0),IF(AND($G714="正式版",$H714="中医诊所"),IFERROR(T714/同类汇总数据!E$4,0),IF(AND($G714="正式版",$H714="口腔诊所"),IFERROR(T714/同类汇总数据!E$5,0),IF(AND($G714="检查版",$H714="中西医诊所"),IFERROR(T714/同类汇总数据!E$6,0),IF(AND($G714="检查版",$H714="中医诊所"),IFERROR(T714/同类汇总数据!E$7,0),IF(AND($G714="检查版",$H714="口腔诊所"),IFERROR(T714/同类汇总数据!E$8,0),IF(AND($G714="互联网版",$H714="中西医诊所"),IFERROR(T714/同类汇总数据!E$9,0),IF(AND($G714="互联网版",$H714="中医诊所"),IFERROR(T714/同类汇总数据!E$10,0),IF(AND($G714="互联网版",$H714="口腔诊所"),IFERROR(T714/同类汇总数据!E$11,0))))))))))</f>
        <v>0</v>
      </c>
      <c r="AG714" s="61">
        <f>IF(AND($G714="正式版",$H714="中西医诊所"),IFERROR(U714/同类汇总数据!F$3,0),IF(AND($G714="正式版",$H714="中医诊所"),IFERROR(U714/同类汇总数据!F$4,0),IF(AND($G714="正式版",$H714="口腔诊所"),IFERROR(U714/同类汇总数据!F$5,0),IF(AND($G714="检查版",$H714="中西医诊所"),IFERROR(U714/同类汇总数据!F$6,0),IF(AND($G714="检查版",$H714="中医诊所"),IFERROR(U714/同类汇总数据!F$7,0),IF(AND($G714="检查版",$H714="口腔诊所"),IFERROR(U714/同类汇总数据!F$8,0),IF(AND($G714="互联网版",$H714="中西医诊所"),IFERROR(U714/同类汇总数据!F$9,0),IF(AND($G714="互联网版",$H714="中医诊所"),IFERROR(U714/同类汇总数据!F$10,0),IF(AND($G714="互联网版",$H714="口腔诊所"),IFERROR(U714/同类汇总数据!F$11,0))))))))))</f>
        <v>0</v>
      </c>
      <c r="AH714" s="61">
        <f>IF(AND($G714="正式版",$H714="中西医诊所"),IFERROR(V714/同类汇总数据!G$3,0),IF(AND($G714="正式版",$H714="中医诊所"),IFERROR(V714/同类汇总数据!G$4,0),IF(AND($G714="正式版",$H714="口腔诊所"),IFERROR(V714/同类汇总数据!G$5,0),IF(AND($G714="检查版",$H714="中西医诊所"),IFERROR(V714/同类汇总数据!G$6,0),IF(AND($G714="检查版",$H714="中医诊所"),IFERROR(V714/同类汇总数据!G$7,0),IF(AND($G714="检查版",$H714="口腔诊所"),IFERROR(V714/同类汇总数据!G$8,0),IF(AND($G714="互联网版",$H714="中西医诊所"),IFERROR(V714/同类汇总数据!G$9,0),IF(AND($G714="互联网版",$H714="中医诊所"),IFERROR(V714/同类汇总数据!G$10,0),IF(AND($G714="互联网版",$H714="口腔诊所"),IFERROR(V714/同类汇总数据!G$11,0))))))))))</f>
        <v>0</v>
      </c>
      <c r="AI714" s="61">
        <f>IF(AND($G714="正式版",$H714="中西医诊所"),IFERROR(W714/同类汇总数据!H$3,0),IF(AND($G714="正式版",$H714="中医诊所"),IFERROR(W714/同类汇总数据!H$4,0),IF(AND($G714="正式版",$H714="口腔诊所"),IFERROR(W714/同类汇总数据!H$5,0),IF(AND($G714="检查版",$H714="中西医诊所"),IFERROR(W714/同类汇总数据!H$6,0),IF(AND($G714="检查版",$H714="中医诊所"),IFERROR(W714/同类汇总数据!H$7,0),IF(AND($G714="检查版",$H714="口腔诊所"),IFERROR(W714/同类汇总数据!H$8,0),IF(AND($G714="互联网版",$H714="中西医诊所"),IFERROR(W714/同类汇总数据!H$9,0),IF(AND($G714="互联网版",$H714="中医诊所"),IFERROR(W714/同类汇总数据!H$10,0),IF(AND($G714="互联网版",$H714="口腔诊所"),IFERROR(W714/同类汇总数据!H$11,0))))))))))</f>
        <v>0</v>
      </c>
      <c r="AJ714" s="61">
        <f>IF(AND($G714="正式版",$H714="中西医诊所"),IFERROR(X714/同类汇总数据!I$3,0),IF(AND($G714="正式版",$H714="中医诊所"),IFERROR(X714/同类汇总数据!I$4,0),IF(AND($G714="正式版",$H714="口腔诊所"),IFERROR(X714/同类汇总数据!I$5,0),IF(AND($G714="检查版",$H714="中西医诊所"),IFERROR(X714/同类汇总数据!I$6,0),IF(AND($G714="检查版",$H714="中医诊所"),IFERROR(X714/同类汇总数据!I$7,0),IF(AND($G714="检查版",$H714="口腔诊所"),IFERROR(X714/同类汇总数据!I$8,0),IF(AND($G714="互联网版",$H714="中西医诊所"),IFERROR(X714/同类汇总数据!I$9,0),IF(AND($G714="互联网版",$H714="中医诊所"),IFERROR(X714/同类汇总数据!I$10,0),IF(AND($G714="互联网版",$H714="口腔诊所"),IFERROR(X714/同类汇总数据!I$11,0))))))))))</f>
        <v>0</v>
      </c>
      <c r="AK714" s="61">
        <f>IF(AND($G714="正式版",$H714="中西医诊所"),IFERROR(Y714/同类汇总数据!J$3,0),IF(AND($G714="正式版",$H714="中医诊所"),IFERROR(Y714/同类汇总数据!J$4,0),IF(AND($G714="正式版",$H714="口腔诊所"),IFERROR(Y714/同类汇总数据!J$5,0),IF(AND($G714="检查版",$H714="中西医诊所"),IFERROR(Y714/同类汇总数据!J$6,0),IF(AND($G714="检查版",$H714="中医诊所"),IFERROR(Y714/同类汇总数据!J$7,0),IF(AND($G714="检查版",$H714="口腔诊所"),IFERROR(Y714/同类汇总数据!J$8,0),IF(AND($G714="互联网版",$H714="中西医诊所"),IFERROR(Y714/同类汇总数据!J$9,0),IF(AND($G714="互联网版",$H714="中医诊所"),IFERROR(Y714/同类汇总数据!J$10,0),IF(AND($G714="互联网版",$H714="口腔诊所"),IFERROR(Y714/同类汇总数据!J$11,0))))))))))</f>
        <v>0</v>
      </c>
      <c r="AL714" s="62" t="str">
        <f ca="1" t="shared" si="173"/>
        <v>今年内未操作</v>
      </c>
      <c r="AM714" s="62" t="str">
        <f t="shared" si="174"/>
        <v>低于同行20%</v>
      </c>
      <c r="AN714" s="5" t="str">
        <f t="shared" si="175"/>
        <v>低于同行20%</v>
      </c>
      <c r="AO714" s="63">
        <f t="shared" si="176"/>
        <v>45959.4253703704</v>
      </c>
      <c r="AP714" s="5" t="str">
        <f t="shared" si="177"/>
        <v/>
      </c>
      <c r="AQ714" s="60">
        <v>45545.5531269792</v>
      </c>
    </row>
    <row r="715" ht="17" spans="1:43">
      <c r="A715" s="5">
        <f t="shared" si="183"/>
        <v>712</v>
      </c>
      <c r="B715" s="55" t="str">
        <f t="shared" si="169"/>
        <v>连续三月交易上升</v>
      </c>
      <c r="C715" s="2" t="str">
        <f t="shared" si="171"/>
        <v/>
      </c>
      <c r="D715" s="56" t="str">
        <f t="shared" si="172"/>
        <v>-</v>
      </c>
      <c r="E715" s="84" t="s">
        <v>1954</v>
      </c>
      <c r="F715" s="58">
        <v>45546.517252581</v>
      </c>
      <c r="G715" s="59" t="s">
        <v>38</v>
      </c>
      <c r="H715" s="59" t="s">
        <v>39</v>
      </c>
      <c r="I715" s="59"/>
      <c r="J715" s="59"/>
      <c r="K715" s="59" t="s">
        <v>1955</v>
      </c>
      <c r="L715" s="59"/>
      <c r="M715" s="60">
        <v>46104.3642708333</v>
      </c>
      <c r="N715" s="60">
        <v>46104.3886020949</v>
      </c>
      <c r="O715" s="60">
        <v>46104.3844076157</v>
      </c>
      <c r="P715" s="60"/>
      <c r="Q715" s="60">
        <v>46104.388613669</v>
      </c>
      <c r="R715" s="59">
        <v>4717.45</v>
      </c>
      <c r="S715" s="59">
        <v>18559.01</v>
      </c>
      <c r="T715" s="59">
        <v>49525.29</v>
      </c>
      <c r="U715" s="59">
        <v>44346.25</v>
      </c>
      <c r="V715" s="59">
        <v>108</v>
      </c>
      <c r="W715" s="59">
        <v>427</v>
      </c>
      <c r="X715" s="59">
        <v>1120</v>
      </c>
      <c r="Y715" s="59">
        <v>1003</v>
      </c>
      <c r="Z715" s="59">
        <v>72.3429853181</v>
      </c>
      <c r="AA715" s="59">
        <v>0.7127952445</v>
      </c>
      <c r="AB715" s="59">
        <v>-0.4617438876</v>
      </c>
      <c r="AC715" s="59">
        <v>-0.2065037401</v>
      </c>
      <c r="AD715" s="61">
        <f>IF(AND($G715="正式版",$H715="中西医诊所"),IFERROR(R715/同类汇总数据!C$3,0),IF(AND($G715="正式版",$H715="中医诊所"),IFERROR(R715/同类汇总数据!C$4,0),IF(AND($G715="正式版",$H715="口腔诊所"),IFERROR(R715/同类汇总数据!C$5,0),IF(AND($G715="检查版",$H715="中西医诊所"),IFERROR(R715/同类汇总数据!C$6,0),IF(AND($G715="检查版",$H715="中医诊所"),IFERROR(R715/同类汇总数据!C$7,0),IF(AND($G715="检查版",$H715="口腔诊所"),IFERROR(R715/同类汇总数据!C$8,0),IF(AND($G715="互联网版",$H715="中西医诊所"),IFERROR(R715/同类汇总数据!C$9,0),IF(AND($G715="互联网版",$H715="中医诊所"),IFERROR(R715/同类汇总数据!C$10,0),IF(AND($G715="互联网版",$H715="口腔诊所"),IFERROR(R715/同类汇总数据!C$11,0))))))))))</f>
        <v>0.515469605834113</v>
      </c>
      <c r="AE715" s="61">
        <f>IF(AND($G715="正式版",$H715="中西医诊所"),IFERROR(S715/同类汇总数据!D$3,0),IF(AND($G715="正式版",$H715="中医诊所"),IFERROR(S715/同类汇总数据!D$4,0),IF(AND($G715="正式版",$H715="口腔诊所"),IFERROR(S715/同类汇总数据!D$5,0),IF(AND($G715="检查版",$H715="中西医诊所"),IFERROR(S715/同类汇总数据!D$6,0),IF(AND($G715="检查版",$H715="中医诊所"),IFERROR(S715/同类汇总数据!D$7,0),IF(AND($G715="检查版",$H715="口腔诊所"),IFERROR(S715/同类汇总数据!D$8,0),IF(AND($G715="互联网版",$H715="中西医诊所"),IFERROR(S715/同类汇总数据!D$9,0),IF(AND($G715="互联网版",$H715="中医诊所"),IFERROR(S715/同类汇总数据!D$10,0),IF(AND($G715="互联网版",$H715="口腔诊所"),IFERROR(S715/同类汇总数据!D$11,0))))))))))</f>
        <v>0.508693132883604</v>
      </c>
      <c r="AF715" s="61">
        <f>IF(AND($G715="正式版",$H715="中西医诊所"),IFERROR(T715/同类汇总数据!E$3,0),IF(AND($G715="正式版",$H715="中医诊所"),IFERROR(T715/同类汇总数据!E$4,0),IF(AND($G715="正式版",$H715="口腔诊所"),IFERROR(T715/同类汇总数据!E$5,0),IF(AND($G715="检查版",$H715="中西医诊所"),IFERROR(T715/同类汇总数据!E$6,0),IF(AND($G715="检查版",$H715="中医诊所"),IFERROR(T715/同类汇总数据!E$7,0),IF(AND($G715="检查版",$H715="口腔诊所"),IFERROR(T715/同类汇总数据!E$8,0),IF(AND($G715="互联网版",$H715="中西医诊所"),IFERROR(T715/同类汇总数据!E$9,0),IF(AND($G715="互联网版",$H715="中医诊所"),IFERROR(T715/同类汇总数据!E$10,0),IF(AND($G715="互联网版",$H715="口腔诊所"),IFERROR(T715/同类汇总数据!E$11,0))))))))))</f>
        <v>0.453876579657322</v>
      </c>
      <c r="AG715" s="61">
        <f>IF(AND($G715="正式版",$H715="中西医诊所"),IFERROR(U715/同类汇总数据!F$3,0),IF(AND($G715="正式版",$H715="中医诊所"),IFERROR(U715/同类汇总数据!F$4,0),IF(AND($G715="正式版",$H715="口腔诊所"),IFERROR(U715/同类汇总数据!F$5,0),IF(AND($G715="检查版",$H715="中西医诊所"),IFERROR(U715/同类汇总数据!F$6,0),IF(AND($G715="检查版",$H715="中医诊所"),IFERROR(U715/同类汇总数据!F$7,0),IF(AND($G715="检查版",$H715="口腔诊所"),IFERROR(U715/同类汇总数据!F$8,0),IF(AND($G715="互联网版",$H715="中西医诊所"),IFERROR(U715/同类汇总数据!F$9,0),IF(AND($G715="互联网版",$H715="中医诊所"),IFERROR(U715/同类汇总数据!F$10,0),IF(AND($G715="互联网版",$H715="口腔诊所"),IFERROR(U715/同类汇总数据!F$11,0))))))))))</f>
        <v>0.462310048881771</v>
      </c>
      <c r="AH715" s="61">
        <f>IF(AND($G715="正式版",$H715="中西医诊所"),IFERROR(V715/同类汇总数据!G$3,0),IF(AND($G715="正式版",$H715="中医诊所"),IFERROR(V715/同类汇总数据!G$4,0),IF(AND($G715="正式版",$H715="口腔诊所"),IFERROR(V715/同类汇总数据!G$5,0),IF(AND($G715="检查版",$H715="中西医诊所"),IFERROR(V715/同类汇总数据!G$6,0),IF(AND($G715="检查版",$H715="中医诊所"),IFERROR(V715/同类汇总数据!G$7,0),IF(AND($G715="检查版",$H715="口腔诊所"),IFERROR(V715/同类汇总数据!G$8,0),IF(AND($G715="互联网版",$H715="中西医诊所"),IFERROR(V715/同类汇总数据!G$9,0),IF(AND($G715="互联网版",$H715="中医诊所"),IFERROR(V715/同类汇总数据!G$10,0),IF(AND($G715="互联网版",$H715="口腔诊所"),IFERROR(V715/同类汇总数据!G$11,0))))))))))</f>
        <v>1.13922728744709</v>
      </c>
      <c r="AI715" s="61">
        <f>IF(AND($G715="正式版",$H715="中西医诊所"),IFERROR(W715/同类汇总数据!H$3,0),IF(AND($G715="正式版",$H715="中医诊所"),IFERROR(W715/同类汇总数据!H$4,0),IF(AND($G715="正式版",$H715="口腔诊所"),IFERROR(W715/同类汇总数据!H$5,0),IF(AND($G715="检查版",$H715="中西医诊所"),IFERROR(W715/同类汇总数据!H$6,0),IF(AND($G715="检查版",$H715="中医诊所"),IFERROR(W715/同类汇总数据!H$7,0),IF(AND($G715="检查版",$H715="口腔诊所"),IFERROR(W715/同类汇总数据!H$8,0),IF(AND($G715="互联网版",$H715="中西医诊所"),IFERROR(W715/同类汇总数据!H$9,0),IF(AND($G715="互联网版",$H715="中医诊所"),IFERROR(W715/同类汇总数据!H$10,0),IF(AND($G715="互联网版",$H715="口腔诊所"),IFERROR(W715/同类汇总数据!H$11,0))))))))))</f>
        <v>1.16784599967618</v>
      </c>
      <c r="AJ715" s="61">
        <f>IF(AND($G715="正式版",$H715="中西医诊所"),IFERROR(X715/同类汇总数据!I$3,0),IF(AND($G715="正式版",$H715="中医诊所"),IFERROR(X715/同类汇总数据!I$4,0),IF(AND($G715="正式版",$H715="口腔诊所"),IFERROR(X715/同类汇总数据!I$5,0),IF(AND($G715="检查版",$H715="中西医诊所"),IFERROR(X715/同类汇总数据!I$6,0),IF(AND($G715="检查版",$H715="中医诊所"),IFERROR(X715/同类汇总数据!I$7,0),IF(AND($G715="检查版",$H715="口腔诊所"),IFERROR(X715/同类汇总数据!I$8,0),IF(AND($G715="互联网版",$H715="中西医诊所"),IFERROR(X715/同类汇总数据!I$9,0),IF(AND($G715="互联网版",$H715="中医诊所"),IFERROR(X715/同类汇总数据!I$10,0),IF(AND($G715="互联网版",$H715="口腔诊所"),IFERROR(X715/同类汇总数据!I$11,0))))))))))</f>
        <v>0.990352989216913</v>
      </c>
      <c r="AK715" s="61">
        <f>IF(AND($G715="正式版",$H715="中西医诊所"),IFERROR(Y715/同类汇总数据!J$3,0),IF(AND($G715="正式版",$H715="中医诊所"),IFERROR(Y715/同类汇总数据!J$4,0),IF(AND($G715="正式版",$H715="口腔诊所"),IFERROR(Y715/同类汇总数据!J$5,0),IF(AND($G715="检查版",$H715="中西医诊所"),IFERROR(Y715/同类汇总数据!J$6,0),IF(AND($G715="检查版",$H715="中医诊所"),IFERROR(Y715/同类汇总数据!J$7,0),IF(AND($G715="检查版",$H715="口腔诊所"),IFERROR(Y715/同类汇总数据!J$8,0),IF(AND($G715="互联网版",$H715="中西医诊所"),IFERROR(Y715/同类汇总数据!J$9,0),IF(AND($G715="互联网版",$H715="中医诊所"),IFERROR(Y715/同类汇总数据!J$10,0),IF(AND($G715="互联网版",$H715="口腔诊所"),IFERROR(Y715/同类汇总数据!J$11,0))))))))))</f>
        <v>1.0022158663062</v>
      </c>
      <c r="AL715" s="62" t="str">
        <f ca="1" t="shared" si="173"/>
        <v>-</v>
      </c>
      <c r="AM715" s="62" t="str">
        <f t="shared" si="174"/>
        <v/>
      </c>
      <c r="AN715" s="5" t="str">
        <f t="shared" si="175"/>
        <v/>
      </c>
      <c r="AO715" s="63">
        <f t="shared" si="176"/>
        <v>46104.388613669</v>
      </c>
      <c r="AP715" s="5" t="str">
        <f t="shared" si="177"/>
        <v/>
      </c>
      <c r="AQ715" s="60">
        <v>45545.9639322685</v>
      </c>
    </row>
    <row r="716" ht="17" spans="1:43">
      <c r="A716" s="5">
        <f t="shared" si="183"/>
        <v>713</v>
      </c>
      <c r="B716" s="55" t="str">
        <f t="shared" si="169"/>
        <v>连续三月交易上升</v>
      </c>
      <c r="C716" s="2" t="str">
        <f t="shared" si="171"/>
        <v/>
      </c>
      <c r="D716" s="56" t="str">
        <f t="shared" si="172"/>
        <v>-</v>
      </c>
      <c r="E716" s="84" t="s">
        <v>1956</v>
      </c>
      <c r="F716" s="58">
        <v>45546.6885680556</v>
      </c>
      <c r="G716" s="59" t="s">
        <v>38</v>
      </c>
      <c r="H716" s="59" t="s">
        <v>39</v>
      </c>
      <c r="I716" s="59" t="s">
        <v>40</v>
      </c>
      <c r="J716" s="59" t="s">
        <v>149</v>
      </c>
      <c r="K716" s="59" t="s">
        <v>1957</v>
      </c>
      <c r="L716" s="59"/>
      <c r="M716" s="60">
        <v>46103.3851967593</v>
      </c>
      <c r="N716" s="60">
        <v>46102.6982564352</v>
      </c>
      <c r="O716" s="60">
        <v>46100.6442757523</v>
      </c>
      <c r="P716" s="60">
        <v>46102.41390125</v>
      </c>
      <c r="Q716" s="60">
        <v>46102.8492351042</v>
      </c>
      <c r="R716" s="59">
        <v>1258.6</v>
      </c>
      <c r="S716" s="59">
        <v>5640.6</v>
      </c>
      <c r="T716" s="59">
        <v>16757.6</v>
      </c>
      <c r="U716" s="59">
        <v>15133.6</v>
      </c>
      <c r="V716" s="59">
        <v>12</v>
      </c>
      <c r="W716" s="59">
        <v>50</v>
      </c>
      <c r="X716" s="59">
        <v>159</v>
      </c>
      <c r="Y716" s="59">
        <v>136</v>
      </c>
      <c r="Z716" s="59">
        <v>151.336</v>
      </c>
      <c r="AA716" s="59">
        <v>0.2099099099</v>
      </c>
      <c r="AB716" s="59">
        <v>-0.2777691712</v>
      </c>
      <c r="AC716" s="59">
        <v>-0.3867420374</v>
      </c>
      <c r="AD716" s="61">
        <f>IF(AND($G716="正式版",$H716="中西医诊所"),IFERROR(R716/同类汇总数据!C$3,0),IF(AND($G716="正式版",$H716="中医诊所"),IFERROR(R716/同类汇总数据!C$4,0),IF(AND($G716="正式版",$H716="口腔诊所"),IFERROR(R716/同类汇总数据!C$5,0),IF(AND($G716="检查版",$H716="中西医诊所"),IFERROR(R716/同类汇总数据!C$6,0),IF(AND($G716="检查版",$H716="中医诊所"),IFERROR(R716/同类汇总数据!C$7,0),IF(AND($G716="检查版",$H716="口腔诊所"),IFERROR(R716/同类汇总数据!C$8,0),IF(AND($G716="互联网版",$H716="中西医诊所"),IFERROR(R716/同类汇总数据!C$9,0),IF(AND($G716="互联网版",$H716="中医诊所"),IFERROR(R716/同类汇总数据!C$10,0),IF(AND($G716="互联网版",$H716="口腔诊所"),IFERROR(R716/同类汇总数据!C$11,0))))))))))</f>
        <v>0.137525579688776</v>
      </c>
      <c r="AE716" s="61">
        <f>IF(AND($G716="正式版",$H716="中西医诊所"),IFERROR(S716/同类汇总数据!D$3,0),IF(AND($G716="正式版",$H716="中医诊所"),IFERROR(S716/同类汇总数据!D$4,0),IF(AND($G716="正式版",$H716="口腔诊所"),IFERROR(S716/同类汇总数据!D$5,0),IF(AND($G716="检查版",$H716="中西医诊所"),IFERROR(S716/同类汇总数据!D$6,0),IF(AND($G716="检查版",$H716="中医诊所"),IFERROR(S716/同类汇总数据!D$7,0),IF(AND($G716="检查版",$H716="口腔诊所"),IFERROR(S716/同类汇总数据!D$8,0),IF(AND($G716="互联网版",$H716="中西医诊所"),IFERROR(S716/同类汇总数据!D$9,0),IF(AND($G716="互联网版",$H716="中医诊所"),IFERROR(S716/同类汇总数据!D$10,0),IF(AND($G716="互联网版",$H716="口腔诊所"),IFERROR(S716/同类汇总数据!D$11,0))))))))))</f>
        <v>0.154606009983467</v>
      </c>
      <c r="AF716" s="61">
        <f>IF(AND($G716="正式版",$H716="中西医诊所"),IFERROR(T716/同类汇总数据!E$3,0),IF(AND($G716="正式版",$H716="中医诊所"),IFERROR(T716/同类汇总数据!E$4,0),IF(AND($G716="正式版",$H716="口腔诊所"),IFERROR(T716/同类汇总数据!E$5,0),IF(AND($G716="检查版",$H716="中西医诊所"),IFERROR(T716/同类汇总数据!E$6,0),IF(AND($G716="检查版",$H716="中医诊所"),IFERROR(T716/同类汇总数据!E$7,0),IF(AND($G716="检查版",$H716="口腔诊所"),IFERROR(T716/同类汇总数据!E$8,0),IF(AND($G716="互联网版",$H716="中西医诊所"),IFERROR(T716/同类汇总数据!E$9,0),IF(AND($G716="互联网版",$H716="中医诊所"),IFERROR(T716/同类汇总数据!E$10,0),IF(AND($G716="互联网版",$H716="口腔诊所"),IFERROR(T716/同类汇总数据!E$11,0))))))))))</f>
        <v>0.153575722045556</v>
      </c>
      <c r="AG716" s="61">
        <f>IF(AND($G716="正式版",$H716="中西医诊所"),IFERROR(U716/同类汇总数据!F$3,0),IF(AND($G716="正式版",$H716="中医诊所"),IFERROR(U716/同类汇总数据!F$4,0),IF(AND($G716="正式版",$H716="口腔诊所"),IFERROR(U716/同类汇总数据!F$5,0),IF(AND($G716="检查版",$H716="中西医诊所"),IFERROR(U716/同类汇总数据!F$6,0),IF(AND($G716="检查版",$H716="中医诊所"),IFERROR(U716/同类汇总数据!F$7,0),IF(AND($G716="检查版",$H716="口腔诊所"),IFERROR(U716/同类汇总数据!F$8,0),IF(AND($G716="互联网版",$H716="中西医诊所"),IFERROR(U716/同类汇总数据!F$9,0),IF(AND($G716="互联网版",$H716="中医诊所"),IFERROR(U716/同类汇总数据!F$10,0),IF(AND($G716="互联网版",$H716="口腔诊所"),IFERROR(U716/同类汇总数据!F$11,0))))))))))</f>
        <v>0.157767913989507</v>
      </c>
      <c r="AH716" s="61">
        <f>IF(AND($G716="正式版",$H716="中西医诊所"),IFERROR(V716/同类汇总数据!G$3,0),IF(AND($G716="正式版",$H716="中医诊所"),IFERROR(V716/同类汇总数据!G$4,0),IF(AND($G716="正式版",$H716="口腔诊所"),IFERROR(V716/同类汇总数据!G$5,0),IF(AND($G716="检查版",$H716="中西医诊所"),IFERROR(V716/同类汇总数据!G$6,0),IF(AND($G716="检查版",$H716="中医诊所"),IFERROR(V716/同类汇总数据!G$7,0),IF(AND($G716="检查版",$H716="口腔诊所"),IFERROR(V716/同类汇总数据!G$8,0),IF(AND($G716="互联网版",$H716="中西医诊所"),IFERROR(V716/同类汇总数据!G$9,0),IF(AND($G716="互联网版",$H716="中医诊所"),IFERROR(V716/同类汇总数据!G$10,0),IF(AND($G716="互联网版",$H716="口腔诊所"),IFERROR(V716/同类汇总数据!G$11,0))))))))))</f>
        <v>0.126580809716343</v>
      </c>
      <c r="AI716" s="61">
        <f>IF(AND($G716="正式版",$H716="中西医诊所"),IFERROR(W716/同类汇总数据!H$3,0),IF(AND($G716="正式版",$H716="中医诊所"),IFERROR(W716/同类汇总数据!H$4,0),IF(AND($G716="正式版",$H716="口腔诊所"),IFERROR(W716/同类汇总数据!H$5,0),IF(AND($G716="检查版",$H716="中西医诊所"),IFERROR(W716/同类汇总数据!H$6,0),IF(AND($G716="检查版",$H716="中医诊所"),IFERROR(W716/同类汇总数据!H$7,0),IF(AND($G716="检查版",$H716="口腔诊所"),IFERROR(W716/同类汇总数据!H$8,0),IF(AND($G716="互联网版",$H716="中西医诊所"),IFERROR(W716/同类汇总数据!H$9,0),IF(AND($G716="互联网版",$H716="中医诊所"),IFERROR(W716/同类汇总数据!H$10,0),IF(AND($G716="互联网版",$H716="口腔诊所"),IFERROR(W716/同类汇总数据!H$11,0))))))))))</f>
        <v>0.1367501170581</v>
      </c>
      <c r="AJ716" s="61">
        <f>IF(AND($G716="正式版",$H716="中西医诊所"),IFERROR(X716/同类汇总数据!I$3,0),IF(AND($G716="正式版",$H716="中医诊所"),IFERROR(X716/同类汇总数据!I$4,0),IF(AND($G716="正式版",$H716="口腔诊所"),IFERROR(X716/同类汇总数据!I$5,0),IF(AND($G716="检查版",$H716="中西医诊所"),IFERROR(X716/同类汇总数据!I$6,0),IF(AND($G716="检查版",$H716="中医诊所"),IFERROR(X716/同类汇总数据!I$7,0),IF(AND($G716="检查版",$H716="口腔诊所"),IFERROR(X716/同类汇总数据!I$8,0),IF(AND($G716="互联网版",$H716="中西医诊所"),IFERROR(X716/同类汇总数据!I$9,0),IF(AND($G716="互联网版",$H716="中医诊所"),IFERROR(X716/同类汇总数据!I$10,0),IF(AND($G716="互联网版",$H716="口腔诊所"),IFERROR(X716/同类汇总数据!I$11,0))))))))))</f>
        <v>0.140594754719187</v>
      </c>
      <c r="AK716" s="61">
        <f>IF(AND($G716="正式版",$H716="中西医诊所"),IFERROR(Y716/同类汇总数据!J$3,0),IF(AND($G716="正式版",$H716="中医诊所"),IFERROR(Y716/同类汇总数据!J$4,0),IF(AND($G716="正式版",$H716="口腔诊所"),IFERROR(Y716/同类汇总数据!J$5,0),IF(AND($G716="检查版",$H716="中西医诊所"),IFERROR(Y716/同类汇总数据!J$6,0),IF(AND($G716="检查版",$H716="中医诊所"),IFERROR(Y716/同类汇总数据!J$7,0),IF(AND($G716="检查版",$H716="口腔诊所"),IFERROR(Y716/同类汇总数据!J$8,0),IF(AND($G716="互联网版",$H716="中西医诊所"),IFERROR(Y716/同类汇总数据!J$9,0),IF(AND($G716="互联网版",$H716="中医诊所"),IFERROR(Y716/同类汇总数据!J$10,0),IF(AND($G716="互联网版",$H716="口腔诊所"),IFERROR(Y716/同类汇总数据!J$11,0))))))))))</f>
        <v>0.135893676787282</v>
      </c>
      <c r="AL716" s="62" t="str">
        <f ca="1" t="shared" si="173"/>
        <v>-</v>
      </c>
      <c r="AM716" s="62" t="str">
        <f t="shared" si="174"/>
        <v>低于同行20%</v>
      </c>
      <c r="AN716" s="5" t="str">
        <f t="shared" si="175"/>
        <v>低于同行20%</v>
      </c>
      <c r="AO716" s="63">
        <f t="shared" si="176"/>
        <v>46103.3851967593</v>
      </c>
      <c r="AP716" s="5" t="str">
        <f t="shared" si="177"/>
        <v/>
      </c>
      <c r="AQ716" s="60">
        <v>45546.4511062153</v>
      </c>
    </row>
    <row r="717" ht="17" spans="1:43">
      <c r="A717" s="5">
        <f t="shared" si="183"/>
        <v>714</v>
      </c>
      <c r="B717" s="55" t="str">
        <f t="shared" ref="B717:B780" si="184">IF(V717=0,"无交易",IF(AND(Y717&lt;=-0.2,Z717&lt;=-0.2,AA717&lt;=-0.2),"连续三月交易下滑",IF(AND(Y717&gt;=0.2,Z717&gt;=0.2,AA717&gt;=0.2),"连续三月交易上升",IF(AND(Y717&lt;0.2,Y717&gt;-0.2,Z717&lt;0.2,Z717&gt;-0.2,AA717&lt;0.2,AA717&gt;-0.2),"交易平稳",IF(OR(ABS(Y717-Z717)&gt;=0.2,ABS(Z717-AA717)&gt;=0.2),"交易波动较大","-")))))</f>
        <v>连续三月交易上升</v>
      </c>
      <c r="C717" s="2" t="str">
        <f t="shared" si="171"/>
        <v/>
      </c>
      <c r="D717" s="56" t="str">
        <f t="shared" si="172"/>
        <v>-</v>
      </c>
      <c r="E717" s="84" t="s">
        <v>1958</v>
      </c>
      <c r="F717" s="58">
        <v>45546.9356552894</v>
      </c>
      <c r="G717" s="59" t="s">
        <v>38</v>
      </c>
      <c r="H717" s="59" t="s">
        <v>63</v>
      </c>
      <c r="I717" s="59" t="s">
        <v>40</v>
      </c>
      <c r="J717" s="59" t="s">
        <v>155</v>
      </c>
      <c r="K717" s="59" t="s">
        <v>1959</v>
      </c>
      <c r="L717" s="59"/>
      <c r="M717" s="60">
        <v>46103.4235532407</v>
      </c>
      <c r="N717" s="60">
        <v>46103.4241060069</v>
      </c>
      <c r="O717" s="60">
        <v>45926.6128627199</v>
      </c>
      <c r="P717" s="60">
        <v>46033.5469965046</v>
      </c>
      <c r="Q717" s="60">
        <v>45875.4039603241</v>
      </c>
      <c r="R717" s="59">
        <v>6150</v>
      </c>
      <c r="S717" s="59">
        <v>27360</v>
      </c>
      <c r="T717" s="59">
        <v>71712.53</v>
      </c>
      <c r="U717" s="59">
        <v>70554.53</v>
      </c>
      <c r="V717" s="59">
        <v>7</v>
      </c>
      <c r="W717" s="59">
        <v>35</v>
      </c>
      <c r="X717" s="59">
        <v>90</v>
      </c>
      <c r="Y717" s="59">
        <v>87</v>
      </c>
      <c r="Z717" s="85" t="s">
        <v>1960</v>
      </c>
      <c r="AA717" s="59">
        <v>0.4232950112</v>
      </c>
      <c r="AB717" s="59">
        <v>-0.2350433932</v>
      </c>
      <c r="AC717" s="59">
        <v>0.6659725537</v>
      </c>
      <c r="AD717" s="61">
        <f>IF(AND($G717="正式版",$H717="中西医诊所"),IFERROR(R717/同类汇总数据!C$3,0),IF(AND($G717="正式版",$H717="中医诊所"),IFERROR(R717/同类汇总数据!C$4,0),IF(AND($G717="正式版",$H717="口腔诊所"),IFERROR(R717/同类汇总数据!C$5,0),IF(AND($G717="检查版",$H717="中西医诊所"),IFERROR(R717/同类汇总数据!C$6,0),IF(AND($G717="检查版",$H717="中医诊所"),IFERROR(R717/同类汇总数据!C$7,0),IF(AND($G717="检查版",$H717="口腔诊所"),IFERROR(R717/同类汇总数据!C$8,0),IF(AND($G717="互联网版",$H717="中西医诊所"),IFERROR(R717/同类汇总数据!C$9,0),IF(AND($G717="互联网版",$H717="中医诊所"),IFERROR(R717/同类汇总数据!C$10,0),IF(AND($G717="互联网版",$H717="口腔诊所"),IFERROR(R717/同类汇总数据!C$11,0))))))))))</f>
        <v>0.615151080850206</v>
      </c>
      <c r="AE717" s="61">
        <f>IF(AND($G717="正式版",$H717="中西医诊所"),IFERROR(S717/同类汇总数据!D$3,0),IF(AND($G717="正式版",$H717="中医诊所"),IFERROR(S717/同类汇总数据!D$4,0),IF(AND($G717="正式版",$H717="口腔诊所"),IFERROR(S717/同类汇总数据!D$5,0),IF(AND($G717="检查版",$H717="中西医诊所"),IFERROR(S717/同类汇总数据!D$6,0),IF(AND($G717="检查版",$H717="中医诊所"),IFERROR(S717/同类汇总数据!D$7,0),IF(AND($G717="检查版",$H717="口腔诊所"),IFERROR(S717/同类汇总数据!D$8,0),IF(AND($G717="互联网版",$H717="中西医诊所"),IFERROR(S717/同类汇总数据!D$9,0),IF(AND($G717="互联网版",$H717="中医诊所"),IFERROR(S717/同类汇总数据!D$10,0),IF(AND($G717="互联网版",$H717="口腔诊所"),IFERROR(S717/同类汇总数据!D$11,0))))))))))</f>
        <v>0.629967360641592</v>
      </c>
      <c r="AF717" s="61">
        <f>IF(AND($G717="正式版",$H717="中西医诊所"),IFERROR(T717/同类汇总数据!E$3,0),IF(AND($G717="正式版",$H717="中医诊所"),IFERROR(T717/同类汇总数据!E$4,0),IF(AND($G717="正式版",$H717="口腔诊所"),IFERROR(T717/同类汇总数据!E$5,0),IF(AND($G717="检查版",$H717="中西医诊所"),IFERROR(T717/同类汇总数据!E$6,0),IF(AND($G717="检查版",$H717="中医诊所"),IFERROR(T717/同类汇总数据!E$7,0),IF(AND($G717="检查版",$H717="口腔诊所"),IFERROR(T717/同类汇总数据!E$8,0),IF(AND($G717="互联网版",$H717="中西医诊所"),IFERROR(T717/同类汇总数据!E$9,0),IF(AND($G717="互联网版",$H717="中医诊所"),IFERROR(T717/同类汇总数据!E$10,0),IF(AND($G717="互联网版",$H717="口腔诊所"),IFERROR(T717/同类汇总数据!E$11,0))))))))))</f>
        <v>0.646834090109556</v>
      </c>
      <c r="AG717" s="61">
        <f>IF(AND($G717="正式版",$H717="中西医诊所"),IFERROR(U717/同类汇总数据!F$3,0),IF(AND($G717="正式版",$H717="中医诊所"),IFERROR(U717/同类汇总数据!F$4,0),IF(AND($G717="正式版",$H717="口腔诊所"),IFERROR(U717/同类汇总数据!F$5,0),IF(AND($G717="检查版",$H717="中西医诊所"),IFERROR(U717/同类汇总数据!F$6,0),IF(AND($G717="检查版",$H717="中医诊所"),IFERROR(U717/同类汇总数据!F$7,0),IF(AND($G717="检查版",$H717="口腔诊所"),IFERROR(U717/同类汇总数据!F$8,0),IF(AND($G717="互联网版",$H717="中西医诊所"),IFERROR(U717/同类汇总数据!F$9,0),IF(AND($G717="互联网版",$H717="中医诊所"),IFERROR(U717/同类汇总数据!F$10,0),IF(AND($G717="互联网版",$H717="口腔诊所"),IFERROR(U717/同类汇总数据!F$11,0))))))))))</f>
        <v>0.706265717113468</v>
      </c>
      <c r="AH717" s="61">
        <f>IF(AND($G717="正式版",$H717="中西医诊所"),IFERROR(V717/同类汇总数据!G$3,0),IF(AND($G717="正式版",$H717="中医诊所"),IFERROR(V717/同类汇总数据!G$4,0),IF(AND($G717="正式版",$H717="口腔诊所"),IFERROR(V717/同类汇总数据!G$5,0),IF(AND($G717="检查版",$H717="中西医诊所"),IFERROR(V717/同类汇总数据!G$6,0),IF(AND($G717="检查版",$H717="中医诊所"),IFERROR(V717/同类汇总数据!G$7,0),IF(AND($G717="检查版",$H717="口腔诊所"),IFERROR(V717/同类汇总数据!G$8,0),IF(AND($G717="互联网版",$H717="中西医诊所"),IFERROR(V717/同类汇总数据!G$9,0),IF(AND($G717="互联网版",$H717="中医诊所"),IFERROR(V717/同类汇总数据!G$10,0),IF(AND($G717="互联网版",$H717="口腔诊所"),IFERROR(V717/同类汇总数据!G$11,0))))))))))</f>
        <v>0.520198567224518</v>
      </c>
      <c r="AI717" s="61">
        <f>IF(AND($G717="正式版",$H717="中西医诊所"),IFERROR(W717/同类汇总数据!H$3,0),IF(AND($G717="正式版",$H717="中医诊所"),IFERROR(W717/同类汇总数据!H$4,0),IF(AND($G717="正式版",$H717="口腔诊所"),IFERROR(W717/同类汇总数据!H$5,0),IF(AND($G717="检查版",$H717="中西医诊所"),IFERROR(W717/同类汇总数据!H$6,0),IF(AND($G717="检查版",$H717="中医诊所"),IFERROR(W717/同类汇总数据!H$7,0),IF(AND($G717="检查版",$H717="口腔诊所"),IFERROR(W717/同类汇总数据!H$8,0),IF(AND($G717="互联网版",$H717="中西医诊所"),IFERROR(W717/同类汇总数据!H$9,0),IF(AND($G717="互联网版",$H717="中医诊所"),IFERROR(W717/同类汇总数据!H$10,0),IF(AND($G717="互联网版",$H717="口腔诊所"),IFERROR(W717/同类汇总数据!H$11,0))))))))))</f>
        <v>0.616345843979974</v>
      </c>
      <c r="AJ717" s="61">
        <f>IF(AND($G717="正式版",$H717="中西医诊所"),IFERROR(X717/同类汇总数据!I$3,0),IF(AND($G717="正式版",$H717="中医诊所"),IFERROR(X717/同类汇总数据!I$4,0),IF(AND($G717="正式版",$H717="口腔诊所"),IFERROR(X717/同类汇总数据!I$5,0),IF(AND($G717="检查版",$H717="中西医诊所"),IFERROR(X717/同类汇总数据!I$6,0),IF(AND($G717="检查版",$H717="中医诊所"),IFERROR(X717/同类汇总数据!I$7,0),IF(AND($G717="检查版",$H717="口腔诊所"),IFERROR(X717/同类汇总数据!I$8,0),IF(AND($G717="互联网版",$H717="中西医诊所"),IFERROR(X717/同类汇总数据!I$9,0),IF(AND($G717="互联网版",$H717="中医诊所"),IFERROR(X717/同类汇总数据!I$10,0),IF(AND($G717="互联网版",$H717="口腔诊所"),IFERROR(X717/同类汇总数据!I$11,0))))))))))</f>
        <v>0.609997865007472</v>
      </c>
      <c r="AK717" s="61">
        <f>IF(AND($G717="正式版",$H717="中西医诊所"),IFERROR(Y717/同类汇总数据!J$3,0),IF(AND($G717="正式版",$H717="中医诊所"),IFERROR(Y717/同类汇总数据!J$4,0),IF(AND($G717="正式版",$H717="口腔诊所"),IFERROR(Y717/同类汇总数据!J$5,0),IF(AND($G717="检查版",$H717="中西医诊所"),IFERROR(Y717/同类汇总数据!J$6,0),IF(AND($G717="检查版",$H717="中医诊所"),IFERROR(Y717/同类汇总数据!J$7,0),IF(AND($G717="检查版",$H717="口腔诊所"),IFERROR(Y717/同类汇总数据!J$8,0),IF(AND($G717="互联网版",$H717="中西医诊所"),IFERROR(Y717/同类汇总数据!J$9,0),IF(AND($G717="互联网版",$H717="中医诊所"),IFERROR(Y717/同类汇总数据!J$10,0),IF(AND($G717="互联网版",$H717="口腔诊所"),IFERROR(Y717/同类汇总数据!J$11,0))))))))))</f>
        <v>0.655085458533467</v>
      </c>
      <c r="AL717" s="62" t="str">
        <f ca="1" t="shared" si="173"/>
        <v>-</v>
      </c>
      <c r="AM717" s="62" t="str">
        <f t="shared" si="174"/>
        <v/>
      </c>
      <c r="AN717" s="5" t="str">
        <f t="shared" si="175"/>
        <v/>
      </c>
      <c r="AO717" s="63">
        <f t="shared" si="176"/>
        <v>46103.4241060069</v>
      </c>
      <c r="AP717" s="5" t="str">
        <f t="shared" si="177"/>
        <v/>
      </c>
      <c r="AQ717" s="60">
        <v>45546.517252581</v>
      </c>
    </row>
    <row r="718" ht="17" spans="1:43">
      <c r="A718" s="5">
        <f t="shared" si="183"/>
        <v>715</v>
      </c>
      <c r="B718" s="55" t="str">
        <f t="shared" si="184"/>
        <v>交易波动较大</v>
      </c>
      <c r="C718" s="2" t="str">
        <f t="shared" ref="C718:C781" si="185">IF(AA718&lt;=-0.5,"本月交易额降超50%",IF(AA718&lt;=-0.2,"本月交易额降超20%",""))</f>
        <v/>
      </c>
      <c r="D718" s="56" t="str">
        <f t="shared" ref="D718:D781" si="186">IF(DATEDIF(AO718,$B$1,"d")&gt;30,"流失",IF(AND(DATEDIF(AO718,$B$1,"d")&gt;7,DATEDIF(AO718,$B$1,"d")&lt;=30),"可能流失",IF(AND(DATEDIF(AO718,$B$1,"d")&lt;=7,DATEDIF(AO718,$B$1,"d")&gt;3),"即将流失","-")))</f>
        <v>-</v>
      </c>
      <c r="E718" s="84" t="s">
        <v>1961</v>
      </c>
      <c r="F718" s="58">
        <v>45547.6907443519</v>
      </c>
      <c r="G718" s="59" t="s">
        <v>38</v>
      </c>
      <c r="H718" s="59" t="s">
        <v>39</v>
      </c>
      <c r="I718" s="59" t="s">
        <v>40</v>
      </c>
      <c r="J718" s="59" t="s">
        <v>102</v>
      </c>
      <c r="K718" s="59" t="s">
        <v>1962</v>
      </c>
      <c r="L718" s="59"/>
      <c r="M718" s="60">
        <v>46104.3424074074</v>
      </c>
      <c r="N718" s="60">
        <v>46104.3921813889</v>
      </c>
      <c r="O718" s="60">
        <v>46104.3620578125</v>
      </c>
      <c r="P718" s="60">
        <v>46096.7258346644</v>
      </c>
      <c r="Q718" s="60">
        <v>46104.3922082755</v>
      </c>
      <c r="R718" s="59">
        <v>16282.29</v>
      </c>
      <c r="S718" s="59">
        <v>67114.31</v>
      </c>
      <c r="T718" s="59">
        <v>212440</v>
      </c>
      <c r="U718" s="59">
        <v>177637.05</v>
      </c>
      <c r="V718" s="59">
        <v>195</v>
      </c>
      <c r="W718" s="59">
        <v>782</v>
      </c>
      <c r="X718" s="59">
        <v>2371</v>
      </c>
      <c r="Y718" s="59">
        <v>2051</v>
      </c>
      <c r="Z718" s="59">
        <v>242.7425172891</v>
      </c>
      <c r="AA718" s="59">
        <v>0.0897920597</v>
      </c>
      <c r="AB718" s="59">
        <v>-0.2645851181</v>
      </c>
      <c r="AC718" s="59">
        <v>-0.1775079589</v>
      </c>
      <c r="AD718" s="61">
        <f>IF(AND($G718="正式版",$H718="中西医诊所"),IFERROR(R718/同类汇总数据!C$3,0),IF(AND($G718="正式版",$H718="中医诊所"),IFERROR(R718/同类汇总数据!C$4,0),IF(AND($G718="正式版",$H718="口腔诊所"),IFERROR(R718/同类汇总数据!C$5,0),IF(AND($G718="检查版",$H718="中西医诊所"),IFERROR(R718/同类汇总数据!C$6,0),IF(AND($G718="检查版",$H718="中医诊所"),IFERROR(R718/同类汇总数据!C$7,0),IF(AND($G718="检查版",$H718="口腔诊所"),IFERROR(R718/同类汇总数据!C$8,0),IF(AND($G718="互联网版",$H718="中西医诊所"),IFERROR(R718/同类汇总数据!C$9,0),IF(AND($G718="互联网版",$H718="中医诊所"),IFERROR(R718/同类汇总数据!C$10,0),IF(AND($G718="互联网版",$H718="口腔诊所"),IFERROR(R718/同类汇总数据!C$11,0))))))))))</f>
        <v>1.77914458200441</v>
      </c>
      <c r="AE718" s="61">
        <f>IF(AND($G718="正式版",$H718="中西医诊所"),IFERROR(S718/同类汇总数据!D$3,0),IF(AND($G718="正式版",$H718="中医诊所"),IFERROR(S718/同类汇总数据!D$4,0),IF(AND($G718="正式版",$H718="口腔诊所"),IFERROR(S718/同类汇总数据!D$5,0),IF(AND($G718="检查版",$H718="中西医诊所"),IFERROR(S718/同类汇总数据!D$6,0),IF(AND($G718="检查版",$H718="中医诊所"),IFERROR(S718/同类汇总数据!D$7,0),IF(AND($G718="检查版",$H718="口腔诊所"),IFERROR(S718/同类汇总数据!D$8,0),IF(AND($G718="互联网版",$H718="中西医诊所"),IFERROR(S718/同类汇总数据!D$9,0),IF(AND($G718="互联网版",$H718="中医诊所"),IFERROR(S718/同类汇总数据!D$10,0),IF(AND($G718="互联网版",$H718="口腔诊所"),IFERROR(S718/同类汇总数据!D$11,0))))))))))</f>
        <v>1.83956949294286</v>
      </c>
      <c r="AF718" s="61">
        <f>IF(AND($G718="正式版",$H718="中西医诊所"),IFERROR(T718/同类汇总数据!E$3,0),IF(AND($G718="正式版",$H718="中医诊所"),IFERROR(T718/同类汇总数据!E$4,0),IF(AND($G718="正式版",$H718="口腔诊所"),IFERROR(T718/同类汇总数据!E$5,0),IF(AND($G718="检查版",$H718="中西医诊所"),IFERROR(T718/同类汇总数据!E$6,0),IF(AND($G718="检查版",$H718="中医诊所"),IFERROR(T718/同类汇总数据!E$7,0),IF(AND($G718="检查版",$H718="口腔诊所"),IFERROR(T718/同类汇总数据!E$8,0),IF(AND($G718="互联网版",$H718="中西医诊所"),IFERROR(T718/同类汇总数据!E$9,0),IF(AND($G718="互联网版",$H718="中医诊所"),IFERROR(T718/同类汇总数据!E$10,0),IF(AND($G718="互联网版",$H718="口腔诊所"),IFERROR(T718/同类汇总数据!E$11,0))))))))))</f>
        <v>1.94691521407349</v>
      </c>
      <c r="AG718" s="61">
        <f>IF(AND($G718="正式版",$H718="中西医诊所"),IFERROR(U718/同类汇总数据!F$3,0),IF(AND($G718="正式版",$H718="中医诊所"),IFERROR(U718/同类汇总数据!F$4,0),IF(AND($G718="正式版",$H718="口腔诊所"),IFERROR(U718/同类汇总数据!F$5,0),IF(AND($G718="检查版",$H718="中西医诊所"),IFERROR(U718/同类汇总数据!F$6,0),IF(AND($G718="检查版",$H718="中医诊所"),IFERROR(U718/同类汇总数据!F$7,0),IF(AND($G718="检查版",$H718="口腔诊所"),IFERROR(U718/同类汇总数据!F$8,0),IF(AND($G718="互联网版",$H718="中西医诊所"),IFERROR(U718/同类汇总数据!F$9,0),IF(AND($G718="互联网版",$H718="中医诊所"),IFERROR(U718/同类汇总数据!F$10,0),IF(AND($G718="互联网版",$H718="口腔诊所"),IFERROR(U718/同类汇总数据!F$11,0))))))))))</f>
        <v>1.85186781900868</v>
      </c>
      <c r="AH718" s="61">
        <f>IF(AND($G718="正式版",$H718="中西医诊所"),IFERROR(V718/同类汇总数据!G$3,0),IF(AND($G718="正式版",$H718="中医诊所"),IFERROR(V718/同类汇总数据!G$4,0),IF(AND($G718="正式版",$H718="口腔诊所"),IFERROR(V718/同类汇总数据!G$5,0),IF(AND($G718="检查版",$H718="中西医诊所"),IFERROR(V718/同类汇总数据!G$6,0),IF(AND($G718="检查版",$H718="中医诊所"),IFERROR(V718/同类汇总数据!G$7,0),IF(AND($G718="检查版",$H718="口腔诊所"),IFERROR(V718/同类汇总数据!G$8,0),IF(AND($G718="互联网版",$H718="中西医诊所"),IFERROR(V718/同类汇总数据!G$9,0),IF(AND($G718="互联网版",$H718="中医诊所"),IFERROR(V718/同类汇总数据!G$10,0),IF(AND($G718="互联网版",$H718="口腔诊所"),IFERROR(V718/同类汇总数据!G$11,0))))))))))</f>
        <v>2.05693815789057</v>
      </c>
      <c r="AI718" s="61">
        <f>IF(AND($G718="正式版",$H718="中西医诊所"),IFERROR(W718/同类汇总数据!H$3,0),IF(AND($G718="正式版",$H718="中医诊所"),IFERROR(W718/同类汇总数据!H$4,0),IF(AND($G718="正式版",$H718="口腔诊所"),IFERROR(W718/同类汇总数据!H$5,0),IF(AND($G718="检查版",$H718="中西医诊所"),IFERROR(W718/同类汇总数据!H$6,0),IF(AND($G718="检查版",$H718="中医诊所"),IFERROR(W718/同类汇总数据!H$7,0),IF(AND($G718="检查版",$H718="口腔诊所"),IFERROR(W718/同类汇总数据!H$8,0),IF(AND($G718="互联网版",$H718="中西医诊所"),IFERROR(W718/同类汇总数据!H$9,0),IF(AND($G718="互联网版",$H718="中医诊所"),IFERROR(W718/同类汇总数据!H$10,0),IF(AND($G718="互联网版",$H718="口腔诊所"),IFERROR(W718/同类汇总数据!H$11,0))))))))))</f>
        <v>2.13877183078869</v>
      </c>
      <c r="AJ718" s="61">
        <f>IF(AND($G718="正式版",$H718="中西医诊所"),IFERROR(X718/同类汇总数据!I$3,0),IF(AND($G718="正式版",$H718="中医诊所"),IFERROR(X718/同类汇总数据!I$4,0),IF(AND($G718="正式版",$H718="口腔诊所"),IFERROR(X718/同类汇总数据!I$5,0),IF(AND($G718="检查版",$H718="中西医诊所"),IFERROR(X718/同类汇总数据!I$6,0),IF(AND($G718="检查版",$H718="中医诊所"),IFERROR(X718/同类汇总数据!I$7,0),IF(AND($G718="检查版",$H718="口腔诊所"),IFERROR(X718/同类汇总数据!I$8,0),IF(AND($G718="互联网版",$H718="中西医诊所"),IFERROR(X718/同类汇总数据!I$9,0),IF(AND($G718="互联网版",$H718="中医诊所"),IFERROR(X718/同类汇总数据!I$10,0),IF(AND($G718="互联网版",$H718="口腔诊所"),IFERROR(X718/同类汇总数据!I$11,0))))))))))</f>
        <v>2.09654190842259</v>
      </c>
      <c r="AK718" s="61">
        <f>IF(AND($G718="正式版",$H718="中西医诊所"),IFERROR(Y718/同类汇总数据!J$3,0),IF(AND($G718="正式版",$H718="中医诊所"),IFERROR(Y718/同类汇总数据!J$4,0),IF(AND($G718="正式版",$H718="口腔诊所"),IFERROR(Y718/同类汇总数据!J$5,0),IF(AND($G718="检查版",$H718="中西医诊所"),IFERROR(Y718/同类汇总数据!J$6,0),IF(AND($G718="检查版",$H718="中医诊所"),IFERROR(Y718/同类汇总数据!J$7,0),IF(AND($G718="检查版",$H718="口腔诊所"),IFERROR(Y718/同类汇总数据!J$8,0),IF(AND($G718="互联网版",$H718="中西医诊所"),IFERROR(Y718/同类汇总数据!J$9,0),IF(AND($G718="互联网版",$H718="中医诊所"),IFERROR(Y718/同类汇总数据!J$10,0),IF(AND($G718="互联网版",$H718="口腔诊所"),IFERROR(Y718/同类汇总数据!J$11,0))))))))))</f>
        <v>2.04939655213761</v>
      </c>
      <c r="AL718" s="62" t="str">
        <f ca="1" t="shared" ref="AL718:AL781" si="187">IF(YEAR(AO718)&lt;YEAR(TODAY()),"今年内未操作",IF(DATEDIF(AO718,$B$1,"d")&gt;90,"最近三月未操作",IF(DATEDIF(AO718,$B$1,"d")&gt;30,"最近一月未操作",IF(DATEDIF(AO718,$B$1,"d")&gt;7,"最近一周未操作","-"))))</f>
        <v>-</v>
      </c>
      <c r="AM718" s="62" t="str">
        <f t="shared" ref="AM718:AM781" si="188">IF(AE718&lt;0.2,"低于同行20%",IF(AE718&lt;0.5,"低于同行50%",IF(AE718&gt;=2,"高于同行100%",IF(AE718&gt;=1.5,"高于同行150%",IF(AE718&gt;=1.2,"高于同行20%","")))))</f>
        <v>高于同行150%</v>
      </c>
      <c r="AN718" s="5" t="str">
        <f t="shared" ref="AN718:AN781" si="189">IF(AI718&lt;0.2,"低于同行20%",IF(AI718&lt;0.5,"低于同行50%",IF(AI718&gt;=2,"高于同行100%",IF(AI718&gt;=1.5,"高于同行150%",IF(AI718&gt;=1.2,"高于同行20%","")))))</f>
        <v>高于同行100%</v>
      </c>
      <c r="AO718" s="63">
        <f t="shared" ref="AO718:AO781" si="190">MAX(IF(M718&lt;&gt;"",M718,0),IF(N718&lt;&gt;"",N718,0),IF(O718&lt;&gt;"",O718,0),IF(P718&lt;&gt;"",P718,0),IF(Q718&lt;&gt;"",Q718,0))</f>
        <v>46104.3922082755</v>
      </c>
      <c r="AP718" s="5" t="str">
        <f t="shared" ref="AP718:AP781" si="191">IF(AND(DATEDIF(AQ718,$B$1,"d")&lt;=14,DATEDIF(N718,$B$1,"d")&gt;14),"未支付","")</f>
        <v/>
      </c>
      <c r="AQ718" s="60">
        <v>45546.6885680556</v>
      </c>
    </row>
    <row r="719" ht="17" spans="1:43">
      <c r="A719" s="5">
        <f t="shared" si="183"/>
        <v>716</v>
      </c>
      <c r="B719" s="55" t="str">
        <f t="shared" si="184"/>
        <v>连续三月交易上升</v>
      </c>
      <c r="C719" s="2" t="str">
        <f t="shared" si="185"/>
        <v/>
      </c>
      <c r="D719" s="56" t="str">
        <f t="shared" si="186"/>
        <v>-</v>
      </c>
      <c r="E719" s="84" t="s">
        <v>1963</v>
      </c>
      <c r="F719" s="58">
        <v>45548.8810586458</v>
      </c>
      <c r="G719" s="59" t="s">
        <v>38</v>
      </c>
      <c r="H719" s="59" t="s">
        <v>39</v>
      </c>
      <c r="I719" s="59" t="s">
        <v>40</v>
      </c>
      <c r="J719" s="59" t="s">
        <v>149</v>
      </c>
      <c r="K719" s="59" t="s">
        <v>1964</v>
      </c>
      <c r="L719" s="59"/>
      <c r="M719" s="60">
        <v>46104.349375</v>
      </c>
      <c r="N719" s="60">
        <v>46103.6705813657</v>
      </c>
      <c r="O719" s="60">
        <v>46102.6192125</v>
      </c>
      <c r="P719" s="60">
        <v>45907.5429816667</v>
      </c>
      <c r="Q719" s="60">
        <v>46102.6206551852</v>
      </c>
      <c r="R719" s="59">
        <v>19397</v>
      </c>
      <c r="S719" s="59">
        <v>68061</v>
      </c>
      <c r="T719" s="59">
        <v>164068</v>
      </c>
      <c r="U719" s="59">
        <v>143044</v>
      </c>
      <c r="V719" s="59">
        <v>22</v>
      </c>
      <c r="W719" s="59">
        <v>100</v>
      </c>
      <c r="X719" s="59">
        <v>237</v>
      </c>
      <c r="Y719" s="59">
        <v>213</v>
      </c>
      <c r="Z719" s="59">
        <v>812.75</v>
      </c>
      <c r="AA719" s="59">
        <v>0.7934859944</v>
      </c>
      <c r="AB719" s="59">
        <v>-0.346360536</v>
      </c>
      <c r="AC719" s="59">
        <v>-0.0833333333</v>
      </c>
      <c r="AD719" s="61">
        <f>IF(AND($G719="正式版",$H719="中西医诊所"),IFERROR(R719/同类汇总数据!C$3,0),IF(AND($G719="正式版",$H719="中医诊所"),IFERROR(R719/同类汇总数据!C$4,0),IF(AND($G719="正式版",$H719="口腔诊所"),IFERROR(R719/同类汇总数据!C$5,0),IF(AND($G719="检查版",$H719="中西医诊所"),IFERROR(R719/同类汇总数据!C$6,0),IF(AND($G719="检查版",$H719="中医诊所"),IFERROR(R719/同类汇总数据!C$7,0),IF(AND($G719="检查版",$H719="口腔诊所"),IFERROR(R719/同类汇总数据!C$8,0),IF(AND($G719="互联网版",$H719="中西医诊所"),IFERROR(R719/同类汇总数据!C$9,0),IF(AND($G719="互联网版",$H719="中医诊所"),IFERROR(R719/同类汇总数据!C$10,0),IF(AND($G719="互联网版",$H719="口腔诊所"),IFERROR(R719/同类汇总数据!C$11,0))))))))))</f>
        <v>2.11948487940822</v>
      </c>
      <c r="AE719" s="61">
        <f>IF(AND($G719="正式版",$H719="中西医诊所"),IFERROR(S719/同类汇总数据!D$3,0),IF(AND($G719="正式版",$H719="中医诊所"),IFERROR(S719/同类汇总数据!D$4,0),IF(AND($G719="正式版",$H719="口腔诊所"),IFERROR(S719/同类汇总数据!D$5,0),IF(AND($G719="检查版",$H719="中西医诊所"),IFERROR(S719/同类汇总数据!D$6,0),IF(AND($G719="检查版",$H719="中医诊所"),IFERROR(S719/同类汇总数据!D$7,0),IF(AND($G719="检查版",$H719="口腔诊所"),IFERROR(S719/同类汇总数据!D$8,0),IF(AND($G719="互联网版",$H719="中西医诊所"),IFERROR(S719/同类汇总数据!D$9,0),IF(AND($G719="互联网版",$H719="中医诊所"),IFERROR(S719/同类汇总数据!D$10,0),IF(AND($G719="互联网版",$H719="口腔诊所"),IFERROR(S719/同类汇总数据!D$11,0))))))))))</f>
        <v>1.86551778986007</v>
      </c>
      <c r="AF719" s="61">
        <f>IF(AND($G719="正式版",$H719="中西医诊所"),IFERROR(T719/同类汇总数据!E$3,0),IF(AND($G719="正式版",$H719="中医诊所"),IFERROR(T719/同类汇总数据!E$4,0),IF(AND($G719="正式版",$H719="口腔诊所"),IFERROR(T719/同类汇总数据!E$5,0),IF(AND($G719="检查版",$H719="中西医诊所"),IFERROR(T719/同类汇总数据!E$6,0),IF(AND($G719="检查版",$H719="中医诊所"),IFERROR(T719/同类汇总数据!E$7,0),IF(AND($G719="检查版",$H719="口腔诊所"),IFERROR(T719/同类汇总数据!E$8,0),IF(AND($G719="互联网版",$H719="中西医诊所"),IFERROR(T719/同类汇总数据!E$9,0),IF(AND($G719="互联网版",$H719="中医诊所"),IFERROR(T719/同类汇总数据!E$10,0),IF(AND($G719="互联网版",$H719="口腔诊所"),IFERROR(T719/同类汇总数据!E$11,0))))))))))</f>
        <v>1.50360800857941</v>
      </c>
      <c r="AG719" s="61">
        <f>IF(AND($G719="正式版",$H719="中西医诊所"),IFERROR(U719/同类汇总数据!F$3,0),IF(AND($G719="正式版",$H719="中医诊所"),IFERROR(U719/同类汇总数据!F$4,0),IF(AND($G719="正式版",$H719="口腔诊所"),IFERROR(U719/同类汇总数据!F$5,0),IF(AND($G719="检查版",$H719="中西医诊所"),IFERROR(U719/同类汇总数据!F$6,0),IF(AND($G719="检查版",$H719="中医诊所"),IFERROR(U719/同类汇总数据!F$7,0),IF(AND($G719="检查版",$H719="口腔诊所"),IFERROR(U719/同类汇总数据!F$8,0),IF(AND($G719="互联网版",$H719="中西医诊所"),IFERROR(U719/同类汇总数据!F$9,0),IF(AND($G719="互联网版",$H719="中医诊所"),IFERROR(U719/同类汇总数据!F$10,0),IF(AND($G719="互联网版",$H719="口腔诊所"),IFERROR(U719/同类汇总数据!F$11,0))))))))))</f>
        <v>1.49123496647956</v>
      </c>
      <c r="AH719" s="61">
        <f>IF(AND($G719="正式版",$H719="中西医诊所"),IFERROR(V719/同类汇总数据!G$3,0),IF(AND($G719="正式版",$H719="中医诊所"),IFERROR(V719/同类汇总数据!G$4,0),IF(AND($G719="正式版",$H719="口腔诊所"),IFERROR(V719/同类汇总数据!G$5,0),IF(AND($G719="检查版",$H719="中西医诊所"),IFERROR(V719/同类汇总数据!G$6,0),IF(AND($G719="检查版",$H719="中医诊所"),IFERROR(V719/同类汇总数据!G$7,0),IF(AND($G719="检查版",$H719="口腔诊所"),IFERROR(V719/同类汇总数据!G$8,0),IF(AND($G719="互联网版",$H719="中西医诊所"),IFERROR(V719/同类汇总数据!G$9,0),IF(AND($G719="互联网版",$H719="中医诊所"),IFERROR(V719/同类汇总数据!G$10,0),IF(AND($G719="互联网版",$H719="口腔诊所"),IFERROR(V719/同类汇总数据!G$11,0))))))))))</f>
        <v>0.232064817813295</v>
      </c>
      <c r="AI719" s="61">
        <f>IF(AND($G719="正式版",$H719="中西医诊所"),IFERROR(W719/同类汇总数据!H$3,0),IF(AND($G719="正式版",$H719="中医诊所"),IFERROR(W719/同类汇总数据!H$4,0),IF(AND($G719="正式版",$H719="口腔诊所"),IFERROR(W719/同类汇总数据!H$5,0),IF(AND($G719="检查版",$H719="中西医诊所"),IFERROR(W719/同类汇总数据!H$6,0),IF(AND($G719="检查版",$H719="中医诊所"),IFERROR(W719/同类汇总数据!H$7,0),IF(AND($G719="检查版",$H719="口腔诊所"),IFERROR(W719/同类汇总数据!H$8,0),IF(AND($G719="互联网版",$H719="中西医诊所"),IFERROR(W719/同类汇总数据!H$9,0),IF(AND($G719="互联网版",$H719="中医诊所"),IFERROR(W719/同类汇总数据!H$10,0),IF(AND($G719="互联网版",$H719="口腔诊所"),IFERROR(W719/同类汇总数据!H$11,0))))))))))</f>
        <v>0.2735002341162</v>
      </c>
      <c r="AJ719" s="61">
        <f>IF(AND($G719="正式版",$H719="中西医诊所"),IFERROR(X719/同类汇总数据!I$3,0),IF(AND($G719="正式版",$H719="中医诊所"),IFERROR(X719/同类汇总数据!I$4,0),IF(AND($G719="正式版",$H719="口腔诊所"),IFERROR(X719/同类汇总数据!I$5,0),IF(AND($G719="检查版",$H719="中西医诊所"),IFERROR(X719/同类汇总数据!I$6,0),IF(AND($G719="检查版",$H719="中医诊所"),IFERROR(X719/同类汇总数据!I$7,0),IF(AND($G719="检查版",$H719="口腔诊所"),IFERROR(X719/同类汇总数据!I$8,0),IF(AND($G719="互联网版",$H719="中西医诊所"),IFERROR(X719/同类汇总数据!I$9,0),IF(AND($G719="互联网版",$H719="中医诊所"),IFERROR(X719/同类汇总数据!I$10,0),IF(AND($G719="互联网版",$H719="口腔诊所"),IFERROR(X719/同类汇总数据!I$11,0))))))))))</f>
        <v>0.209565766468222</v>
      </c>
      <c r="AK719" s="61">
        <f>IF(AND($G719="正式版",$H719="中西医诊所"),IFERROR(Y719/同类汇总数据!J$3,0),IF(AND($G719="正式版",$H719="中医诊所"),IFERROR(Y719/同类汇总数据!J$4,0),IF(AND($G719="正式版",$H719="口腔诊所"),IFERROR(Y719/同类汇总数据!J$5,0),IF(AND($G719="检查版",$H719="中西医诊所"),IFERROR(Y719/同类汇总数据!J$6,0),IF(AND($G719="检查版",$H719="中医诊所"),IFERROR(Y719/同类汇总数据!J$7,0),IF(AND($G719="检查版",$H719="口腔诊所"),IFERROR(Y719/同类汇总数据!J$8,0),IF(AND($G719="互联网版",$H719="中西医诊所"),IFERROR(Y719/同类汇总数据!J$9,0),IF(AND($G719="互联网版",$H719="中医诊所"),IFERROR(Y719/同类汇总数据!J$10,0),IF(AND($G719="互联网版",$H719="口腔诊所"),IFERROR(Y719/同类汇总数据!J$11,0))))))))))</f>
        <v>0.212833479085963</v>
      </c>
      <c r="AL719" s="62" t="str">
        <f ca="1" t="shared" si="187"/>
        <v>-</v>
      </c>
      <c r="AM719" s="62" t="str">
        <f t="shared" si="188"/>
        <v>高于同行150%</v>
      </c>
      <c r="AN719" s="5" t="str">
        <f t="shared" si="189"/>
        <v>低于同行50%</v>
      </c>
      <c r="AO719" s="63">
        <f t="shared" si="190"/>
        <v>46104.349375</v>
      </c>
      <c r="AP719" s="5" t="str">
        <f t="shared" si="191"/>
        <v/>
      </c>
      <c r="AQ719" s="60">
        <v>45546.9356552894</v>
      </c>
    </row>
    <row r="720" ht="17" spans="1:43">
      <c r="A720" s="5">
        <f t="shared" si="183"/>
        <v>717</v>
      </c>
      <c r="B720" s="55" t="str">
        <f t="shared" si="184"/>
        <v>连续三月交易上升</v>
      </c>
      <c r="C720" s="2" t="str">
        <f t="shared" si="185"/>
        <v/>
      </c>
      <c r="D720" s="56" t="str">
        <f t="shared" si="186"/>
        <v>-</v>
      </c>
      <c r="E720" s="84" t="s">
        <v>1965</v>
      </c>
      <c r="F720" s="58">
        <v>45549.6859515162</v>
      </c>
      <c r="G720" s="59" t="s">
        <v>38</v>
      </c>
      <c r="H720" s="59" t="s">
        <v>63</v>
      </c>
      <c r="I720" s="59" t="s">
        <v>40</v>
      </c>
      <c r="J720" s="59" t="s">
        <v>41</v>
      </c>
      <c r="K720" s="59" t="s">
        <v>1966</v>
      </c>
      <c r="L720" s="59"/>
      <c r="M720" s="60">
        <v>46104.3626851852</v>
      </c>
      <c r="N720" s="60">
        <v>46104.3660319213</v>
      </c>
      <c r="O720" s="60">
        <v>46104.3657231366</v>
      </c>
      <c r="P720" s="60">
        <v>46092.4023586458</v>
      </c>
      <c r="Q720" s="60">
        <v>46104.3972835069</v>
      </c>
      <c r="R720" s="59">
        <v>13106</v>
      </c>
      <c r="S720" s="59">
        <v>41638</v>
      </c>
      <c r="T720" s="59">
        <v>137470</v>
      </c>
      <c r="U720" s="59">
        <v>108222</v>
      </c>
      <c r="V720" s="59">
        <v>16</v>
      </c>
      <c r="W720" s="59">
        <v>70</v>
      </c>
      <c r="X720" s="59">
        <v>221</v>
      </c>
      <c r="Y720" s="59">
        <v>189</v>
      </c>
      <c r="Z720" s="59">
        <v>601.2333333333</v>
      </c>
      <c r="AA720" s="59">
        <v>0.2045244156</v>
      </c>
      <c r="AB720" s="59">
        <v>-0.4357534604</v>
      </c>
      <c r="AC720" s="59">
        <v>-0.1781608424</v>
      </c>
      <c r="AD720" s="61">
        <f>IF(AND($G720="正式版",$H720="中西医诊所"),IFERROR(R720/同类汇总数据!C$3,0),IF(AND($G720="正式版",$H720="中医诊所"),IFERROR(R720/同类汇总数据!C$4,0),IF(AND($G720="正式版",$H720="口腔诊所"),IFERROR(R720/同类汇总数据!C$5,0),IF(AND($G720="检查版",$H720="中西医诊所"),IFERROR(R720/同类汇总数据!C$6,0),IF(AND($G720="检查版",$H720="中医诊所"),IFERROR(R720/同类汇总数据!C$7,0),IF(AND($G720="检查版",$H720="口腔诊所"),IFERROR(R720/同类汇总数据!C$8,0),IF(AND($G720="互联网版",$H720="中西医诊所"),IFERROR(R720/同类汇总数据!C$9,0),IF(AND($G720="互联网版",$H720="中医诊所"),IFERROR(R720/同类汇总数据!C$10,0),IF(AND($G720="互联网版",$H720="口腔诊所"),IFERROR(R720/同类汇总数据!C$11,0))))))))))</f>
        <v>1.31092196188989</v>
      </c>
      <c r="AE720" s="61">
        <f>IF(AND($G720="正式版",$H720="中西医诊所"),IFERROR(S720/同类汇总数据!D$3,0),IF(AND($G720="正式版",$H720="中医诊所"),IFERROR(S720/同类汇总数据!D$4,0),IF(AND($G720="正式版",$H720="口腔诊所"),IFERROR(S720/同类汇总数据!D$5,0),IF(AND($G720="检查版",$H720="中西医诊所"),IFERROR(S720/同类汇总数据!D$6,0),IF(AND($G720="检查版",$H720="中医诊所"),IFERROR(S720/同类汇总数据!D$7,0),IF(AND($G720="检查版",$H720="口腔诊所"),IFERROR(S720/同类汇总数据!D$8,0),IF(AND($G720="互联网版",$H720="中西医诊所"),IFERROR(S720/同类汇总数据!D$9,0),IF(AND($G720="互联网版",$H720="中医诊所"),IFERROR(S720/同类汇总数据!D$10,0),IF(AND($G720="互联网版",$H720="口腔诊所"),IFERROR(S720/同类汇总数据!D$11,0))))))))))</f>
        <v>0.958720064415008</v>
      </c>
      <c r="AF720" s="61">
        <f>IF(AND($G720="正式版",$H720="中西医诊所"),IFERROR(T720/同类汇总数据!E$3,0),IF(AND($G720="正式版",$H720="中医诊所"),IFERROR(T720/同类汇总数据!E$4,0),IF(AND($G720="正式版",$H720="口腔诊所"),IFERROR(T720/同类汇总数据!E$5,0),IF(AND($G720="检查版",$H720="中西医诊所"),IFERROR(T720/同类汇总数据!E$6,0),IF(AND($G720="检查版",$H720="中医诊所"),IFERROR(T720/同类汇总数据!E$7,0),IF(AND($G720="检查版",$H720="口腔诊所"),IFERROR(T720/同类汇总数据!E$8,0),IF(AND($G720="互联网版",$H720="中西医诊所"),IFERROR(T720/同类汇总数据!E$9,0),IF(AND($G720="互联网版",$H720="中医诊所"),IFERROR(T720/同类汇总数据!E$10,0),IF(AND($G720="互联网版",$H720="口腔诊所"),IFERROR(T720/同类汇总数据!E$11,0))))))))))</f>
        <v>1.23995461277633</v>
      </c>
      <c r="AG720" s="61">
        <f>IF(AND($G720="正式版",$H720="中西医诊所"),IFERROR(U720/同类汇总数据!F$3,0),IF(AND($G720="正式版",$H720="中医诊所"),IFERROR(U720/同类汇总数据!F$4,0),IF(AND($G720="正式版",$H720="口腔诊所"),IFERROR(U720/同类汇总数据!F$5,0),IF(AND($G720="检查版",$H720="中西医诊所"),IFERROR(U720/同类汇总数据!F$6,0),IF(AND($G720="检查版",$H720="中医诊所"),IFERROR(U720/同类汇总数据!F$7,0),IF(AND($G720="检查版",$H720="口腔诊所"),IFERROR(U720/同类汇总数据!F$8,0),IF(AND($G720="互联网版",$H720="中西医诊所"),IFERROR(U720/同类汇总数据!F$9,0),IF(AND($G720="互联网版",$H720="中医诊所"),IFERROR(U720/同类汇总数据!F$10,0),IF(AND($G720="互联网版",$H720="口腔诊所"),IFERROR(U720/同类汇总数据!F$11,0))))))))))</f>
        <v>1.08332503153878</v>
      </c>
      <c r="AH720" s="61">
        <f>IF(AND($G720="正式版",$H720="中西医诊所"),IFERROR(V720/同类汇总数据!G$3,0),IF(AND($G720="正式版",$H720="中医诊所"),IFERROR(V720/同类汇总数据!G$4,0),IF(AND($G720="正式版",$H720="口腔诊所"),IFERROR(V720/同类汇总数据!G$5,0),IF(AND($G720="检查版",$H720="中西医诊所"),IFERROR(V720/同类汇总数据!G$6,0),IF(AND($G720="检查版",$H720="中医诊所"),IFERROR(V720/同类汇总数据!G$7,0),IF(AND($G720="检查版",$H720="口腔诊所"),IFERROR(V720/同类汇总数据!G$8,0),IF(AND($G720="互联网版",$H720="中西医诊所"),IFERROR(V720/同类汇总数据!G$9,0),IF(AND($G720="互联网版",$H720="中医诊所"),IFERROR(V720/同类汇总数据!G$10,0),IF(AND($G720="互联网版",$H720="口腔诊所"),IFERROR(V720/同类汇总数据!G$11,0))))))))))</f>
        <v>1.18902529651318</v>
      </c>
      <c r="AI720" s="61">
        <f>IF(AND($G720="正式版",$H720="中西医诊所"),IFERROR(W720/同类汇总数据!H$3,0),IF(AND($G720="正式版",$H720="中医诊所"),IFERROR(W720/同类汇总数据!H$4,0),IF(AND($G720="正式版",$H720="口腔诊所"),IFERROR(W720/同类汇总数据!H$5,0),IF(AND($G720="检查版",$H720="中西医诊所"),IFERROR(W720/同类汇总数据!H$6,0),IF(AND($G720="检查版",$H720="中医诊所"),IFERROR(W720/同类汇总数据!H$7,0),IF(AND($G720="检查版",$H720="口腔诊所"),IFERROR(W720/同类汇总数据!H$8,0),IF(AND($G720="互联网版",$H720="中西医诊所"),IFERROR(W720/同类汇总数据!H$9,0),IF(AND($G720="互联网版",$H720="中医诊所"),IFERROR(W720/同类汇总数据!H$10,0),IF(AND($G720="互联网版",$H720="口腔诊所"),IFERROR(W720/同类汇总数据!H$11,0))))))))))</f>
        <v>1.23269168795995</v>
      </c>
      <c r="AJ720" s="61">
        <f>IF(AND($G720="正式版",$H720="中西医诊所"),IFERROR(X720/同类汇总数据!I$3,0),IF(AND($G720="正式版",$H720="中医诊所"),IFERROR(X720/同类汇总数据!I$4,0),IF(AND($G720="正式版",$H720="口腔诊所"),IFERROR(X720/同类汇总数据!I$5,0),IF(AND($G720="检查版",$H720="中西医诊所"),IFERROR(X720/同类汇总数据!I$6,0),IF(AND($G720="检查版",$H720="中医诊所"),IFERROR(X720/同类汇总数据!I$7,0),IF(AND($G720="检查版",$H720="口腔诊所"),IFERROR(X720/同类汇总数据!I$8,0),IF(AND($G720="互联网版",$H720="中西医诊所"),IFERROR(X720/同类汇总数据!I$9,0),IF(AND($G720="互联网版",$H720="中医诊所"),IFERROR(X720/同类汇总数据!I$10,0),IF(AND($G720="互联网版",$H720="口腔诊所"),IFERROR(X720/同类汇总数据!I$11,0))))))))))</f>
        <v>1.49788364629613</v>
      </c>
      <c r="AK720" s="61">
        <f>IF(AND($G720="正式版",$H720="中西医诊所"),IFERROR(Y720/同类汇总数据!J$3,0),IF(AND($G720="正式版",$H720="中医诊所"),IFERROR(Y720/同类汇总数据!J$4,0),IF(AND($G720="正式版",$H720="口腔诊所"),IFERROR(Y720/同类汇总数据!J$5,0),IF(AND($G720="检查版",$H720="中西医诊所"),IFERROR(Y720/同类汇总数据!J$6,0),IF(AND($G720="检查版",$H720="中医诊所"),IFERROR(Y720/同类汇总数据!J$7,0),IF(AND($G720="检查版",$H720="口腔诊所"),IFERROR(Y720/同类汇总数据!J$8,0),IF(AND($G720="互联网版",$H720="中西医诊所"),IFERROR(Y720/同类汇总数据!J$9,0),IF(AND($G720="互联网版",$H720="中医诊所"),IFERROR(Y720/同类汇总数据!J$10,0),IF(AND($G720="互联网版",$H720="口腔诊所"),IFERROR(Y720/同类汇总数据!J$11,0))))))))))</f>
        <v>1.4231166857796</v>
      </c>
      <c r="AL720" s="62" t="str">
        <f ca="1" t="shared" si="187"/>
        <v>-</v>
      </c>
      <c r="AM720" s="62" t="str">
        <f t="shared" si="188"/>
        <v/>
      </c>
      <c r="AN720" s="5" t="str">
        <f t="shared" si="189"/>
        <v>高于同行20%</v>
      </c>
      <c r="AO720" s="63">
        <f t="shared" si="190"/>
        <v>46104.3972835069</v>
      </c>
      <c r="AP720" s="5" t="str">
        <f t="shared" si="191"/>
        <v/>
      </c>
      <c r="AQ720" s="60">
        <v>45547.6907443519</v>
      </c>
    </row>
    <row r="721" ht="17" spans="1:43">
      <c r="A721" s="5">
        <f t="shared" si="183"/>
        <v>718</v>
      </c>
      <c r="B721" s="55" t="str">
        <f t="shared" si="184"/>
        <v>无交易</v>
      </c>
      <c r="C721" s="2" t="str">
        <f t="shared" si="185"/>
        <v/>
      </c>
      <c r="D721" s="56" t="str">
        <f t="shared" si="186"/>
        <v>流失</v>
      </c>
      <c r="E721" s="84" t="s">
        <v>1967</v>
      </c>
      <c r="F721" s="58">
        <v>45550.6848547106</v>
      </c>
      <c r="G721" s="59" t="s">
        <v>1389</v>
      </c>
      <c r="H721" s="59" t="s">
        <v>66</v>
      </c>
      <c r="I721" s="59" t="s">
        <v>1968</v>
      </c>
      <c r="J721" s="59" t="s">
        <v>1969</v>
      </c>
      <c r="K721" s="59" t="s">
        <v>1970</v>
      </c>
      <c r="L721" s="59" t="s">
        <v>1971</v>
      </c>
      <c r="M721" s="60">
        <v>45638.7631481482</v>
      </c>
      <c r="N721" s="60"/>
      <c r="O721" s="60"/>
      <c r="P721" s="60"/>
      <c r="Q721" s="60"/>
      <c r="R721" s="59"/>
      <c r="S721" s="59"/>
      <c r="T721" s="59"/>
      <c r="U721" s="59"/>
      <c r="V721" s="59"/>
      <c r="W721" s="59"/>
      <c r="X721" s="59"/>
      <c r="Y721" s="59"/>
      <c r="Z721" s="59"/>
      <c r="AA721" s="59"/>
      <c r="AB721" s="59"/>
      <c r="AC721" s="59"/>
      <c r="AD721" s="61">
        <f>IF(AND($G721="正式版",$H721="中西医诊所"),IFERROR(R721/同类汇总数据!C$3,0),IF(AND($G721="正式版",$H721="中医诊所"),IFERROR(R721/同类汇总数据!C$4,0),IF(AND($G721="正式版",$H721="口腔诊所"),IFERROR(R721/同类汇总数据!C$5,0),IF(AND($G721="检查版",$H721="中西医诊所"),IFERROR(R721/同类汇总数据!C$6,0),IF(AND($G721="检查版",$H721="中医诊所"),IFERROR(R721/同类汇总数据!C$7,0),IF(AND($G721="检查版",$H721="口腔诊所"),IFERROR(R721/同类汇总数据!C$8,0),IF(AND($G721="互联网版",$H721="中西医诊所"),IFERROR(R721/同类汇总数据!C$9,0),IF(AND($G721="互联网版",$H721="中医诊所"),IFERROR(R721/同类汇总数据!C$10,0),IF(AND($G721="互联网版",$H721="口腔诊所"),IFERROR(R721/同类汇总数据!C$11,0))))))))))</f>
        <v>0</v>
      </c>
      <c r="AE721" s="61">
        <f>IF(AND($G721="正式版",$H721="中西医诊所"),IFERROR(S721/同类汇总数据!D$3,0),IF(AND($G721="正式版",$H721="中医诊所"),IFERROR(S721/同类汇总数据!D$4,0),IF(AND($G721="正式版",$H721="口腔诊所"),IFERROR(S721/同类汇总数据!D$5,0),IF(AND($G721="检查版",$H721="中西医诊所"),IFERROR(S721/同类汇总数据!D$6,0),IF(AND($G721="检查版",$H721="中医诊所"),IFERROR(S721/同类汇总数据!D$7,0),IF(AND($G721="检查版",$H721="口腔诊所"),IFERROR(S721/同类汇总数据!D$8,0),IF(AND($G721="互联网版",$H721="中西医诊所"),IFERROR(S721/同类汇总数据!D$9,0),IF(AND($G721="互联网版",$H721="中医诊所"),IFERROR(S721/同类汇总数据!D$10,0),IF(AND($G721="互联网版",$H721="口腔诊所"),IFERROR(S721/同类汇总数据!D$11,0))))))))))</f>
        <v>0</v>
      </c>
      <c r="AF721" s="61">
        <f>IF(AND($G721="正式版",$H721="中西医诊所"),IFERROR(T721/同类汇总数据!E$3,0),IF(AND($G721="正式版",$H721="中医诊所"),IFERROR(T721/同类汇总数据!E$4,0),IF(AND($G721="正式版",$H721="口腔诊所"),IFERROR(T721/同类汇总数据!E$5,0),IF(AND($G721="检查版",$H721="中西医诊所"),IFERROR(T721/同类汇总数据!E$6,0),IF(AND($G721="检查版",$H721="中医诊所"),IFERROR(T721/同类汇总数据!E$7,0),IF(AND($G721="检查版",$H721="口腔诊所"),IFERROR(T721/同类汇总数据!E$8,0),IF(AND($G721="互联网版",$H721="中西医诊所"),IFERROR(T721/同类汇总数据!E$9,0),IF(AND($G721="互联网版",$H721="中医诊所"),IFERROR(T721/同类汇总数据!E$10,0),IF(AND($G721="互联网版",$H721="口腔诊所"),IFERROR(T721/同类汇总数据!E$11,0))))))))))</f>
        <v>0</v>
      </c>
      <c r="AG721" s="61">
        <f>IF(AND($G721="正式版",$H721="中西医诊所"),IFERROR(U721/同类汇总数据!F$3,0),IF(AND($G721="正式版",$H721="中医诊所"),IFERROR(U721/同类汇总数据!F$4,0),IF(AND($G721="正式版",$H721="口腔诊所"),IFERROR(U721/同类汇总数据!F$5,0),IF(AND($G721="检查版",$H721="中西医诊所"),IFERROR(U721/同类汇总数据!F$6,0),IF(AND($G721="检查版",$H721="中医诊所"),IFERROR(U721/同类汇总数据!F$7,0),IF(AND($G721="检查版",$H721="口腔诊所"),IFERROR(U721/同类汇总数据!F$8,0),IF(AND($G721="互联网版",$H721="中西医诊所"),IFERROR(U721/同类汇总数据!F$9,0),IF(AND($G721="互联网版",$H721="中医诊所"),IFERROR(U721/同类汇总数据!F$10,0),IF(AND($G721="互联网版",$H721="口腔诊所"),IFERROR(U721/同类汇总数据!F$11,0))))))))))</f>
        <v>0</v>
      </c>
      <c r="AH721" s="61">
        <f>IF(AND($G721="正式版",$H721="中西医诊所"),IFERROR(V721/同类汇总数据!G$3,0),IF(AND($G721="正式版",$H721="中医诊所"),IFERROR(V721/同类汇总数据!G$4,0),IF(AND($G721="正式版",$H721="口腔诊所"),IFERROR(V721/同类汇总数据!G$5,0),IF(AND($G721="检查版",$H721="中西医诊所"),IFERROR(V721/同类汇总数据!G$6,0),IF(AND($G721="检查版",$H721="中医诊所"),IFERROR(V721/同类汇总数据!G$7,0),IF(AND($G721="检查版",$H721="口腔诊所"),IFERROR(V721/同类汇总数据!G$8,0),IF(AND($G721="互联网版",$H721="中西医诊所"),IFERROR(V721/同类汇总数据!G$9,0),IF(AND($G721="互联网版",$H721="中医诊所"),IFERROR(V721/同类汇总数据!G$10,0),IF(AND($G721="互联网版",$H721="口腔诊所"),IFERROR(V721/同类汇总数据!G$11,0))))))))))</f>
        <v>0</v>
      </c>
      <c r="AI721" s="61">
        <f>IF(AND($G721="正式版",$H721="中西医诊所"),IFERROR(W721/同类汇总数据!H$3,0),IF(AND($G721="正式版",$H721="中医诊所"),IFERROR(W721/同类汇总数据!H$4,0),IF(AND($G721="正式版",$H721="口腔诊所"),IFERROR(W721/同类汇总数据!H$5,0),IF(AND($G721="检查版",$H721="中西医诊所"),IFERROR(W721/同类汇总数据!H$6,0),IF(AND($G721="检查版",$H721="中医诊所"),IFERROR(W721/同类汇总数据!H$7,0),IF(AND($G721="检查版",$H721="口腔诊所"),IFERROR(W721/同类汇总数据!H$8,0),IF(AND($G721="互联网版",$H721="中西医诊所"),IFERROR(W721/同类汇总数据!H$9,0),IF(AND($G721="互联网版",$H721="中医诊所"),IFERROR(W721/同类汇总数据!H$10,0),IF(AND($G721="互联网版",$H721="口腔诊所"),IFERROR(W721/同类汇总数据!H$11,0))))))))))</f>
        <v>0</v>
      </c>
      <c r="AJ721" s="61">
        <f>IF(AND($G721="正式版",$H721="中西医诊所"),IFERROR(X721/同类汇总数据!I$3,0),IF(AND($G721="正式版",$H721="中医诊所"),IFERROR(X721/同类汇总数据!I$4,0),IF(AND($G721="正式版",$H721="口腔诊所"),IFERROR(X721/同类汇总数据!I$5,0),IF(AND($G721="检查版",$H721="中西医诊所"),IFERROR(X721/同类汇总数据!I$6,0),IF(AND($G721="检查版",$H721="中医诊所"),IFERROR(X721/同类汇总数据!I$7,0),IF(AND($G721="检查版",$H721="口腔诊所"),IFERROR(X721/同类汇总数据!I$8,0),IF(AND($G721="互联网版",$H721="中西医诊所"),IFERROR(X721/同类汇总数据!I$9,0),IF(AND($G721="互联网版",$H721="中医诊所"),IFERROR(X721/同类汇总数据!I$10,0),IF(AND($G721="互联网版",$H721="口腔诊所"),IFERROR(X721/同类汇总数据!I$11,0))))))))))</f>
        <v>0</v>
      </c>
      <c r="AK721" s="61">
        <f>IF(AND($G721="正式版",$H721="中西医诊所"),IFERROR(Y721/同类汇总数据!J$3,0),IF(AND($G721="正式版",$H721="中医诊所"),IFERROR(Y721/同类汇总数据!J$4,0),IF(AND($G721="正式版",$H721="口腔诊所"),IFERROR(Y721/同类汇总数据!J$5,0),IF(AND($G721="检查版",$H721="中西医诊所"),IFERROR(Y721/同类汇总数据!J$6,0),IF(AND($G721="检查版",$H721="中医诊所"),IFERROR(Y721/同类汇总数据!J$7,0),IF(AND($G721="检查版",$H721="口腔诊所"),IFERROR(Y721/同类汇总数据!J$8,0),IF(AND($G721="互联网版",$H721="中西医诊所"),IFERROR(Y721/同类汇总数据!J$9,0),IF(AND($G721="互联网版",$H721="中医诊所"),IFERROR(Y721/同类汇总数据!J$10,0),IF(AND($G721="互联网版",$H721="口腔诊所"),IFERROR(Y721/同类汇总数据!J$11,0))))))))))</f>
        <v>0</v>
      </c>
      <c r="AL721" s="62" t="str">
        <f ca="1" t="shared" si="187"/>
        <v>今年内未操作</v>
      </c>
      <c r="AM721" s="62" t="str">
        <f t="shared" si="188"/>
        <v>低于同行20%</v>
      </c>
      <c r="AN721" s="5" t="str">
        <f t="shared" si="189"/>
        <v>低于同行20%</v>
      </c>
      <c r="AO721" s="63">
        <f t="shared" si="190"/>
        <v>45638.7631481482</v>
      </c>
      <c r="AP721" s="5" t="str">
        <f t="shared" si="191"/>
        <v/>
      </c>
      <c r="AQ721" s="60">
        <v>45548.8810586458</v>
      </c>
    </row>
    <row r="722" ht="17" spans="1:43">
      <c r="A722" s="5">
        <f t="shared" si="183"/>
        <v>719</v>
      </c>
      <c r="B722" s="55" t="str">
        <f t="shared" si="184"/>
        <v>连续三月交易上升</v>
      </c>
      <c r="C722" s="2" t="str">
        <f t="shared" si="185"/>
        <v/>
      </c>
      <c r="D722" s="56" t="str">
        <f t="shared" si="186"/>
        <v>-</v>
      </c>
      <c r="E722" s="84" t="s">
        <v>1972</v>
      </c>
      <c r="F722" s="58">
        <v>45558.54525</v>
      </c>
      <c r="G722" s="59" t="s">
        <v>38</v>
      </c>
      <c r="H722" s="59" t="s">
        <v>39</v>
      </c>
      <c r="I722" s="59" t="s">
        <v>40</v>
      </c>
      <c r="J722" s="59" t="s">
        <v>916</v>
      </c>
      <c r="K722" s="59" t="s">
        <v>1973</v>
      </c>
      <c r="L722" s="59" t="s">
        <v>1326</v>
      </c>
      <c r="M722" s="60">
        <v>46104.393287037</v>
      </c>
      <c r="N722" s="60">
        <v>46102.8299185417</v>
      </c>
      <c r="O722" s="60">
        <v>46104.4001432755</v>
      </c>
      <c r="P722" s="60"/>
      <c r="Q722" s="60">
        <v>46103.4570088079</v>
      </c>
      <c r="R722" s="59">
        <v>7961.26</v>
      </c>
      <c r="S722" s="59">
        <v>17271.54</v>
      </c>
      <c r="T722" s="59">
        <v>49820.4</v>
      </c>
      <c r="U722" s="59">
        <v>44519.62</v>
      </c>
      <c r="V722" s="59">
        <v>58</v>
      </c>
      <c r="W722" s="59">
        <v>152</v>
      </c>
      <c r="X722" s="59">
        <v>481</v>
      </c>
      <c r="Y722" s="59">
        <v>437</v>
      </c>
      <c r="Z722" s="59">
        <v>139.1238125</v>
      </c>
      <c r="AA722" s="59">
        <v>0.2817802318</v>
      </c>
      <c r="AB722" s="59">
        <v>-0.293567073</v>
      </c>
      <c r="AC722" s="59">
        <v>0.1294748598</v>
      </c>
      <c r="AD722" s="61">
        <f>IF(AND($G722="正式版",$H722="中西医诊所"),IFERROR(R722/同类汇总数据!C$3,0),IF(AND($G722="正式版",$H722="中医诊所"),IFERROR(R722/同类汇总数据!C$4,0),IF(AND($G722="正式版",$H722="口腔诊所"),IFERROR(R722/同类汇总数据!C$5,0),IF(AND($G722="检查版",$H722="中西医诊所"),IFERROR(R722/同类汇总数据!C$6,0),IF(AND($G722="检查版",$H722="中医诊所"),IFERROR(R722/同类汇总数据!C$7,0),IF(AND($G722="检查版",$H722="口腔诊所"),IFERROR(R722/同类汇总数据!C$8,0),IF(AND($G722="互联网版",$H722="中西医诊所"),IFERROR(R722/同类汇总数据!C$9,0),IF(AND($G722="互联网版",$H722="中医诊所"),IFERROR(R722/同类汇总数据!C$10,0),IF(AND($G722="互联网版",$H722="口腔诊所"),IFERROR(R722/同类汇总数据!C$11,0))))))))))</f>
        <v>0.86991649177901</v>
      </c>
      <c r="AE722" s="61">
        <f>IF(AND($G722="正式版",$H722="中西医诊所"),IFERROR(S722/同类汇总数据!D$3,0),IF(AND($G722="正式版",$H722="中医诊所"),IFERROR(S722/同类汇总数据!D$4,0),IF(AND($G722="正式版",$H722="口腔诊所"),IFERROR(S722/同类汇总数据!D$5,0),IF(AND($G722="检查版",$H722="中西医诊所"),IFERROR(S722/同类汇总数据!D$6,0),IF(AND($G722="检查版",$H722="中医诊所"),IFERROR(S722/同类汇总数据!D$7,0),IF(AND($G722="检查版",$H722="口腔诊所"),IFERROR(S722/同类汇总数据!D$8,0),IF(AND($G722="互联网版",$H722="中西医诊所"),IFERROR(S722/同类汇总数据!D$9,0),IF(AND($G722="互联网版",$H722="中医诊所"),IFERROR(S722/同类汇总数据!D$10,0),IF(AND($G722="互联网版",$H722="口腔诊所"),IFERROR(S722/同类汇总数据!D$11,0))))))))))</f>
        <v>0.473404227505911</v>
      </c>
      <c r="AF722" s="61">
        <f>IF(AND($G722="正式版",$H722="中西医诊所"),IFERROR(T722/同类汇总数据!E$3,0),IF(AND($G722="正式版",$H722="中医诊所"),IFERROR(T722/同类汇总数据!E$4,0),IF(AND($G722="正式版",$H722="口腔诊所"),IFERROR(T722/同类汇总数据!E$5,0),IF(AND($G722="检查版",$H722="中西医诊所"),IFERROR(T722/同类汇总数据!E$6,0),IF(AND($G722="检查版",$H722="中医诊所"),IFERROR(T722/同类汇总数据!E$7,0),IF(AND($G722="检查版",$H722="口腔诊所"),IFERROR(T722/同类汇总数据!E$8,0),IF(AND($G722="互联网版",$H722="中西医诊所"),IFERROR(T722/同类汇总数据!E$9,0),IF(AND($G722="互联网版",$H722="中医诊所"),IFERROR(T722/同类汇总数据!E$10,0),IF(AND($G722="互联网版",$H722="口腔诊所"),IFERROR(T722/同类汇总数据!E$11,0))))))))))</f>
        <v>0.456581127524133</v>
      </c>
      <c r="AG722" s="61">
        <f>IF(AND($G722="正式版",$H722="中西医诊所"),IFERROR(U722/同类汇总数据!F$3,0),IF(AND($G722="正式版",$H722="中医诊所"),IFERROR(U722/同类汇总数据!F$4,0),IF(AND($G722="正式版",$H722="口腔诊所"),IFERROR(U722/同类汇总数据!F$5,0),IF(AND($G722="检查版",$H722="中西医诊所"),IFERROR(U722/同类汇总数据!F$6,0),IF(AND($G722="检查版",$H722="中医诊所"),IFERROR(U722/同类汇总数据!F$7,0),IF(AND($G722="检查版",$H722="口腔诊所"),IFERROR(U722/同类汇总数据!F$8,0),IF(AND($G722="互联网版",$H722="中西医诊所"),IFERROR(U722/同类汇总数据!F$9,0),IF(AND($G722="互联网版",$H722="中医诊所"),IFERROR(U722/同类汇总数据!F$10,0),IF(AND($G722="互联网版",$H722="口腔诊所"),IFERROR(U722/同类汇总数据!F$11,0))))))))))</f>
        <v>0.46411743266675</v>
      </c>
      <c r="AH722" s="61">
        <f>IF(AND($G722="正式版",$H722="中西医诊所"),IFERROR(V722/同类汇总数据!G$3,0),IF(AND($G722="正式版",$H722="中医诊所"),IFERROR(V722/同类汇总数据!G$4,0),IF(AND($G722="正式版",$H722="口腔诊所"),IFERROR(V722/同类汇总数据!G$5,0),IF(AND($G722="检查版",$H722="中西医诊所"),IFERROR(V722/同类汇总数据!G$6,0),IF(AND($G722="检查版",$H722="中医诊所"),IFERROR(V722/同类汇总数据!G$7,0),IF(AND($G722="检查版",$H722="口腔诊所"),IFERROR(V722/同类汇总数据!G$8,0),IF(AND($G722="互联网版",$H722="中西医诊所"),IFERROR(V722/同类汇总数据!G$9,0),IF(AND($G722="互联网版",$H722="中医诊所"),IFERROR(V722/同类汇总数据!G$10,0),IF(AND($G722="互联网版",$H722="口腔诊所"),IFERROR(V722/同类汇总数据!G$11,0))))))))))</f>
        <v>0.611807246962324</v>
      </c>
      <c r="AI722" s="61">
        <f>IF(AND($G722="正式版",$H722="中西医诊所"),IFERROR(W722/同类汇总数据!H$3,0),IF(AND($G722="正式版",$H722="中医诊所"),IFERROR(W722/同类汇总数据!H$4,0),IF(AND($G722="正式版",$H722="口腔诊所"),IFERROR(W722/同类汇总数据!H$5,0),IF(AND($G722="检查版",$H722="中西医诊所"),IFERROR(W722/同类汇总数据!H$6,0),IF(AND($G722="检查版",$H722="中医诊所"),IFERROR(W722/同类汇总数据!H$7,0),IF(AND($G722="检查版",$H722="口腔诊所"),IFERROR(W722/同类汇总数据!H$8,0),IF(AND($G722="互联网版",$H722="中西医诊所"),IFERROR(W722/同类汇总数据!H$9,0),IF(AND($G722="互联网版",$H722="中医诊所"),IFERROR(W722/同类汇总数据!H$10,0),IF(AND($G722="互联网版",$H722="口腔诊所"),IFERROR(W722/同类汇总数据!H$11,0))))))))))</f>
        <v>0.415720355856625</v>
      </c>
      <c r="AJ722" s="61">
        <f>IF(AND($G722="正式版",$H722="中西医诊所"),IFERROR(X722/同类汇总数据!I$3,0),IF(AND($G722="正式版",$H722="中医诊所"),IFERROR(X722/同类汇总数据!I$4,0),IF(AND($G722="正式版",$H722="口腔诊所"),IFERROR(X722/同类汇总数据!I$5,0),IF(AND($G722="检查版",$H722="中西医诊所"),IFERROR(X722/同类汇总数据!I$6,0),IF(AND($G722="检查版",$H722="中医诊所"),IFERROR(X722/同类汇总数据!I$7,0),IF(AND($G722="检查版",$H722="口腔诊所"),IFERROR(X722/同类汇总数据!I$8,0),IF(AND($G722="互联网版",$H722="中西医诊所"),IFERROR(X722/同类汇总数据!I$9,0),IF(AND($G722="互联网版",$H722="中医诊所"),IFERROR(X722/同类汇总数据!I$10,0),IF(AND($G722="互联网版",$H722="口腔诊所"),IFERROR(X722/同类汇总数据!I$11,0))))))))))</f>
        <v>0.425321239119049</v>
      </c>
      <c r="AK722" s="61">
        <f>IF(AND($G722="正式版",$H722="中西医诊所"),IFERROR(Y722/同类汇总数据!J$3,0),IF(AND($G722="正式版",$H722="中医诊所"),IFERROR(Y722/同类汇总数据!J$4,0),IF(AND($G722="正式版",$H722="口腔诊所"),IFERROR(Y722/同类汇总数据!J$5,0),IF(AND($G722="检查版",$H722="中西医诊所"),IFERROR(Y722/同类汇总数据!J$6,0),IF(AND($G722="检查版",$H722="中医诊所"),IFERROR(Y722/同类汇总数据!J$7,0),IF(AND($G722="检查版",$H722="口腔诊所"),IFERROR(Y722/同类汇总数据!J$8,0),IF(AND($G722="互联网版",$H722="中西医诊所"),IFERROR(Y722/同类汇总数据!J$9,0),IF(AND($G722="互联网版",$H722="中医诊所"),IFERROR(Y722/同类汇总数据!J$10,0),IF(AND($G722="互联网版",$H722="口腔诊所"),IFERROR(Y722/同类汇总数据!J$11,0))))))))))</f>
        <v>0.436658358500309</v>
      </c>
      <c r="AL722" s="62" t="str">
        <f ca="1" t="shared" si="187"/>
        <v>-</v>
      </c>
      <c r="AM722" s="62" t="str">
        <f t="shared" si="188"/>
        <v>低于同行50%</v>
      </c>
      <c r="AN722" s="5" t="str">
        <f t="shared" si="189"/>
        <v>低于同行50%</v>
      </c>
      <c r="AO722" s="63">
        <f t="shared" si="190"/>
        <v>46104.4001432755</v>
      </c>
      <c r="AP722" s="5" t="str">
        <f t="shared" si="191"/>
        <v/>
      </c>
      <c r="AQ722" s="60">
        <v>45549.6859515162</v>
      </c>
    </row>
    <row r="723" ht="17" spans="1:43">
      <c r="A723" s="5">
        <f t="shared" si="183"/>
        <v>720</v>
      </c>
      <c r="B723" s="55" t="str">
        <f t="shared" si="184"/>
        <v>连续三月交易上升</v>
      </c>
      <c r="C723" s="2" t="str">
        <f t="shared" si="185"/>
        <v/>
      </c>
      <c r="D723" s="56" t="str">
        <f t="shared" si="186"/>
        <v>-</v>
      </c>
      <c r="E723" s="84" t="s">
        <v>1974</v>
      </c>
      <c r="F723" s="58">
        <v>45558.8720635417</v>
      </c>
      <c r="G723" s="59" t="s">
        <v>38</v>
      </c>
      <c r="H723" s="59" t="s">
        <v>63</v>
      </c>
      <c r="I723" s="59" t="s">
        <v>40</v>
      </c>
      <c r="J723" s="59" t="s">
        <v>102</v>
      </c>
      <c r="K723" s="59" t="s">
        <v>1975</v>
      </c>
      <c r="L723" s="59"/>
      <c r="M723" s="60">
        <v>46104.3754513889</v>
      </c>
      <c r="N723" s="60">
        <v>46104.3772946759</v>
      </c>
      <c r="O723" s="60">
        <v>46104.376357338</v>
      </c>
      <c r="P723" s="60">
        <v>46081.4764195139</v>
      </c>
      <c r="Q723" s="60">
        <v>46104.3773329514</v>
      </c>
      <c r="R723" s="59">
        <v>14090</v>
      </c>
      <c r="S723" s="59">
        <v>79251</v>
      </c>
      <c r="T723" s="59">
        <v>202386.8</v>
      </c>
      <c r="U723" s="59">
        <v>186606.8</v>
      </c>
      <c r="V723" s="59">
        <v>22</v>
      </c>
      <c r="W723" s="59">
        <v>128</v>
      </c>
      <c r="X723" s="59">
        <v>276</v>
      </c>
      <c r="Y723" s="59">
        <v>258</v>
      </c>
      <c r="Z723" s="59">
        <v>961.8907216495</v>
      </c>
      <c r="AA723" s="59">
        <v>0.6719867171</v>
      </c>
      <c r="AB723" s="59">
        <v>-0.37415513</v>
      </c>
      <c r="AC723" s="59">
        <v>0.1791452592</v>
      </c>
      <c r="AD723" s="61">
        <f>IF(AND($G723="正式版",$H723="中西医诊所"),IFERROR(R723/同类汇总数据!C$3,0),IF(AND($G723="正式版",$H723="中医诊所"),IFERROR(R723/同类汇总数据!C$4,0),IF(AND($G723="正式版",$H723="口腔诊所"),IFERROR(R723/同类汇总数据!C$5,0),IF(AND($G723="检查版",$H723="中西医诊所"),IFERROR(R723/同类汇总数据!C$6,0),IF(AND($G723="检查版",$H723="中医诊所"),IFERROR(R723/同类汇总数据!C$7,0),IF(AND($G723="检查版",$H723="口腔诊所"),IFERROR(R723/同类汇总数据!C$8,0),IF(AND($G723="互联网版",$H723="中西医诊所"),IFERROR(R723/同类汇总数据!C$9,0),IF(AND($G723="互联网版",$H723="中医诊所"),IFERROR(R723/同类汇总数据!C$10,0),IF(AND($G723="互联网版",$H723="口腔诊所"),IFERROR(R723/同类汇总数据!C$11,0))))))))))</f>
        <v>1.40934613482592</v>
      </c>
      <c r="AE723" s="61">
        <f>IF(AND($G723="正式版",$H723="中西医诊所"),IFERROR(S723/同类汇总数据!D$3,0),IF(AND($G723="正式版",$H723="中医诊所"),IFERROR(S723/同类汇总数据!D$4,0),IF(AND($G723="正式版",$H723="口腔诊所"),IFERROR(S723/同类汇总数据!D$5,0),IF(AND($G723="检查版",$H723="中西医诊所"),IFERROR(S723/同类汇总数据!D$6,0),IF(AND($G723="检查版",$H723="中医诊所"),IFERROR(S723/同类汇总数据!D$7,0),IF(AND($G723="检查版",$H723="口腔诊所"),IFERROR(S723/同类汇总数据!D$8,0),IF(AND($G723="互联网版",$H723="中西医诊所"),IFERROR(S723/同类汇总数据!D$9,0),IF(AND($G723="互联网版",$H723="中医诊所"),IFERROR(S723/同类汇总数据!D$10,0),IF(AND($G723="互联网版",$H723="口腔诊所"),IFERROR(S723/同类汇总数据!D$11,0))))))))))</f>
        <v>1.82476400943738</v>
      </c>
      <c r="AF723" s="61">
        <f>IF(AND($G723="正式版",$H723="中西医诊所"),IFERROR(T723/同类汇总数据!E$3,0),IF(AND($G723="正式版",$H723="中医诊所"),IFERROR(T723/同类汇总数据!E$4,0),IF(AND($G723="正式版",$H723="口腔诊所"),IFERROR(T723/同类汇总数据!E$5,0),IF(AND($G723="检查版",$H723="中西医诊所"),IFERROR(T723/同类汇总数据!E$6,0),IF(AND($G723="检查版",$H723="中医诊所"),IFERROR(T723/同类汇总数据!E$7,0),IF(AND($G723="检查版",$H723="口腔诊所"),IFERROR(T723/同类汇总数据!E$8,0),IF(AND($G723="互联网版",$H723="中西医诊所"),IFERROR(T723/同类汇总数据!E$9,0),IF(AND($G723="互联网版",$H723="中医诊所"),IFERROR(T723/同类汇总数据!E$10,0),IF(AND($G723="互联网版",$H723="口腔诊所"),IFERROR(T723/同类汇总数据!E$11,0))))))))))</f>
        <v>1.82549244362435</v>
      </c>
      <c r="AG723" s="61">
        <f>IF(AND($G723="正式版",$H723="中西医诊所"),IFERROR(U723/同类汇总数据!F$3,0),IF(AND($G723="正式版",$H723="中医诊所"),IFERROR(U723/同类汇总数据!F$4,0),IF(AND($G723="正式版",$H723="口腔诊所"),IFERROR(U723/同类汇总数据!F$5,0),IF(AND($G723="检查版",$H723="中西医诊所"),IFERROR(U723/同类汇总数据!F$6,0),IF(AND($G723="检查版",$H723="中医诊所"),IFERROR(U723/同类汇总数据!F$7,0),IF(AND($G723="检查版",$H723="口腔诊所"),IFERROR(U723/同类汇总数据!F$8,0),IF(AND($G723="互联网版",$H723="中西医诊所"),IFERROR(U723/同类汇总数据!F$9,0),IF(AND($G723="互联网版",$H723="中医诊所"),IFERROR(U723/同类汇总数据!F$10,0),IF(AND($G723="互联网版",$H723="口腔诊所"),IFERROR(U723/同类汇总数据!F$11,0))))))))))</f>
        <v>1.86797340185314</v>
      </c>
      <c r="AH723" s="61">
        <f>IF(AND($G723="正式版",$H723="中西医诊所"),IFERROR(V723/同类汇总数据!G$3,0),IF(AND($G723="正式版",$H723="中医诊所"),IFERROR(V723/同类汇总数据!G$4,0),IF(AND($G723="正式版",$H723="口腔诊所"),IFERROR(V723/同类汇总数据!G$5,0),IF(AND($G723="检查版",$H723="中西医诊所"),IFERROR(V723/同类汇总数据!G$6,0),IF(AND($G723="检查版",$H723="中医诊所"),IFERROR(V723/同类汇总数据!G$7,0),IF(AND($G723="检查版",$H723="口腔诊所"),IFERROR(V723/同类汇总数据!G$8,0),IF(AND($G723="互联网版",$H723="中西医诊所"),IFERROR(V723/同类汇总数据!G$9,0),IF(AND($G723="互联网版",$H723="中医诊所"),IFERROR(V723/同类汇总数据!G$10,0),IF(AND($G723="互联网版",$H723="口腔诊所"),IFERROR(V723/同类汇总数据!G$11,0))))))))))</f>
        <v>1.63490978270563</v>
      </c>
      <c r="AI723" s="61">
        <f>IF(AND($G723="正式版",$H723="中西医诊所"),IFERROR(W723/同类汇总数据!H$3,0),IF(AND($G723="正式版",$H723="中医诊所"),IFERROR(W723/同类汇总数据!H$4,0),IF(AND($G723="正式版",$H723="口腔诊所"),IFERROR(W723/同类汇总数据!H$5,0),IF(AND($G723="检查版",$H723="中西医诊所"),IFERROR(W723/同类汇总数据!H$6,0),IF(AND($G723="检查版",$H723="中医诊所"),IFERROR(W723/同类汇总数据!H$7,0),IF(AND($G723="检查版",$H723="口腔诊所"),IFERROR(W723/同类汇总数据!H$8,0),IF(AND($G723="互联网版",$H723="中西医诊所"),IFERROR(W723/同类汇总数据!H$9,0),IF(AND($G723="互联网版",$H723="中医诊所"),IFERROR(W723/同类汇总数据!H$10,0),IF(AND($G723="互联网版",$H723="口腔诊所"),IFERROR(W723/同类汇总数据!H$11,0))))))))))</f>
        <v>2.25406480084105</v>
      </c>
      <c r="AJ723" s="61">
        <f>IF(AND($G723="正式版",$H723="中西医诊所"),IFERROR(X723/同类汇总数据!I$3,0),IF(AND($G723="正式版",$H723="中医诊所"),IFERROR(X723/同类汇总数据!I$4,0),IF(AND($G723="正式版",$H723="口腔诊所"),IFERROR(X723/同类汇总数据!I$5,0),IF(AND($G723="检查版",$H723="中西医诊所"),IFERROR(X723/同类汇总数据!I$6,0),IF(AND($G723="检查版",$H723="中医诊所"),IFERROR(X723/同类汇总数据!I$7,0),IF(AND($G723="检查版",$H723="口腔诊所"),IFERROR(X723/同类汇总数据!I$8,0),IF(AND($G723="互联网版",$H723="中西医诊所"),IFERROR(X723/同类汇总数据!I$9,0),IF(AND($G723="互联网版",$H723="中医诊所"),IFERROR(X723/同类汇总数据!I$10,0),IF(AND($G723="互联网版",$H723="口腔诊所"),IFERROR(X723/同类汇总数据!I$11,0))))))))))</f>
        <v>1.87066011935625</v>
      </c>
      <c r="AK723" s="61">
        <f>IF(AND($G723="正式版",$H723="中西医诊所"),IFERROR(Y723/同类汇总数据!J$3,0),IF(AND($G723="正式版",$H723="中医诊所"),IFERROR(Y723/同类汇总数据!J$4,0),IF(AND($G723="正式版",$H723="口腔诊所"),IFERROR(Y723/同类汇总数据!J$5,0),IF(AND($G723="检查版",$H723="中西医诊所"),IFERROR(Y723/同类汇总数据!J$6,0),IF(AND($G723="检查版",$H723="中医诊所"),IFERROR(Y723/同类汇总数据!J$7,0),IF(AND($G723="检查版",$H723="口腔诊所"),IFERROR(Y723/同类汇总数据!J$8,0),IF(AND($G723="互联网版",$H723="中西医诊所"),IFERROR(Y723/同类汇总数据!J$9,0),IF(AND($G723="互联网版",$H723="中医诊所"),IFERROR(Y723/同类汇总数据!J$10,0),IF(AND($G723="互联网版",$H723="口腔诊所"),IFERROR(Y723/同类汇总数据!J$11,0))))))))))</f>
        <v>1.94266722185787</v>
      </c>
      <c r="AL723" s="62" t="str">
        <f ca="1" t="shared" si="187"/>
        <v>-</v>
      </c>
      <c r="AM723" s="62" t="str">
        <f t="shared" si="188"/>
        <v>高于同行150%</v>
      </c>
      <c r="AN723" s="5" t="str">
        <f t="shared" si="189"/>
        <v>高于同行100%</v>
      </c>
      <c r="AO723" s="63">
        <f t="shared" si="190"/>
        <v>46104.3773329514</v>
      </c>
      <c r="AP723" s="5" t="str">
        <f t="shared" si="191"/>
        <v/>
      </c>
      <c r="AQ723" s="60">
        <v>45550.6848547106</v>
      </c>
    </row>
    <row r="724" ht="17" spans="1:43">
      <c r="A724" s="5">
        <f t="shared" ref="A724:A733" si="192">ROW()-3</f>
        <v>721</v>
      </c>
      <c r="B724" s="55" t="str">
        <f t="shared" si="184"/>
        <v>连续三月交易上升</v>
      </c>
      <c r="C724" s="2" t="str">
        <f t="shared" si="185"/>
        <v/>
      </c>
      <c r="D724" s="56" t="str">
        <f t="shared" si="186"/>
        <v>-</v>
      </c>
      <c r="E724" s="84" t="s">
        <v>1976</v>
      </c>
      <c r="F724" s="58">
        <v>45558.8753885532</v>
      </c>
      <c r="G724" s="59" t="s">
        <v>38</v>
      </c>
      <c r="H724" s="59" t="s">
        <v>39</v>
      </c>
      <c r="I724" s="59" t="s">
        <v>40</v>
      </c>
      <c r="J724" s="59" t="s">
        <v>102</v>
      </c>
      <c r="K724" s="59" t="s">
        <v>1977</v>
      </c>
      <c r="L724" s="59"/>
      <c r="M724" s="60">
        <v>46104.3434606481</v>
      </c>
      <c r="N724" s="60">
        <v>46103.8419400579</v>
      </c>
      <c r="O724" s="60">
        <v>46103.8412648727</v>
      </c>
      <c r="P724" s="60">
        <v>46090.606017338</v>
      </c>
      <c r="Q724" s="60">
        <v>46103.8419704861</v>
      </c>
      <c r="R724" s="59">
        <v>2291</v>
      </c>
      <c r="S724" s="59">
        <v>9128.43</v>
      </c>
      <c r="T724" s="59">
        <v>21476.43</v>
      </c>
      <c r="U724" s="59">
        <v>18195.43</v>
      </c>
      <c r="V724" s="59">
        <v>6</v>
      </c>
      <c r="W724" s="59">
        <v>33</v>
      </c>
      <c r="X724" s="59">
        <v>103</v>
      </c>
      <c r="Y724" s="59">
        <v>94</v>
      </c>
      <c r="Z724" s="59">
        <v>261.1884057971</v>
      </c>
      <c r="AA724" s="59">
        <v>0.8844818332</v>
      </c>
      <c r="AB724" s="59">
        <v>-0.3544776119</v>
      </c>
      <c r="AC724" s="59">
        <v>-0.6375929682</v>
      </c>
      <c r="AD724" s="61">
        <f>IF(AND($G724="正式版",$H724="中西医诊所"),IFERROR(R724/同类汇总数据!C$3,0),IF(AND($G724="正式版",$H724="中医诊所"),IFERROR(R724/同类汇总数据!C$4,0),IF(AND($G724="正式版",$H724="口腔诊所"),IFERROR(R724/同类汇总数据!C$5,0),IF(AND($G724="检查版",$H724="中西医诊所"),IFERROR(R724/同类汇总数据!C$6,0),IF(AND($G724="检查版",$H724="中医诊所"),IFERROR(R724/同类汇总数据!C$7,0),IF(AND($G724="检查版",$H724="口腔诊所"),IFERROR(R724/同类汇总数据!C$8,0),IF(AND($G724="互联网版",$H724="中西医诊所"),IFERROR(R724/同类汇总数据!C$9,0),IF(AND($G724="互联网版",$H724="中医诊所"),IFERROR(R724/同类汇总数据!C$10,0),IF(AND($G724="互联网版",$H724="口腔诊所"),IFERROR(R724/同类汇总数据!C$11,0))))))))))</f>
        <v>0.250334580539476</v>
      </c>
      <c r="AE724" s="61">
        <f>IF(AND($G724="正式版",$H724="中西医诊所"),IFERROR(S724/同类汇总数据!D$3,0),IF(AND($G724="正式版",$H724="中医诊所"),IFERROR(S724/同类汇总数据!D$4,0),IF(AND($G724="正式版",$H724="口腔诊所"),IFERROR(S724/同类汇总数据!D$5,0),IF(AND($G724="检查版",$H724="中西医诊所"),IFERROR(S724/同类汇总数据!D$6,0),IF(AND($G724="检查版",$H724="中医诊所"),IFERROR(S724/同类汇总数据!D$7,0),IF(AND($G724="检查版",$H724="口腔诊所"),IFERROR(S724/同类汇总数据!D$8,0),IF(AND($G724="互联网版",$H724="中西医诊所"),IFERROR(S724/同类汇总数据!D$9,0),IF(AND($G724="互联网版",$H724="中医诊所"),IFERROR(S724/同类汇总数据!D$10,0),IF(AND($G724="互联网版",$H724="口腔诊所"),IFERROR(S724/同类汇总数据!D$11,0))))))))))</f>
        <v>0.250205676650246</v>
      </c>
      <c r="AF724" s="61">
        <f>IF(AND($G724="正式版",$H724="中西医诊所"),IFERROR(T724/同类汇总数据!E$3,0),IF(AND($G724="正式版",$H724="中医诊所"),IFERROR(T724/同类汇总数据!E$4,0),IF(AND($G724="正式版",$H724="口腔诊所"),IFERROR(T724/同类汇总数据!E$5,0),IF(AND($G724="检查版",$H724="中西医诊所"),IFERROR(T724/同类汇总数据!E$6,0),IF(AND($G724="检查版",$H724="中医诊所"),IFERROR(T724/同类汇总数据!E$7,0),IF(AND($G724="检查版",$H724="口腔诊所"),IFERROR(T724/同类汇总数据!E$8,0),IF(AND($G724="互联网版",$H724="中西医诊所"),IFERROR(T724/同类汇总数据!E$9,0),IF(AND($G724="互联网版",$H724="中医诊所"),IFERROR(T724/同类汇总数据!E$10,0),IF(AND($G724="互联网版",$H724="口腔诊所"),IFERROR(T724/同类汇总数据!E$11,0))))))))))</f>
        <v>0.196821635807683</v>
      </c>
      <c r="AG724" s="61">
        <f>IF(AND($G724="正式版",$H724="中西医诊所"),IFERROR(U724/同类汇总数据!F$3,0),IF(AND($G724="正式版",$H724="中医诊所"),IFERROR(U724/同类汇总数据!F$4,0),IF(AND($G724="正式版",$H724="口腔诊所"),IFERROR(U724/同类汇总数据!F$5,0),IF(AND($G724="检查版",$H724="中西医诊所"),IFERROR(U724/同类汇总数据!F$6,0),IF(AND($G724="检查版",$H724="中医诊所"),IFERROR(U724/同类汇总数据!F$7,0),IF(AND($G724="检查版",$H724="口腔诊所"),IFERROR(U724/同类汇总数据!F$8,0),IF(AND($G724="互联网版",$H724="中西医诊所"),IFERROR(U724/同类汇总数据!F$9,0),IF(AND($G724="互联网版",$H724="中医诊所"),IFERROR(U724/同类汇总数据!F$10,0),IF(AND($G724="互联网版",$H724="口腔诊所"),IFERROR(U724/同类汇总数据!F$11,0))))))))))</f>
        <v>0.189687518848264</v>
      </c>
      <c r="AH724" s="61">
        <f>IF(AND($G724="正式版",$H724="中西医诊所"),IFERROR(V724/同类汇总数据!G$3,0),IF(AND($G724="正式版",$H724="中医诊所"),IFERROR(V724/同类汇总数据!G$4,0),IF(AND($G724="正式版",$H724="口腔诊所"),IFERROR(V724/同类汇总数据!G$5,0),IF(AND($G724="检查版",$H724="中西医诊所"),IFERROR(V724/同类汇总数据!G$6,0),IF(AND($G724="检查版",$H724="中医诊所"),IFERROR(V724/同类汇总数据!G$7,0),IF(AND($G724="检查版",$H724="口腔诊所"),IFERROR(V724/同类汇总数据!G$8,0),IF(AND($G724="互联网版",$H724="中西医诊所"),IFERROR(V724/同类汇总数据!G$9,0),IF(AND($G724="互联网版",$H724="中医诊所"),IFERROR(V724/同类汇总数据!G$10,0),IF(AND($G724="互联网版",$H724="口腔诊所"),IFERROR(V724/同类汇总数据!G$11,0))))))))))</f>
        <v>0.0632904048581715</v>
      </c>
      <c r="AI724" s="61">
        <f>IF(AND($G724="正式版",$H724="中西医诊所"),IFERROR(W724/同类汇总数据!H$3,0),IF(AND($G724="正式版",$H724="中医诊所"),IFERROR(W724/同类汇总数据!H$4,0),IF(AND($G724="正式版",$H724="口腔诊所"),IFERROR(W724/同类汇总数据!H$5,0),IF(AND($G724="检查版",$H724="中西医诊所"),IFERROR(W724/同类汇总数据!H$6,0),IF(AND($G724="检查版",$H724="中医诊所"),IFERROR(W724/同类汇总数据!H$7,0),IF(AND($G724="检查版",$H724="口腔诊所"),IFERROR(W724/同类汇总数据!H$8,0),IF(AND($G724="互联网版",$H724="中西医诊所"),IFERROR(W724/同类汇总数据!H$9,0),IF(AND($G724="互联网版",$H724="中医诊所"),IFERROR(W724/同类汇总数据!H$10,0),IF(AND($G724="互联网版",$H724="口腔诊所"),IFERROR(W724/同类汇总数据!H$11,0))))))))))</f>
        <v>0.0902550772583461</v>
      </c>
      <c r="AJ724" s="61">
        <f>IF(AND($G724="正式版",$H724="中西医诊所"),IFERROR(X724/同类汇总数据!I$3,0),IF(AND($G724="正式版",$H724="中医诊所"),IFERROR(X724/同类汇总数据!I$4,0),IF(AND($G724="正式版",$H724="口腔诊所"),IFERROR(X724/同类汇总数据!I$5,0),IF(AND($G724="检查版",$H724="中西医诊所"),IFERROR(X724/同类汇总数据!I$6,0),IF(AND($G724="检查版",$H724="中医诊所"),IFERROR(X724/同类汇总数据!I$7,0),IF(AND($G724="检查版",$H724="口腔诊所"),IFERROR(X724/同类汇总数据!I$8,0),IF(AND($G724="互联网版",$H724="中西医诊所"),IFERROR(X724/同类汇总数据!I$9,0),IF(AND($G724="互联网版",$H724="中医诊所"),IFERROR(X724/同类汇总数据!I$10,0),IF(AND($G724="互联网版",$H724="口腔诊所"),IFERROR(X724/同类汇总数据!I$11,0))))))))))</f>
        <v>0.0910771052583411</v>
      </c>
      <c r="AK724" s="61">
        <f>IF(AND($G724="正式版",$H724="中西医诊所"),IFERROR(Y724/同类汇总数据!J$3,0),IF(AND($G724="正式版",$H724="中医诊所"),IFERROR(Y724/同类汇总数据!J$4,0),IF(AND($G724="正式版",$H724="口腔诊所"),IFERROR(Y724/同类汇总数据!J$5,0),IF(AND($G724="检查版",$H724="中西医诊所"),IFERROR(Y724/同类汇总数据!J$6,0),IF(AND($G724="检查版",$H724="中医诊所"),IFERROR(Y724/同类汇总数据!J$7,0),IF(AND($G724="检查版",$H724="口腔诊所"),IFERROR(Y724/同类汇总数据!J$8,0),IF(AND($G724="互联网版",$H724="中西医诊所"),IFERROR(Y724/同类汇总数据!J$9,0),IF(AND($G724="互联网版",$H724="中医诊所"),IFERROR(Y724/同类汇总数据!J$10,0),IF(AND($G724="互联网版",$H724="口腔诊所"),IFERROR(Y724/同类汇总数据!J$11,0))))))))))</f>
        <v>0.0939265118970917</v>
      </c>
      <c r="AL724" s="62" t="str">
        <f ca="1" t="shared" si="187"/>
        <v>-</v>
      </c>
      <c r="AM724" s="62" t="str">
        <f t="shared" si="188"/>
        <v>低于同行50%</v>
      </c>
      <c r="AN724" s="5" t="str">
        <f t="shared" si="189"/>
        <v>低于同行20%</v>
      </c>
      <c r="AO724" s="63">
        <f t="shared" si="190"/>
        <v>46104.3434606481</v>
      </c>
      <c r="AP724" s="5" t="str">
        <f t="shared" si="191"/>
        <v/>
      </c>
      <c r="AQ724" s="60">
        <v>45558.54525</v>
      </c>
    </row>
    <row r="725" ht="17" spans="1:43">
      <c r="A725" s="5">
        <f t="shared" si="192"/>
        <v>722</v>
      </c>
      <c r="B725" s="55" t="str">
        <f t="shared" si="184"/>
        <v>交易波动较大</v>
      </c>
      <c r="C725" s="2" t="str">
        <f t="shared" si="185"/>
        <v/>
      </c>
      <c r="D725" s="56" t="str">
        <f t="shared" si="186"/>
        <v>-</v>
      </c>
      <c r="E725" s="84" t="s">
        <v>1978</v>
      </c>
      <c r="F725" s="58">
        <v>45558.8791371644</v>
      </c>
      <c r="G725" s="59" t="s">
        <v>38</v>
      </c>
      <c r="H725" s="59" t="s">
        <v>39</v>
      </c>
      <c r="I725" s="59" t="s">
        <v>40</v>
      </c>
      <c r="J725" s="59" t="s">
        <v>85</v>
      </c>
      <c r="K725" s="59" t="s">
        <v>1979</v>
      </c>
      <c r="L725" s="59"/>
      <c r="M725" s="60">
        <v>46104.3651273148</v>
      </c>
      <c r="N725" s="60">
        <v>46103.780507581</v>
      </c>
      <c r="O725" s="60">
        <v>46103.7793592477</v>
      </c>
      <c r="P725" s="60">
        <v>46100.3924722338</v>
      </c>
      <c r="Q725" s="60">
        <v>46103.8659729977</v>
      </c>
      <c r="R725" s="59">
        <v>8616.1</v>
      </c>
      <c r="S725" s="59">
        <v>37870</v>
      </c>
      <c r="T725" s="59">
        <v>133834.59</v>
      </c>
      <c r="U725" s="59">
        <v>106169.44</v>
      </c>
      <c r="V725" s="59">
        <v>32</v>
      </c>
      <c r="W725" s="59">
        <v>124</v>
      </c>
      <c r="X725" s="59">
        <v>414</v>
      </c>
      <c r="Y725" s="59">
        <v>363</v>
      </c>
      <c r="Z725" s="59">
        <v>544.4586666667</v>
      </c>
      <c r="AA725" s="59">
        <v>-0.0219903671</v>
      </c>
      <c r="AB725" s="59">
        <v>-0.323560276</v>
      </c>
      <c r="AC725" s="59">
        <v>-0.1972580072</v>
      </c>
      <c r="AD725" s="61">
        <f>IF(AND($G725="正式版",$H725="中西医诊所"),IFERROR(R725/同类汇总数据!C$3,0),IF(AND($G725="正式版",$H725="中医诊所"),IFERROR(R725/同类汇总数据!C$4,0),IF(AND($G725="正式版",$H725="口腔诊所"),IFERROR(R725/同类汇总数据!C$5,0),IF(AND($G725="检查版",$H725="中西医诊所"),IFERROR(R725/同类汇总数据!C$6,0),IF(AND($G725="检查版",$H725="中医诊所"),IFERROR(R725/同类汇总数据!C$7,0),IF(AND($G725="检查版",$H725="口腔诊所"),IFERROR(R725/同类汇总数据!C$8,0),IF(AND($G725="互联网版",$H725="中西医诊所"),IFERROR(R725/同类汇总数据!C$9,0),IF(AND($G725="互联网版",$H725="中医诊所"),IFERROR(R725/同类汇总数据!C$10,0),IF(AND($G725="互联网版",$H725="口腔诊所"),IFERROR(R725/同类汇总数据!C$11,0))))))))))</f>
        <v>0.941470004096981</v>
      </c>
      <c r="AE725" s="61">
        <f>IF(AND($G725="正式版",$H725="中西医诊所"),IFERROR(S725/同类汇总数据!D$3,0),IF(AND($G725="正式版",$H725="中医诊所"),IFERROR(S725/同类汇总数据!D$4,0),IF(AND($G725="正式版",$H725="口腔诊所"),IFERROR(S725/同类汇总数据!D$5,0),IF(AND($G725="检查版",$H725="中西医诊所"),IFERROR(S725/同类汇总数据!D$6,0),IF(AND($G725="检查版",$H725="中医诊所"),IFERROR(S725/同类汇总数据!D$7,0),IF(AND($G725="检查版",$H725="口腔诊所"),IFERROR(S725/同类汇总数据!D$8,0),IF(AND($G725="互联网版",$H725="中西医诊所"),IFERROR(S725/同类汇总数据!D$9,0),IF(AND($G725="互联网版",$H725="中医诊所"),IFERROR(S725/同类汇总数据!D$10,0),IF(AND($G725="互联网版",$H725="口腔诊所"),IFERROR(S725/同类汇总数据!D$11,0))))))))))</f>
        <v>1.03799765948195</v>
      </c>
      <c r="AF725" s="61">
        <f>IF(AND($G725="正式版",$H725="中西医诊所"),IFERROR(T725/同类汇总数据!E$3,0),IF(AND($G725="正式版",$H725="中医诊所"),IFERROR(T725/同类汇总数据!E$4,0),IF(AND($G725="正式版",$H725="口腔诊所"),IFERROR(T725/同类汇总数据!E$5,0),IF(AND($G725="检查版",$H725="中西医诊所"),IFERROR(T725/同类汇总数据!E$6,0),IF(AND($G725="检查版",$H725="中医诊所"),IFERROR(T725/同类汇总数据!E$7,0),IF(AND($G725="检查版",$H725="口腔诊所"),IFERROR(T725/同类汇总数据!E$8,0),IF(AND($G725="互联网版",$H725="中西医诊所"),IFERROR(T725/同类汇总数据!E$9,0),IF(AND($G725="互联网版",$H725="中医诊所"),IFERROR(T725/同类汇总数据!E$10,0),IF(AND($G725="互联网版",$H725="口腔诊所"),IFERROR(T725/同类汇总数据!E$11,0))))))))))</f>
        <v>1.22653266541276</v>
      </c>
      <c r="AG725" s="61">
        <f>IF(AND($G725="正式版",$H725="中西医诊所"),IFERROR(U725/同类汇总数据!F$3,0),IF(AND($G725="正式版",$H725="中医诊所"),IFERROR(U725/同类汇总数据!F$4,0),IF(AND($G725="正式版",$H725="口腔诊所"),IFERROR(U725/同类汇总数据!F$5,0),IF(AND($G725="检查版",$H725="中西医诊所"),IFERROR(U725/同类汇总数据!F$6,0),IF(AND($G725="检查版",$H725="中医诊所"),IFERROR(U725/同类汇总数据!F$7,0),IF(AND($G725="检查版",$H725="口腔诊所"),IFERROR(U725/同类汇总数据!F$8,0),IF(AND($G725="互联网版",$H725="中西医诊所"),IFERROR(U725/同类汇总数据!F$9,0),IF(AND($G725="互联网版",$H725="中医诊所"),IFERROR(U725/同类汇总数据!F$10,0),IF(AND($G725="互联网版",$H725="口腔诊所"),IFERROR(U725/同类汇总数据!F$11,0))))))))))</f>
        <v>1.10681735200046</v>
      </c>
      <c r="AH725" s="61">
        <f>IF(AND($G725="正式版",$H725="中西医诊所"),IFERROR(V725/同类汇总数据!G$3,0),IF(AND($G725="正式版",$H725="中医诊所"),IFERROR(V725/同类汇总数据!G$4,0),IF(AND($G725="正式版",$H725="口腔诊所"),IFERROR(V725/同类汇总数据!G$5,0),IF(AND($G725="检查版",$H725="中西医诊所"),IFERROR(V725/同类汇总数据!G$6,0),IF(AND($G725="检查版",$H725="中医诊所"),IFERROR(V725/同类汇总数据!G$7,0),IF(AND($G725="检查版",$H725="口腔诊所"),IFERROR(V725/同类汇总数据!G$8,0),IF(AND($G725="互联网版",$H725="中西医诊所"),IFERROR(V725/同类汇总数据!G$9,0),IF(AND($G725="互联网版",$H725="中医诊所"),IFERROR(V725/同类汇总数据!G$10,0),IF(AND($G725="互联网版",$H725="口腔诊所"),IFERROR(V725/同类汇总数据!G$11,0))))))))))</f>
        <v>0.337548825910248</v>
      </c>
      <c r="AI725" s="61">
        <f>IF(AND($G725="正式版",$H725="中西医诊所"),IFERROR(W725/同类汇总数据!H$3,0),IF(AND($G725="正式版",$H725="中医诊所"),IFERROR(W725/同类汇总数据!H$4,0),IF(AND($G725="正式版",$H725="口腔诊所"),IFERROR(W725/同类汇总数据!H$5,0),IF(AND($G725="检查版",$H725="中西医诊所"),IFERROR(W725/同类汇总数据!H$6,0),IF(AND($G725="检查版",$H725="中医诊所"),IFERROR(W725/同类汇总数据!H$7,0),IF(AND($G725="检查版",$H725="口腔诊所"),IFERROR(W725/同类汇总数据!H$8,0),IF(AND($G725="互联网版",$H725="中西医诊所"),IFERROR(W725/同类汇总数据!H$9,0),IF(AND($G725="互联网版",$H725="中医诊所"),IFERROR(W725/同类汇总数据!H$10,0),IF(AND($G725="互联网版",$H725="口腔诊所"),IFERROR(W725/同类汇总数据!H$11,0))))))))))</f>
        <v>0.339140290304088</v>
      </c>
      <c r="AJ725" s="61">
        <f>IF(AND($G725="正式版",$H725="中西医诊所"),IFERROR(X725/同类汇总数据!I$3,0),IF(AND($G725="正式版",$H725="中医诊所"),IFERROR(X725/同类汇总数据!I$4,0),IF(AND($G725="正式版",$H725="口腔诊所"),IFERROR(X725/同类汇总数据!I$5,0),IF(AND($G725="检查版",$H725="中西医诊所"),IFERROR(X725/同类汇总数据!I$6,0),IF(AND($G725="检查版",$H725="中医诊所"),IFERROR(X725/同类汇总数据!I$7,0),IF(AND($G725="检查版",$H725="口腔诊所"),IFERROR(X725/同类汇总数据!I$8,0),IF(AND($G725="互联网版",$H725="中西医诊所"),IFERROR(X725/同类汇总数据!I$9,0),IF(AND($G725="互联网版",$H725="中医诊所"),IFERROR(X725/同类汇总数据!I$10,0),IF(AND($G725="互联网版",$H725="口腔诊所"),IFERROR(X725/同类汇总数据!I$11,0))))))))))</f>
        <v>0.366076908514109</v>
      </c>
      <c r="AK725" s="61">
        <f>IF(AND($G725="正式版",$H725="中西医诊所"),IFERROR(Y725/同类汇总数据!J$3,0),IF(AND($G725="正式版",$H725="中医诊所"),IFERROR(Y725/同类汇总数据!J$4,0),IF(AND($G725="正式版",$H725="口腔诊所"),IFERROR(Y725/同类汇总数据!J$5,0),IF(AND($G725="检查版",$H725="中西医诊所"),IFERROR(Y725/同类汇总数据!J$6,0),IF(AND($G725="检查版",$H725="中医诊所"),IFERROR(Y725/同类汇总数据!J$7,0),IF(AND($G725="检查版",$H725="口腔诊所"),IFERROR(Y725/同类汇总数据!J$8,0),IF(AND($G725="互联网版",$H725="中西医诊所"),IFERROR(Y725/同类汇总数据!J$9,0),IF(AND($G725="互联网版",$H725="中医诊所"),IFERROR(Y725/同类汇总数据!J$10,0),IF(AND($G725="互联网版",$H725="口腔诊所"),IFERROR(Y725/同类汇总数据!J$11,0))))))))))</f>
        <v>0.362716210836641</v>
      </c>
      <c r="AL725" s="62" t="str">
        <f ca="1" t="shared" si="187"/>
        <v>-</v>
      </c>
      <c r="AM725" s="62" t="str">
        <f t="shared" si="188"/>
        <v/>
      </c>
      <c r="AN725" s="5" t="str">
        <f t="shared" si="189"/>
        <v>低于同行50%</v>
      </c>
      <c r="AO725" s="63">
        <f t="shared" si="190"/>
        <v>46104.3651273148</v>
      </c>
      <c r="AP725" s="5" t="str">
        <f t="shared" si="191"/>
        <v/>
      </c>
      <c r="AQ725" s="60">
        <v>45558.8720635417</v>
      </c>
    </row>
    <row r="726" ht="17" spans="1:43">
      <c r="A726" s="5">
        <f t="shared" si="192"/>
        <v>723</v>
      </c>
      <c r="B726" s="55" t="str">
        <f t="shared" si="184"/>
        <v>连续三月交易上升</v>
      </c>
      <c r="C726" s="2" t="str">
        <f t="shared" si="185"/>
        <v/>
      </c>
      <c r="D726" s="56" t="str">
        <f t="shared" si="186"/>
        <v>-</v>
      </c>
      <c r="E726" s="84" t="s">
        <v>1980</v>
      </c>
      <c r="F726" s="58">
        <v>45558.8808521644</v>
      </c>
      <c r="G726" s="59" t="s">
        <v>38</v>
      </c>
      <c r="H726" s="59" t="s">
        <v>66</v>
      </c>
      <c r="I726" s="59" t="s">
        <v>40</v>
      </c>
      <c r="J726" s="59" t="s">
        <v>45</v>
      </c>
      <c r="K726" s="59" t="s">
        <v>1981</v>
      </c>
      <c r="L726" s="59"/>
      <c r="M726" s="60">
        <v>46103.7121064815</v>
      </c>
      <c r="N726" s="60">
        <v>46103.7663077778</v>
      </c>
      <c r="O726" s="60">
        <v>45998.5976100463</v>
      </c>
      <c r="P726" s="60">
        <v>45842.7744644097</v>
      </c>
      <c r="Q726" s="60">
        <v>46103.7663392708</v>
      </c>
      <c r="R726" s="59">
        <v>834</v>
      </c>
      <c r="S726" s="59">
        <v>4049</v>
      </c>
      <c r="T726" s="59">
        <v>9497.6</v>
      </c>
      <c r="U726" s="59">
        <v>8858.6</v>
      </c>
      <c r="V726" s="59">
        <v>11</v>
      </c>
      <c r="W726" s="59">
        <v>58</v>
      </c>
      <c r="X726" s="59">
        <v>128</v>
      </c>
      <c r="Y726" s="59">
        <v>117</v>
      </c>
      <c r="Z726" s="59">
        <v>122.3521126761</v>
      </c>
      <c r="AA726" s="59">
        <v>0.6628336756</v>
      </c>
      <c r="AB726" s="59">
        <v>-0.1919962835</v>
      </c>
      <c r="AC726" s="59">
        <v>-0.6972595033</v>
      </c>
      <c r="AD726" s="61">
        <f>IF(AND($G726="正式版",$H726="中西医诊所"),IFERROR(R726/同类汇总数据!C$3,0),IF(AND($G726="正式版",$H726="中医诊所"),IFERROR(R726/同类汇总数据!C$4,0),IF(AND($G726="正式版",$H726="口腔诊所"),IFERROR(R726/同类汇总数据!C$5,0),IF(AND($G726="检查版",$H726="中西医诊所"),IFERROR(R726/同类汇总数据!C$6,0),IF(AND($G726="检查版",$H726="中医诊所"),IFERROR(R726/同类汇总数据!C$7,0),IF(AND($G726="检查版",$H726="口腔诊所"),IFERROR(R726/同类汇总数据!C$8,0),IF(AND($G726="互联网版",$H726="中西医诊所"),IFERROR(R726/同类汇总数据!C$9,0),IF(AND($G726="互联网版",$H726="中医诊所"),IFERROR(R726/同类汇总数据!C$10,0),IF(AND($G726="互联网版",$H726="口腔诊所"),IFERROR(R726/同类汇总数据!C$11,0))))))))))</f>
        <v>0.120051657146536</v>
      </c>
      <c r="AE726" s="61">
        <f>IF(AND($G726="正式版",$H726="中西医诊所"),IFERROR(S726/同类汇总数据!D$3,0),IF(AND($G726="正式版",$H726="中医诊所"),IFERROR(S726/同类汇总数据!D$4,0),IF(AND($G726="正式版",$H726="口腔诊所"),IFERROR(S726/同类汇总数据!D$5,0),IF(AND($G726="检查版",$H726="中西医诊所"),IFERROR(S726/同类汇总数据!D$6,0),IF(AND($G726="检查版",$H726="中医诊所"),IFERROR(S726/同类汇总数据!D$7,0),IF(AND($G726="检查版",$H726="口腔诊所"),IFERROR(S726/同类汇总数据!D$8,0),IF(AND($G726="互联网版",$H726="中西医诊所"),IFERROR(S726/同类汇总数据!D$9,0),IF(AND($G726="互联网版",$H726="中医诊所"),IFERROR(S726/同类汇总数据!D$10,0),IF(AND($G726="互联网版",$H726="口腔诊所"),IFERROR(S726/同类汇总数据!D$11,0))))))))))</f>
        <v>0.150217435367383</v>
      </c>
      <c r="AF726" s="61">
        <f>IF(AND($G726="正式版",$H726="中西医诊所"),IFERROR(T726/同类汇总数据!E$3,0),IF(AND($G726="正式版",$H726="中医诊所"),IFERROR(T726/同类汇总数据!E$4,0),IF(AND($G726="正式版",$H726="口腔诊所"),IFERROR(T726/同类汇总数据!E$5,0),IF(AND($G726="检查版",$H726="中西医诊所"),IFERROR(T726/同类汇总数据!E$6,0),IF(AND($G726="检查版",$H726="中医诊所"),IFERROR(T726/同类汇总数据!E$7,0),IF(AND($G726="检查版",$H726="口腔诊所"),IFERROR(T726/同类汇总数据!E$8,0),IF(AND($G726="互联网版",$H726="中西医诊所"),IFERROR(T726/同类汇总数据!E$9,0),IF(AND($G726="互联网版",$H726="中医诊所"),IFERROR(T726/同类汇总数据!E$10,0),IF(AND($G726="互联网版",$H726="口腔诊所"),IFERROR(T726/同类汇总数据!E$11,0))))))))))</f>
        <v>0.122038393895813</v>
      </c>
      <c r="AG726" s="61">
        <f>IF(AND($G726="正式版",$H726="中西医诊所"),IFERROR(U726/同类汇总数据!F$3,0),IF(AND($G726="正式版",$H726="中医诊所"),IFERROR(U726/同类汇总数据!F$4,0),IF(AND($G726="正式版",$H726="口腔诊所"),IFERROR(U726/同类汇总数据!F$5,0),IF(AND($G726="检查版",$H726="中西医诊所"),IFERROR(U726/同类汇总数据!F$6,0),IF(AND($G726="检查版",$H726="中医诊所"),IFERROR(U726/同类汇总数据!F$7,0),IF(AND($G726="检查版",$H726="口腔诊所"),IFERROR(U726/同类汇总数据!F$8,0),IF(AND($G726="互联网版",$H726="中西医诊所"),IFERROR(U726/同类汇总数据!F$9,0),IF(AND($G726="互联网版",$H726="中医诊所"),IFERROR(U726/同类汇总数据!F$10,0),IF(AND($G726="互联网版",$H726="口腔诊所"),IFERROR(U726/同类汇总数据!F$11,0))))))))))</f>
        <v>0.132639545235079</v>
      </c>
      <c r="AH726" s="61">
        <f>IF(AND($G726="正式版",$H726="中西医诊所"),IFERROR(V726/同类汇总数据!G$3,0),IF(AND($G726="正式版",$H726="中医诊所"),IFERROR(V726/同类汇总数据!G$4,0),IF(AND($G726="正式版",$H726="口腔诊所"),IFERROR(V726/同类汇总数据!G$5,0),IF(AND($G726="检查版",$H726="中西医诊所"),IFERROR(V726/同类汇总数据!G$6,0),IF(AND($G726="检查版",$H726="中医诊所"),IFERROR(V726/同类汇总数据!G$7,0),IF(AND($G726="检查版",$H726="口腔诊所"),IFERROR(V726/同类汇总数据!G$8,0),IF(AND($G726="互联网版",$H726="中西医诊所"),IFERROR(V726/同类汇总数据!G$9,0),IF(AND($G726="互联网版",$H726="中医诊所"),IFERROR(V726/同类汇总数据!G$10,0),IF(AND($G726="互联网版",$H726="口腔诊所"),IFERROR(V726/同类汇总数据!G$11,0))))))))))</f>
        <v>0.248482562171466</v>
      </c>
      <c r="AI726" s="61">
        <f>IF(AND($G726="正式版",$H726="中西医诊所"),IFERROR(W726/同类汇总数据!H$3,0),IF(AND($G726="正式版",$H726="中医诊所"),IFERROR(W726/同类汇总数据!H$4,0),IF(AND($G726="正式版",$H726="口腔诊所"),IFERROR(W726/同类汇总数据!H$5,0),IF(AND($G726="检查版",$H726="中西医诊所"),IFERROR(W726/同类汇总数据!H$6,0),IF(AND($G726="检查版",$H726="中医诊所"),IFERROR(W726/同类汇总数据!H$7,0),IF(AND($G726="检查版",$H726="口腔诊所"),IFERROR(W726/同类汇总数据!H$8,0),IF(AND($G726="互联网版",$H726="中西医诊所"),IFERROR(W726/同类汇总数据!H$9,0),IF(AND($G726="互联网版",$H726="中医诊所"),IFERROR(W726/同类汇总数据!H$10,0),IF(AND($G726="互联网版",$H726="口腔诊所"),IFERROR(W726/同类汇总数据!H$11,0))))))))))</f>
        <v>0.329615310517513</v>
      </c>
      <c r="AJ726" s="61">
        <f>IF(AND($G726="正式版",$H726="中西医诊所"),IFERROR(X726/同类汇总数据!I$3,0),IF(AND($G726="正式版",$H726="中医诊所"),IFERROR(X726/同类汇总数据!I$4,0),IF(AND($G726="正式版",$H726="口腔诊所"),IFERROR(X726/同类汇总数据!I$5,0),IF(AND($G726="检查版",$H726="中西医诊所"),IFERROR(X726/同类汇总数据!I$6,0),IF(AND($G726="检查版",$H726="中医诊所"),IFERROR(X726/同类汇总数据!I$7,0),IF(AND($G726="检查版",$H726="口腔诊所"),IFERROR(X726/同类汇总数据!I$8,0),IF(AND($G726="互联网版",$H726="中西医诊所"),IFERROR(X726/同类汇总数据!I$9,0),IF(AND($G726="互联网版",$H726="中医诊所"),IFERROR(X726/同类汇总数据!I$10,0),IF(AND($G726="互联网版",$H726="口腔诊所"),IFERROR(X726/同类汇总数据!I$11,0))))))))))</f>
        <v>0.247922198914953</v>
      </c>
      <c r="AK726" s="61">
        <f>IF(AND($G726="正式版",$H726="中西医诊所"),IFERROR(Y726/同类汇总数据!J$3,0),IF(AND($G726="正式版",$H726="中医诊所"),IFERROR(Y726/同类汇总数据!J$4,0),IF(AND($G726="正式版",$H726="口腔诊所"),IFERROR(Y726/同类汇总数据!J$5,0),IF(AND($G726="检查版",$H726="中西医诊所"),IFERROR(Y726/同类汇总数据!J$6,0),IF(AND($G726="检查版",$H726="中医诊所"),IFERROR(Y726/同类汇总数据!J$7,0),IF(AND($G726="检查版",$H726="口腔诊所"),IFERROR(Y726/同类汇总数据!J$8,0),IF(AND($G726="互联网版",$H726="中西医诊所"),IFERROR(Y726/同类汇总数据!J$9,0),IF(AND($G726="互联网版",$H726="中医诊所"),IFERROR(Y726/同类汇总数据!J$10,0),IF(AND($G726="互联网版",$H726="口腔诊所"),IFERROR(Y726/同类汇总数据!J$11,0))))))))))</f>
        <v>0.256713384114312</v>
      </c>
      <c r="AL726" s="62" t="str">
        <f ca="1" t="shared" si="187"/>
        <v>-</v>
      </c>
      <c r="AM726" s="62" t="str">
        <f t="shared" si="188"/>
        <v>低于同行20%</v>
      </c>
      <c r="AN726" s="5" t="str">
        <f t="shared" si="189"/>
        <v>低于同行50%</v>
      </c>
      <c r="AO726" s="63">
        <f t="shared" si="190"/>
        <v>46103.7663392708</v>
      </c>
      <c r="AP726" s="5" t="str">
        <f t="shared" si="191"/>
        <v/>
      </c>
      <c r="AQ726" s="60">
        <v>45558.8753885532</v>
      </c>
    </row>
    <row r="727" ht="17" spans="1:43">
      <c r="A727" s="5">
        <f t="shared" si="192"/>
        <v>724</v>
      </c>
      <c r="B727" s="55" t="str">
        <f t="shared" si="184"/>
        <v>无交易</v>
      </c>
      <c r="C727" s="2" t="str">
        <f t="shared" si="185"/>
        <v/>
      </c>
      <c r="D727" s="56" t="str">
        <f t="shared" si="186"/>
        <v>即将流失</v>
      </c>
      <c r="E727" s="84" t="s">
        <v>1982</v>
      </c>
      <c r="F727" s="58">
        <v>45559.4748193519</v>
      </c>
      <c r="G727" s="59" t="s">
        <v>38</v>
      </c>
      <c r="H727" s="59" t="s">
        <v>63</v>
      </c>
      <c r="I727" s="59" t="s">
        <v>40</v>
      </c>
      <c r="J727" s="59" t="s">
        <v>45</v>
      </c>
      <c r="K727" s="59" t="s">
        <v>1983</v>
      </c>
      <c r="L727" s="59" t="s">
        <v>47</v>
      </c>
      <c r="M727" s="60">
        <v>46097.4261689815</v>
      </c>
      <c r="N727" s="60">
        <v>46096.5959597801</v>
      </c>
      <c r="O727" s="60">
        <v>46097.4334140509</v>
      </c>
      <c r="P727" s="60">
        <v>46034.4821766088</v>
      </c>
      <c r="Q727" s="60">
        <v>46096.7077848032</v>
      </c>
      <c r="R727" s="59"/>
      <c r="S727" s="59">
        <v>39623.42</v>
      </c>
      <c r="T727" s="59">
        <v>168877.35</v>
      </c>
      <c r="U727" s="59">
        <v>152013.41</v>
      </c>
      <c r="V727" s="59"/>
      <c r="W727" s="59">
        <v>24</v>
      </c>
      <c r="X727" s="59">
        <v>70</v>
      </c>
      <c r="Y727" s="59">
        <v>63</v>
      </c>
      <c r="Z727" s="85" t="s">
        <v>1984</v>
      </c>
      <c r="AA727" s="59">
        <v>-0.0938891736</v>
      </c>
      <c r="AB727" s="59">
        <v>-0.4886968485</v>
      </c>
      <c r="AC727" s="59">
        <v>-0.1480642964</v>
      </c>
      <c r="AD727" s="61">
        <f>IF(AND($G727="正式版",$H727="中西医诊所"),IFERROR(R727/同类汇总数据!C$3,0),IF(AND($G727="正式版",$H727="中医诊所"),IFERROR(R727/同类汇总数据!C$4,0),IF(AND($G727="正式版",$H727="口腔诊所"),IFERROR(R727/同类汇总数据!C$5,0),IF(AND($G727="检查版",$H727="中西医诊所"),IFERROR(R727/同类汇总数据!C$6,0),IF(AND($G727="检查版",$H727="中医诊所"),IFERROR(R727/同类汇总数据!C$7,0),IF(AND($G727="检查版",$H727="口腔诊所"),IFERROR(R727/同类汇总数据!C$8,0),IF(AND($G727="互联网版",$H727="中西医诊所"),IFERROR(R727/同类汇总数据!C$9,0),IF(AND($G727="互联网版",$H727="中医诊所"),IFERROR(R727/同类汇总数据!C$10,0),IF(AND($G727="互联网版",$H727="口腔诊所"),IFERROR(R727/同类汇总数据!C$11,0))))))))))</f>
        <v>0</v>
      </c>
      <c r="AE727" s="61">
        <f>IF(AND($G727="正式版",$H727="中西医诊所"),IFERROR(S727/同类汇总数据!D$3,0),IF(AND($G727="正式版",$H727="中医诊所"),IFERROR(S727/同类汇总数据!D$4,0),IF(AND($G727="正式版",$H727="口腔诊所"),IFERROR(S727/同类汇总数据!D$5,0),IF(AND($G727="检查版",$H727="中西医诊所"),IFERROR(S727/同类汇总数据!D$6,0),IF(AND($G727="检查版",$H727="中医诊所"),IFERROR(S727/同类汇总数据!D$7,0),IF(AND($G727="检查版",$H727="口腔诊所"),IFERROR(S727/同类汇总数据!D$8,0),IF(AND($G727="互联网版",$H727="中西医诊所"),IFERROR(S727/同类汇总数据!D$9,0),IF(AND($G727="互联网版",$H727="中医诊所"),IFERROR(S727/同类汇总数据!D$10,0),IF(AND($G727="互联网版",$H727="口腔诊所"),IFERROR(S727/同类汇总数据!D$11,0))))))))))</f>
        <v>0.912334112463204</v>
      </c>
      <c r="AF727" s="61">
        <f>IF(AND($G727="正式版",$H727="中西医诊所"),IFERROR(T727/同类汇总数据!E$3,0),IF(AND($G727="正式版",$H727="中医诊所"),IFERROR(T727/同类汇总数据!E$4,0),IF(AND($G727="正式版",$H727="口腔诊所"),IFERROR(T727/同类汇总数据!E$5,0),IF(AND($G727="检查版",$H727="中西医诊所"),IFERROR(T727/同类汇总数据!E$6,0),IF(AND($G727="检查版",$H727="中医诊所"),IFERROR(T727/同类汇总数据!E$7,0),IF(AND($G727="检查版",$H727="口腔诊所"),IFERROR(T727/同类汇总数据!E$8,0),IF(AND($G727="互联网版",$H727="中西医诊所"),IFERROR(T727/同类汇总数据!E$9,0),IF(AND($G727="互联网版",$H727="中医诊所"),IFERROR(T727/同类汇总数据!E$10,0),IF(AND($G727="互联网版",$H727="口腔诊所"),IFERROR(T727/同类汇总数据!E$11,0))))))))))</f>
        <v>1.52324324671523</v>
      </c>
      <c r="AG727" s="61">
        <f>IF(AND($G727="正式版",$H727="中西医诊所"),IFERROR(U727/同类汇总数据!F$3,0),IF(AND($G727="正式版",$H727="中医诊所"),IFERROR(U727/同类汇总数据!F$4,0),IF(AND($G727="正式版",$H727="口腔诊所"),IFERROR(U727/同类汇总数据!F$5,0),IF(AND($G727="检查版",$H727="中西医诊所"),IFERROR(U727/同类汇总数据!F$6,0),IF(AND($G727="检查版",$H727="中医诊所"),IFERROR(U727/同类汇总数据!F$7,0),IF(AND($G727="检查版",$H727="口腔诊所"),IFERROR(U727/同类汇总数据!F$8,0),IF(AND($G727="互联网版",$H727="中西医诊所"),IFERROR(U727/同类汇总数据!F$9,0),IF(AND($G727="互联网版",$H727="中医诊所"),IFERROR(U727/同类汇总数据!F$10,0),IF(AND($G727="互联网版",$H727="口腔诊所"),IFERROR(U727/同类汇总数据!F$11,0))))))))))</f>
        <v>1.52168627619677</v>
      </c>
      <c r="AH727" s="61">
        <f>IF(AND($G727="正式版",$H727="中西医诊所"),IFERROR(V727/同类汇总数据!G$3,0),IF(AND($G727="正式版",$H727="中医诊所"),IFERROR(V727/同类汇总数据!G$4,0),IF(AND($G727="正式版",$H727="口腔诊所"),IFERROR(V727/同类汇总数据!G$5,0),IF(AND($G727="检查版",$H727="中西医诊所"),IFERROR(V727/同类汇总数据!G$6,0),IF(AND($G727="检查版",$H727="中医诊所"),IFERROR(V727/同类汇总数据!G$7,0),IF(AND($G727="检查版",$H727="口腔诊所"),IFERROR(V727/同类汇总数据!G$8,0),IF(AND($G727="互联网版",$H727="中西医诊所"),IFERROR(V727/同类汇总数据!G$9,0),IF(AND($G727="互联网版",$H727="中医诊所"),IFERROR(V727/同类汇总数据!G$10,0),IF(AND($G727="互联网版",$H727="口腔诊所"),IFERROR(V727/同类汇总数据!G$11,0))))))))))</f>
        <v>0</v>
      </c>
      <c r="AI727" s="61">
        <f>IF(AND($G727="正式版",$H727="中西医诊所"),IFERROR(W727/同类汇总数据!H$3,0),IF(AND($G727="正式版",$H727="中医诊所"),IFERROR(W727/同类汇总数据!H$4,0),IF(AND($G727="正式版",$H727="口腔诊所"),IFERROR(W727/同类汇总数据!H$5,0),IF(AND($G727="检查版",$H727="中西医诊所"),IFERROR(W727/同类汇总数据!H$6,0),IF(AND($G727="检查版",$H727="中医诊所"),IFERROR(W727/同类汇总数据!H$7,0),IF(AND($G727="检查版",$H727="口腔诊所"),IFERROR(W727/同类汇总数据!H$8,0),IF(AND($G727="互联网版",$H727="中西医诊所"),IFERROR(W727/同类汇总数据!H$9,0),IF(AND($G727="互联网版",$H727="中医诊所"),IFERROR(W727/同类汇总数据!H$10,0),IF(AND($G727="互联网版",$H727="口腔诊所"),IFERROR(W727/同类汇总数据!H$11,0))))))))))</f>
        <v>0.422637150157696</v>
      </c>
      <c r="AJ727" s="61">
        <f>IF(AND($G727="正式版",$H727="中西医诊所"),IFERROR(X727/同类汇总数据!I$3,0),IF(AND($G727="正式版",$H727="中医诊所"),IFERROR(X727/同类汇总数据!I$4,0),IF(AND($G727="正式版",$H727="口腔诊所"),IFERROR(X727/同类汇总数据!I$5,0),IF(AND($G727="检查版",$H727="中西医诊所"),IFERROR(X727/同类汇总数据!I$6,0),IF(AND($G727="检查版",$H727="中医诊所"),IFERROR(X727/同类汇总数据!I$7,0),IF(AND($G727="检查版",$H727="口腔诊所"),IFERROR(X727/同类汇总数据!I$8,0),IF(AND($G727="互联网版",$H727="中西医诊所"),IFERROR(X727/同类汇总数据!I$9,0),IF(AND($G727="互联网版",$H727="中医诊所"),IFERROR(X727/同类汇总数据!I$10,0),IF(AND($G727="互联网版",$H727="口腔诊所"),IFERROR(X727/同类汇总数据!I$11,0))))))))))</f>
        <v>0.474442783894701</v>
      </c>
      <c r="AK727" s="61">
        <f>IF(AND($G727="正式版",$H727="中西医诊所"),IFERROR(Y727/同类汇总数据!J$3,0),IF(AND($G727="正式版",$H727="中医诊所"),IFERROR(Y727/同类汇总数据!J$4,0),IF(AND($G727="正式版",$H727="口腔诊所"),IFERROR(Y727/同类汇总数据!J$5,0),IF(AND($G727="检查版",$H727="中西医诊所"),IFERROR(Y727/同类汇总数据!J$6,0),IF(AND($G727="检查版",$H727="中医诊所"),IFERROR(Y727/同类汇总数据!J$7,0),IF(AND($G727="检查版",$H727="口腔诊所"),IFERROR(Y727/同类汇总数据!J$8,0),IF(AND($G727="互联网版",$H727="中西医诊所"),IFERROR(Y727/同类汇总数据!J$9,0),IF(AND($G727="互联网版",$H727="中医诊所"),IFERROR(Y727/同类汇总数据!J$10,0),IF(AND($G727="互联网版",$H727="口腔诊所"),IFERROR(Y727/同类汇总数据!J$11,0))))))))))</f>
        <v>0.4743722285932</v>
      </c>
      <c r="AL727" s="62" t="str">
        <f ca="1" t="shared" si="187"/>
        <v>-</v>
      </c>
      <c r="AM727" s="62" t="str">
        <f t="shared" si="188"/>
        <v/>
      </c>
      <c r="AN727" s="5" t="str">
        <f t="shared" si="189"/>
        <v>低于同行50%</v>
      </c>
      <c r="AO727" s="63">
        <f t="shared" si="190"/>
        <v>46097.4334140509</v>
      </c>
      <c r="AP727" s="5" t="str">
        <f t="shared" si="191"/>
        <v/>
      </c>
      <c r="AQ727" s="60">
        <v>45558.8791371644</v>
      </c>
    </row>
    <row r="728" ht="17" spans="1:43">
      <c r="A728" s="5">
        <f t="shared" si="192"/>
        <v>725</v>
      </c>
      <c r="B728" s="55" t="str">
        <f t="shared" si="184"/>
        <v>交易波动较大</v>
      </c>
      <c r="C728" s="2" t="str">
        <f t="shared" si="185"/>
        <v/>
      </c>
      <c r="D728" s="56" t="str">
        <f t="shared" si="186"/>
        <v>-</v>
      </c>
      <c r="E728" s="84" t="s">
        <v>1985</v>
      </c>
      <c r="F728" s="58">
        <v>45560.4407860995</v>
      </c>
      <c r="G728" s="59" t="s">
        <v>38</v>
      </c>
      <c r="H728" s="59" t="s">
        <v>39</v>
      </c>
      <c r="I728" s="59" t="s">
        <v>40</v>
      </c>
      <c r="J728" s="59" t="s">
        <v>41</v>
      </c>
      <c r="K728" s="59" t="s">
        <v>1986</v>
      </c>
      <c r="L728" s="59"/>
      <c r="M728" s="60">
        <v>46104.3582407407</v>
      </c>
      <c r="N728" s="60">
        <v>46104.3776277083</v>
      </c>
      <c r="O728" s="60"/>
      <c r="P728" s="60">
        <v>46099.4065321528</v>
      </c>
      <c r="Q728" s="60">
        <v>46104.3776566319</v>
      </c>
      <c r="R728" s="59">
        <v>4842.5</v>
      </c>
      <c r="S728" s="59">
        <v>14806.5</v>
      </c>
      <c r="T728" s="59">
        <v>53088.85</v>
      </c>
      <c r="U728" s="59">
        <v>46340.25</v>
      </c>
      <c r="V728" s="59">
        <v>140</v>
      </c>
      <c r="W728" s="59">
        <v>446</v>
      </c>
      <c r="X728" s="59">
        <v>1415</v>
      </c>
      <c r="Y728" s="59">
        <v>1235</v>
      </c>
      <c r="Z728" s="59">
        <v>131.2754957507</v>
      </c>
      <c r="AA728" s="59">
        <v>-0.060247846</v>
      </c>
      <c r="AB728" s="59">
        <v>-0.3005713246</v>
      </c>
      <c r="AC728" s="59">
        <v>-0.3982411993</v>
      </c>
      <c r="AD728" s="61">
        <f>IF(AND($G728="正式版",$H728="中西医诊所"),IFERROR(R728/同类汇总数据!C$3,0),IF(AND($G728="正式版",$H728="中医诊所"),IFERROR(R728/同类汇总数据!C$4,0),IF(AND($G728="正式版",$H728="口腔诊所"),IFERROR(R728/同类汇总数据!C$5,0),IF(AND($G728="检查版",$H728="中西医诊所"),IFERROR(R728/同类汇总数据!C$6,0),IF(AND($G728="检查版",$H728="中医诊所"),IFERROR(R728/同类汇总数据!C$7,0),IF(AND($G728="检查版",$H728="口腔诊所"),IFERROR(R728/同类汇总数据!C$8,0),IF(AND($G728="互联网版",$H728="中西医诊所"),IFERROR(R728/同类汇总数据!C$9,0),IF(AND($G728="互联网版",$H728="中医诊所"),IFERROR(R728/同类汇总数据!C$10,0),IF(AND($G728="互联网版",$H728="口腔诊所"),IFERROR(R728/同类汇总数据!C$11,0))))))))))</f>
        <v>0.529133656159936</v>
      </c>
      <c r="AE728" s="61">
        <f>IF(AND($G728="正式版",$H728="中西医诊所"),IFERROR(S728/同类汇总数据!D$3,0),IF(AND($G728="正式版",$H728="中医诊所"),IFERROR(S728/同类汇总数据!D$4,0),IF(AND($G728="正式版",$H728="口腔诊所"),IFERROR(S728/同类汇总数据!D$5,0),IF(AND($G728="检查版",$H728="中西医诊所"),IFERROR(S728/同类汇总数据!D$6,0),IF(AND($G728="检查版",$H728="中医诊所"),IFERROR(S728/同类汇总数据!D$7,0),IF(AND($G728="检查版",$H728="口腔诊所"),IFERROR(S728/同类汇总数据!D$8,0),IF(AND($G728="互联网版",$H728="中西医诊所"),IFERROR(S728/同类汇总数据!D$9,0),IF(AND($G728="互联网版",$H728="中医诊所"),IFERROR(S728/同类汇总数据!D$10,0),IF(AND($G728="互联网版",$H728="口腔诊所"),IFERROR(S728/同类汇总数据!D$11,0))))))))))</f>
        <v>0.405838720494309</v>
      </c>
      <c r="AF728" s="61">
        <f>IF(AND($G728="正式版",$H728="中西医诊所"),IFERROR(T728/同类汇总数据!E$3,0),IF(AND($G728="正式版",$H728="中医诊所"),IFERROR(T728/同类汇总数据!E$4,0),IF(AND($G728="正式版",$H728="口腔诊所"),IFERROR(T728/同类汇总数据!E$5,0),IF(AND($G728="检查版",$H728="中西医诊所"),IFERROR(T728/同类汇总数据!E$6,0),IF(AND($G728="检查版",$H728="中医诊所"),IFERROR(T728/同类汇总数据!E$7,0),IF(AND($G728="检查版",$H728="口腔诊所"),IFERROR(T728/同类汇总数据!E$8,0),IF(AND($G728="互联网版",$H728="中西医诊所"),IFERROR(T728/同类汇总数据!E$9,0),IF(AND($G728="互联网版",$H728="中医诊所"),IFERROR(T728/同类汇总数据!E$10,0),IF(AND($G728="互联网版",$H728="口腔诊所"),IFERROR(T728/同类汇总数据!E$11,0))))))))))</f>
        <v>0.486534973463874</v>
      </c>
      <c r="AG728" s="61">
        <f>IF(AND($G728="正式版",$H728="中西医诊所"),IFERROR(U728/同类汇总数据!F$3,0),IF(AND($G728="正式版",$H728="中医诊所"),IFERROR(U728/同类汇总数据!F$4,0),IF(AND($G728="正式版",$H728="口腔诊所"),IFERROR(U728/同类汇总数据!F$5,0),IF(AND($G728="检查版",$H728="中西医诊所"),IFERROR(U728/同类汇总数据!F$6,0),IF(AND($G728="检查版",$H728="中医诊所"),IFERROR(U728/同类汇总数据!F$7,0),IF(AND($G728="检查版",$H728="口腔诊所"),IFERROR(U728/同类汇总数据!F$8,0),IF(AND($G728="互联网版",$H728="中西医诊所"),IFERROR(U728/同类汇总数据!F$9,0),IF(AND($G728="互联网版",$H728="中医诊所"),IFERROR(U728/同类汇总数据!F$10,0),IF(AND($G728="互联网版",$H728="口腔诊所"),IFERROR(U728/同类汇总数据!F$11,0))))))))))</f>
        <v>0.483097516536201</v>
      </c>
      <c r="AH728" s="61">
        <f>IF(AND($G728="正式版",$H728="中西医诊所"),IFERROR(V728/同类汇总数据!G$3,0),IF(AND($G728="正式版",$H728="中医诊所"),IFERROR(V728/同类汇总数据!G$4,0),IF(AND($G728="正式版",$H728="口腔诊所"),IFERROR(V728/同类汇总数据!G$5,0),IF(AND($G728="检查版",$H728="中西医诊所"),IFERROR(V728/同类汇总数据!G$6,0),IF(AND($G728="检查版",$H728="中医诊所"),IFERROR(V728/同类汇总数据!G$7,0),IF(AND($G728="检查版",$H728="口腔诊所"),IFERROR(V728/同类汇总数据!G$8,0),IF(AND($G728="互联网版",$H728="中西医诊所"),IFERROR(V728/同类汇总数据!G$9,0),IF(AND($G728="互联网版",$H728="中医诊所"),IFERROR(V728/同类汇总数据!G$10,0),IF(AND($G728="互联网版",$H728="口腔诊所"),IFERROR(V728/同类汇总数据!G$11,0))))))))))</f>
        <v>1.47677611335733</v>
      </c>
      <c r="AI728" s="61">
        <f>IF(AND($G728="正式版",$H728="中西医诊所"),IFERROR(W728/同类汇总数据!H$3,0),IF(AND($G728="正式版",$H728="中医诊所"),IFERROR(W728/同类汇总数据!H$4,0),IF(AND($G728="正式版",$H728="口腔诊所"),IFERROR(W728/同类汇总数据!H$5,0),IF(AND($G728="检查版",$H728="中西医诊所"),IFERROR(W728/同类汇总数据!H$6,0),IF(AND($G728="检查版",$H728="中医诊所"),IFERROR(W728/同类汇总数据!H$7,0),IF(AND($G728="检查版",$H728="口腔诊所"),IFERROR(W728/同类汇总数据!H$8,0),IF(AND($G728="互联网版",$H728="中西医诊所"),IFERROR(W728/同类汇总数据!H$9,0),IF(AND($G728="互联网版",$H728="中医诊所"),IFERROR(W728/同类汇总数据!H$10,0),IF(AND($G728="互联网版",$H728="口腔诊所"),IFERROR(W728/同类汇总数据!H$11,0))))))))))</f>
        <v>1.21981104415825</v>
      </c>
      <c r="AJ728" s="61">
        <f>IF(AND($G728="正式版",$H728="中西医诊所"),IFERROR(X728/同类汇总数据!I$3,0),IF(AND($G728="正式版",$H728="中医诊所"),IFERROR(X728/同类汇总数据!I$4,0),IF(AND($G728="正式版",$H728="口腔诊所"),IFERROR(X728/同类汇总数据!I$5,0),IF(AND($G728="检查版",$H728="中西医诊所"),IFERROR(X728/同类汇总数据!I$6,0),IF(AND($G728="检查版",$H728="中医诊所"),IFERROR(X728/同类汇总数据!I$7,0),IF(AND($G728="检查版",$H728="口腔诊所"),IFERROR(X728/同类汇总数据!I$8,0),IF(AND($G728="互联网版",$H728="中西医诊所"),IFERROR(X728/同类汇总数据!I$9,0),IF(AND($G728="互联网版",$H728="中医诊所"),IFERROR(X728/同类汇总数据!I$10,0),IF(AND($G728="互联网版",$H728="口腔诊所"),IFERROR(X728/同类汇总数据!I$11,0))))))))))</f>
        <v>1.25120489262672</v>
      </c>
      <c r="AK728" s="61">
        <f>IF(AND($G728="正式版",$H728="中西医诊所"),IFERROR(Y728/同类汇总数据!J$3,0),IF(AND($G728="正式版",$H728="中医诊所"),IFERROR(Y728/同类汇总数据!J$4,0),IF(AND($G728="正式版",$H728="口腔诊所"),IFERROR(Y728/同类汇总数据!J$5,0),IF(AND($G728="检查版",$H728="中西医诊所"),IFERROR(Y728/同类汇总数据!J$6,0),IF(AND($G728="检查版",$H728="中医诊所"),IFERROR(Y728/同类汇总数据!J$7,0),IF(AND($G728="检查版",$H728="口腔诊所"),IFERROR(Y728/同类汇总数据!J$8,0),IF(AND($G728="互联网版",$H728="中西医诊所"),IFERROR(Y728/同类汇总数据!J$9,0),IF(AND($G728="互联网版",$H728="中医诊所"),IFERROR(Y728/同类汇总数据!J$10,0),IF(AND($G728="互联网版",$H728="口腔诊所"),IFERROR(Y728/同类汇总数据!J$11,0))))))))))</f>
        <v>1.23403449141392</v>
      </c>
      <c r="AL728" s="62" t="str">
        <f ca="1" t="shared" si="187"/>
        <v>-</v>
      </c>
      <c r="AM728" s="62" t="str">
        <f t="shared" si="188"/>
        <v>低于同行50%</v>
      </c>
      <c r="AN728" s="5" t="str">
        <f t="shared" si="189"/>
        <v>高于同行20%</v>
      </c>
      <c r="AO728" s="63">
        <f t="shared" si="190"/>
        <v>46104.3776566319</v>
      </c>
      <c r="AP728" s="5" t="str">
        <f t="shared" si="191"/>
        <v/>
      </c>
      <c r="AQ728" s="60">
        <v>45558.8808521644</v>
      </c>
    </row>
    <row r="729" ht="17" spans="1:43">
      <c r="A729" s="5">
        <f t="shared" si="192"/>
        <v>726</v>
      </c>
      <c r="B729" s="55" t="str">
        <f t="shared" si="184"/>
        <v>连续三月交易上升</v>
      </c>
      <c r="C729" s="2" t="str">
        <f t="shared" si="185"/>
        <v/>
      </c>
      <c r="D729" s="56" t="str">
        <f t="shared" si="186"/>
        <v>-</v>
      </c>
      <c r="E729" s="84" t="s">
        <v>1987</v>
      </c>
      <c r="F729" s="58">
        <v>45561.7664787153</v>
      </c>
      <c r="G729" s="59" t="s">
        <v>38</v>
      </c>
      <c r="H729" s="59" t="s">
        <v>63</v>
      </c>
      <c r="I729" s="59" t="s">
        <v>40</v>
      </c>
      <c r="J729" s="59" t="s">
        <v>149</v>
      </c>
      <c r="K729" s="59" t="s">
        <v>1988</v>
      </c>
      <c r="L729" s="59"/>
      <c r="M729" s="60">
        <v>46103.361087963</v>
      </c>
      <c r="N729" s="60">
        <v>46103.5798583565</v>
      </c>
      <c r="O729" s="60"/>
      <c r="P729" s="60">
        <v>46058.7078531018</v>
      </c>
      <c r="Q729" s="60"/>
      <c r="R729" s="59">
        <v>18705</v>
      </c>
      <c r="S729" s="59">
        <v>43473</v>
      </c>
      <c r="T729" s="59">
        <v>111974</v>
      </c>
      <c r="U729" s="59">
        <v>100729</v>
      </c>
      <c r="V729" s="59">
        <v>13</v>
      </c>
      <c r="W729" s="59">
        <v>44</v>
      </c>
      <c r="X729" s="59">
        <v>108</v>
      </c>
      <c r="Y729" s="59">
        <v>95</v>
      </c>
      <c r="Z729" s="85" t="s">
        <v>1989</v>
      </c>
      <c r="AA729" s="59">
        <v>0.3174434814</v>
      </c>
      <c r="AB729" s="59">
        <v>-0.0705574177</v>
      </c>
      <c r="AC729" s="59">
        <v>-0.0882171658</v>
      </c>
      <c r="AD729" s="61">
        <f>IF(AND($G729="正式版",$H729="中西医诊所"),IFERROR(R729/同类汇总数据!C$3,0),IF(AND($G729="正式版",$H729="中医诊所"),IFERROR(R729/同类汇总数据!C$4,0),IF(AND($G729="正式版",$H729="口腔诊所"),IFERROR(R729/同类汇总数据!C$5,0),IF(AND($G729="检查版",$H729="中西医诊所"),IFERROR(R729/同类汇总数据!C$6,0),IF(AND($G729="检查版",$H729="中医诊所"),IFERROR(R729/同类汇总数据!C$7,0),IF(AND($G729="检查版",$H729="口腔诊所"),IFERROR(R729/同类汇总数据!C$8,0),IF(AND($G729="互联网版",$H729="中西医诊所"),IFERROR(R729/同类汇总数据!C$9,0),IF(AND($G729="互联网版",$H729="中医诊所"),IFERROR(R729/同类汇总数据!C$10,0),IF(AND($G729="互联网版",$H729="口腔诊所"),IFERROR(R729/同类汇总数据!C$11,0))))))))))</f>
        <v>1.87095950687855</v>
      </c>
      <c r="AE729" s="61">
        <f>IF(AND($G729="正式版",$H729="中西医诊所"),IFERROR(S729/同类汇总数据!D$3,0),IF(AND($G729="正式版",$H729="中医诊所"),IFERROR(S729/同类汇总数据!D$4,0),IF(AND($G729="正式版",$H729="口腔诊所"),IFERROR(S729/同类汇总数据!D$5,0),IF(AND($G729="检查版",$H729="中西医诊所"),IFERROR(S729/同类汇总数据!D$6,0),IF(AND($G729="检查版",$H729="中医诊所"),IFERROR(S729/同类汇总数据!D$7,0),IF(AND($G729="检查版",$H729="口腔诊所"),IFERROR(S729/同类汇总数据!D$8,0),IF(AND($G729="互联网版",$H729="中西医诊所"),IFERROR(S729/同类汇总数据!D$9,0),IF(AND($G729="互联网版",$H729="中医诊所"),IFERROR(S729/同类汇总数据!D$10,0),IF(AND($G729="互联网版",$H729="口腔诊所"),IFERROR(S729/同类汇总数据!D$11,0))))))))))</f>
        <v>1.00097116480892</v>
      </c>
      <c r="AF729" s="61">
        <f>IF(AND($G729="正式版",$H729="中西医诊所"),IFERROR(T729/同类汇总数据!E$3,0),IF(AND($G729="正式版",$H729="中医诊所"),IFERROR(T729/同类汇总数据!E$4,0),IF(AND($G729="正式版",$H729="口腔诊所"),IFERROR(T729/同类汇总数据!E$5,0),IF(AND($G729="检查版",$H729="中西医诊所"),IFERROR(T729/同类汇总数据!E$6,0),IF(AND($G729="检查版",$H729="中医诊所"),IFERROR(T729/同类汇总数据!E$7,0),IF(AND($G729="检查版",$H729="口腔诊所"),IFERROR(T729/同类汇总数据!E$8,0),IF(AND($G729="互联网版",$H729="中西医诊所"),IFERROR(T729/同类汇总数据!E$9,0),IF(AND($G729="互联网版",$H729="中医诊所"),IFERROR(T729/同类汇总数据!E$10,0),IF(AND($G729="互联网版",$H729="口腔诊所"),IFERROR(T729/同类汇总数据!E$11,0))))))))))</f>
        <v>1.00998528996156</v>
      </c>
      <c r="AG729" s="61">
        <f>IF(AND($G729="正式版",$H729="中西医诊所"),IFERROR(U729/同类汇总数据!F$3,0),IF(AND($G729="正式版",$H729="中医诊所"),IFERROR(U729/同类汇总数据!F$4,0),IF(AND($G729="正式版",$H729="口腔诊所"),IFERROR(U729/同类汇总数据!F$5,0),IF(AND($G729="检查版",$H729="中西医诊所"),IFERROR(U729/同类汇总数据!F$6,0),IF(AND($G729="检查版",$H729="中医诊所"),IFERROR(U729/同类汇总数据!F$7,0),IF(AND($G729="检查版",$H729="口腔诊所"),IFERROR(U729/同类汇总数据!F$8,0),IF(AND($G729="互联网版",$H729="中西医诊所"),IFERROR(U729/同类汇总数据!F$9,0),IF(AND($G729="互联网版",$H729="中医诊所"),IFERROR(U729/同类汇总数据!F$10,0),IF(AND($G729="互联网版",$H729="口腔诊所"),IFERROR(U729/同类汇总数据!F$11,0))))))))))</f>
        <v>1.00831852212923</v>
      </c>
      <c r="AH729" s="61">
        <f>IF(AND($G729="正式版",$H729="中西医诊所"),IFERROR(V729/同类汇总数据!G$3,0),IF(AND($G729="正式版",$H729="中医诊所"),IFERROR(V729/同类汇总数据!G$4,0),IF(AND($G729="正式版",$H729="口腔诊所"),IFERROR(V729/同类汇总数据!G$5,0),IF(AND($G729="检查版",$H729="中西医诊所"),IFERROR(V729/同类汇总数据!G$6,0),IF(AND($G729="检查版",$H729="中医诊所"),IFERROR(V729/同类汇总数据!G$7,0),IF(AND($G729="检查版",$H729="口腔诊所"),IFERROR(V729/同类汇总数据!G$8,0),IF(AND($G729="互联网版",$H729="中西医诊所"),IFERROR(V729/同类汇总数据!G$9,0),IF(AND($G729="互联网版",$H729="中医诊所"),IFERROR(V729/同类汇总数据!G$10,0),IF(AND($G729="互联网版",$H729="口腔诊所"),IFERROR(V729/同类汇总数据!G$11,0))))))))))</f>
        <v>0.966083053416961</v>
      </c>
      <c r="AI729" s="61">
        <f>IF(AND($G729="正式版",$H729="中西医诊所"),IFERROR(W729/同类汇总数据!H$3,0),IF(AND($G729="正式版",$H729="中医诊所"),IFERROR(W729/同类汇总数据!H$4,0),IF(AND($G729="正式版",$H729="口腔诊所"),IFERROR(W729/同类汇总数据!H$5,0),IF(AND($G729="检查版",$H729="中西医诊所"),IFERROR(W729/同类汇总数据!H$6,0),IF(AND($G729="检查版",$H729="中医诊所"),IFERROR(W729/同类汇总数据!H$7,0),IF(AND($G729="检查版",$H729="口腔诊所"),IFERROR(W729/同类汇总数据!H$8,0),IF(AND($G729="互联网版",$H729="中西医诊所"),IFERROR(W729/同类汇总数据!H$9,0),IF(AND($G729="互联网版",$H729="中医诊所"),IFERROR(W729/同类汇总数据!H$10,0),IF(AND($G729="互联网版",$H729="口腔诊所"),IFERROR(W729/同类汇总数据!H$11,0))))))))))</f>
        <v>0.77483477528911</v>
      </c>
      <c r="AJ729" s="61">
        <f>IF(AND($G729="正式版",$H729="中西医诊所"),IFERROR(X729/同类汇总数据!I$3,0),IF(AND($G729="正式版",$H729="中医诊所"),IFERROR(X729/同类汇总数据!I$4,0),IF(AND($G729="正式版",$H729="口腔诊所"),IFERROR(X729/同类汇总数据!I$5,0),IF(AND($G729="检查版",$H729="中西医诊所"),IFERROR(X729/同类汇总数据!I$6,0),IF(AND($G729="检查版",$H729="中医诊所"),IFERROR(X729/同类汇总数据!I$7,0),IF(AND($G729="检查版",$H729="口腔诊所"),IFERROR(X729/同类汇总数据!I$8,0),IF(AND($G729="互联网版",$H729="中西医诊所"),IFERROR(X729/同类汇总数据!I$9,0),IF(AND($G729="互联网版",$H729="中医诊所"),IFERROR(X729/同类汇总数据!I$10,0),IF(AND($G729="互联网版",$H729="口腔诊所"),IFERROR(X729/同类汇总数据!I$11,0))))))))))</f>
        <v>0.731997438008967</v>
      </c>
      <c r="AK729" s="61">
        <f>IF(AND($G729="正式版",$H729="中西医诊所"),IFERROR(Y729/同类汇总数据!J$3,0),IF(AND($G729="正式版",$H729="中医诊所"),IFERROR(Y729/同类汇总数据!J$4,0),IF(AND($G729="正式版",$H729="口腔诊所"),IFERROR(Y729/同类汇总数据!J$5,0),IF(AND($G729="检查版",$H729="中西医诊所"),IFERROR(Y729/同类汇总数据!J$6,0),IF(AND($G729="检查版",$H729="中医诊所"),IFERROR(Y729/同类汇总数据!J$7,0),IF(AND($G729="检查版",$H729="口腔诊所"),IFERROR(Y729/同类汇总数据!J$8,0),IF(AND($G729="互联网版",$H729="中西医诊所"),IFERROR(Y729/同类汇总数据!J$9,0),IF(AND($G729="互联网版",$H729="中医诊所"),IFERROR(Y729/同类汇总数据!J$10,0),IF(AND($G729="互联网版",$H729="口腔诊所"),IFERROR(Y729/同类汇总数据!J$11,0))))))))))</f>
        <v>0.715323201846889</v>
      </c>
      <c r="AL729" s="62" t="str">
        <f ca="1" t="shared" si="187"/>
        <v>-</v>
      </c>
      <c r="AM729" s="62" t="str">
        <f t="shared" si="188"/>
        <v/>
      </c>
      <c r="AN729" s="5" t="str">
        <f t="shared" si="189"/>
        <v/>
      </c>
      <c r="AO729" s="63">
        <f t="shared" si="190"/>
        <v>46103.5798583565</v>
      </c>
      <c r="AP729" s="5" t="str">
        <f t="shared" si="191"/>
        <v/>
      </c>
      <c r="AQ729" s="60">
        <v>45559.4748193519</v>
      </c>
    </row>
    <row r="730" ht="17" spans="1:43">
      <c r="A730" s="5">
        <f t="shared" si="192"/>
        <v>727</v>
      </c>
      <c r="B730" s="55" t="str">
        <f t="shared" si="184"/>
        <v>连续三月交易上升</v>
      </c>
      <c r="C730" s="2" t="str">
        <f t="shared" si="185"/>
        <v/>
      </c>
      <c r="D730" s="56" t="str">
        <f t="shared" si="186"/>
        <v>-</v>
      </c>
      <c r="E730" s="84" t="s">
        <v>1990</v>
      </c>
      <c r="F730" s="58">
        <v>45562.5349849769</v>
      </c>
      <c r="G730" s="59" t="s">
        <v>38</v>
      </c>
      <c r="H730" s="59" t="s">
        <v>66</v>
      </c>
      <c r="I730" s="59" t="s">
        <v>40</v>
      </c>
      <c r="J730" s="59" t="s">
        <v>520</v>
      </c>
      <c r="K730" s="59" t="s">
        <v>1991</v>
      </c>
      <c r="L730" s="59" t="s">
        <v>1992</v>
      </c>
      <c r="M730" s="60">
        <v>46102.7447800926</v>
      </c>
      <c r="N730" s="60">
        <v>46099.7428226852</v>
      </c>
      <c r="O730" s="60">
        <v>46099.7396316319</v>
      </c>
      <c r="P730" s="60">
        <v>45962.7458460648</v>
      </c>
      <c r="Q730" s="60">
        <v>46099.7628984375</v>
      </c>
      <c r="R730" s="59">
        <v>578.94</v>
      </c>
      <c r="S730" s="59">
        <v>3390.79</v>
      </c>
      <c r="T730" s="59">
        <v>7343.29</v>
      </c>
      <c r="U730" s="59">
        <v>6970.65</v>
      </c>
      <c r="V730" s="59">
        <v>2</v>
      </c>
      <c r="W730" s="59">
        <v>12</v>
      </c>
      <c r="X730" s="59">
        <v>28</v>
      </c>
      <c r="Y730" s="59">
        <v>27</v>
      </c>
      <c r="Z730" s="59">
        <v>316.8477272727</v>
      </c>
      <c r="AA730" s="59">
        <v>0.658023158</v>
      </c>
      <c r="AB730" s="59">
        <v>0.0721707857</v>
      </c>
      <c r="AC730" s="59">
        <v>-0.6297062763</v>
      </c>
      <c r="AD730" s="61">
        <f>IF(AND($G730="正式版",$H730="中西医诊所"),IFERROR(R730/同类汇总数据!C$3,0),IF(AND($G730="正式版",$H730="中医诊所"),IFERROR(R730/同类汇总数据!C$4,0),IF(AND($G730="正式版",$H730="口腔诊所"),IFERROR(R730/同类汇总数据!C$5,0),IF(AND($G730="检查版",$H730="中西医诊所"),IFERROR(R730/同类汇总数据!C$6,0),IF(AND($G730="检查版",$H730="中医诊所"),IFERROR(R730/同类汇总数据!C$7,0),IF(AND($G730="检查版",$H730="口腔诊所"),IFERROR(R730/同类汇总数据!C$8,0),IF(AND($G730="互联网版",$H730="中西医诊所"),IFERROR(R730/同类汇总数据!C$9,0),IF(AND($G730="互联网版",$H730="中医诊所"),IFERROR(R730/同类汇总数据!C$10,0),IF(AND($G730="互联网版",$H730="口腔诊所"),IFERROR(R730/同类汇总数据!C$11,0))))))))))</f>
        <v>0.083336578403376</v>
      </c>
      <c r="AE730" s="61">
        <f>IF(AND($G730="正式版",$H730="中西医诊所"),IFERROR(S730/同类汇总数据!D$3,0),IF(AND($G730="正式版",$H730="中医诊所"),IFERROR(S730/同类汇总数据!D$4,0),IF(AND($G730="正式版",$H730="口腔诊所"),IFERROR(S730/同类汇总数据!D$5,0),IF(AND($G730="检查版",$H730="中西医诊所"),IFERROR(S730/同类汇总数据!D$6,0),IF(AND($G730="检查版",$H730="中医诊所"),IFERROR(S730/同类汇总数据!D$7,0),IF(AND($G730="检查版",$H730="口腔诊所"),IFERROR(S730/同类汇总数据!D$8,0),IF(AND($G730="互联网版",$H730="中西医诊所"),IFERROR(S730/同类汇总数据!D$9,0),IF(AND($G730="互联网版",$H730="中医诊所"),IFERROR(S730/同类汇总数据!D$10,0),IF(AND($G730="互联网版",$H730="口腔诊所"),IFERROR(S730/同类汇总数据!D$11,0))))))))))</f>
        <v>0.125797919898585</v>
      </c>
      <c r="AF730" s="61">
        <f>IF(AND($G730="正式版",$H730="中西医诊所"),IFERROR(T730/同类汇总数据!E$3,0),IF(AND($G730="正式版",$H730="中医诊所"),IFERROR(T730/同类汇总数据!E$4,0),IF(AND($G730="正式版",$H730="口腔诊所"),IFERROR(T730/同类汇总数据!E$5,0),IF(AND($G730="检查版",$H730="中西医诊所"),IFERROR(T730/同类汇总数据!E$6,0),IF(AND($G730="检查版",$H730="中医诊所"),IFERROR(T730/同类汇总数据!E$7,0),IF(AND($G730="检查版",$H730="口腔诊所"),IFERROR(T730/同类汇总数据!E$8,0),IF(AND($G730="互联网版",$H730="中西医诊所"),IFERROR(T730/同类汇总数据!E$9,0),IF(AND($G730="互联网版",$H730="中医诊所"),IFERROR(T730/同类汇总数据!E$10,0),IF(AND($G730="互联网版",$H730="口腔诊所"),IFERROR(T730/同类汇总数据!E$11,0))))))))))</f>
        <v>0.0943568183026429</v>
      </c>
      <c r="AG730" s="61">
        <f>IF(AND($G730="正式版",$H730="中西医诊所"),IFERROR(U730/同类汇总数据!F$3,0),IF(AND($G730="正式版",$H730="中医诊所"),IFERROR(U730/同类汇总数据!F$4,0),IF(AND($G730="正式版",$H730="口腔诊所"),IFERROR(U730/同类汇总数据!F$5,0),IF(AND($G730="检查版",$H730="中西医诊所"),IFERROR(U730/同类汇总数据!F$6,0),IF(AND($G730="检查版",$H730="中医诊所"),IFERROR(U730/同类汇总数据!F$7,0),IF(AND($G730="检查版",$H730="口腔诊所"),IFERROR(U730/同类汇总数据!F$8,0),IF(AND($G730="互联网版",$H730="中西医诊所"),IFERROR(U730/同类汇总数据!F$9,0),IF(AND($G730="互联网版",$H730="中医诊所"),IFERROR(U730/同类汇总数据!F$10,0),IF(AND($G730="互联网版",$H730="口腔诊所"),IFERROR(U730/同类汇总数据!F$11,0))))))))))</f>
        <v>0.104371327974274</v>
      </c>
      <c r="AH730" s="61">
        <f>IF(AND($G730="正式版",$H730="中西医诊所"),IFERROR(V730/同类汇总数据!G$3,0),IF(AND($G730="正式版",$H730="中医诊所"),IFERROR(V730/同类汇总数据!G$4,0),IF(AND($G730="正式版",$H730="口腔诊所"),IFERROR(V730/同类汇总数据!G$5,0),IF(AND($G730="检查版",$H730="中西医诊所"),IFERROR(V730/同类汇总数据!G$6,0),IF(AND($G730="检查版",$H730="中医诊所"),IFERROR(V730/同类汇总数据!G$7,0),IF(AND($G730="检查版",$H730="口腔诊所"),IFERROR(V730/同类汇总数据!G$8,0),IF(AND($G730="互联网版",$H730="中西医诊所"),IFERROR(V730/同类汇总数据!G$9,0),IF(AND($G730="互联网版",$H730="中医诊所"),IFERROR(V730/同类汇总数据!G$10,0),IF(AND($G730="互联网版",$H730="口腔诊所"),IFERROR(V730/同类汇总数据!G$11,0))))))))))</f>
        <v>0.0451786476675394</v>
      </c>
      <c r="AI730" s="61">
        <f>IF(AND($G730="正式版",$H730="中西医诊所"),IFERROR(W730/同类汇总数据!H$3,0),IF(AND($G730="正式版",$H730="中医诊所"),IFERROR(W730/同类汇总数据!H$4,0),IF(AND($G730="正式版",$H730="口腔诊所"),IFERROR(W730/同类汇总数据!H$5,0),IF(AND($G730="检查版",$H730="中西医诊所"),IFERROR(W730/同类汇总数据!H$6,0),IF(AND($G730="检查版",$H730="中医诊所"),IFERROR(W730/同类汇总数据!H$7,0),IF(AND($G730="检查版",$H730="口腔诊所"),IFERROR(W730/同类汇总数据!H$8,0),IF(AND($G730="互联网版",$H730="中西医诊所"),IFERROR(W730/同类汇总数据!H$9,0),IF(AND($G730="互联网版",$H730="中医诊所"),IFERROR(W730/同类汇总数据!H$10,0),IF(AND($G730="互联网版",$H730="口腔诊所"),IFERROR(W730/同类汇总数据!H$11,0))))))))))</f>
        <v>0.0681962711415544</v>
      </c>
      <c r="AJ730" s="61">
        <f>IF(AND($G730="正式版",$H730="中西医诊所"),IFERROR(X730/同类汇总数据!I$3,0),IF(AND($G730="正式版",$H730="中医诊所"),IFERROR(X730/同类汇总数据!I$4,0),IF(AND($G730="正式版",$H730="口腔诊所"),IFERROR(X730/同类汇总数据!I$5,0),IF(AND($G730="检查版",$H730="中西医诊所"),IFERROR(X730/同类汇总数据!I$6,0),IF(AND($G730="检查版",$H730="中医诊所"),IFERROR(X730/同类汇总数据!I$7,0),IF(AND($G730="检查版",$H730="口腔诊所"),IFERROR(X730/同类汇总数据!I$8,0),IF(AND($G730="互联网版",$H730="中西医诊所"),IFERROR(X730/同类汇总数据!I$9,0),IF(AND($G730="互联网版",$H730="中医诊所"),IFERROR(X730/同类汇总数据!I$10,0),IF(AND($G730="互联网版",$H730="口腔诊所"),IFERROR(X730/同类汇总数据!I$11,0))))))))))</f>
        <v>0.054232981012646</v>
      </c>
      <c r="AK730" s="61">
        <f>IF(AND($G730="正式版",$H730="中西医诊所"),IFERROR(Y730/同类汇总数据!J$3,0),IF(AND($G730="正式版",$H730="中医诊所"),IFERROR(Y730/同类汇总数据!J$4,0),IF(AND($G730="正式版",$H730="口腔诊所"),IFERROR(Y730/同类汇总数据!J$5,0),IF(AND($G730="检查版",$H730="中西医诊所"),IFERROR(Y730/同类汇总数据!J$6,0),IF(AND($G730="检查版",$H730="中医诊所"),IFERROR(Y730/同类汇总数据!J$7,0),IF(AND($G730="检查版",$H730="口腔诊所"),IFERROR(Y730/同类汇总数据!J$8,0),IF(AND($G730="互联网版",$H730="中西医诊所"),IFERROR(Y730/同类汇总数据!J$9,0),IF(AND($G730="互联网版",$H730="中医诊所"),IFERROR(Y730/同类汇总数据!J$10,0),IF(AND($G730="互联网版",$H730="口腔诊所"),IFERROR(Y730/同类汇总数据!J$11,0))))))))))</f>
        <v>0.059241550180226</v>
      </c>
      <c r="AL730" s="62" t="str">
        <f ca="1" t="shared" si="187"/>
        <v>-</v>
      </c>
      <c r="AM730" s="62" t="str">
        <f t="shared" si="188"/>
        <v>低于同行20%</v>
      </c>
      <c r="AN730" s="5" t="str">
        <f t="shared" si="189"/>
        <v>低于同行20%</v>
      </c>
      <c r="AO730" s="63">
        <f t="shared" si="190"/>
        <v>46102.7447800926</v>
      </c>
      <c r="AP730" s="5" t="str">
        <f t="shared" si="191"/>
        <v/>
      </c>
      <c r="AQ730" s="60">
        <v>45560.4407860995</v>
      </c>
    </row>
    <row r="731" ht="17" spans="1:43">
      <c r="A731" s="5">
        <f t="shared" si="192"/>
        <v>728</v>
      </c>
      <c r="B731" s="55" t="str">
        <f t="shared" si="184"/>
        <v>连续三月交易上升</v>
      </c>
      <c r="C731" s="2" t="str">
        <f t="shared" si="185"/>
        <v/>
      </c>
      <c r="D731" s="56" t="str">
        <f t="shared" si="186"/>
        <v>-</v>
      </c>
      <c r="E731" s="84" t="s">
        <v>1993</v>
      </c>
      <c r="F731" s="58">
        <v>45562.6594588426</v>
      </c>
      <c r="G731" s="59" t="s">
        <v>38</v>
      </c>
      <c r="H731" s="59" t="s">
        <v>66</v>
      </c>
      <c r="I731" s="59" t="s">
        <v>40</v>
      </c>
      <c r="J731" s="59" t="s">
        <v>182</v>
      </c>
      <c r="K731" s="59" t="s">
        <v>1994</v>
      </c>
      <c r="L731" s="59"/>
      <c r="M731" s="60">
        <v>46104.3400578704</v>
      </c>
      <c r="N731" s="60">
        <v>46104.3916377199</v>
      </c>
      <c r="O731" s="60"/>
      <c r="P731" s="60">
        <v>46099.6003237847</v>
      </c>
      <c r="Q731" s="60">
        <v>46104.3917435069</v>
      </c>
      <c r="R731" s="59">
        <v>10305.73</v>
      </c>
      <c r="S731" s="59">
        <v>34168.25</v>
      </c>
      <c r="T731" s="59">
        <v>89629.96</v>
      </c>
      <c r="U731" s="59">
        <v>81317.82</v>
      </c>
      <c r="V731" s="59">
        <v>86</v>
      </c>
      <c r="W731" s="59">
        <v>334</v>
      </c>
      <c r="X731" s="59">
        <v>869</v>
      </c>
      <c r="Y731" s="59">
        <v>789</v>
      </c>
      <c r="Z731" s="59">
        <v>156.681734104</v>
      </c>
      <c r="AA731" s="59">
        <v>0.4447725688</v>
      </c>
      <c r="AB731" s="59">
        <v>-0.2565866364</v>
      </c>
      <c r="AC731" s="59">
        <v>-0.0055856631</v>
      </c>
      <c r="AD731" s="61">
        <f>IF(AND($G731="正式版",$H731="中西医诊所"),IFERROR(R731/同类汇总数据!C$3,0),IF(AND($G731="正式版",$H731="中医诊所"),IFERROR(R731/同类汇总数据!C$4,0),IF(AND($G731="正式版",$H731="口腔诊所"),IFERROR(R731/同类汇总数据!C$5,0),IF(AND($G731="检查版",$H731="中西医诊所"),IFERROR(R731/同类汇总数据!C$6,0),IF(AND($G731="检查版",$H731="中医诊所"),IFERROR(R731/同类汇总数据!C$7,0),IF(AND($G731="检查版",$H731="口腔诊所"),IFERROR(R731/同类汇总数据!C$8,0),IF(AND($G731="互联网版",$H731="中西医诊所"),IFERROR(R731/同类汇总数据!C$9,0),IF(AND($G731="互联网版",$H731="中医诊所"),IFERROR(R731/同类汇总数据!C$10,0),IF(AND($G731="互联网版",$H731="口腔诊所"),IFERROR(R731/同类汇总数据!C$11,0))))))))))</f>
        <v>1.4834771757851</v>
      </c>
      <c r="AE731" s="61">
        <f>IF(AND($G731="正式版",$H731="中西医诊所"),IFERROR(S731/同类汇总数据!D$3,0),IF(AND($G731="正式版",$H731="中医诊所"),IFERROR(S731/同类汇总数据!D$4,0),IF(AND($G731="正式版",$H731="口腔诊所"),IFERROR(S731/同类汇总数据!D$5,0),IF(AND($G731="检查版",$H731="中西医诊所"),IFERROR(S731/同类汇总数据!D$6,0),IF(AND($G731="检查版",$H731="中医诊所"),IFERROR(S731/同类汇总数据!D$7,0),IF(AND($G731="检查版",$H731="口腔诊所"),IFERROR(S731/同类汇总数据!D$8,0),IF(AND($G731="互联网版",$H731="中西医诊所"),IFERROR(S731/同类汇总数据!D$9,0),IF(AND($G731="互联网版",$H731="中医诊所"),IFERROR(S731/同类汇总数据!D$10,0),IF(AND($G731="互联网版",$H731="口腔诊所"),IFERROR(S731/同类汇总数据!D$11,0))))))))))</f>
        <v>1.26763815411005</v>
      </c>
      <c r="AF731" s="61">
        <f>IF(AND($G731="正式版",$H731="中西医诊所"),IFERROR(T731/同类汇总数据!E$3,0),IF(AND($G731="正式版",$H731="中医诊所"),IFERROR(T731/同类汇总数据!E$4,0),IF(AND($G731="正式版",$H731="口腔诊所"),IFERROR(T731/同类汇总数据!E$5,0),IF(AND($G731="检查版",$H731="中西医诊所"),IFERROR(T731/同类汇总数据!E$6,0),IF(AND($G731="检查版",$H731="中医诊所"),IFERROR(T731/同类汇总数据!E$7,0),IF(AND($G731="检查版",$H731="口腔诊所"),IFERROR(T731/同类汇总数据!E$8,0),IF(AND($G731="互联网版",$H731="中西医诊所"),IFERROR(T731/同类汇总数据!E$9,0),IF(AND($G731="互联网版",$H731="中医诊所"),IFERROR(T731/同类汇总数据!E$10,0),IF(AND($G731="互联网版",$H731="口腔诊所"),IFERROR(T731/同类汇总数据!E$11,0))))))))))</f>
        <v>1.15169057060162</v>
      </c>
      <c r="AG731" s="61">
        <f>IF(AND($G731="正式版",$H731="中西医诊所"),IFERROR(U731/同类汇总数据!F$3,0),IF(AND($G731="正式版",$H731="中医诊所"),IFERROR(U731/同类汇总数据!F$4,0),IF(AND($G731="正式版",$H731="口腔诊所"),IFERROR(U731/同类汇总数据!F$5,0),IF(AND($G731="检查版",$H731="中西医诊所"),IFERROR(U731/同类汇总数据!F$6,0),IF(AND($G731="检查版",$H731="中医诊所"),IFERROR(U731/同类汇总数据!F$7,0),IF(AND($G731="检查版",$H731="口腔诊所"),IFERROR(U731/同类汇总数据!F$8,0),IF(AND($G731="互联网版",$H731="中西医诊所"),IFERROR(U731/同类汇总数据!F$9,0),IF(AND($G731="互联网版",$H731="中医诊所"),IFERROR(U731/同类汇总数据!F$10,0),IF(AND($G731="互联网版",$H731="口腔诊所"),IFERROR(U731/同类汇总数据!F$11,0))))))))))</f>
        <v>1.21756921684103</v>
      </c>
      <c r="AH731" s="61">
        <f>IF(AND($G731="正式版",$H731="中西医诊所"),IFERROR(V731/同类汇总数据!G$3,0),IF(AND($G731="正式版",$H731="中医诊所"),IFERROR(V731/同类汇总数据!G$4,0),IF(AND($G731="正式版",$H731="口腔诊所"),IFERROR(V731/同类汇总数据!G$5,0),IF(AND($G731="检查版",$H731="中西医诊所"),IFERROR(V731/同类汇总数据!G$6,0),IF(AND($G731="检查版",$H731="中医诊所"),IFERROR(V731/同类汇总数据!G$7,0),IF(AND($G731="检查版",$H731="口腔诊所"),IFERROR(V731/同类汇总数据!G$8,0),IF(AND($G731="互联网版",$H731="中西医诊所"),IFERROR(V731/同类汇总数据!G$9,0),IF(AND($G731="互联网版",$H731="中医诊所"),IFERROR(V731/同类汇总数据!G$10,0),IF(AND($G731="互联网版",$H731="口腔诊所"),IFERROR(V731/同类汇总数据!G$11,0))))))))))</f>
        <v>1.94268184970419</v>
      </c>
      <c r="AI731" s="61">
        <f>IF(AND($G731="正式版",$H731="中西医诊所"),IFERROR(W731/同类汇总数据!H$3,0),IF(AND($G731="正式版",$H731="中医诊所"),IFERROR(W731/同类汇总数据!H$4,0),IF(AND($G731="正式版",$H731="口腔诊所"),IFERROR(W731/同类汇总数据!H$5,0),IF(AND($G731="检查版",$H731="中西医诊所"),IFERROR(W731/同类汇总数据!H$6,0),IF(AND($G731="检查版",$H731="中医诊所"),IFERROR(W731/同类汇总数据!H$7,0),IF(AND($G731="检查版",$H731="口腔诊所"),IFERROR(W731/同类汇总数据!H$8,0),IF(AND($G731="互联网版",$H731="中西医诊所"),IFERROR(W731/同类汇总数据!H$9,0),IF(AND($G731="互联网版",$H731="中医诊所"),IFERROR(W731/同类汇总数据!H$10,0),IF(AND($G731="互联网版",$H731="口腔诊所"),IFERROR(W731/同类汇总数据!H$11,0))))))))))</f>
        <v>1.89812954677326</v>
      </c>
      <c r="AJ731" s="61">
        <f>IF(AND($G731="正式版",$H731="中西医诊所"),IFERROR(X731/同类汇总数据!I$3,0),IF(AND($G731="正式版",$H731="中医诊所"),IFERROR(X731/同类汇总数据!I$4,0),IF(AND($G731="正式版",$H731="口腔诊所"),IFERROR(X731/同类汇总数据!I$5,0),IF(AND($G731="检查版",$H731="中西医诊所"),IFERROR(X731/同类汇总数据!I$6,0),IF(AND($G731="检查版",$H731="中医诊所"),IFERROR(X731/同类汇总数据!I$7,0),IF(AND($G731="检查版",$H731="口腔诊所"),IFERROR(X731/同类汇总数据!I$8,0),IF(AND($G731="互联网版",$H731="中西医诊所"),IFERROR(X731/同类汇总数据!I$9,0),IF(AND($G731="互联网版",$H731="中医诊所"),IFERROR(X731/同类汇总数据!I$10,0),IF(AND($G731="互联网版",$H731="口腔诊所"),IFERROR(X731/同类汇总数据!I$11,0))))))))))</f>
        <v>1.68315930357105</v>
      </c>
      <c r="AK731" s="61">
        <f>IF(AND($G731="正式版",$H731="中西医诊所"),IFERROR(Y731/同类汇总数据!J$3,0),IF(AND($G731="正式版",$H731="中医诊所"),IFERROR(Y731/同类汇总数据!J$4,0),IF(AND($G731="正式版",$H731="口腔诊所"),IFERROR(Y731/同类汇总数据!J$5,0),IF(AND($G731="检查版",$H731="中西医诊所"),IFERROR(Y731/同类汇总数据!J$6,0),IF(AND($G731="检查版",$H731="中医诊所"),IFERROR(Y731/同类汇总数据!J$7,0),IF(AND($G731="检查版",$H731="口腔诊所"),IFERROR(Y731/同类汇总数据!J$8,0),IF(AND($G731="互联网版",$H731="中西医诊所"),IFERROR(Y731/同类汇总数据!J$9,0),IF(AND($G731="互联网版",$H731="中医诊所"),IFERROR(Y731/同类汇总数据!J$10,0),IF(AND($G731="互联网版",$H731="口腔诊所"),IFERROR(Y731/同类汇总数据!J$11,0))))))))))</f>
        <v>1.73116974415549</v>
      </c>
      <c r="AL731" s="62" t="str">
        <f ca="1" t="shared" si="187"/>
        <v>-</v>
      </c>
      <c r="AM731" s="62" t="str">
        <f t="shared" si="188"/>
        <v>高于同行20%</v>
      </c>
      <c r="AN731" s="5" t="str">
        <f t="shared" si="189"/>
        <v>高于同行150%</v>
      </c>
      <c r="AO731" s="63">
        <f t="shared" si="190"/>
        <v>46104.3917435069</v>
      </c>
      <c r="AP731" s="5" t="str">
        <f t="shared" si="191"/>
        <v/>
      </c>
      <c r="AQ731" s="60">
        <v>45561.7664787153</v>
      </c>
    </row>
    <row r="732" ht="17" spans="1:43">
      <c r="A732" s="5">
        <f t="shared" si="192"/>
        <v>729</v>
      </c>
      <c r="B732" s="55" t="str">
        <f t="shared" si="184"/>
        <v>无交易</v>
      </c>
      <c r="C732" s="2" t="str">
        <f t="shared" si="185"/>
        <v/>
      </c>
      <c r="D732" s="56" t="str">
        <f t="shared" si="186"/>
        <v>可能流失</v>
      </c>
      <c r="E732" s="84" t="s">
        <v>1995</v>
      </c>
      <c r="F732" s="58">
        <v>45563.8485337963</v>
      </c>
      <c r="G732" s="59" t="s">
        <v>38</v>
      </c>
      <c r="H732" s="59" t="s">
        <v>63</v>
      </c>
      <c r="I732" s="59" t="s">
        <v>40</v>
      </c>
      <c r="J732" s="59" t="s">
        <v>41</v>
      </c>
      <c r="K732" s="59" t="s">
        <v>1996</v>
      </c>
      <c r="L732" s="59" t="s">
        <v>43</v>
      </c>
      <c r="M732" s="60">
        <v>46087.558900463</v>
      </c>
      <c r="N732" s="60">
        <v>45806.564679537</v>
      </c>
      <c r="O732" s="60">
        <v>45806.5643962153</v>
      </c>
      <c r="P732" s="60">
        <v>46081.6151268519</v>
      </c>
      <c r="Q732" s="60">
        <v>46084.5612753819</v>
      </c>
      <c r="R732" s="59"/>
      <c r="S732" s="59"/>
      <c r="T732" s="59"/>
      <c r="U732" s="59"/>
      <c r="V732" s="59"/>
      <c r="W732" s="59"/>
      <c r="X732" s="59"/>
      <c r="Y732" s="59"/>
      <c r="Z732" s="59"/>
      <c r="AA732" s="59"/>
      <c r="AB732" s="59"/>
      <c r="AC732" s="59"/>
      <c r="AD732" s="61">
        <f>IF(AND($G732="正式版",$H732="中西医诊所"),IFERROR(R732/同类汇总数据!C$3,0),IF(AND($G732="正式版",$H732="中医诊所"),IFERROR(R732/同类汇总数据!C$4,0),IF(AND($G732="正式版",$H732="口腔诊所"),IFERROR(R732/同类汇总数据!C$5,0),IF(AND($G732="检查版",$H732="中西医诊所"),IFERROR(R732/同类汇总数据!C$6,0),IF(AND($G732="检查版",$H732="中医诊所"),IFERROR(R732/同类汇总数据!C$7,0),IF(AND($G732="检查版",$H732="口腔诊所"),IFERROR(R732/同类汇总数据!C$8,0),IF(AND($G732="互联网版",$H732="中西医诊所"),IFERROR(R732/同类汇总数据!C$9,0),IF(AND($G732="互联网版",$H732="中医诊所"),IFERROR(R732/同类汇总数据!C$10,0),IF(AND($G732="互联网版",$H732="口腔诊所"),IFERROR(R732/同类汇总数据!C$11,0))))))))))</f>
        <v>0</v>
      </c>
      <c r="AE732" s="61">
        <f>IF(AND($G732="正式版",$H732="中西医诊所"),IFERROR(S732/同类汇总数据!D$3,0),IF(AND($G732="正式版",$H732="中医诊所"),IFERROR(S732/同类汇总数据!D$4,0),IF(AND($G732="正式版",$H732="口腔诊所"),IFERROR(S732/同类汇总数据!D$5,0),IF(AND($G732="检查版",$H732="中西医诊所"),IFERROR(S732/同类汇总数据!D$6,0),IF(AND($G732="检查版",$H732="中医诊所"),IFERROR(S732/同类汇总数据!D$7,0),IF(AND($G732="检查版",$H732="口腔诊所"),IFERROR(S732/同类汇总数据!D$8,0),IF(AND($G732="互联网版",$H732="中西医诊所"),IFERROR(S732/同类汇总数据!D$9,0),IF(AND($G732="互联网版",$H732="中医诊所"),IFERROR(S732/同类汇总数据!D$10,0),IF(AND($G732="互联网版",$H732="口腔诊所"),IFERROR(S732/同类汇总数据!D$11,0))))))))))</f>
        <v>0</v>
      </c>
      <c r="AF732" s="61">
        <f>IF(AND($G732="正式版",$H732="中西医诊所"),IFERROR(T732/同类汇总数据!E$3,0),IF(AND($G732="正式版",$H732="中医诊所"),IFERROR(T732/同类汇总数据!E$4,0),IF(AND($G732="正式版",$H732="口腔诊所"),IFERROR(T732/同类汇总数据!E$5,0),IF(AND($G732="检查版",$H732="中西医诊所"),IFERROR(T732/同类汇总数据!E$6,0),IF(AND($G732="检查版",$H732="中医诊所"),IFERROR(T732/同类汇总数据!E$7,0),IF(AND($G732="检查版",$H732="口腔诊所"),IFERROR(T732/同类汇总数据!E$8,0),IF(AND($G732="互联网版",$H732="中西医诊所"),IFERROR(T732/同类汇总数据!E$9,0),IF(AND($G732="互联网版",$H732="中医诊所"),IFERROR(T732/同类汇总数据!E$10,0),IF(AND($G732="互联网版",$H732="口腔诊所"),IFERROR(T732/同类汇总数据!E$11,0))))))))))</f>
        <v>0</v>
      </c>
      <c r="AG732" s="61">
        <f>IF(AND($G732="正式版",$H732="中西医诊所"),IFERROR(U732/同类汇总数据!F$3,0),IF(AND($G732="正式版",$H732="中医诊所"),IFERROR(U732/同类汇总数据!F$4,0),IF(AND($G732="正式版",$H732="口腔诊所"),IFERROR(U732/同类汇总数据!F$5,0),IF(AND($G732="检查版",$H732="中西医诊所"),IFERROR(U732/同类汇总数据!F$6,0),IF(AND($G732="检查版",$H732="中医诊所"),IFERROR(U732/同类汇总数据!F$7,0),IF(AND($G732="检查版",$H732="口腔诊所"),IFERROR(U732/同类汇总数据!F$8,0),IF(AND($G732="互联网版",$H732="中西医诊所"),IFERROR(U732/同类汇总数据!F$9,0),IF(AND($G732="互联网版",$H732="中医诊所"),IFERROR(U732/同类汇总数据!F$10,0),IF(AND($G732="互联网版",$H732="口腔诊所"),IFERROR(U732/同类汇总数据!F$11,0))))))))))</f>
        <v>0</v>
      </c>
      <c r="AH732" s="61">
        <f>IF(AND($G732="正式版",$H732="中西医诊所"),IFERROR(V732/同类汇总数据!G$3,0),IF(AND($G732="正式版",$H732="中医诊所"),IFERROR(V732/同类汇总数据!G$4,0),IF(AND($G732="正式版",$H732="口腔诊所"),IFERROR(V732/同类汇总数据!G$5,0),IF(AND($G732="检查版",$H732="中西医诊所"),IFERROR(V732/同类汇总数据!G$6,0),IF(AND($G732="检查版",$H732="中医诊所"),IFERROR(V732/同类汇总数据!G$7,0),IF(AND($G732="检查版",$H732="口腔诊所"),IFERROR(V732/同类汇总数据!G$8,0),IF(AND($G732="互联网版",$H732="中西医诊所"),IFERROR(V732/同类汇总数据!G$9,0),IF(AND($G732="互联网版",$H732="中医诊所"),IFERROR(V732/同类汇总数据!G$10,0),IF(AND($G732="互联网版",$H732="口腔诊所"),IFERROR(V732/同类汇总数据!G$11,0))))))))))</f>
        <v>0</v>
      </c>
      <c r="AI732" s="61">
        <f>IF(AND($G732="正式版",$H732="中西医诊所"),IFERROR(W732/同类汇总数据!H$3,0),IF(AND($G732="正式版",$H732="中医诊所"),IFERROR(W732/同类汇总数据!H$4,0),IF(AND($G732="正式版",$H732="口腔诊所"),IFERROR(W732/同类汇总数据!H$5,0),IF(AND($G732="检查版",$H732="中西医诊所"),IFERROR(W732/同类汇总数据!H$6,0),IF(AND($G732="检查版",$H732="中医诊所"),IFERROR(W732/同类汇总数据!H$7,0),IF(AND($G732="检查版",$H732="口腔诊所"),IFERROR(W732/同类汇总数据!H$8,0),IF(AND($G732="互联网版",$H732="中西医诊所"),IFERROR(W732/同类汇总数据!H$9,0),IF(AND($G732="互联网版",$H732="中医诊所"),IFERROR(W732/同类汇总数据!H$10,0),IF(AND($G732="互联网版",$H732="口腔诊所"),IFERROR(W732/同类汇总数据!H$11,0))))))))))</f>
        <v>0</v>
      </c>
      <c r="AJ732" s="61">
        <f>IF(AND($G732="正式版",$H732="中西医诊所"),IFERROR(X732/同类汇总数据!I$3,0),IF(AND($G732="正式版",$H732="中医诊所"),IFERROR(X732/同类汇总数据!I$4,0),IF(AND($G732="正式版",$H732="口腔诊所"),IFERROR(X732/同类汇总数据!I$5,0),IF(AND($G732="检查版",$H732="中西医诊所"),IFERROR(X732/同类汇总数据!I$6,0),IF(AND($G732="检查版",$H732="中医诊所"),IFERROR(X732/同类汇总数据!I$7,0),IF(AND($G732="检查版",$H732="口腔诊所"),IFERROR(X732/同类汇总数据!I$8,0),IF(AND($G732="互联网版",$H732="中西医诊所"),IFERROR(X732/同类汇总数据!I$9,0),IF(AND($G732="互联网版",$H732="中医诊所"),IFERROR(X732/同类汇总数据!I$10,0),IF(AND($G732="互联网版",$H732="口腔诊所"),IFERROR(X732/同类汇总数据!I$11,0))))))))))</f>
        <v>0</v>
      </c>
      <c r="AK732" s="61">
        <f>IF(AND($G732="正式版",$H732="中西医诊所"),IFERROR(Y732/同类汇总数据!J$3,0),IF(AND($G732="正式版",$H732="中医诊所"),IFERROR(Y732/同类汇总数据!J$4,0),IF(AND($G732="正式版",$H732="口腔诊所"),IFERROR(Y732/同类汇总数据!J$5,0),IF(AND($G732="检查版",$H732="中西医诊所"),IFERROR(Y732/同类汇总数据!J$6,0),IF(AND($G732="检查版",$H732="中医诊所"),IFERROR(Y732/同类汇总数据!J$7,0),IF(AND($G732="检查版",$H732="口腔诊所"),IFERROR(Y732/同类汇总数据!J$8,0),IF(AND($G732="互联网版",$H732="中西医诊所"),IFERROR(Y732/同类汇总数据!J$9,0),IF(AND($G732="互联网版",$H732="中医诊所"),IFERROR(Y732/同类汇总数据!J$10,0),IF(AND($G732="互联网版",$H732="口腔诊所"),IFERROR(Y732/同类汇总数据!J$11,0))))))))))</f>
        <v>0</v>
      </c>
      <c r="AL732" s="62" t="str">
        <f ca="1" t="shared" si="187"/>
        <v>最近一周未操作</v>
      </c>
      <c r="AM732" s="62" t="str">
        <f t="shared" si="188"/>
        <v>低于同行20%</v>
      </c>
      <c r="AN732" s="5" t="str">
        <f t="shared" si="189"/>
        <v>低于同行20%</v>
      </c>
      <c r="AO732" s="63">
        <f t="shared" si="190"/>
        <v>46087.558900463</v>
      </c>
      <c r="AP732" s="5" t="str">
        <f t="shared" si="191"/>
        <v/>
      </c>
      <c r="AQ732" s="60">
        <v>45562.5349849769</v>
      </c>
    </row>
    <row r="733" ht="17" spans="1:43">
      <c r="A733" s="5">
        <f t="shared" si="192"/>
        <v>730</v>
      </c>
      <c r="B733" s="55" t="str">
        <f t="shared" si="184"/>
        <v>交易波动较大</v>
      </c>
      <c r="C733" s="2" t="str">
        <f t="shared" si="185"/>
        <v>本月交易额降超50%</v>
      </c>
      <c r="D733" s="56" t="str">
        <f t="shared" si="186"/>
        <v>-</v>
      </c>
      <c r="E733" s="84" t="s">
        <v>1997</v>
      </c>
      <c r="F733" s="58">
        <v>45563.8497054398</v>
      </c>
      <c r="G733" s="59" t="s">
        <v>38</v>
      </c>
      <c r="H733" s="59" t="s">
        <v>63</v>
      </c>
      <c r="I733" s="59" t="s">
        <v>40</v>
      </c>
      <c r="J733" s="59" t="s">
        <v>149</v>
      </c>
      <c r="K733" s="59" t="s">
        <v>1998</v>
      </c>
      <c r="L733" s="59" t="s">
        <v>1999</v>
      </c>
      <c r="M733" s="60">
        <v>46103.6942013889</v>
      </c>
      <c r="N733" s="60">
        <v>46097.8101390625</v>
      </c>
      <c r="O733" s="60">
        <v>46097.8083513657</v>
      </c>
      <c r="P733" s="60">
        <v>46060.4212323495</v>
      </c>
      <c r="Q733" s="60">
        <v>46100.3924362963</v>
      </c>
      <c r="R733" s="59">
        <v>1180</v>
      </c>
      <c r="S733" s="59">
        <v>3974</v>
      </c>
      <c r="T733" s="59">
        <v>27962</v>
      </c>
      <c r="U733" s="59">
        <v>25890</v>
      </c>
      <c r="V733" s="59">
        <v>1</v>
      </c>
      <c r="W733" s="59">
        <v>4</v>
      </c>
      <c r="X733" s="59">
        <v>33</v>
      </c>
      <c r="Y733" s="59">
        <v>30</v>
      </c>
      <c r="Z733" s="85" t="s">
        <v>2000</v>
      </c>
      <c r="AA733" s="59">
        <v>-0.6625053079</v>
      </c>
      <c r="AB733" s="59">
        <v>-0.0358634242</v>
      </c>
      <c r="AC733" s="59">
        <v>-0.401704796</v>
      </c>
      <c r="AD733" s="61">
        <f>IF(AND($G733="正式版",$H733="中西医诊所"),IFERROR(R733/同类汇总数据!C$3,0),IF(AND($G733="正式版",$H733="中医诊所"),IFERROR(R733/同类汇总数据!C$4,0),IF(AND($G733="正式版",$H733="口腔诊所"),IFERROR(R733/同类汇总数据!C$5,0),IF(AND($G733="检查版",$H733="中西医诊所"),IFERROR(R733/同类汇总数据!C$6,0),IF(AND($G733="检查版",$H733="中医诊所"),IFERROR(R733/同类汇总数据!C$7,0),IF(AND($G733="检查版",$H733="口腔诊所"),IFERROR(R733/同类汇总数据!C$8,0),IF(AND($G733="互联网版",$H733="中西医诊所"),IFERROR(R733/同类汇总数据!C$9,0),IF(AND($G733="互联网版",$H733="中医诊所"),IFERROR(R733/同类汇总数据!C$10,0),IF(AND($G733="互联网版",$H733="口腔诊所"),IFERROR(R733/同类汇总数据!C$11,0))))))))))</f>
        <v>0.118028987870446</v>
      </c>
      <c r="AE733" s="61">
        <f>IF(AND($G733="正式版",$H733="中西医诊所"),IFERROR(S733/同类汇总数据!D$3,0),IF(AND($G733="正式版",$H733="中医诊所"),IFERROR(S733/同类汇总数据!D$4,0),IF(AND($G733="正式版",$H733="口腔诊所"),IFERROR(S733/同类汇总数据!D$5,0),IF(AND($G733="检查版",$H733="中西医诊所"),IFERROR(S733/同类汇总数据!D$6,0),IF(AND($G733="检查版",$H733="中医诊所"),IFERROR(S733/同类汇总数据!D$7,0),IF(AND($G733="检查版",$H733="口腔诊所"),IFERROR(S733/同类汇总数据!D$8,0),IF(AND($G733="互联网版",$H733="中西医诊所"),IFERROR(S733/同类汇总数据!D$9,0),IF(AND($G733="互联网版",$H733="中医诊所"),IFERROR(S733/同类汇总数据!D$10,0),IF(AND($G733="互联网版",$H733="口腔诊所"),IFERROR(S733/同类汇总数据!D$11,0))))))))))</f>
        <v>0.091501838128278</v>
      </c>
      <c r="AF733" s="61">
        <f>IF(AND($G733="正式版",$H733="中西医诊所"),IFERROR(T733/同类汇总数据!E$3,0),IF(AND($G733="正式版",$H733="中医诊所"),IFERROR(T733/同类汇总数据!E$4,0),IF(AND($G733="正式版",$H733="口腔诊所"),IFERROR(T733/同类汇总数据!E$5,0),IF(AND($G733="检查版",$H733="中西医诊所"),IFERROR(T733/同类汇总数据!E$6,0),IF(AND($G733="检查版",$H733="中医诊所"),IFERROR(T733/同类汇总数据!E$7,0),IF(AND($G733="检查版",$H733="口腔诊所"),IFERROR(T733/同类汇总数据!E$8,0),IF(AND($G733="互联网版",$H733="中西医诊所"),IFERROR(T733/同类汇总数据!E$9,0),IF(AND($G733="互联网版",$H733="中医诊所"),IFERROR(T733/同类汇总数据!E$10,0),IF(AND($G733="互联网版",$H733="口腔诊所"),IFERROR(T733/同类汇总数据!E$11,0))))))))))</f>
        <v>0.252212198170158</v>
      </c>
      <c r="AG733" s="61">
        <f>IF(AND($G733="正式版",$H733="中西医诊所"),IFERROR(U733/同类汇总数据!F$3,0),IF(AND($G733="正式版",$H733="中医诊所"),IFERROR(U733/同类汇总数据!F$4,0),IF(AND($G733="正式版",$H733="口腔诊所"),IFERROR(U733/同类汇总数据!F$5,0),IF(AND($G733="检查版",$H733="中西医诊所"),IFERROR(U733/同类汇总数据!F$6,0),IF(AND($G733="检查版",$H733="中医诊所"),IFERROR(U733/同类汇总数据!F$7,0),IF(AND($G733="检查版",$H733="口腔诊所"),IFERROR(U733/同类汇总数据!F$8,0),IF(AND($G733="互联网版",$H733="中西医诊所"),IFERROR(U733/同类汇总数据!F$9,0),IF(AND($G733="互联网版",$H733="中医诊所"),IFERROR(U733/同类汇总数据!F$10,0),IF(AND($G733="互联网版",$H733="口腔诊所"),IFERROR(U733/同类汇总数据!F$11,0))))))))))</f>
        <v>0.25916435721516</v>
      </c>
      <c r="AH733" s="61">
        <f>IF(AND($G733="正式版",$H733="中西医诊所"),IFERROR(V733/同类汇总数据!G$3,0),IF(AND($G733="正式版",$H733="中医诊所"),IFERROR(V733/同类汇总数据!G$4,0),IF(AND($G733="正式版",$H733="口腔诊所"),IFERROR(V733/同类汇总数据!G$5,0),IF(AND($G733="检查版",$H733="中西医诊所"),IFERROR(V733/同类汇总数据!G$6,0),IF(AND($G733="检查版",$H733="中医诊所"),IFERROR(V733/同类汇总数据!G$7,0),IF(AND($G733="检查版",$H733="口腔诊所"),IFERROR(V733/同类汇总数据!G$8,0),IF(AND($G733="互联网版",$H733="中西医诊所"),IFERROR(V733/同类汇总数据!G$9,0),IF(AND($G733="互联网版",$H733="中医诊所"),IFERROR(V733/同类汇总数据!G$10,0),IF(AND($G733="互联网版",$H733="口腔诊所"),IFERROR(V733/同类汇总数据!G$11,0))))))))))</f>
        <v>0.074314081032074</v>
      </c>
      <c r="AI733" s="61">
        <f>IF(AND($G733="正式版",$H733="中西医诊所"),IFERROR(W733/同类汇总数据!H$3,0),IF(AND($G733="正式版",$H733="中医诊所"),IFERROR(W733/同类汇总数据!H$4,0),IF(AND($G733="正式版",$H733="口腔诊所"),IFERROR(W733/同类汇总数据!H$5,0),IF(AND($G733="检查版",$H733="中西医诊所"),IFERROR(W733/同类汇总数据!H$6,0),IF(AND($G733="检查版",$H733="中医诊所"),IFERROR(W733/同类汇总数据!H$7,0),IF(AND($G733="检查版",$H733="口腔诊所"),IFERROR(W733/同类汇总数据!H$8,0),IF(AND($G733="互联网版",$H733="中西医诊所"),IFERROR(W733/同类汇总数据!H$9,0),IF(AND($G733="互联网版",$H733="中医诊所"),IFERROR(W733/同类汇总数据!H$10,0),IF(AND($G733="互联网版",$H733="口腔诊所"),IFERROR(W733/同类汇总数据!H$11,0))))))))))</f>
        <v>0.0704395250262828</v>
      </c>
      <c r="AJ733" s="61">
        <f>IF(AND($G733="正式版",$H733="中西医诊所"),IFERROR(X733/同类汇总数据!I$3,0),IF(AND($G733="正式版",$H733="中医诊所"),IFERROR(X733/同类汇总数据!I$4,0),IF(AND($G733="正式版",$H733="口腔诊所"),IFERROR(X733/同类汇总数据!I$5,0),IF(AND($G733="检查版",$H733="中西医诊所"),IFERROR(X733/同类汇总数据!I$6,0),IF(AND($G733="检查版",$H733="中医诊所"),IFERROR(X733/同类汇总数据!I$7,0),IF(AND($G733="检查版",$H733="口腔诊所"),IFERROR(X733/同类汇总数据!I$8,0),IF(AND($G733="互联网版",$H733="中西医诊所"),IFERROR(X733/同类汇总数据!I$9,0),IF(AND($G733="互联网版",$H733="中医诊所"),IFERROR(X733/同类汇总数据!I$10,0),IF(AND($G733="互联网版",$H733="口腔诊所"),IFERROR(X733/同类汇总数据!I$11,0))))))))))</f>
        <v>0.223665883836073</v>
      </c>
      <c r="AK733" s="61">
        <f>IF(AND($G733="正式版",$H733="中西医诊所"),IFERROR(Y733/同类汇总数据!J$3,0),IF(AND($G733="正式版",$H733="中医诊所"),IFERROR(Y733/同类汇总数据!J$4,0),IF(AND($G733="正式版",$H733="口腔诊所"),IFERROR(Y733/同类汇总数据!J$5,0),IF(AND($G733="检查版",$H733="中西医诊所"),IFERROR(Y733/同类汇总数据!J$6,0),IF(AND($G733="检查版",$H733="中医诊所"),IFERROR(Y733/同类汇总数据!J$7,0),IF(AND($G733="检查版",$H733="口腔诊所"),IFERROR(Y733/同类汇总数据!J$8,0),IF(AND($G733="互联网版",$H733="中西医诊所"),IFERROR(Y733/同类汇总数据!J$9,0),IF(AND($G733="互联网版",$H733="中医诊所"),IFERROR(Y733/同类汇总数据!J$10,0),IF(AND($G733="互联网版",$H733="口腔诊所"),IFERROR(Y733/同类汇总数据!J$11,0))))))))))</f>
        <v>0.225891537425333</v>
      </c>
      <c r="AL733" s="62" t="str">
        <f ca="1" t="shared" si="187"/>
        <v>-</v>
      </c>
      <c r="AM733" s="62" t="str">
        <f t="shared" si="188"/>
        <v>低于同行20%</v>
      </c>
      <c r="AN733" s="5" t="str">
        <f t="shared" si="189"/>
        <v>低于同行20%</v>
      </c>
      <c r="AO733" s="63">
        <f t="shared" si="190"/>
        <v>46103.6942013889</v>
      </c>
      <c r="AP733" s="5" t="str">
        <f t="shared" si="191"/>
        <v/>
      </c>
      <c r="AQ733" s="60">
        <v>45562.6594588426</v>
      </c>
    </row>
    <row r="734" ht="17" spans="1:43">
      <c r="A734" s="5">
        <f t="shared" ref="A734:A743" si="193">ROW()-3</f>
        <v>731</v>
      </c>
      <c r="B734" s="55" t="str">
        <f t="shared" si="184"/>
        <v>交易波动较大</v>
      </c>
      <c r="C734" s="2" t="str">
        <f t="shared" si="185"/>
        <v>本月交易额降超20%</v>
      </c>
      <c r="D734" s="56" t="str">
        <f t="shared" si="186"/>
        <v>-</v>
      </c>
      <c r="E734" s="84" t="s">
        <v>2001</v>
      </c>
      <c r="F734" s="58">
        <v>45563.8516646528</v>
      </c>
      <c r="G734" s="59" t="s">
        <v>38</v>
      </c>
      <c r="H734" s="59" t="s">
        <v>63</v>
      </c>
      <c r="I734" s="59" t="s">
        <v>40</v>
      </c>
      <c r="J734" s="59" t="s">
        <v>149</v>
      </c>
      <c r="K734" s="59" t="s">
        <v>2002</v>
      </c>
      <c r="L734" s="59"/>
      <c r="M734" s="60">
        <v>46103.4551736111</v>
      </c>
      <c r="N734" s="60">
        <v>46103.4904510648</v>
      </c>
      <c r="O734" s="60">
        <v>46103.4878182176</v>
      </c>
      <c r="P734" s="60">
        <v>46089.408040081</v>
      </c>
      <c r="Q734" s="60">
        <v>46103.4768712268</v>
      </c>
      <c r="R734" s="59">
        <v>3210</v>
      </c>
      <c r="S734" s="59">
        <v>29658</v>
      </c>
      <c r="T734" s="59">
        <v>89746</v>
      </c>
      <c r="U734" s="59">
        <v>87746</v>
      </c>
      <c r="V734" s="59">
        <v>9</v>
      </c>
      <c r="W734" s="59">
        <v>36</v>
      </c>
      <c r="X734" s="59">
        <v>130</v>
      </c>
      <c r="Y734" s="59">
        <v>126</v>
      </c>
      <c r="Z734" s="85" t="s">
        <v>2003</v>
      </c>
      <c r="AA734" s="59">
        <v>-0.2943611706</v>
      </c>
      <c r="AB734" s="59">
        <v>1.3275002769</v>
      </c>
      <c r="AC734" s="59">
        <v>0.0704208654</v>
      </c>
      <c r="AD734" s="61">
        <f>IF(AND($G734="正式版",$H734="中西医诊所"),IFERROR(R734/同类汇总数据!C$3,0),IF(AND($G734="正式版",$H734="中医诊所"),IFERROR(R734/同类汇总数据!C$4,0),IF(AND($G734="正式版",$H734="口腔诊所"),IFERROR(R734/同类汇总数据!C$5,0),IF(AND($G734="检查版",$H734="中西医诊所"),IFERROR(R734/同类汇总数据!C$6,0),IF(AND($G734="检查版",$H734="中医诊所"),IFERROR(R734/同类汇总数据!C$7,0),IF(AND($G734="检查版",$H734="口腔诊所"),IFERROR(R734/同类汇总数据!C$8,0),IF(AND($G734="互联网版",$H734="中西医诊所"),IFERROR(R734/同类汇总数据!C$9,0),IF(AND($G734="互联网版",$H734="中医诊所"),IFERROR(R734/同类汇总数据!C$10,0),IF(AND($G734="互联网版",$H734="口腔诊所"),IFERROR(R734/同类汇总数据!C$11,0))))))))))</f>
        <v>0.32107885683401</v>
      </c>
      <c r="AE734" s="61">
        <f>IF(AND($G734="正式版",$H734="中西医诊所"),IFERROR(S734/同类汇总数据!D$3,0),IF(AND($G734="正式版",$H734="中医诊所"),IFERROR(S734/同类汇总数据!D$4,0),IF(AND($G734="正式版",$H734="口腔诊所"),IFERROR(S734/同类汇总数据!D$5,0),IF(AND($G734="检查版",$H734="中西医诊所"),IFERROR(S734/同类汇总数据!D$6,0),IF(AND($G734="检查版",$H734="中医诊所"),IFERROR(S734/同类汇总数据!D$7,0),IF(AND($G734="检查版",$H734="口腔诊所"),IFERROR(S734/同类汇总数据!D$8,0),IF(AND($G734="互联网版",$H734="中西医诊所"),IFERROR(S734/同类汇总数据!D$9,0),IF(AND($G734="互联网版",$H734="中医诊所"),IFERROR(S734/同类汇总数据!D$10,0),IF(AND($G734="互联网版",$H734="口腔诊所"),IFERROR(S734/同类汇总数据!D$11,0))))))))))</f>
        <v>0.682879092906006</v>
      </c>
      <c r="AF734" s="61">
        <f>IF(AND($G734="正式版",$H734="中西医诊所"),IFERROR(T734/同类汇总数据!E$3,0),IF(AND($G734="正式版",$H734="中医诊所"),IFERROR(T734/同类汇总数据!E$4,0),IF(AND($G734="正式版",$H734="口腔诊所"),IFERROR(T734/同类汇总数据!E$5,0),IF(AND($G734="检查版",$H734="中西医诊所"),IFERROR(T734/同类汇总数据!E$6,0),IF(AND($G734="检查版",$H734="中医诊所"),IFERROR(T734/同类汇总数据!E$7,0),IF(AND($G734="检查版",$H734="口腔诊所"),IFERROR(T734/同类汇总数据!E$8,0),IF(AND($G734="互联网版",$H734="中西医诊所"),IFERROR(T734/同类汇总数据!E$9,0),IF(AND($G734="互联网版",$H734="中医诊所"),IFERROR(T734/同类汇总数据!E$10,0),IF(AND($G734="互联网版",$H734="口腔诊所"),IFERROR(T734/同类汇总数据!E$11,0))))))))))</f>
        <v>0.809492737893534</v>
      </c>
      <c r="AG734" s="61">
        <f>IF(AND($G734="正式版",$H734="中西医诊所"),IFERROR(U734/同类汇总数据!F$3,0),IF(AND($G734="正式版",$H734="中医诊所"),IFERROR(U734/同类汇总数据!F$4,0),IF(AND($G734="正式版",$H734="口腔诊所"),IFERROR(U734/同类汇总数据!F$5,0),IF(AND($G734="检查版",$H734="中西医诊所"),IFERROR(U734/同类汇总数据!F$6,0),IF(AND($G734="检查版",$H734="中医诊所"),IFERROR(U734/同类汇总数据!F$7,0),IF(AND($G734="检查版",$H734="口腔诊所"),IFERROR(U734/同类汇总数据!F$8,0),IF(AND($G734="互联网版",$H734="中西医诊所"),IFERROR(U734/同类汇总数据!F$9,0),IF(AND($G734="互联网版",$H734="中医诊所"),IFERROR(U734/同类汇总数据!F$10,0),IF(AND($G734="互联网版",$H734="口腔诊所"),IFERROR(U734/同类汇总数据!F$11,0))))))))))</f>
        <v>0.878355955511834</v>
      </c>
      <c r="AH734" s="61">
        <f>IF(AND($G734="正式版",$H734="中西医诊所"),IFERROR(V734/同类汇总数据!G$3,0),IF(AND($G734="正式版",$H734="中医诊所"),IFERROR(V734/同类汇总数据!G$4,0),IF(AND($G734="正式版",$H734="口腔诊所"),IFERROR(V734/同类汇总数据!G$5,0),IF(AND($G734="检查版",$H734="中西医诊所"),IFERROR(V734/同类汇总数据!G$6,0),IF(AND($G734="检查版",$H734="中医诊所"),IFERROR(V734/同类汇总数据!G$7,0),IF(AND($G734="检查版",$H734="口腔诊所"),IFERROR(V734/同类汇总数据!G$8,0),IF(AND($G734="互联网版",$H734="中西医诊所"),IFERROR(V734/同类汇总数据!G$9,0),IF(AND($G734="互联网版",$H734="中医诊所"),IFERROR(V734/同类汇总数据!G$10,0),IF(AND($G734="互联网版",$H734="口腔诊所"),IFERROR(V734/同类汇总数据!G$11,0))))))))))</f>
        <v>0.668826729288666</v>
      </c>
      <c r="AI734" s="61">
        <f>IF(AND($G734="正式版",$H734="中西医诊所"),IFERROR(W734/同类汇总数据!H$3,0),IF(AND($G734="正式版",$H734="中医诊所"),IFERROR(W734/同类汇总数据!H$4,0),IF(AND($G734="正式版",$H734="口腔诊所"),IFERROR(W734/同类汇总数据!H$5,0),IF(AND($G734="检查版",$H734="中西医诊所"),IFERROR(W734/同类汇总数据!H$6,0),IF(AND($G734="检查版",$H734="中医诊所"),IFERROR(W734/同类汇总数据!H$7,0),IF(AND($G734="检查版",$H734="口腔诊所"),IFERROR(W734/同类汇总数据!H$8,0),IF(AND($G734="互联网版",$H734="中西医诊所"),IFERROR(W734/同类汇总数据!H$9,0),IF(AND($G734="互联网版",$H734="中医诊所"),IFERROR(W734/同类汇总数据!H$10,0),IF(AND($G734="互联网版",$H734="口腔诊所"),IFERROR(W734/同类汇总数据!H$11,0))))))))))</f>
        <v>0.633955725236545</v>
      </c>
      <c r="AJ734" s="61">
        <f>IF(AND($G734="正式版",$H734="中西医诊所"),IFERROR(X734/同类汇总数据!I$3,0),IF(AND($G734="正式版",$H734="中医诊所"),IFERROR(X734/同类汇总数据!I$4,0),IF(AND($G734="正式版",$H734="口腔诊所"),IFERROR(X734/同类汇总数据!I$5,0),IF(AND($G734="检查版",$H734="中西医诊所"),IFERROR(X734/同类汇总数据!I$6,0),IF(AND($G734="检查版",$H734="中医诊所"),IFERROR(X734/同类汇总数据!I$7,0),IF(AND($G734="检查版",$H734="口腔诊所"),IFERROR(X734/同类汇总数据!I$8,0),IF(AND($G734="互联网版",$H734="中西医诊所"),IFERROR(X734/同类汇总数据!I$9,0),IF(AND($G734="互联网版",$H734="中医诊所"),IFERROR(X734/同类汇总数据!I$10,0),IF(AND($G734="互联网版",$H734="口腔诊所"),IFERROR(X734/同类汇总数据!I$11,0))))))))))</f>
        <v>0.881108027233016</v>
      </c>
      <c r="AK734" s="61">
        <f>IF(AND($G734="正式版",$H734="中西医诊所"),IFERROR(Y734/同类汇总数据!J$3,0),IF(AND($G734="正式版",$H734="中医诊所"),IFERROR(Y734/同类汇总数据!J$4,0),IF(AND($G734="正式版",$H734="口腔诊所"),IFERROR(Y734/同类汇总数据!J$5,0),IF(AND($G734="检查版",$H734="中西医诊所"),IFERROR(Y734/同类汇总数据!J$6,0),IF(AND($G734="检查版",$H734="中医诊所"),IFERROR(Y734/同类汇总数据!J$7,0),IF(AND($G734="检查版",$H734="口腔诊所"),IFERROR(Y734/同类汇总数据!J$8,0),IF(AND($G734="互联网版",$H734="中西医诊所"),IFERROR(Y734/同类汇总数据!J$9,0),IF(AND($G734="互联网版",$H734="中医诊所"),IFERROR(Y734/同类汇总数据!J$10,0),IF(AND($G734="互联网版",$H734="口腔诊所"),IFERROR(Y734/同类汇总数据!J$11,0))))))))))</f>
        <v>0.9487444571864</v>
      </c>
      <c r="AL734" s="62" t="str">
        <f ca="1" t="shared" si="187"/>
        <v>-</v>
      </c>
      <c r="AM734" s="62" t="str">
        <f t="shared" si="188"/>
        <v/>
      </c>
      <c r="AN734" s="5" t="str">
        <f t="shared" si="189"/>
        <v/>
      </c>
      <c r="AO734" s="63">
        <f t="shared" si="190"/>
        <v>46103.4904510648</v>
      </c>
      <c r="AP734" s="5" t="str">
        <f t="shared" si="191"/>
        <v/>
      </c>
      <c r="AQ734" s="60">
        <v>45563.8485337963</v>
      </c>
    </row>
    <row r="735" ht="17" spans="1:43">
      <c r="A735" s="5">
        <f t="shared" si="193"/>
        <v>732</v>
      </c>
      <c r="B735" s="55" t="str">
        <f t="shared" si="184"/>
        <v>无交易</v>
      </c>
      <c r="C735" s="2" t="str">
        <f t="shared" si="185"/>
        <v/>
      </c>
      <c r="D735" s="56" t="str">
        <f t="shared" si="186"/>
        <v>即将流失</v>
      </c>
      <c r="E735" s="84" t="s">
        <v>2004</v>
      </c>
      <c r="F735" s="58">
        <v>45565.6680544792</v>
      </c>
      <c r="G735" s="59" t="s">
        <v>38</v>
      </c>
      <c r="H735" s="59" t="s">
        <v>63</v>
      </c>
      <c r="I735" s="59" t="s">
        <v>40</v>
      </c>
      <c r="J735" s="59" t="s">
        <v>41</v>
      </c>
      <c r="K735" s="59" t="s">
        <v>2005</v>
      </c>
      <c r="L735" s="59"/>
      <c r="M735" s="60">
        <v>46097.3550925926</v>
      </c>
      <c r="N735" s="60">
        <v>45844.4254299653</v>
      </c>
      <c r="O735" s="60">
        <v>45831.4093677894</v>
      </c>
      <c r="P735" s="60">
        <v>46097.3592981366</v>
      </c>
      <c r="Q735" s="60">
        <v>46097.3604823611</v>
      </c>
      <c r="R735" s="59"/>
      <c r="S735" s="59"/>
      <c r="T735" s="59"/>
      <c r="U735" s="59"/>
      <c r="V735" s="59"/>
      <c r="W735" s="59"/>
      <c r="X735" s="59"/>
      <c r="Y735" s="59"/>
      <c r="Z735" s="59"/>
      <c r="AA735" s="59"/>
      <c r="AB735" s="59"/>
      <c r="AC735" s="59"/>
      <c r="AD735" s="61">
        <f>IF(AND($G735="正式版",$H735="中西医诊所"),IFERROR(R735/同类汇总数据!C$3,0),IF(AND($G735="正式版",$H735="中医诊所"),IFERROR(R735/同类汇总数据!C$4,0),IF(AND($G735="正式版",$H735="口腔诊所"),IFERROR(R735/同类汇总数据!C$5,0),IF(AND($G735="检查版",$H735="中西医诊所"),IFERROR(R735/同类汇总数据!C$6,0),IF(AND($G735="检查版",$H735="中医诊所"),IFERROR(R735/同类汇总数据!C$7,0),IF(AND($G735="检查版",$H735="口腔诊所"),IFERROR(R735/同类汇总数据!C$8,0),IF(AND($G735="互联网版",$H735="中西医诊所"),IFERROR(R735/同类汇总数据!C$9,0),IF(AND($G735="互联网版",$H735="中医诊所"),IFERROR(R735/同类汇总数据!C$10,0),IF(AND($G735="互联网版",$H735="口腔诊所"),IFERROR(R735/同类汇总数据!C$11,0))))))))))</f>
        <v>0</v>
      </c>
      <c r="AE735" s="61">
        <f>IF(AND($G735="正式版",$H735="中西医诊所"),IFERROR(S735/同类汇总数据!D$3,0),IF(AND($G735="正式版",$H735="中医诊所"),IFERROR(S735/同类汇总数据!D$4,0),IF(AND($G735="正式版",$H735="口腔诊所"),IFERROR(S735/同类汇总数据!D$5,0),IF(AND($G735="检查版",$H735="中西医诊所"),IFERROR(S735/同类汇总数据!D$6,0),IF(AND($G735="检查版",$H735="中医诊所"),IFERROR(S735/同类汇总数据!D$7,0),IF(AND($G735="检查版",$H735="口腔诊所"),IFERROR(S735/同类汇总数据!D$8,0),IF(AND($G735="互联网版",$H735="中西医诊所"),IFERROR(S735/同类汇总数据!D$9,0),IF(AND($G735="互联网版",$H735="中医诊所"),IFERROR(S735/同类汇总数据!D$10,0),IF(AND($G735="互联网版",$H735="口腔诊所"),IFERROR(S735/同类汇总数据!D$11,0))))))))))</f>
        <v>0</v>
      </c>
      <c r="AF735" s="61">
        <f>IF(AND($G735="正式版",$H735="中西医诊所"),IFERROR(T735/同类汇总数据!E$3,0),IF(AND($G735="正式版",$H735="中医诊所"),IFERROR(T735/同类汇总数据!E$4,0),IF(AND($G735="正式版",$H735="口腔诊所"),IFERROR(T735/同类汇总数据!E$5,0),IF(AND($G735="检查版",$H735="中西医诊所"),IFERROR(T735/同类汇总数据!E$6,0),IF(AND($G735="检查版",$H735="中医诊所"),IFERROR(T735/同类汇总数据!E$7,0),IF(AND($G735="检查版",$H735="口腔诊所"),IFERROR(T735/同类汇总数据!E$8,0),IF(AND($G735="互联网版",$H735="中西医诊所"),IFERROR(T735/同类汇总数据!E$9,0),IF(AND($G735="互联网版",$H735="中医诊所"),IFERROR(T735/同类汇总数据!E$10,0),IF(AND($G735="互联网版",$H735="口腔诊所"),IFERROR(T735/同类汇总数据!E$11,0))))))))))</f>
        <v>0</v>
      </c>
      <c r="AG735" s="61">
        <f>IF(AND($G735="正式版",$H735="中西医诊所"),IFERROR(U735/同类汇总数据!F$3,0),IF(AND($G735="正式版",$H735="中医诊所"),IFERROR(U735/同类汇总数据!F$4,0),IF(AND($G735="正式版",$H735="口腔诊所"),IFERROR(U735/同类汇总数据!F$5,0),IF(AND($G735="检查版",$H735="中西医诊所"),IFERROR(U735/同类汇总数据!F$6,0),IF(AND($G735="检查版",$H735="中医诊所"),IFERROR(U735/同类汇总数据!F$7,0),IF(AND($G735="检查版",$H735="口腔诊所"),IFERROR(U735/同类汇总数据!F$8,0),IF(AND($G735="互联网版",$H735="中西医诊所"),IFERROR(U735/同类汇总数据!F$9,0),IF(AND($G735="互联网版",$H735="中医诊所"),IFERROR(U735/同类汇总数据!F$10,0),IF(AND($G735="互联网版",$H735="口腔诊所"),IFERROR(U735/同类汇总数据!F$11,0))))))))))</f>
        <v>0</v>
      </c>
      <c r="AH735" s="61">
        <f>IF(AND($G735="正式版",$H735="中西医诊所"),IFERROR(V735/同类汇总数据!G$3,0),IF(AND($G735="正式版",$H735="中医诊所"),IFERROR(V735/同类汇总数据!G$4,0),IF(AND($G735="正式版",$H735="口腔诊所"),IFERROR(V735/同类汇总数据!G$5,0),IF(AND($G735="检查版",$H735="中西医诊所"),IFERROR(V735/同类汇总数据!G$6,0),IF(AND($G735="检查版",$H735="中医诊所"),IFERROR(V735/同类汇总数据!G$7,0),IF(AND($G735="检查版",$H735="口腔诊所"),IFERROR(V735/同类汇总数据!G$8,0),IF(AND($G735="互联网版",$H735="中西医诊所"),IFERROR(V735/同类汇总数据!G$9,0),IF(AND($G735="互联网版",$H735="中医诊所"),IFERROR(V735/同类汇总数据!G$10,0),IF(AND($G735="互联网版",$H735="口腔诊所"),IFERROR(V735/同类汇总数据!G$11,0))))))))))</f>
        <v>0</v>
      </c>
      <c r="AI735" s="61">
        <f>IF(AND($G735="正式版",$H735="中西医诊所"),IFERROR(W735/同类汇总数据!H$3,0),IF(AND($G735="正式版",$H735="中医诊所"),IFERROR(W735/同类汇总数据!H$4,0),IF(AND($G735="正式版",$H735="口腔诊所"),IFERROR(W735/同类汇总数据!H$5,0),IF(AND($G735="检查版",$H735="中西医诊所"),IFERROR(W735/同类汇总数据!H$6,0),IF(AND($G735="检查版",$H735="中医诊所"),IFERROR(W735/同类汇总数据!H$7,0),IF(AND($G735="检查版",$H735="口腔诊所"),IFERROR(W735/同类汇总数据!H$8,0),IF(AND($G735="互联网版",$H735="中西医诊所"),IFERROR(W735/同类汇总数据!H$9,0),IF(AND($G735="互联网版",$H735="中医诊所"),IFERROR(W735/同类汇总数据!H$10,0),IF(AND($G735="互联网版",$H735="口腔诊所"),IFERROR(W735/同类汇总数据!H$11,0))))))))))</f>
        <v>0</v>
      </c>
      <c r="AJ735" s="61">
        <f>IF(AND($G735="正式版",$H735="中西医诊所"),IFERROR(X735/同类汇总数据!I$3,0),IF(AND($G735="正式版",$H735="中医诊所"),IFERROR(X735/同类汇总数据!I$4,0),IF(AND($G735="正式版",$H735="口腔诊所"),IFERROR(X735/同类汇总数据!I$5,0),IF(AND($G735="检查版",$H735="中西医诊所"),IFERROR(X735/同类汇总数据!I$6,0),IF(AND($G735="检查版",$H735="中医诊所"),IFERROR(X735/同类汇总数据!I$7,0),IF(AND($G735="检查版",$H735="口腔诊所"),IFERROR(X735/同类汇总数据!I$8,0),IF(AND($G735="互联网版",$H735="中西医诊所"),IFERROR(X735/同类汇总数据!I$9,0),IF(AND($G735="互联网版",$H735="中医诊所"),IFERROR(X735/同类汇总数据!I$10,0),IF(AND($G735="互联网版",$H735="口腔诊所"),IFERROR(X735/同类汇总数据!I$11,0))))))))))</f>
        <v>0</v>
      </c>
      <c r="AK735" s="61">
        <f>IF(AND($G735="正式版",$H735="中西医诊所"),IFERROR(Y735/同类汇总数据!J$3,0),IF(AND($G735="正式版",$H735="中医诊所"),IFERROR(Y735/同类汇总数据!J$4,0),IF(AND($G735="正式版",$H735="口腔诊所"),IFERROR(Y735/同类汇总数据!J$5,0),IF(AND($G735="检查版",$H735="中西医诊所"),IFERROR(Y735/同类汇总数据!J$6,0),IF(AND($G735="检查版",$H735="中医诊所"),IFERROR(Y735/同类汇总数据!J$7,0),IF(AND($G735="检查版",$H735="口腔诊所"),IFERROR(Y735/同类汇总数据!J$8,0),IF(AND($G735="互联网版",$H735="中西医诊所"),IFERROR(Y735/同类汇总数据!J$9,0),IF(AND($G735="互联网版",$H735="中医诊所"),IFERROR(Y735/同类汇总数据!J$10,0),IF(AND($G735="互联网版",$H735="口腔诊所"),IFERROR(Y735/同类汇总数据!J$11,0))))))))))</f>
        <v>0</v>
      </c>
      <c r="AL735" s="62" t="str">
        <f ca="1" t="shared" si="187"/>
        <v>-</v>
      </c>
      <c r="AM735" s="62" t="str">
        <f t="shared" si="188"/>
        <v>低于同行20%</v>
      </c>
      <c r="AN735" s="5" t="str">
        <f t="shared" si="189"/>
        <v>低于同行20%</v>
      </c>
      <c r="AO735" s="63">
        <f t="shared" si="190"/>
        <v>46097.3604823611</v>
      </c>
      <c r="AP735" s="5" t="str">
        <f t="shared" si="191"/>
        <v/>
      </c>
      <c r="AQ735" s="60">
        <v>45563.8497054398</v>
      </c>
    </row>
    <row r="736" ht="17" spans="1:43">
      <c r="A736" s="5">
        <f t="shared" si="193"/>
        <v>733</v>
      </c>
      <c r="B736" s="55" t="str">
        <f t="shared" si="184"/>
        <v>连续三月交易上升</v>
      </c>
      <c r="C736" s="2" t="str">
        <f t="shared" si="185"/>
        <v/>
      </c>
      <c r="D736" s="56" t="str">
        <f t="shared" si="186"/>
        <v>-</v>
      </c>
      <c r="E736" s="84" t="s">
        <v>2006</v>
      </c>
      <c r="F736" s="58">
        <v>45574.4163874306</v>
      </c>
      <c r="G736" s="59" t="s">
        <v>38</v>
      </c>
      <c r="H736" s="59" t="s">
        <v>63</v>
      </c>
      <c r="I736" s="59" t="s">
        <v>40</v>
      </c>
      <c r="J736" s="59" t="s">
        <v>45</v>
      </c>
      <c r="K736" s="59" t="s">
        <v>2007</v>
      </c>
      <c r="L736" s="59" t="s">
        <v>2008</v>
      </c>
      <c r="M736" s="60">
        <v>46104.3705555556</v>
      </c>
      <c r="N736" s="60">
        <v>46103.6994040972</v>
      </c>
      <c r="O736" s="60">
        <v>46103.699956713</v>
      </c>
      <c r="P736" s="60">
        <v>46094.5391754167</v>
      </c>
      <c r="Q736" s="60">
        <v>46101.7199256944</v>
      </c>
      <c r="R736" s="59">
        <v>6272</v>
      </c>
      <c r="S736" s="59">
        <v>24770</v>
      </c>
      <c r="T736" s="59">
        <v>64811.7</v>
      </c>
      <c r="U736" s="59">
        <v>54780.7</v>
      </c>
      <c r="V736" s="59">
        <v>19</v>
      </c>
      <c r="W736" s="59">
        <v>74</v>
      </c>
      <c r="X736" s="59">
        <v>194</v>
      </c>
      <c r="Y736" s="59">
        <v>168</v>
      </c>
      <c r="Z736" s="59">
        <v>405.782962963</v>
      </c>
      <c r="AA736" s="59">
        <v>0.8452026222</v>
      </c>
      <c r="AB736" s="59">
        <v>-0.4956739313</v>
      </c>
      <c r="AC736" s="59">
        <v>0.0341388554</v>
      </c>
      <c r="AD736" s="61">
        <f>IF(AND($G736="正式版",$H736="中西医诊所"),IFERROR(R736/同类汇总数据!C$3,0),IF(AND($G736="正式版",$H736="中医诊所"),IFERROR(R736/同类汇总数据!C$4,0),IF(AND($G736="正式版",$H736="口腔诊所"),IFERROR(R736/同类汇总数据!C$5,0),IF(AND($G736="检查版",$H736="中西医诊所"),IFERROR(R736/同类汇总数据!C$6,0),IF(AND($G736="检查版",$H736="中医诊所"),IFERROR(R736/同类汇总数据!C$7,0),IF(AND($G736="检查版",$H736="口腔诊所"),IFERROR(R736/同类汇总数据!C$8,0),IF(AND($G736="互联网版",$H736="中西医诊所"),IFERROR(R736/同类汇总数据!C$9,0),IF(AND($G736="互联网版",$H736="中医诊所"),IFERROR(R736/同类汇总数据!C$10,0),IF(AND($G736="互联网版",$H736="口腔诊所"),IFERROR(R736/同类汇总数据!C$11,0))))))))))</f>
        <v>0.627354077901218</v>
      </c>
      <c r="AE736" s="61">
        <f>IF(AND($G736="正式版",$H736="中西医诊所"),IFERROR(S736/同类汇总数据!D$3,0),IF(AND($G736="正式版",$H736="中医诊所"),IFERROR(S736/同类汇总数据!D$4,0),IF(AND($G736="正式版",$H736="口腔诊所"),IFERROR(S736/同类汇总数据!D$5,0),IF(AND($G736="检查版",$H736="中西医诊所"),IFERROR(S736/同类汇总数据!D$6,0),IF(AND($G736="检查版",$H736="中医诊所"),IFERROR(S736/同类汇总数据!D$7,0),IF(AND($G736="检查版",$H736="口腔诊所"),IFERROR(S736/同类汇总数据!D$8,0),IF(AND($G736="互联网版",$H736="中西医诊所"),IFERROR(S736/同类汇总数据!D$9,0),IF(AND($G736="互联网版",$H736="中医诊所"),IFERROR(S736/同类汇总数据!D$10,0),IF(AND($G736="互联网版",$H736="口腔诊所"),IFERROR(S736/同类汇总数据!D$11,0))))))))))</f>
        <v>0.570332292510681</v>
      </c>
      <c r="AF736" s="61">
        <f>IF(AND($G736="正式版",$H736="中西医诊所"),IFERROR(T736/同类汇总数据!E$3,0),IF(AND($G736="正式版",$H736="中医诊所"),IFERROR(T736/同类汇总数据!E$4,0),IF(AND($G736="正式版",$H736="口腔诊所"),IFERROR(T736/同类汇总数据!E$5,0),IF(AND($G736="检查版",$H736="中西医诊所"),IFERROR(T736/同类汇总数据!E$6,0),IF(AND($G736="检查版",$H736="中医诊所"),IFERROR(T736/同类汇总数据!E$7,0),IF(AND($G736="检查版",$H736="口腔诊所"),IFERROR(T736/同类汇总数据!E$8,0),IF(AND($G736="互联网版",$H736="中西医诊所"),IFERROR(T736/同类汇总数据!E$9,0),IF(AND($G736="互联网版",$H736="中医诊所"),IFERROR(T736/同类汇总数据!E$10,0),IF(AND($G736="互联网版",$H736="口腔诊所"),IFERROR(T736/同类汇总数据!E$11,0))))))))))</f>
        <v>0.584589847798613</v>
      </c>
      <c r="AG736" s="61">
        <f>IF(AND($G736="正式版",$H736="中西医诊所"),IFERROR(U736/同类汇总数据!F$3,0),IF(AND($G736="正式版",$H736="中医诊所"),IFERROR(U736/同类汇总数据!F$4,0),IF(AND($G736="正式版",$H736="口腔诊所"),IFERROR(U736/同类汇总数据!F$5,0),IF(AND($G736="检查版",$H736="中西医诊所"),IFERROR(U736/同类汇总数据!F$6,0),IF(AND($G736="检查版",$H736="中医诊所"),IFERROR(U736/同类汇总数据!F$7,0),IF(AND($G736="检查版",$H736="口腔诊所"),IFERROR(U736/同类汇总数据!F$8,0),IF(AND($G736="互联网版",$H736="中西医诊所"),IFERROR(U736/同类汇总数据!F$9,0),IF(AND($G736="互联网版",$H736="中医诊所"),IFERROR(U736/同类汇总数据!F$10,0),IF(AND($G736="互联网版",$H736="口腔诊所"),IFERROR(U736/同类汇总数据!F$11,0))))))))))</f>
        <v>0.548366353931884</v>
      </c>
      <c r="AH736" s="61">
        <f>IF(AND($G736="正式版",$H736="中西医诊所"),IFERROR(V736/同类汇总数据!G$3,0),IF(AND($G736="正式版",$H736="中医诊所"),IFERROR(V736/同类汇总数据!G$4,0),IF(AND($G736="正式版",$H736="口腔诊所"),IFERROR(V736/同类汇总数据!G$5,0),IF(AND($G736="检查版",$H736="中西医诊所"),IFERROR(V736/同类汇总数据!G$6,0),IF(AND($G736="检查版",$H736="中医诊所"),IFERROR(V736/同类汇总数据!G$7,0),IF(AND($G736="检查版",$H736="口腔诊所"),IFERROR(V736/同类汇总数据!G$8,0),IF(AND($G736="互联网版",$H736="中西医诊所"),IFERROR(V736/同类汇总数据!G$9,0),IF(AND($G736="互联网版",$H736="中医诊所"),IFERROR(V736/同类汇总数据!G$10,0),IF(AND($G736="互联网版",$H736="口腔诊所"),IFERROR(V736/同类汇总数据!G$11,0))))))))))</f>
        <v>1.41196753960941</v>
      </c>
      <c r="AI736" s="61">
        <f>IF(AND($G736="正式版",$H736="中西医诊所"),IFERROR(W736/同类汇总数据!H$3,0),IF(AND($G736="正式版",$H736="中医诊所"),IFERROR(W736/同类汇总数据!H$4,0),IF(AND($G736="正式版",$H736="口腔诊所"),IFERROR(W736/同类汇总数据!H$5,0),IF(AND($G736="检查版",$H736="中西医诊所"),IFERROR(W736/同类汇总数据!H$6,0),IF(AND($G736="检查版",$H736="中医诊所"),IFERROR(W736/同类汇总数据!H$7,0),IF(AND($G736="检查版",$H736="口腔诊所"),IFERROR(W736/同类汇总数据!H$8,0),IF(AND($G736="互联网版",$H736="中西医诊所"),IFERROR(W736/同类汇总数据!H$9,0),IF(AND($G736="互联网版",$H736="中医诊所"),IFERROR(W736/同类汇总数据!H$10,0),IF(AND($G736="互联网版",$H736="口腔诊所"),IFERROR(W736/同类汇总数据!H$11,0))))))))))</f>
        <v>1.30313121298623</v>
      </c>
      <c r="AJ736" s="61">
        <f>IF(AND($G736="正式版",$H736="中西医诊所"),IFERROR(X736/同类汇总数据!I$3,0),IF(AND($G736="正式版",$H736="中医诊所"),IFERROR(X736/同类汇总数据!I$4,0),IF(AND($G736="正式版",$H736="口腔诊所"),IFERROR(X736/同类汇总数据!I$5,0),IF(AND($G736="检查版",$H736="中西医诊所"),IFERROR(X736/同类汇总数据!I$6,0),IF(AND($G736="检查版",$H736="中医诊所"),IFERROR(X736/同类汇总数据!I$7,0),IF(AND($G736="检查版",$H736="口腔诊所"),IFERROR(X736/同类汇总数据!I$8,0),IF(AND($G736="互联网版",$H736="中西医诊所"),IFERROR(X736/同类汇总数据!I$9,0),IF(AND($G736="互联网版",$H736="中医诊所"),IFERROR(X736/同类汇总数据!I$10,0),IF(AND($G736="互联网版",$H736="口腔诊所"),IFERROR(X736/同类汇总数据!I$11,0))))))))))</f>
        <v>1.31488428679389</v>
      </c>
      <c r="AK736" s="61">
        <f>IF(AND($G736="正式版",$H736="中西医诊所"),IFERROR(Y736/同类汇总数据!J$3,0),IF(AND($G736="正式版",$H736="中医诊所"),IFERROR(Y736/同类汇总数据!J$4,0),IF(AND($G736="正式版",$H736="口腔诊所"),IFERROR(Y736/同类汇总数据!J$5,0),IF(AND($G736="检查版",$H736="中西医诊所"),IFERROR(Y736/同类汇总数据!J$6,0),IF(AND($G736="检查版",$H736="中医诊所"),IFERROR(Y736/同类汇总数据!J$7,0),IF(AND($G736="检查版",$H736="口腔诊所"),IFERROR(Y736/同类汇总数据!J$8,0),IF(AND($G736="互联网版",$H736="中西医诊所"),IFERROR(Y736/同类汇总数据!J$9,0),IF(AND($G736="互联网版",$H736="中医诊所"),IFERROR(Y736/同类汇总数据!J$10,0),IF(AND($G736="互联网版",$H736="口腔诊所"),IFERROR(Y736/同类汇总数据!J$11,0))))))))))</f>
        <v>1.26499260958187</v>
      </c>
      <c r="AL736" s="62" t="str">
        <f ca="1" t="shared" si="187"/>
        <v>-</v>
      </c>
      <c r="AM736" s="62" t="str">
        <f t="shared" si="188"/>
        <v/>
      </c>
      <c r="AN736" s="5" t="str">
        <f t="shared" si="189"/>
        <v>高于同行20%</v>
      </c>
      <c r="AO736" s="63">
        <f t="shared" si="190"/>
        <v>46104.3705555556</v>
      </c>
      <c r="AP736" s="5" t="str">
        <f t="shared" si="191"/>
        <v/>
      </c>
      <c r="AQ736" s="60">
        <v>45563.8516646528</v>
      </c>
    </row>
    <row r="737" ht="17" spans="1:43">
      <c r="A737" s="5">
        <f t="shared" si="193"/>
        <v>734</v>
      </c>
      <c r="B737" s="55" t="str">
        <f t="shared" si="184"/>
        <v>交易波动较大</v>
      </c>
      <c r="C737" s="2" t="str">
        <f t="shared" si="185"/>
        <v/>
      </c>
      <c r="D737" s="56" t="str">
        <f t="shared" si="186"/>
        <v>-</v>
      </c>
      <c r="E737" s="84" t="s">
        <v>2009</v>
      </c>
      <c r="F737" s="58">
        <v>45574.5694712269</v>
      </c>
      <c r="G737" s="59" t="s">
        <v>38</v>
      </c>
      <c r="H737" s="59" t="s">
        <v>66</v>
      </c>
      <c r="I737" s="59" t="s">
        <v>40</v>
      </c>
      <c r="J737" s="59" t="s">
        <v>374</v>
      </c>
      <c r="K737" s="59" t="s">
        <v>2010</v>
      </c>
      <c r="L737" s="59" t="s">
        <v>1200</v>
      </c>
      <c r="M737" s="60">
        <v>46103.6125115741</v>
      </c>
      <c r="N737" s="60">
        <v>46103.6878143056</v>
      </c>
      <c r="O737" s="60">
        <v>46103.6350907639</v>
      </c>
      <c r="P737" s="60"/>
      <c r="Q737" s="60">
        <v>46103.6878259722</v>
      </c>
      <c r="R737" s="59">
        <v>3205.02</v>
      </c>
      <c r="S737" s="59">
        <v>12233.27</v>
      </c>
      <c r="T737" s="59">
        <v>35891.75</v>
      </c>
      <c r="U737" s="59">
        <v>33143.47</v>
      </c>
      <c r="V737" s="59">
        <v>30</v>
      </c>
      <c r="W737" s="59">
        <v>120</v>
      </c>
      <c r="X737" s="59">
        <v>361</v>
      </c>
      <c r="Y737" s="59">
        <v>331</v>
      </c>
      <c r="Z737" s="59">
        <v>182.106978022</v>
      </c>
      <c r="AA737" s="59">
        <v>0.0177437752</v>
      </c>
      <c r="AB737" s="59">
        <v>0.0327791664</v>
      </c>
      <c r="AC737" s="59">
        <v>-0.170013785</v>
      </c>
      <c r="AD737" s="61">
        <f>IF(AND($G737="正式版",$H737="中西医诊所"),IFERROR(R737/同类汇总数据!C$3,0),IF(AND($G737="正式版",$H737="中医诊所"),IFERROR(R737/同类汇总数据!C$4,0),IF(AND($G737="正式版",$H737="口腔诊所"),IFERROR(R737/同类汇总数据!C$5,0),IF(AND($G737="检查版",$H737="中西医诊所"),IFERROR(R737/同类汇总数据!C$6,0),IF(AND($G737="检查版",$H737="中医诊所"),IFERROR(R737/同类汇总数据!C$7,0),IF(AND($G737="检查版",$H737="口腔诊所"),IFERROR(R737/同类汇总数据!C$8,0),IF(AND($G737="互联网版",$H737="中西医诊所"),IFERROR(R737/同类汇总数据!C$9,0),IF(AND($G737="互联网版",$H737="中医诊所"),IFERROR(R737/同类汇总数据!C$10,0),IF(AND($G737="互联网版",$H737="口腔诊所"),IFERROR(R737/同类汇总数据!C$11,0))))))))))</f>
        <v>0.461352472647231</v>
      </c>
      <c r="AE737" s="61">
        <f>IF(AND($G737="正式版",$H737="中西医诊所"),IFERROR(S737/同类汇总数据!D$3,0),IF(AND($G737="正式版",$H737="中医诊所"),IFERROR(S737/同类汇总数据!D$4,0),IF(AND($G737="正式版",$H737="口腔诊所"),IFERROR(S737/同类汇总数据!D$5,0),IF(AND($G737="检查版",$H737="中西医诊所"),IFERROR(S737/同类汇总数据!D$6,0),IF(AND($G737="检查版",$H737="中医诊所"),IFERROR(S737/同类汇总数据!D$7,0),IF(AND($G737="检查版",$H737="口腔诊所"),IFERROR(S737/同类汇总数据!D$8,0),IF(AND($G737="互联网版",$H737="中西医诊所"),IFERROR(S737/同类汇总数据!D$9,0),IF(AND($G737="互联网版",$H737="中医诊所"),IFERROR(S737/同类汇总数据!D$10,0),IF(AND($G737="互联网版",$H737="口腔诊所"),IFERROR(S737/同类汇总数据!D$11,0))))))))))</f>
        <v>0.453852913202457</v>
      </c>
      <c r="AF737" s="61">
        <f>IF(AND($G737="正式版",$H737="中西医诊所"),IFERROR(T737/同类汇总数据!E$3,0),IF(AND($G737="正式版",$H737="中医诊所"),IFERROR(T737/同类汇总数据!E$4,0),IF(AND($G737="正式版",$H737="口腔诊所"),IFERROR(T737/同类汇总数据!E$5,0),IF(AND($G737="检查版",$H737="中西医诊所"),IFERROR(T737/同类汇总数据!E$6,0),IF(AND($G737="检查版",$H737="中医诊所"),IFERROR(T737/同类汇总数据!E$7,0),IF(AND($G737="检查版",$H737="口腔诊所"),IFERROR(T737/同类汇总数据!E$8,0),IF(AND($G737="互联网版",$H737="中西医诊所"),IFERROR(T737/同类汇总数据!E$9,0),IF(AND($G737="互联网版",$H737="中医诊所"),IFERROR(T737/同类汇总数据!E$10,0),IF(AND($G737="互联网版",$H737="口腔诊所"),IFERROR(T737/同类汇总数据!E$11,0))))))))))</f>
        <v>0.461187197198243</v>
      </c>
      <c r="AG737" s="61">
        <f>IF(AND($G737="正式版",$H737="中西医诊所"),IFERROR(U737/同类汇总数据!F$3,0),IF(AND($G737="正式版",$H737="中医诊所"),IFERROR(U737/同类汇总数据!F$4,0),IF(AND($G737="正式版",$H737="口腔诊所"),IFERROR(U737/同类汇总数据!F$5,0),IF(AND($G737="检查版",$H737="中西医诊所"),IFERROR(U737/同类汇总数据!F$6,0),IF(AND($G737="检查版",$H737="中医诊所"),IFERROR(U737/同类汇总数据!F$7,0),IF(AND($G737="检查版",$H737="口腔诊所"),IFERROR(U737/同类汇总数据!F$8,0),IF(AND($G737="互联网版",$H737="中西医诊所"),IFERROR(U737/同类汇总数据!F$9,0),IF(AND($G737="互联网版",$H737="中医诊所"),IFERROR(U737/同类汇总数据!F$10,0),IF(AND($G737="互联网版",$H737="口腔诊所"),IFERROR(U737/同类汇总数据!F$11,0))))))))))</f>
        <v>0.496256156538558</v>
      </c>
      <c r="AH737" s="61">
        <f>IF(AND($G737="正式版",$H737="中西医诊所"),IFERROR(V737/同类汇总数据!G$3,0),IF(AND($G737="正式版",$H737="中医诊所"),IFERROR(V737/同类汇总数据!G$4,0),IF(AND($G737="正式版",$H737="口腔诊所"),IFERROR(V737/同类汇总数据!G$5,0),IF(AND($G737="检查版",$H737="中西医诊所"),IFERROR(V737/同类汇总数据!G$6,0),IF(AND($G737="检查版",$H737="中医诊所"),IFERROR(V737/同类汇总数据!G$7,0),IF(AND($G737="检查版",$H737="口腔诊所"),IFERROR(V737/同类汇总数据!G$8,0),IF(AND($G737="互联网版",$H737="中西医诊所"),IFERROR(V737/同类汇总数据!G$9,0),IF(AND($G737="互联网版",$H737="中医诊所"),IFERROR(V737/同类汇总数据!G$10,0),IF(AND($G737="互联网版",$H737="口腔诊所"),IFERROR(V737/同类汇总数据!G$11,0))))))))))</f>
        <v>0.67767971501309</v>
      </c>
      <c r="AI737" s="61">
        <f>IF(AND($G737="正式版",$H737="中西医诊所"),IFERROR(W737/同类汇总数据!H$3,0),IF(AND($G737="正式版",$H737="中医诊所"),IFERROR(W737/同类汇总数据!H$4,0),IF(AND($G737="正式版",$H737="口腔诊所"),IFERROR(W737/同类汇总数据!H$5,0),IF(AND($G737="检查版",$H737="中西医诊所"),IFERROR(W737/同类汇总数据!H$6,0),IF(AND($G737="检查版",$H737="中医诊所"),IFERROR(W737/同类汇总数据!H$7,0),IF(AND($G737="检查版",$H737="口腔诊所"),IFERROR(W737/同类汇总数据!H$8,0),IF(AND($G737="互联网版",$H737="中西医诊所"),IFERROR(W737/同类汇总数据!H$9,0),IF(AND($G737="互联网版",$H737="中医诊所"),IFERROR(W737/同类汇总数据!H$10,0),IF(AND($G737="互联网版",$H737="口腔诊所"),IFERROR(W737/同类汇总数据!H$11,0))))))))))</f>
        <v>0.681962711415544</v>
      </c>
      <c r="AJ737" s="61">
        <f>IF(AND($G737="正式版",$H737="中西医诊所"),IFERROR(X737/同类汇总数据!I$3,0),IF(AND($G737="正式版",$H737="中医诊所"),IFERROR(X737/同类汇总数据!I$4,0),IF(AND($G737="正式版",$H737="口腔诊所"),IFERROR(X737/同类汇总数据!I$5,0),IF(AND($G737="检查版",$H737="中西医诊所"),IFERROR(X737/同类汇总数据!I$6,0),IF(AND($G737="检查版",$H737="中医诊所"),IFERROR(X737/同类汇总数据!I$7,0),IF(AND($G737="检查版",$H737="口腔诊所"),IFERROR(X737/同类汇总数据!I$8,0),IF(AND($G737="互联网版",$H737="中西医诊所"),IFERROR(X737/同类汇总数据!I$9,0),IF(AND($G737="互联网版",$H737="中医诊所"),IFERROR(X737/同类汇总数据!I$10,0),IF(AND($G737="互联网版",$H737="口腔诊所"),IFERROR(X737/同类汇总数据!I$11,0))))))))))</f>
        <v>0.699218076627328</v>
      </c>
      <c r="AK737" s="61">
        <f>IF(AND($G737="正式版",$H737="中西医诊所"),IFERROR(Y737/同类汇总数据!J$3,0),IF(AND($G737="正式版",$H737="中医诊所"),IFERROR(Y737/同类汇总数据!J$4,0),IF(AND($G737="正式版",$H737="口腔诊所"),IFERROR(Y737/同类汇总数据!J$5,0),IF(AND($G737="检查版",$H737="中西医诊所"),IFERROR(Y737/同类汇总数据!J$6,0),IF(AND($G737="检查版",$H737="中医诊所"),IFERROR(Y737/同类汇总数据!J$7,0),IF(AND($G737="检查版",$H737="口腔诊所"),IFERROR(Y737/同类汇总数据!J$8,0),IF(AND($G737="互联网版",$H737="中西医诊所"),IFERROR(Y737/同类汇总数据!J$9,0),IF(AND($G737="互联网版",$H737="中医诊所"),IFERROR(Y737/同类汇总数据!J$10,0),IF(AND($G737="互联网版",$H737="口腔诊所"),IFERROR(Y737/同类汇总数据!J$11,0))))))))))</f>
        <v>0.726257522579807</v>
      </c>
      <c r="AL737" s="62" t="str">
        <f ca="1" t="shared" si="187"/>
        <v>-</v>
      </c>
      <c r="AM737" s="62" t="str">
        <f t="shared" si="188"/>
        <v>低于同行50%</v>
      </c>
      <c r="AN737" s="5" t="str">
        <f t="shared" si="189"/>
        <v/>
      </c>
      <c r="AO737" s="63">
        <f t="shared" si="190"/>
        <v>46103.6878259722</v>
      </c>
      <c r="AP737" s="5" t="str">
        <f t="shared" si="191"/>
        <v/>
      </c>
      <c r="AQ737" s="60">
        <v>45565.6680544792</v>
      </c>
    </row>
    <row r="738" ht="17" spans="1:43">
      <c r="A738" s="5">
        <f t="shared" si="193"/>
        <v>735</v>
      </c>
      <c r="B738" s="55" t="str">
        <f t="shared" si="184"/>
        <v>交易波动较大</v>
      </c>
      <c r="C738" s="2" t="str">
        <f t="shared" si="185"/>
        <v/>
      </c>
      <c r="D738" s="56" t="str">
        <f t="shared" si="186"/>
        <v>-</v>
      </c>
      <c r="E738" s="84" t="s">
        <v>2011</v>
      </c>
      <c r="F738" s="58">
        <v>45574.608379919</v>
      </c>
      <c r="G738" s="59" t="s">
        <v>38</v>
      </c>
      <c r="H738" s="59" t="s">
        <v>39</v>
      </c>
      <c r="I738" s="59" t="s">
        <v>40</v>
      </c>
      <c r="J738" s="59" t="s">
        <v>149</v>
      </c>
      <c r="K738" s="59" t="s">
        <v>2012</v>
      </c>
      <c r="L738" s="59" t="s">
        <v>151</v>
      </c>
      <c r="M738" s="60">
        <v>46104.384224537</v>
      </c>
      <c r="N738" s="60">
        <v>46104.3895952431</v>
      </c>
      <c r="O738" s="60">
        <v>46103.8108764815</v>
      </c>
      <c r="P738" s="60">
        <v>46092.43522</v>
      </c>
      <c r="Q738" s="60">
        <v>46104.3896019444</v>
      </c>
      <c r="R738" s="59">
        <v>7508.85</v>
      </c>
      <c r="S738" s="59">
        <v>25982.51</v>
      </c>
      <c r="T738" s="59">
        <v>88323.51</v>
      </c>
      <c r="U738" s="59">
        <v>78593.51</v>
      </c>
      <c r="V738" s="59">
        <v>59</v>
      </c>
      <c r="W738" s="59">
        <v>194</v>
      </c>
      <c r="X738" s="59">
        <v>559</v>
      </c>
      <c r="Y738" s="59">
        <v>495</v>
      </c>
      <c r="Z738" s="59">
        <v>306.1290079365</v>
      </c>
      <c r="AA738" s="59">
        <v>-0.0867949529</v>
      </c>
      <c r="AB738" s="59">
        <v>-0.1604355396</v>
      </c>
      <c r="AC738" s="59">
        <v>-0.227196023</v>
      </c>
      <c r="AD738" s="61">
        <f>IF(AND($G738="正式版",$H738="中西医诊所"),IFERROR(R738/同类汇总数据!C$3,0),IF(AND($G738="正式版",$H738="中医诊所"),IFERROR(R738/同类汇总数据!C$4,0),IF(AND($G738="正式版",$H738="口腔诊所"),IFERROR(R738/同类汇总数据!C$5,0),IF(AND($G738="检查版",$H738="中西医诊所"),IFERROR(R738/同类汇总数据!C$6,0),IF(AND($G738="检查版",$H738="中医诊所"),IFERROR(R738/同类汇总数据!C$7,0),IF(AND($G738="检查版",$H738="口腔诊所"),IFERROR(R738/同类汇总数据!C$8,0),IF(AND($G738="互联网版",$H738="中西医诊所"),IFERROR(R738/同类汇总数据!C$9,0),IF(AND($G738="互联网版",$H738="中医诊所"),IFERROR(R738/同类汇总数据!C$10,0),IF(AND($G738="互联网版",$H738="口腔诊所"),IFERROR(R738/同类汇总数据!C$11,0))))))))))</f>
        <v>0.820482241415909</v>
      </c>
      <c r="AE738" s="61">
        <f>IF(AND($G738="正式版",$H738="中西医诊所"),IFERROR(S738/同类汇总数据!D$3,0),IF(AND($G738="正式版",$H738="中医诊所"),IFERROR(S738/同类汇总数据!D$4,0),IF(AND($G738="正式版",$H738="口腔诊所"),IFERROR(S738/同类汇总数据!D$5,0),IF(AND($G738="检查版",$H738="中西医诊所"),IFERROR(S738/同类汇总数据!D$6,0),IF(AND($G738="检查版",$H738="中医诊所"),IFERROR(S738/同类汇总数据!D$7,0),IF(AND($G738="检查版",$H738="口腔诊所"),IFERROR(S738/同类汇总数据!D$8,0),IF(AND($G738="互联网版",$H738="中西医诊所"),IFERROR(S738/同类汇总数据!D$9,0),IF(AND($G738="互联网版",$H738="中医诊所"),IFERROR(S738/同类汇总数据!D$10,0),IF(AND($G738="互联网版",$H738="口腔诊所"),IFERROR(S738/同类汇总数据!D$11,0))))))))))</f>
        <v>0.712167535449336</v>
      </c>
      <c r="AF738" s="61">
        <f>IF(AND($G738="正式版",$H738="中西医诊所"),IFERROR(T738/同类汇总数据!E$3,0),IF(AND($G738="正式版",$H738="中医诊所"),IFERROR(T738/同类汇总数据!E$4,0),IF(AND($G738="正式版",$H738="口腔诊所"),IFERROR(T738/同类汇总数据!E$5,0),IF(AND($G738="检查版",$H738="中西医诊所"),IFERROR(T738/同类汇总数据!E$6,0),IF(AND($G738="检查版",$H738="中医诊所"),IFERROR(T738/同类汇总数据!E$7,0),IF(AND($G738="检查版",$H738="口腔诊所"),IFERROR(T738/同类汇总数据!E$8,0),IF(AND($G738="互联网版",$H738="中西医诊所"),IFERROR(T738/同类汇总数据!E$9,0),IF(AND($G738="互联网版",$H738="中医诊所"),IFERROR(T738/同类汇总数据!E$10,0),IF(AND($G738="互联网版",$H738="口腔诊所"),IFERROR(T738/同类汇总数据!E$11,0))))))))))</f>
        <v>0.809444480226755</v>
      </c>
      <c r="AG738" s="61">
        <f>IF(AND($G738="正式版",$H738="中西医诊所"),IFERROR(U738/同类汇总数据!F$3,0),IF(AND($G738="正式版",$H738="中医诊所"),IFERROR(U738/同类汇总数据!F$4,0),IF(AND($G738="正式版",$H738="口腔诊所"),IFERROR(U738/同类汇总数据!F$5,0),IF(AND($G738="检查版",$H738="中西医诊所"),IFERROR(U738/同类汇总数据!F$6,0),IF(AND($G738="检查版",$H738="中医诊所"),IFERROR(U738/同类汇总数据!F$7,0),IF(AND($G738="检查版",$H738="口腔诊所"),IFERROR(U738/同类汇总数据!F$8,0),IF(AND($G738="互联网版",$H738="中西医诊所"),IFERROR(U738/同类汇总数据!F$9,0),IF(AND($G738="互联网版",$H738="中医诊所"),IFERROR(U738/同类汇总数据!F$10,0),IF(AND($G738="互联网版",$H738="口腔诊所"),IFERROR(U738/同类汇总数据!F$11,0))))))))))</f>
        <v>0.819338037599345</v>
      </c>
      <c r="AH738" s="61">
        <f>IF(AND($G738="正式版",$H738="中西医诊所"),IFERROR(V738/同类汇总数据!G$3,0),IF(AND($G738="正式版",$H738="中医诊所"),IFERROR(V738/同类汇总数据!G$4,0),IF(AND($G738="正式版",$H738="口腔诊所"),IFERROR(V738/同类汇总数据!G$5,0),IF(AND($G738="检查版",$H738="中西医诊所"),IFERROR(V738/同类汇总数据!G$6,0),IF(AND($G738="检查版",$H738="中医诊所"),IFERROR(V738/同类汇总数据!G$7,0),IF(AND($G738="检查版",$H738="口腔诊所"),IFERROR(V738/同类汇总数据!G$8,0),IF(AND($G738="互联网版",$H738="中西医诊所"),IFERROR(V738/同类汇总数据!G$9,0),IF(AND($G738="互联网版",$H738="中医诊所"),IFERROR(V738/同类汇总数据!G$10,0),IF(AND($G738="互联网版",$H738="口腔诊所"),IFERROR(V738/同类汇总数据!G$11,0))))))))))</f>
        <v>0.622355647772019</v>
      </c>
      <c r="AI738" s="61">
        <f>IF(AND($G738="正式版",$H738="中西医诊所"),IFERROR(W738/同类汇总数据!H$3,0),IF(AND($G738="正式版",$H738="中医诊所"),IFERROR(W738/同类汇总数据!H$4,0),IF(AND($G738="正式版",$H738="口腔诊所"),IFERROR(W738/同类汇总数据!H$5,0),IF(AND($G738="检查版",$H738="中西医诊所"),IFERROR(W738/同类汇总数据!H$6,0),IF(AND($G738="检查版",$H738="中医诊所"),IFERROR(W738/同类汇总数据!H$7,0),IF(AND($G738="检查版",$H738="口腔诊所"),IFERROR(W738/同类汇总数据!H$8,0),IF(AND($G738="互联网版",$H738="中西医诊所"),IFERROR(W738/同类汇总数据!H$9,0),IF(AND($G738="互联网版",$H738="中医诊所"),IFERROR(W738/同类汇总数据!H$10,0),IF(AND($G738="互联网版",$H738="口腔诊所"),IFERROR(W738/同类汇总数据!H$11,0))))))))))</f>
        <v>0.530590454185429</v>
      </c>
      <c r="AJ738" s="61">
        <f>IF(AND($G738="正式版",$H738="中西医诊所"),IFERROR(X738/同类汇总数据!I$3,0),IF(AND($G738="正式版",$H738="中医诊所"),IFERROR(X738/同类汇总数据!I$4,0),IF(AND($G738="正式版",$H738="口腔诊所"),IFERROR(X738/同类汇总数据!I$5,0),IF(AND($G738="检查版",$H738="中西医诊所"),IFERROR(X738/同类汇总数据!I$6,0),IF(AND($G738="检查版",$H738="中医诊所"),IFERROR(X738/同类汇总数据!I$7,0),IF(AND($G738="检查版",$H738="口腔诊所"),IFERROR(X738/同类汇总数据!I$8,0),IF(AND($G738="互联网版",$H738="中西医诊所"),IFERROR(X738/同类汇总数据!I$9,0),IF(AND($G738="互联网版",$H738="中医诊所"),IFERROR(X738/同类汇总数据!I$10,0),IF(AND($G738="互联网版",$H738="口腔诊所"),IFERROR(X738/同类汇总数据!I$11,0))))))))))</f>
        <v>0.494292250868084</v>
      </c>
      <c r="AK738" s="61">
        <f>IF(AND($G738="正式版",$H738="中西医诊所"),IFERROR(Y738/同类汇总数据!J$3,0),IF(AND($G738="正式版",$H738="中医诊所"),IFERROR(Y738/同类汇总数据!J$4,0),IF(AND($G738="正式版",$H738="口腔诊所"),IFERROR(Y738/同类汇总数据!J$5,0),IF(AND($G738="检查版",$H738="中西医诊所"),IFERROR(Y738/同类汇总数据!J$6,0),IF(AND($G738="检查版",$H738="中医诊所"),IFERROR(Y738/同类汇总数据!J$7,0),IF(AND($G738="检查版",$H738="口腔诊所"),IFERROR(Y738/同类汇总数据!J$8,0),IF(AND($G738="互联网版",$H738="中西医诊所"),IFERROR(Y738/同类汇总数据!J$9,0),IF(AND($G738="互联网版",$H738="中医诊所"),IFERROR(Y738/同类汇总数据!J$10,0),IF(AND($G738="互联网版",$H738="口腔诊所"),IFERROR(Y738/同类汇总数据!J$11,0))))))))))</f>
        <v>0.494613014777238</v>
      </c>
      <c r="AL738" s="62" t="str">
        <f ca="1" t="shared" si="187"/>
        <v>-</v>
      </c>
      <c r="AM738" s="62" t="str">
        <f t="shared" si="188"/>
        <v/>
      </c>
      <c r="AN738" s="5" t="str">
        <f t="shared" si="189"/>
        <v/>
      </c>
      <c r="AO738" s="63">
        <f t="shared" si="190"/>
        <v>46104.3896019444</v>
      </c>
      <c r="AP738" s="5" t="str">
        <f t="shared" si="191"/>
        <v/>
      </c>
      <c r="AQ738" s="60">
        <v>45574.4163874306</v>
      </c>
    </row>
    <row r="739" ht="17" spans="1:43">
      <c r="A739" s="5">
        <f t="shared" si="193"/>
        <v>736</v>
      </c>
      <c r="B739" s="55" t="str">
        <f t="shared" si="184"/>
        <v>连续三月交易上升</v>
      </c>
      <c r="C739" s="2" t="str">
        <f t="shared" si="185"/>
        <v/>
      </c>
      <c r="D739" s="56" t="str">
        <f t="shared" si="186"/>
        <v>-</v>
      </c>
      <c r="E739" s="84" t="s">
        <v>2013</v>
      </c>
      <c r="F739" s="58">
        <v>45575.3992009606</v>
      </c>
      <c r="G739" s="59" t="s">
        <v>38</v>
      </c>
      <c r="H739" s="59" t="s">
        <v>39</v>
      </c>
      <c r="I739" s="59" t="s">
        <v>40</v>
      </c>
      <c r="J739" s="59" t="s">
        <v>41</v>
      </c>
      <c r="K739" s="59" t="s">
        <v>2014</v>
      </c>
      <c r="L739" s="59" t="s">
        <v>43</v>
      </c>
      <c r="M739" s="60">
        <v>46104.3605902778</v>
      </c>
      <c r="N739" s="60">
        <v>46104.3838433449</v>
      </c>
      <c r="O739" s="60">
        <v>46103.3622706019</v>
      </c>
      <c r="P739" s="60">
        <v>46095.396436794</v>
      </c>
      <c r="Q739" s="60">
        <v>46104.3838689352</v>
      </c>
      <c r="R739" s="59">
        <v>4132</v>
      </c>
      <c r="S739" s="59">
        <v>16432</v>
      </c>
      <c r="T739" s="59">
        <v>44329.18</v>
      </c>
      <c r="U739" s="59">
        <v>40441.18</v>
      </c>
      <c r="V739" s="59">
        <v>38</v>
      </c>
      <c r="W739" s="59">
        <v>146</v>
      </c>
      <c r="X739" s="59">
        <v>439</v>
      </c>
      <c r="Y739" s="59">
        <v>405</v>
      </c>
      <c r="Z739" s="59">
        <v>164.3950406504</v>
      </c>
      <c r="AA739" s="59">
        <v>0.2620409242</v>
      </c>
      <c r="AB739" s="59">
        <v>-0.1248114539</v>
      </c>
      <c r="AC739" s="59">
        <v>-0.1592065107</v>
      </c>
      <c r="AD739" s="61">
        <f>IF(AND($G739="正式版",$H739="中西医诊所"),IFERROR(R739/同类汇总数据!C$3,0),IF(AND($G739="正式版",$H739="中医诊所"),IFERROR(R739/同类汇总数据!C$4,0),IF(AND($G739="正式版",$H739="口腔诊所"),IFERROR(R739/同类汇总数据!C$5,0),IF(AND($G739="检查版",$H739="中西医诊所"),IFERROR(R739/同类汇总数据!C$6,0),IF(AND($G739="检查版",$H739="中医诊所"),IFERROR(R739/同类汇总数据!C$7,0),IF(AND($G739="检查版",$H739="口腔诊所"),IFERROR(R739/同类汇总数据!C$8,0),IF(AND($G739="互联网版",$H739="中西医诊所"),IFERROR(R739/同类汇总数据!C$9,0),IF(AND($G739="互联网版",$H739="中医诊所"),IFERROR(R739/同类汇总数据!C$10,0),IF(AND($G739="互联网版",$H739="口腔诊所"),IFERROR(R739/同类汇总数据!C$11,0))))))))))</f>
        <v>0.451498248271112</v>
      </c>
      <c r="AE739" s="61">
        <f>IF(AND($G739="正式版",$H739="中西医诊所"),IFERROR(S739/同类汇总数据!D$3,0),IF(AND($G739="正式版",$H739="中医诊所"),IFERROR(S739/同类汇总数据!D$4,0),IF(AND($G739="正式版",$H739="口腔诊所"),IFERROR(S739/同类汇总数据!D$5,0),IF(AND($G739="检查版",$H739="中西医诊所"),IFERROR(S739/同类汇总数据!D$6,0),IF(AND($G739="检查版",$H739="中医诊所"),IFERROR(S739/同类汇总数据!D$7,0),IF(AND($G739="检查版",$H739="口腔诊所"),IFERROR(S739/同类汇总数据!D$8,0),IF(AND($G739="互联网版",$H739="中西医诊所"),IFERROR(S739/同类汇总数据!D$9,0),IF(AND($G739="互联网版",$H739="中医诊所"),IFERROR(S739/同类汇总数据!D$10,0),IF(AND($G739="互联网版",$H739="口腔诊所"),IFERROR(S739/同类汇总数据!D$11,0))))))))))</f>
        <v>0.450392858215141</v>
      </c>
      <c r="AF739" s="61">
        <f>IF(AND($G739="正式版",$H739="中西医诊所"),IFERROR(T739/同类汇总数据!E$3,0),IF(AND($G739="正式版",$H739="中医诊所"),IFERROR(T739/同类汇总数据!E$4,0),IF(AND($G739="正式版",$H739="口腔诊所"),IFERROR(T739/同类汇总数据!E$5,0),IF(AND($G739="检查版",$H739="中西医诊所"),IFERROR(T739/同类汇总数据!E$6,0),IF(AND($G739="检查版",$H739="中医诊所"),IFERROR(T739/同类汇总数据!E$7,0),IF(AND($G739="检查版",$H739="口腔诊所"),IFERROR(T739/同类汇总数据!E$8,0),IF(AND($G739="互联网版",$H739="中西医诊所"),IFERROR(T739/同类汇总数据!E$9,0),IF(AND($G739="互联网版",$H739="中医诊所"),IFERROR(T739/同类汇总数据!E$10,0),IF(AND($G739="互联网版",$H739="口腔诊所"),IFERROR(T739/同类汇总数据!E$11,0))))))))))</f>
        <v>0.406256613488054</v>
      </c>
      <c r="AG739" s="61">
        <f>IF(AND($G739="正式版",$H739="中西医诊所"),IFERROR(U739/同类汇总数据!F$3,0),IF(AND($G739="正式版",$H739="中医诊所"),IFERROR(U739/同类汇总数据!F$4,0),IF(AND($G739="正式版",$H739="口腔诊所"),IFERROR(U739/同类汇总数据!F$5,0),IF(AND($G739="检查版",$H739="中西医诊所"),IFERROR(U739/同类汇总数据!F$6,0),IF(AND($G739="检查版",$H739="中医诊所"),IFERROR(U739/同类汇总数据!F$7,0),IF(AND($G739="检查版",$H739="口腔诊所"),IFERROR(U739/同类汇总数据!F$8,0),IF(AND($G739="互联网版",$H739="中西医诊所"),IFERROR(U739/同类汇总数据!F$9,0),IF(AND($G739="互联网版",$H739="中医诊所"),IFERROR(U739/同类汇总数据!F$10,0),IF(AND($G739="互联网版",$H739="口腔诊所"),IFERROR(U739/同类汇总数据!F$11,0))))))))))</f>
        <v>0.421599659557156</v>
      </c>
      <c r="AH739" s="61">
        <f>IF(AND($G739="正式版",$H739="中西医诊所"),IFERROR(V739/同类汇总数据!G$3,0),IF(AND($G739="正式版",$H739="中医诊所"),IFERROR(V739/同类汇总数据!G$4,0),IF(AND($G739="正式版",$H739="口腔诊所"),IFERROR(V739/同类汇总数据!G$5,0),IF(AND($G739="检查版",$H739="中西医诊所"),IFERROR(V739/同类汇总数据!G$6,0),IF(AND($G739="检查版",$H739="中医诊所"),IFERROR(V739/同类汇总数据!G$7,0),IF(AND($G739="检查版",$H739="口腔诊所"),IFERROR(V739/同类汇总数据!G$8,0),IF(AND($G739="互联网版",$H739="中西医诊所"),IFERROR(V739/同类汇总数据!G$9,0),IF(AND($G739="互联网版",$H739="中医诊所"),IFERROR(V739/同类汇总数据!G$10,0),IF(AND($G739="互联网版",$H739="口腔诊所"),IFERROR(V739/同类汇总数据!G$11,0))))))))))</f>
        <v>0.400839230768419</v>
      </c>
      <c r="AI739" s="61">
        <f>IF(AND($G739="正式版",$H739="中西医诊所"),IFERROR(W739/同类汇总数据!H$3,0),IF(AND($G739="正式版",$H739="中医诊所"),IFERROR(W739/同类汇总数据!H$4,0),IF(AND($G739="正式版",$H739="口腔诊所"),IFERROR(W739/同类汇总数据!H$5,0),IF(AND($G739="检查版",$H739="中西医诊所"),IFERROR(W739/同类汇总数据!H$6,0),IF(AND($G739="检查版",$H739="中医诊所"),IFERROR(W739/同类汇总数据!H$7,0),IF(AND($G739="检查版",$H739="口腔诊所"),IFERROR(W739/同类汇总数据!H$8,0),IF(AND($G739="互联网版",$H739="中西医诊所"),IFERROR(W739/同类汇总数据!H$9,0),IF(AND($G739="互联网版",$H739="中医诊所"),IFERROR(W739/同类汇总数据!H$10,0),IF(AND($G739="互联网版",$H739="口腔诊所"),IFERROR(W739/同类汇总数据!H$11,0))))))))))</f>
        <v>0.399310341809653</v>
      </c>
      <c r="AJ739" s="61">
        <f>IF(AND($G739="正式版",$H739="中西医诊所"),IFERROR(X739/同类汇总数据!I$3,0),IF(AND($G739="正式版",$H739="中医诊所"),IFERROR(X739/同类汇总数据!I$4,0),IF(AND($G739="正式版",$H739="口腔诊所"),IFERROR(X739/同类汇总数据!I$5,0),IF(AND($G739="检查版",$H739="中西医诊所"),IFERROR(X739/同类汇总数据!I$6,0),IF(AND($G739="检查版",$H739="中医诊所"),IFERROR(X739/同类汇总数据!I$7,0),IF(AND($G739="检查版",$H739="口腔诊所"),IFERROR(X739/同类汇总数据!I$8,0),IF(AND($G739="互联网版",$H739="中西医诊所"),IFERROR(X739/同类汇总数据!I$9,0),IF(AND($G739="互联网版",$H739="中医诊所"),IFERROR(X739/同类汇总数据!I$10,0),IF(AND($G739="互联网版",$H739="口腔诊所"),IFERROR(X739/同类汇总数据!I$11,0))))))))))</f>
        <v>0.388183002023415</v>
      </c>
      <c r="AK739" s="61">
        <f>IF(AND($G739="正式版",$H739="中西医诊所"),IFERROR(Y739/同类汇总数据!J$3,0),IF(AND($G739="正式版",$H739="中医诊所"),IFERROR(Y739/同类汇总数据!J$4,0),IF(AND($G739="正式版",$H739="口腔诊所"),IFERROR(Y739/同类汇总数据!J$5,0),IF(AND($G739="检查版",$H739="中西医诊所"),IFERROR(Y739/同类汇总数据!J$6,0),IF(AND($G739="检查版",$H739="中医诊所"),IFERROR(Y739/同类汇总数据!J$7,0),IF(AND($G739="检查版",$H739="口腔诊所"),IFERROR(Y739/同类汇总数据!J$8,0),IF(AND($G739="互联网版",$H739="中西医诊所"),IFERROR(Y739/同类汇总数据!J$9,0),IF(AND($G739="互联网版",$H739="中医诊所"),IFERROR(Y739/同类汇总数据!J$10,0),IF(AND($G739="互联网版",$H739="口腔诊所"),IFERROR(Y739/同类汇总数据!J$11,0))))))))))</f>
        <v>0.404683375726831</v>
      </c>
      <c r="AL739" s="62" t="str">
        <f ca="1" t="shared" si="187"/>
        <v>-</v>
      </c>
      <c r="AM739" s="62" t="str">
        <f t="shared" si="188"/>
        <v>低于同行50%</v>
      </c>
      <c r="AN739" s="5" t="str">
        <f t="shared" si="189"/>
        <v>低于同行50%</v>
      </c>
      <c r="AO739" s="63">
        <f t="shared" si="190"/>
        <v>46104.3838689352</v>
      </c>
      <c r="AP739" s="5" t="str">
        <f t="shared" si="191"/>
        <v/>
      </c>
      <c r="AQ739" s="60">
        <v>45574.5694712269</v>
      </c>
    </row>
    <row r="740" ht="17" spans="1:43">
      <c r="A740" s="5">
        <f t="shared" si="193"/>
        <v>737</v>
      </c>
      <c r="B740" s="55" t="str">
        <f t="shared" si="184"/>
        <v>连续三月交易上升</v>
      </c>
      <c r="C740" s="2" t="str">
        <f t="shared" si="185"/>
        <v/>
      </c>
      <c r="D740" s="56" t="str">
        <f t="shared" si="186"/>
        <v>-</v>
      </c>
      <c r="E740" s="84" t="s">
        <v>2015</v>
      </c>
      <c r="F740" s="58">
        <v>45575.4005463426</v>
      </c>
      <c r="G740" s="59" t="s">
        <v>38</v>
      </c>
      <c r="H740" s="59" t="s">
        <v>63</v>
      </c>
      <c r="I740" s="59" t="s">
        <v>40</v>
      </c>
      <c r="J740" s="59" t="s">
        <v>41</v>
      </c>
      <c r="K740" s="59" t="s">
        <v>2016</v>
      </c>
      <c r="L740" s="59" t="s">
        <v>2017</v>
      </c>
      <c r="M740" s="60">
        <v>46103.3662268519</v>
      </c>
      <c r="N740" s="60">
        <v>46103.7622810532</v>
      </c>
      <c r="O740" s="60">
        <v>46103.7619626273</v>
      </c>
      <c r="P740" s="60">
        <v>46103.6137468287</v>
      </c>
      <c r="Q740" s="60">
        <v>46103.762288206</v>
      </c>
      <c r="R740" s="59">
        <v>35274</v>
      </c>
      <c r="S740" s="59">
        <v>87320.02</v>
      </c>
      <c r="T740" s="59">
        <v>188034.11</v>
      </c>
      <c r="U740" s="59">
        <v>165793.09</v>
      </c>
      <c r="V740" s="59">
        <v>51</v>
      </c>
      <c r="W740" s="59">
        <v>166</v>
      </c>
      <c r="X740" s="59">
        <v>371</v>
      </c>
      <c r="Y740" s="59">
        <v>322</v>
      </c>
      <c r="Z740" s="59">
        <v>854.603556701</v>
      </c>
      <c r="AA740" s="59">
        <v>1.7291744999</v>
      </c>
      <c r="AB740" s="59">
        <v>-0.5344082122</v>
      </c>
      <c r="AC740" s="59">
        <v>-0.0469723414</v>
      </c>
      <c r="AD740" s="61">
        <f>IF(AND($G740="正式版",$H740="中西医诊所"),IFERROR(R740/同类汇总数据!C$3,0),IF(AND($G740="正式版",$H740="中医诊所"),IFERROR(R740/同类汇总数据!C$4,0),IF(AND($G740="正式版",$H740="口腔诊所"),IFERROR(R740/同类汇总数据!C$5,0),IF(AND($G740="检查版",$H740="中西医诊所"),IFERROR(R740/同类汇总数据!C$6,0),IF(AND($G740="检查版",$H740="中医诊所"),IFERROR(R740/同类汇总数据!C$7,0),IF(AND($G740="检查版",$H740="口腔诊所"),IFERROR(R740/同类汇总数据!C$8,0),IF(AND($G740="互联网版",$H740="中西医诊所"),IFERROR(R740/同类汇总数据!C$9,0),IF(AND($G740="互联网版",$H740="中医诊所"),IFERROR(R740/同类汇总数据!C$10,0),IF(AND($G740="互联网版",$H740="口腔诊所"),IFERROR(R740/同类汇总数据!C$11,0))))))))))</f>
        <v>3.5282665407984</v>
      </c>
      <c r="AE740" s="61">
        <f>IF(AND($G740="正式版",$H740="中西医诊所"),IFERROR(S740/同类汇总数据!D$3,0),IF(AND($G740="正式版",$H740="中医诊所"),IFERROR(S740/同类汇总数据!D$4,0),IF(AND($G740="正式版",$H740="口腔诊所"),IFERROR(S740/同类汇总数据!D$5,0),IF(AND($G740="检查版",$H740="中西医诊所"),IFERROR(S740/同类汇总数据!D$6,0),IF(AND($G740="检查版",$H740="中医诊所"),IFERROR(S740/同类汇总数据!D$7,0),IF(AND($G740="检查版",$H740="口腔诊所"),IFERROR(S740/同类汇总数据!D$8,0),IF(AND($G740="互联网版",$H740="中西医诊所"),IFERROR(S740/同类汇总数据!D$9,0),IF(AND($G740="互联网版",$H740="中医诊所"),IFERROR(S740/同类汇总数据!D$10,0),IF(AND($G740="互联网版",$H740="口腔诊所"),IFERROR(S740/同类汇总数据!D$11,0))))))))))</f>
        <v>2.01055418605888</v>
      </c>
      <c r="AF740" s="61">
        <f>IF(AND($G740="正式版",$H740="中西医诊所"),IFERROR(T740/同类汇总数据!E$3,0),IF(AND($G740="正式版",$H740="中医诊所"),IFERROR(T740/同类汇总数据!E$4,0),IF(AND($G740="正式版",$H740="口腔诊所"),IFERROR(T740/同类汇总数据!E$5,0),IF(AND($G740="检查版",$H740="中西医诊所"),IFERROR(T740/同类汇总数据!E$6,0),IF(AND($G740="检查版",$H740="中医诊所"),IFERROR(T740/同类汇总数据!E$7,0),IF(AND($G740="检查版",$H740="口腔诊所"),IFERROR(T740/同类汇总数据!E$8,0),IF(AND($G740="互联网版",$H740="中西医诊所"),IFERROR(T740/同类汇总数据!E$9,0),IF(AND($G740="互联网版",$H740="中医诊所"),IFERROR(T740/同类汇总数据!E$10,0),IF(AND($G740="互联网版",$H740="口腔诊所"),IFERROR(T740/同类汇总数据!E$11,0))))))))))</f>
        <v>1.69603376775872</v>
      </c>
      <c r="AG740" s="61">
        <f>IF(AND($G740="正式版",$H740="中西医诊所"),IFERROR(U740/同类汇总数据!F$3,0),IF(AND($G740="正式版",$H740="中医诊所"),IFERROR(U740/同类汇总数据!F$4,0),IF(AND($G740="正式版",$H740="口腔诊所"),IFERROR(U740/同类汇总数据!F$5,0),IF(AND($G740="检查版",$H740="中西医诊所"),IFERROR(U740/同类汇总数据!F$6,0),IF(AND($G740="检查版",$H740="中医诊所"),IFERROR(U740/同类汇总数据!F$7,0),IF(AND($G740="检查版",$H740="口腔诊所"),IFERROR(U740/同类汇总数据!F$8,0),IF(AND($G740="互联网版",$H740="中西医诊所"),IFERROR(U740/同类汇总数据!F$9,0),IF(AND($G740="互联网版",$H740="中医诊所"),IFERROR(U740/同类汇总数据!F$10,0),IF(AND($G740="互联网版",$H740="口腔诊所"),IFERROR(U740/同类汇总数据!F$11,0))))))))))</f>
        <v>1.6596237775421</v>
      </c>
      <c r="AH740" s="61">
        <f>IF(AND($G740="正式版",$H740="中西医诊所"),IFERROR(V740/同类汇总数据!G$3,0),IF(AND($G740="正式版",$H740="中医诊所"),IFERROR(V740/同类汇总数据!G$4,0),IF(AND($G740="正式版",$H740="口腔诊所"),IFERROR(V740/同类汇总数据!G$5,0),IF(AND($G740="检查版",$H740="中西医诊所"),IFERROR(V740/同类汇总数据!G$6,0),IF(AND($G740="检查版",$H740="中医诊所"),IFERROR(V740/同类汇总数据!G$7,0),IF(AND($G740="检查版",$H740="口腔诊所"),IFERROR(V740/同类汇总数据!G$8,0),IF(AND($G740="互联网版",$H740="中西医诊所"),IFERROR(V740/同类汇总数据!G$9,0),IF(AND($G740="互联网版",$H740="中医诊所"),IFERROR(V740/同类汇总数据!G$10,0),IF(AND($G740="互联网版",$H740="口腔诊所"),IFERROR(V740/同类汇总数据!G$11,0))))))))))</f>
        <v>3.79001813263577</v>
      </c>
      <c r="AI740" s="61">
        <f>IF(AND($G740="正式版",$H740="中西医诊所"),IFERROR(W740/同类汇总数据!H$3,0),IF(AND($G740="正式版",$H740="中医诊所"),IFERROR(W740/同类汇总数据!H$4,0),IF(AND($G740="正式版",$H740="口腔诊所"),IFERROR(W740/同类汇总数据!H$5,0),IF(AND($G740="检查版",$H740="中西医诊所"),IFERROR(W740/同类汇总数据!H$6,0),IF(AND($G740="检查版",$H740="中医诊所"),IFERROR(W740/同类汇总数据!H$7,0),IF(AND($G740="检查版",$H740="口腔诊所"),IFERROR(W740/同类汇总数据!H$8,0),IF(AND($G740="互联网版",$H740="中西医诊所"),IFERROR(W740/同类汇总数据!H$9,0),IF(AND($G740="互联网版",$H740="中医诊所"),IFERROR(W740/同类汇总数据!H$10,0),IF(AND($G740="互联网版",$H740="口腔诊所"),IFERROR(W740/同类汇总数据!H$11,0))))))))))</f>
        <v>2.92324028859073</v>
      </c>
      <c r="AJ740" s="61">
        <f>IF(AND($G740="正式版",$H740="中西医诊所"),IFERROR(X740/同类汇总数据!I$3,0),IF(AND($G740="正式版",$H740="中医诊所"),IFERROR(X740/同类汇总数据!I$4,0),IF(AND($G740="正式版",$H740="口腔诊所"),IFERROR(X740/同类汇总数据!I$5,0),IF(AND($G740="检查版",$H740="中西医诊所"),IFERROR(X740/同类汇总数据!I$6,0),IF(AND($G740="检查版",$H740="中医诊所"),IFERROR(X740/同类汇总数据!I$7,0),IF(AND($G740="检查版",$H740="口腔诊所"),IFERROR(X740/同类汇总数据!I$8,0),IF(AND($G740="互联网版",$H740="中西医诊所"),IFERROR(X740/同类汇总数据!I$9,0),IF(AND($G740="互联网版",$H740="中医诊所"),IFERROR(X740/同类汇总数据!I$10,0),IF(AND($G740="互联网版",$H740="口腔诊所"),IFERROR(X740/同类汇总数据!I$11,0))))))))))</f>
        <v>2.51454675464191</v>
      </c>
      <c r="AK740" s="61">
        <f>IF(AND($G740="正式版",$H740="中西医诊所"),IFERROR(Y740/同类汇总数据!J$3,0),IF(AND($G740="正式版",$H740="中医诊所"),IFERROR(Y740/同类汇总数据!J$4,0),IF(AND($G740="正式版",$H740="口腔诊所"),IFERROR(Y740/同类汇总数据!J$5,0),IF(AND($G740="检查版",$H740="中西医诊所"),IFERROR(Y740/同类汇总数据!J$6,0),IF(AND($G740="检查版",$H740="中医诊所"),IFERROR(Y740/同类汇总数据!J$7,0),IF(AND($G740="检查版",$H740="口腔诊所"),IFERROR(Y740/同类汇总数据!J$8,0),IF(AND($G740="互联网版",$H740="中西医诊所"),IFERROR(Y740/同类汇总数据!J$9,0),IF(AND($G740="互联网版",$H740="中医诊所"),IFERROR(Y740/同类汇总数据!J$10,0),IF(AND($G740="互联网版",$H740="口腔诊所"),IFERROR(Y740/同类汇总数据!J$11,0))))))))))</f>
        <v>2.42456916836525</v>
      </c>
      <c r="AL740" s="62" t="str">
        <f ca="1" t="shared" si="187"/>
        <v>-</v>
      </c>
      <c r="AM740" s="62" t="str">
        <f t="shared" si="188"/>
        <v>高于同行100%</v>
      </c>
      <c r="AN740" s="5" t="str">
        <f t="shared" si="189"/>
        <v>高于同行100%</v>
      </c>
      <c r="AO740" s="63">
        <f t="shared" si="190"/>
        <v>46103.762288206</v>
      </c>
      <c r="AP740" s="5" t="str">
        <f t="shared" si="191"/>
        <v/>
      </c>
      <c r="AQ740" s="60">
        <v>45574.608379919</v>
      </c>
    </row>
    <row r="741" ht="17" spans="1:43">
      <c r="A741" s="5">
        <f t="shared" si="193"/>
        <v>738</v>
      </c>
      <c r="B741" s="55" t="str">
        <f t="shared" si="184"/>
        <v>连续三月交易上升</v>
      </c>
      <c r="C741" s="2" t="str">
        <f t="shared" si="185"/>
        <v/>
      </c>
      <c r="D741" s="56" t="str">
        <f t="shared" si="186"/>
        <v>-</v>
      </c>
      <c r="E741" s="84" t="s">
        <v>2018</v>
      </c>
      <c r="F741" s="58">
        <v>45575.4016652199</v>
      </c>
      <c r="G741" s="59" t="s">
        <v>38</v>
      </c>
      <c r="H741" s="59" t="s">
        <v>63</v>
      </c>
      <c r="I741" s="59" t="s">
        <v>40</v>
      </c>
      <c r="J741" s="59" t="s">
        <v>41</v>
      </c>
      <c r="K741" s="59" t="s">
        <v>2019</v>
      </c>
      <c r="L741" s="59"/>
      <c r="M741" s="60">
        <v>46100.6785416667</v>
      </c>
      <c r="N741" s="60">
        <v>46103.7604270949</v>
      </c>
      <c r="O741" s="60">
        <v>46103.7598521759</v>
      </c>
      <c r="P741" s="60">
        <v>46085.4939012731</v>
      </c>
      <c r="Q741" s="60">
        <v>46100.6806764005</v>
      </c>
      <c r="R741" s="59">
        <v>6380</v>
      </c>
      <c r="S741" s="59">
        <v>19920</v>
      </c>
      <c r="T741" s="59">
        <v>54102.54</v>
      </c>
      <c r="U741" s="59">
        <v>48362.54</v>
      </c>
      <c r="V741" s="59">
        <v>17</v>
      </c>
      <c r="W741" s="59">
        <v>49</v>
      </c>
      <c r="X741" s="59">
        <v>111</v>
      </c>
      <c r="Y741" s="59">
        <v>103</v>
      </c>
      <c r="Z741" s="59">
        <v>582.6812048193</v>
      </c>
      <c r="AA741" s="59">
        <v>0.6877722931</v>
      </c>
      <c r="AB741" s="59">
        <v>-0.4726300268</v>
      </c>
      <c r="AC741" s="59">
        <v>0.390926041</v>
      </c>
      <c r="AD741" s="61">
        <f>IF(AND($G741="正式版",$H741="中西医诊所"),IFERROR(R741/同类汇总数据!C$3,0),IF(AND($G741="正式版",$H741="中医诊所"),IFERROR(R741/同类汇总数据!C$4,0),IF(AND($G741="正式版",$H741="口腔诊所"),IFERROR(R741/同类汇总数据!C$5,0),IF(AND($G741="检查版",$H741="中西医诊所"),IFERROR(R741/同类汇总数据!C$6,0),IF(AND($G741="检查版",$H741="中医诊所"),IFERROR(R741/同类汇总数据!C$7,0),IF(AND($G741="检查版",$H741="口腔诊所"),IFERROR(R741/同类汇总数据!C$8,0),IF(AND($G741="互联网版",$H741="中西医诊所"),IFERROR(R741/同类汇总数据!C$9,0),IF(AND($G741="互联网版",$H741="中医诊所"),IFERROR(R741/同类汇总数据!C$10,0),IF(AND($G741="互联网版",$H741="口腔诊所"),IFERROR(R741/同类汇总数据!C$11,0))))))))))</f>
        <v>0.638156731028344</v>
      </c>
      <c r="AE741" s="61">
        <f>IF(AND($G741="正式版",$H741="中西医诊所"),IFERROR(S741/同类汇总数据!D$3,0),IF(AND($G741="正式版",$H741="中医诊所"),IFERROR(S741/同类汇总数据!D$4,0),IF(AND($G741="正式版",$H741="口腔诊所"),IFERROR(S741/同类汇总数据!D$5,0),IF(AND($G741="检查版",$H741="中西医诊所"),IFERROR(S741/同类汇总数据!D$6,0),IF(AND($G741="检查版",$H741="中医诊所"),IFERROR(S741/同类汇总数据!D$7,0),IF(AND($G741="检查版",$H741="口腔诊所"),IFERROR(S741/同类汇总数据!D$8,0),IF(AND($G741="互联网版",$H741="中西医诊所"),IFERROR(S741/同类汇总数据!D$9,0),IF(AND($G741="互联网版",$H741="中医诊所"),IFERROR(S741/同类汇总数据!D$10,0),IF(AND($G741="互联网版",$H741="口腔诊所"),IFERROR(S741/同类汇总数据!D$11,0))))))))))</f>
        <v>0.458660446782914</v>
      </c>
      <c r="AF741" s="61">
        <f>IF(AND($G741="正式版",$H741="中西医诊所"),IFERROR(T741/同类汇总数据!E$3,0),IF(AND($G741="正式版",$H741="中医诊所"),IFERROR(T741/同类汇总数据!E$4,0),IF(AND($G741="正式版",$H741="口腔诊所"),IFERROR(T741/同类汇总数据!E$5,0),IF(AND($G741="检查版",$H741="中西医诊所"),IFERROR(T741/同类汇总数据!E$6,0),IF(AND($G741="检查版",$H741="中医诊所"),IFERROR(T741/同类汇总数据!E$7,0),IF(AND($G741="检查版",$H741="口腔诊所"),IFERROR(T741/同类汇总数据!E$8,0),IF(AND($G741="互联网版",$H741="中西医诊所"),IFERROR(T741/同类汇总数据!E$9,0),IF(AND($G741="互联网版",$H741="中医诊所"),IFERROR(T741/同类汇总数据!E$10,0),IF(AND($G741="互联网版",$H741="口腔诊所"),IFERROR(T741/同类汇总数据!E$11,0))))))))))</f>
        <v>0.487995155567874</v>
      </c>
      <c r="AG741" s="61">
        <f>IF(AND($G741="正式版",$H741="中西医诊所"),IFERROR(U741/同类汇总数据!F$3,0),IF(AND($G741="正式版",$H741="中医诊所"),IFERROR(U741/同类汇总数据!F$4,0),IF(AND($G741="正式版",$H741="口腔诊所"),IFERROR(U741/同类汇总数据!F$5,0),IF(AND($G741="检查版",$H741="中西医诊所"),IFERROR(U741/同类汇总数据!F$6,0),IF(AND($G741="检查版",$H741="中医诊所"),IFERROR(U741/同类汇总数据!F$7,0),IF(AND($G741="检查版",$H741="口腔诊所"),IFERROR(U741/同类汇总数据!F$8,0),IF(AND($G741="互联网版",$H741="中西医诊所"),IFERROR(U741/同类汇总数据!F$9,0),IF(AND($G741="互联网版",$H741="中医诊所"),IFERROR(U741/同类汇总数据!F$10,0),IF(AND($G741="互联网版",$H741="口腔诊所"),IFERROR(U741/同类汇总数据!F$11,0))))))))))</f>
        <v>0.484119219482134</v>
      </c>
      <c r="AH741" s="61">
        <f>IF(AND($G741="正式版",$H741="中西医诊所"),IFERROR(V741/同类汇总数据!G$3,0),IF(AND($G741="正式版",$H741="中医诊所"),IFERROR(V741/同类汇总数据!G$4,0),IF(AND($G741="正式版",$H741="口腔诊所"),IFERROR(V741/同类汇总数据!G$5,0),IF(AND($G741="检查版",$H741="中西医诊所"),IFERROR(V741/同类汇总数据!G$6,0),IF(AND($G741="检查版",$H741="中医诊所"),IFERROR(V741/同类汇总数据!G$7,0),IF(AND($G741="检查版",$H741="口腔诊所"),IFERROR(V741/同类汇总数据!G$8,0),IF(AND($G741="互联网版",$H741="中西医诊所"),IFERROR(V741/同类汇总数据!G$9,0),IF(AND($G741="互联网版",$H741="中医诊所"),IFERROR(V741/同类汇总数据!G$10,0),IF(AND($G741="互联网版",$H741="口腔诊所"),IFERROR(V741/同类汇总数据!G$11,0))))))))))</f>
        <v>1.26333937754526</v>
      </c>
      <c r="AI741" s="61">
        <f>IF(AND($G741="正式版",$H741="中西医诊所"),IFERROR(W741/同类汇总数据!H$3,0),IF(AND($G741="正式版",$H741="中医诊所"),IFERROR(W741/同类汇总数据!H$4,0),IF(AND($G741="正式版",$H741="口腔诊所"),IFERROR(W741/同类汇总数据!H$5,0),IF(AND($G741="检查版",$H741="中西医诊所"),IFERROR(W741/同类汇总数据!H$6,0),IF(AND($G741="检查版",$H741="中医诊所"),IFERROR(W741/同类汇总数据!H$7,0),IF(AND($G741="检查版",$H741="口腔诊所"),IFERROR(W741/同类汇总数据!H$8,0),IF(AND($G741="互联网版",$H741="中西医诊所"),IFERROR(W741/同类汇总数据!H$9,0),IF(AND($G741="互联网版",$H741="中医诊所"),IFERROR(W741/同类汇总数据!H$10,0),IF(AND($G741="互联网版",$H741="口腔诊所"),IFERROR(W741/同类汇总数据!H$11,0))))))))))</f>
        <v>0.862884181571964</v>
      </c>
      <c r="AJ741" s="61">
        <f>IF(AND($G741="正式版",$H741="中西医诊所"),IFERROR(X741/同类汇总数据!I$3,0),IF(AND($G741="正式版",$H741="中医诊所"),IFERROR(X741/同类汇总数据!I$4,0),IF(AND($G741="正式版",$H741="口腔诊所"),IFERROR(X741/同类汇总数据!I$5,0),IF(AND($G741="检查版",$H741="中西医诊所"),IFERROR(X741/同类汇总数据!I$6,0),IF(AND($G741="检查版",$H741="中医诊所"),IFERROR(X741/同类汇总数据!I$7,0),IF(AND($G741="检查版",$H741="口腔诊所"),IFERROR(X741/同类汇总数据!I$8,0),IF(AND($G741="互联网版",$H741="中西医诊所"),IFERROR(X741/同类汇总数据!I$9,0),IF(AND($G741="互联网版",$H741="中医诊所"),IFERROR(X741/同类汇总数据!I$10,0),IF(AND($G741="互联网版",$H741="口腔诊所"),IFERROR(X741/同类汇总数据!I$11,0))))))))))</f>
        <v>0.752330700175883</v>
      </c>
      <c r="AK741" s="61">
        <f>IF(AND($G741="正式版",$H741="中西医诊所"),IFERROR(Y741/同类汇总数据!J$3,0),IF(AND($G741="正式版",$H741="中医诊所"),IFERROR(Y741/同类汇总数据!J$4,0),IF(AND($G741="正式版",$H741="口腔诊所"),IFERROR(Y741/同类汇总数据!J$5,0),IF(AND($G741="检查版",$H741="中西医诊所"),IFERROR(Y741/同类汇总数据!J$6,0),IF(AND($G741="检查版",$H741="中医诊所"),IFERROR(Y741/同类汇总数据!J$7,0),IF(AND($G741="检查版",$H741="口腔诊所"),IFERROR(Y741/同类汇总数据!J$8,0),IF(AND($G741="互联网版",$H741="中西医诊所"),IFERROR(Y741/同类汇总数据!J$9,0),IF(AND($G741="互联网版",$H741="中医诊所"),IFERROR(Y741/同类汇总数据!J$10,0),IF(AND($G741="互联网版",$H741="口腔诊所"),IFERROR(Y741/同类汇总数据!J$11,0))))))))))</f>
        <v>0.775560945160311</v>
      </c>
      <c r="AL741" s="62" t="str">
        <f ca="1" t="shared" si="187"/>
        <v>-</v>
      </c>
      <c r="AM741" s="62" t="str">
        <f t="shared" si="188"/>
        <v>低于同行50%</v>
      </c>
      <c r="AN741" s="5" t="str">
        <f t="shared" si="189"/>
        <v/>
      </c>
      <c r="AO741" s="63">
        <f t="shared" si="190"/>
        <v>46103.7604270949</v>
      </c>
      <c r="AP741" s="5" t="str">
        <f t="shared" si="191"/>
        <v/>
      </c>
      <c r="AQ741" s="60">
        <v>45575.3992009606</v>
      </c>
    </row>
    <row r="742" ht="17" spans="1:43">
      <c r="A742" s="5">
        <f t="shared" si="193"/>
        <v>739</v>
      </c>
      <c r="B742" s="55" t="str">
        <f t="shared" si="184"/>
        <v>连续三月交易上升</v>
      </c>
      <c r="C742" s="2" t="str">
        <f t="shared" si="185"/>
        <v/>
      </c>
      <c r="D742" s="56" t="str">
        <f t="shared" si="186"/>
        <v>-</v>
      </c>
      <c r="E742" s="84" t="s">
        <v>2020</v>
      </c>
      <c r="F742" s="58">
        <v>45575.4020731597</v>
      </c>
      <c r="G742" s="59" t="s">
        <v>38</v>
      </c>
      <c r="H742" s="59" t="s">
        <v>63</v>
      </c>
      <c r="I742" s="59" t="s">
        <v>40</v>
      </c>
      <c r="J742" s="59" t="s">
        <v>41</v>
      </c>
      <c r="K742" s="59" t="s">
        <v>2021</v>
      </c>
      <c r="L742" s="59"/>
      <c r="M742" s="60">
        <v>46103.7395833333</v>
      </c>
      <c r="N742" s="60">
        <v>46103.4876370139</v>
      </c>
      <c r="O742" s="60">
        <v>46103.7455362384</v>
      </c>
      <c r="P742" s="60">
        <v>46084.8310689005</v>
      </c>
      <c r="Q742" s="60">
        <v>46102.5231869213</v>
      </c>
      <c r="R742" s="59">
        <v>17575</v>
      </c>
      <c r="S742" s="59">
        <v>74508.15</v>
      </c>
      <c r="T742" s="59">
        <v>210444.45</v>
      </c>
      <c r="U742" s="59">
        <v>184488.45</v>
      </c>
      <c r="V742" s="59">
        <v>48</v>
      </c>
      <c r="W742" s="59">
        <v>174</v>
      </c>
      <c r="X742" s="59">
        <v>420</v>
      </c>
      <c r="Y742" s="59">
        <v>384</v>
      </c>
      <c r="Z742" s="59">
        <v>678.2663602941</v>
      </c>
      <c r="AA742" s="59">
        <v>0.7423508641</v>
      </c>
      <c r="AB742" s="59">
        <v>-0.5410380442</v>
      </c>
      <c r="AC742" s="59">
        <v>-0.0116052969</v>
      </c>
      <c r="AD742" s="61">
        <f>IF(AND($G742="正式版",$H742="中西医诊所"),IFERROR(R742/同类汇总数据!C$3,0),IF(AND($G742="正式版",$H742="中医诊所"),IFERROR(R742/同类汇总数据!C$4,0),IF(AND($G742="正式版",$H742="口腔诊所"),IFERROR(R742/同类汇总数据!C$5,0),IF(AND($G742="检查版",$H742="中西医诊所"),IFERROR(R742/同类汇总数据!C$6,0),IF(AND($G742="检查版",$H742="中医诊所"),IFERROR(R742/同类汇总数据!C$7,0),IF(AND($G742="检查版",$H742="口腔诊所"),IFERROR(R742/同类汇总数据!C$8,0),IF(AND($G742="互联网版",$H742="中西医诊所"),IFERROR(R742/同类汇总数据!C$9,0),IF(AND($G742="互联网版",$H742="中医诊所"),IFERROR(R742/同类汇总数据!C$10,0),IF(AND($G742="互联网版",$H742="口腔诊所"),IFERROR(R742/同类汇总数据!C$11,0))))))))))</f>
        <v>1.7579317473077</v>
      </c>
      <c r="AE742" s="61">
        <f>IF(AND($G742="正式版",$H742="中西医诊所"),IFERROR(S742/同类汇总数据!D$3,0),IF(AND($G742="正式版",$H742="中医诊所"),IFERROR(S742/同类汇总数据!D$4,0),IF(AND($G742="正式版",$H742="口腔诊所"),IFERROR(S742/同类汇总数据!D$5,0),IF(AND($G742="检查版",$H742="中西医诊所"),IFERROR(S742/同类汇总数据!D$6,0),IF(AND($G742="检查版",$H742="中医诊所"),IFERROR(S742/同类汇总数据!D$7,0),IF(AND($G742="检查版",$H742="口腔诊所"),IFERROR(S742/同类汇总数据!D$8,0),IF(AND($G742="互联网版",$H742="中西医诊所"),IFERROR(S742/同类汇总数据!D$9,0),IF(AND($G742="互联网版",$H742="中医诊所"),IFERROR(S742/同类汇总数据!D$10,0),IF(AND($G742="互联网版",$H742="口腔诊所"),IFERROR(S742/同类汇总数据!D$11,0))))))))))</f>
        <v>1.7155593056209</v>
      </c>
      <c r="AF742" s="61">
        <f>IF(AND($G742="正式版",$H742="中西医诊所"),IFERROR(T742/同类汇总数据!E$3,0),IF(AND($G742="正式版",$H742="中医诊所"),IFERROR(T742/同类汇总数据!E$4,0),IF(AND($G742="正式版",$H742="口腔诊所"),IFERROR(T742/同类汇总数据!E$5,0),IF(AND($G742="检查版",$H742="中西医诊所"),IFERROR(T742/同类汇总数据!E$6,0),IF(AND($G742="检查版",$H742="中医诊所"),IFERROR(T742/同类汇总数据!E$7,0),IF(AND($G742="检查版",$H742="口腔诊所"),IFERROR(T742/同类汇总数据!E$8,0),IF(AND($G742="互联网版",$H742="中西医诊所"),IFERROR(T742/同类汇总数据!E$9,0),IF(AND($G742="互联网版",$H742="中医诊所"),IFERROR(T742/同类汇总数据!E$10,0),IF(AND($G742="互联网版",$H742="口腔诊所"),IFERROR(T742/同类汇总数据!E$11,0))))))))))</f>
        <v>1.89817099374901</v>
      </c>
      <c r="AG742" s="61">
        <f>IF(AND($G742="正式版",$H742="中西医诊所"),IFERROR(U742/同类汇总数据!F$3,0),IF(AND($G742="正式版",$H742="中医诊所"),IFERROR(U742/同类汇总数据!F$4,0),IF(AND($G742="正式版",$H742="口腔诊所"),IFERROR(U742/同类汇总数据!F$5,0),IF(AND($G742="检查版",$H742="中西医诊所"),IFERROR(U742/同类汇总数据!F$6,0),IF(AND($G742="检查版",$H742="中医诊所"),IFERROR(U742/同类汇总数据!F$7,0),IF(AND($G742="检查版",$H742="口腔诊所"),IFERROR(U742/同类汇总数据!F$8,0),IF(AND($G742="互联网版",$H742="中西医诊所"),IFERROR(U742/同类汇总数据!F$9,0),IF(AND($G742="互联网版",$H742="中医诊所"),IFERROR(U742/同类汇总数据!F$10,0),IF(AND($G742="互联网版",$H742="口腔诊所"),IFERROR(U742/同类汇总数据!F$11,0))))))))))</f>
        <v>1.84676827183743</v>
      </c>
      <c r="AH742" s="61">
        <f>IF(AND($G742="正式版",$H742="中西医诊所"),IFERROR(V742/同类汇总数据!G$3,0),IF(AND($G742="正式版",$H742="中医诊所"),IFERROR(V742/同类汇总数据!G$4,0),IF(AND($G742="正式版",$H742="口腔诊所"),IFERROR(V742/同类汇总数据!G$5,0),IF(AND($G742="检查版",$H742="中西医诊所"),IFERROR(V742/同类汇总数据!G$6,0),IF(AND($G742="检查版",$H742="中医诊所"),IFERROR(V742/同类汇总数据!G$7,0),IF(AND($G742="检查版",$H742="口腔诊所"),IFERROR(V742/同类汇总数据!G$8,0),IF(AND($G742="互联网版",$H742="中西医诊所"),IFERROR(V742/同类汇总数据!G$9,0),IF(AND($G742="互联网版",$H742="中医诊所"),IFERROR(V742/同类汇总数据!G$10,0),IF(AND($G742="互联网版",$H742="口腔诊所"),IFERROR(V742/同类汇总数据!G$11,0))))))))))</f>
        <v>3.56707588953955</v>
      </c>
      <c r="AI742" s="61">
        <f>IF(AND($G742="正式版",$H742="中西医诊所"),IFERROR(W742/同类汇总数据!H$3,0),IF(AND($G742="正式版",$H742="中医诊所"),IFERROR(W742/同类汇总数据!H$4,0),IF(AND($G742="正式版",$H742="口腔诊所"),IFERROR(W742/同类汇总数据!H$5,0),IF(AND($G742="检查版",$H742="中西医诊所"),IFERROR(W742/同类汇总数据!H$6,0),IF(AND($G742="检查版",$H742="中医诊所"),IFERROR(W742/同类汇总数据!H$7,0),IF(AND($G742="检查版",$H742="口腔诊所"),IFERROR(W742/同类汇总数据!H$8,0),IF(AND($G742="互联网版",$H742="中西医诊所"),IFERROR(W742/同类汇总数据!H$9,0),IF(AND($G742="互联网版",$H742="中医诊所"),IFERROR(W742/同类汇总数据!H$10,0),IF(AND($G742="互联网版",$H742="口腔诊所"),IFERROR(W742/同类汇总数据!H$11,0))))))))))</f>
        <v>3.0641193386433</v>
      </c>
      <c r="AJ742" s="61">
        <f>IF(AND($G742="正式版",$H742="中西医诊所"),IFERROR(X742/同类汇总数据!I$3,0),IF(AND($G742="正式版",$H742="中医诊所"),IFERROR(X742/同类汇总数据!I$4,0),IF(AND($G742="正式版",$H742="口腔诊所"),IFERROR(X742/同类汇总数据!I$5,0),IF(AND($G742="检查版",$H742="中西医诊所"),IFERROR(X742/同类汇总数据!I$6,0),IF(AND($G742="检查版",$H742="中医诊所"),IFERROR(X742/同类汇总数据!I$7,0),IF(AND($G742="检查版",$H742="口腔诊所"),IFERROR(X742/同类汇总数据!I$8,0),IF(AND($G742="互联网版",$H742="中西医诊所"),IFERROR(X742/同类汇总数据!I$9,0),IF(AND($G742="互联网版",$H742="中医诊所"),IFERROR(X742/同类汇总数据!I$10,0),IF(AND($G742="互联网版",$H742="口腔诊所"),IFERROR(X742/同类汇总数据!I$11,0))))))))))</f>
        <v>2.8466567033682</v>
      </c>
      <c r="AK742" s="61">
        <f>IF(AND($G742="正式版",$H742="中西医诊所"),IFERROR(Y742/同类汇总数据!J$3,0),IF(AND($G742="正式版",$H742="中医诊所"),IFERROR(Y742/同类汇总数据!J$4,0),IF(AND($G742="正式版",$H742="口腔诊所"),IFERROR(Y742/同类汇总数据!J$5,0),IF(AND($G742="检查版",$H742="中西医诊所"),IFERROR(Y742/同类汇总数据!J$6,0),IF(AND($G742="检查版",$H742="中医诊所"),IFERROR(Y742/同类汇总数据!J$7,0),IF(AND($G742="检查版",$H742="口腔诊所"),IFERROR(Y742/同类汇总数据!J$8,0),IF(AND($G742="互联网版",$H742="中西医诊所"),IFERROR(Y742/同类汇总数据!J$9,0),IF(AND($G742="互联网版",$H742="中医诊所"),IFERROR(Y742/同类汇总数据!J$10,0),IF(AND($G742="互联网版",$H742="口腔诊所"),IFERROR(Y742/同类汇总数据!J$11,0))))))))))</f>
        <v>2.89141167904427</v>
      </c>
      <c r="AL742" s="62" t="str">
        <f ca="1" t="shared" si="187"/>
        <v>-</v>
      </c>
      <c r="AM742" s="62" t="str">
        <f t="shared" si="188"/>
        <v>高于同行150%</v>
      </c>
      <c r="AN742" s="5" t="str">
        <f t="shared" si="189"/>
        <v>高于同行100%</v>
      </c>
      <c r="AO742" s="63">
        <f t="shared" si="190"/>
        <v>46103.7455362384</v>
      </c>
      <c r="AP742" s="5" t="str">
        <f t="shared" si="191"/>
        <v/>
      </c>
      <c r="AQ742" s="60">
        <v>45575.4005463426</v>
      </c>
    </row>
    <row r="743" ht="17" spans="1:43">
      <c r="A743" s="5">
        <f t="shared" si="193"/>
        <v>740</v>
      </c>
      <c r="B743" s="55" t="str">
        <f t="shared" si="184"/>
        <v>连续三月交易上升</v>
      </c>
      <c r="C743" s="2" t="str">
        <f t="shared" si="185"/>
        <v/>
      </c>
      <c r="D743" s="56" t="str">
        <f t="shared" si="186"/>
        <v>即将流失</v>
      </c>
      <c r="E743" s="84" t="s">
        <v>2022</v>
      </c>
      <c r="F743" s="58">
        <v>45575.4066123495</v>
      </c>
      <c r="G743" s="59" t="s">
        <v>38</v>
      </c>
      <c r="H743" s="59" t="s">
        <v>66</v>
      </c>
      <c r="I743" s="59" t="s">
        <v>40</v>
      </c>
      <c r="J743" s="59" t="s">
        <v>280</v>
      </c>
      <c r="K743" s="59" t="s">
        <v>2023</v>
      </c>
      <c r="L743" s="59" t="s">
        <v>1279</v>
      </c>
      <c r="M743" s="60">
        <v>46099.7504976852</v>
      </c>
      <c r="N743" s="60">
        <v>46099.7532140046</v>
      </c>
      <c r="O743" s="60">
        <v>45848.4224300463</v>
      </c>
      <c r="P743" s="60">
        <v>45834.6373791551</v>
      </c>
      <c r="Q743" s="60"/>
      <c r="R743" s="59">
        <v>60</v>
      </c>
      <c r="S743" s="59">
        <v>60</v>
      </c>
      <c r="T743" s="59">
        <v>160</v>
      </c>
      <c r="U743" s="59">
        <v>120</v>
      </c>
      <c r="V743" s="59">
        <v>3</v>
      </c>
      <c r="W743" s="59">
        <v>3</v>
      </c>
      <c r="X743" s="59">
        <v>8</v>
      </c>
      <c r="Y743" s="59">
        <v>6</v>
      </c>
      <c r="Z743" s="59">
        <v>20</v>
      </c>
      <c r="AA743" s="59">
        <v>0.5</v>
      </c>
      <c r="AB743" s="59">
        <v>-0.3333333333</v>
      </c>
      <c r="AC743" s="59">
        <v>0</v>
      </c>
      <c r="AD743" s="61">
        <f>IF(AND($G743="正式版",$H743="中西医诊所"),IFERROR(R743/同类汇总数据!C$3,0),IF(AND($G743="正式版",$H743="中医诊所"),IFERROR(R743/同类汇总数据!C$4,0),IF(AND($G743="正式版",$H743="口腔诊所"),IFERROR(R743/同类汇总数据!C$5,0),IF(AND($G743="检查版",$H743="中西医诊所"),IFERROR(R743/同类汇总数据!C$6,0),IF(AND($G743="检查版",$H743="中医诊所"),IFERROR(R743/同类汇总数据!C$7,0),IF(AND($G743="检查版",$H743="口腔诊所"),IFERROR(R743/同类汇总数据!C$8,0),IF(AND($G743="互联网版",$H743="中西医诊所"),IFERROR(R743/同类汇总数据!C$9,0),IF(AND($G743="互联网版",$H743="中医诊所"),IFERROR(R743/同类汇总数据!C$10,0),IF(AND($G743="互联网版",$H743="口腔诊所"),IFERROR(R743/同类汇总数据!C$11,0))))))))))</f>
        <v>0.00863680986665727</v>
      </c>
      <c r="AE743" s="61">
        <f>IF(AND($G743="正式版",$H743="中西医诊所"),IFERROR(S743/同类汇总数据!D$3,0),IF(AND($G743="正式版",$H743="中医诊所"),IFERROR(S743/同类汇总数据!D$4,0),IF(AND($G743="正式版",$H743="口腔诊所"),IFERROR(S743/同类汇总数据!D$5,0),IF(AND($G743="检查版",$H743="中西医诊所"),IFERROR(S743/同类汇总数据!D$6,0),IF(AND($G743="检查版",$H743="中医诊所"),IFERROR(S743/同类汇总数据!D$7,0),IF(AND($G743="检查版",$H743="口腔诊所"),IFERROR(S743/同类汇总数据!D$8,0),IF(AND($G743="互联网版",$H743="中西医诊所"),IFERROR(S743/同类汇总数据!D$9,0),IF(AND($G743="互联网版",$H743="中医诊所"),IFERROR(S743/同类汇总数据!D$10,0),IF(AND($G743="互联网版",$H743="口腔诊所"),IFERROR(S743/同类汇总数据!D$11,0))))))))))</f>
        <v>0.00222599311485379</v>
      </c>
      <c r="AF743" s="61">
        <f>IF(AND($G743="正式版",$H743="中西医诊所"),IFERROR(T743/同类汇总数据!E$3,0),IF(AND($G743="正式版",$H743="中医诊所"),IFERROR(T743/同类汇总数据!E$4,0),IF(AND($G743="正式版",$H743="口腔诊所"),IFERROR(T743/同类汇总数据!E$5,0),IF(AND($G743="检查版",$H743="中西医诊所"),IFERROR(T743/同类汇总数据!E$6,0),IF(AND($G743="检查版",$H743="中医诊所"),IFERROR(T743/同类汇总数据!E$7,0),IF(AND($G743="检查版",$H743="口腔诊所"),IFERROR(T743/同类汇总数据!E$8,0),IF(AND($G743="互联网版",$H743="中西医诊所"),IFERROR(T743/同类汇总数据!E$9,0),IF(AND($G743="互联网版",$H743="中医诊所"),IFERROR(T743/同类汇总数据!E$10,0),IF(AND($G743="互联网版",$H743="口腔诊所"),IFERROR(T743/同类汇总数据!E$11,0))))))))))</f>
        <v>0.00205590286212622</v>
      </c>
      <c r="AG743" s="61">
        <f>IF(AND($G743="正式版",$H743="中西医诊所"),IFERROR(U743/同类汇总数据!F$3,0),IF(AND($G743="正式版",$H743="中医诊所"),IFERROR(U743/同类汇总数据!F$4,0),IF(AND($G743="正式版",$H743="口腔诊所"),IFERROR(U743/同类汇总数据!F$5,0),IF(AND($G743="检查版",$H743="中西医诊所"),IFERROR(U743/同类汇总数据!F$6,0),IF(AND($G743="检查版",$H743="中医诊所"),IFERROR(U743/同类汇总数据!F$7,0),IF(AND($G743="检查版",$H743="口腔诊所"),IFERROR(U743/同类汇总数据!F$8,0),IF(AND($G743="互联网版",$H743="中西医诊所"),IFERROR(U743/同类汇总数据!F$9,0),IF(AND($G743="互联网版",$H743="中医诊所"),IFERROR(U743/同类汇总数据!F$10,0),IF(AND($G743="互联网版",$H743="口腔诊所"),IFERROR(U743/同类汇总数据!F$11,0))))))))))</f>
        <v>0.00179675630779236</v>
      </c>
      <c r="AH743" s="61">
        <f>IF(AND($G743="正式版",$H743="中西医诊所"),IFERROR(V743/同类汇总数据!G$3,0),IF(AND($G743="正式版",$H743="中医诊所"),IFERROR(V743/同类汇总数据!G$4,0),IF(AND($G743="正式版",$H743="口腔诊所"),IFERROR(V743/同类汇总数据!G$5,0),IF(AND($G743="检查版",$H743="中西医诊所"),IFERROR(V743/同类汇总数据!G$6,0),IF(AND($G743="检查版",$H743="中医诊所"),IFERROR(V743/同类汇总数据!G$7,0),IF(AND($G743="检查版",$H743="口腔诊所"),IFERROR(V743/同类汇总数据!G$8,0),IF(AND($G743="互联网版",$H743="中西医诊所"),IFERROR(V743/同类汇总数据!G$9,0),IF(AND($G743="互联网版",$H743="中医诊所"),IFERROR(V743/同类汇总数据!G$10,0),IF(AND($G743="互联网版",$H743="口腔诊所"),IFERROR(V743/同类汇总数据!G$11,0))))))))))</f>
        <v>0.067767971501309</v>
      </c>
      <c r="AI743" s="61">
        <f>IF(AND($G743="正式版",$H743="中西医诊所"),IFERROR(W743/同类汇总数据!H$3,0),IF(AND($G743="正式版",$H743="中医诊所"),IFERROR(W743/同类汇总数据!H$4,0),IF(AND($G743="正式版",$H743="口腔诊所"),IFERROR(W743/同类汇总数据!H$5,0),IF(AND($G743="检查版",$H743="中西医诊所"),IFERROR(W743/同类汇总数据!H$6,0),IF(AND($G743="检查版",$H743="中医诊所"),IFERROR(W743/同类汇总数据!H$7,0),IF(AND($G743="检查版",$H743="口腔诊所"),IFERROR(W743/同类汇总数据!H$8,0),IF(AND($G743="互联网版",$H743="中西医诊所"),IFERROR(W743/同类汇总数据!H$9,0),IF(AND($G743="互联网版",$H743="中医诊所"),IFERROR(W743/同类汇总数据!H$10,0),IF(AND($G743="互联网版",$H743="口腔诊所"),IFERROR(W743/同类汇总数据!H$11,0))))))))))</f>
        <v>0.0170490677853886</v>
      </c>
      <c r="AJ743" s="61">
        <f>IF(AND($G743="正式版",$H743="中西医诊所"),IFERROR(X743/同类汇总数据!I$3,0),IF(AND($G743="正式版",$H743="中医诊所"),IFERROR(X743/同类汇总数据!I$4,0),IF(AND($G743="正式版",$H743="口腔诊所"),IFERROR(X743/同类汇总数据!I$5,0),IF(AND($G743="检查版",$H743="中西医诊所"),IFERROR(X743/同类汇总数据!I$6,0),IF(AND($G743="检查版",$H743="中医诊所"),IFERROR(X743/同类汇总数据!I$7,0),IF(AND($G743="检查版",$H743="口腔诊所"),IFERROR(X743/同类汇总数据!I$8,0),IF(AND($G743="互联网版",$H743="中西医诊所"),IFERROR(X743/同类汇总数据!I$9,0),IF(AND($G743="互联网版",$H743="中医诊所"),IFERROR(X743/同类汇总数据!I$10,0),IF(AND($G743="互联网版",$H743="口腔诊所"),IFERROR(X743/同类汇总数据!I$11,0))))))))))</f>
        <v>0.0154951374321846</v>
      </c>
      <c r="AK743" s="61">
        <f>IF(AND($G743="正式版",$H743="中西医诊所"),IFERROR(Y743/同类汇总数据!J$3,0),IF(AND($G743="正式版",$H743="中医诊所"),IFERROR(Y743/同类汇总数据!J$4,0),IF(AND($G743="正式版",$H743="口腔诊所"),IFERROR(Y743/同类汇总数据!J$5,0),IF(AND($G743="检查版",$H743="中西医诊所"),IFERROR(Y743/同类汇总数据!J$6,0),IF(AND($G743="检查版",$H743="中医诊所"),IFERROR(Y743/同类汇总数据!J$7,0),IF(AND($G743="检查版",$H743="口腔诊所"),IFERROR(Y743/同类汇总数据!J$8,0),IF(AND($G743="互联网版",$H743="中西医诊所"),IFERROR(Y743/同类汇总数据!J$9,0),IF(AND($G743="互联网版",$H743="中医诊所"),IFERROR(Y743/同类汇总数据!J$10,0),IF(AND($G743="互联网版",$H743="口腔诊所"),IFERROR(Y743/同类汇总数据!J$11,0))))))))))</f>
        <v>0.0131647889289391</v>
      </c>
      <c r="AL743" s="62" t="str">
        <f ca="1" t="shared" si="187"/>
        <v>-</v>
      </c>
      <c r="AM743" s="62" t="str">
        <f t="shared" si="188"/>
        <v>低于同行20%</v>
      </c>
      <c r="AN743" s="5" t="str">
        <f t="shared" si="189"/>
        <v>低于同行20%</v>
      </c>
      <c r="AO743" s="63">
        <f t="shared" si="190"/>
        <v>46099.7532140046</v>
      </c>
      <c r="AP743" s="5" t="str">
        <f t="shared" si="191"/>
        <v/>
      </c>
      <c r="AQ743" s="60">
        <v>45575.4016652199</v>
      </c>
    </row>
    <row r="744" ht="17" spans="1:43">
      <c r="A744" s="5">
        <f t="shared" ref="A744:A753" si="194">ROW()-3</f>
        <v>741</v>
      </c>
      <c r="B744" s="55" t="str">
        <f t="shared" si="184"/>
        <v>连续三月交易上升</v>
      </c>
      <c r="C744" s="2" t="str">
        <f t="shared" si="185"/>
        <v/>
      </c>
      <c r="D744" s="56" t="str">
        <f t="shared" si="186"/>
        <v>-</v>
      </c>
      <c r="E744" s="84" t="s">
        <v>2024</v>
      </c>
      <c r="F744" s="58">
        <v>45575.4083968287</v>
      </c>
      <c r="G744" s="59" t="s">
        <v>38</v>
      </c>
      <c r="H744" s="59" t="s">
        <v>63</v>
      </c>
      <c r="I744" s="59" t="s">
        <v>40</v>
      </c>
      <c r="J744" s="59" t="s">
        <v>520</v>
      </c>
      <c r="K744" s="59" t="s">
        <v>2025</v>
      </c>
      <c r="L744" s="59"/>
      <c r="M744" s="60">
        <v>46103.3630787037</v>
      </c>
      <c r="N744" s="60">
        <v>46103.709514375</v>
      </c>
      <c r="O744" s="60">
        <v>46103.7088390625</v>
      </c>
      <c r="P744" s="60">
        <v>46082.465601713</v>
      </c>
      <c r="Q744" s="60">
        <v>46103.7095296991</v>
      </c>
      <c r="R744" s="59">
        <v>6579.2</v>
      </c>
      <c r="S744" s="59">
        <v>74227.4</v>
      </c>
      <c r="T744" s="59">
        <v>188580.4</v>
      </c>
      <c r="U744" s="59">
        <v>175504.6</v>
      </c>
      <c r="V744" s="59">
        <v>24</v>
      </c>
      <c r="W744" s="59">
        <v>130</v>
      </c>
      <c r="X744" s="59">
        <v>334</v>
      </c>
      <c r="Y744" s="59">
        <v>303</v>
      </c>
      <c r="Z744" s="59">
        <v>711.3820408163</v>
      </c>
      <c r="AA744" s="59">
        <v>1.6930282845</v>
      </c>
      <c r="AB744" s="59">
        <v>-0.6824203654</v>
      </c>
      <c r="AC744" s="59">
        <v>0.2085448758</v>
      </c>
      <c r="AD744" s="61">
        <f>IF(AND($G744="正式版",$H744="中西医诊所"),IFERROR(R744/同类汇总数据!C$3,0),IF(AND($G744="正式版",$H744="中医诊所"),IFERROR(R744/同类汇总数据!C$4,0),IF(AND($G744="正式版",$H744="口腔诊所"),IFERROR(R744/同类汇总数据!C$5,0),IF(AND($G744="检查版",$H744="中西医诊所"),IFERROR(R744/同类汇总数据!C$6,0),IF(AND($G744="检查版",$H744="中医诊所"),IFERROR(R744/同类汇总数据!C$7,0),IF(AND($G744="检查版",$H744="口腔诊所"),IFERROR(R744/同类汇总数据!C$8,0),IF(AND($G744="互联网版",$H744="中西医诊所"),IFERROR(R744/同类汇总数据!C$9,0),IF(AND($G744="互联网版",$H744="中医诊所"),IFERROR(R744/同类汇总数据!C$10,0),IF(AND($G744="互联网版",$H744="口腔诊所"),IFERROR(R744/同类汇总数据!C$11,0))))))))))</f>
        <v>0.658081624573931</v>
      </c>
      <c r="AE744" s="61">
        <f>IF(AND($G744="正式版",$H744="中西医诊所"),IFERROR(S744/同类汇总数据!D$3,0),IF(AND($G744="正式版",$H744="中医诊所"),IFERROR(S744/同类汇总数据!D$4,0),IF(AND($G744="正式版",$H744="口腔诊所"),IFERROR(S744/同类汇总数据!D$5,0),IF(AND($G744="检查版",$H744="中西医诊所"),IFERROR(S744/同类汇总数据!D$6,0),IF(AND($G744="检查版",$H744="中医诊所"),IFERROR(S744/同类汇总数据!D$7,0),IF(AND($G744="检查版",$H744="口腔诊所"),IFERROR(S744/同类汇总数据!D$8,0),IF(AND($G744="互联网版",$H744="中西医诊所"),IFERROR(S744/同类汇总数据!D$9,0),IF(AND($G744="互联网版",$H744="中医诊所"),IFERROR(S744/同类汇总数据!D$10,0),IF(AND($G744="互联网版",$H744="口腔诊所"),IFERROR(S744/同类汇总数据!D$11,0))))))))))</f>
        <v>1.70909500238625</v>
      </c>
      <c r="AF744" s="61">
        <f>IF(AND($G744="正式版",$H744="中西医诊所"),IFERROR(T744/同类汇总数据!E$3,0),IF(AND($G744="正式版",$H744="中医诊所"),IFERROR(T744/同类汇总数据!E$4,0),IF(AND($G744="正式版",$H744="口腔诊所"),IFERROR(T744/同类汇总数据!E$5,0),IF(AND($G744="检查版",$H744="中西医诊所"),IFERROR(T744/同类汇总数据!E$6,0),IF(AND($G744="检查版",$H744="中医诊所"),IFERROR(T744/同类汇总数据!E$7,0),IF(AND($G744="检查版",$H744="口腔诊所"),IFERROR(T744/同类汇总数据!E$8,0),IF(AND($G744="互联网版",$H744="中西医诊所"),IFERROR(T744/同类汇总数据!E$9,0),IF(AND($G744="互联网版",$H744="中医诊所"),IFERROR(T744/同类汇总数据!E$10,0),IF(AND($G744="互联网版",$H744="口腔诊所"),IFERROR(T744/同类汇总数据!E$11,0))))))))))</f>
        <v>1.70096120505714</v>
      </c>
      <c r="AG744" s="61">
        <f>IF(AND($G744="正式版",$H744="中西医诊所"),IFERROR(U744/同类汇总数据!F$3,0),IF(AND($G744="正式版",$H744="中医诊所"),IFERROR(U744/同类汇总数据!F$4,0),IF(AND($G744="正式版",$H744="口腔诊所"),IFERROR(U744/同类汇总数据!F$5,0),IF(AND($G744="检查版",$H744="中西医诊所"),IFERROR(U744/同类汇总数据!F$6,0),IF(AND($G744="检查版",$H744="中医诊所"),IFERROR(U744/同类汇总数据!F$7,0),IF(AND($G744="检查版",$H744="口腔诊所"),IFERROR(U744/同类汇总数据!F$8,0),IF(AND($G744="互联网版",$H744="中西医诊所"),IFERROR(U744/同类汇总数据!F$9,0),IF(AND($G744="互联网版",$H744="中医诊所"),IFERROR(U744/同类汇总数据!F$10,0),IF(AND($G744="互联网版",$H744="口腔诊所"),IFERROR(U744/同类汇总数据!F$11,0))))))))))</f>
        <v>1.75683803967956</v>
      </c>
      <c r="AH744" s="61">
        <f>IF(AND($G744="正式版",$H744="中西医诊所"),IFERROR(V744/同类汇总数据!G$3,0),IF(AND($G744="正式版",$H744="中医诊所"),IFERROR(V744/同类汇总数据!G$4,0),IF(AND($G744="正式版",$H744="口腔诊所"),IFERROR(V744/同类汇总数据!G$5,0),IF(AND($G744="检查版",$H744="中西医诊所"),IFERROR(V744/同类汇总数据!G$6,0),IF(AND($G744="检查版",$H744="中医诊所"),IFERROR(V744/同类汇总数据!G$7,0),IF(AND($G744="检查版",$H744="口腔诊所"),IFERROR(V744/同类汇总数据!G$8,0),IF(AND($G744="互联网版",$H744="中西医诊所"),IFERROR(V744/同类汇总数据!G$9,0),IF(AND($G744="互联网版",$H744="中医诊所"),IFERROR(V744/同类汇总数据!G$10,0),IF(AND($G744="互联网版",$H744="口腔诊所"),IFERROR(V744/同类汇总数据!G$11,0))))))))))</f>
        <v>1.78353794476978</v>
      </c>
      <c r="AI744" s="61">
        <f>IF(AND($G744="正式版",$H744="中西医诊所"),IFERROR(W744/同类汇总数据!H$3,0),IF(AND($G744="正式版",$H744="中医诊所"),IFERROR(W744/同类汇总数据!H$4,0),IF(AND($G744="正式版",$H744="口腔诊所"),IFERROR(W744/同类汇总数据!H$5,0),IF(AND($G744="检查版",$H744="中西医诊所"),IFERROR(W744/同类汇总数据!H$6,0),IF(AND($G744="检查版",$H744="中医诊所"),IFERROR(W744/同类汇总数据!H$7,0),IF(AND($G744="检查版",$H744="口腔诊所"),IFERROR(W744/同类汇总数据!H$8,0),IF(AND($G744="互联网版",$H744="中西医诊所"),IFERROR(W744/同类汇总数据!H$9,0),IF(AND($G744="互联网版",$H744="中医诊所"),IFERROR(W744/同类汇总数据!H$10,0),IF(AND($G744="互联网版",$H744="口腔诊所"),IFERROR(W744/同类汇总数据!H$11,0))))))))))</f>
        <v>2.28928456335419</v>
      </c>
      <c r="AJ744" s="61">
        <f>IF(AND($G744="正式版",$H744="中西医诊所"),IFERROR(X744/同类汇总数据!I$3,0),IF(AND($G744="正式版",$H744="中医诊所"),IFERROR(X744/同类汇总数据!I$4,0),IF(AND($G744="正式版",$H744="口腔诊所"),IFERROR(X744/同类汇总数据!I$5,0),IF(AND($G744="检查版",$H744="中西医诊所"),IFERROR(X744/同类汇总数据!I$6,0),IF(AND($G744="检查版",$H744="中医诊所"),IFERROR(X744/同类汇总数据!I$7,0),IF(AND($G744="检查版",$H744="口腔诊所"),IFERROR(X744/同类汇总数据!I$8,0),IF(AND($G744="互联网版",$H744="中西医诊所"),IFERROR(X744/同类汇总数据!I$9,0),IF(AND($G744="互联网版",$H744="中医诊所"),IFERROR(X744/同类汇总数据!I$10,0),IF(AND($G744="互联网版",$H744="口腔诊所"),IFERROR(X744/同类汇总数据!I$11,0))))))))))</f>
        <v>2.26376985458329</v>
      </c>
      <c r="AK744" s="61">
        <f>IF(AND($G744="正式版",$H744="中西医诊所"),IFERROR(Y744/同类汇总数据!J$3,0),IF(AND($G744="正式版",$H744="中医诊所"),IFERROR(Y744/同类汇总数据!J$4,0),IF(AND($G744="正式版",$H744="口腔诊所"),IFERROR(Y744/同类汇总数据!J$5,0),IF(AND($G744="检查版",$H744="中西医诊所"),IFERROR(Y744/同类汇总数据!J$6,0),IF(AND($G744="检查版",$H744="中医诊所"),IFERROR(Y744/同类汇总数据!J$7,0),IF(AND($G744="检查版",$H744="口腔诊所"),IFERROR(Y744/同类汇总数据!J$8,0),IF(AND($G744="互联网版",$H744="中西医诊所"),IFERROR(Y744/同类汇总数据!J$9,0),IF(AND($G744="互联网版",$H744="中医诊所"),IFERROR(Y744/同类汇总数据!J$10,0),IF(AND($G744="互联网版",$H744="口腔诊所"),IFERROR(Y744/同类汇总数据!J$11,0))))))))))</f>
        <v>2.28150452799587</v>
      </c>
      <c r="AL744" s="62" t="str">
        <f ca="1" t="shared" si="187"/>
        <v>-</v>
      </c>
      <c r="AM744" s="62" t="str">
        <f t="shared" si="188"/>
        <v>高于同行150%</v>
      </c>
      <c r="AN744" s="5" t="str">
        <f t="shared" si="189"/>
        <v>高于同行100%</v>
      </c>
      <c r="AO744" s="63">
        <f t="shared" si="190"/>
        <v>46103.7095296991</v>
      </c>
      <c r="AP744" s="5" t="str">
        <f t="shared" si="191"/>
        <v/>
      </c>
      <c r="AQ744" s="60">
        <v>45575.4020731597</v>
      </c>
    </row>
    <row r="745" ht="17" spans="1:43">
      <c r="A745" s="5">
        <f t="shared" si="194"/>
        <v>742</v>
      </c>
      <c r="B745" s="55" t="str">
        <f t="shared" si="184"/>
        <v>连续三月交易上升</v>
      </c>
      <c r="C745" s="2" t="str">
        <f t="shared" si="185"/>
        <v/>
      </c>
      <c r="D745" s="56" t="str">
        <f t="shared" si="186"/>
        <v>-</v>
      </c>
      <c r="E745" s="84" t="s">
        <v>2026</v>
      </c>
      <c r="F745" s="58">
        <v>45575.4106853935</v>
      </c>
      <c r="G745" s="59" t="s">
        <v>38</v>
      </c>
      <c r="H745" s="59" t="s">
        <v>66</v>
      </c>
      <c r="I745" s="59" t="s">
        <v>40</v>
      </c>
      <c r="J745" s="59" t="s">
        <v>520</v>
      </c>
      <c r="K745" s="59" t="s">
        <v>2027</v>
      </c>
      <c r="L745" s="59" t="s">
        <v>1992</v>
      </c>
      <c r="M745" s="60">
        <v>46104.3575578704</v>
      </c>
      <c r="N745" s="60">
        <v>46104.3589377894</v>
      </c>
      <c r="O745" s="60">
        <v>46104.3581990278</v>
      </c>
      <c r="P745" s="60">
        <v>46082.3945329282</v>
      </c>
      <c r="Q745" s="60">
        <v>46104.3589599306</v>
      </c>
      <c r="R745" s="59">
        <v>1973</v>
      </c>
      <c r="S745" s="59">
        <v>8261</v>
      </c>
      <c r="T745" s="59">
        <v>22874</v>
      </c>
      <c r="U745" s="59">
        <v>20141</v>
      </c>
      <c r="V745" s="59">
        <v>32</v>
      </c>
      <c r="W745" s="59">
        <v>120</v>
      </c>
      <c r="X745" s="59">
        <v>328</v>
      </c>
      <c r="Y745" s="59">
        <v>292</v>
      </c>
      <c r="Z745" s="59">
        <v>101.2110552764</v>
      </c>
      <c r="AA745" s="59">
        <v>0.2672188986</v>
      </c>
      <c r="AB745" s="59">
        <v>-0.1945885841</v>
      </c>
      <c r="AC745" s="59">
        <v>0.047495794</v>
      </c>
      <c r="AD745" s="61">
        <f>IF(AND($G745="正式版",$H745="中西医诊所"),IFERROR(R745/同类汇总数据!C$3,0),IF(AND($G745="正式版",$H745="中医诊所"),IFERROR(R745/同类汇总数据!C$4,0),IF(AND($G745="正式版",$H745="口腔诊所"),IFERROR(R745/同类汇总数据!C$5,0),IF(AND($G745="检查版",$H745="中西医诊所"),IFERROR(R745/同类汇总数据!C$6,0),IF(AND($G745="检查版",$H745="中医诊所"),IFERROR(R745/同类汇总数据!C$7,0),IF(AND($G745="检查版",$H745="口腔诊所"),IFERROR(R745/同类汇总数据!C$8,0),IF(AND($G745="互联网版",$H745="中西医诊所"),IFERROR(R745/同类汇总数据!C$9,0),IF(AND($G745="互联网版",$H745="中医诊所"),IFERROR(R745/同类汇总数据!C$10,0),IF(AND($G745="互联网版",$H745="口腔诊所"),IFERROR(R745/同类汇总数据!C$11,0))))))))))</f>
        <v>0.284007097781913</v>
      </c>
      <c r="AE745" s="61">
        <f>IF(AND($G745="正式版",$H745="中西医诊所"),IFERROR(S745/同类汇总数据!D$3,0),IF(AND($G745="正式版",$H745="中医诊所"),IFERROR(S745/同类汇总数据!D$4,0),IF(AND($G745="正式版",$H745="口腔诊所"),IFERROR(S745/同类汇总数据!D$5,0),IF(AND($G745="检查版",$H745="中西医诊所"),IFERROR(S745/同类汇总数据!D$6,0),IF(AND($G745="检查版",$H745="中医诊所"),IFERROR(S745/同类汇总数据!D$7,0),IF(AND($G745="检查版",$H745="口腔诊所"),IFERROR(S745/同类汇总数据!D$8,0),IF(AND($G745="互联网版",$H745="中西医诊所"),IFERROR(S745/同类汇总数据!D$9,0),IF(AND($G745="互联网版",$H745="中医诊所"),IFERROR(S745/同类汇总数据!D$10,0),IF(AND($G745="互联网版",$H745="口腔诊所"),IFERROR(S745/同类汇总数据!D$11,0))))))))))</f>
        <v>0.306482152030119</v>
      </c>
      <c r="AF745" s="61">
        <f>IF(AND($G745="正式版",$H745="中西医诊所"),IFERROR(T745/同类汇总数据!E$3,0),IF(AND($G745="正式版",$H745="中医诊所"),IFERROR(T745/同类汇总数据!E$4,0),IF(AND($G745="正式版",$H745="口腔诊所"),IFERROR(T745/同类汇总数据!E$5,0),IF(AND($G745="检查版",$H745="中西医诊所"),IFERROR(T745/同类汇总数据!E$6,0),IF(AND($G745="检查版",$H745="中医诊所"),IFERROR(T745/同类汇总数据!E$7,0),IF(AND($G745="检查版",$H745="口腔诊所"),IFERROR(T745/同类汇总数据!E$8,0),IF(AND($G745="互联网版",$H745="中西医诊所"),IFERROR(T745/同类汇总数据!E$9,0),IF(AND($G745="互联网版",$H745="中医诊所"),IFERROR(T745/同类汇总数据!E$10,0),IF(AND($G745="互联网版",$H745="口腔诊所"),IFERROR(T745/同类汇总数据!E$11,0))))))))))</f>
        <v>0.29391701292672</v>
      </c>
      <c r="AG745" s="61">
        <f>IF(AND($G745="正式版",$H745="中西医诊所"),IFERROR(U745/同类汇总数据!F$3,0),IF(AND($G745="正式版",$H745="中医诊所"),IFERROR(U745/同类汇总数据!F$4,0),IF(AND($G745="正式版",$H745="口腔诊所"),IFERROR(U745/同类汇总数据!F$5,0),IF(AND($G745="检查版",$H745="中西医诊所"),IFERROR(U745/同类汇总数据!F$6,0),IF(AND($G745="检查版",$H745="中医诊所"),IFERROR(U745/同类汇总数据!F$7,0),IF(AND($G745="检查版",$H745="口腔诊所"),IFERROR(U745/同类汇总数据!F$8,0),IF(AND($G745="互联网版",$H745="中西医诊所"),IFERROR(U745/同类汇总数据!F$9,0),IF(AND($G745="互联网版",$H745="中医诊所"),IFERROR(U745/同类汇总数据!F$10,0),IF(AND($G745="互联网版",$H745="口腔诊所"),IFERROR(U745/同类汇总数据!F$11,0))))))))))</f>
        <v>0.301570573293717</v>
      </c>
      <c r="AH745" s="61">
        <f>IF(AND($G745="正式版",$H745="中西医诊所"),IFERROR(V745/同类汇总数据!G$3,0),IF(AND($G745="正式版",$H745="中医诊所"),IFERROR(V745/同类汇总数据!G$4,0),IF(AND($G745="正式版",$H745="口腔诊所"),IFERROR(V745/同类汇总数据!G$5,0),IF(AND($G745="检查版",$H745="中西医诊所"),IFERROR(V745/同类汇总数据!G$6,0),IF(AND($G745="检查版",$H745="中医诊所"),IFERROR(V745/同类汇总数据!G$7,0),IF(AND($G745="检查版",$H745="口腔诊所"),IFERROR(V745/同类汇总数据!G$8,0),IF(AND($G745="互联网版",$H745="中西医诊所"),IFERROR(V745/同类汇总数据!G$9,0),IF(AND($G745="互联网版",$H745="中医诊所"),IFERROR(V745/同类汇总数据!G$10,0),IF(AND($G745="互联网版",$H745="口腔诊所"),IFERROR(V745/同类汇总数据!G$11,0))))))))))</f>
        <v>0.72285836268063</v>
      </c>
      <c r="AI745" s="61">
        <f>IF(AND($G745="正式版",$H745="中西医诊所"),IFERROR(W745/同类汇总数据!H$3,0),IF(AND($G745="正式版",$H745="中医诊所"),IFERROR(W745/同类汇总数据!H$4,0),IF(AND($G745="正式版",$H745="口腔诊所"),IFERROR(W745/同类汇总数据!H$5,0),IF(AND($G745="检查版",$H745="中西医诊所"),IFERROR(W745/同类汇总数据!H$6,0),IF(AND($G745="检查版",$H745="中医诊所"),IFERROR(W745/同类汇总数据!H$7,0),IF(AND($G745="检查版",$H745="口腔诊所"),IFERROR(W745/同类汇总数据!H$8,0),IF(AND($G745="互联网版",$H745="中西医诊所"),IFERROR(W745/同类汇总数据!H$9,0),IF(AND($G745="互联网版",$H745="中医诊所"),IFERROR(W745/同类汇总数据!H$10,0),IF(AND($G745="互联网版",$H745="口腔诊所"),IFERROR(W745/同类汇总数据!H$11,0))))))))))</f>
        <v>0.681962711415544</v>
      </c>
      <c r="AJ745" s="61">
        <f>IF(AND($G745="正式版",$H745="中西医诊所"),IFERROR(X745/同类汇总数据!I$3,0),IF(AND($G745="正式版",$H745="中医诊所"),IFERROR(X745/同类汇总数据!I$4,0),IF(AND($G745="正式版",$H745="口腔诊所"),IFERROR(X745/同类汇总数据!I$5,0),IF(AND($G745="检查版",$H745="中西医诊所"),IFERROR(X745/同类汇总数据!I$6,0),IF(AND($G745="检查版",$H745="中医诊所"),IFERROR(X745/同类汇总数据!I$7,0),IF(AND($G745="检查版",$H745="口腔诊所"),IFERROR(X745/同类汇总数据!I$8,0),IF(AND($G745="互联网版",$H745="中西医诊所"),IFERROR(X745/同类汇总数据!I$9,0),IF(AND($G745="互联网版",$H745="中医诊所"),IFERROR(X745/同类汇总数据!I$10,0),IF(AND($G745="互联网版",$H745="口腔诊所"),IFERROR(X745/同类汇总数据!I$11,0))))))))))</f>
        <v>0.635300634719567</v>
      </c>
      <c r="AK745" s="61">
        <f>IF(AND($G745="正式版",$H745="中西医诊所"),IFERROR(Y745/同类汇总数据!J$3,0),IF(AND($G745="正式版",$H745="中医诊所"),IFERROR(Y745/同类汇总数据!J$4,0),IF(AND($G745="正式版",$H745="口腔诊所"),IFERROR(Y745/同类汇总数据!J$5,0),IF(AND($G745="检查版",$H745="中西医诊所"),IFERROR(Y745/同类汇总数据!J$6,0),IF(AND($G745="检查版",$H745="中医诊所"),IFERROR(Y745/同类汇总数据!J$7,0),IF(AND($G745="检查版",$H745="口腔诊所"),IFERROR(Y745/同类汇总数据!J$8,0),IF(AND($G745="互联网版",$H745="中西医诊所"),IFERROR(Y745/同类汇总数据!J$9,0),IF(AND($G745="互联网版",$H745="中医诊所"),IFERROR(Y745/同类汇总数据!J$10,0),IF(AND($G745="互联网版",$H745="口腔诊所"),IFERROR(Y745/同类汇总数据!J$11,0))))))))))</f>
        <v>0.640686394541703</v>
      </c>
      <c r="AL745" s="62" t="str">
        <f ca="1" t="shared" si="187"/>
        <v>-</v>
      </c>
      <c r="AM745" s="62" t="str">
        <f t="shared" si="188"/>
        <v>低于同行50%</v>
      </c>
      <c r="AN745" s="5" t="str">
        <f t="shared" si="189"/>
        <v/>
      </c>
      <c r="AO745" s="63">
        <f t="shared" si="190"/>
        <v>46104.3589599306</v>
      </c>
      <c r="AP745" s="5" t="str">
        <f t="shared" si="191"/>
        <v/>
      </c>
      <c r="AQ745" s="60">
        <v>45575.4066123495</v>
      </c>
    </row>
    <row r="746" ht="17" spans="1:43">
      <c r="A746" s="5">
        <f t="shared" si="194"/>
        <v>743</v>
      </c>
      <c r="B746" s="55" t="str">
        <f t="shared" si="184"/>
        <v>交易波动较大</v>
      </c>
      <c r="C746" s="2" t="str">
        <f t="shared" si="185"/>
        <v>本月交易额降超20%</v>
      </c>
      <c r="D746" s="56" t="str">
        <f t="shared" si="186"/>
        <v>即将流失</v>
      </c>
      <c r="E746" s="84" t="s">
        <v>2028</v>
      </c>
      <c r="F746" s="58">
        <v>45575.6037069329</v>
      </c>
      <c r="G746" s="59" t="s">
        <v>38</v>
      </c>
      <c r="H746" s="59" t="s">
        <v>63</v>
      </c>
      <c r="I746" s="59" t="s">
        <v>40</v>
      </c>
      <c r="J746" s="59" t="s">
        <v>280</v>
      </c>
      <c r="K746" s="59" t="s">
        <v>2029</v>
      </c>
      <c r="L746" s="59"/>
      <c r="M746" s="60">
        <v>46100.4883101852</v>
      </c>
      <c r="N746" s="60">
        <v>46100.4897148958</v>
      </c>
      <c r="O746" s="60"/>
      <c r="P746" s="60">
        <v>46095.6406103472</v>
      </c>
      <c r="Q746" s="60">
        <v>46100.4897205093</v>
      </c>
      <c r="R746" s="59">
        <v>230</v>
      </c>
      <c r="S746" s="59">
        <v>4850</v>
      </c>
      <c r="T746" s="59">
        <v>20530</v>
      </c>
      <c r="U746" s="59">
        <v>18880</v>
      </c>
      <c r="V746" s="59">
        <v>3</v>
      </c>
      <c r="W746" s="59">
        <v>22</v>
      </c>
      <c r="X746" s="59">
        <v>45</v>
      </c>
      <c r="Y746" s="59">
        <v>40</v>
      </c>
      <c r="Z746" s="59">
        <v>484.1025641026</v>
      </c>
      <c r="AA746" s="59">
        <v>-0.3852978454</v>
      </c>
      <c r="AB746" s="59">
        <v>0.0128369705</v>
      </c>
      <c r="AC746" s="59">
        <v>-0.1145714935</v>
      </c>
      <c r="AD746" s="61">
        <f>IF(AND($G746="正式版",$H746="中西医诊所"),IFERROR(R746/同类汇总数据!C$3,0),IF(AND($G746="正式版",$H746="中医诊所"),IFERROR(R746/同类汇总数据!C$4,0),IF(AND($G746="正式版",$H746="口腔诊所"),IFERROR(R746/同类汇总数据!C$5,0),IF(AND($G746="检查版",$H746="中西医诊所"),IFERROR(R746/同类汇总数据!C$6,0),IF(AND($G746="检查版",$H746="中医诊所"),IFERROR(R746/同类汇总数据!C$7,0),IF(AND($G746="检查版",$H746="口腔诊所"),IFERROR(R746/同类汇总数据!C$8,0),IF(AND($G746="互联网版",$H746="中西医诊所"),IFERROR(R746/同类汇总数据!C$9,0),IF(AND($G746="互联网版",$H746="中医诊所"),IFERROR(R746/同类汇总数据!C$10,0),IF(AND($G746="互联网版",$H746="口腔诊所"),IFERROR(R746/同类汇总数据!C$11,0))))))))))</f>
        <v>0.0230056501781378</v>
      </c>
      <c r="AE746" s="61">
        <f>IF(AND($G746="正式版",$H746="中西医诊所"),IFERROR(S746/同类汇总数据!D$3,0),IF(AND($G746="正式版",$H746="中医诊所"),IFERROR(S746/同类汇总数据!D$4,0),IF(AND($G746="正式版",$H746="口腔诊所"),IFERROR(S746/同类汇总数据!D$5,0),IF(AND($G746="检查版",$H746="中西医诊所"),IFERROR(S746/同类汇总数据!D$6,0),IF(AND($G746="检查版",$H746="中医诊所"),IFERROR(S746/同类汇总数据!D$7,0),IF(AND($G746="检查版",$H746="口腔诊所"),IFERROR(S746/同类汇总数据!D$8,0),IF(AND($G746="互联网版",$H746="中西医诊所"),IFERROR(S746/同类汇总数据!D$9,0),IF(AND($G746="互联网版",$H746="中医诊所"),IFERROR(S746/同类汇总数据!D$10,0),IF(AND($G746="互联网版",$H746="口腔诊所"),IFERROR(S746/同类汇总数据!D$11,0))))))))))</f>
        <v>0.111671845727768</v>
      </c>
      <c r="AF746" s="61">
        <f>IF(AND($G746="正式版",$H746="中西医诊所"),IFERROR(T746/同类汇总数据!E$3,0),IF(AND($G746="正式版",$H746="中医诊所"),IFERROR(T746/同类汇总数据!E$4,0),IF(AND($G746="正式版",$H746="口腔诊所"),IFERROR(T746/同类汇总数据!E$5,0),IF(AND($G746="检查版",$H746="中西医诊所"),IFERROR(T746/同类汇总数据!E$6,0),IF(AND($G746="检查版",$H746="中医诊所"),IFERROR(T746/同类汇总数据!E$7,0),IF(AND($G746="检查版",$H746="口腔诊所"),IFERROR(T746/同类汇总数据!E$8,0),IF(AND($G746="互联网版",$H746="中西医诊所"),IFERROR(T746/同类汇总数据!E$9,0),IF(AND($G746="互联网版",$H746="中医诊所"),IFERROR(T746/同类汇总数据!E$10,0),IF(AND($G746="互联网版",$H746="口腔诊所"),IFERROR(T746/同类汇总数据!E$11,0))))))))))</f>
        <v>0.185176898234509</v>
      </c>
      <c r="AG746" s="61">
        <f>IF(AND($G746="正式版",$H746="中西医诊所"),IFERROR(U746/同类汇总数据!F$3,0),IF(AND($G746="正式版",$H746="中医诊所"),IFERROR(U746/同类汇总数据!F$4,0),IF(AND($G746="正式版",$H746="口腔诊所"),IFERROR(U746/同类汇总数据!F$5,0),IF(AND($G746="检查版",$H746="中西医诊所"),IFERROR(U746/同类汇总数据!F$6,0),IF(AND($G746="检查版",$H746="中医诊所"),IFERROR(U746/同类汇总数据!F$7,0),IF(AND($G746="检查版",$H746="口腔诊所"),IFERROR(U746/同类汇总数据!F$8,0),IF(AND($G746="互联网版",$H746="中西医诊所"),IFERROR(U746/同类汇总数据!F$9,0),IF(AND($G746="互联网版",$H746="中医诊所"),IFERROR(U746/同类汇总数据!F$10,0),IF(AND($G746="互联网版",$H746="口腔诊所"),IFERROR(U746/同类汇总数据!F$11,0))))))))))</f>
        <v>0.188992779614608</v>
      </c>
      <c r="AH746" s="61">
        <f>IF(AND($G746="正式版",$H746="中西医诊所"),IFERROR(V746/同类汇总数据!G$3,0),IF(AND($G746="正式版",$H746="中医诊所"),IFERROR(V746/同类汇总数据!G$4,0),IF(AND($G746="正式版",$H746="口腔诊所"),IFERROR(V746/同类汇总数据!G$5,0),IF(AND($G746="检查版",$H746="中西医诊所"),IFERROR(V746/同类汇总数据!G$6,0),IF(AND($G746="检查版",$H746="中医诊所"),IFERROR(V746/同类汇总数据!G$7,0),IF(AND($G746="检查版",$H746="口腔诊所"),IFERROR(V746/同类汇总数据!G$8,0),IF(AND($G746="互联网版",$H746="中西医诊所"),IFERROR(V746/同类汇总数据!G$9,0),IF(AND($G746="互联网版",$H746="中医诊所"),IFERROR(V746/同类汇总数据!G$10,0),IF(AND($G746="互联网版",$H746="口腔诊所"),IFERROR(V746/同类汇总数据!G$11,0))))))))))</f>
        <v>0.222942243096222</v>
      </c>
      <c r="AI746" s="61">
        <f>IF(AND($G746="正式版",$H746="中西医诊所"),IFERROR(W746/同类汇总数据!H$3,0),IF(AND($G746="正式版",$H746="中医诊所"),IFERROR(W746/同类汇总数据!H$4,0),IF(AND($G746="正式版",$H746="口腔诊所"),IFERROR(W746/同类汇总数据!H$5,0),IF(AND($G746="检查版",$H746="中西医诊所"),IFERROR(W746/同类汇总数据!H$6,0),IF(AND($G746="检查版",$H746="中医诊所"),IFERROR(W746/同类汇总数据!H$7,0),IF(AND($G746="检查版",$H746="口腔诊所"),IFERROR(W746/同类汇总数据!H$8,0),IF(AND($G746="互联网版",$H746="中西医诊所"),IFERROR(W746/同类汇总数据!H$9,0),IF(AND($G746="互联网版",$H746="中医诊所"),IFERROR(W746/同类汇总数据!H$10,0),IF(AND($G746="互联网版",$H746="口腔诊所"),IFERROR(W746/同类汇总数据!H$11,0))))))))))</f>
        <v>0.387417387644555</v>
      </c>
      <c r="AJ746" s="61">
        <f>IF(AND($G746="正式版",$H746="中西医诊所"),IFERROR(X746/同类汇总数据!I$3,0),IF(AND($G746="正式版",$H746="中医诊所"),IFERROR(X746/同类汇总数据!I$4,0),IF(AND($G746="正式版",$H746="口腔诊所"),IFERROR(X746/同类汇总数据!I$5,0),IF(AND($G746="检查版",$H746="中西医诊所"),IFERROR(X746/同类汇总数据!I$6,0),IF(AND($G746="检查版",$H746="中医诊所"),IFERROR(X746/同类汇总数据!I$7,0),IF(AND($G746="检查版",$H746="口腔诊所"),IFERROR(X746/同类汇总数据!I$8,0),IF(AND($G746="互联网版",$H746="中西医诊所"),IFERROR(X746/同类汇总数据!I$9,0),IF(AND($G746="互联网版",$H746="中医诊所"),IFERROR(X746/同类汇总数据!I$10,0),IF(AND($G746="互联网版",$H746="口腔诊所"),IFERROR(X746/同类汇总数据!I$11,0))))))))))</f>
        <v>0.304998932503736</v>
      </c>
      <c r="AK746" s="61">
        <f>IF(AND($G746="正式版",$H746="中西医诊所"),IFERROR(Y746/同类汇总数据!J$3,0),IF(AND($G746="正式版",$H746="中医诊所"),IFERROR(Y746/同类汇总数据!J$4,0),IF(AND($G746="正式版",$H746="口腔诊所"),IFERROR(Y746/同类汇总数据!J$5,0),IF(AND($G746="检查版",$H746="中西医诊所"),IFERROR(Y746/同类汇总数据!J$6,0),IF(AND($G746="检查版",$H746="中医诊所"),IFERROR(Y746/同类汇总数据!J$7,0),IF(AND($G746="检查版",$H746="口腔诊所"),IFERROR(Y746/同类汇总数据!J$8,0),IF(AND($G746="互联网版",$H746="中西医诊所"),IFERROR(Y746/同类汇总数据!J$9,0),IF(AND($G746="互联网版",$H746="中医诊所"),IFERROR(Y746/同类汇总数据!J$10,0),IF(AND($G746="互联网版",$H746="口腔诊所"),IFERROR(Y746/同类汇总数据!J$11,0))))))))))</f>
        <v>0.301188716567111</v>
      </c>
      <c r="AL746" s="62" t="str">
        <f ca="1" t="shared" si="187"/>
        <v>-</v>
      </c>
      <c r="AM746" s="62" t="str">
        <f t="shared" si="188"/>
        <v>低于同行20%</v>
      </c>
      <c r="AN746" s="5" t="str">
        <f t="shared" si="189"/>
        <v>低于同行50%</v>
      </c>
      <c r="AO746" s="63">
        <f t="shared" si="190"/>
        <v>46100.4897205093</v>
      </c>
      <c r="AP746" s="5" t="str">
        <f t="shared" si="191"/>
        <v/>
      </c>
      <c r="AQ746" s="60">
        <v>45575.4083968287</v>
      </c>
    </row>
    <row r="747" ht="17" spans="1:43">
      <c r="A747" s="5">
        <f t="shared" si="194"/>
        <v>744</v>
      </c>
      <c r="B747" s="55" t="str">
        <f t="shared" si="184"/>
        <v>交易波动较大</v>
      </c>
      <c r="C747" s="2" t="str">
        <f t="shared" si="185"/>
        <v>本月交易额降超50%</v>
      </c>
      <c r="D747" s="56" t="str">
        <f t="shared" si="186"/>
        <v>-</v>
      </c>
      <c r="E747" s="84" t="s">
        <v>2030</v>
      </c>
      <c r="F747" s="58">
        <v>45576.4319496759</v>
      </c>
      <c r="G747" s="59" t="s">
        <v>38</v>
      </c>
      <c r="H747" s="59" t="s">
        <v>63</v>
      </c>
      <c r="I747" s="59" t="s">
        <v>40</v>
      </c>
      <c r="J747" s="59" t="s">
        <v>121</v>
      </c>
      <c r="K747" s="59" t="s">
        <v>2031</v>
      </c>
      <c r="L747" s="59" t="s">
        <v>2032</v>
      </c>
      <c r="M747" s="60">
        <v>46103.6703819444</v>
      </c>
      <c r="N747" s="60">
        <v>46103.671545463</v>
      </c>
      <c r="O747" s="60"/>
      <c r="P747" s="60">
        <v>46060.4180567824</v>
      </c>
      <c r="Q747" s="60">
        <v>46101.7416725926</v>
      </c>
      <c r="R747" s="59">
        <v>528</v>
      </c>
      <c r="S747" s="59">
        <v>4626</v>
      </c>
      <c r="T747" s="59">
        <v>28500</v>
      </c>
      <c r="U747" s="59">
        <v>21500</v>
      </c>
      <c r="V747" s="59">
        <v>2</v>
      </c>
      <c r="W747" s="59">
        <v>11</v>
      </c>
      <c r="X747" s="59">
        <v>42</v>
      </c>
      <c r="Y747" s="59">
        <v>40</v>
      </c>
      <c r="Z747" s="59">
        <v>651.5151515152</v>
      </c>
      <c r="AA747" s="59">
        <v>-0.5551067513</v>
      </c>
      <c r="AB747" s="59">
        <v>-0.2284060552</v>
      </c>
      <c r="AC747" s="59">
        <v>0.4336170213</v>
      </c>
      <c r="AD747" s="61">
        <f>IF(AND($G747="正式版",$H747="中西医诊所"),IFERROR(R747/同类汇总数据!C$3,0),IF(AND($G747="正式版",$H747="中医诊所"),IFERROR(R747/同类汇总数据!C$4,0),IF(AND($G747="正式版",$H747="口腔诊所"),IFERROR(R747/同类汇总数据!C$5,0),IF(AND($G747="检查版",$H747="中西医诊所"),IFERROR(R747/同类汇总数据!C$6,0),IF(AND($G747="检查版",$H747="中医诊所"),IFERROR(R747/同类汇总数据!C$7,0),IF(AND($G747="检查版",$H747="口腔诊所"),IFERROR(R747/同类汇总数据!C$8,0),IF(AND($G747="互联网版",$H747="中西医诊所"),IFERROR(R747/同类汇总数据!C$9,0),IF(AND($G747="互联网版",$H747="中医诊所"),IFERROR(R747/同类汇总数据!C$10,0),IF(AND($G747="互联网版",$H747="口腔诊所"),IFERROR(R747/同类汇总数据!C$11,0))))))))))</f>
        <v>0.052812970843725</v>
      </c>
      <c r="AE747" s="61">
        <f>IF(AND($G747="正式版",$H747="中西医诊所"),IFERROR(S747/同类汇总数据!D$3,0),IF(AND($G747="正式版",$H747="中医诊所"),IFERROR(S747/同类汇总数据!D$4,0),IF(AND($G747="正式版",$H747="口腔诊所"),IFERROR(S747/同类汇总数据!D$5,0),IF(AND($G747="检查版",$H747="中西医诊所"),IFERROR(S747/同类汇总数据!D$6,0),IF(AND($G747="检查版",$H747="中医诊所"),IFERROR(S747/同类汇总数据!D$7,0),IF(AND($G747="检查版",$H747="口腔诊所"),IFERROR(S747/同类汇总数据!D$8,0),IF(AND($G747="互联网版",$H747="中西医诊所"),IFERROR(S747/同类汇总数据!D$9,0),IF(AND($G747="互联网版",$H747="中医诊所"),IFERROR(S747/同类汇总数据!D$10,0),IF(AND($G747="互联网版",$H747="口腔诊所"),IFERROR(S747/同类汇总数据!D$11,0))))))))))</f>
        <v>0.106514218213743</v>
      </c>
      <c r="AF747" s="61">
        <f>IF(AND($G747="正式版",$H747="中西医诊所"),IFERROR(T747/同类汇总数据!E$3,0),IF(AND($G747="正式版",$H747="中医诊所"),IFERROR(T747/同类汇总数据!E$4,0),IF(AND($G747="正式版",$H747="口腔诊所"),IFERROR(T747/同类汇总数据!E$5,0),IF(AND($G747="检查版",$H747="中西医诊所"),IFERROR(T747/同类汇总数据!E$6,0),IF(AND($G747="检查版",$H747="中医诊所"),IFERROR(T747/同类汇总数据!E$7,0),IF(AND($G747="检查版",$H747="口腔诊所"),IFERROR(T747/同类汇总数据!E$8,0),IF(AND($G747="互联网版",$H747="中西医诊所"),IFERROR(T747/同类汇总数据!E$9,0),IF(AND($G747="互联网版",$H747="中医诊所"),IFERROR(T747/同类汇总数据!E$10,0),IF(AND($G747="互联网版",$H747="口腔诊所"),IFERROR(T747/同类汇总数据!E$11,0))))))))))</f>
        <v>0.257064861163347</v>
      </c>
      <c r="AG747" s="61">
        <f>IF(AND($G747="正式版",$H747="中西医诊所"),IFERROR(U747/同类汇总数据!F$3,0),IF(AND($G747="正式版",$H747="中医诊所"),IFERROR(U747/同类汇总数据!F$4,0),IF(AND($G747="正式版",$H747="口腔诊所"),IFERROR(U747/同类汇总数据!F$5,0),IF(AND($G747="检查版",$H747="中西医诊所"),IFERROR(U747/同类汇总数据!F$6,0),IF(AND($G747="检查版",$H747="中医诊所"),IFERROR(U747/同类汇总数据!F$7,0),IF(AND($G747="检查版",$H747="口腔诊所"),IFERROR(U747/同类汇总数据!F$8,0),IF(AND($G747="互联网版",$H747="中西医诊所"),IFERROR(U747/同类汇总数据!F$9,0),IF(AND($G747="互联网版",$H747="中医诊所"),IFERROR(U747/同类汇总数据!F$10,0),IF(AND($G747="互联网版",$H747="口腔诊所"),IFERROR(U747/同类汇总数据!F$11,0))))))))))</f>
        <v>0.215219531870449</v>
      </c>
      <c r="AH747" s="61">
        <f>IF(AND($G747="正式版",$H747="中西医诊所"),IFERROR(V747/同类汇总数据!G$3,0),IF(AND($G747="正式版",$H747="中医诊所"),IFERROR(V747/同类汇总数据!G$4,0),IF(AND($G747="正式版",$H747="口腔诊所"),IFERROR(V747/同类汇总数据!G$5,0),IF(AND($G747="检查版",$H747="中西医诊所"),IFERROR(V747/同类汇总数据!G$6,0),IF(AND($G747="检查版",$H747="中医诊所"),IFERROR(V747/同类汇总数据!G$7,0),IF(AND($G747="检查版",$H747="口腔诊所"),IFERROR(V747/同类汇总数据!G$8,0),IF(AND($G747="互联网版",$H747="中西医诊所"),IFERROR(V747/同类汇总数据!G$9,0),IF(AND($G747="互联网版",$H747="中医诊所"),IFERROR(V747/同类汇总数据!G$10,0),IF(AND($G747="互联网版",$H747="口腔诊所"),IFERROR(V747/同类汇总数据!G$11,0))))))))))</f>
        <v>0.148628162064148</v>
      </c>
      <c r="AI747" s="61">
        <f>IF(AND($G747="正式版",$H747="中西医诊所"),IFERROR(W747/同类汇总数据!H$3,0),IF(AND($G747="正式版",$H747="中医诊所"),IFERROR(W747/同类汇总数据!H$4,0),IF(AND($G747="正式版",$H747="口腔诊所"),IFERROR(W747/同类汇总数据!H$5,0),IF(AND($G747="检查版",$H747="中西医诊所"),IFERROR(W747/同类汇总数据!H$6,0),IF(AND($G747="检查版",$H747="中医诊所"),IFERROR(W747/同类汇总数据!H$7,0),IF(AND($G747="检查版",$H747="口腔诊所"),IFERROR(W747/同类汇总数据!H$8,0),IF(AND($G747="互联网版",$H747="中西医诊所"),IFERROR(W747/同类汇总数据!H$9,0),IF(AND($G747="互联网版",$H747="中医诊所"),IFERROR(W747/同类汇总数据!H$10,0),IF(AND($G747="互联网版",$H747="口腔诊所"),IFERROR(W747/同类汇总数据!H$11,0))))))))))</f>
        <v>0.193708693822278</v>
      </c>
      <c r="AJ747" s="61">
        <f>IF(AND($G747="正式版",$H747="中西医诊所"),IFERROR(X747/同类汇总数据!I$3,0),IF(AND($G747="正式版",$H747="中医诊所"),IFERROR(X747/同类汇总数据!I$4,0),IF(AND($G747="正式版",$H747="口腔诊所"),IFERROR(X747/同类汇总数据!I$5,0),IF(AND($G747="检查版",$H747="中西医诊所"),IFERROR(X747/同类汇总数据!I$6,0),IF(AND($G747="检查版",$H747="中医诊所"),IFERROR(X747/同类汇总数据!I$7,0),IF(AND($G747="检查版",$H747="口腔诊所"),IFERROR(X747/同类汇总数据!I$8,0),IF(AND($G747="互联网版",$H747="中西医诊所"),IFERROR(X747/同类汇总数据!I$9,0),IF(AND($G747="互联网版",$H747="中医诊所"),IFERROR(X747/同类汇总数据!I$10,0),IF(AND($G747="互联网版",$H747="口腔诊所"),IFERROR(X747/同类汇总数据!I$11,0))))))))))</f>
        <v>0.28466567033682</v>
      </c>
      <c r="AK747" s="61">
        <f>IF(AND($G747="正式版",$H747="中西医诊所"),IFERROR(Y747/同类汇总数据!J$3,0),IF(AND($G747="正式版",$H747="中医诊所"),IFERROR(Y747/同类汇总数据!J$4,0),IF(AND($G747="正式版",$H747="口腔诊所"),IFERROR(Y747/同类汇总数据!J$5,0),IF(AND($G747="检查版",$H747="中西医诊所"),IFERROR(Y747/同类汇总数据!J$6,0),IF(AND($G747="检查版",$H747="中医诊所"),IFERROR(Y747/同类汇总数据!J$7,0),IF(AND($G747="检查版",$H747="口腔诊所"),IFERROR(Y747/同类汇总数据!J$8,0),IF(AND($G747="互联网版",$H747="中西医诊所"),IFERROR(Y747/同类汇总数据!J$9,0),IF(AND($G747="互联网版",$H747="中医诊所"),IFERROR(Y747/同类汇总数据!J$10,0),IF(AND($G747="互联网版",$H747="口腔诊所"),IFERROR(Y747/同类汇总数据!J$11,0))))))))))</f>
        <v>0.301188716567111</v>
      </c>
      <c r="AL747" s="62" t="str">
        <f ca="1" t="shared" si="187"/>
        <v>-</v>
      </c>
      <c r="AM747" s="62" t="str">
        <f t="shared" si="188"/>
        <v>低于同行20%</v>
      </c>
      <c r="AN747" s="5" t="str">
        <f t="shared" si="189"/>
        <v>低于同行20%</v>
      </c>
      <c r="AO747" s="63">
        <f t="shared" si="190"/>
        <v>46103.671545463</v>
      </c>
      <c r="AP747" s="5" t="str">
        <f t="shared" si="191"/>
        <v/>
      </c>
      <c r="AQ747" s="60">
        <v>45575.4106853935</v>
      </c>
    </row>
    <row r="748" ht="17" spans="1:43">
      <c r="A748" s="5">
        <f t="shared" si="194"/>
        <v>745</v>
      </c>
      <c r="B748" s="55" t="str">
        <f t="shared" si="184"/>
        <v>交易波动较大</v>
      </c>
      <c r="C748" s="2" t="str">
        <f t="shared" si="185"/>
        <v>本月交易额降超20%</v>
      </c>
      <c r="D748" s="56" t="str">
        <f t="shared" si="186"/>
        <v>-</v>
      </c>
      <c r="E748" s="84" t="s">
        <v>2033</v>
      </c>
      <c r="F748" s="58">
        <v>45576.4415834838</v>
      </c>
      <c r="G748" s="59" t="s">
        <v>38</v>
      </c>
      <c r="H748" s="59" t="s">
        <v>63</v>
      </c>
      <c r="I748" s="59" t="s">
        <v>40</v>
      </c>
      <c r="J748" s="59" t="s">
        <v>121</v>
      </c>
      <c r="K748" s="59" t="s">
        <v>2034</v>
      </c>
      <c r="L748" s="59"/>
      <c r="M748" s="60">
        <v>46104.371875</v>
      </c>
      <c r="N748" s="60">
        <v>46103.7425906482</v>
      </c>
      <c r="O748" s="60">
        <v>46102.69584875</v>
      </c>
      <c r="P748" s="60">
        <v>46102.5986571181</v>
      </c>
      <c r="Q748" s="60">
        <v>46102.6960842593</v>
      </c>
      <c r="R748" s="59">
        <v>1879.2</v>
      </c>
      <c r="S748" s="59">
        <v>7606.6</v>
      </c>
      <c r="T748" s="59">
        <v>34817.47</v>
      </c>
      <c r="U748" s="59">
        <v>32781.27</v>
      </c>
      <c r="V748" s="59">
        <v>11</v>
      </c>
      <c r="W748" s="59">
        <v>81</v>
      </c>
      <c r="X748" s="59">
        <v>231</v>
      </c>
      <c r="Y748" s="59">
        <v>212</v>
      </c>
      <c r="Z748" s="59">
        <v>214.2566666667</v>
      </c>
      <c r="AA748" s="59">
        <v>-0.4439160545</v>
      </c>
      <c r="AB748" s="59">
        <v>0.0108535324</v>
      </c>
      <c r="AC748" s="59">
        <v>0.2815122071</v>
      </c>
      <c r="AD748" s="61">
        <f>IF(AND($G748="正式版",$H748="中西医诊所"),IFERROR(R748/同类汇总数据!C$3,0),IF(AND($G748="正式版",$H748="中医诊所"),IFERROR(R748/同类汇总数据!C$4,0),IF(AND($G748="正式版",$H748="口腔诊所"),IFERROR(R748/同类汇总数据!C$5,0),IF(AND($G748="检查版",$H748="中西医诊所"),IFERROR(R748/同类汇总数据!C$6,0),IF(AND($G748="检查版",$H748="中医诊所"),IFERROR(R748/同类汇总数据!C$7,0),IF(AND($G748="检查版",$H748="口腔诊所"),IFERROR(R748/同类汇总数据!C$8,0),IF(AND($G748="互联网版",$H748="中西医诊所"),IFERROR(R748/同类汇总数据!C$9,0),IF(AND($G748="互联网版",$H748="中医诊所"),IFERROR(R748/同类汇总数据!C$10,0),IF(AND($G748="互联网版",$H748="口腔诊所"),IFERROR(R748/同类汇总数据!C$11,0))))))))))</f>
        <v>0.187966164411985</v>
      </c>
      <c r="AE748" s="61">
        <f>IF(AND($G748="正式版",$H748="中西医诊所"),IFERROR(S748/同类汇总数据!D$3,0),IF(AND($G748="正式版",$H748="中医诊所"),IFERROR(S748/同类汇总数据!D$4,0),IF(AND($G748="正式版",$H748="口腔诊所"),IFERROR(S748/同类汇总数据!D$5,0),IF(AND($G748="检查版",$H748="中西医诊所"),IFERROR(S748/同类汇总数据!D$6,0),IF(AND($G748="检查版",$H748="中医诊所"),IFERROR(S748/同类汇总数据!D$7,0),IF(AND($G748="检查版",$H748="口腔诊所"),IFERROR(S748/同类汇总数据!D$8,0),IF(AND($G748="互联网版",$H748="中西医诊所"),IFERROR(S748/同类汇总数据!D$9,0),IF(AND($G748="互联网版",$H748="中医诊所"),IFERROR(S748/同类汇总数据!D$10,0),IF(AND($G748="互联网版",$H748="口腔诊所"),IFERROR(S748/同类汇总数据!D$11,0))))))))))</f>
        <v>0.175142899322234</v>
      </c>
      <c r="AF748" s="61">
        <f>IF(AND($G748="正式版",$H748="中西医诊所"),IFERROR(T748/同类汇总数据!E$3,0),IF(AND($G748="正式版",$H748="中医诊所"),IFERROR(T748/同类汇总数据!E$4,0),IF(AND($G748="正式版",$H748="口腔诊所"),IFERROR(T748/同类汇总数据!E$5,0),IF(AND($G748="检查版",$H748="中西医诊所"),IFERROR(T748/同类汇总数据!E$6,0),IF(AND($G748="检查版",$H748="中医诊所"),IFERROR(T748/同类汇总数据!E$7,0),IF(AND($G748="检查版",$H748="口腔诊所"),IFERROR(T748/同类汇总数据!E$8,0),IF(AND($G748="互联网版",$H748="中西医诊所"),IFERROR(T748/同类汇总数据!E$9,0),IF(AND($G748="互联网版",$H748="中医诊所"),IFERROR(T748/同类汇总数据!E$10,0),IF(AND($G748="互联网版",$H748="口腔诊所"),IFERROR(T748/同类汇总数据!E$11,0))))))))))</f>
        <v>0.314047301459965</v>
      </c>
      <c r="AG748" s="61">
        <f>IF(AND($G748="正式版",$H748="中西医诊所"),IFERROR(U748/同类汇总数据!F$3,0),IF(AND($G748="正式版",$H748="中医诊所"),IFERROR(U748/同类汇总数据!F$4,0),IF(AND($G748="正式版",$H748="口腔诊所"),IFERROR(U748/同类汇总数据!F$5,0),IF(AND($G748="检查版",$H748="中西医诊所"),IFERROR(U748/同类汇总数据!F$6,0),IF(AND($G748="检查版",$H748="中医诊所"),IFERROR(U748/同类汇总数据!F$7,0),IF(AND($G748="检查版",$H748="口腔诊所"),IFERROR(U748/同类汇总数据!F$8,0),IF(AND($G748="互联网版",$H748="中西医诊所"),IFERROR(U748/同类汇总数据!F$9,0),IF(AND($G748="互联网版",$H748="中医诊所"),IFERROR(U748/同类汇总数据!F$10,0),IF(AND($G748="互联网版",$H748="口腔诊所"),IFERROR(U748/同类汇总数据!F$11,0))))))))))</f>
        <v>0.328147422489246</v>
      </c>
      <c r="AH748" s="61">
        <f>IF(AND($G748="正式版",$H748="中西医诊所"),IFERROR(V748/同类汇总数据!G$3,0),IF(AND($G748="正式版",$H748="中医诊所"),IFERROR(V748/同类汇总数据!G$4,0),IF(AND($G748="正式版",$H748="口腔诊所"),IFERROR(V748/同类汇总数据!G$5,0),IF(AND($G748="检查版",$H748="中西医诊所"),IFERROR(V748/同类汇总数据!G$6,0),IF(AND($G748="检查版",$H748="中医诊所"),IFERROR(V748/同类汇总数据!G$7,0),IF(AND($G748="检查版",$H748="口腔诊所"),IFERROR(V748/同类汇总数据!G$8,0),IF(AND($G748="互联网版",$H748="中西医诊所"),IFERROR(V748/同类汇总数据!G$9,0),IF(AND($G748="互联网版",$H748="中医诊所"),IFERROR(V748/同类汇总数据!G$10,0),IF(AND($G748="互联网版",$H748="口腔诊所"),IFERROR(V748/同类汇总数据!G$11,0))))))))))</f>
        <v>0.817454891352813</v>
      </c>
      <c r="AI748" s="61">
        <f>IF(AND($G748="正式版",$H748="中西医诊所"),IFERROR(W748/同类汇总数据!H$3,0),IF(AND($G748="正式版",$H748="中医诊所"),IFERROR(W748/同类汇总数据!H$4,0),IF(AND($G748="正式版",$H748="口腔诊所"),IFERROR(W748/同类汇总数据!H$5,0),IF(AND($G748="检查版",$H748="中西医诊所"),IFERROR(W748/同类汇总数据!H$6,0),IF(AND($G748="检查版",$H748="中医诊所"),IFERROR(W748/同类汇总数据!H$7,0),IF(AND($G748="检查版",$H748="口腔诊所"),IFERROR(W748/同类汇总数据!H$8,0),IF(AND($G748="互联网版",$H748="中西医诊所"),IFERROR(W748/同类汇总数据!H$9,0),IF(AND($G748="互联网版",$H748="中医诊所"),IFERROR(W748/同类汇总数据!H$10,0),IF(AND($G748="互联网版",$H748="口腔诊所"),IFERROR(W748/同类汇总数据!H$11,0))))))))))</f>
        <v>1.42640038178223</v>
      </c>
      <c r="AJ748" s="61">
        <f>IF(AND($G748="正式版",$H748="中西医诊所"),IFERROR(X748/同类汇总数据!I$3,0),IF(AND($G748="正式版",$H748="中医诊所"),IFERROR(X748/同类汇总数据!I$4,0),IF(AND($G748="正式版",$H748="口腔诊所"),IFERROR(X748/同类汇总数据!I$5,0),IF(AND($G748="检查版",$H748="中西医诊所"),IFERROR(X748/同类汇总数据!I$6,0),IF(AND($G748="检查版",$H748="中医诊所"),IFERROR(X748/同类汇总数据!I$7,0),IF(AND($G748="检查版",$H748="口腔诊所"),IFERROR(X748/同类汇总数据!I$8,0),IF(AND($G748="互联网版",$H748="中西医诊所"),IFERROR(X748/同类汇总数据!I$9,0),IF(AND($G748="互联网版",$H748="中医诊所"),IFERROR(X748/同类汇总数据!I$10,0),IF(AND($G748="互联网版",$H748="口腔诊所"),IFERROR(X748/同类汇总数据!I$11,0))))))))))</f>
        <v>1.56566118685251</v>
      </c>
      <c r="AK748" s="61">
        <f>IF(AND($G748="正式版",$H748="中西医诊所"),IFERROR(Y748/同类汇总数据!J$3,0),IF(AND($G748="正式版",$H748="中医诊所"),IFERROR(Y748/同类汇总数据!J$4,0),IF(AND($G748="正式版",$H748="口腔诊所"),IFERROR(Y748/同类汇总数据!J$5,0),IF(AND($G748="检查版",$H748="中西医诊所"),IFERROR(Y748/同类汇总数据!J$6,0),IF(AND($G748="检查版",$H748="中医诊所"),IFERROR(Y748/同类汇总数据!J$7,0),IF(AND($G748="检查版",$H748="口腔诊所"),IFERROR(Y748/同类汇总数据!J$8,0),IF(AND($G748="互联网版",$H748="中西医诊所"),IFERROR(Y748/同类汇总数据!J$9,0),IF(AND($G748="互联网版",$H748="中医诊所"),IFERROR(Y748/同类汇总数据!J$10,0),IF(AND($G748="互联网版",$H748="口腔诊所"),IFERROR(Y748/同类汇总数据!J$11,0))))))))))</f>
        <v>1.59630019780569</v>
      </c>
      <c r="AL748" s="62" t="str">
        <f ca="1" t="shared" si="187"/>
        <v>-</v>
      </c>
      <c r="AM748" s="62" t="str">
        <f t="shared" si="188"/>
        <v>低于同行20%</v>
      </c>
      <c r="AN748" s="5" t="str">
        <f t="shared" si="189"/>
        <v>高于同行20%</v>
      </c>
      <c r="AO748" s="63">
        <f t="shared" si="190"/>
        <v>46104.371875</v>
      </c>
      <c r="AP748" s="5" t="str">
        <f t="shared" si="191"/>
        <v/>
      </c>
      <c r="AQ748" s="60">
        <v>45575.6037069329</v>
      </c>
    </row>
    <row r="749" ht="17" spans="1:43">
      <c r="A749" s="5">
        <f t="shared" si="194"/>
        <v>746</v>
      </c>
      <c r="B749" s="55" t="str">
        <f t="shared" si="184"/>
        <v>连续三月交易上升</v>
      </c>
      <c r="C749" s="2" t="str">
        <f t="shared" si="185"/>
        <v/>
      </c>
      <c r="D749" s="56" t="str">
        <f t="shared" si="186"/>
        <v>-</v>
      </c>
      <c r="E749" s="84" t="s">
        <v>2035</v>
      </c>
      <c r="F749" s="58">
        <v>45576.4451061111</v>
      </c>
      <c r="G749" s="59" t="s">
        <v>38</v>
      </c>
      <c r="H749" s="59" t="s">
        <v>39</v>
      </c>
      <c r="I749" s="59" t="s">
        <v>40</v>
      </c>
      <c r="J749" s="59" t="s">
        <v>121</v>
      </c>
      <c r="K749" s="59" t="s">
        <v>2036</v>
      </c>
      <c r="L749" s="59"/>
      <c r="M749" s="60">
        <v>46103.4186458333</v>
      </c>
      <c r="N749" s="60">
        <v>46103.7005530556</v>
      </c>
      <c r="O749" s="60">
        <v>46103.6997882639</v>
      </c>
      <c r="P749" s="60">
        <v>45931.645730081</v>
      </c>
      <c r="Q749" s="60">
        <v>46103.700562581</v>
      </c>
      <c r="R749" s="59">
        <v>6972.6</v>
      </c>
      <c r="S749" s="59">
        <v>27751.54</v>
      </c>
      <c r="T749" s="59">
        <v>63976.18</v>
      </c>
      <c r="U749" s="59">
        <v>59570.86</v>
      </c>
      <c r="V749" s="59">
        <v>21</v>
      </c>
      <c r="W749" s="59">
        <v>103</v>
      </c>
      <c r="X749" s="59">
        <v>228</v>
      </c>
      <c r="Y749" s="59">
        <v>208</v>
      </c>
      <c r="Z749" s="59">
        <v>447.9012030075</v>
      </c>
      <c r="AA749" s="59">
        <v>0.4587693191</v>
      </c>
      <c r="AB749" s="59">
        <v>0.1059980117</v>
      </c>
      <c r="AC749" s="59">
        <v>-0.2691456916</v>
      </c>
      <c r="AD749" s="61">
        <f>IF(AND($G749="正式版",$H749="中西医诊所"),IFERROR(R749/同类汇总数据!C$3,0),IF(AND($G749="正式版",$H749="中医诊所"),IFERROR(R749/同类汇总数据!C$4,0),IF(AND($G749="正式版",$H749="口腔诊所"),IFERROR(R749/同类汇总数据!C$5,0),IF(AND($G749="检查版",$H749="中西医诊所"),IFERROR(R749/同类汇总数据!C$6,0),IF(AND($G749="检查版",$H749="中医诊所"),IFERROR(R749/同类汇总数据!C$7,0),IF(AND($G749="检查版",$H749="口腔诊所"),IFERROR(R749/同类汇总数据!C$8,0),IF(AND($G749="互联网版",$H749="中西医诊所"),IFERROR(R749/同类汇总数据!C$9,0),IF(AND($G749="互联网版",$H749="中医诊所"),IFERROR(R749/同类汇总数据!C$10,0),IF(AND($G749="互联网版",$H749="口腔诊所"),IFERROR(R749/同类汇总数据!C$11,0))))))))))</f>
        <v>0.761886903653231</v>
      </c>
      <c r="AE749" s="61">
        <f>IF(AND($G749="正式版",$H749="中西医诊所"),IFERROR(S749/同类汇总数据!D$3,0),IF(AND($G749="正式版",$H749="中医诊所"),IFERROR(S749/同类汇总数据!D$4,0),IF(AND($G749="正式版",$H749="口腔诊所"),IFERROR(S749/同类汇总数据!D$5,0),IF(AND($G749="检查版",$H749="中西医诊所"),IFERROR(S749/同类汇总数据!D$6,0),IF(AND($G749="检查版",$H749="中医诊所"),IFERROR(S749/同类汇总数据!D$7,0),IF(AND($G749="检查版",$H749="口腔诊所"),IFERROR(S749/同类汇总数据!D$8,0),IF(AND($G749="互联网版",$H749="中西医诊所"),IFERROR(S749/同类汇总数据!D$9,0),IF(AND($G749="互联网版",$H749="中医诊所"),IFERROR(S749/同类汇总数据!D$10,0),IF(AND($G749="互联网版",$H749="口腔诊所"),IFERROR(S749/同类汇总数据!D$11,0))))))))))</f>
        <v>0.760655758305247</v>
      </c>
      <c r="AF749" s="61">
        <f>IF(AND($G749="正式版",$H749="中西医诊所"),IFERROR(T749/同类汇总数据!E$3,0),IF(AND($G749="正式版",$H749="中医诊所"),IFERROR(T749/同类汇总数据!E$4,0),IF(AND($G749="正式版",$H749="口腔诊所"),IFERROR(T749/同类汇总数据!E$5,0),IF(AND($G749="检查版",$H749="中西医诊所"),IFERROR(T749/同类汇总数据!E$6,0),IF(AND($G749="检查版",$H749="中医诊所"),IFERROR(T749/同类汇总数据!E$7,0),IF(AND($G749="检查版",$H749="口腔诊所"),IFERROR(T749/同类汇总数据!E$8,0),IF(AND($G749="互联网版",$H749="中西医诊所"),IFERROR(T749/同类汇总数据!E$9,0),IF(AND($G749="互联网版",$H749="中医诊所"),IFERROR(T749/同类汇总数据!E$10,0),IF(AND($G749="互联网版",$H749="口腔诊所"),IFERROR(T749/同类汇总数据!E$11,0))))))))))</f>
        <v>0.586312361985991</v>
      </c>
      <c r="AG749" s="61">
        <f>IF(AND($G749="正式版",$H749="中西医诊所"),IFERROR(U749/同类汇总数据!F$3,0),IF(AND($G749="正式版",$H749="中医诊所"),IFERROR(U749/同类汇总数据!F$4,0),IF(AND($G749="正式版",$H749="口腔诊所"),IFERROR(U749/同类汇总数据!F$5,0),IF(AND($G749="检查版",$H749="中西医诊所"),IFERROR(U749/同类汇总数据!F$6,0),IF(AND($G749="检查版",$H749="中医诊所"),IFERROR(U749/同类汇总数据!F$7,0),IF(AND($G749="检查版",$H749="口腔诊所"),IFERROR(U749/同类汇总数据!F$8,0),IF(AND($G749="互联网版",$H749="中西医诊所"),IFERROR(U749/同类汇总数据!F$9,0),IF(AND($G749="互联网版",$H749="中医诊所"),IFERROR(U749/同类汇总数据!F$10,0),IF(AND($G749="互联网版",$H749="口腔诊所"),IFERROR(U749/同类汇总数据!F$11,0))))))))))</f>
        <v>0.62102674292706</v>
      </c>
      <c r="AH749" s="61">
        <f>IF(AND($G749="正式版",$H749="中西医诊所"),IFERROR(V749/同类汇总数据!G$3,0),IF(AND($G749="正式版",$H749="中医诊所"),IFERROR(V749/同类汇总数据!G$4,0),IF(AND($G749="正式版",$H749="口腔诊所"),IFERROR(V749/同类汇总数据!G$5,0),IF(AND($G749="检查版",$H749="中西医诊所"),IFERROR(V749/同类汇总数据!G$6,0),IF(AND($G749="检查版",$H749="中医诊所"),IFERROR(V749/同类汇总数据!G$7,0),IF(AND($G749="检查版",$H749="口腔诊所"),IFERROR(V749/同类汇总数据!G$8,0),IF(AND($G749="互联网版",$H749="中西医诊所"),IFERROR(V749/同类汇总数据!G$9,0),IF(AND($G749="互联网版",$H749="中医诊所"),IFERROR(V749/同类汇总数据!G$10,0),IF(AND($G749="互联网版",$H749="口腔诊所"),IFERROR(V749/同类汇总数据!G$11,0))))))))))</f>
        <v>0.2215164170036</v>
      </c>
      <c r="AI749" s="61">
        <f>IF(AND($G749="正式版",$H749="中西医诊所"),IFERROR(W749/同类汇总数据!H$3,0),IF(AND($G749="正式版",$H749="中医诊所"),IFERROR(W749/同类汇总数据!H$4,0),IF(AND($G749="正式版",$H749="口腔诊所"),IFERROR(W749/同类汇总数据!H$5,0),IF(AND($G749="检查版",$H749="中西医诊所"),IFERROR(W749/同类汇总数据!H$6,0),IF(AND($G749="检查版",$H749="中医诊所"),IFERROR(W749/同类汇总数据!H$7,0),IF(AND($G749="检查版",$H749="口腔诊所"),IFERROR(W749/同类汇总数据!H$8,0),IF(AND($G749="互联网版",$H749="中西医诊所"),IFERROR(W749/同类汇总数据!H$9,0),IF(AND($G749="互联网版",$H749="中医诊所"),IFERROR(W749/同类汇总数据!H$10,0),IF(AND($G749="互联网版",$H749="口腔诊所"),IFERROR(W749/同类汇总数据!H$11,0))))))))))</f>
        <v>0.281705241139686</v>
      </c>
      <c r="AJ749" s="61">
        <f>IF(AND($G749="正式版",$H749="中西医诊所"),IFERROR(X749/同类汇总数据!I$3,0),IF(AND($G749="正式版",$H749="中医诊所"),IFERROR(X749/同类汇总数据!I$4,0),IF(AND($G749="正式版",$H749="口腔诊所"),IFERROR(X749/同类汇总数据!I$5,0),IF(AND($G749="检查版",$H749="中西医诊所"),IFERROR(X749/同类汇总数据!I$6,0),IF(AND($G749="检查版",$H749="中医诊所"),IFERROR(X749/同类汇总数据!I$7,0),IF(AND($G749="检查版",$H749="口腔诊所"),IFERROR(X749/同类汇总数据!I$8,0),IF(AND($G749="互联网版",$H749="中西医诊所"),IFERROR(X749/同类汇总数据!I$9,0),IF(AND($G749="互联网版",$H749="中医诊所"),IFERROR(X749/同类汇总数据!I$10,0),IF(AND($G749="互联网版",$H749="口腔诊所"),IFERROR(X749/同类汇总数据!I$11,0))))))))))</f>
        <v>0.201607572804872</v>
      </c>
      <c r="AK749" s="61">
        <f>IF(AND($G749="正式版",$H749="中西医诊所"),IFERROR(Y749/同类汇总数据!J$3,0),IF(AND($G749="正式版",$H749="中医诊所"),IFERROR(Y749/同类汇总数据!J$4,0),IF(AND($G749="正式版",$H749="口腔诊所"),IFERROR(Y749/同类汇总数据!J$5,0),IF(AND($G749="检查版",$H749="中西医诊所"),IFERROR(Y749/同类汇总数据!J$6,0),IF(AND($G749="检查版",$H749="中医诊所"),IFERROR(Y749/同类汇总数据!J$7,0),IF(AND($G749="检查版",$H749="口腔诊所"),IFERROR(Y749/同类汇总数据!J$8,0),IF(AND($G749="互联网版",$H749="中西医诊所"),IFERROR(Y749/同类汇总数据!J$9,0),IF(AND($G749="互联网版",$H749="中医诊所"),IFERROR(Y749/同类汇总数据!J$10,0),IF(AND($G749="互联网版",$H749="口腔诊所"),IFERROR(Y749/同类汇总数据!J$11,0))))))))))</f>
        <v>0.207837388027607</v>
      </c>
      <c r="AL749" s="62" t="str">
        <f ca="1" t="shared" si="187"/>
        <v>-</v>
      </c>
      <c r="AM749" s="62" t="str">
        <f t="shared" si="188"/>
        <v/>
      </c>
      <c r="AN749" s="5" t="str">
        <f t="shared" si="189"/>
        <v>低于同行50%</v>
      </c>
      <c r="AO749" s="63">
        <f t="shared" si="190"/>
        <v>46103.700562581</v>
      </c>
      <c r="AP749" s="5" t="str">
        <f t="shared" si="191"/>
        <v/>
      </c>
      <c r="AQ749" s="60">
        <v>45576.4319496759</v>
      </c>
    </row>
    <row r="750" ht="17" spans="1:43">
      <c r="A750" s="5">
        <f t="shared" si="194"/>
        <v>747</v>
      </c>
      <c r="B750" s="55" t="str">
        <f t="shared" si="184"/>
        <v>连续三月交易上升</v>
      </c>
      <c r="C750" s="2" t="str">
        <f t="shared" si="185"/>
        <v/>
      </c>
      <c r="D750" s="56" t="str">
        <f t="shared" si="186"/>
        <v>-</v>
      </c>
      <c r="E750" s="84" t="s">
        <v>2037</v>
      </c>
      <c r="F750" s="58">
        <v>45576.7106395949</v>
      </c>
      <c r="G750" s="59" t="s">
        <v>38</v>
      </c>
      <c r="H750" s="59" t="s">
        <v>63</v>
      </c>
      <c r="I750" s="59" t="s">
        <v>40</v>
      </c>
      <c r="J750" s="59" t="s">
        <v>75</v>
      </c>
      <c r="K750" s="59" t="s">
        <v>2038</v>
      </c>
      <c r="L750" s="59"/>
      <c r="M750" s="60">
        <v>46104.3682638889</v>
      </c>
      <c r="N750" s="60">
        <v>46103.6515032523</v>
      </c>
      <c r="O750" s="60">
        <v>46103.6504412731</v>
      </c>
      <c r="P750" s="60">
        <v>46100.5943165162</v>
      </c>
      <c r="Q750" s="60">
        <v>46103.6515522106</v>
      </c>
      <c r="R750" s="59">
        <v>4718</v>
      </c>
      <c r="S750" s="59">
        <v>39188</v>
      </c>
      <c r="T750" s="59">
        <v>108902</v>
      </c>
      <c r="U750" s="59">
        <v>96986</v>
      </c>
      <c r="V750" s="59">
        <v>12</v>
      </c>
      <c r="W750" s="59">
        <v>76</v>
      </c>
      <c r="X750" s="59">
        <v>190</v>
      </c>
      <c r="Y750" s="59">
        <v>174</v>
      </c>
      <c r="Z750" s="59">
        <v>638.0657894737</v>
      </c>
      <c r="AA750" s="59">
        <v>0.4294885825</v>
      </c>
      <c r="AB750" s="59">
        <v>-0.3519148936</v>
      </c>
      <c r="AC750" s="59">
        <v>-0.0035100945</v>
      </c>
      <c r="AD750" s="61">
        <f>IF(AND($G750="正式版",$H750="中西医诊所"),IFERROR(R750/同类汇总数据!C$3,0),IF(AND($G750="正式版",$H750="中医诊所"),IFERROR(R750/同类汇总数据!C$4,0),IF(AND($G750="正式版",$H750="口腔诊所"),IFERROR(R750/同类汇总数据!C$5,0),IF(AND($G750="检查版",$H750="中西医诊所"),IFERROR(R750/同类汇总数据!C$6,0),IF(AND($G750="检查版",$H750="中医诊所"),IFERROR(R750/同类汇总数据!C$7,0),IF(AND($G750="检查版",$H750="口腔诊所"),IFERROR(R750/同类汇总数据!C$8,0),IF(AND($G750="互联网版",$H750="中西医诊所"),IFERROR(R750/同类汇总数据!C$9,0),IF(AND($G750="互联网版",$H750="中医诊所"),IFERROR(R750/同类汇总数据!C$10,0),IF(AND($G750="互联网版",$H750="口腔诊所"),IFERROR(R750/同类汇总数据!C$11,0))))))))))</f>
        <v>0.4719159023498</v>
      </c>
      <c r="AE750" s="61">
        <f>IF(AND($G750="正式版",$H750="中西医诊所"),IFERROR(S750/同类汇总数据!D$3,0),IF(AND($G750="正式版",$H750="中医诊所"),IFERROR(S750/同类汇总数据!D$4,0),IF(AND($G750="正式版",$H750="口腔诊所"),IFERROR(S750/同类汇总数据!D$5,0),IF(AND($G750="检查版",$H750="中西医诊所"),IFERROR(S750/同类汇总数据!D$6,0),IF(AND($G750="检查版",$H750="中医诊所"),IFERROR(S750/同类汇总数据!D$7,0),IF(AND($G750="检查版",$H750="口腔诊所"),IFERROR(S750/同类汇总数据!D$8,0),IF(AND($G750="互联网版",$H750="中西医诊所"),IFERROR(S750/同类汇总数据!D$9,0),IF(AND($G750="互联网版",$H750="中医诊所"),IFERROR(S750/同类汇总数据!D$10,0),IF(AND($G750="互联网版",$H750="口腔诊所"),IFERROR(S750/同类汇总数据!D$11,0))))))))))</f>
        <v>0.902308513480362</v>
      </c>
      <c r="AF750" s="61">
        <f>IF(AND($G750="正式版",$H750="中西医诊所"),IFERROR(T750/同类汇总数据!E$3,0),IF(AND($G750="正式版",$H750="中医诊所"),IFERROR(T750/同类汇总数据!E$4,0),IF(AND($G750="正式版",$H750="口腔诊所"),IFERROR(T750/同类汇总数据!E$5,0),IF(AND($G750="检查版",$H750="中西医诊所"),IFERROR(T750/同类汇总数据!E$6,0),IF(AND($G750="检查版",$H750="中医诊所"),IFERROR(T750/同类汇总数据!E$7,0),IF(AND($G750="检查版",$H750="口腔诊所"),IFERROR(T750/同类汇总数据!E$8,0),IF(AND($G750="互联网版",$H750="中西医诊所"),IFERROR(T750/同类汇总数据!E$9,0),IF(AND($G750="互联网版",$H750="中医诊所"),IFERROR(T750/同类汇总数据!E$10,0),IF(AND($G750="互联网版",$H750="口腔诊所"),IFERROR(T750/同类汇总数据!E$11,0))))))))))</f>
        <v>0.982276403874063</v>
      </c>
      <c r="AG750" s="61">
        <f>IF(AND($G750="正式版",$H750="中西医诊所"),IFERROR(U750/同类汇总数据!F$3,0),IF(AND($G750="正式版",$H750="中医诊所"),IFERROR(U750/同类汇总数据!F$4,0),IF(AND($G750="正式版",$H750="口腔诊所"),IFERROR(U750/同类汇总数据!F$5,0),IF(AND($G750="检查版",$H750="中西医诊所"),IFERROR(U750/同类汇总数据!F$6,0),IF(AND($G750="检查版",$H750="中医诊所"),IFERROR(U750/同类汇总数据!F$7,0),IF(AND($G750="检查版",$H750="口腔诊所"),IFERROR(U750/同类汇总数据!F$8,0),IF(AND($G750="互联网版",$H750="中西医诊所"),IFERROR(U750/同类汇总数据!F$9,0),IF(AND($G750="互联网版",$H750="中医诊所"),IFERROR(U750/同类汇总数据!F$10,0),IF(AND($G750="互联网版",$H750="口腔诊所"),IFERROR(U750/同类汇总数据!F$11,0))))))))))</f>
        <v>0.970850303162204</v>
      </c>
      <c r="AH750" s="61">
        <f>IF(AND($G750="正式版",$H750="中西医诊所"),IFERROR(V750/同类汇总数据!G$3,0),IF(AND($G750="正式版",$H750="中医诊所"),IFERROR(V750/同类汇总数据!G$4,0),IF(AND($G750="正式版",$H750="口腔诊所"),IFERROR(V750/同类汇总数据!G$5,0),IF(AND($G750="检查版",$H750="中西医诊所"),IFERROR(V750/同类汇总数据!G$6,0),IF(AND($G750="检查版",$H750="中医诊所"),IFERROR(V750/同类汇总数据!G$7,0),IF(AND($G750="检查版",$H750="口腔诊所"),IFERROR(V750/同类汇总数据!G$8,0),IF(AND($G750="互联网版",$H750="中西医诊所"),IFERROR(V750/同类汇总数据!G$9,0),IF(AND($G750="互联网版",$H750="中医诊所"),IFERROR(V750/同类汇总数据!G$10,0),IF(AND($G750="互联网版",$H750="口腔诊所"),IFERROR(V750/同类汇总数据!G$11,0))))))))))</f>
        <v>0.891768972384888</v>
      </c>
      <c r="AI750" s="61">
        <f>IF(AND($G750="正式版",$H750="中西医诊所"),IFERROR(W750/同类汇总数据!H$3,0),IF(AND($G750="正式版",$H750="中医诊所"),IFERROR(W750/同类汇总数据!H$4,0),IF(AND($G750="正式版",$H750="口腔诊所"),IFERROR(W750/同类汇总数据!H$5,0),IF(AND($G750="检查版",$H750="中西医诊所"),IFERROR(W750/同类汇总数据!H$6,0),IF(AND($G750="检查版",$H750="中医诊所"),IFERROR(W750/同类汇总数据!H$7,0),IF(AND($G750="检查版",$H750="口腔诊所"),IFERROR(W750/同类汇总数据!H$8,0),IF(AND($G750="互联网版",$H750="中西医诊所"),IFERROR(W750/同类汇总数据!H$9,0),IF(AND($G750="互联网版",$H750="中医诊所"),IFERROR(W750/同类汇总数据!H$10,0),IF(AND($G750="互联网版",$H750="口腔诊所"),IFERROR(W750/同类汇总数据!H$11,0))))))))))</f>
        <v>1.33835097549937</v>
      </c>
      <c r="AJ750" s="61">
        <f>IF(AND($G750="正式版",$H750="中西医诊所"),IFERROR(X750/同类汇总数据!I$3,0),IF(AND($G750="正式版",$H750="中医诊所"),IFERROR(X750/同类汇总数据!I$4,0),IF(AND($G750="正式版",$H750="口腔诊所"),IFERROR(X750/同类汇总数据!I$5,0),IF(AND($G750="检查版",$H750="中西医诊所"),IFERROR(X750/同类汇总数据!I$6,0),IF(AND($G750="检查版",$H750="中医诊所"),IFERROR(X750/同类汇总数据!I$7,0),IF(AND($G750="检查版",$H750="口腔诊所"),IFERROR(X750/同类汇总数据!I$8,0),IF(AND($G750="互联网版",$H750="中西医诊所"),IFERROR(X750/同类汇总数据!I$9,0),IF(AND($G750="互联网版",$H750="中医诊所"),IFERROR(X750/同类汇总数据!I$10,0),IF(AND($G750="互联网版",$H750="口腔诊所"),IFERROR(X750/同类汇总数据!I$11,0))))))))))</f>
        <v>1.28777327057133</v>
      </c>
      <c r="AK750" s="61">
        <f>IF(AND($G750="正式版",$H750="中西医诊所"),IFERROR(Y750/同类汇总数据!J$3,0),IF(AND($G750="正式版",$H750="中医诊所"),IFERROR(Y750/同类汇总数据!J$4,0),IF(AND($G750="正式版",$H750="口腔诊所"),IFERROR(Y750/同类汇总数据!J$5,0),IF(AND($G750="检查版",$H750="中西医诊所"),IFERROR(Y750/同类汇总数据!J$6,0),IF(AND($G750="检查版",$H750="中医诊所"),IFERROR(Y750/同类汇总数据!J$7,0),IF(AND($G750="检查版",$H750="口腔诊所"),IFERROR(Y750/同类汇总数据!J$8,0),IF(AND($G750="互联网版",$H750="中西医诊所"),IFERROR(Y750/同类汇总数据!J$9,0),IF(AND($G750="互联网版",$H750="中医诊所"),IFERROR(Y750/同类汇总数据!J$10,0),IF(AND($G750="互联网版",$H750="口腔诊所"),IFERROR(Y750/同类汇总数据!J$11,0))))))))))</f>
        <v>1.31017091706693</v>
      </c>
      <c r="AL750" s="62" t="str">
        <f ca="1" t="shared" si="187"/>
        <v>-</v>
      </c>
      <c r="AM750" s="62" t="str">
        <f t="shared" si="188"/>
        <v/>
      </c>
      <c r="AN750" s="5" t="str">
        <f t="shared" si="189"/>
        <v>高于同行20%</v>
      </c>
      <c r="AO750" s="63">
        <f t="shared" si="190"/>
        <v>46104.3682638889</v>
      </c>
      <c r="AP750" s="5" t="str">
        <f t="shared" si="191"/>
        <v/>
      </c>
      <c r="AQ750" s="60">
        <v>45576.4415834838</v>
      </c>
    </row>
    <row r="751" ht="17" spans="1:43">
      <c r="A751" s="5">
        <f t="shared" si="194"/>
        <v>748</v>
      </c>
      <c r="B751" s="55" t="str">
        <f t="shared" si="184"/>
        <v>连续三月交易上升</v>
      </c>
      <c r="C751" s="2" t="str">
        <f t="shared" si="185"/>
        <v/>
      </c>
      <c r="D751" s="56" t="str">
        <f t="shared" si="186"/>
        <v>-</v>
      </c>
      <c r="E751" s="84" t="s">
        <v>2039</v>
      </c>
      <c r="F751" s="58">
        <v>45577.4185587037</v>
      </c>
      <c r="G751" s="59" t="s">
        <v>38</v>
      </c>
      <c r="H751" s="59" t="s">
        <v>63</v>
      </c>
      <c r="I751" s="59" t="s">
        <v>40</v>
      </c>
      <c r="J751" s="59" t="s">
        <v>45</v>
      </c>
      <c r="K751" s="59" t="s">
        <v>2040</v>
      </c>
      <c r="L751" s="59"/>
      <c r="M751" s="60">
        <v>46104.3619560185</v>
      </c>
      <c r="N751" s="60">
        <v>46103.6333920602</v>
      </c>
      <c r="O751" s="60"/>
      <c r="P751" s="60">
        <v>46056.4192591204</v>
      </c>
      <c r="Q751" s="60">
        <v>46103.6622988079</v>
      </c>
      <c r="R751" s="59">
        <v>14237</v>
      </c>
      <c r="S751" s="59">
        <v>43276.36</v>
      </c>
      <c r="T751" s="59">
        <v>104900.36</v>
      </c>
      <c r="U751" s="59">
        <v>94790.36</v>
      </c>
      <c r="V751" s="59">
        <v>14</v>
      </c>
      <c r="W751" s="59">
        <v>50</v>
      </c>
      <c r="X751" s="59">
        <v>122</v>
      </c>
      <c r="Y751" s="59">
        <v>110</v>
      </c>
      <c r="Z751" s="85" t="s">
        <v>2041</v>
      </c>
      <c r="AA751" s="59">
        <v>1.6093675008</v>
      </c>
      <c r="AB751" s="59">
        <v>-0.6317635827</v>
      </c>
      <c r="AC751" s="59">
        <v>0.5474129046</v>
      </c>
      <c r="AD751" s="61">
        <f>IF(AND($G751="正式版",$H751="中西医诊所"),IFERROR(R751/同类汇总数据!C$3,0),IF(AND($G751="正式版",$H751="中医诊所"),IFERROR(R751/同类汇总数据!C$4,0),IF(AND($G751="正式版",$H751="口腔诊所"),IFERROR(R751/同类汇总数据!C$5,0),IF(AND($G751="检查版",$H751="中西医诊所"),IFERROR(R751/同类汇总数据!C$6,0),IF(AND($G751="检查版",$H751="中医诊所"),IFERROR(R751/同类汇总数据!C$7,0),IF(AND($G751="检查版",$H751="口腔诊所"),IFERROR(R751/同类汇总数据!C$8,0),IF(AND($G751="互联网版",$H751="中西医诊所"),IFERROR(R751/同类汇总数据!C$9,0),IF(AND($G751="互联网版",$H751="中医诊所"),IFERROR(R751/同类汇总数据!C$10,0),IF(AND($G751="互联网版",$H751="口腔诊所"),IFERROR(R751/同类汇总数据!C$11,0))))))))))</f>
        <v>1.42404974602673</v>
      </c>
      <c r="AE751" s="61">
        <f>IF(AND($G751="正式版",$H751="中西医诊所"),IFERROR(S751/同类汇总数据!D$3,0),IF(AND($G751="正式版",$H751="中医诊所"),IFERROR(S751/同类汇总数据!D$4,0),IF(AND($G751="正式版",$H751="口腔诊所"),IFERROR(S751/同类汇总数据!D$5,0),IF(AND($G751="检查版",$H751="中西医诊所"),IFERROR(S751/同类汇总数据!D$6,0),IF(AND($G751="检查版",$H751="中医诊所"),IFERROR(S751/同类汇总数据!D$7,0),IF(AND($G751="检查版",$H751="口腔诊所"),IFERROR(S751/同类汇总数据!D$8,0),IF(AND($G751="互联网版",$H751="中西医诊所"),IFERROR(S751/同类汇总数据!D$9,0),IF(AND($G751="互联网版",$H751="中医诊所"),IFERROR(S751/同类汇总数据!D$10,0),IF(AND($G751="互联网版",$H751="口腔诊所"),IFERROR(S751/同类汇总数据!D$11,0))))))))))</f>
        <v>0.996443504655532</v>
      </c>
      <c r="AF751" s="61">
        <f>IF(AND($G751="正式版",$H751="中西医诊所"),IFERROR(T751/同类汇总数据!E$3,0),IF(AND($G751="正式版",$H751="中医诊所"),IFERROR(T751/同类汇总数据!E$4,0),IF(AND($G751="正式版",$H751="口腔诊所"),IFERROR(T751/同类汇总数据!E$5,0),IF(AND($G751="检查版",$H751="中西医诊所"),IFERROR(T751/同类汇总数据!E$6,0),IF(AND($G751="检查版",$H751="中医诊所"),IFERROR(T751/同类汇总数据!E$7,0),IF(AND($G751="检查版",$H751="口腔诊所"),IFERROR(T751/同类汇总数据!E$8,0),IF(AND($G751="互联网版",$H751="中西医诊所"),IFERROR(T751/同类汇总数据!E$9,0),IF(AND($G751="互联网版",$H751="中医诊所"),IFERROR(T751/同类汇总数据!E$10,0),IF(AND($G751="互联网版",$H751="口腔诊所"),IFERROR(T751/同类汇总数据!E$11,0))))))))))</f>
        <v>0.946182332610003</v>
      </c>
      <c r="AG751" s="61">
        <f>IF(AND($G751="正式版",$H751="中西医诊所"),IFERROR(U751/同类汇总数据!F$3,0),IF(AND($G751="正式版",$H751="中医诊所"),IFERROR(U751/同类汇总数据!F$4,0),IF(AND($G751="正式版",$H751="口腔诊所"),IFERROR(U751/同类汇总数据!F$5,0),IF(AND($G751="检查版",$H751="中西医诊所"),IFERROR(U751/同类汇总数据!F$6,0),IF(AND($G751="检查版",$H751="中医诊所"),IFERROR(U751/同类汇总数据!F$7,0),IF(AND($G751="检查版",$H751="口腔诊所"),IFERROR(U751/同类汇总数据!F$8,0),IF(AND($G751="互联网版",$H751="中西医诊所"),IFERROR(U751/同类汇总数据!F$9,0),IF(AND($G751="互联网版",$H751="中医诊所"),IFERROR(U751/同类汇总数据!F$10,0),IF(AND($G751="互联网版",$H751="口腔诊所"),IFERROR(U751/同类汇总数据!F$11,0))))))))))</f>
        <v>0.948871483954947</v>
      </c>
      <c r="AH751" s="61">
        <f>IF(AND($G751="正式版",$H751="中西医诊所"),IFERROR(V751/同类汇总数据!G$3,0),IF(AND($G751="正式版",$H751="中医诊所"),IFERROR(V751/同类汇总数据!G$4,0),IF(AND($G751="正式版",$H751="口腔诊所"),IFERROR(V751/同类汇总数据!G$5,0),IF(AND($G751="检查版",$H751="中西医诊所"),IFERROR(V751/同类汇总数据!G$6,0),IF(AND($G751="检查版",$H751="中医诊所"),IFERROR(V751/同类汇总数据!G$7,0),IF(AND($G751="检查版",$H751="口腔诊所"),IFERROR(V751/同类汇总数据!G$8,0),IF(AND($G751="互联网版",$H751="中西医诊所"),IFERROR(V751/同类汇总数据!G$9,0),IF(AND($G751="互联网版",$H751="中医诊所"),IFERROR(V751/同类汇总数据!G$10,0),IF(AND($G751="互联网版",$H751="口腔诊所"),IFERROR(V751/同类汇总数据!G$11,0))))))))))</f>
        <v>1.04039713444904</v>
      </c>
      <c r="AI751" s="61">
        <f>IF(AND($G751="正式版",$H751="中西医诊所"),IFERROR(W751/同类汇总数据!H$3,0),IF(AND($G751="正式版",$H751="中医诊所"),IFERROR(W751/同类汇总数据!H$4,0),IF(AND($G751="正式版",$H751="口腔诊所"),IFERROR(W751/同类汇总数据!H$5,0),IF(AND($G751="检查版",$H751="中西医诊所"),IFERROR(W751/同类汇总数据!H$6,0),IF(AND($G751="检查版",$H751="中医诊所"),IFERROR(W751/同类汇总数据!H$7,0),IF(AND($G751="检查版",$H751="口腔诊所"),IFERROR(W751/同类汇总数据!H$8,0),IF(AND($G751="互联网版",$H751="中西医诊所"),IFERROR(W751/同类汇总数据!H$9,0),IF(AND($G751="互联网版",$H751="中医诊所"),IFERROR(W751/同类汇总数据!H$10,0),IF(AND($G751="互联网版",$H751="口腔诊所"),IFERROR(W751/同类汇总数据!H$11,0))))))))))</f>
        <v>0.880494062828534</v>
      </c>
      <c r="AJ751" s="61">
        <f>IF(AND($G751="正式版",$H751="中西医诊所"),IFERROR(X751/同类汇总数据!I$3,0),IF(AND($G751="正式版",$H751="中医诊所"),IFERROR(X751/同类汇总数据!I$4,0),IF(AND($G751="正式版",$H751="口腔诊所"),IFERROR(X751/同类汇总数据!I$5,0),IF(AND($G751="检查版",$H751="中西医诊所"),IFERROR(X751/同类汇总数据!I$6,0),IF(AND($G751="检查版",$H751="中医诊所"),IFERROR(X751/同类汇总数据!I$7,0),IF(AND($G751="检查版",$H751="口腔诊所"),IFERROR(X751/同类汇总数据!I$8,0),IF(AND($G751="互联网版",$H751="中西医诊所"),IFERROR(X751/同类汇总数据!I$9,0),IF(AND($G751="互联网版",$H751="中医诊所"),IFERROR(X751/同类汇总数据!I$10,0),IF(AND($G751="互联网版",$H751="口腔诊所"),IFERROR(X751/同类汇总数据!I$11,0))))))))))</f>
        <v>0.826885994787907</v>
      </c>
      <c r="AK751" s="61">
        <f>IF(AND($G751="正式版",$H751="中西医诊所"),IFERROR(Y751/同类汇总数据!J$3,0),IF(AND($G751="正式版",$H751="中医诊所"),IFERROR(Y751/同类汇总数据!J$4,0),IF(AND($G751="正式版",$H751="口腔诊所"),IFERROR(Y751/同类汇总数据!J$5,0),IF(AND($G751="检查版",$H751="中西医诊所"),IFERROR(Y751/同类汇总数据!J$6,0),IF(AND($G751="检查版",$H751="中医诊所"),IFERROR(Y751/同类汇总数据!J$7,0),IF(AND($G751="检查版",$H751="口腔诊所"),IFERROR(Y751/同类汇总数据!J$8,0),IF(AND($G751="互联网版",$H751="中西医诊所"),IFERROR(Y751/同类汇总数据!J$9,0),IF(AND($G751="互联网版",$H751="中医诊所"),IFERROR(Y751/同类汇总数据!J$10,0),IF(AND($G751="互联网版",$H751="口腔诊所"),IFERROR(Y751/同类汇总数据!J$11,0))))))))))</f>
        <v>0.828268970559556</v>
      </c>
      <c r="AL751" s="62" t="str">
        <f ca="1" t="shared" si="187"/>
        <v>-</v>
      </c>
      <c r="AM751" s="62" t="str">
        <f t="shared" si="188"/>
        <v/>
      </c>
      <c r="AN751" s="5" t="str">
        <f t="shared" si="189"/>
        <v/>
      </c>
      <c r="AO751" s="63">
        <f t="shared" si="190"/>
        <v>46104.3619560185</v>
      </c>
      <c r="AP751" s="5" t="str">
        <f t="shared" si="191"/>
        <v/>
      </c>
      <c r="AQ751" s="60">
        <v>45576.4451061111</v>
      </c>
    </row>
    <row r="752" ht="17" spans="1:43">
      <c r="A752" s="5">
        <f t="shared" si="194"/>
        <v>749</v>
      </c>
      <c r="B752" s="55" t="str">
        <f t="shared" si="184"/>
        <v>连续三月交易上升</v>
      </c>
      <c r="C752" s="2" t="str">
        <f t="shared" si="185"/>
        <v/>
      </c>
      <c r="D752" s="56" t="str">
        <f t="shared" si="186"/>
        <v>-</v>
      </c>
      <c r="E752" s="84" t="s">
        <v>2042</v>
      </c>
      <c r="F752" s="58">
        <v>45577.4200947222</v>
      </c>
      <c r="G752" s="59" t="s">
        <v>38</v>
      </c>
      <c r="H752" s="59" t="s">
        <v>63</v>
      </c>
      <c r="I752" s="59" t="s">
        <v>40</v>
      </c>
      <c r="J752" s="59" t="s">
        <v>45</v>
      </c>
      <c r="K752" s="59" t="s">
        <v>2043</v>
      </c>
      <c r="L752" s="59"/>
      <c r="M752" s="60">
        <v>46103.7648263889</v>
      </c>
      <c r="N752" s="60">
        <v>46103.7665983102</v>
      </c>
      <c r="O752" s="60">
        <v>46103.7654932986</v>
      </c>
      <c r="P752" s="60">
        <v>46084.6689207755</v>
      </c>
      <c r="Q752" s="60">
        <v>46103.7635509838</v>
      </c>
      <c r="R752" s="59">
        <v>27762</v>
      </c>
      <c r="S752" s="59">
        <v>116584</v>
      </c>
      <c r="T752" s="59">
        <v>271220</v>
      </c>
      <c r="U752" s="59">
        <v>252774</v>
      </c>
      <c r="V752" s="59">
        <v>25</v>
      </c>
      <c r="W752" s="59">
        <v>84</v>
      </c>
      <c r="X752" s="59">
        <v>209</v>
      </c>
      <c r="Y752" s="59">
        <v>193</v>
      </c>
      <c r="Z752" s="85" t="s">
        <v>2044</v>
      </c>
      <c r="AA752" s="59">
        <v>0.5635636978</v>
      </c>
      <c r="AB752" s="59">
        <v>-0.0688122089</v>
      </c>
      <c r="AC752" s="59">
        <v>0.1423333714</v>
      </c>
      <c r="AD752" s="61">
        <f>IF(AND($G752="正式版",$H752="中西医诊所"),IFERROR(R752/同类汇总数据!C$3,0),IF(AND($G752="正式版",$H752="中医诊所"),IFERROR(R752/同类汇总数据!C$4,0),IF(AND($G752="正式版",$H752="口腔诊所"),IFERROR(R752/同类汇总数据!C$5,0),IF(AND($G752="检查版",$H752="中西医诊所"),IFERROR(R752/同类汇总数据!C$6,0),IF(AND($G752="检查版",$H752="中医诊所"),IFERROR(R752/同类汇总数据!C$7,0),IF(AND($G752="检查版",$H752="口腔诊所"),IFERROR(R752/同类汇总数据!C$8,0),IF(AND($G752="互联网版",$H752="中西医诊所"),IFERROR(R752/同类汇总数据!C$9,0),IF(AND($G752="互联网版",$H752="中医诊所"),IFERROR(R752/同类汇总数据!C$10,0),IF(AND($G752="互联网版",$H752="口腔诊所"),IFERROR(R752/同类汇总数据!C$11,0))))))))))</f>
        <v>2.77688200106722</v>
      </c>
      <c r="AE752" s="61">
        <f>IF(AND($G752="正式版",$H752="中西医诊所"),IFERROR(S752/同类汇总数据!D$3,0),IF(AND($G752="正式版",$H752="中医诊所"),IFERROR(S752/同类汇总数据!D$4,0),IF(AND($G752="正式版",$H752="口腔诊所"),IFERROR(S752/同类汇总数据!D$5,0),IF(AND($G752="检查版",$H752="中西医诊所"),IFERROR(S752/同类汇总数据!D$6,0),IF(AND($G752="检查版",$H752="中医诊所"),IFERROR(S752/同类汇总数据!D$7,0),IF(AND($G752="检查版",$H752="口腔诊所"),IFERROR(S752/同类汇总数据!D$8,0),IF(AND($G752="互联网版",$H752="中西医诊所"),IFERROR(S752/同类汇总数据!D$9,0),IF(AND($G752="互联网版",$H752="中医诊所"),IFERROR(S752/同类汇总数据!D$10,0),IF(AND($G752="互联网版",$H752="口腔诊所"),IFERROR(S752/同类汇总数据!D$11,0))))))))))</f>
        <v>2.68436092006723</v>
      </c>
      <c r="AF752" s="61">
        <f>IF(AND($G752="正式版",$H752="中西医诊所"),IFERROR(T752/同类汇总数据!E$3,0),IF(AND($G752="正式版",$H752="中医诊所"),IFERROR(T752/同类汇总数据!E$4,0),IF(AND($G752="正式版",$H752="口腔诊所"),IFERROR(T752/同类汇总数据!E$5,0),IF(AND($G752="检查版",$H752="中西医诊所"),IFERROR(T752/同类汇总数据!E$6,0),IF(AND($G752="检查版",$H752="中医诊所"),IFERROR(T752/同类汇总数据!E$7,0),IF(AND($G752="检查版",$H752="口腔诊所"),IFERROR(T752/同类汇总数据!E$8,0),IF(AND($G752="互联网版",$H752="中西医诊所"),IFERROR(T752/同类汇总数据!E$9,0),IF(AND($G752="互联网版",$H752="中医诊所"),IFERROR(T752/同类汇总数据!E$10,0),IF(AND($G752="互联网版",$H752="口腔诊所"),IFERROR(T752/同类汇总数据!E$11,0))))))))))</f>
        <v>2.44635549630607</v>
      </c>
      <c r="AG752" s="61">
        <f>IF(AND($G752="正式版",$H752="中西医诊所"),IFERROR(U752/同类汇总数据!F$3,0),IF(AND($G752="正式版",$H752="中医诊所"),IFERROR(U752/同类汇总数据!F$4,0),IF(AND($G752="正式版",$H752="口腔诊所"),IFERROR(U752/同类汇总数据!F$5,0),IF(AND($G752="检查版",$H752="中西医诊所"),IFERROR(U752/同类汇总数据!F$6,0),IF(AND($G752="检查版",$H752="中医诊所"),IFERROR(U752/同类汇总数据!F$7,0),IF(AND($G752="检查版",$H752="口腔诊所"),IFERROR(U752/同类汇总数据!F$8,0),IF(AND($G752="互联网版",$H752="中西医诊所"),IFERROR(U752/同类汇总数据!F$9,0),IF(AND($G752="互联网版",$H752="中医诊所"),IFERROR(U752/同类汇总数据!F$10,0),IF(AND($G752="互联网版",$H752="口腔诊所"),IFERROR(U752/同类汇总数据!F$11,0))))))))))</f>
        <v>2.53032102088469</v>
      </c>
      <c r="AH752" s="61">
        <f>IF(AND($G752="正式版",$H752="中西医诊所"),IFERROR(V752/同类汇总数据!G$3,0),IF(AND($G752="正式版",$H752="中医诊所"),IFERROR(V752/同类汇总数据!G$4,0),IF(AND($G752="正式版",$H752="口腔诊所"),IFERROR(V752/同类汇总数据!G$5,0),IF(AND($G752="检查版",$H752="中西医诊所"),IFERROR(V752/同类汇总数据!G$6,0),IF(AND($G752="检查版",$H752="中医诊所"),IFERROR(V752/同类汇总数据!G$7,0),IF(AND($G752="检查版",$H752="口腔诊所"),IFERROR(V752/同类汇总数据!G$8,0),IF(AND($G752="互联网版",$H752="中西医诊所"),IFERROR(V752/同类汇总数据!G$9,0),IF(AND($G752="互联网版",$H752="中医诊所"),IFERROR(V752/同类汇总数据!G$10,0),IF(AND($G752="互联网版",$H752="口腔诊所"),IFERROR(V752/同类汇总数据!G$11,0))))))))))</f>
        <v>1.85785202580185</v>
      </c>
      <c r="AI752" s="61">
        <f>IF(AND($G752="正式版",$H752="中西医诊所"),IFERROR(W752/同类汇总数据!H$3,0),IF(AND($G752="正式版",$H752="中医诊所"),IFERROR(W752/同类汇总数据!H$4,0),IF(AND($G752="正式版",$H752="口腔诊所"),IFERROR(W752/同类汇总数据!H$5,0),IF(AND($G752="检查版",$H752="中西医诊所"),IFERROR(W752/同类汇总数据!H$6,0),IF(AND($G752="检查版",$H752="中医诊所"),IFERROR(W752/同类汇总数据!H$7,0),IF(AND($G752="检查版",$H752="口腔诊所"),IFERROR(W752/同类汇总数据!H$8,0),IF(AND($G752="互联网版",$H752="中西医诊所"),IFERROR(W752/同类汇总数据!H$9,0),IF(AND($G752="互联网版",$H752="中医诊所"),IFERROR(W752/同类汇总数据!H$10,0),IF(AND($G752="互联网版",$H752="口腔诊所"),IFERROR(W752/同类汇总数据!H$11,0))))))))))</f>
        <v>1.47923002555194</v>
      </c>
      <c r="AJ752" s="61">
        <f>IF(AND($G752="正式版",$H752="中西医诊所"),IFERROR(X752/同类汇总数据!I$3,0),IF(AND($G752="正式版",$H752="中医诊所"),IFERROR(X752/同类汇总数据!I$4,0),IF(AND($G752="正式版",$H752="口腔诊所"),IFERROR(X752/同类汇总数据!I$5,0),IF(AND($G752="检查版",$H752="中西医诊所"),IFERROR(X752/同类汇总数据!I$6,0),IF(AND($G752="检查版",$H752="中医诊所"),IFERROR(X752/同类汇总数据!I$7,0),IF(AND($G752="检查版",$H752="口腔诊所"),IFERROR(X752/同类汇总数据!I$8,0),IF(AND($G752="互联网版",$H752="中西医诊所"),IFERROR(X752/同类汇总数据!I$9,0),IF(AND($G752="互联网版",$H752="中医诊所"),IFERROR(X752/同类汇总数据!I$10,0),IF(AND($G752="互联网版",$H752="口腔诊所"),IFERROR(X752/同类汇总数据!I$11,0))))))))))</f>
        <v>1.41655059762846</v>
      </c>
      <c r="AK752" s="61">
        <f>IF(AND($G752="正式版",$H752="中西医诊所"),IFERROR(Y752/同类汇总数据!J$3,0),IF(AND($G752="正式版",$H752="中医诊所"),IFERROR(Y752/同类汇总数据!J$4,0),IF(AND($G752="正式版",$H752="口腔诊所"),IFERROR(Y752/同类汇总数据!J$5,0),IF(AND($G752="检查版",$H752="中西医诊所"),IFERROR(Y752/同类汇总数据!J$6,0),IF(AND($G752="检查版",$H752="中医诊所"),IFERROR(Y752/同类汇总数据!J$7,0),IF(AND($G752="检查版",$H752="口腔诊所"),IFERROR(Y752/同类汇总数据!J$8,0),IF(AND($G752="互联网版",$H752="中西医诊所"),IFERROR(Y752/同类汇总数据!J$9,0),IF(AND($G752="互联网版",$H752="中医诊所"),IFERROR(Y752/同类汇总数据!J$10,0),IF(AND($G752="互联网版",$H752="口腔诊所"),IFERROR(Y752/同类汇总数据!J$11,0))))))))))</f>
        <v>1.45323555743631</v>
      </c>
      <c r="AL752" s="62" t="str">
        <f ca="1" t="shared" si="187"/>
        <v>-</v>
      </c>
      <c r="AM752" s="62" t="str">
        <f t="shared" si="188"/>
        <v>高于同行100%</v>
      </c>
      <c r="AN752" s="5" t="str">
        <f t="shared" si="189"/>
        <v>高于同行20%</v>
      </c>
      <c r="AO752" s="63">
        <f t="shared" si="190"/>
        <v>46103.7665983102</v>
      </c>
      <c r="AP752" s="5" t="str">
        <f t="shared" si="191"/>
        <v/>
      </c>
      <c r="AQ752" s="60">
        <v>45576.7106395949</v>
      </c>
    </row>
    <row r="753" ht="17" spans="1:43">
      <c r="A753" s="5">
        <f t="shared" si="194"/>
        <v>750</v>
      </c>
      <c r="B753" s="55" t="str">
        <f t="shared" si="184"/>
        <v>无交易</v>
      </c>
      <c r="C753" s="2" t="str">
        <f t="shared" si="185"/>
        <v/>
      </c>
      <c r="D753" s="56" t="str">
        <f t="shared" si="186"/>
        <v>流失</v>
      </c>
      <c r="E753" s="84" t="s">
        <v>2045</v>
      </c>
      <c r="F753" s="58">
        <v>45577.4222153704</v>
      </c>
      <c r="G753" s="59" t="s">
        <v>38</v>
      </c>
      <c r="H753" s="59" t="s">
        <v>63</v>
      </c>
      <c r="I753" s="59" t="s">
        <v>40</v>
      </c>
      <c r="J753" s="59" t="s">
        <v>121</v>
      </c>
      <c r="K753" s="59" t="s">
        <v>2046</v>
      </c>
      <c r="L753" s="59" t="s">
        <v>123</v>
      </c>
      <c r="M753" s="60">
        <v>45702.7145833333</v>
      </c>
      <c r="N753" s="60"/>
      <c r="O753" s="60"/>
      <c r="P753" s="60"/>
      <c r="Q753" s="60"/>
      <c r="R753" s="59"/>
      <c r="S753" s="59"/>
      <c r="T753" s="59"/>
      <c r="U753" s="59"/>
      <c r="V753" s="59"/>
      <c r="W753" s="59"/>
      <c r="X753" s="59"/>
      <c r="Y753" s="59"/>
      <c r="Z753" s="59"/>
      <c r="AA753" s="59"/>
      <c r="AB753" s="59"/>
      <c r="AC753" s="59"/>
      <c r="AD753" s="61">
        <f>IF(AND($G753="正式版",$H753="中西医诊所"),IFERROR(R753/同类汇总数据!C$3,0),IF(AND($G753="正式版",$H753="中医诊所"),IFERROR(R753/同类汇总数据!C$4,0),IF(AND($G753="正式版",$H753="口腔诊所"),IFERROR(R753/同类汇总数据!C$5,0),IF(AND($G753="检查版",$H753="中西医诊所"),IFERROR(R753/同类汇总数据!C$6,0),IF(AND($G753="检查版",$H753="中医诊所"),IFERROR(R753/同类汇总数据!C$7,0),IF(AND($G753="检查版",$H753="口腔诊所"),IFERROR(R753/同类汇总数据!C$8,0),IF(AND($G753="互联网版",$H753="中西医诊所"),IFERROR(R753/同类汇总数据!C$9,0),IF(AND($G753="互联网版",$H753="中医诊所"),IFERROR(R753/同类汇总数据!C$10,0),IF(AND($G753="互联网版",$H753="口腔诊所"),IFERROR(R753/同类汇总数据!C$11,0))))))))))</f>
        <v>0</v>
      </c>
      <c r="AE753" s="61">
        <f>IF(AND($G753="正式版",$H753="中西医诊所"),IFERROR(S753/同类汇总数据!D$3,0),IF(AND($G753="正式版",$H753="中医诊所"),IFERROR(S753/同类汇总数据!D$4,0),IF(AND($G753="正式版",$H753="口腔诊所"),IFERROR(S753/同类汇总数据!D$5,0),IF(AND($G753="检查版",$H753="中西医诊所"),IFERROR(S753/同类汇总数据!D$6,0),IF(AND($G753="检查版",$H753="中医诊所"),IFERROR(S753/同类汇总数据!D$7,0),IF(AND($G753="检查版",$H753="口腔诊所"),IFERROR(S753/同类汇总数据!D$8,0),IF(AND($G753="互联网版",$H753="中西医诊所"),IFERROR(S753/同类汇总数据!D$9,0),IF(AND($G753="互联网版",$H753="中医诊所"),IFERROR(S753/同类汇总数据!D$10,0),IF(AND($G753="互联网版",$H753="口腔诊所"),IFERROR(S753/同类汇总数据!D$11,0))))))))))</f>
        <v>0</v>
      </c>
      <c r="AF753" s="61">
        <f>IF(AND($G753="正式版",$H753="中西医诊所"),IFERROR(T753/同类汇总数据!E$3,0),IF(AND($G753="正式版",$H753="中医诊所"),IFERROR(T753/同类汇总数据!E$4,0),IF(AND($G753="正式版",$H753="口腔诊所"),IFERROR(T753/同类汇总数据!E$5,0),IF(AND($G753="检查版",$H753="中西医诊所"),IFERROR(T753/同类汇总数据!E$6,0),IF(AND($G753="检查版",$H753="中医诊所"),IFERROR(T753/同类汇总数据!E$7,0),IF(AND($G753="检查版",$H753="口腔诊所"),IFERROR(T753/同类汇总数据!E$8,0),IF(AND($G753="互联网版",$H753="中西医诊所"),IFERROR(T753/同类汇总数据!E$9,0),IF(AND($G753="互联网版",$H753="中医诊所"),IFERROR(T753/同类汇总数据!E$10,0),IF(AND($G753="互联网版",$H753="口腔诊所"),IFERROR(T753/同类汇总数据!E$11,0))))))))))</f>
        <v>0</v>
      </c>
      <c r="AG753" s="61">
        <f>IF(AND($G753="正式版",$H753="中西医诊所"),IFERROR(U753/同类汇总数据!F$3,0),IF(AND($G753="正式版",$H753="中医诊所"),IFERROR(U753/同类汇总数据!F$4,0),IF(AND($G753="正式版",$H753="口腔诊所"),IFERROR(U753/同类汇总数据!F$5,0),IF(AND($G753="检查版",$H753="中西医诊所"),IFERROR(U753/同类汇总数据!F$6,0),IF(AND($G753="检查版",$H753="中医诊所"),IFERROR(U753/同类汇总数据!F$7,0),IF(AND($G753="检查版",$H753="口腔诊所"),IFERROR(U753/同类汇总数据!F$8,0),IF(AND($G753="互联网版",$H753="中西医诊所"),IFERROR(U753/同类汇总数据!F$9,0),IF(AND($G753="互联网版",$H753="中医诊所"),IFERROR(U753/同类汇总数据!F$10,0),IF(AND($G753="互联网版",$H753="口腔诊所"),IFERROR(U753/同类汇总数据!F$11,0))))))))))</f>
        <v>0</v>
      </c>
      <c r="AH753" s="61">
        <f>IF(AND($G753="正式版",$H753="中西医诊所"),IFERROR(V753/同类汇总数据!G$3,0),IF(AND($G753="正式版",$H753="中医诊所"),IFERROR(V753/同类汇总数据!G$4,0),IF(AND($G753="正式版",$H753="口腔诊所"),IFERROR(V753/同类汇总数据!G$5,0),IF(AND($G753="检查版",$H753="中西医诊所"),IFERROR(V753/同类汇总数据!G$6,0),IF(AND($G753="检查版",$H753="中医诊所"),IFERROR(V753/同类汇总数据!G$7,0),IF(AND($G753="检查版",$H753="口腔诊所"),IFERROR(V753/同类汇总数据!G$8,0),IF(AND($G753="互联网版",$H753="中西医诊所"),IFERROR(V753/同类汇总数据!G$9,0),IF(AND($G753="互联网版",$H753="中医诊所"),IFERROR(V753/同类汇总数据!G$10,0),IF(AND($G753="互联网版",$H753="口腔诊所"),IFERROR(V753/同类汇总数据!G$11,0))))))))))</f>
        <v>0</v>
      </c>
      <c r="AI753" s="61">
        <f>IF(AND($G753="正式版",$H753="中西医诊所"),IFERROR(W753/同类汇总数据!H$3,0),IF(AND($G753="正式版",$H753="中医诊所"),IFERROR(W753/同类汇总数据!H$4,0),IF(AND($G753="正式版",$H753="口腔诊所"),IFERROR(W753/同类汇总数据!H$5,0),IF(AND($G753="检查版",$H753="中西医诊所"),IFERROR(W753/同类汇总数据!H$6,0),IF(AND($G753="检查版",$H753="中医诊所"),IFERROR(W753/同类汇总数据!H$7,0),IF(AND($G753="检查版",$H753="口腔诊所"),IFERROR(W753/同类汇总数据!H$8,0),IF(AND($G753="互联网版",$H753="中西医诊所"),IFERROR(W753/同类汇总数据!H$9,0),IF(AND($G753="互联网版",$H753="中医诊所"),IFERROR(W753/同类汇总数据!H$10,0),IF(AND($G753="互联网版",$H753="口腔诊所"),IFERROR(W753/同类汇总数据!H$11,0))))))))))</f>
        <v>0</v>
      </c>
      <c r="AJ753" s="61">
        <f>IF(AND($G753="正式版",$H753="中西医诊所"),IFERROR(X753/同类汇总数据!I$3,0),IF(AND($G753="正式版",$H753="中医诊所"),IFERROR(X753/同类汇总数据!I$4,0),IF(AND($G753="正式版",$H753="口腔诊所"),IFERROR(X753/同类汇总数据!I$5,0),IF(AND($G753="检查版",$H753="中西医诊所"),IFERROR(X753/同类汇总数据!I$6,0),IF(AND($G753="检查版",$H753="中医诊所"),IFERROR(X753/同类汇总数据!I$7,0),IF(AND($G753="检查版",$H753="口腔诊所"),IFERROR(X753/同类汇总数据!I$8,0),IF(AND($G753="互联网版",$H753="中西医诊所"),IFERROR(X753/同类汇总数据!I$9,0),IF(AND($G753="互联网版",$H753="中医诊所"),IFERROR(X753/同类汇总数据!I$10,0),IF(AND($G753="互联网版",$H753="口腔诊所"),IFERROR(X753/同类汇总数据!I$11,0))))))))))</f>
        <v>0</v>
      </c>
      <c r="AK753" s="61">
        <f>IF(AND($G753="正式版",$H753="中西医诊所"),IFERROR(Y753/同类汇总数据!J$3,0),IF(AND($G753="正式版",$H753="中医诊所"),IFERROR(Y753/同类汇总数据!J$4,0),IF(AND($G753="正式版",$H753="口腔诊所"),IFERROR(Y753/同类汇总数据!J$5,0),IF(AND($G753="检查版",$H753="中西医诊所"),IFERROR(Y753/同类汇总数据!J$6,0),IF(AND($G753="检查版",$H753="中医诊所"),IFERROR(Y753/同类汇总数据!J$7,0),IF(AND($G753="检查版",$H753="口腔诊所"),IFERROR(Y753/同类汇总数据!J$8,0),IF(AND($G753="互联网版",$H753="中西医诊所"),IFERROR(Y753/同类汇总数据!J$9,0),IF(AND($G753="互联网版",$H753="中医诊所"),IFERROR(Y753/同类汇总数据!J$10,0),IF(AND($G753="互联网版",$H753="口腔诊所"),IFERROR(Y753/同类汇总数据!J$11,0))))))))))</f>
        <v>0</v>
      </c>
      <c r="AL753" s="62" t="str">
        <f ca="1" t="shared" si="187"/>
        <v>今年内未操作</v>
      </c>
      <c r="AM753" s="62" t="str">
        <f t="shared" si="188"/>
        <v>低于同行20%</v>
      </c>
      <c r="AN753" s="5" t="str">
        <f t="shared" si="189"/>
        <v>低于同行20%</v>
      </c>
      <c r="AO753" s="63">
        <f t="shared" si="190"/>
        <v>45702.7145833333</v>
      </c>
      <c r="AP753" s="5" t="str">
        <f t="shared" si="191"/>
        <v/>
      </c>
      <c r="AQ753" s="60">
        <v>45577.4185587037</v>
      </c>
    </row>
    <row r="754" ht="17" spans="1:43">
      <c r="A754" s="5">
        <f t="shared" ref="A754:A763" si="195">ROW()-3</f>
        <v>751</v>
      </c>
      <c r="B754" s="55" t="str">
        <f t="shared" si="184"/>
        <v>交易波动较大</v>
      </c>
      <c r="C754" s="2" t="str">
        <f t="shared" si="185"/>
        <v>本月交易额降超20%</v>
      </c>
      <c r="D754" s="56" t="str">
        <f t="shared" si="186"/>
        <v>-</v>
      </c>
      <c r="E754" s="84" t="s">
        <v>2047</v>
      </c>
      <c r="F754" s="58">
        <v>45577.598074294</v>
      </c>
      <c r="G754" s="59" t="s">
        <v>38</v>
      </c>
      <c r="H754" s="59" t="s">
        <v>63</v>
      </c>
      <c r="I754" s="59" t="s">
        <v>40</v>
      </c>
      <c r="J754" s="59" t="s">
        <v>53</v>
      </c>
      <c r="K754" s="59" t="s">
        <v>2048</v>
      </c>
      <c r="L754" s="59"/>
      <c r="M754" s="60">
        <v>46103.3799305556</v>
      </c>
      <c r="N754" s="60">
        <v>46103.7850959259</v>
      </c>
      <c r="O754" s="60">
        <v>46103.7850117824</v>
      </c>
      <c r="P754" s="60">
        <v>46058.4050417014</v>
      </c>
      <c r="Q754" s="60">
        <v>46103.7851047685</v>
      </c>
      <c r="R754" s="59">
        <v>8411</v>
      </c>
      <c r="S754" s="59">
        <v>101074.36</v>
      </c>
      <c r="T754" s="59">
        <v>388034.2</v>
      </c>
      <c r="U754" s="59">
        <v>338316.07</v>
      </c>
      <c r="V754" s="59">
        <v>65</v>
      </c>
      <c r="W754" s="59">
        <v>284</v>
      </c>
      <c r="X754" s="59">
        <v>836</v>
      </c>
      <c r="Y754" s="59">
        <v>739</v>
      </c>
      <c r="Z754" s="59">
        <v>478.523437058</v>
      </c>
      <c r="AA754" s="59">
        <v>-0.2239451615</v>
      </c>
      <c r="AB754" s="59">
        <v>-0.1689481873</v>
      </c>
      <c r="AC754" s="59">
        <v>0.1076538002</v>
      </c>
      <c r="AD754" s="61">
        <f>IF(AND($G754="正式版",$H754="中西医诊所"),IFERROR(R754/同类汇总数据!C$3,0),IF(AND($G754="正式版",$H754="中医诊所"),IFERROR(R754/同类汇总数据!C$4,0),IF(AND($G754="正式版",$H754="口腔诊所"),IFERROR(R754/同类汇总数据!C$5,0),IF(AND($G754="检查版",$H754="中西医诊所"),IFERROR(R754/同类汇总数据!C$6,0),IF(AND($G754="检查版",$H754="中医诊所"),IFERROR(R754/同类汇总数据!C$7,0),IF(AND($G754="检查版",$H754="口腔诊所"),IFERROR(R754/同类汇总数据!C$8,0),IF(AND($G754="互联网版",$H754="中西医诊所"),IFERROR(R754/同类汇总数据!C$9,0),IF(AND($G754="互联网版",$H754="中医诊所"),IFERROR(R754/同类汇总数据!C$10,0),IF(AND($G754="互联网版",$H754="口腔诊所"),IFERROR(R754/同类汇总数据!C$11,0))))))))))</f>
        <v>0.8413066245579</v>
      </c>
      <c r="AE754" s="61">
        <f>IF(AND($G754="正式版",$H754="中西医诊所"),IFERROR(S754/同类汇总数据!D$3,0),IF(AND($G754="正式版",$H754="中医诊所"),IFERROR(S754/同类汇总数据!D$4,0),IF(AND($G754="正式版",$H754="口腔诊所"),IFERROR(S754/同类汇总数据!D$5,0),IF(AND($G754="检查版",$H754="中西医诊所"),IFERROR(S754/同类汇总数据!D$6,0),IF(AND($G754="检查版",$H754="中医诊所"),IFERROR(S754/同类汇总数据!D$7,0),IF(AND($G754="检查版",$H754="口腔诊所"),IFERROR(S754/同类汇总数据!D$8,0),IF(AND($G754="互联网版",$H754="中西医诊所"),IFERROR(S754/同类汇总数据!D$9,0),IF(AND($G754="互联网版",$H754="中医诊所"),IFERROR(S754/同类汇总数据!D$10,0),IF(AND($G754="互联网版",$H754="口腔诊所"),IFERROR(S754/同类汇总数据!D$11,0))))))))))</f>
        <v>2.3272495540109</v>
      </c>
      <c r="AF754" s="61">
        <f>IF(AND($G754="正式版",$H754="中西医诊所"),IFERROR(T754/同类汇总数据!E$3,0),IF(AND($G754="正式版",$H754="中医诊所"),IFERROR(T754/同类汇总数据!E$4,0),IF(AND($G754="正式版",$H754="口腔诊所"),IFERROR(T754/同类汇总数据!E$5,0),IF(AND($G754="检查版",$H754="中西医诊所"),IFERROR(T754/同类汇总数据!E$6,0),IF(AND($G754="检查版",$H754="中医诊所"),IFERROR(T754/同类汇总数据!E$7,0),IF(AND($G754="检查版",$H754="口腔诊所"),IFERROR(T754/同类汇总数据!E$8,0),IF(AND($G754="互联网版",$H754="中西医诊所"),IFERROR(T754/同类汇总数据!E$9,0),IF(AND($G754="互联网版",$H754="中医诊所"),IFERROR(T754/同类汇总数据!E$10,0),IF(AND($G754="互联网版",$H754="口腔诊所"),IFERROR(T754/同类汇总数据!E$11,0))))))))))</f>
        <v>3.49999851753089</v>
      </c>
      <c r="AG754" s="61">
        <f>IF(AND($G754="正式版",$H754="中西医诊所"),IFERROR(U754/同类汇总数据!F$3,0),IF(AND($G754="正式版",$H754="中医诊所"),IFERROR(U754/同类汇总数据!F$4,0),IF(AND($G754="正式版",$H754="口腔诊所"),IFERROR(U754/同类汇总数据!F$5,0),IF(AND($G754="检查版",$H754="中西医诊所"),IFERROR(U754/同类汇总数据!F$6,0),IF(AND($G754="检查版",$H754="中医诊所"),IFERROR(U754/同类汇总数据!F$7,0),IF(AND($G754="检查版",$H754="口腔诊所"),IFERROR(U754/同类汇总数据!F$8,0),IF(AND($G754="互联网版",$H754="中西医诊所"),IFERROR(U754/同类汇总数据!F$9,0),IF(AND($G754="互联网版",$H754="中医诊所"),IFERROR(U754/同类汇总数据!F$10,0),IF(AND($G754="互联网版",$H754="口腔诊所"),IFERROR(U754/同类汇总数据!F$11,0))))))))))</f>
        <v>3.38661517254187</v>
      </c>
      <c r="AH754" s="61">
        <f>IF(AND($G754="正式版",$H754="中西医诊所"),IFERROR(V754/同类汇总数据!G$3,0),IF(AND($G754="正式版",$H754="中医诊所"),IFERROR(V754/同类汇总数据!G$4,0),IF(AND($G754="正式版",$H754="口腔诊所"),IFERROR(V754/同类汇总数据!G$5,0),IF(AND($G754="检查版",$H754="中西医诊所"),IFERROR(V754/同类汇总数据!G$6,0),IF(AND($G754="检查版",$H754="中医诊所"),IFERROR(V754/同类汇总数据!G$7,0),IF(AND($G754="检查版",$H754="口腔诊所"),IFERROR(V754/同类汇总数据!G$8,0),IF(AND($G754="互联网版",$H754="中西医诊所"),IFERROR(V754/同类汇总数据!G$9,0),IF(AND($G754="互联网版",$H754="中医诊所"),IFERROR(V754/同类汇总数据!G$10,0),IF(AND($G754="互联网版",$H754="口腔诊所"),IFERROR(V754/同类汇总数据!G$11,0))))))))))</f>
        <v>4.83041526708481</v>
      </c>
      <c r="AI754" s="61">
        <f>IF(AND($G754="正式版",$H754="中西医诊所"),IFERROR(W754/同类汇总数据!H$3,0),IF(AND($G754="正式版",$H754="中医诊所"),IFERROR(W754/同类汇总数据!H$4,0),IF(AND($G754="正式版",$H754="口腔诊所"),IFERROR(W754/同类汇总数据!H$5,0),IF(AND($G754="检查版",$H754="中西医诊所"),IFERROR(W754/同类汇总数据!H$6,0),IF(AND($G754="检查版",$H754="中医诊所"),IFERROR(W754/同类汇总数据!H$7,0),IF(AND($G754="检查版",$H754="口腔诊所"),IFERROR(W754/同类汇总数据!H$8,0),IF(AND($G754="互联网版",$H754="中西医诊所"),IFERROR(W754/同类汇总数据!H$9,0),IF(AND($G754="互联网版",$H754="中医诊所"),IFERROR(W754/同类汇总数据!H$10,0),IF(AND($G754="互联网版",$H754="口腔诊所"),IFERROR(W754/同类汇总数据!H$11,0))))))))))</f>
        <v>5.00120627686608</v>
      </c>
      <c r="AJ754" s="61">
        <f>IF(AND($G754="正式版",$H754="中西医诊所"),IFERROR(X754/同类汇总数据!I$3,0),IF(AND($G754="正式版",$H754="中医诊所"),IFERROR(X754/同类汇总数据!I$4,0),IF(AND($G754="正式版",$H754="口腔诊所"),IFERROR(X754/同类汇总数据!I$5,0),IF(AND($G754="检查版",$H754="中西医诊所"),IFERROR(X754/同类汇总数据!I$6,0),IF(AND($G754="检查版",$H754="中医诊所"),IFERROR(X754/同类汇总数据!I$7,0),IF(AND($G754="检查版",$H754="口腔诊所"),IFERROR(X754/同类汇总数据!I$8,0),IF(AND($G754="互联网版",$H754="中西医诊所"),IFERROR(X754/同类汇总数据!I$9,0),IF(AND($G754="互联网版",$H754="中医诊所"),IFERROR(X754/同类汇总数据!I$10,0),IF(AND($G754="互联网版",$H754="口腔诊所"),IFERROR(X754/同类汇总数据!I$11,0))))))))))</f>
        <v>5.66620239051386</v>
      </c>
      <c r="AK754" s="61">
        <f>IF(AND($G754="正式版",$H754="中西医诊所"),IFERROR(Y754/同类汇总数据!J$3,0),IF(AND($G754="正式版",$H754="中医诊所"),IFERROR(Y754/同类汇总数据!J$4,0),IF(AND($G754="正式版",$H754="口腔诊所"),IFERROR(Y754/同类汇总数据!J$5,0),IF(AND($G754="检查版",$H754="中西医诊所"),IFERROR(Y754/同类汇总数据!J$6,0),IF(AND($G754="检查版",$H754="中医诊所"),IFERROR(Y754/同类汇总数据!J$7,0),IF(AND($G754="检查版",$H754="口腔诊所"),IFERROR(Y754/同类汇总数据!J$8,0),IF(AND($G754="互联网版",$H754="中西医诊所"),IFERROR(Y754/同类汇总数据!J$9,0),IF(AND($G754="互联网版",$H754="中医诊所"),IFERROR(Y754/同类汇总数据!J$10,0),IF(AND($G754="互联网版",$H754="口腔诊所"),IFERROR(Y754/同类汇总数据!J$11,0))))))))))</f>
        <v>5.56446153857738</v>
      </c>
      <c r="AL754" s="62" t="str">
        <f ca="1" t="shared" si="187"/>
        <v>-</v>
      </c>
      <c r="AM754" s="62" t="str">
        <f t="shared" si="188"/>
        <v>高于同行100%</v>
      </c>
      <c r="AN754" s="5" t="str">
        <f t="shared" si="189"/>
        <v>高于同行100%</v>
      </c>
      <c r="AO754" s="63">
        <f t="shared" si="190"/>
        <v>46103.7851047685</v>
      </c>
      <c r="AP754" s="5" t="str">
        <f t="shared" si="191"/>
        <v/>
      </c>
      <c r="AQ754" s="60">
        <v>45577.4200947222</v>
      </c>
    </row>
    <row r="755" ht="17" spans="1:43">
      <c r="A755" s="5">
        <f t="shared" si="195"/>
        <v>752</v>
      </c>
      <c r="B755" s="55" t="str">
        <f t="shared" si="184"/>
        <v>交易波动较大</v>
      </c>
      <c r="C755" s="2" t="str">
        <f t="shared" si="185"/>
        <v/>
      </c>
      <c r="D755" s="56" t="str">
        <f t="shared" si="186"/>
        <v>-</v>
      </c>
      <c r="E755" s="84" t="s">
        <v>2049</v>
      </c>
      <c r="F755" s="58">
        <v>45577.6042043866</v>
      </c>
      <c r="G755" s="59" t="s">
        <v>38</v>
      </c>
      <c r="H755" s="59" t="s">
        <v>39</v>
      </c>
      <c r="I755" s="59" t="s">
        <v>40</v>
      </c>
      <c r="J755" s="59" t="s">
        <v>121</v>
      </c>
      <c r="K755" s="59" t="s">
        <v>2050</v>
      </c>
      <c r="L755" s="59"/>
      <c r="M755" s="60">
        <v>46104.3452893519</v>
      </c>
      <c r="N755" s="60">
        <v>46104.3998894097</v>
      </c>
      <c r="O755" s="60">
        <v>46104.390766956</v>
      </c>
      <c r="P755" s="60">
        <v>46101.6310271065</v>
      </c>
      <c r="Q755" s="60">
        <v>46104.3999053472</v>
      </c>
      <c r="R755" s="59">
        <v>6017.61</v>
      </c>
      <c r="S755" s="59">
        <v>22293.03</v>
      </c>
      <c r="T755" s="59">
        <v>68759.36</v>
      </c>
      <c r="U755" s="59">
        <v>61369.82</v>
      </c>
      <c r="V755" s="59">
        <v>123</v>
      </c>
      <c r="W755" s="59">
        <v>479</v>
      </c>
      <c r="X755" s="59">
        <v>1439</v>
      </c>
      <c r="Y755" s="59">
        <v>1284</v>
      </c>
      <c r="Z755" s="59">
        <v>65.5660470085</v>
      </c>
      <c r="AA755" s="59">
        <v>0.066235862</v>
      </c>
      <c r="AB755" s="59">
        <v>-0.1819383</v>
      </c>
      <c r="AC755" s="59">
        <v>-0.2334015503</v>
      </c>
      <c r="AD755" s="61">
        <f>IF(AND($G755="正式版",$H755="中西医诊所"),IFERROR(R755/同类汇总数据!C$3,0),IF(AND($G755="正式版",$H755="中医诊所"),IFERROR(R755/同类汇总数据!C$4,0),IF(AND($G755="正式版",$H755="口腔诊所"),IFERROR(R755/同类汇总数据!C$5,0),IF(AND($G755="检查版",$H755="中西医诊所"),IFERROR(R755/同类汇总数据!C$6,0),IF(AND($G755="检查版",$H755="中医诊所"),IFERROR(R755/同类汇总数据!C$7,0),IF(AND($G755="检查版",$H755="口腔诊所"),IFERROR(R755/同类汇总数据!C$8,0),IF(AND($G755="互联网版",$H755="中西医诊所"),IFERROR(R755/同类汇总数据!C$9,0),IF(AND($G755="互联网版",$H755="中医诊所"),IFERROR(R755/同类汇总数据!C$10,0),IF(AND($G755="互联网版",$H755="口腔诊所"),IFERROR(R755/同类汇总数据!C$11,0))))))))))</f>
        <v>0.657536392492431</v>
      </c>
      <c r="AE755" s="61">
        <f>IF(AND($G755="正式版",$H755="中西医诊所"),IFERROR(S755/同类汇总数据!D$3,0),IF(AND($G755="正式版",$H755="中医诊所"),IFERROR(S755/同类汇总数据!D$4,0),IF(AND($G755="正式版",$H755="口腔诊所"),IFERROR(S755/同类汇总数据!D$5,0),IF(AND($G755="检查版",$H755="中西医诊所"),IFERROR(S755/同类汇总数据!D$6,0),IF(AND($G755="检查版",$H755="中医诊所"),IFERROR(S755/同类汇总数据!D$7,0),IF(AND($G755="检查版",$H755="口腔诊所"),IFERROR(S755/同类汇总数据!D$8,0),IF(AND($G755="互联网版",$H755="中西医诊所"),IFERROR(S755/同类汇总数据!D$9,0),IF(AND($G755="互联网版",$H755="中医诊所"),IFERROR(S755/同类汇总数据!D$10,0),IF(AND($G755="互联网版",$H755="口腔诊所"),IFERROR(S755/同类汇总数据!D$11,0))))))))))</f>
        <v>0.611040743669418</v>
      </c>
      <c r="AF755" s="61">
        <f>IF(AND($G755="正式版",$H755="中西医诊所"),IFERROR(T755/同类汇总数据!E$3,0),IF(AND($G755="正式版",$H755="中医诊所"),IFERROR(T755/同类汇总数据!E$4,0),IF(AND($G755="正式版",$H755="口腔诊所"),IFERROR(T755/同类汇总数据!E$5,0),IF(AND($G755="检查版",$H755="中西医诊所"),IFERROR(T755/同类汇总数据!E$6,0),IF(AND($G755="检查版",$H755="中医诊所"),IFERROR(T755/同类汇总数据!E$7,0),IF(AND($G755="检查版",$H755="口腔诊所"),IFERROR(T755/同类汇总数据!E$8,0),IF(AND($G755="互联网版",$H755="中西医诊所"),IFERROR(T755/同类汇总数据!E$9,0),IF(AND($G755="互联网版",$H755="中医诊所"),IFERROR(T755/同类汇总数据!E$10,0),IF(AND($G755="互联网版",$H755="口腔诊所"),IFERROR(T755/同类汇总数据!E$11,0))))))))))</f>
        <v>0.63014801399904</v>
      </c>
      <c r="AG755" s="61">
        <f>IF(AND($G755="正式版",$H755="中西医诊所"),IFERROR(U755/同类汇总数据!F$3,0),IF(AND($G755="正式版",$H755="中医诊所"),IFERROR(U755/同类汇总数据!F$4,0),IF(AND($G755="正式版",$H755="口腔诊所"),IFERROR(U755/同类汇总数据!F$5,0),IF(AND($G755="检查版",$H755="中西医诊所"),IFERROR(U755/同类汇总数据!F$6,0),IF(AND($G755="检查版",$H755="中医诊所"),IFERROR(U755/同类汇总数据!F$7,0),IF(AND($G755="检查版",$H755="口腔诊所"),IFERROR(U755/同类汇总数据!F$8,0),IF(AND($G755="互联网版",$H755="中西医诊所"),IFERROR(U755/同类汇总数据!F$9,0),IF(AND($G755="互联网版",$H755="中医诊所"),IFERROR(U755/同类汇总数据!F$10,0),IF(AND($G755="互联网版",$H755="口腔诊所"),IFERROR(U755/同类汇总数据!F$11,0))))))))))</f>
        <v>0.639780916854649</v>
      </c>
      <c r="AH755" s="61">
        <f>IF(AND($G755="正式版",$H755="中西医诊所"),IFERROR(V755/同类汇总数据!G$3,0),IF(AND($G755="正式版",$H755="中医诊所"),IFERROR(V755/同类汇总数据!G$4,0),IF(AND($G755="正式版",$H755="口腔诊所"),IFERROR(V755/同类汇总数据!G$5,0),IF(AND($G755="检查版",$H755="中西医诊所"),IFERROR(V755/同类汇总数据!G$6,0),IF(AND($G755="检查版",$H755="中医诊所"),IFERROR(V755/同类汇总数据!G$7,0),IF(AND($G755="检查版",$H755="口腔诊所"),IFERROR(V755/同类汇总数据!G$8,0),IF(AND($G755="互联网版",$H755="中西医诊所"),IFERROR(V755/同类汇总数据!G$9,0),IF(AND($G755="互联网版",$H755="中医诊所"),IFERROR(V755/同类汇总数据!G$10,0),IF(AND($G755="互联网版",$H755="口腔诊所"),IFERROR(V755/同类汇总数据!G$11,0))))))))))</f>
        <v>1.29745329959252</v>
      </c>
      <c r="AI755" s="61">
        <f>IF(AND($G755="正式版",$H755="中西医诊所"),IFERROR(W755/同类汇总数据!H$3,0),IF(AND($G755="正式版",$H755="中医诊所"),IFERROR(W755/同类汇总数据!H$4,0),IF(AND($G755="正式版",$H755="口腔诊所"),IFERROR(W755/同类汇总数据!H$5,0),IF(AND($G755="检查版",$H755="中西医诊所"),IFERROR(W755/同类汇总数据!H$6,0),IF(AND($G755="检查版",$H755="中医诊所"),IFERROR(W755/同类汇总数据!H$7,0),IF(AND($G755="检查版",$H755="口腔诊所"),IFERROR(W755/同类汇总数据!H$8,0),IF(AND($G755="互联网版",$H755="中西医诊所"),IFERROR(W755/同类汇总数据!H$9,0),IF(AND($G755="互联网版",$H755="中医诊所"),IFERROR(W755/同类汇总数据!H$10,0),IF(AND($G755="互联网版",$H755="口腔诊所"),IFERROR(W755/同类汇总数据!H$11,0))))))))))</f>
        <v>1.3100661214166</v>
      </c>
      <c r="AJ755" s="61">
        <f>IF(AND($G755="正式版",$H755="中西医诊所"),IFERROR(X755/同类汇总数据!I$3,0),IF(AND($G755="正式版",$H755="中医诊所"),IFERROR(X755/同类汇总数据!I$4,0),IF(AND($G755="正式版",$H755="口腔诊所"),IFERROR(X755/同类汇总数据!I$5,0),IF(AND($G755="检查版",$H755="中西医诊所"),IFERROR(X755/同类汇总数据!I$6,0),IF(AND($G755="检查版",$H755="中医诊所"),IFERROR(X755/同类汇总数据!I$7,0),IF(AND($G755="检查版",$H755="口腔诊所"),IFERROR(X755/同类汇总数据!I$8,0),IF(AND($G755="互联网版",$H755="中西医诊所"),IFERROR(X755/同类汇总数据!I$9,0),IF(AND($G755="互联网版",$H755="中医诊所"),IFERROR(X755/同类汇总数据!I$10,0),IF(AND($G755="互联网版",$H755="口腔诊所"),IFERROR(X755/同类汇总数据!I$11,0))))))))))</f>
        <v>1.27242674239566</v>
      </c>
      <c r="AK755" s="61">
        <f>IF(AND($G755="正式版",$H755="中西医诊所"),IFERROR(Y755/同类汇总数据!J$3,0),IF(AND($G755="正式版",$H755="中医诊所"),IFERROR(Y755/同类汇总数据!J$4,0),IF(AND($G755="正式版",$H755="口腔诊所"),IFERROR(Y755/同类汇总数据!J$5,0),IF(AND($G755="检查版",$H755="中西医诊所"),IFERROR(Y755/同类汇总数据!J$6,0),IF(AND($G755="检查版",$H755="中医诊所"),IFERROR(Y755/同类汇总数据!J$7,0),IF(AND($G755="检查版",$H755="口腔诊所"),IFERROR(Y755/同类汇总数据!J$8,0),IF(AND($G755="互联网版",$H755="中西医诊所"),IFERROR(Y755/同类汇总数据!J$9,0),IF(AND($G755="互联网版",$H755="中医诊所"),IFERROR(Y755/同类汇总数据!J$10,0),IF(AND($G755="互联网版",$H755="口腔诊所"),IFERROR(Y755/同类汇总数据!J$11,0))))))))))</f>
        <v>1.28299618378581</v>
      </c>
      <c r="AL755" s="62" t="str">
        <f ca="1" t="shared" si="187"/>
        <v>-</v>
      </c>
      <c r="AM755" s="62" t="str">
        <f t="shared" si="188"/>
        <v/>
      </c>
      <c r="AN755" s="5" t="str">
        <f t="shared" si="189"/>
        <v>高于同行20%</v>
      </c>
      <c r="AO755" s="63">
        <f t="shared" si="190"/>
        <v>46104.3999053472</v>
      </c>
      <c r="AP755" s="5" t="str">
        <f t="shared" si="191"/>
        <v/>
      </c>
      <c r="AQ755" s="60">
        <v>45577.4222153704</v>
      </c>
    </row>
    <row r="756" ht="17" spans="1:43">
      <c r="A756" s="5">
        <f t="shared" si="195"/>
        <v>753</v>
      </c>
      <c r="B756" s="55" t="str">
        <f t="shared" si="184"/>
        <v>连续三月交易上升</v>
      </c>
      <c r="C756" s="2" t="str">
        <f t="shared" si="185"/>
        <v/>
      </c>
      <c r="D756" s="56" t="str">
        <f t="shared" si="186"/>
        <v>-</v>
      </c>
      <c r="E756" s="84" t="s">
        <v>2051</v>
      </c>
      <c r="F756" s="58">
        <v>45579.494403588</v>
      </c>
      <c r="G756" s="59" t="s">
        <v>38</v>
      </c>
      <c r="H756" s="59" t="s">
        <v>39</v>
      </c>
      <c r="I756" s="59" t="s">
        <v>40</v>
      </c>
      <c r="J756" s="59" t="s">
        <v>155</v>
      </c>
      <c r="K756" s="59" t="s">
        <v>2052</v>
      </c>
      <c r="L756" s="59" t="s">
        <v>2053</v>
      </c>
      <c r="M756" s="60">
        <v>46104.380775463</v>
      </c>
      <c r="N756" s="60">
        <v>46102.727218912</v>
      </c>
      <c r="O756" s="60">
        <v>46086.4359927894</v>
      </c>
      <c r="P756" s="60">
        <v>46103.4912021875</v>
      </c>
      <c r="Q756" s="60">
        <v>46103.4992790856</v>
      </c>
      <c r="R756" s="59">
        <v>13430</v>
      </c>
      <c r="S756" s="59">
        <v>64165</v>
      </c>
      <c r="T756" s="59">
        <v>138733</v>
      </c>
      <c r="U756" s="59">
        <v>130073</v>
      </c>
      <c r="V756" s="59">
        <v>11</v>
      </c>
      <c r="W756" s="59">
        <v>63</v>
      </c>
      <c r="X756" s="59">
        <v>134</v>
      </c>
      <c r="Y756" s="59">
        <v>122</v>
      </c>
      <c r="Z756" s="85" t="s">
        <v>2054</v>
      </c>
      <c r="AA756" s="59">
        <v>0.8748539037</v>
      </c>
      <c r="AB756" s="59">
        <v>-0.1516954194</v>
      </c>
      <c r="AC756" s="59">
        <v>-0.2285156997</v>
      </c>
      <c r="AD756" s="61">
        <f>IF(AND($G756="正式版",$H756="中西医诊所"),IFERROR(R756/同类汇总数据!C$3,0),IF(AND($G756="正式版",$H756="中医诊所"),IFERROR(R756/同类汇总数据!C$4,0),IF(AND($G756="正式版",$H756="口腔诊所"),IFERROR(R756/同类汇总数据!C$5,0),IF(AND($G756="检查版",$H756="中西医诊所"),IFERROR(R756/同类汇总数据!C$6,0),IF(AND($G756="检查版",$H756="中医诊所"),IFERROR(R756/同类汇总数据!C$7,0),IF(AND($G756="检查版",$H756="口腔诊所"),IFERROR(R756/同类汇总数据!C$8,0),IF(AND($G756="互联网版",$H756="中西医诊所"),IFERROR(R756/同类汇总数据!C$9,0),IF(AND($G756="互联网版",$H756="中医诊所"),IFERROR(R756/同类汇总数据!C$10,0),IF(AND($G756="互联网版",$H756="口腔诊所"),IFERROR(R756/同类汇总数据!C$11,0))))))))))</f>
        <v>1.46747857557624</v>
      </c>
      <c r="AE756" s="61">
        <f>IF(AND($G756="正式版",$H756="中西医诊所"),IFERROR(S756/同类汇总数据!D$3,0),IF(AND($G756="正式版",$H756="中医诊所"),IFERROR(S756/同类汇总数据!D$4,0),IF(AND($G756="正式版",$H756="口腔诊所"),IFERROR(S756/同类汇总数据!D$5,0),IF(AND($G756="检查版",$H756="中西医诊所"),IFERROR(S756/同类汇总数据!D$6,0),IF(AND($G756="检查版",$H756="中医诊所"),IFERROR(S756/同类汇总数据!D$7,0),IF(AND($G756="检查版",$H756="口腔诊所"),IFERROR(S756/同类汇总数据!D$8,0),IF(AND($G756="互联网版",$H756="中西医诊所"),IFERROR(S756/同类汇总数据!D$9,0),IF(AND($G756="互联网版",$H756="中医诊所"),IFERROR(S756/同类汇总数据!D$10,0),IF(AND($G756="互联网版",$H756="口腔诊所"),IFERROR(S756/同类汇总数据!D$11,0))))))))))</f>
        <v>1.75873038871559</v>
      </c>
      <c r="AF756" s="61">
        <f>IF(AND($G756="正式版",$H756="中西医诊所"),IFERROR(T756/同类汇总数据!E$3,0),IF(AND($G756="正式版",$H756="中医诊所"),IFERROR(T756/同类汇总数据!E$4,0),IF(AND($G756="正式版",$H756="口腔诊所"),IFERROR(T756/同类汇总数据!E$5,0),IF(AND($G756="检查版",$H756="中西医诊所"),IFERROR(T756/同类汇总数据!E$6,0),IF(AND($G756="检查版",$H756="中医诊所"),IFERROR(T756/同类汇总数据!E$7,0),IF(AND($G756="检查版",$H756="口腔诊所"),IFERROR(T756/同类汇总数据!E$8,0),IF(AND($G756="互联网版",$H756="中西医诊所"),IFERROR(T756/同类汇总数据!E$9,0),IF(AND($G756="互联网版",$H756="中医诊所"),IFERROR(T756/同类汇总数据!E$10,0),IF(AND($G756="互联网版",$H756="口腔诊所"),IFERROR(T756/同类汇总数据!E$11,0))))))))))</f>
        <v>1.27142434755252</v>
      </c>
      <c r="AG756" s="61">
        <f>IF(AND($G756="正式版",$H756="中西医诊所"),IFERROR(U756/同类汇总数据!F$3,0),IF(AND($G756="正式版",$H756="中医诊所"),IFERROR(U756/同类汇总数据!F$4,0),IF(AND($G756="正式版",$H756="口腔诊所"),IFERROR(U756/同类汇总数据!F$5,0),IF(AND($G756="检查版",$H756="中西医诊所"),IFERROR(U756/同类汇总数据!F$6,0),IF(AND($G756="检查版",$H756="中医诊所"),IFERROR(U756/同类汇总数据!F$7,0),IF(AND($G756="检查版",$H756="口腔诊所"),IFERROR(U756/同类汇总数据!F$8,0),IF(AND($G756="互联网版",$H756="中西医诊所"),IFERROR(U756/同类汇总数据!F$9,0),IF(AND($G756="互联网版",$H756="中医诊所"),IFERROR(U756/同类汇总数据!F$10,0),IF(AND($G756="互联网版",$H756="口腔诊所"),IFERROR(U756/同类汇总数据!F$11,0))))))))))</f>
        <v>1.35601217663723</v>
      </c>
      <c r="AH756" s="61">
        <f>IF(AND($G756="正式版",$H756="中西医诊所"),IFERROR(V756/同类汇总数据!G$3,0),IF(AND($G756="正式版",$H756="中医诊所"),IFERROR(V756/同类汇总数据!G$4,0),IF(AND($G756="正式版",$H756="口腔诊所"),IFERROR(V756/同类汇总数据!G$5,0),IF(AND($G756="检查版",$H756="中西医诊所"),IFERROR(V756/同类汇总数据!G$6,0),IF(AND($G756="检查版",$H756="中医诊所"),IFERROR(V756/同类汇总数据!G$7,0),IF(AND($G756="检查版",$H756="口腔诊所"),IFERROR(V756/同类汇总数据!G$8,0),IF(AND($G756="互联网版",$H756="中西医诊所"),IFERROR(V756/同类汇总数据!G$9,0),IF(AND($G756="互联网版",$H756="中医诊所"),IFERROR(V756/同类汇总数据!G$10,0),IF(AND($G756="互联网版",$H756="口腔诊所"),IFERROR(V756/同类汇总数据!G$11,0))))))))))</f>
        <v>0.116032408906648</v>
      </c>
      <c r="AI756" s="61">
        <f>IF(AND($G756="正式版",$H756="中西医诊所"),IFERROR(W756/同类汇总数据!H$3,0),IF(AND($G756="正式版",$H756="中医诊所"),IFERROR(W756/同类汇总数据!H$4,0),IF(AND($G756="正式版",$H756="口腔诊所"),IFERROR(W756/同类汇总数据!H$5,0),IF(AND($G756="检查版",$H756="中西医诊所"),IFERROR(W756/同类汇总数据!H$6,0),IF(AND($G756="检查版",$H756="中医诊所"),IFERROR(W756/同类汇总数据!H$7,0),IF(AND($G756="检查版",$H756="口腔诊所"),IFERROR(W756/同类汇总数据!H$8,0),IF(AND($G756="互联网版",$H756="中西医诊所"),IFERROR(W756/同类汇总数据!H$9,0),IF(AND($G756="互联网版",$H756="中医诊所"),IFERROR(W756/同类汇总数据!H$10,0),IF(AND($G756="互联网版",$H756="口腔诊所"),IFERROR(W756/同类汇总数据!H$11,0))))))))))</f>
        <v>0.172305147493206</v>
      </c>
      <c r="AJ756" s="61">
        <f>IF(AND($G756="正式版",$H756="中西医诊所"),IFERROR(X756/同类汇总数据!I$3,0),IF(AND($G756="正式版",$H756="中医诊所"),IFERROR(X756/同类汇总数据!I$4,0),IF(AND($G756="正式版",$H756="口腔诊所"),IFERROR(X756/同类汇总数据!I$5,0),IF(AND($G756="检查版",$H756="中西医诊所"),IFERROR(X756/同类汇总数据!I$6,0),IF(AND($G756="检查版",$H756="中医诊所"),IFERROR(X756/同类汇总数据!I$7,0),IF(AND($G756="检查版",$H756="口腔诊所"),IFERROR(X756/同类汇总数据!I$8,0),IF(AND($G756="互联网版",$H756="中西医诊所"),IFERROR(X756/同类汇总数据!I$9,0),IF(AND($G756="互联网版",$H756="中医诊所"),IFERROR(X756/同类汇总数据!I$10,0),IF(AND($G756="互联网版",$H756="口腔诊所"),IFERROR(X756/同类汇总数据!I$11,0))))))))))</f>
        <v>0.118488661209881</v>
      </c>
      <c r="AK756" s="61">
        <f>IF(AND($G756="正式版",$H756="中西医诊所"),IFERROR(Y756/同类汇总数据!J$3,0),IF(AND($G756="正式版",$H756="中医诊所"),IFERROR(Y756/同类汇总数据!J$4,0),IF(AND($G756="正式版",$H756="口腔诊所"),IFERROR(Y756/同类汇总数据!J$5,0),IF(AND($G756="检查版",$H756="中西医诊所"),IFERROR(Y756/同类汇总数据!J$6,0),IF(AND($G756="检查版",$H756="中医诊所"),IFERROR(Y756/同类汇总数据!J$7,0),IF(AND($G756="检查版",$H756="口腔诊所"),IFERROR(Y756/同类汇总数据!J$8,0),IF(AND($G756="互联网版",$H756="中西医诊所"),IFERROR(Y756/同类汇总数据!J$9,0),IF(AND($G756="互联网版",$H756="中医诊所"),IFERROR(Y756/同类汇总数据!J$10,0),IF(AND($G756="互联网版",$H756="口腔诊所"),IFERROR(Y756/同类汇总数据!J$11,0))))))))))</f>
        <v>0.121904621823885</v>
      </c>
      <c r="AL756" s="62" t="str">
        <f ca="1" t="shared" si="187"/>
        <v>-</v>
      </c>
      <c r="AM756" s="62" t="str">
        <f t="shared" si="188"/>
        <v>高于同行150%</v>
      </c>
      <c r="AN756" s="5" t="str">
        <f t="shared" si="189"/>
        <v>低于同行20%</v>
      </c>
      <c r="AO756" s="63">
        <f t="shared" si="190"/>
        <v>46104.380775463</v>
      </c>
      <c r="AP756" s="5" t="str">
        <f t="shared" si="191"/>
        <v/>
      </c>
      <c r="AQ756" s="60">
        <v>45577.598074294</v>
      </c>
    </row>
    <row r="757" ht="17" spans="1:43">
      <c r="A757" s="5">
        <f t="shared" si="195"/>
        <v>754</v>
      </c>
      <c r="B757" s="55" t="str">
        <f t="shared" si="184"/>
        <v>连续三月交易上升</v>
      </c>
      <c r="C757" s="2" t="str">
        <f t="shared" si="185"/>
        <v/>
      </c>
      <c r="D757" s="56" t="str">
        <f t="shared" si="186"/>
        <v>-</v>
      </c>
      <c r="E757" s="84" t="s">
        <v>2055</v>
      </c>
      <c r="F757" s="58">
        <v>45579.495269537</v>
      </c>
      <c r="G757" s="59" t="s">
        <v>38</v>
      </c>
      <c r="H757" s="59" t="s">
        <v>39</v>
      </c>
      <c r="I757" s="59" t="s">
        <v>40</v>
      </c>
      <c r="J757" s="59" t="s">
        <v>155</v>
      </c>
      <c r="K757" s="59" t="s">
        <v>2056</v>
      </c>
      <c r="L757" s="59"/>
      <c r="M757" s="60">
        <v>46103.4678240741</v>
      </c>
      <c r="N757" s="60">
        <v>46103.7015188889</v>
      </c>
      <c r="O757" s="60">
        <v>46103.700670162</v>
      </c>
      <c r="P757" s="60">
        <v>46081.3943103935</v>
      </c>
      <c r="Q757" s="60">
        <v>46102.4040959375</v>
      </c>
      <c r="R757" s="59">
        <v>16500</v>
      </c>
      <c r="S757" s="59">
        <v>79973</v>
      </c>
      <c r="T757" s="59">
        <v>237199.8</v>
      </c>
      <c r="U757" s="59">
        <v>196603.8</v>
      </c>
      <c r="V757" s="59">
        <v>9</v>
      </c>
      <c r="W757" s="59">
        <v>74</v>
      </c>
      <c r="X757" s="59">
        <v>207</v>
      </c>
      <c r="Y757" s="59">
        <v>162</v>
      </c>
      <c r="Z757" s="85" t="s">
        <v>2057</v>
      </c>
      <c r="AA757" s="59">
        <v>1.0981037233</v>
      </c>
      <c r="AB757" s="59">
        <v>-0.679986567</v>
      </c>
      <c r="AC757" s="59">
        <v>0.843009222</v>
      </c>
      <c r="AD757" s="61">
        <f>IF(AND($G757="正式版",$H757="中西医诊所"),IFERROR(R757/同类汇总数据!C$3,0),IF(AND($G757="正式版",$H757="中医诊所"),IFERROR(R757/同类汇总数据!C$4,0),IF(AND($G757="正式版",$H757="口腔诊所"),IFERROR(R757/同类汇总数据!C$5,0),IF(AND($G757="检查版",$H757="中西医诊所"),IFERROR(R757/同类汇总数据!C$6,0),IF(AND($G757="检查版",$H757="中医诊所"),IFERROR(R757/同类汇总数据!C$7,0),IF(AND($G757="检查版",$H757="口腔诊所"),IFERROR(R757/同类汇总数据!C$8,0),IF(AND($G757="互联网版",$H757="中西医诊所"),IFERROR(R757/同类汇总数据!C$9,0),IF(AND($G757="互联网版",$H757="中医诊所"),IFERROR(R757/同类汇总数据!C$10,0),IF(AND($G757="互联网版",$H757="口腔诊所"),IFERROR(R757/同类汇总数据!C$11,0))))))))))</f>
        <v>1.80293346962085</v>
      </c>
      <c r="AE757" s="61">
        <f>IF(AND($G757="正式版",$H757="中西医诊所"),IFERROR(S757/同类汇总数据!D$3,0),IF(AND($G757="正式版",$H757="中医诊所"),IFERROR(S757/同类汇总数据!D$4,0),IF(AND($G757="正式版",$H757="口腔诊所"),IFERROR(S757/同类汇总数据!D$5,0),IF(AND($G757="检查版",$H757="中西医诊所"),IFERROR(S757/同类汇总数据!D$6,0),IF(AND($G757="检查版",$H757="中医诊所"),IFERROR(S757/同类汇总数据!D$7,0),IF(AND($G757="检查版",$H757="口腔诊所"),IFERROR(S757/同类汇总数据!D$8,0),IF(AND($G757="互联网版",$H757="中西医诊所"),IFERROR(S757/同类汇总数据!D$9,0),IF(AND($G757="互联网版",$H757="中医诊所"),IFERROR(S757/同类汇总数据!D$10,0),IF(AND($G757="互联网版",$H757="口腔诊所"),IFERROR(S757/同类汇总数据!D$11,0))))))))))</f>
        <v>2.19201972066939</v>
      </c>
      <c r="AF757" s="61">
        <f>IF(AND($G757="正式版",$H757="中西医诊所"),IFERROR(T757/同类汇总数据!E$3,0),IF(AND($G757="正式版",$H757="中医诊所"),IFERROR(T757/同类汇总数据!E$4,0),IF(AND($G757="正式版",$H757="口腔诊所"),IFERROR(T757/同类汇总数据!E$5,0),IF(AND($G757="检查版",$H757="中西医诊所"),IFERROR(T757/同类汇总数据!E$6,0),IF(AND($G757="检查版",$H757="中医诊所"),IFERROR(T757/同类汇总数据!E$7,0),IF(AND($G757="检查版",$H757="口腔诊所"),IFERROR(T757/同类汇总数据!E$8,0),IF(AND($G757="互联网版",$H757="中西医诊所"),IFERROR(T757/同类汇总数据!E$9,0),IF(AND($G757="互联网版",$H757="中医诊所"),IFERROR(T757/同类汇总数据!E$10,0),IF(AND($G757="互联网版",$H757="口腔诊所"),IFERROR(T757/同类汇总数据!E$11,0))))))))))</f>
        <v>2.17382743078134</v>
      </c>
      <c r="AG757" s="61">
        <f>IF(AND($G757="正式版",$H757="中西医诊所"),IFERROR(U757/同类汇总数据!F$3,0),IF(AND($G757="正式版",$H757="中医诊所"),IFERROR(U757/同类汇总数据!F$4,0),IF(AND($G757="正式版",$H757="口腔诊所"),IFERROR(U757/同类汇总数据!F$5,0),IF(AND($G757="检查版",$H757="中西医诊所"),IFERROR(U757/同类汇总数据!F$6,0),IF(AND($G757="检查版",$H757="中医诊所"),IFERROR(U757/同类汇总数据!F$7,0),IF(AND($G757="检查版",$H757="口腔诊所"),IFERROR(U757/同类汇总数据!F$8,0),IF(AND($G757="互联网版",$H757="中西医诊所"),IFERROR(U757/同类汇总数据!F$9,0),IF(AND($G757="互联网版",$H757="中医诊所"),IFERROR(U757/同类汇总数据!F$10,0),IF(AND($G757="互联网版",$H757="口腔诊所"),IFERROR(U757/同类汇总数据!F$11,0))))))))))</f>
        <v>2.04959635568604</v>
      </c>
      <c r="AH757" s="61">
        <f>IF(AND($G757="正式版",$H757="中西医诊所"),IFERROR(V757/同类汇总数据!G$3,0),IF(AND($G757="正式版",$H757="中医诊所"),IFERROR(V757/同类汇总数据!G$4,0),IF(AND($G757="正式版",$H757="口腔诊所"),IFERROR(V757/同类汇总数据!G$5,0),IF(AND($G757="检查版",$H757="中西医诊所"),IFERROR(V757/同类汇总数据!G$6,0),IF(AND($G757="检查版",$H757="中医诊所"),IFERROR(V757/同类汇总数据!G$7,0),IF(AND($G757="检查版",$H757="口腔诊所"),IFERROR(V757/同类汇总数据!G$8,0),IF(AND($G757="互联网版",$H757="中西医诊所"),IFERROR(V757/同类汇总数据!G$9,0),IF(AND($G757="互联网版",$H757="中医诊所"),IFERROR(V757/同类汇总数据!G$10,0),IF(AND($G757="互联网版",$H757="口腔诊所"),IFERROR(V757/同类汇总数据!G$11,0))))))))))</f>
        <v>0.0949356072872572</v>
      </c>
      <c r="AI757" s="61">
        <f>IF(AND($G757="正式版",$H757="中西医诊所"),IFERROR(W757/同类汇总数据!H$3,0),IF(AND($G757="正式版",$H757="中医诊所"),IFERROR(W757/同类汇总数据!H$4,0),IF(AND($G757="正式版",$H757="口腔诊所"),IFERROR(W757/同类汇总数据!H$5,0),IF(AND($G757="检查版",$H757="中西医诊所"),IFERROR(W757/同类汇总数据!H$6,0),IF(AND($G757="检查版",$H757="中医诊所"),IFERROR(W757/同类汇总数据!H$7,0),IF(AND($G757="检查版",$H757="口腔诊所"),IFERROR(W757/同类汇总数据!H$8,0),IF(AND($G757="互联网版",$H757="中西医诊所"),IFERROR(W757/同类汇总数据!H$9,0),IF(AND($G757="互联网版",$H757="中医诊所"),IFERROR(W757/同类汇总数据!H$10,0),IF(AND($G757="互联网版",$H757="口腔诊所"),IFERROR(W757/同类汇总数据!H$11,0))))))))))</f>
        <v>0.202390173245988</v>
      </c>
      <c r="AJ757" s="61">
        <f>IF(AND($G757="正式版",$H757="中西医诊所"),IFERROR(X757/同类汇总数据!I$3,0),IF(AND($G757="正式版",$H757="中医诊所"),IFERROR(X757/同类汇总数据!I$4,0),IF(AND($G757="正式版",$H757="口腔诊所"),IFERROR(X757/同类汇总数据!I$5,0),IF(AND($G757="检查版",$H757="中西医诊所"),IFERROR(X757/同类汇总数据!I$6,0),IF(AND($G757="检查版",$H757="中医诊所"),IFERROR(X757/同类汇总数据!I$7,0),IF(AND($G757="检查版",$H757="口腔诊所"),IFERROR(X757/同类汇总数据!I$8,0),IF(AND($G757="互联网版",$H757="中西医诊所"),IFERROR(X757/同类汇总数据!I$9,0),IF(AND($G757="互联网版",$H757="中医诊所"),IFERROR(X757/同类汇总数据!I$10,0),IF(AND($G757="互联网版",$H757="口腔诊所"),IFERROR(X757/同类汇总数据!I$11,0))))))))))</f>
        <v>0.183038454257054</v>
      </c>
      <c r="AK757" s="61">
        <f>IF(AND($G757="正式版",$H757="中西医诊所"),IFERROR(Y757/同类汇总数据!J$3,0),IF(AND($G757="正式版",$H757="中医诊所"),IFERROR(Y757/同类汇总数据!J$4,0),IF(AND($G757="正式版",$H757="口腔诊所"),IFERROR(Y757/同类汇总数据!J$5,0),IF(AND($G757="检查版",$H757="中西医诊所"),IFERROR(Y757/同类汇总数据!J$6,0),IF(AND($G757="检查版",$H757="中医诊所"),IFERROR(Y757/同类汇总数据!J$7,0),IF(AND($G757="检查版",$H757="口腔诊所"),IFERROR(Y757/同类汇总数据!J$8,0),IF(AND($G757="互联网版",$H757="中西医诊所"),IFERROR(Y757/同类汇总数据!J$9,0),IF(AND($G757="互联网版",$H757="中医诊所"),IFERROR(Y757/同类汇总数据!J$10,0),IF(AND($G757="互联网版",$H757="口腔诊所"),IFERROR(Y757/同类汇总数据!J$11,0))))))))))</f>
        <v>0.161873350290733</v>
      </c>
      <c r="AL757" s="62" t="str">
        <f ca="1" t="shared" si="187"/>
        <v>-</v>
      </c>
      <c r="AM757" s="62" t="str">
        <f t="shared" si="188"/>
        <v>高于同行100%</v>
      </c>
      <c r="AN757" s="5" t="str">
        <f t="shared" si="189"/>
        <v>低于同行50%</v>
      </c>
      <c r="AO757" s="63">
        <f t="shared" si="190"/>
        <v>46103.7015188889</v>
      </c>
      <c r="AP757" s="5" t="str">
        <f t="shared" si="191"/>
        <v/>
      </c>
      <c r="AQ757" s="60">
        <v>45577.6022422454</v>
      </c>
    </row>
    <row r="758" ht="17" spans="1:43">
      <c r="A758" s="5">
        <f t="shared" si="195"/>
        <v>755</v>
      </c>
      <c r="B758" s="55" t="str">
        <f t="shared" si="184"/>
        <v>交易波动较大</v>
      </c>
      <c r="C758" s="2" t="str">
        <f t="shared" si="185"/>
        <v>本月交易额降超20%</v>
      </c>
      <c r="D758" s="56" t="str">
        <f t="shared" si="186"/>
        <v>-</v>
      </c>
      <c r="E758" s="84" t="s">
        <v>2058</v>
      </c>
      <c r="F758" s="58">
        <v>45579.496013206</v>
      </c>
      <c r="G758" s="59" t="s">
        <v>38</v>
      </c>
      <c r="H758" s="59" t="s">
        <v>39</v>
      </c>
      <c r="I758" s="59" t="s">
        <v>40</v>
      </c>
      <c r="J758" s="59" t="s">
        <v>155</v>
      </c>
      <c r="K758" s="59" t="s">
        <v>2059</v>
      </c>
      <c r="L758" s="59"/>
      <c r="M758" s="60">
        <v>46104.3833217593</v>
      </c>
      <c r="N758" s="60">
        <v>46104.3916298958</v>
      </c>
      <c r="O758" s="60">
        <v>46104.3928609375</v>
      </c>
      <c r="P758" s="60">
        <v>46100.5471606713</v>
      </c>
      <c r="Q758" s="60">
        <v>46104.3916560301</v>
      </c>
      <c r="R758" s="59">
        <v>15339.95</v>
      </c>
      <c r="S758" s="59">
        <v>46904.82</v>
      </c>
      <c r="T758" s="59">
        <v>196052.6</v>
      </c>
      <c r="U758" s="59">
        <v>165641</v>
      </c>
      <c r="V758" s="59">
        <v>83</v>
      </c>
      <c r="W758" s="59">
        <v>225</v>
      </c>
      <c r="X758" s="59">
        <v>905</v>
      </c>
      <c r="Y758" s="59">
        <v>797</v>
      </c>
      <c r="Z758" s="59">
        <v>397.0383693046</v>
      </c>
      <c r="AA758" s="59">
        <v>-0.2307580535</v>
      </c>
      <c r="AB758" s="59">
        <v>-0.3084527585</v>
      </c>
      <c r="AC758" s="59">
        <v>-0.0676136699</v>
      </c>
      <c r="AD758" s="61">
        <f>IF(AND($G758="正式版",$H758="中西医诊所"),IFERROR(R758/同类汇总数据!C$3,0),IF(AND($G758="正式版",$H758="中医诊所"),IFERROR(R758/同类汇总数据!C$4,0),IF(AND($G758="正式版",$H758="口腔诊所"),IFERROR(R758/同类汇总数据!C$5,0),IF(AND($G758="检查版",$H758="中西医诊所"),IFERROR(R758/同类汇总数据!C$6,0),IF(AND($G758="检查版",$H758="中医诊所"),IFERROR(R758/同类汇总数据!C$7,0),IF(AND($G758="检查版",$H758="口腔诊所"),IFERROR(R758/同类汇总数据!C$8,0),IF(AND($G758="互联网版",$H758="中西医诊所"),IFERROR(R758/同类汇总数据!C$9,0),IF(AND($G758="互联网版",$H758="中医诊所"),IFERROR(R758/同类汇总数据!C$10,0),IF(AND($G758="互联网版",$H758="口腔诊所"),IFERROR(R758/同类汇总数据!C$11,0))))))))))</f>
        <v>1.67617631983699</v>
      </c>
      <c r="AE758" s="61">
        <f>IF(AND($G758="正式版",$H758="中西医诊所"),IFERROR(S758/同类汇总数据!D$3,0),IF(AND($G758="正式版",$H758="中医诊所"),IFERROR(S758/同类汇总数据!D$4,0),IF(AND($G758="正式版",$H758="口腔诊所"),IFERROR(S758/同类汇总数据!D$5,0),IF(AND($G758="检查版",$H758="中西医诊所"),IFERROR(S758/同类汇总数据!D$6,0),IF(AND($G758="检查版",$H758="中医诊所"),IFERROR(S758/同类汇总数据!D$7,0),IF(AND($G758="检查版",$H758="口腔诊所"),IFERROR(S758/同类汇总数据!D$8,0),IF(AND($G758="互联网版",$H758="中西医诊所"),IFERROR(S758/同类汇总数据!D$9,0),IF(AND($G758="互联网版",$H758="中医诊所"),IFERROR(S758/同类汇总数据!D$10,0),IF(AND($G758="互联网版",$H758="口腔诊所"),IFERROR(S758/同类汇总数据!D$11,0))))))))))</f>
        <v>1.28563753309802</v>
      </c>
      <c r="AF758" s="61">
        <f>IF(AND($G758="正式版",$H758="中西医诊所"),IFERROR(T758/同类汇总数据!E$3,0),IF(AND($G758="正式版",$H758="中医诊所"),IFERROR(T758/同类汇总数据!E$4,0),IF(AND($G758="正式版",$H758="口腔诊所"),IFERROR(T758/同类汇总数据!E$5,0),IF(AND($G758="检查版",$H758="中西医诊所"),IFERROR(T758/同类汇总数据!E$6,0),IF(AND($G758="检查版",$H758="中医诊所"),IFERROR(T758/同类汇总数据!E$7,0),IF(AND($G758="检查版",$H758="口腔诊所"),IFERROR(T758/同类汇总数据!E$8,0),IF(AND($G758="互联网版",$H758="中西医诊所"),IFERROR(T758/同类汇总数据!E$9,0),IF(AND($G758="互联网版",$H758="中医诊所"),IFERROR(T758/同类汇总数据!E$10,0),IF(AND($G758="互联网版",$H758="口腔诊所"),IFERROR(T758/同类汇总数据!E$11,0))))))))))</f>
        <v>1.79673220532227</v>
      </c>
      <c r="AG758" s="61">
        <f>IF(AND($G758="正式版",$H758="中西医诊所"),IFERROR(U758/同类汇总数据!F$3,0),IF(AND($G758="正式版",$H758="中医诊所"),IFERROR(U758/同类汇总数据!F$4,0),IF(AND($G758="正式版",$H758="口腔诊所"),IFERROR(U758/同类汇总数据!F$5,0),IF(AND($G758="检查版",$H758="中西医诊所"),IFERROR(U758/同类汇总数据!F$6,0),IF(AND($G758="检查版",$H758="中医诊所"),IFERROR(U758/同类汇总数据!F$7,0),IF(AND($G758="检查版",$H758="口腔诊所"),IFERROR(U758/同类汇总数据!F$8,0),IF(AND($G758="互联网版",$H758="中西医诊所"),IFERROR(U758/同类汇总数据!F$9,0),IF(AND($G758="互联网版",$H758="中医诊所"),IFERROR(U758/同类汇总数据!F$10,0),IF(AND($G758="互联网版",$H758="口腔诊所"),IFERROR(U758/同类汇总数据!F$11,0))))))))))</f>
        <v>1.72680889154834</v>
      </c>
      <c r="AH758" s="61">
        <f>IF(AND($G758="正式版",$H758="中西医诊所"),IFERROR(V758/同类汇总数据!G$3,0),IF(AND($G758="正式版",$H758="中医诊所"),IFERROR(V758/同类汇总数据!G$4,0),IF(AND($G758="正式版",$H758="口腔诊所"),IFERROR(V758/同类汇总数据!G$5,0),IF(AND($G758="检查版",$H758="中西医诊所"),IFERROR(V758/同类汇总数据!G$6,0),IF(AND($G758="检查版",$H758="中医诊所"),IFERROR(V758/同类汇总数据!G$7,0),IF(AND($G758="检查版",$H758="口腔诊所"),IFERROR(V758/同类汇总数据!G$8,0),IF(AND($G758="互联网版",$H758="中西医诊所"),IFERROR(V758/同类汇总数据!G$9,0),IF(AND($G758="互联网版",$H758="中医诊所"),IFERROR(V758/同类汇总数据!G$10,0),IF(AND($G758="互联网版",$H758="口腔诊所"),IFERROR(V758/同类汇总数据!G$11,0))))))))))</f>
        <v>0.875517267204705</v>
      </c>
      <c r="AI758" s="61">
        <f>IF(AND($G758="正式版",$H758="中西医诊所"),IFERROR(W758/同类汇总数据!H$3,0),IF(AND($G758="正式版",$H758="中医诊所"),IFERROR(W758/同类汇总数据!H$4,0),IF(AND($G758="正式版",$H758="口腔诊所"),IFERROR(W758/同类汇总数据!H$5,0),IF(AND($G758="检查版",$H758="中西医诊所"),IFERROR(W758/同类汇总数据!H$6,0),IF(AND($G758="检查版",$H758="中医诊所"),IFERROR(W758/同类汇总数据!H$7,0),IF(AND($G758="检查版",$H758="口腔诊所"),IFERROR(W758/同类汇总数据!H$8,0),IF(AND($G758="互联网版",$H758="中西医诊所"),IFERROR(W758/同类汇总数据!H$9,0),IF(AND($G758="互联网版",$H758="中医诊所"),IFERROR(W758/同类汇总数据!H$10,0),IF(AND($G758="互联网版",$H758="口腔诊所"),IFERROR(W758/同类汇总数据!H$11,0))))))))))</f>
        <v>0.615375526761451</v>
      </c>
      <c r="AJ758" s="61">
        <f>IF(AND($G758="正式版",$H758="中西医诊所"),IFERROR(X758/同类汇总数据!I$3,0),IF(AND($G758="正式版",$H758="中医诊所"),IFERROR(X758/同类汇总数据!I$4,0),IF(AND($G758="正式版",$H758="口腔诊所"),IFERROR(X758/同类汇总数据!I$5,0),IF(AND($G758="检查版",$H758="中西医诊所"),IFERROR(X758/同类汇总数据!I$6,0),IF(AND($G758="检查版",$H758="中医诊所"),IFERROR(X758/同类汇总数据!I$7,0),IF(AND($G758="检查版",$H758="口腔诊所"),IFERROR(X758/同类汇总数据!I$8,0),IF(AND($G758="互联网版",$H758="中西医诊所"),IFERROR(X758/同类汇总数据!I$9,0),IF(AND($G758="互联网版",$H758="中医诊所"),IFERROR(X758/同类汇总数据!I$10,0),IF(AND($G758="互联网版",$H758="口腔诊所"),IFERROR(X758/同类汇总数据!I$11,0))))))))))</f>
        <v>0.80024058503688</v>
      </c>
      <c r="AK758" s="61">
        <f>IF(AND($G758="正式版",$H758="中西医诊所"),IFERROR(Y758/同类汇总数据!J$3,0),IF(AND($G758="正式版",$H758="中医诊所"),IFERROR(Y758/同类汇总数据!J$4,0),IF(AND($G758="正式版",$H758="口腔诊所"),IFERROR(Y758/同类汇总数据!J$5,0),IF(AND($G758="检查版",$H758="中西医诊所"),IFERROR(Y758/同类汇总数据!J$6,0),IF(AND($G758="检查版",$H758="中医诊所"),IFERROR(Y758/同类汇总数据!J$7,0),IF(AND($G758="检查版",$H758="口腔诊所"),IFERROR(Y758/同类汇总数据!J$8,0),IF(AND($G758="互联网版",$H758="中西医诊所"),IFERROR(Y758/同类汇总数据!J$9,0),IF(AND($G758="互联网版",$H758="中医诊所"),IFERROR(Y758/同类汇总数据!J$10,0),IF(AND($G758="互联网版",$H758="口腔诊所"),IFERROR(Y758/同类汇总数据!J$11,0))))))))))</f>
        <v>0.796376914701937</v>
      </c>
      <c r="AL758" s="62" t="str">
        <f ca="1" t="shared" si="187"/>
        <v>-</v>
      </c>
      <c r="AM758" s="62" t="str">
        <f t="shared" si="188"/>
        <v>高于同行20%</v>
      </c>
      <c r="AN758" s="5" t="str">
        <f t="shared" si="189"/>
        <v/>
      </c>
      <c r="AO758" s="63">
        <f t="shared" si="190"/>
        <v>46104.3928609375</v>
      </c>
      <c r="AP758" s="5" t="str">
        <f t="shared" si="191"/>
        <v/>
      </c>
      <c r="AQ758" s="60">
        <v>45577.6042043866</v>
      </c>
    </row>
    <row r="759" ht="17" spans="1:43">
      <c r="A759" s="5">
        <f t="shared" si="195"/>
        <v>756</v>
      </c>
      <c r="B759" s="55" t="str">
        <f t="shared" si="184"/>
        <v>交易波动较大</v>
      </c>
      <c r="C759" s="2" t="str">
        <f t="shared" si="185"/>
        <v/>
      </c>
      <c r="D759" s="56" t="str">
        <f t="shared" si="186"/>
        <v>-</v>
      </c>
      <c r="E759" s="84" t="s">
        <v>2060</v>
      </c>
      <c r="F759" s="58">
        <v>45579.5934580556</v>
      </c>
      <c r="G759" s="59" t="s">
        <v>38</v>
      </c>
      <c r="H759" s="59" t="s">
        <v>63</v>
      </c>
      <c r="I759" s="59" t="s">
        <v>40</v>
      </c>
      <c r="J759" s="59" t="s">
        <v>53</v>
      </c>
      <c r="K759" s="59" t="s">
        <v>2061</v>
      </c>
      <c r="L759" s="59"/>
      <c r="M759" s="60">
        <v>46103.7346064815</v>
      </c>
      <c r="N759" s="60">
        <v>46103.7377735764</v>
      </c>
      <c r="O759" s="60">
        <v>46103.7369917824</v>
      </c>
      <c r="P759" s="60">
        <v>46019.4311844676</v>
      </c>
      <c r="Q759" s="60">
        <v>46099.6951597222</v>
      </c>
      <c r="R759" s="59">
        <v>8160</v>
      </c>
      <c r="S759" s="59">
        <v>19650</v>
      </c>
      <c r="T759" s="59">
        <v>68859.8</v>
      </c>
      <c r="U759" s="59">
        <v>62286.8</v>
      </c>
      <c r="V759" s="59">
        <v>12</v>
      </c>
      <c r="W759" s="59">
        <v>27</v>
      </c>
      <c r="X759" s="59">
        <v>99</v>
      </c>
      <c r="Y759" s="59">
        <v>85</v>
      </c>
      <c r="Z759" s="85" t="s">
        <v>2062</v>
      </c>
      <c r="AA759" s="59">
        <v>0.1571075256</v>
      </c>
      <c r="AB759" s="59">
        <v>-0.4730636283</v>
      </c>
      <c r="AC759" s="59">
        <v>0.4897324862</v>
      </c>
      <c r="AD759" s="61">
        <f>IF(AND($G759="正式版",$H759="中西医诊所"),IFERROR(R759/同类汇总数据!C$3,0),IF(AND($G759="正式版",$H759="中医诊所"),IFERROR(R759/同类汇总数据!C$4,0),IF(AND($G759="正式版",$H759="口腔诊所"),IFERROR(R759/同类汇总数据!C$5,0),IF(AND($G759="检查版",$H759="中西医诊所"),IFERROR(R759/同类汇总数据!C$6,0),IF(AND($G759="检查版",$H759="中医诊所"),IFERROR(R759/同类汇总数据!C$7,0),IF(AND($G759="检查版",$H759="口腔诊所"),IFERROR(R759/同类汇总数据!C$8,0),IF(AND($G759="互联网版",$H759="中西医诊所"),IFERROR(R759/同类汇总数据!C$9,0),IF(AND($G759="互联网版",$H759="中医诊所"),IFERROR(R759/同类汇总数据!C$10,0),IF(AND($G759="互联网版",$H759="口腔诊所"),IFERROR(R759/同类汇总数据!C$11,0))))))))))</f>
        <v>0.816200458493932</v>
      </c>
      <c r="AE759" s="61">
        <f>IF(AND($G759="正式版",$H759="中西医诊所"),IFERROR(S759/同类汇总数据!D$3,0),IF(AND($G759="正式版",$H759="中医诊所"),IFERROR(S759/同类汇总数据!D$4,0),IF(AND($G759="正式版",$H759="口腔诊所"),IFERROR(S759/同类汇总数据!D$5,0),IF(AND($G759="检查版",$H759="中西医诊所"),IFERROR(S759/同类汇总数据!D$6,0),IF(AND($G759="检查版",$H759="中医诊所"),IFERROR(S759/同类汇总数据!D$7,0),IF(AND($G759="检查版",$H759="口腔诊所"),IFERROR(S759/同类汇总数据!D$8,0),IF(AND($G759="互联网版",$H759="中西医诊所"),IFERROR(S759/同类汇总数据!D$9,0),IF(AND($G759="互联网版",$H759="中医诊所"),IFERROR(S759/同类汇总数据!D$10,0),IF(AND($G759="互联网版",$H759="口腔诊所"),IFERROR(S759/同类汇总数据!D$11,0))))))))))</f>
        <v>0.452443663618687</v>
      </c>
      <c r="AF759" s="61">
        <f>IF(AND($G759="正式版",$H759="中西医诊所"),IFERROR(T759/同类汇总数据!E$3,0),IF(AND($G759="正式版",$H759="中医诊所"),IFERROR(T759/同类汇总数据!E$4,0),IF(AND($G759="正式版",$H759="口腔诊所"),IFERROR(T759/同类汇总数据!E$5,0),IF(AND($G759="检查版",$H759="中西医诊所"),IFERROR(T759/同类汇总数据!E$6,0),IF(AND($G759="检查版",$H759="中医诊所"),IFERROR(T759/同类汇总数据!E$7,0),IF(AND($G759="检查版",$H759="口腔诊所"),IFERROR(T759/同类汇总数据!E$8,0),IF(AND($G759="互联网版",$H759="中西医诊所"),IFERROR(T759/同类汇总数据!E$9,0),IF(AND($G759="互联网版",$H759="中医诊所"),IFERROR(T759/同类汇总数据!E$10,0),IF(AND($G759="互联网版",$H759="口腔诊所"),IFERROR(T759/同类汇总数据!E$11,0))))))))))</f>
        <v>0.621102979885468</v>
      </c>
      <c r="AG759" s="61">
        <f>IF(AND($G759="正式版",$H759="中西医诊所"),IFERROR(U759/同类汇总数据!F$3,0),IF(AND($G759="正式版",$H759="中医诊所"),IFERROR(U759/同类汇总数据!F$4,0),IF(AND($G759="正式版",$H759="口腔诊所"),IFERROR(U759/同类汇总数据!F$5,0),IF(AND($G759="检查版",$H759="中西医诊所"),IFERROR(U759/同类汇总数据!F$6,0),IF(AND($G759="检查版",$H759="中医诊所"),IFERROR(U759/同类汇总数据!F$7,0),IF(AND($G759="检查版",$H759="口腔诊所"),IFERROR(U759/同类汇总数据!F$8,0),IF(AND($G759="互联网版",$H759="中西医诊所"),IFERROR(U759/同类汇总数据!F$9,0),IF(AND($G759="互联网版",$H759="中医诊所"),IFERROR(U759/同类汇总数据!F$10,0),IF(AND($G759="互联网版",$H759="口腔诊所"),IFERROR(U759/同类汇总数据!F$11,0))))))))))</f>
        <v>0.623503997102711</v>
      </c>
      <c r="AH759" s="61">
        <f>IF(AND($G759="正式版",$H759="中西医诊所"),IFERROR(V759/同类汇总数据!G$3,0),IF(AND($G759="正式版",$H759="中医诊所"),IFERROR(V759/同类汇总数据!G$4,0),IF(AND($G759="正式版",$H759="口腔诊所"),IFERROR(V759/同类汇总数据!G$5,0),IF(AND($G759="检查版",$H759="中西医诊所"),IFERROR(V759/同类汇总数据!G$6,0),IF(AND($G759="检查版",$H759="中医诊所"),IFERROR(V759/同类汇总数据!G$7,0),IF(AND($G759="检查版",$H759="口腔诊所"),IFERROR(V759/同类汇总数据!G$8,0),IF(AND($G759="互联网版",$H759="中西医诊所"),IFERROR(V759/同类汇总数据!G$9,0),IF(AND($G759="互联网版",$H759="中医诊所"),IFERROR(V759/同类汇总数据!G$10,0),IF(AND($G759="互联网版",$H759="口腔诊所"),IFERROR(V759/同类汇总数据!G$11,0))))))))))</f>
        <v>0.891768972384888</v>
      </c>
      <c r="AI759" s="61">
        <f>IF(AND($G759="正式版",$H759="中西医诊所"),IFERROR(W759/同类汇总数据!H$3,0),IF(AND($G759="正式版",$H759="中医诊所"),IFERROR(W759/同类汇总数据!H$4,0),IF(AND($G759="正式版",$H759="口腔诊所"),IFERROR(W759/同类汇总数据!H$5,0),IF(AND($G759="检查版",$H759="中西医诊所"),IFERROR(W759/同类汇总数据!H$6,0),IF(AND($G759="检查版",$H759="中医诊所"),IFERROR(W759/同类汇总数据!H$7,0),IF(AND($G759="检查版",$H759="口腔诊所"),IFERROR(W759/同类汇总数据!H$8,0),IF(AND($G759="互联网版",$H759="中西医诊所"),IFERROR(W759/同类汇总数据!H$9,0),IF(AND($G759="互联网版",$H759="中医诊所"),IFERROR(W759/同类汇总数据!H$10,0),IF(AND($G759="互联网版",$H759="口腔诊所"),IFERROR(W759/同类汇总数据!H$11,0))))))))))</f>
        <v>0.475466793927409</v>
      </c>
      <c r="AJ759" s="61">
        <f>IF(AND($G759="正式版",$H759="中西医诊所"),IFERROR(X759/同类汇总数据!I$3,0),IF(AND($G759="正式版",$H759="中医诊所"),IFERROR(X759/同类汇总数据!I$4,0),IF(AND($G759="正式版",$H759="口腔诊所"),IFERROR(X759/同类汇总数据!I$5,0),IF(AND($G759="检查版",$H759="中西医诊所"),IFERROR(X759/同类汇总数据!I$6,0),IF(AND($G759="检查版",$H759="中医诊所"),IFERROR(X759/同类汇总数据!I$7,0),IF(AND($G759="检查版",$H759="口腔诊所"),IFERROR(X759/同类汇总数据!I$8,0),IF(AND($G759="互联网版",$H759="中西医诊所"),IFERROR(X759/同类汇总数据!I$9,0),IF(AND($G759="互联网版",$H759="中医诊所"),IFERROR(X759/同类汇总数据!I$10,0),IF(AND($G759="互联网版",$H759="口腔诊所"),IFERROR(X759/同类汇总数据!I$11,0))))))))))</f>
        <v>0.67099765150822</v>
      </c>
      <c r="AK759" s="61">
        <f>IF(AND($G759="正式版",$H759="中西医诊所"),IFERROR(Y759/同类汇总数据!J$3,0),IF(AND($G759="正式版",$H759="中医诊所"),IFERROR(Y759/同类汇总数据!J$4,0),IF(AND($G759="正式版",$H759="口腔诊所"),IFERROR(Y759/同类汇总数据!J$5,0),IF(AND($G759="检查版",$H759="中西医诊所"),IFERROR(Y759/同类汇总数据!J$6,0),IF(AND($G759="检查版",$H759="中医诊所"),IFERROR(Y759/同类汇总数据!J$7,0),IF(AND($G759="检查版",$H759="口腔诊所"),IFERROR(Y759/同类汇总数据!J$8,0),IF(AND($G759="互联网版",$H759="中西医诊所"),IFERROR(Y759/同类汇总数据!J$9,0),IF(AND($G759="互联网版",$H759="中医诊所"),IFERROR(Y759/同类汇总数据!J$10,0),IF(AND($G759="互联网版",$H759="口腔诊所"),IFERROR(Y759/同类汇总数据!J$11,0))))))))))</f>
        <v>0.640026022705111</v>
      </c>
      <c r="AL759" s="62" t="str">
        <f ca="1" t="shared" si="187"/>
        <v>-</v>
      </c>
      <c r="AM759" s="62" t="str">
        <f t="shared" si="188"/>
        <v>低于同行50%</v>
      </c>
      <c r="AN759" s="5" t="str">
        <f t="shared" si="189"/>
        <v>低于同行50%</v>
      </c>
      <c r="AO759" s="63">
        <f t="shared" si="190"/>
        <v>46103.7377735764</v>
      </c>
      <c r="AP759" s="5" t="str">
        <f t="shared" si="191"/>
        <v/>
      </c>
      <c r="AQ759" s="60">
        <v>45579.494403588</v>
      </c>
    </row>
    <row r="760" ht="17" spans="1:43">
      <c r="A760" s="5">
        <f t="shared" si="195"/>
        <v>757</v>
      </c>
      <c r="B760" s="55" t="str">
        <f t="shared" si="184"/>
        <v>交易波动较大</v>
      </c>
      <c r="C760" s="2" t="str">
        <f t="shared" si="185"/>
        <v/>
      </c>
      <c r="D760" s="56" t="str">
        <f t="shared" si="186"/>
        <v>-</v>
      </c>
      <c r="E760" s="84" t="s">
        <v>2063</v>
      </c>
      <c r="F760" s="58">
        <v>45579.6003625694</v>
      </c>
      <c r="G760" s="59" t="s">
        <v>38</v>
      </c>
      <c r="H760" s="59" t="s">
        <v>66</v>
      </c>
      <c r="I760" s="59" t="s">
        <v>40</v>
      </c>
      <c r="J760" s="59" t="s">
        <v>85</v>
      </c>
      <c r="K760" s="59" t="s">
        <v>2064</v>
      </c>
      <c r="L760" s="59"/>
      <c r="M760" s="60">
        <v>46102.3683217593</v>
      </c>
      <c r="N760" s="60">
        <v>46102.7523809607</v>
      </c>
      <c r="O760" s="60">
        <v>46102.7489822801</v>
      </c>
      <c r="P760" s="60">
        <v>46098.5401062616</v>
      </c>
      <c r="Q760" s="60">
        <v>46102.7524039005</v>
      </c>
      <c r="R760" s="59">
        <v>9236.16</v>
      </c>
      <c r="S760" s="59">
        <v>30110.52</v>
      </c>
      <c r="T760" s="59">
        <v>119455.78</v>
      </c>
      <c r="U760" s="59">
        <v>101245.75</v>
      </c>
      <c r="V760" s="59">
        <v>69</v>
      </c>
      <c r="W760" s="59">
        <v>231</v>
      </c>
      <c r="X760" s="59">
        <v>901</v>
      </c>
      <c r="Y760" s="59">
        <v>776</v>
      </c>
      <c r="Z760" s="59">
        <v>225.4916481069</v>
      </c>
      <c r="AA760" s="59">
        <v>-0.1850815392</v>
      </c>
      <c r="AB760" s="59">
        <v>-0.2948121751</v>
      </c>
      <c r="AC760" s="59">
        <v>-0.2175144517</v>
      </c>
      <c r="AD760" s="61">
        <f>IF(AND($G760="正式版",$H760="中西医诊所"),IFERROR(R760/同类汇总数据!C$3,0),IF(AND($G760="正式版",$H760="中医诊所"),IFERROR(R760/同类汇总数据!C$4,0),IF(AND($G760="正式版",$H760="口腔诊所"),IFERROR(R760/同类汇总数据!C$5,0),IF(AND($G760="检查版",$H760="中西医诊所"),IFERROR(R760/同类汇总数据!C$6,0),IF(AND($G760="检查版",$H760="中医诊所"),IFERROR(R760/同类汇总数据!C$7,0),IF(AND($G760="检查版",$H760="口腔诊所"),IFERROR(R760/同类汇总数据!C$8,0),IF(AND($G760="互联网版",$H760="中西医诊所"),IFERROR(R760/同类汇总数据!C$9,0),IF(AND($G760="互联网版",$H760="中医诊所"),IFERROR(R760/同类汇总数据!C$10,0),IF(AND($G760="互联网版",$H760="口腔诊所"),IFERROR(R760/同类汇总数据!C$11,0))))))))))</f>
        <v>1.32951596363375</v>
      </c>
      <c r="AE760" s="61">
        <f>IF(AND($G760="正式版",$H760="中西医诊所"),IFERROR(S760/同类汇总数据!D$3,0),IF(AND($G760="正式版",$H760="中医诊所"),IFERROR(S760/同类汇总数据!D$4,0),IF(AND($G760="正式版",$H760="口腔诊所"),IFERROR(S760/同类汇总数据!D$5,0),IF(AND($G760="检查版",$H760="中西医诊所"),IFERROR(S760/同类汇总数据!D$6,0),IF(AND($G760="检查版",$H760="中医诊所"),IFERROR(S760/同类汇总数据!D$7,0),IF(AND($G760="检查版",$H760="口腔诊所"),IFERROR(S760/同类汇总数据!D$8,0),IF(AND($G760="互联网版",$H760="中西医诊所"),IFERROR(S760/同类汇总数据!D$9,0),IF(AND($G760="互联网版",$H760="中医诊所"),IFERROR(S760/同类汇总数据!D$10,0),IF(AND($G760="互联网版",$H760="口腔诊所"),IFERROR(S760/同类汇总数据!D$11,0))))))))))</f>
        <v>1.11709683674446</v>
      </c>
      <c r="AF760" s="61">
        <f>IF(AND($G760="正式版",$H760="中西医诊所"),IFERROR(T760/同类汇总数据!E$3,0),IF(AND($G760="正式版",$H760="中医诊所"),IFERROR(T760/同类汇总数据!E$4,0),IF(AND($G760="正式版",$H760="口腔诊所"),IFERROR(T760/同类汇总数据!E$5,0),IF(AND($G760="检查版",$H760="中西医诊所"),IFERROR(T760/同类汇总数据!E$6,0),IF(AND($G760="检查版",$H760="中医诊所"),IFERROR(T760/同类汇总数据!E$7,0),IF(AND($G760="检查版",$H760="口腔诊所"),IFERROR(T760/同类汇总数据!E$8,0),IF(AND($G760="互联网版",$H760="中西医诊所"),IFERROR(T760/同类汇总数据!E$9,0),IF(AND($G760="互联网版",$H760="中医诊所"),IFERROR(T760/同类汇总数据!E$10,0),IF(AND($G760="互联网版",$H760="口腔诊所"),IFERROR(T760/同类汇总数据!E$11,0))))))))))</f>
        <v>1.534934249997</v>
      </c>
      <c r="AG760" s="61">
        <f>IF(AND($G760="正式版",$H760="中西医诊所"),IFERROR(U760/同类汇总数据!F$3,0),IF(AND($G760="正式版",$H760="中医诊所"),IFERROR(U760/同类汇总数据!F$4,0),IF(AND($G760="正式版",$H760="口腔诊所"),IFERROR(U760/同类汇总数据!F$5,0),IF(AND($G760="检查版",$H760="中西医诊所"),IFERROR(U760/同类汇总数据!F$6,0),IF(AND($G760="检查版",$H760="中医诊所"),IFERROR(U760/同类汇总数据!F$7,0),IF(AND($G760="检查版",$H760="口腔诊所"),IFERROR(U760/同类汇总数据!F$8,0),IF(AND($G760="互联网版",$H760="中西医诊所"),IFERROR(U760/同类汇总数据!F$9,0),IF(AND($G760="互联网版",$H760="中医诊所"),IFERROR(U760/同类汇总数据!F$10,0),IF(AND($G760="互联网版",$H760="口腔诊所"),IFERROR(U760/同类汇总数据!F$11,0))))))))))</f>
        <v>1.51594949958057</v>
      </c>
      <c r="AH760" s="61">
        <f>IF(AND($G760="正式版",$H760="中西医诊所"),IFERROR(V760/同类汇总数据!G$3,0),IF(AND($G760="正式版",$H760="中医诊所"),IFERROR(V760/同类汇总数据!G$4,0),IF(AND($G760="正式版",$H760="口腔诊所"),IFERROR(V760/同类汇总数据!G$5,0),IF(AND($G760="检查版",$H760="中西医诊所"),IFERROR(V760/同类汇总数据!G$6,0),IF(AND($G760="检查版",$H760="中医诊所"),IFERROR(V760/同类汇总数据!G$7,0),IF(AND($G760="检查版",$H760="口腔诊所"),IFERROR(V760/同类汇总数据!G$8,0),IF(AND($G760="互联网版",$H760="中西医诊所"),IFERROR(V760/同类汇总数据!G$9,0),IF(AND($G760="互联网版",$H760="中医诊所"),IFERROR(V760/同类汇总数据!G$10,0),IF(AND($G760="互联网版",$H760="口腔诊所"),IFERROR(V760/同类汇总数据!G$11,0))))))))))</f>
        <v>1.55866334453011</v>
      </c>
      <c r="AI760" s="61">
        <f>IF(AND($G760="正式版",$H760="中西医诊所"),IFERROR(W760/同类汇总数据!H$3,0),IF(AND($G760="正式版",$H760="中医诊所"),IFERROR(W760/同类汇总数据!H$4,0),IF(AND($G760="正式版",$H760="口腔诊所"),IFERROR(W760/同类汇总数据!H$5,0),IF(AND($G760="检查版",$H760="中西医诊所"),IFERROR(W760/同类汇总数据!H$6,0),IF(AND($G760="检查版",$H760="中医诊所"),IFERROR(W760/同类汇总数据!H$7,0),IF(AND($G760="检查版",$H760="口腔诊所"),IFERROR(W760/同类汇总数据!H$8,0),IF(AND($G760="互联网版",$H760="中西医诊所"),IFERROR(W760/同类汇总数据!H$9,0),IF(AND($G760="互联网版",$H760="中医诊所"),IFERROR(W760/同类汇总数据!H$10,0),IF(AND($G760="互联网版",$H760="口腔诊所"),IFERROR(W760/同类汇总数据!H$11,0))))))))))</f>
        <v>1.31277821947492</v>
      </c>
      <c r="AJ760" s="61">
        <f>IF(AND($G760="正式版",$H760="中西医诊所"),IFERROR(X760/同类汇总数据!I$3,0),IF(AND($G760="正式版",$H760="中医诊所"),IFERROR(X760/同类汇总数据!I$4,0),IF(AND($G760="正式版",$H760="口腔诊所"),IFERROR(X760/同类汇总数据!I$5,0),IF(AND($G760="检查版",$H760="中西医诊所"),IFERROR(X760/同类汇总数据!I$6,0),IF(AND($G760="检查版",$H760="中医诊所"),IFERROR(X760/同类汇总数据!I$7,0),IF(AND($G760="检查版",$H760="口腔诊所"),IFERROR(X760/同类汇总数据!I$8,0),IF(AND($G760="互联网版",$H760="中西医诊所"),IFERROR(X760/同类汇总数据!I$9,0),IF(AND($G760="互联网版",$H760="中医诊所"),IFERROR(X760/同类汇总数据!I$10,0),IF(AND($G760="互联网版",$H760="口腔诊所"),IFERROR(X760/同类汇总数据!I$11,0))))))))))</f>
        <v>1.74513985329979</v>
      </c>
      <c r="AK760" s="61">
        <f>IF(AND($G760="正式版",$H760="中西医诊所"),IFERROR(Y760/同类汇总数据!J$3,0),IF(AND($G760="正式版",$H760="中医诊所"),IFERROR(Y760/同类汇总数据!J$4,0),IF(AND($G760="正式版",$H760="口腔诊所"),IFERROR(Y760/同类汇总数据!J$5,0),IF(AND($G760="检查版",$H760="中西医诊所"),IFERROR(Y760/同类汇总数据!J$6,0),IF(AND($G760="检查版",$H760="中医诊所"),IFERROR(Y760/同类汇总数据!J$7,0),IF(AND($G760="检查版",$H760="口腔诊所"),IFERROR(Y760/同类汇总数据!J$8,0),IF(AND($G760="互联网版",$H760="中西医诊所"),IFERROR(Y760/同类汇总数据!J$9,0),IF(AND($G760="互联网版",$H760="中医诊所"),IFERROR(Y760/同类汇总数据!J$10,0),IF(AND($G760="互联网版",$H760="口腔诊所"),IFERROR(Y760/同类汇总数据!J$11,0))))))))))</f>
        <v>1.70264603480946</v>
      </c>
      <c r="AL760" s="62" t="str">
        <f ca="1" t="shared" si="187"/>
        <v>-</v>
      </c>
      <c r="AM760" s="62" t="str">
        <f t="shared" si="188"/>
        <v/>
      </c>
      <c r="AN760" s="5" t="str">
        <f t="shared" si="189"/>
        <v>高于同行20%</v>
      </c>
      <c r="AO760" s="63">
        <f t="shared" si="190"/>
        <v>46102.7524039005</v>
      </c>
      <c r="AP760" s="5" t="str">
        <f t="shared" si="191"/>
        <v/>
      </c>
      <c r="AQ760" s="60">
        <v>45579.495269537</v>
      </c>
    </row>
    <row r="761" ht="17" spans="1:43">
      <c r="A761" s="5">
        <f t="shared" si="195"/>
        <v>758</v>
      </c>
      <c r="B761" s="55" t="str">
        <f t="shared" si="184"/>
        <v>连续三月交易上升</v>
      </c>
      <c r="C761" s="2" t="str">
        <f t="shared" si="185"/>
        <v/>
      </c>
      <c r="D761" s="56" t="str">
        <f t="shared" si="186"/>
        <v>-</v>
      </c>
      <c r="E761" s="84" t="s">
        <v>2065</v>
      </c>
      <c r="F761" s="58">
        <v>45579.7784253472</v>
      </c>
      <c r="G761" s="59" t="s">
        <v>38</v>
      </c>
      <c r="H761" s="59" t="s">
        <v>63</v>
      </c>
      <c r="I761" s="59" t="s">
        <v>40</v>
      </c>
      <c r="J761" s="59" t="s">
        <v>117</v>
      </c>
      <c r="K761" s="59" t="s">
        <v>2066</v>
      </c>
      <c r="L761" s="59"/>
      <c r="M761" s="60">
        <v>46103.3875231482</v>
      </c>
      <c r="N761" s="60">
        <v>46101.6408279861</v>
      </c>
      <c r="O761" s="60">
        <v>46101.6404354398</v>
      </c>
      <c r="P761" s="60">
        <v>45840.6238847222</v>
      </c>
      <c r="Q761" s="60">
        <v>46103.3883403819</v>
      </c>
      <c r="R761" s="59">
        <v>2990</v>
      </c>
      <c r="S761" s="59">
        <v>6950</v>
      </c>
      <c r="T761" s="59">
        <v>22248</v>
      </c>
      <c r="U761" s="59">
        <v>18888</v>
      </c>
      <c r="V761" s="59">
        <v>5</v>
      </c>
      <c r="W761" s="59">
        <v>15</v>
      </c>
      <c r="X761" s="59">
        <v>45</v>
      </c>
      <c r="Y761" s="59">
        <v>38</v>
      </c>
      <c r="Z761" s="59">
        <v>590.25</v>
      </c>
      <c r="AA761" s="59">
        <v>0.3238095238</v>
      </c>
      <c r="AB761" s="59">
        <v>-0.4775079618</v>
      </c>
      <c r="AC761" s="59">
        <v>-0.4178926183</v>
      </c>
      <c r="AD761" s="61">
        <f>IF(AND($G761="正式版",$H761="中西医诊所"),IFERROR(R761/同类汇总数据!C$3,0),IF(AND($G761="正式版",$H761="中医诊所"),IFERROR(R761/同类汇总数据!C$4,0),IF(AND($G761="正式版",$H761="口腔诊所"),IFERROR(R761/同类汇总数据!C$5,0),IF(AND($G761="检查版",$H761="中西医诊所"),IFERROR(R761/同类汇总数据!C$6,0),IF(AND($G761="检查版",$H761="中医诊所"),IFERROR(R761/同类汇总数据!C$7,0),IF(AND($G761="检查版",$H761="口腔诊所"),IFERROR(R761/同类汇总数据!C$8,0),IF(AND($G761="互联网版",$H761="中西医诊所"),IFERROR(R761/同类汇总数据!C$9,0),IF(AND($G761="互联网版",$H761="中医诊所"),IFERROR(R761/同类汇总数据!C$10,0),IF(AND($G761="互联网版",$H761="口腔诊所"),IFERROR(R761/同类汇总数据!C$11,0))))))))))</f>
        <v>0.299073452315791</v>
      </c>
      <c r="AE761" s="61">
        <f>IF(AND($G761="正式版",$H761="中西医诊所"),IFERROR(S761/同类汇总数据!D$3,0),IF(AND($G761="正式版",$H761="中医诊所"),IFERROR(S761/同类汇总数据!D$4,0),IF(AND($G761="正式版",$H761="口腔诊所"),IFERROR(S761/同类汇总数据!D$5,0),IF(AND($G761="检查版",$H761="中西医诊所"),IFERROR(S761/同类汇总数据!D$6,0),IF(AND($G761="检查版",$H761="中医诊所"),IFERROR(S761/同类汇总数据!D$7,0),IF(AND($G761="检查版",$H761="口腔诊所"),IFERROR(S761/同类汇总数据!D$8,0),IF(AND($G761="互联网版",$H761="中西医诊所"),IFERROR(S761/同类汇总数据!D$9,0),IF(AND($G761="互联网版",$H761="中医诊所"),IFERROR(S761/同类汇总数据!D$10,0),IF(AND($G761="互联网版",$H761="口腔诊所"),IFERROR(S761/同类汇总数据!D$11,0))))))))))</f>
        <v>0.160024603671749</v>
      </c>
      <c r="AF761" s="61">
        <f>IF(AND($G761="正式版",$H761="中西医诊所"),IFERROR(T761/同类汇总数据!E$3,0),IF(AND($G761="正式版",$H761="中医诊所"),IFERROR(T761/同类汇总数据!E$4,0),IF(AND($G761="正式版",$H761="口腔诊所"),IFERROR(T761/同类汇总数据!E$5,0),IF(AND($G761="检查版",$H761="中西医诊所"),IFERROR(T761/同类汇总数据!E$6,0),IF(AND($G761="检查版",$H761="中医诊所"),IFERROR(T761/同类汇总数据!E$7,0),IF(AND($G761="检查版",$H761="口腔诊所"),IFERROR(T761/同类汇总数据!E$8,0),IF(AND($G761="互联网版",$H761="中西医诊所"),IFERROR(T761/同类汇总数据!E$9,0),IF(AND($G761="互联网版",$H761="中医诊所"),IFERROR(T761/同类汇总数据!E$10,0),IF(AND($G761="互联网版",$H761="口腔诊所"),IFERROR(T761/同类汇总数据!E$11,0))))))))))</f>
        <v>0.200672948461829</v>
      </c>
      <c r="AG761" s="61">
        <f>IF(AND($G761="正式版",$H761="中西医诊所"),IFERROR(U761/同类汇总数据!F$3,0),IF(AND($G761="正式版",$H761="中医诊所"),IFERROR(U761/同类汇总数据!F$4,0),IF(AND($G761="正式版",$H761="口腔诊所"),IFERROR(U761/同类汇总数据!F$5,0),IF(AND($G761="检查版",$H761="中西医诊所"),IFERROR(U761/同类汇总数据!F$6,0),IF(AND($G761="检查版",$H761="中医诊所"),IFERROR(U761/同类汇总数据!F$7,0),IF(AND($G761="检查版",$H761="口腔诊所"),IFERROR(U761/同类汇总数据!F$8,0),IF(AND($G761="互联网版",$H761="中西医诊所"),IFERROR(U761/同类汇总数据!F$9,0),IF(AND($G761="互联网版",$H761="中医诊所"),IFERROR(U761/同类汇总数据!F$10,0),IF(AND($G761="互联网版",$H761="口腔诊所"),IFERROR(U761/同类汇总数据!F$11,0))))))))))</f>
        <v>0.189072861300886</v>
      </c>
      <c r="AH761" s="61">
        <f>IF(AND($G761="正式版",$H761="中西医诊所"),IFERROR(V761/同类汇总数据!G$3,0),IF(AND($G761="正式版",$H761="中医诊所"),IFERROR(V761/同类汇总数据!G$4,0),IF(AND($G761="正式版",$H761="口腔诊所"),IFERROR(V761/同类汇总数据!G$5,0),IF(AND($G761="检查版",$H761="中西医诊所"),IFERROR(V761/同类汇总数据!G$6,0),IF(AND($G761="检查版",$H761="中医诊所"),IFERROR(V761/同类汇总数据!G$7,0),IF(AND($G761="检查版",$H761="口腔诊所"),IFERROR(V761/同类汇总数据!G$8,0),IF(AND($G761="互联网版",$H761="中西医诊所"),IFERROR(V761/同类汇总数据!G$9,0),IF(AND($G761="互联网版",$H761="中医诊所"),IFERROR(V761/同类汇总数据!G$10,0),IF(AND($G761="互联网版",$H761="口腔诊所"),IFERROR(V761/同类汇总数据!G$11,0))))))))))</f>
        <v>0.37157040516037</v>
      </c>
      <c r="AI761" s="61">
        <f>IF(AND($G761="正式版",$H761="中西医诊所"),IFERROR(W761/同类汇总数据!H$3,0),IF(AND($G761="正式版",$H761="中医诊所"),IFERROR(W761/同类汇总数据!H$4,0),IF(AND($G761="正式版",$H761="口腔诊所"),IFERROR(W761/同类汇总数据!H$5,0),IF(AND($G761="检查版",$H761="中西医诊所"),IFERROR(W761/同类汇总数据!H$6,0),IF(AND($G761="检查版",$H761="中医诊所"),IFERROR(W761/同类汇总数据!H$7,0),IF(AND($G761="检查版",$H761="口腔诊所"),IFERROR(W761/同类汇总数据!H$8,0),IF(AND($G761="互联网版",$H761="中西医诊所"),IFERROR(W761/同类汇总数据!H$9,0),IF(AND($G761="互联网版",$H761="中医诊所"),IFERROR(W761/同类汇总数据!H$10,0),IF(AND($G761="互联网版",$H761="口腔诊所"),IFERROR(W761/同类汇总数据!H$11,0))))))))))</f>
        <v>0.26414821884856</v>
      </c>
      <c r="AJ761" s="61">
        <f>IF(AND($G761="正式版",$H761="中西医诊所"),IFERROR(X761/同类汇总数据!I$3,0),IF(AND($G761="正式版",$H761="中医诊所"),IFERROR(X761/同类汇总数据!I$4,0),IF(AND($G761="正式版",$H761="口腔诊所"),IFERROR(X761/同类汇总数据!I$5,0),IF(AND($G761="检查版",$H761="中西医诊所"),IFERROR(X761/同类汇总数据!I$6,0),IF(AND($G761="检查版",$H761="中医诊所"),IFERROR(X761/同类汇总数据!I$7,0),IF(AND($G761="检查版",$H761="口腔诊所"),IFERROR(X761/同类汇总数据!I$8,0),IF(AND($G761="互联网版",$H761="中西医诊所"),IFERROR(X761/同类汇总数据!I$9,0),IF(AND($G761="互联网版",$H761="中医诊所"),IFERROR(X761/同类汇总数据!I$10,0),IF(AND($G761="互联网版",$H761="口腔诊所"),IFERROR(X761/同类汇总数据!I$11,0))))))))))</f>
        <v>0.304998932503736</v>
      </c>
      <c r="AK761" s="61">
        <f>IF(AND($G761="正式版",$H761="中西医诊所"),IFERROR(Y761/同类汇总数据!J$3,0),IF(AND($G761="正式版",$H761="中医诊所"),IFERROR(Y761/同类汇总数据!J$4,0),IF(AND($G761="正式版",$H761="口腔诊所"),IFERROR(Y761/同类汇总数据!J$5,0),IF(AND($G761="检查版",$H761="中西医诊所"),IFERROR(Y761/同类汇总数据!J$6,0),IF(AND($G761="检查版",$H761="中医诊所"),IFERROR(Y761/同类汇总数据!J$7,0),IF(AND($G761="检查版",$H761="口腔诊所"),IFERROR(Y761/同类汇总数据!J$8,0),IF(AND($G761="互联网版",$H761="中西医诊所"),IFERROR(Y761/同类汇总数据!J$9,0),IF(AND($G761="互联网版",$H761="中医诊所"),IFERROR(Y761/同类汇总数据!J$10,0),IF(AND($G761="互联网版",$H761="口腔诊所"),IFERROR(Y761/同类汇总数据!J$11,0))))))))))</f>
        <v>0.286129280738756</v>
      </c>
      <c r="AL761" s="62" t="str">
        <f ca="1" t="shared" si="187"/>
        <v>-</v>
      </c>
      <c r="AM761" s="62" t="str">
        <f t="shared" si="188"/>
        <v>低于同行20%</v>
      </c>
      <c r="AN761" s="5" t="str">
        <f t="shared" si="189"/>
        <v>低于同行50%</v>
      </c>
      <c r="AO761" s="63">
        <f t="shared" si="190"/>
        <v>46103.3883403819</v>
      </c>
      <c r="AP761" s="5" t="str">
        <f t="shared" si="191"/>
        <v/>
      </c>
      <c r="AQ761" s="60">
        <v>45579.496013206</v>
      </c>
    </row>
    <row r="762" ht="17" spans="1:43">
      <c r="A762" s="5">
        <f t="shared" si="195"/>
        <v>759</v>
      </c>
      <c r="B762" s="55" t="str">
        <f t="shared" si="184"/>
        <v>连续三月交易上升</v>
      </c>
      <c r="C762" s="2" t="str">
        <f t="shared" si="185"/>
        <v/>
      </c>
      <c r="D762" s="56" t="str">
        <f t="shared" si="186"/>
        <v>-</v>
      </c>
      <c r="E762" s="84" t="s">
        <v>2067</v>
      </c>
      <c r="F762" s="58">
        <v>45579.7796957986</v>
      </c>
      <c r="G762" s="59" t="s">
        <v>38</v>
      </c>
      <c r="H762" s="59" t="s">
        <v>63</v>
      </c>
      <c r="I762" s="59" t="s">
        <v>40</v>
      </c>
      <c r="J762" s="59" t="s">
        <v>117</v>
      </c>
      <c r="K762" s="59" t="s">
        <v>2068</v>
      </c>
      <c r="L762" s="59"/>
      <c r="M762" s="60">
        <v>46104.3675810185</v>
      </c>
      <c r="N762" s="60">
        <v>46103.4049946991</v>
      </c>
      <c r="O762" s="60">
        <v>46103.4038633565</v>
      </c>
      <c r="P762" s="60">
        <v>46022.550445162</v>
      </c>
      <c r="Q762" s="60">
        <v>46101.4596627431</v>
      </c>
      <c r="R762" s="59">
        <v>15376</v>
      </c>
      <c r="S762" s="59">
        <v>43269</v>
      </c>
      <c r="T762" s="59">
        <v>109379</v>
      </c>
      <c r="U762" s="59">
        <v>98431</v>
      </c>
      <c r="V762" s="59">
        <v>7</v>
      </c>
      <c r="W762" s="59">
        <v>52</v>
      </c>
      <c r="X762" s="59">
        <v>121</v>
      </c>
      <c r="Y762" s="59">
        <v>108</v>
      </c>
      <c r="Z762" s="85" t="s">
        <v>2069</v>
      </c>
      <c r="AA762" s="59">
        <v>0.7113194115</v>
      </c>
      <c r="AB762" s="59">
        <v>-0.3806887768</v>
      </c>
      <c r="AC762" s="59">
        <v>0.1280081784</v>
      </c>
      <c r="AD762" s="61">
        <f>IF(AND($G762="正式版",$H762="中西医诊所"),IFERROR(R762/同类汇总数据!C$3,0),IF(AND($G762="正式版",$H762="中医诊所"),IFERROR(R762/同类汇总数据!C$4,0),IF(AND($G762="正式版",$H762="口腔诊所"),IFERROR(R762/同类汇总数据!C$5,0),IF(AND($G762="检查版",$H762="中西医诊所"),IFERROR(R762/同类汇总数据!C$6,0),IF(AND($G762="检查版",$H762="中医诊所"),IFERROR(R762/同类汇总数据!C$7,0),IF(AND($G762="检查版",$H762="口腔诊所"),IFERROR(R762/同类汇总数据!C$8,0),IF(AND($G762="互联网版",$H762="中西医诊所"),IFERROR(R762/同类汇总数据!C$9,0),IF(AND($G762="互联网版",$H762="中医诊所"),IFERROR(R762/同类汇总数据!C$10,0),IF(AND($G762="互联网版",$H762="口腔诊所"),IFERROR(R762/同类汇总数据!C$11,0))))))))))</f>
        <v>1.53797772669151</v>
      </c>
      <c r="AE762" s="61">
        <f>IF(AND($G762="正式版",$H762="中西医诊所"),IFERROR(S762/同类汇总数据!D$3,0),IF(AND($G762="正式版",$H762="中医诊所"),IFERROR(S762/同类汇总数据!D$4,0),IF(AND($G762="正式版",$H762="口腔诊所"),IFERROR(S762/同类汇总数据!D$5,0),IF(AND($G762="检查版",$H762="中西医诊所"),IFERROR(S762/同类汇总数据!D$6,0),IF(AND($G762="检查版",$H762="中医诊所"),IFERROR(S762/同类汇总数据!D$7,0),IF(AND($G762="检查版",$H762="口腔诊所"),IFERROR(S762/同类汇总数据!D$8,0),IF(AND($G762="互联网版",$H762="中西医诊所"),IFERROR(S762/同类汇总数据!D$9,0),IF(AND($G762="互联网版",$H762="中医诊所"),IFERROR(S762/同类汇总数据!D$10,0),IF(AND($G762="互联网版",$H762="口腔诊所"),IFERROR(S762/同类汇总数据!D$11,0))))))))))</f>
        <v>0.9962740397515</v>
      </c>
      <c r="AF762" s="61">
        <f>IF(AND($G762="正式版",$H762="中西医诊所"),IFERROR(T762/同类汇总数据!E$3,0),IF(AND($G762="正式版",$H762="中医诊所"),IFERROR(T762/同类汇总数据!E$4,0),IF(AND($G762="正式版",$H762="口腔诊所"),IFERROR(T762/同类汇总数据!E$5,0),IF(AND($G762="检查版",$H762="中西医诊所"),IFERROR(T762/同类汇总数据!E$6,0),IF(AND($G762="检查版",$H762="中医诊所"),IFERROR(T762/同类汇总数据!E$7,0),IF(AND($G762="检查版",$H762="口腔诊所"),IFERROR(T762/同类汇总数据!E$8,0),IF(AND($G762="互联网版",$H762="中西医诊所"),IFERROR(T762/同类汇总数据!E$9,0),IF(AND($G762="互联网版",$H762="中医诊所"),IFERROR(T762/同类汇总数据!E$10,0),IF(AND($G762="互联网版",$H762="口腔诊所"),IFERROR(T762/同类汇总数据!E$11,0))))))))))</f>
        <v>0.986578857866165</v>
      </c>
      <c r="AG762" s="61">
        <f>IF(AND($G762="正式版",$H762="中西医诊所"),IFERROR(U762/同类汇总数据!F$3,0),IF(AND($G762="正式版",$H762="中医诊所"),IFERROR(U762/同类汇总数据!F$4,0),IF(AND($G762="正式版",$H762="口腔诊所"),IFERROR(U762/同类汇总数据!F$5,0),IF(AND($G762="检查版",$H762="中西医诊所"),IFERROR(U762/同类汇总数据!F$6,0),IF(AND($G762="检查版",$H762="中医诊所"),IFERROR(U762/同类汇总数据!F$7,0),IF(AND($G762="检查版",$H762="口腔诊所"),IFERROR(U762/同类汇总数据!F$8,0),IF(AND($G762="互联网版",$H762="中西医诊所"),IFERROR(U762/同类汇总数据!F$9,0),IF(AND($G762="互联网版",$H762="中医诊所"),IFERROR(U762/同类汇总数据!F$10,0),IF(AND($G762="互联网版",$H762="口腔诊所"),IFERROR(U762/同类汇总数据!F$11,0))))))))))</f>
        <v>0.985315057746055</v>
      </c>
      <c r="AH762" s="61">
        <f>IF(AND($G762="正式版",$H762="中西医诊所"),IFERROR(V762/同类汇总数据!G$3,0),IF(AND($G762="正式版",$H762="中医诊所"),IFERROR(V762/同类汇总数据!G$4,0),IF(AND($G762="正式版",$H762="口腔诊所"),IFERROR(V762/同类汇总数据!G$5,0),IF(AND($G762="检查版",$H762="中西医诊所"),IFERROR(V762/同类汇总数据!G$6,0),IF(AND($G762="检查版",$H762="中医诊所"),IFERROR(V762/同类汇总数据!G$7,0),IF(AND($G762="检查版",$H762="口腔诊所"),IFERROR(V762/同类汇总数据!G$8,0),IF(AND($G762="互联网版",$H762="中西医诊所"),IFERROR(V762/同类汇总数据!G$9,0),IF(AND($G762="互联网版",$H762="中医诊所"),IFERROR(V762/同类汇总数据!G$10,0),IF(AND($G762="互联网版",$H762="口腔诊所"),IFERROR(V762/同类汇总数据!G$11,0))))))))))</f>
        <v>0.520198567224518</v>
      </c>
      <c r="AI762" s="61">
        <f>IF(AND($G762="正式版",$H762="中西医诊所"),IFERROR(W762/同类汇总数据!H$3,0),IF(AND($G762="正式版",$H762="中医诊所"),IFERROR(W762/同类汇总数据!H$4,0),IF(AND($G762="正式版",$H762="口腔诊所"),IFERROR(W762/同类汇总数据!H$5,0),IF(AND($G762="检查版",$H762="中西医诊所"),IFERROR(W762/同类汇总数据!H$6,0),IF(AND($G762="检查版",$H762="中医诊所"),IFERROR(W762/同类汇总数据!H$7,0),IF(AND($G762="检查版",$H762="口腔诊所"),IFERROR(W762/同类汇总数据!H$8,0),IF(AND($G762="互联网版",$H762="中西医诊所"),IFERROR(W762/同类汇总数据!H$9,0),IF(AND($G762="互联网版",$H762="中医诊所"),IFERROR(W762/同类汇总数据!H$10,0),IF(AND($G762="互联网版",$H762="口腔诊所"),IFERROR(W762/同类汇总数据!H$11,0))))))))))</f>
        <v>0.915713825341676</v>
      </c>
      <c r="AJ762" s="61">
        <f>IF(AND($G762="正式版",$H762="中西医诊所"),IFERROR(X762/同类汇总数据!I$3,0),IF(AND($G762="正式版",$H762="中医诊所"),IFERROR(X762/同类汇总数据!I$4,0),IF(AND($G762="正式版",$H762="口腔诊所"),IFERROR(X762/同类汇总数据!I$5,0),IF(AND($G762="检查版",$H762="中西医诊所"),IFERROR(X762/同类汇总数据!I$6,0),IF(AND($G762="检查版",$H762="中医诊所"),IFERROR(X762/同类汇总数据!I$7,0),IF(AND($G762="检查版",$H762="口腔诊所"),IFERROR(X762/同类汇总数据!I$8,0),IF(AND($G762="互联网版",$H762="中西医诊所"),IFERROR(X762/同类汇总数据!I$9,0),IF(AND($G762="互联网版",$H762="中医诊所"),IFERROR(X762/同类汇总数据!I$10,0),IF(AND($G762="互联网版",$H762="口腔诊所"),IFERROR(X762/同类汇总数据!I$11,0))))))))))</f>
        <v>0.820108240732269</v>
      </c>
      <c r="AK762" s="61">
        <f>IF(AND($G762="正式版",$H762="中西医诊所"),IFERROR(Y762/同类汇总数据!J$3,0),IF(AND($G762="正式版",$H762="中医诊所"),IFERROR(Y762/同类汇总数据!J$4,0),IF(AND($G762="正式版",$H762="口腔诊所"),IFERROR(Y762/同类汇总数据!J$5,0),IF(AND($G762="检查版",$H762="中西医诊所"),IFERROR(Y762/同类汇总数据!J$6,0),IF(AND($G762="检查版",$H762="中医诊所"),IFERROR(Y762/同类汇总数据!J$7,0),IF(AND($G762="检查版",$H762="口腔诊所"),IFERROR(Y762/同类汇总数据!J$8,0),IF(AND($G762="互联网版",$H762="中西医诊所"),IFERROR(Y762/同类汇总数据!J$9,0),IF(AND($G762="互联网版",$H762="中医诊所"),IFERROR(Y762/同类汇总数据!J$10,0),IF(AND($G762="互联网版",$H762="口腔诊所"),IFERROR(Y762/同类汇总数据!J$11,0))))))))))</f>
        <v>0.8132095347312</v>
      </c>
      <c r="AL762" s="62" t="str">
        <f ca="1" t="shared" si="187"/>
        <v>-</v>
      </c>
      <c r="AM762" s="62" t="str">
        <f t="shared" si="188"/>
        <v/>
      </c>
      <c r="AN762" s="5" t="str">
        <f t="shared" si="189"/>
        <v/>
      </c>
      <c r="AO762" s="63">
        <f t="shared" si="190"/>
        <v>46104.3675810185</v>
      </c>
      <c r="AP762" s="5" t="str">
        <f t="shared" si="191"/>
        <v/>
      </c>
      <c r="AQ762" s="60">
        <v>45579.5934580556</v>
      </c>
    </row>
    <row r="763" ht="17" spans="1:43">
      <c r="A763" s="5">
        <f t="shared" si="195"/>
        <v>760</v>
      </c>
      <c r="B763" s="55" t="str">
        <f t="shared" si="184"/>
        <v>连续三月交易上升</v>
      </c>
      <c r="C763" s="2" t="str">
        <f t="shared" si="185"/>
        <v/>
      </c>
      <c r="D763" s="56" t="str">
        <f t="shared" si="186"/>
        <v>-</v>
      </c>
      <c r="E763" s="84" t="s">
        <v>2070</v>
      </c>
      <c r="F763" s="58">
        <v>45579.782275162</v>
      </c>
      <c r="G763" s="59" t="s">
        <v>38</v>
      </c>
      <c r="H763" s="59" t="s">
        <v>39</v>
      </c>
      <c r="I763" s="59" t="s">
        <v>40</v>
      </c>
      <c r="J763" s="59" t="s">
        <v>149</v>
      </c>
      <c r="K763" s="59" t="s">
        <v>2071</v>
      </c>
      <c r="L763" s="59" t="s">
        <v>2072</v>
      </c>
      <c r="M763" s="60">
        <v>46104.3681944444</v>
      </c>
      <c r="N763" s="60">
        <v>46104.396763831</v>
      </c>
      <c r="O763" s="60">
        <v>46104.3918079514</v>
      </c>
      <c r="P763" s="60">
        <v>46099.8039977546</v>
      </c>
      <c r="Q763" s="60">
        <v>46104.3967732986</v>
      </c>
      <c r="R763" s="59">
        <v>7051.95</v>
      </c>
      <c r="S763" s="59">
        <v>19366.95</v>
      </c>
      <c r="T763" s="59">
        <v>57166.2</v>
      </c>
      <c r="U763" s="59">
        <v>44900.2</v>
      </c>
      <c r="V763" s="59">
        <v>87</v>
      </c>
      <c r="W763" s="59">
        <v>204</v>
      </c>
      <c r="X763" s="59">
        <v>513</v>
      </c>
      <c r="Y763" s="59">
        <v>445</v>
      </c>
      <c r="Z763" s="59">
        <v>130.1455072464</v>
      </c>
      <c r="AA763" s="59">
        <v>0.4279210266</v>
      </c>
      <c r="AB763" s="59">
        <v>-0.4403811487</v>
      </c>
      <c r="AC763" s="59">
        <v>-0.3253287101</v>
      </c>
      <c r="AD763" s="61">
        <f>IF(AND($G763="正式版",$H763="中西医诊所"),IFERROR(R763/同类汇总数据!C$3,0),IF(AND($G763="正式版",$H763="中医诊所"),IFERROR(R763/同类汇总数据!C$4,0),IF(AND($G763="正式版",$H763="口腔诊所"),IFERROR(R763/同类汇总数据!C$5,0),IF(AND($G763="检查版",$H763="中西医诊所"),IFERROR(R763/同类汇总数据!C$6,0),IF(AND($G763="检查版",$H763="中医诊所"),IFERROR(R763/同类汇总数据!C$7,0),IF(AND($G763="检查版",$H763="口腔诊所"),IFERROR(R763/同类汇总数据!C$8,0),IF(AND($G763="互联网版",$H763="中西医诊所"),IFERROR(R763/同类汇总数据!C$9,0),IF(AND($G763="互联网版",$H763="中医诊所"),IFERROR(R763/同类汇总数据!C$10,0),IF(AND($G763="互联网版",$H763="口腔诊所"),IFERROR(R763/同类汇总数据!C$11,0))))))))))</f>
        <v>0.770557374611681</v>
      </c>
      <c r="AE763" s="61">
        <f>IF(AND($G763="正式版",$H763="中西医诊所"),IFERROR(S763/同类汇总数据!D$3,0),IF(AND($G763="正式版",$H763="中医诊所"),IFERROR(S763/同类汇总数据!D$4,0),IF(AND($G763="正式版",$H763="口腔诊所"),IFERROR(S763/同类汇总数据!D$5,0),IF(AND($G763="检查版",$H763="中西医诊所"),IFERROR(S763/同类汇总数据!D$6,0),IF(AND($G763="检查版",$H763="中医诊所"),IFERROR(S763/同类汇总数据!D$7,0),IF(AND($G763="检查版",$H763="口腔诊所"),IFERROR(S763/同类汇总数据!D$8,0),IF(AND($G763="互联网版",$H763="中西医诊所"),IFERROR(S763/同类汇总数据!D$9,0),IF(AND($G763="互联网版",$H763="中医诊所"),IFERROR(S763/同类汇总数据!D$10,0),IF(AND($G763="互联网版",$H763="口腔诊所"),IFERROR(S763/同类汇总数据!D$11,0))))))))))</f>
        <v>0.530838362062422</v>
      </c>
      <c r="AF763" s="61">
        <f>IF(AND($G763="正式版",$H763="中西医诊所"),IFERROR(T763/同类汇总数据!E$3,0),IF(AND($G763="正式版",$H763="中医诊所"),IFERROR(T763/同类汇总数据!E$4,0),IF(AND($G763="正式版",$H763="口腔诊所"),IFERROR(T763/同类汇总数据!E$5,0),IF(AND($G763="检查版",$H763="中西医诊所"),IFERROR(T763/同类汇总数据!E$6,0),IF(AND($G763="检查版",$H763="中医诊所"),IFERROR(T763/同类汇总数据!E$7,0),IF(AND($G763="检查版",$H763="口腔诊所"),IFERROR(T763/同类汇总数据!E$8,0),IF(AND($G763="互联网版",$H763="中西医诊所"),IFERROR(T763/同类汇总数据!E$9,0),IF(AND($G763="互联网版",$H763="中医诊所"),IFERROR(T763/同类汇总数据!E$10,0),IF(AND($G763="互联网版",$H763="口腔诊所"),IFERROR(T763/同类汇总数据!E$11,0))))))))))</f>
        <v>0.523902017090792</v>
      </c>
      <c r="AG763" s="61">
        <f>IF(AND($G763="正式版",$H763="中西医诊所"),IFERROR(U763/同类汇总数据!F$3,0),IF(AND($G763="正式版",$H763="中医诊所"),IFERROR(U763/同类汇总数据!F$4,0),IF(AND($G763="正式版",$H763="口腔诊所"),IFERROR(U763/同类汇总数据!F$5,0),IF(AND($G763="检查版",$H763="中西医诊所"),IFERROR(U763/同类汇总数据!F$6,0),IF(AND($G763="检查版",$H763="中医诊所"),IFERROR(U763/同类汇总数据!F$7,0),IF(AND($G763="检查版",$H763="口腔诊所"),IFERROR(U763/同类汇总数据!F$8,0),IF(AND($G763="互联网版",$H763="中西医诊所"),IFERROR(U763/同类汇总数据!F$9,0),IF(AND($G763="互联网版",$H763="中医诊所"),IFERROR(U763/同类汇总数据!F$10,0),IF(AND($G763="互联网版",$H763="口腔诊所"),IFERROR(U763/同类汇总数据!F$11,0))))))))))</f>
        <v>0.46808498253632</v>
      </c>
      <c r="AH763" s="61">
        <f>IF(AND($G763="正式版",$H763="中西医诊所"),IFERROR(V763/同类汇总数据!G$3,0),IF(AND($G763="正式版",$H763="中医诊所"),IFERROR(V763/同类汇总数据!G$4,0),IF(AND($G763="正式版",$H763="口腔诊所"),IFERROR(V763/同类汇总数据!G$5,0),IF(AND($G763="检查版",$H763="中西医诊所"),IFERROR(V763/同类汇总数据!G$6,0),IF(AND($G763="检查版",$H763="中医诊所"),IFERROR(V763/同类汇总数据!G$7,0),IF(AND($G763="检查版",$H763="口腔诊所"),IFERROR(V763/同类汇总数据!G$8,0),IF(AND($G763="互联网版",$H763="中西医诊所"),IFERROR(V763/同类汇总数据!G$9,0),IF(AND($G763="互联网版",$H763="中医诊所"),IFERROR(V763/同类汇总数据!G$10,0),IF(AND($G763="互联网版",$H763="口腔诊所"),IFERROR(V763/同类汇总数据!G$11,0))))))))))</f>
        <v>0.917710870443486</v>
      </c>
      <c r="AI763" s="61">
        <f>IF(AND($G763="正式版",$H763="中西医诊所"),IFERROR(W763/同类汇总数据!H$3,0),IF(AND($G763="正式版",$H763="中医诊所"),IFERROR(W763/同类汇总数据!H$4,0),IF(AND($G763="正式版",$H763="口腔诊所"),IFERROR(W763/同类汇总数据!H$5,0),IF(AND($G763="检查版",$H763="中西医诊所"),IFERROR(W763/同类汇总数据!H$6,0),IF(AND($G763="检查版",$H763="中医诊所"),IFERROR(W763/同类汇总数据!H$7,0),IF(AND($G763="检查版",$H763="口腔诊所"),IFERROR(W763/同类汇总数据!H$8,0),IF(AND($G763="互联网版",$H763="中西医诊所"),IFERROR(W763/同类汇总数据!H$9,0),IF(AND($G763="互联网版",$H763="中医诊所"),IFERROR(W763/同类汇总数据!H$10,0),IF(AND($G763="互联网版",$H763="口腔诊所"),IFERROR(W763/同类汇总数据!H$11,0))))))))))</f>
        <v>0.557940477597049</v>
      </c>
      <c r="AJ763" s="61">
        <f>IF(AND($G763="正式版",$H763="中西医诊所"),IFERROR(X763/同类汇总数据!I$3,0),IF(AND($G763="正式版",$H763="中医诊所"),IFERROR(X763/同类汇总数据!I$4,0),IF(AND($G763="正式版",$H763="口腔诊所"),IFERROR(X763/同类汇总数据!I$5,0),IF(AND($G763="检查版",$H763="中西医诊所"),IFERROR(X763/同类汇总数据!I$6,0),IF(AND($G763="检查版",$H763="中医诊所"),IFERROR(X763/同类汇总数据!I$7,0),IF(AND($G763="检查版",$H763="口腔诊所"),IFERROR(X763/同类汇总数据!I$8,0),IF(AND($G763="互联网版",$H763="中西医诊所"),IFERROR(X763/同类汇总数据!I$9,0),IF(AND($G763="互联网版",$H763="中医诊所"),IFERROR(X763/同类汇总数据!I$10,0),IF(AND($G763="互联网版",$H763="口腔诊所"),IFERROR(X763/同类汇总数据!I$11,0))))))))))</f>
        <v>0.453617038810961</v>
      </c>
      <c r="AK763" s="61">
        <f>IF(AND($G763="正式版",$H763="中西医诊所"),IFERROR(Y763/同类汇总数据!J$3,0),IF(AND($G763="正式版",$H763="中医诊所"),IFERROR(Y763/同类汇总数据!J$4,0),IF(AND($G763="正式版",$H763="口腔诊所"),IFERROR(Y763/同类汇总数据!J$5,0),IF(AND($G763="检查版",$H763="中西医诊所"),IFERROR(Y763/同类汇总数据!J$6,0),IF(AND($G763="检查版",$H763="中医诊所"),IFERROR(Y763/同类汇总数据!J$7,0),IF(AND($G763="检查版",$H763="口腔诊所"),IFERROR(Y763/同类汇总数据!J$8,0),IF(AND($G763="互联网版",$H763="中西医诊所"),IFERROR(Y763/同类汇总数据!J$9,0),IF(AND($G763="互联网版",$H763="中医诊所"),IFERROR(Y763/同类汇总数据!J$10,0),IF(AND($G763="互联网版",$H763="口腔诊所"),IFERROR(Y763/同类汇总数据!J$11,0))))))))))</f>
        <v>0.444652104193679</v>
      </c>
      <c r="AL763" s="62" t="str">
        <f ca="1" t="shared" si="187"/>
        <v>-</v>
      </c>
      <c r="AM763" s="62" t="str">
        <f t="shared" si="188"/>
        <v/>
      </c>
      <c r="AN763" s="5" t="str">
        <f t="shared" si="189"/>
        <v/>
      </c>
      <c r="AO763" s="63">
        <f t="shared" si="190"/>
        <v>46104.3967732986</v>
      </c>
      <c r="AP763" s="5" t="str">
        <f t="shared" si="191"/>
        <v/>
      </c>
      <c r="AQ763" s="60">
        <v>45579.6003625694</v>
      </c>
    </row>
    <row r="764" ht="17" spans="1:43">
      <c r="A764" s="5">
        <f t="shared" ref="A764:A779" si="196">ROW()-3</f>
        <v>761</v>
      </c>
      <c r="B764" s="55" t="str">
        <f t="shared" si="184"/>
        <v>连续三月交易上升</v>
      </c>
      <c r="C764" s="2" t="str">
        <f t="shared" si="185"/>
        <v/>
      </c>
      <c r="D764" s="56" t="str">
        <f t="shared" si="186"/>
        <v>-</v>
      </c>
      <c r="E764" s="84" t="s">
        <v>2073</v>
      </c>
      <c r="F764" s="58">
        <v>45580.5827279514</v>
      </c>
      <c r="G764" s="59" t="s">
        <v>38</v>
      </c>
      <c r="H764" s="59" t="s">
        <v>39</v>
      </c>
      <c r="I764" s="59" t="s">
        <v>40</v>
      </c>
      <c r="J764" s="59" t="s">
        <v>182</v>
      </c>
      <c r="K764" s="59" t="s">
        <v>2074</v>
      </c>
      <c r="L764" s="59" t="s">
        <v>1331</v>
      </c>
      <c r="M764" s="60">
        <v>46104.3430902778</v>
      </c>
      <c r="N764" s="60">
        <v>46104.3683857986</v>
      </c>
      <c r="O764" s="60">
        <v>46104.3634943866</v>
      </c>
      <c r="P764" s="60">
        <v>46100.4697514931</v>
      </c>
      <c r="Q764" s="60">
        <v>46104.3684088657</v>
      </c>
      <c r="R764" s="59">
        <v>4817.11</v>
      </c>
      <c r="S764" s="59">
        <v>22600.38</v>
      </c>
      <c r="T764" s="59">
        <v>69135.33</v>
      </c>
      <c r="U764" s="59">
        <v>59543.74</v>
      </c>
      <c r="V764" s="59">
        <v>168</v>
      </c>
      <c r="W764" s="59">
        <v>714</v>
      </c>
      <c r="X764" s="59">
        <v>2086</v>
      </c>
      <c r="Y764" s="59">
        <v>1834</v>
      </c>
      <c r="Z764" s="59">
        <v>57.5760582524</v>
      </c>
      <c r="AA764" s="59">
        <v>0.2090717374</v>
      </c>
      <c r="AB764" s="59">
        <v>-0.3286426811</v>
      </c>
      <c r="AC764" s="59">
        <v>-0.3077375209</v>
      </c>
      <c r="AD764" s="61">
        <f>IF(AND($G764="正式版",$H764="中西医诊所"),IFERROR(R764/同类汇总数据!C$3,0),IF(AND($G764="正式版",$H764="中医诊所"),IFERROR(R764/同类汇总数据!C$4,0),IF(AND($G764="正式版",$H764="口腔诊所"),IFERROR(R764/同类汇总数据!C$5,0),IF(AND($G764="检查版",$H764="中西医诊所"),IFERROR(R764/同类汇总数据!C$6,0),IF(AND($G764="检查版",$H764="中医诊所"),IFERROR(R764/同类汇总数据!C$7,0),IF(AND($G764="检查版",$H764="口腔诊所"),IFERROR(R764/同类汇总数据!C$8,0),IF(AND($G764="互联网版",$H764="中西医诊所"),IFERROR(R764/同类汇总数据!C$9,0),IF(AND($G764="互联网版",$H764="中医诊所"),IFERROR(R764/同类汇总数据!C$10,0),IF(AND($G764="互联网版",$H764="口腔诊所"),IFERROR(R764/同类汇总数据!C$11,0))))))))))</f>
        <v>0.526359323990623</v>
      </c>
      <c r="AE764" s="61">
        <f>IF(AND($G764="正式版",$H764="中西医诊所"),IFERROR(S764/同类汇总数据!D$3,0),IF(AND($G764="正式版",$H764="中医诊所"),IFERROR(S764/同类汇总数据!D$4,0),IF(AND($G764="正式版",$H764="口腔诊所"),IFERROR(S764/同类汇总数据!D$5,0),IF(AND($G764="检查版",$H764="中西医诊所"),IFERROR(S764/同类汇总数据!D$6,0),IF(AND($G764="检查版",$H764="中医诊所"),IFERROR(S764/同类汇总数据!D$7,0),IF(AND($G764="检查版",$H764="口腔诊所"),IFERROR(S764/同类汇总数据!D$8,0),IF(AND($G764="互联网版",$H764="中西医诊所"),IFERROR(S764/同类汇总数据!D$9,0),IF(AND($G764="互联网版",$H764="中医诊所"),IFERROR(S764/同类汇总数据!D$10,0),IF(AND($G764="互联网版",$H764="口腔诊所"),IFERROR(S764/同类汇总数据!D$11,0))))))))))</f>
        <v>0.619465052638042</v>
      </c>
      <c r="AF764" s="61">
        <f>IF(AND($G764="正式版",$H764="中西医诊所"),IFERROR(T764/同类汇总数据!E$3,0),IF(AND($G764="正式版",$H764="中医诊所"),IFERROR(T764/同类汇总数据!E$4,0),IF(AND($G764="正式版",$H764="口腔诊所"),IFERROR(T764/同类汇总数据!E$5,0),IF(AND($G764="检查版",$H764="中西医诊所"),IFERROR(T764/同类汇总数据!E$6,0),IF(AND($G764="检查版",$H764="中医诊所"),IFERROR(T764/同类汇总数据!E$7,0),IF(AND($G764="检查版",$H764="口腔诊所"),IFERROR(T764/同类汇总数据!E$8,0),IF(AND($G764="互联网版",$H764="中西医诊所"),IFERROR(T764/同类汇总数据!E$9,0),IF(AND($G764="互联网版",$H764="中医诊所"),IFERROR(T764/同类汇总数据!E$10,0),IF(AND($G764="互联网版",$H764="口腔诊所"),IFERROR(T764/同类汇总数据!E$11,0))))))))))</f>
        <v>0.633593606698321</v>
      </c>
      <c r="AG764" s="61">
        <f>IF(AND($G764="正式版",$H764="中西医诊所"),IFERROR(U764/同类汇总数据!F$3,0),IF(AND($G764="正式版",$H764="中医诊所"),IFERROR(U764/同类汇总数据!F$4,0),IF(AND($G764="正式版",$H764="口腔诊所"),IFERROR(U764/同类汇总数据!F$5,0),IF(AND($G764="检查版",$H764="中西医诊所"),IFERROR(U764/同类汇总数据!F$6,0),IF(AND($G764="检查版",$H764="中医诊所"),IFERROR(U764/同类汇总数据!F$7,0),IF(AND($G764="检查版",$H764="口腔诊所"),IFERROR(U764/同类汇总数据!F$8,0),IF(AND($G764="互联网版",$H764="中西医诊所"),IFERROR(U764/同类汇总数据!F$9,0),IF(AND($G764="互联网版",$H764="中医诊所"),IFERROR(U764/同类汇总数据!F$10,0),IF(AND($G764="互联网版",$H764="口腔诊所"),IFERROR(U764/同类汇总数据!F$11,0))))))))))</f>
        <v>0.620744016686946</v>
      </c>
      <c r="AH764" s="61">
        <f>IF(AND($G764="正式版",$H764="中西医诊所"),IFERROR(V764/同类汇总数据!G$3,0),IF(AND($G764="正式版",$H764="中医诊所"),IFERROR(V764/同类汇总数据!G$4,0),IF(AND($G764="正式版",$H764="口腔诊所"),IFERROR(V764/同类汇总数据!G$5,0),IF(AND($G764="检查版",$H764="中西医诊所"),IFERROR(V764/同类汇总数据!G$6,0),IF(AND($G764="检查版",$H764="中医诊所"),IFERROR(V764/同类汇总数据!G$7,0),IF(AND($G764="检查版",$H764="口腔诊所"),IFERROR(V764/同类汇总数据!G$8,0),IF(AND($G764="互联网版",$H764="中西医诊所"),IFERROR(V764/同类汇总数据!G$9,0),IF(AND($G764="互联网版",$H764="中医诊所"),IFERROR(V764/同类汇总数据!G$10,0),IF(AND($G764="互联网版",$H764="口腔诊所"),IFERROR(V764/同类汇总数据!G$11,0))))))))))</f>
        <v>1.7721313360288</v>
      </c>
      <c r="AI764" s="61">
        <f>IF(AND($G764="正式版",$H764="中西医诊所"),IFERROR(W764/同类汇总数据!H$3,0),IF(AND($G764="正式版",$H764="中医诊所"),IFERROR(W764/同类汇总数据!H$4,0),IF(AND($G764="正式版",$H764="口腔诊所"),IFERROR(W764/同类汇总数据!H$5,0),IF(AND($G764="检查版",$H764="中西医诊所"),IFERROR(W764/同类汇总数据!H$6,0),IF(AND($G764="检查版",$H764="中医诊所"),IFERROR(W764/同类汇总数据!H$7,0),IF(AND($G764="检查版",$H764="口腔诊所"),IFERROR(W764/同类汇总数据!H$8,0),IF(AND($G764="互联网版",$H764="中西医诊所"),IFERROR(W764/同类汇总数据!H$9,0),IF(AND($G764="互联网版",$H764="中医诊所"),IFERROR(W764/同类汇总数据!H$10,0),IF(AND($G764="互联网版",$H764="口腔诊所"),IFERROR(W764/同类汇总数据!H$11,0))))))))))</f>
        <v>1.95279167158967</v>
      </c>
      <c r="AJ764" s="61">
        <f>IF(AND($G764="正式版",$H764="中西医诊所"),IFERROR(X764/同类汇总数据!I$3,0),IF(AND($G764="正式版",$H764="中医诊所"),IFERROR(X764/同类汇总数据!I$4,0),IF(AND($G764="正式版",$H764="口腔诊所"),IFERROR(X764/同类汇总数据!I$5,0),IF(AND($G764="检查版",$H764="中西医诊所"),IFERROR(X764/同类汇总数据!I$6,0),IF(AND($G764="检查版",$H764="中医诊所"),IFERROR(X764/同类汇总数据!I$7,0),IF(AND($G764="检查版",$H764="口腔诊所"),IFERROR(X764/同类汇总数据!I$8,0),IF(AND($G764="互联网版",$H764="中西医诊所"),IFERROR(X764/同类汇总数据!I$9,0),IF(AND($G764="互联网版",$H764="中医诊所"),IFERROR(X764/同类汇总数据!I$10,0),IF(AND($G764="互联网版",$H764="口腔诊所"),IFERROR(X764/同类汇总数据!I$11,0))))))))))</f>
        <v>1.8445324424165</v>
      </c>
      <c r="AK764" s="61">
        <f>IF(AND($G764="正式版",$H764="中西医诊所"),IFERROR(Y764/同类汇总数据!J$3,0),IF(AND($G764="正式版",$H764="中医诊所"),IFERROR(Y764/同类汇总数据!J$4,0),IF(AND($G764="正式版",$H764="口腔诊所"),IFERROR(Y764/同类汇总数据!J$5,0),IF(AND($G764="检查版",$H764="中西医诊所"),IFERROR(Y764/同类汇总数据!J$6,0),IF(AND($G764="检查版",$H764="中医诊所"),IFERROR(Y764/同类汇总数据!J$7,0),IF(AND($G764="检查版",$H764="口腔诊所"),IFERROR(Y764/同类汇总数据!J$8,0),IF(AND($G764="互联网版",$H764="中西医诊所"),IFERROR(Y764/同类汇总数据!J$9,0),IF(AND($G764="互联网版",$H764="中医诊所"),IFERROR(Y764/同类汇总数据!J$10,0),IF(AND($G764="互联网版",$H764="口腔诊所"),IFERROR(Y764/同类汇总数据!J$11,0))))))))))</f>
        <v>1.83256620020496</v>
      </c>
      <c r="AL764" s="62" t="str">
        <f ca="1" t="shared" si="187"/>
        <v>-</v>
      </c>
      <c r="AM764" s="62" t="str">
        <f t="shared" si="188"/>
        <v/>
      </c>
      <c r="AN764" s="5" t="str">
        <f t="shared" si="189"/>
        <v>高于同行150%</v>
      </c>
      <c r="AO764" s="63">
        <f t="shared" si="190"/>
        <v>46104.3684088657</v>
      </c>
      <c r="AP764" s="5" t="str">
        <f t="shared" si="191"/>
        <v/>
      </c>
      <c r="AQ764" s="60">
        <v>45579.7784253472</v>
      </c>
    </row>
    <row r="765" ht="17" spans="1:43">
      <c r="A765" s="5">
        <f t="shared" si="196"/>
        <v>762</v>
      </c>
      <c r="B765" s="55" t="str">
        <f t="shared" si="184"/>
        <v>交易波动较大</v>
      </c>
      <c r="C765" s="2" t="str">
        <f t="shared" si="185"/>
        <v/>
      </c>
      <c r="D765" s="56" t="str">
        <f t="shared" si="186"/>
        <v>-</v>
      </c>
      <c r="E765" s="84" t="s">
        <v>2075</v>
      </c>
      <c r="F765" s="58">
        <v>45580.7245784144</v>
      </c>
      <c r="G765" s="59" t="s">
        <v>38</v>
      </c>
      <c r="H765" s="59" t="s">
        <v>39</v>
      </c>
      <c r="I765" s="59" t="s">
        <v>40</v>
      </c>
      <c r="J765" s="59" t="s">
        <v>520</v>
      </c>
      <c r="K765" s="59" t="s">
        <v>2076</v>
      </c>
      <c r="L765" s="59"/>
      <c r="M765" s="60">
        <v>46104.3363425926</v>
      </c>
      <c r="N765" s="60">
        <v>46104.3740659491</v>
      </c>
      <c r="O765" s="60">
        <v>46103.5820678125</v>
      </c>
      <c r="P765" s="60">
        <v>46099.6734257986</v>
      </c>
      <c r="Q765" s="60">
        <v>46104.3740746991</v>
      </c>
      <c r="R765" s="59">
        <v>10881.27</v>
      </c>
      <c r="S765" s="59">
        <v>35766.3</v>
      </c>
      <c r="T765" s="59">
        <v>93265.68</v>
      </c>
      <c r="U765" s="59">
        <v>86260.44</v>
      </c>
      <c r="V765" s="59">
        <v>105</v>
      </c>
      <c r="W765" s="59">
        <v>333</v>
      </c>
      <c r="X765" s="59">
        <v>1007</v>
      </c>
      <c r="Y765" s="59">
        <v>917</v>
      </c>
      <c r="Z765" s="59">
        <v>390.1829864253</v>
      </c>
      <c r="AA765" s="59">
        <v>0.1458823582</v>
      </c>
      <c r="AB765" s="59">
        <v>0.1874118606</v>
      </c>
      <c r="AC765" s="59">
        <v>-0.3339739422</v>
      </c>
      <c r="AD765" s="61">
        <f>IF(AND($G765="正式版",$H765="中西医诊所"),IFERROR(R765/同类汇总数据!C$3,0),IF(AND($G765="正式版",$H765="中医诊所"),IFERROR(R765/同类汇总数据!C$4,0),IF(AND($G765="正式版",$H765="口腔诊所"),IFERROR(R765/同类汇总数据!C$5,0),IF(AND($G765="检查版",$H765="中西医诊所"),IFERROR(R765/同类汇总数据!C$6,0),IF(AND($G765="检查版",$H765="中医诊所"),IFERROR(R765/同类汇总数据!C$7,0),IF(AND($G765="检查版",$H765="口腔诊所"),IFERROR(R765/同类汇总数据!C$8,0),IF(AND($G765="互联网版",$H765="中西医诊所"),IFERROR(R765/同类汇总数据!C$9,0),IF(AND($G765="互联网版",$H765="中医诊所"),IFERROR(R765/同类汇总数据!C$10,0),IF(AND($G765="互联网版",$H765="口腔诊所"),IFERROR(R765/同类汇总数据!C$11,0))))))))))</f>
        <v>1.18898217424129</v>
      </c>
      <c r="AE765" s="61">
        <f>IF(AND($G765="正式版",$H765="中西医诊所"),IFERROR(S765/同类汇总数据!D$3,0),IF(AND($G765="正式版",$H765="中医诊所"),IFERROR(S765/同类汇总数据!D$4,0),IF(AND($G765="正式版",$H765="口腔诊所"),IFERROR(S765/同类汇总数据!D$5,0),IF(AND($G765="检查版",$H765="中西医诊所"),IFERROR(S765/同类汇总数据!D$6,0),IF(AND($G765="检查版",$H765="中医诊所"),IFERROR(S765/同类汇总数据!D$7,0),IF(AND($G765="检查版",$H765="口腔诊所"),IFERROR(S765/同类汇总数据!D$8,0),IF(AND($G765="互联网版",$H765="中西医诊所"),IFERROR(S765/同类汇总数据!D$9,0),IF(AND($G765="互联网版",$H765="中医诊所"),IFERROR(S765/同类汇总数据!D$10,0),IF(AND($G765="互联网版",$H765="口腔诊所"),IFERROR(S765/同类汇总数据!D$11,0))))))))))</f>
        <v>0.980336300193537</v>
      </c>
      <c r="AF765" s="61">
        <f>IF(AND($G765="正式版",$H765="中西医诊所"),IFERROR(T765/同类汇总数据!E$3,0),IF(AND($G765="正式版",$H765="中医诊所"),IFERROR(T765/同类汇总数据!E$4,0),IF(AND($G765="正式版",$H765="口腔诊所"),IFERROR(T765/同类汇总数据!E$5,0),IF(AND($G765="检查版",$H765="中西医诊所"),IFERROR(T765/同类汇总数据!E$6,0),IF(AND($G765="检查版",$H765="中医诊所"),IFERROR(T765/同类汇总数据!E$7,0),IF(AND($G765="检查版",$H765="口腔诊所"),IFERROR(T765/同类汇总数据!E$8,0),IF(AND($G765="互联网版",$H765="中西医诊所"),IFERROR(T765/同类汇总数据!E$9,0),IF(AND($G765="互联网版",$H765="中医诊所"),IFERROR(T765/同类汇总数据!E$10,0),IF(AND($G765="互联网版",$H765="口腔诊所"),IFERROR(T765/同类汇总数据!E$11,0))))))))))</f>
        <v>0.85473720270622</v>
      </c>
      <c r="AG765" s="61">
        <f>IF(AND($G765="正式版",$H765="中西医诊所"),IFERROR(U765/同类汇总数据!F$3,0),IF(AND($G765="正式版",$H765="中医诊所"),IFERROR(U765/同类汇总数据!F$4,0),IF(AND($G765="正式版",$H765="口腔诊所"),IFERROR(U765/同类汇总数据!F$5,0),IF(AND($G765="检查版",$H765="中西医诊所"),IFERROR(U765/同类汇总数据!F$6,0),IF(AND($G765="检查版",$H765="中医诊所"),IFERROR(U765/同类汇总数据!F$7,0),IF(AND($G765="检查版",$H765="口腔诊所"),IFERROR(U765/同类汇总数据!F$8,0),IF(AND($G765="互联网版",$H765="中西医诊所"),IFERROR(U765/同类汇总数据!F$9,0),IF(AND($G765="互联网版",$H765="中医诊所"),IFERROR(U765/同类汇总数据!F$10,0),IF(AND($G765="互联网版",$H765="口腔诊所"),IFERROR(U765/同类汇总数据!F$11,0))))))))))</f>
        <v>0.899265850730627</v>
      </c>
      <c r="AH765" s="61">
        <f>IF(AND($G765="正式版",$H765="中西医诊所"),IFERROR(V765/同类汇总数据!G$3,0),IF(AND($G765="正式版",$H765="中医诊所"),IFERROR(V765/同类汇总数据!G$4,0),IF(AND($G765="正式版",$H765="口腔诊所"),IFERROR(V765/同类汇总数据!G$5,0),IF(AND($G765="检查版",$H765="中西医诊所"),IFERROR(V765/同类汇总数据!G$6,0),IF(AND($G765="检查版",$H765="中医诊所"),IFERROR(V765/同类汇总数据!G$7,0),IF(AND($G765="检查版",$H765="口腔诊所"),IFERROR(V765/同类汇总数据!G$8,0),IF(AND($G765="互联网版",$H765="中西医诊所"),IFERROR(V765/同类汇总数据!G$9,0),IF(AND($G765="互联网版",$H765="中医诊所"),IFERROR(V765/同类汇总数据!G$10,0),IF(AND($G765="互联网版",$H765="口腔诊所"),IFERROR(V765/同类汇总数据!G$11,0))))))))))</f>
        <v>1.107582085018</v>
      </c>
      <c r="AI765" s="61">
        <f>IF(AND($G765="正式版",$H765="中西医诊所"),IFERROR(W765/同类汇总数据!H$3,0),IF(AND($G765="正式版",$H765="中医诊所"),IFERROR(W765/同类汇总数据!H$4,0),IF(AND($G765="正式版",$H765="口腔诊所"),IFERROR(W765/同类汇总数据!H$5,0),IF(AND($G765="检查版",$H765="中西医诊所"),IFERROR(W765/同类汇总数据!H$6,0),IF(AND($G765="检查版",$H765="中医诊所"),IFERROR(W765/同类汇总数据!H$7,0),IF(AND($G765="检查版",$H765="口腔诊所"),IFERROR(W765/同类汇总数据!H$8,0),IF(AND($G765="互联网版",$H765="中西医诊所"),IFERROR(W765/同类汇总数据!H$9,0),IF(AND($G765="互联网版",$H765="中医诊所"),IFERROR(W765/同类汇总数据!H$10,0),IF(AND($G765="互联网版",$H765="口腔诊所"),IFERROR(W765/同类汇总数据!H$11,0))))))))))</f>
        <v>0.910755779606947</v>
      </c>
      <c r="AJ765" s="61">
        <f>IF(AND($G765="正式版",$H765="中西医诊所"),IFERROR(X765/同类汇总数据!I$3,0),IF(AND($G765="正式版",$H765="中医诊所"),IFERROR(X765/同类汇总数据!I$4,0),IF(AND($G765="正式版",$H765="口腔诊所"),IFERROR(X765/同类汇总数据!I$5,0),IF(AND($G765="检查版",$H765="中西医诊所"),IFERROR(X765/同类汇总数据!I$6,0),IF(AND($G765="检查版",$H765="中医诊所"),IFERROR(X765/同类汇总数据!I$7,0),IF(AND($G765="检查版",$H765="口腔诊所"),IFERROR(X765/同类汇总数据!I$8,0),IF(AND($G765="互联网版",$H765="中西医诊所"),IFERROR(X765/同类汇总数据!I$9,0),IF(AND($G765="互联网版",$H765="中医诊所"),IFERROR(X765/同类汇总数据!I$10,0),IF(AND($G765="互联网版",$H765="口腔诊所"),IFERROR(X765/同类汇总数据!I$11,0))))))))))</f>
        <v>0.890433446554849</v>
      </c>
      <c r="AK765" s="61">
        <f>IF(AND($G765="正式版",$H765="中西医诊所"),IFERROR(Y765/同类汇总数据!J$3,0),IF(AND($G765="正式版",$H765="中医诊所"),IFERROR(Y765/同类汇总数据!J$4,0),IF(AND($G765="正式版",$H765="口腔诊所"),IFERROR(Y765/同类汇总数据!J$5,0),IF(AND($G765="检查版",$H765="中西医诊所"),IFERROR(Y765/同类汇总数据!J$6,0),IF(AND($G765="检查版",$H765="中医诊所"),IFERROR(Y765/同类汇总数据!J$7,0),IF(AND($G765="检查版",$H765="口腔诊所"),IFERROR(Y765/同类汇总数据!J$8,0),IF(AND($G765="互联网版",$H765="中西医诊所"),IFERROR(Y765/同类汇总数据!J$9,0),IF(AND($G765="互联网版",$H765="中医诊所"),IFERROR(Y765/同类汇总数据!J$10,0),IF(AND($G765="互联网版",$H765="口腔诊所"),IFERROR(Y765/同类汇总数据!J$11,0))))))))))</f>
        <v>0.91628310010248</v>
      </c>
      <c r="AL765" s="62" t="str">
        <f ca="1" t="shared" si="187"/>
        <v>-</v>
      </c>
      <c r="AM765" s="62" t="str">
        <f t="shared" si="188"/>
        <v/>
      </c>
      <c r="AN765" s="5" t="str">
        <f t="shared" si="189"/>
        <v/>
      </c>
      <c r="AO765" s="63">
        <f t="shared" si="190"/>
        <v>46104.3740746991</v>
      </c>
      <c r="AP765" s="5" t="str">
        <f t="shared" si="191"/>
        <v/>
      </c>
      <c r="AQ765" s="60">
        <v>45579.7796957986</v>
      </c>
    </row>
    <row r="766" ht="17" spans="1:43">
      <c r="A766" s="5">
        <f t="shared" si="196"/>
        <v>763</v>
      </c>
      <c r="B766" s="55" t="str">
        <f t="shared" si="184"/>
        <v>连续三月交易上升</v>
      </c>
      <c r="C766" s="2" t="str">
        <f t="shared" si="185"/>
        <v/>
      </c>
      <c r="D766" s="56" t="str">
        <f t="shared" si="186"/>
        <v>-</v>
      </c>
      <c r="E766" s="84" t="s">
        <v>2077</v>
      </c>
      <c r="F766" s="58">
        <v>45580.8026410532</v>
      </c>
      <c r="G766" s="59" t="s">
        <v>38</v>
      </c>
      <c r="H766" s="59" t="s">
        <v>39</v>
      </c>
      <c r="I766" s="59" t="s">
        <v>40</v>
      </c>
      <c r="J766" s="59" t="s">
        <v>53</v>
      </c>
      <c r="K766" s="59" t="s">
        <v>2078</v>
      </c>
      <c r="L766" s="59" t="s">
        <v>83</v>
      </c>
      <c r="M766" s="60">
        <v>46103.3704398148</v>
      </c>
      <c r="N766" s="60">
        <v>46103.7429979745</v>
      </c>
      <c r="O766" s="60">
        <v>46103.7426857292</v>
      </c>
      <c r="P766" s="60">
        <v>46034.5808610648</v>
      </c>
      <c r="Q766" s="60">
        <v>46103.7430039931</v>
      </c>
      <c r="R766" s="59">
        <v>10235</v>
      </c>
      <c r="S766" s="59">
        <v>38945</v>
      </c>
      <c r="T766" s="59">
        <v>99520.5</v>
      </c>
      <c r="U766" s="59">
        <v>84683.5</v>
      </c>
      <c r="V766" s="59">
        <v>125</v>
      </c>
      <c r="W766" s="59">
        <v>544</v>
      </c>
      <c r="X766" s="59">
        <v>1609</v>
      </c>
      <c r="Y766" s="59">
        <v>1350</v>
      </c>
      <c r="Z766" s="59">
        <v>260.5646153846</v>
      </c>
      <c r="AA766" s="59">
        <v>0.7642129105</v>
      </c>
      <c r="AB766" s="59">
        <v>-0.426630823</v>
      </c>
      <c r="AC766" s="59">
        <v>0.05501055</v>
      </c>
      <c r="AD766" s="61">
        <f>IF(AND($G766="正式版",$H766="中西医诊所"),IFERROR(R766/同类汇总数据!C$3,0),IF(AND($G766="正式版",$H766="中医诊所"),IFERROR(R766/同类汇总数据!C$4,0),IF(AND($G766="正式版",$H766="口腔诊所"),IFERROR(R766/同类汇总数据!C$5,0),IF(AND($G766="检查版",$H766="中西医诊所"),IFERROR(R766/同类汇总数据!C$6,0),IF(AND($G766="检查版",$H766="中医诊所"),IFERROR(R766/同类汇总数据!C$7,0),IF(AND($G766="检查版",$H766="口腔诊所"),IFERROR(R766/同类汇总数据!C$8,0),IF(AND($G766="互联网版",$H766="中西医诊所"),IFERROR(R766/同类汇总数据!C$9,0),IF(AND($G766="互联网版",$H766="中医诊所"),IFERROR(R766/同类汇总数据!C$10,0),IF(AND($G766="互联网版",$H766="口腔诊所"),IFERROR(R766/同类汇总数据!C$11,0))))))))))</f>
        <v>1.11836509464057</v>
      </c>
      <c r="AE766" s="61">
        <f>IF(AND($G766="正式版",$H766="中西医诊所"),IFERROR(S766/同类汇总数据!D$3,0),IF(AND($G766="正式版",$H766="中医诊所"),IFERROR(S766/同类汇总数据!D$4,0),IF(AND($G766="正式版",$H766="口腔诊所"),IFERROR(S766/同类汇总数据!D$5,0),IF(AND($G766="检查版",$H766="中西医诊所"),IFERROR(S766/同类汇总数据!D$6,0),IF(AND($G766="检查版",$H766="中医诊所"),IFERROR(S766/同类汇总数据!D$7,0),IF(AND($G766="检查版",$H766="口腔诊所"),IFERROR(S766/同类汇总数据!D$8,0),IF(AND($G766="互联网版",$H766="中西医诊所"),IFERROR(S766/同类汇总数据!D$9,0),IF(AND($G766="互联网版",$H766="中医诊所"),IFERROR(S766/同类汇总数据!D$10,0),IF(AND($G766="互联网版",$H766="口腔诊所"),IFERROR(S766/同类汇总数据!D$11,0))))))))))</f>
        <v>1.06746286898665</v>
      </c>
      <c r="AF766" s="61">
        <f>IF(AND($G766="正式版",$H766="中西医诊所"),IFERROR(T766/同类汇总数据!E$3,0),IF(AND($G766="正式版",$H766="中医诊所"),IFERROR(T766/同类汇总数据!E$4,0),IF(AND($G766="正式版",$H766="口腔诊所"),IFERROR(T766/同类汇总数据!E$5,0),IF(AND($G766="检查版",$H766="中西医诊所"),IFERROR(T766/同类汇总数据!E$6,0),IF(AND($G766="检查版",$H766="中医诊所"),IFERROR(T766/同类汇总数据!E$7,0),IF(AND($G766="检查版",$H766="口腔诊所"),IFERROR(T766/同类汇总数据!E$8,0),IF(AND($G766="互联网版",$H766="中西医诊所"),IFERROR(T766/同类汇总数据!E$9,0),IF(AND($G766="互联网版",$H766="中医诊所"),IFERROR(T766/同类汇总数据!E$10,0),IF(AND($G766="互联网版",$H766="口腔诊所"),IFERROR(T766/同类汇总数据!E$11,0))))))))))</f>
        <v>0.912059760695728</v>
      </c>
      <c r="AG766" s="61">
        <f>IF(AND($G766="正式版",$H766="中西医诊所"),IFERROR(U766/同类汇总数据!F$3,0),IF(AND($G766="正式版",$H766="中医诊所"),IFERROR(U766/同类汇总数据!F$4,0),IF(AND($G766="正式版",$H766="口腔诊所"),IFERROR(U766/同类汇总数据!F$5,0),IF(AND($G766="检查版",$H766="中西医诊所"),IFERROR(U766/同类汇总数据!F$6,0),IF(AND($G766="检查版",$H766="中医诊所"),IFERROR(U766/同类汇总数据!F$7,0),IF(AND($G766="检查版",$H766="口腔诊所"),IFERROR(U766/同类汇总数据!F$8,0),IF(AND($G766="互联网版",$H766="中西医诊所"),IFERROR(U766/同类汇总数据!F$9,0),IF(AND($G766="互联网版",$H766="中医诊所"),IFERROR(U766/同类汇总数据!F$10,0),IF(AND($G766="互联网版",$H766="口腔诊所"),IFERROR(U766/同类汇总数据!F$11,0))))))))))</f>
        <v>0.882826237268754</v>
      </c>
      <c r="AH766" s="61">
        <f>IF(AND($G766="正式版",$H766="中西医诊所"),IFERROR(V766/同类汇总数据!G$3,0),IF(AND($G766="正式版",$H766="中医诊所"),IFERROR(V766/同类汇总数据!G$4,0),IF(AND($G766="正式版",$H766="口腔诊所"),IFERROR(V766/同类汇总数据!G$5,0),IF(AND($G766="检查版",$H766="中西医诊所"),IFERROR(V766/同类汇总数据!G$6,0),IF(AND($G766="检查版",$H766="中医诊所"),IFERROR(V766/同类汇总数据!G$7,0),IF(AND($G766="检查版",$H766="口腔诊所"),IFERROR(V766/同类汇总数据!G$8,0),IF(AND($G766="互联网版",$H766="中西医诊所"),IFERROR(V766/同类汇总数据!G$9,0),IF(AND($G766="互联网版",$H766="中医诊所"),IFERROR(V766/同类汇总数据!G$10,0),IF(AND($G766="互联网版",$H766="口腔诊所"),IFERROR(V766/同类汇总数据!G$11,0))))))))))</f>
        <v>1.31855010121191</v>
      </c>
      <c r="AI766" s="61">
        <f>IF(AND($G766="正式版",$H766="中西医诊所"),IFERROR(W766/同类汇总数据!H$3,0),IF(AND($G766="正式版",$H766="中医诊所"),IFERROR(W766/同类汇总数据!H$4,0),IF(AND($G766="正式版",$H766="口腔诊所"),IFERROR(W766/同类汇总数据!H$5,0),IF(AND($G766="检查版",$H766="中西医诊所"),IFERROR(W766/同类汇总数据!H$6,0),IF(AND($G766="检查版",$H766="中医诊所"),IFERROR(W766/同类汇总数据!H$7,0),IF(AND($G766="检查版",$H766="口腔诊所"),IFERROR(W766/同类汇总数据!H$8,0),IF(AND($G766="互联网版",$H766="中西医诊所"),IFERROR(W766/同类汇总数据!H$9,0),IF(AND($G766="互联网版",$H766="中医诊所"),IFERROR(W766/同类汇总数据!H$10,0),IF(AND($G766="互联网版",$H766="口腔诊所"),IFERROR(W766/同类汇总数据!H$11,0))))))))))</f>
        <v>1.48784127359213</v>
      </c>
      <c r="AJ766" s="61">
        <f>IF(AND($G766="正式版",$H766="中西医诊所"),IFERROR(X766/同类汇总数据!I$3,0),IF(AND($G766="正式版",$H766="中医诊所"),IFERROR(X766/同类汇总数据!I$4,0),IF(AND($G766="正式版",$H766="口腔诊所"),IFERROR(X766/同类汇总数据!I$5,0),IF(AND($G766="检查版",$H766="中西医诊所"),IFERROR(X766/同类汇总数据!I$6,0),IF(AND($G766="检查版",$H766="中医诊所"),IFERROR(X766/同类汇总数据!I$7,0),IF(AND($G766="检查版",$H766="口腔诊所"),IFERROR(X766/同类汇总数据!I$8,0),IF(AND($G766="互联网版",$H766="中西医诊所"),IFERROR(X766/同类汇总数据!I$9,0),IF(AND($G766="互联网版",$H766="中医诊所"),IFERROR(X766/同类汇总数据!I$10,0),IF(AND($G766="互联网版",$H766="口腔诊所"),IFERROR(X766/同类汇总数据!I$11,0))))))))))</f>
        <v>1.42274817825894</v>
      </c>
      <c r="AK766" s="61">
        <f>IF(AND($G766="正式版",$H766="中西医诊所"),IFERROR(Y766/同类汇总数据!J$3,0),IF(AND($G766="正式版",$H766="中医诊所"),IFERROR(Y766/同类汇总数据!J$4,0),IF(AND($G766="正式版",$H766="口腔诊所"),IFERROR(Y766/同类汇总数据!J$5,0),IF(AND($G766="检查版",$H766="中西医诊所"),IFERROR(Y766/同类汇总数据!J$6,0),IF(AND($G766="检查版",$H766="中医诊所"),IFERROR(Y766/同类汇总数据!J$7,0),IF(AND($G766="检查版",$H766="口腔诊所"),IFERROR(Y766/同类汇总数据!J$8,0),IF(AND($G766="互联网版",$H766="中西医诊所"),IFERROR(Y766/同类汇总数据!J$9,0),IF(AND($G766="互联网版",$H766="中医诊所"),IFERROR(Y766/同类汇总数据!J$10,0),IF(AND($G766="互联网版",$H766="口腔诊所"),IFERROR(Y766/同类汇总数据!J$11,0))))))))))</f>
        <v>1.3489445857561</v>
      </c>
      <c r="AL766" s="62" t="str">
        <f ca="1" t="shared" si="187"/>
        <v>-</v>
      </c>
      <c r="AM766" s="62" t="str">
        <f t="shared" si="188"/>
        <v/>
      </c>
      <c r="AN766" s="5" t="str">
        <f t="shared" si="189"/>
        <v>高于同行20%</v>
      </c>
      <c r="AO766" s="63">
        <f t="shared" si="190"/>
        <v>46103.7430039931</v>
      </c>
      <c r="AP766" s="5" t="str">
        <f t="shared" si="191"/>
        <v/>
      </c>
      <c r="AQ766" s="60">
        <v>45579.782275162</v>
      </c>
    </row>
    <row r="767" ht="17" spans="1:43">
      <c r="A767" s="5">
        <f t="shared" si="196"/>
        <v>764</v>
      </c>
      <c r="B767" s="55" t="str">
        <f t="shared" si="184"/>
        <v>连续三月交易上升</v>
      </c>
      <c r="C767" s="2" t="str">
        <f t="shared" si="185"/>
        <v/>
      </c>
      <c r="D767" s="56" t="str">
        <f t="shared" si="186"/>
        <v>-</v>
      </c>
      <c r="E767" s="84" t="s">
        <v>2079</v>
      </c>
      <c r="F767" s="58">
        <v>45581.7987027778</v>
      </c>
      <c r="G767" s="59" t="s">
        <v>38</v>
      </c>
      <c r="H767" s="59" t="s">
        <v>39</v>
      </c>
      <c r="I767" s="59" t="s">
        <v>40</v>
      </c>
      <c r="J767" s="59" t="s">
        <v>45</v>
      </c>
      <c r="K767" s="59" t="s">
        <v>2080</v>
      </c>
      <c r="L767" s="59" t="s">
        <v>2081</v>
      </c>
      <c r="M767" s="60">
        <v>46104.3795949074</v>
      </c>
      <c r="N767" s="60">
        <v>46103.724214919</v>
      </c>
      <c r="O767" s="60">
        <v>46103.655679375</v>
      </c>
      <c r="P767" s="60">
        <v>46064.399445081</v>
      </c>
      <c r="Q767" s="60">
        <v>46104.3822542824</v>
      </c>
      <c r="R767" s="59">
        <v>45620</v>
      </c>
      <c r="S767" s="59">
        <v>144880</v>
      </c>
      <c r="T767" s="59">
        <v>334088</v>
      </c>
      <c r="U767" s="59">
        <v>308105</v>
      </c>
      <c r="V767" s="59">
        <v>58</v>
      </c>
      <c r="W767" s="59">
        <v>267</v>
      </c>
      <c r="X767" s="59">
        <v>737</v>
      </c>
      <c r="Y767" s="59">
        <v>650</v>
      </c>
      <c r="Z767" s="59">
        <v>614.9800399202</v>
      </c>
      <c r="AA767" s="59">
        <v>1.0217694669</v>
      </c>
      <c r="AB767" s="59">
        <v>-0.3903766972</v>
      </c>
      <c r="AC767" s="59">
        <v>0.1022533424</v>
      </c>
      <c r="AD767" s="61">
        <f>IF(AND($G767="正式版",$H767="中西医诊所"),IFERROR(R767/同类汇总数据!C$3,0),IF(AND($G767="正式版",$H767="中医诊所"),IFERROR(R767/同类汇总数据!C$4,0),IF(AND($G767="正式版",$H767="口腔诊所"),IFERROR(R767/同类汇总数据!C$5,0),IF(AND($G767="检查版",$H767="中西医诊所"),IFERROR(R767/同类汇总数据!C$6,0),IF(AND($G767="检查版",$H767="中医诊所"),IFERROR(R767/同类汇总数据!C$7,0),IF(AND($G767="检查版",$H767="口腔诊所"),IFERROR(R767/同类汇总数据!C$8,0),IF(AND($G767="互联网版",$H767="中西医诊所"),IFERROR(R767/同类汇总数据!C$9,0),IF(AND($G767="互联网版",$H767="中医诊所"),IFERROR(R767/同类汇总数据!C$10,0),IF(AND($G767="互联网版",$H767="口腔诊所"),IFERROR(R767/同类汇总数据!C$11,0))))))))))</f>
        <v>4.98483787176382</v>
      </c>
      <c r="AE767" s="61">
        <f>IF(AND($G767="正式版",$H767="中西医诊所"),IFERROR(S767/同类汇总数据!D$3,0),IF(AND($G767="正式版",$H767="中医诊所"),IFERROR(S767/同类汇总数据!D$4,0),IF(AND($G767="正式版",$H767="口腔诊所"),IFERROR(S767/同类汇总数据!D$5,0),IF(AND($G767="检查版",$H767="中西医诊所"),IFERROR(S767/同类汇总数据!D$6,0),IF(AND($G767="检查版",$H767="中医诊所"),IFERROR(S767/同类汇总数据!D$7,0),IF(AND($G767="检查版",$H767="口腔诊所"),IFERROR(S767/同类汇总数据!D$8,0),IF(AND($G767="互联网版",$H767="中西医诊所"),IFERROR(S767/同类汇总数据!D$9,0),IF(AND($G767="互联网版",$H767="中医诊所"),IFERROR(S767/同类汇总数据!D$10,0),IF(AND($G767="互联网版",$H767="口腔诊所"),IFERROR(S767/同类汇总数据!D$11,0))))))))))</f>
        <v>3.97108795631753</v>
      </c>
      <c r="AF767" s="61">
        <f>IF(AND($G767="正式版",$H767="中西医诊所"),IFERROR(T767/同类汇总数据!E$3,0),IF(AND($G767="正式版",$H767="中医诊所"),IFERROR(T767/同类汇总数据!E$4,0),IF(AND($G767="正式版",$H767="口腔诊所"),IFERROR(T767/同类汇总数据!E$5,0),IF(AND($G767="检查版",$H767="中西医诊所"),IFERROR(T767/同类汇总数据!E$6,0),IF(AND($G767="检查版",$H767="中医诊所"),IFERROR(T767/同类汇总数据!E$7,0),IF(AND($G767="检查版",$H767="口腔诊所"),IFERROR(T767/同类汇总数据!E$8,0),IF(AND($G767="互联网版",$H767="中西医诊所"),IFERROR(T767/同类汇总数据!E$9,0),IF(AND($G767="互联网版",$H767="中医诊所"),IFERROR(T767/同类汇总数据!E$10,0),IF(AND($G767="互联网版",$H767="口腔诊所"),IFERROR(T767/同类汇总数据!E$11,0))))))))))</f>
        <v>3.0617633686659</v>
      </c>
      <c r="AG767" s="61">
        <f>IF(AND($G767="正式版",$H767="中西医诊所"),IFERROR(U767/同类汇总数据!F$3,0),IF(AND($G767="正式版",$H767="中医诊所"),IFERROR(U767/同类汇总数据!F$4,0),IF(AND($G767="正式版",$H767="口腔诊所"),IFERROR(U767/同类汇总数据!F$5,0),IF(AND($G767="检查版",$H767="中西医诊所"),IFERROR(U767/同类汇总数据!F$6,0),IF(AND($G767="检查版",$H767="中医诊所"),IFERROR(U767/同类汇总数据!F$7,0),IF(AND($G767="检查版",$H767="口腔诊所"),IFERROR(U767/同类汇总数据!F$8,0),IF(AND($G767="互联网版",$H767="中西医诊所"),IFERROR(U767/同类汇总数据!F$9,0),IF(AND($G767="互联网版",$H767="中医诊所"),IFERROR(U767/同类汇总数据!F$10,0),IF(AND($G767="互联网版",$H767="口腔诊所"),IFERROR(U767/同类汇总数据!F$11,0))))))))))</f>
        <v>3.2119973528927</v>
      </c>
      <c r="AH767" s="61">
        <f>IF(AND($G767="正式版",$H767="中西医诊所"),IFERROR(V767/同类汇总数据!G$3,0),IF(AND($G767="正式版",$H767="中医诊所"),IFERROR(V767/同类汇总数据!G$4,0),IF(AND($G767="正式版",$H767="口腔诊所"),IFERROR(V767/同类汇总数据!G$5,0),IF(AND($G767="检查版",$H767="中西医诊所"),IFERROR(V767/同类汇总数据!G$6,0),IF(AND($G767="检查版",$H767="中医诊所"),IFERROR(V767/同类汇总数据!G$7,0),IF(AND($G767="检查版",$H767="口腔诊所"),IFERROR(V767/同类汇总数据!G$8,0),IF(AND($G767="互联网版",$H767="中西医诊所"),IFERROR(V767/同类汇总数据!G$9,0),IF(AND($G767="互联网版",$H767="中医诊所"),IFERROR(V767/同类汇总数据!G$10,0),IF(AND($G767="互联网版",$H767="口腔诊所"),IFERROR(V767/同类汇总数据!G$11,0))))))))))</f>
        <v>0.611807246962324</v>
      </c>
      <c r="AI767" s="61">
        <f>IF(AND($G767="正式版",$H767="中西医诊所"),IFERROR(W767/同类汇总数据!H$3,0),IF(AND($G767="正式版",$H767="中医诊所"),IFERROR(W767/同类汇总数据!H$4,0),IF(AND($G767="正式版",$H767="口腔诊所"),IFERROR(W767/同类汇总数据!H$5,0),IF(AND($G767="检查版",$H767="中西医诊所"),IFERROR(W767/同类汇总数据!H$6,0),IF(AND($G767="检查版",$H767="中医诊所"),IFERROR(W767/同类汇总数据!H$7,0),IF(AND($G767="检查版",$H767="口腔诊所"),IFERROR(W767/同类汇总数据!H$8,0),IF(AND($G767="互联网版",$H767="中西医诊所"),IFERROR(W767/同类汇总数据!H$9,0),IF(AND($G767="互联网版",$H767="中医诊所"),IFERROR(W767/同类汇总数据!H$10,0),IF(AND($G767="互联网版",$H767="口腔诊所"),IFERROR(W767/同类汇总数据!H$11,0))))))))))</f>
        <v>0.730245625090255</v>
      </c>
      <c r="AJ767" s="61">
        <f>IF(AND($G767="正式版",$H767="中西医诊所"),IFERROR(X767/同类汇总数据!I$3,0),IF(AND($G767="正式版",$H767="中医诊所"),IFERROR(X767/同类汇总数据!I$4,0),IF(AND($G767="正式版",$H767="口腔诊所"),IFERROR(X767/同类汇总数据!I$5,0),IF(AND($G767="检查版",$H767="中西医诊所"),IFERROR(X767/同类汇总数据!I$6,0),IF(AND($G767="检查版",$H767="中医诊所"),IFERROR(X767/同类汇总数据!I$7,0),IF(AND($G767="检查版",$H767="口腔诊所"),IFERROR(X767/同类汇总数据!I$8,0),IF(AND($G767="互联网版",$H767="中西医诊所"),IFERROR(X767/同类汇总数据!I$9,0),IF(AND($G767="互联网版",$H767="中医诊所"),IFERROR(X767/同类汇总数据!I$10,0),IF(AND($G767="互联网版",$H767="口腔诊所"),IFERROR(X767/同类汇总数据!I$11,0))))))))))</f>
        <v>0.651687636654343</v>
      </c>
      <c r="AK767" s="61">
        <f>IF(AND($G767="正式版",$H767="中西医诊所"),IFERROR(Y767/同类汇总数据!J$3,0),IF(AND($G767="正式版",$H767="中医诊所"),IFERROR(Y767/同类汇总数据!J$4,0),IF(AND($G767="正式版",$H767="口腔诊所"),IFERROR(Y767/同类汇总数据!J$5,0),IF(AND($G767="检查版",$H767="中西医诊所"),IFERROR(Y767/同类汇总数据!J$6,0),IF(AND($G767="检查版",$H767="中医诊所"),IFERROR(Y767/同类汇总数据!J$7,0),IF(AND($G767="检查版",$H767="口腔诊所"),IFERROR(Y767/同类汇总数据!J$8,0),IF(AND($G767="互联网版",$H767="中西医诊所"),IFERROR(Y767/同类汇总数据!J$9,0),IF(AND($G767="互联网版",$H767="中医诊所"),IFERROR(Y767/同类汇总数据!J$10,0),IF(AND($G767="互联网版",$H767="口腔诊所"),IFERROR(Y767/同类汇总数据!J$11,0))))))))))</f>
        <v>0.649491837586272</v>
      </c>
      <c r="AL767" s="62" t="str">
        <f ca="1" t="shared" si="187"/>
        <v>-</v>
      </c>
      <c r="AM767" s="62" t="str">
        <f t="shared" si="188"/>
        <v>高于同行100%</v>
      </c>
      <c r="AN767" s="5" t="str">
        <f t="shared" si="189"/>
        <v/>
      </c>
      <c r="AO767" s="63">
        <f t="shared" si="190"/>
        <v>46104.3822542824</v>
      </c>
      <c r="AP767" s="5" t="str">
        <f t="shared" si="191"/>
        <v/>
      </c>
      <c r="AQ767" s="60">
        <v>45580.5827279514</v>
      </c>
    </row>
    <row r="768" ht="17" spans="1:43">
      <c r="A768" s="5">
        <f t="shared" si="196"/>
        <v>765</v>
      </c>
      <c r="B768" s="55" t="str">
        <f t="shared" si="184"/>
        <v>连续三月交易上升</v>
      </c>
      <c r="C768" s="2" t="str">
        <f t="shared" si="185"/>
        <v/>
      </c>
      <c r="D768" s="56" t="str">
        <f t="shared" si="186"/>
        <v>-</v>
      </c>
      <c r="E768" s="84" t="s">
        <v>2082</v>
      </c>
      <c r="F768" s="58">
        <v>45581.7996829977</v>
      </c>
      <c r="G768" s="59" t="s">
        <v>38</v>
      </c>
      <c r="H768" s="59" t="s">
        <v>63</v>
      </c>
      <c r="I768" s="59" t="s">
        <v>40</v>
      </c>
      <c r="J768" s="59" t="s">
        <v>155</v>
      </c>
      <c r="K768" s="59" t="s">
        <v>2083</v>
      </c>
      <c r="L768" s="59"/>
      <c r="M768" s="60">
        <v>46101.5104398148</v>
      </c>
      <c r="N768" s="60">
        <v>46101.5118918866</v>
      </c>
      <c r="O768" s="60"/>
      <c r="P768" s="60">
        <v>45904.5625690509</v>
      </c>
      <c r="Q768" s="60">
        <v>46101.5118972685</v>
      </c>
      <c r="R768" s="59">
        <v>2580</v>
      </c>
      <c r="S768" s="59">
        <v>9107.5</v>
      </c>
      <c r="T768" s="59">
        <v>25196.5</v>
      </c>
      <c r="U768" s="59">
        <v>22096.5</v>
      </c>
      <c r="V768" s="59">
        <v>5</v>
      </c>
      <c r="W768" s="59">
        <v>17</v>
      </c>
      <c r="X768" s="59">
        <v>47</v>
      </c>
      <c r="Y768" s="59">
        <v>41</v>
      </c>
      <c r="Z768" s="59">
        <v>613.7916666667</v>
      </c>
      <c r="AA768" s="59">
        <v>1.572740113</v>
      </c>
      <c r="AB768" s="59">
        <v>-0.7179058092</v>
      </c>
      <c r="AC768" s="59">
        <v>0.4772218952</v>
      </c>
      <c r="AD768" s="61">
        <f>IF(AND($G768="正式版",$H768="中西医诊所"),IFERROR(R768/同类汇总数据!C$3,0),IF(AND($G768="正式版",$H768="中医诊所"),IFERROR(R768/同类汇总数据!C$4,0),IF(AND($G768="正式版",$H768="口腔诊所"),IFERROR(R768/同类汇总数据!C$5,0),IF(AND($G768="检查版",$H768="中西医诊所"),IFERROR(R768/同类汇总数据!C$6,0),IF(AND($G768="检查版",$H768="中医诊所"),IFERROR(R768/同类汇总数据!C$7,0),IF(AND($G768="检查版",$H768="口腔诊所"),IFERROR(R768/同类汇总数据!C$8,0),IF(AND($G768="互联网版",$H768="中西医诊所"),IFERROR(R768/同类汇总数据!C$9,0),IF(AND($G768="互联网版",$H768="中医诊所"),IFERROR(R768/同类汇总数据!C$10,0),IF(AND($G768="互联网版",$H768="口腔诊所"),IFERROR(R768/同类汇总数据!C$11,0))))))))))</f>
        <v>0.258063380259111</v>
      </c>
      <c r="AE768" s="61">
        <f>IF(AND($G768="正式版",$H768="中西医诊所"),IFERROR(S768/同类汇总数据!D$3,0),IF(AND($G768="正式版",$H768="中医诊所"),IFERROR(S768/同类汇总数据!D$4,0),IF(AND($G768="正式版",$H768="口腔诊所"),IFERROR(S768/同类汇总数据!D$5,0),IF(AND($G768="检查版",$H768="中西医诊所"),IFERROR(S768/同类汇总数据!D$6,0),IF(AND($G768="检查版",$H768="中医诊所"),IFERROR(S768/同类汇总数据!D$7,0),IF(AND($G768="检查版",$H768="口腔诊所"),IFERROR(S768/同类汇总数据!D$8,0),IF(AND($G768="互联网版",$H768="中西医诊所"),IFERROR(S768/同类汇总数据!D$9,0),IF(AND($G768="互联网版",$H768="中医诊所"),IFERROR(S768/同类汇总数据!D$10,0),IF(AND($G768="互联网版",$H768="口腔诊所"),IFERROR(S768/同类汇总数据!D$11,0))))))))))</f>
        <v>0.209701306178483</v>
      </c>
      <c r="AF768" s="61">
        <f>IF(AND($G768="正式版",$H768="中西医诊所"),IFERROR(T768/同类汇总数据!E$3,0),IF(AND($G768="正式版",$H768="中医诊所"),IFERROR(T768/同类汇总数据!E$4,0),IF(AND($G768="正式版",$H768="口腔诊所"),IFERROR(T768/同类汇总数据!E$5,0),IF(AND($G768="检查版",$H768="中西医诊所"),IFERROR(T768/同类汇总数据!E$6,0),IF(AND($G768="检查版",$H768="中医诊所"),IFERROR(T768/同类汇总数据!E$7,0),IF(AND($G768="检查版",$H768="口腔诊所"),IFERROR(T768/同类汇总数据!E$8,0),IF(AND($G768="互联网版",$H768="中西医诊所"),IFERROR(T768/同类汇总数据!E$9,0),IF(AND($G768="互联网版",$H768="中医诊所"),IFERROR(T768/同类汇总数据!E$10,0),IF(AND($G768="互联网版",$H768="口腔诊所"),IFERROR(T768/同类汇总数据!E$11,0))))))))))</f>
        <v>0.227267886817623</v>
      </c>
      <c r="AG768" s="61">
        <f>IF(AND($G768="正式版",$H768="中西医诊所"),IFERROR(U768/同类汇总数据!F$3,0),IF(AND($G768="正式版",$H768="中医诊所"),IFERROR(U768/同类汇总数据!F$4,0),IF(AND($G768="正式版",$H768="口腔诊所"),IFERROR(U768/同类汇总数据!F$5,0),IF(AND($G768="检查版",$H768="中西医诊所"),IFERROR(U768/同类汇总数据!F$6,0),IF(AND($G768="检查版",$H768="中医诊所"),IFERROR(U768/同类汇总数据!F$7,0),IF(AND($G768="检查版",$H768="口腔诊所"),IFERROR(U768/同类汇总数据!F$8,0),IF(AND($G768="互联网版",$H768="中西医诊所"),IFERROR(U768/同类汇总数据!F$9,0),IF(AND($G768="互联网版",$H768="中医诊所"),IFERROR(U768/同类汇总数据!F$10,0),IF(AND($G768="互联网版",$H768="口腔诊所"),IFERROR(U768/同类汇总数据!F$11,0))))))))))</f>
        <v>0.221190622603506</v>
      </c>
      <c r="AH768" s="61">
        <f>IF(AND($G768="正式版",$H768="中西医诊所"),IFERROR(V768/同类汇总数据!G$3,0),IF(AND($G768="正式版",$H768="中医诊所"),IFERROR(V768/同类汇总数据!G$4,0),IF(AND($G768="正式版",$H768="口腔诊所"),IFERROR(V768/同类汇总数据!G$5,0),IF(AND($G768="检查版",$H768="中西医诊所"),IFERROR(V768/同类汇总数据!G$6,0),IF(AND($G768="检查版",$H768="中医诊所"),IFERROR(V768/同类汇总数据!G$7,0),IF(AND($G768="检查版",$H768="口腔诊所"),IFERROR(V768/同类汇总数据!G$8,0),IF(AND($G768="互联网版",$H768="中西医诊所"),IFERROR(V768/同类汇总数据!G$9,0),IF(AND($G768="互联网版",$H768="中医诊所"),IFERROR(V768/同类汇总数据!G$10,0),IF(AND($G768="互联网版",$H768="口腔诊所"),IFERROR(V768/同类汇总数据!G$11,0))))))))))</f>
        <v>0.37157040516037</v>
      </c>
      <c r="AI768" s="61">
        <f>IF(AND($G768="正式版",$H768="中西医诊所"),IFERROR(W768/同类汇总数据!H$3,0),IF(AND($G768="正式版",$H768="中医诊所"),IFERROR(W768/同类汇总数据!H$4,0),IF(AND($G768="正式版",$H768="口腔诊所"),IFERROR(W768/同类汇总数据!H$5,0),IF(AND($G768="检查版",$H768="中西医诊所"),IFERROR(W768/同类汇总数据!H$6,0),IF(AND($G768="检查版",$H768="中医诊所"),IFERROR(W768/同类汇总数据!H$7,0),IF(AND($G768="检查版",$H768="口腔诊所"),IFERROR(W768/同类汇总数据!H$8,0),IF(AND($G768="互联网版",$H768="中西医诊所"),IFERROR(W768/同类汇总数据!H$9,0),IF(AND($G768="互联网版",$H768="中医诊所"),IFERROR(W768/同类汇总数据!H$10,0),IF(AND($G768="互联网版",$H768="口腔诊所"),IFERROR(W768/同类汇总数据!H$11,0))))))))))</f>
        <v>0.299367981361702</v>
      </c>
      <c r="AJ768" s="61">
        <f>IF(AND($G768="正式版",$H768="中西医诊所"),IFERROR(X768/同类汇总数据!I$3,0),IF(AND($G768="正式版",$H768="中医诊所"),IFERROR(X768/同类汇总数据!I$4,0),IF(AND($G768="正式版",$H768="口腔诊所"),IFERROR(X768/同类汇总数据!I$5,0),IF(AND($G768="检查版",$H768="中西医诊所"),IFERROR(X768/同类汇总数据!I$6,0),IF(AND($G768="检查版",$H768="中医诊所"),IFERROR(X768/同类汇总数据!I$7,0),IF(AND($G768="检查版",$H768="口腔诊所"),IFERROR(X768/同类汇总数据!I$8,0),IF(AND($G768="互联网版",$H768="中西医诊所"),IFERROR(X768/同类汇总数据!I$9,0),IF(AND($G768="互联网版",$H768="中医诊所"),IFERROR(X768/同类汇总数据!I$10,0),IF(AND($G768="互联网版",$H768="口腔诊所"),IFERROR(X768/同类汇总数据!I$11,0))))))))))</f>
        <v>0.318554440615013</v>
      </c>
      <c r="AK768" s="61">
        <f>IF(AND($G768="正式版",$H768="中西医诊所"),IFERROR(Y768/同类汇总数据!J$3,0),IF(AND($G768="正式版",$H768="中医诊所"),IFERROR(Y768/同类汇总数据!J$4,0),IF(AND($G768="正式版",$H768="口腔诊所"),IFERROR(Y768/同类汇总数据!J$5,0),IF(AND($G768="检查版",$H768="中西医诊所"),IFERROR(Y768/同类汇总数据!J$6,0),IF(AND($G768="检查版",$H768="中医诊所"),IFERROR(Y768/同类汇总数据!J$7,0),IF(AND($G768="检查版",$H768="口腔诊所"),IFERROR(Y768/同类汇总数据!J$8,0),IF(AND($G768="互联网版",$H768="中西医诊所"),IFERROR(Y768/同类汇总数据!J$9,0),IF(AND($G768="互联网版",$H768="中医诊所"),IFERROR(Y768/同类汇总数据!J$10,0),IF(AND($G768="互联网版",$H768="口腔诊所"),IFERROR(Y768/同类汇总数据!J$11,0))))))))))</f>
        <v>0.308718434481289</v>
      </c>
      <c r="AL768" s="62" t="str">
        <f ca="1" t="shared" si="187"/>
        <v>-</v>
      </c>
      <c r="AM768" s="62" t="str">
        <f t="shared" si="188"/>
        <v>低于同行50%</v>
      </c>
      <c r="AN768" s="5" t="str">
        <f t="shared" si="189"/>
        <v>低于同行50%</v>
      </c>
      <c r="AO768" s="63">
        <f t="shared" si="190"/>
        <v>46101.5118972685</v>
      </c>
      <c r="AP768" s="5" t="str">
        <f t="shared" si="191"/>
        <v/>
      </c>
      <c r="AQ768" s="60">
        <v>45580.7245784144</v>
      </c>
    </row>
    <row r="769" ht="17" spans="1:43">
      <c r="A769" s="5">
        <f t="shared" si="196"/>
        <v>766</v>
      </c>
      <c r="B769" s="55" t="str">
        <f t="shared" si="184"/>
        <v>交易波动较大</v>
      </c>
      <c r="C769" s="2" t="str">
        <f t="shared" si="185"/>
        <v>本月交易额降超20%</v>
      </c>
      <c r="D769" s="56" t="str">
        <f t="shared" si="186"/>
        <v>-</v>
      </c>
      <c r="E769" s="84" t="s">
        <v>2084</v>
      </c>
      <c r="F769" s="58">
        <v>45581.8006481944</v>
      </c>
      <c r="G769" s="59" t="s">
        <v>38</v>
      </c>
      <c r="H769" s="59" t="s">
        <v>63</v>
      </c>
      <c r="I769" s="59" t="s">
        <v>40</v>
      </c>
      <c r="J769" s="59" t="s">
        <v>45</v>
      </c>
      <c r="K769" s="59" t="s">
        <v>2085</v>
      </c>
      <c r="L769" s="59"/>
      <c r="M769" s="60">
        <v>46104.3637962963</v>
      </c>
      <c r="N769" s="60">
        <v>46099.5638763657</v>
      </c>
      <c r="O769" s="60">
        <v>46099.4999975463</v>
      </c>
      <c r="P769" s="60">
        <v>46034.4432359028</v>
      </c>
      <c r="Q769" s="60">
        <v>46099.5008174769</v>
      </c>
      <c r="R769" s="59">
        <v>8778</v>
      </c>
      <c r="S769" s="59">
        <v>48050</v>
      </c>
      <c r="T769" s="59">
        <v>132050</v>
      </c>
      <c r="U769" s="59">
        <v>130042</v>
      </c>
      <c r="V769" s="59">
        <v>4</v>
      </c>
      <c r="W769" s="59">
        <v>36</v>
      </c>
      <c r="X769" s="59">
        <v>111</v>
      </c>
      <c r="Y769" s="59">
        <v>105</v>
      </c>
      <c r="Z769" s="85" t="s">
        <v>2086</v>
      </c>
      <c r="AA769" s="59">
        <v>-0.2458841439</v>
      </c>
      <c r="AB769" s="59">
        <v>2.1413992013</v>
      </c>
      <c r="AC769" s="59">
        <v>0.1216351774</v>
      </c>
      <c r="AD769" s="61">
        <f>IF(AND($G769="正式版",$H769="中西医诊所"),IFERROR(R769/同类汇总数据!C$3,0),IF(AND($G769="正式版",$H769="中医诊所"),IFERROR(R769/同类汇总数据!C$4,0),IF(AND($G769="正式版",$H769="口腔诊所"),IFERROR(R769/同类汇总数据!C$5,0),IF(AND($G769="检查版",$H769="中西医诊所"),IFERROR(R769/同类汇总数据!C$6,0),IF(AND($G769="检查版",$H769="中医诊所"),IFERROR(R769/同类汇总数据!C$7,0),IF(AND($G769="检查版",$H769="口腔诊所"),IFERROR(R769/同类汇总数据!C$8,0),IF(AND($G769="互联网版",$H769="中西医诊所"),IFERROR(R769/同类汇总数据!C$9,0),IF(AND($G769="互联网版",$H769="中医诊所"),IFERROR(R769/同类汇总数据!C$10,0),IF(AND($G769="互联网版",$H769="口腔诊所"),IFERROR(R769/同类汇总数据!C$11,0))))))))))</f>
        <v>0.878015640276928</v>
      </c>
      <c r="AE769" s="61">
        <f>IF(AND($G769="正式版",$H769="中西医诊所"),IFERROR(S769/同类汇总数据!D$3,0),IF(AND($G769="正式版",$H769="中医诊所"),IFERROR(S769/同类汇总数据!D$4,0),IF(AND($G769="正式版",$H769="口腔诊所"),IFERROR(S769/同类汇总数据!D$5,0),IF(AND($G769="检查版",$H769="中西医诊所"),IFERROR(S769/同类汇总数据!D$6,0),IF(AND($G769="检查版",$H769="中医诊所"),IFERROR(S769/同类汇总数据!D$7,0),IF(AND($G769="检查版",$H769="口腔诊所"),IFERROR(S769/同类汇总数据!D$8,0),IF(AND($G769="互联网版",$H769="中西医诊所"),IFERROR(S769/同类汇总数据!D$9,0),IF(AND($G769="互联网版",$H769="中医诊所"),IFERROR(S769/同类汇总数据!D$10,0),IF(AND($G769="互联网版",$H769="口腔诊所"),IFERROR(S769/同类汇总数据!D$11,0))))))))))</f>
        <v>1.10635715200397</v>
      </c>
      <c r="AF769" s="61">
        <f>IF(AND($G769="正式版",$H769="中西医诊所"),IFERROR(T769/同类汇总数据!E$3,0),IF(AND($G769="正式版",$H769="中医诊所"),IFERROR(T769/同类汇总数据!E$4,0),IF(AND($G769="正式版",$H769="口腔诊所"),IFERROR(T769/同类汇总数据!E$5,0),IF(AND($G769="检查版",$H769="中西医诊所"),IFERROR(T769/同类汇总数据!E$6,0),IF(AND($G769="检查版",$H769="中医诊所"),IFERROR(T769/同类汇总数据!E$7,0),IF(AND($G769="检查版",$H769="口腔诊所"),IFERROR(T769/同类汇总数据!E$8,0),IF(AND($G769="互联网版",$H769="中西医诊所"),IFERROR(T769/同类汇总数据!E$9,0),IF(AND($G769="互联网版",$H769="中医诊所"),IFERROR(T769/同类汇总数据!E$10,0),IF(AND($G769="互联网版",$H769="口腔诊所"),IFERROR(T769/同类汇总数据!E$11,0))))))))))</f>
        <v>1.19106719005684</v>
      </c>
      <c r="AG769" s="61">
        <f>IF(AND($G769="正式版",$H769="中西医诊所"),IFERROR(U769/同类汇总数据!F$3,0),IF(AND($G769="正式版",$H769="中医诊所"),IFERROR(U769/同类汇总数据!F$4,0),IF(AND($G769="正式版",$H769="口腔诊所"),IFERROR(U769/同类汇总数据!F$5,0),IF(AND($G769="检查版",$H769="中西医诊所"),IFERROR(U769/同类汇总数据!F$6,0),IF(AND($G769="检查版",$H769="中医诊所"),IFERROR(U769/同类汇总数据!F$7,0),IF(AND($G769="检查版",$H769="口腔诊所"),IFERROR(U769/同类汇总数据!F$8,0),IF(AND($G769="互联网版",$H769="中西医诊所"),IFERROR(U769/同类汇总数据!F$9,0),IF(AND($G769="互联网版",$H769="中医诊所"),IFERROR(U769/同类汇总数据!F$10,0),IF(AND($G769="互联网版",$H769="口腔诊所"),IFERROR(U769/同类汇总数据!F$11,0))))))))))</f>
        <v>1.30174783086032</v>
      </c>
      <c r="AH769" s="61">
        <f>IF(AND($G769="正式版",$H769="中西医诊所"),IFERROR(V769/同类汇总数据!G$3,0),IF(AND($G769="正式版",$H769="中医诊所"),IFERROR(V769/同类汇总数据!G$4,0),IF(AND($G769="正式版",$H769="口腔诊所"),IFERROR(V769/同类汇总数据!G$5,0),IF(AND($G769="检查版",$H769="中西医诊所"),IFERROR(V769/同类汇总数据!G$6,0),IF(AND($G769="检查版",$H769="中医诊所"),IFERROR(V769/同类汇总数据!G$7,0),IF(AND($G769="检查版",$H769="口腔诊所"),IFERROR(V769/同类汇总数据!G$8,0),IF(AND($G769="互联网版",$H769="中西医诊所"),IFERROR(V769/同类汇总数据!G$9,0),IF(AND($G769="互联网版",$H769="中医诊所"),IFERROR(V769/同类汇总数据!G$10,0),IF(AND($G769="互联网版",$H769="口腔诊所"),IFERROR(V769/同类汇总数据!G$11,0))))))))))</f>
        <v>0.297256324128296</v>
      </c>
      <c r="AI769" s="61">
        <f>IF(AND($G769="正式版",$H769="中西医诊所"),IFERROR(W769/同类汇总数据!H$3,0),IF(AND($G769="正式版",$H769="中医诊所"),IFERROR(W769/同类汇总数据!H$4,0),IF(AND($G769="正式版",$H769="口腔诊所"),IFERROR(W769/同类汇总数据!H$5,0),IF(AND($G769="检查版",$H769="中西医诊所"),IFERROR(W769/同类汇总数据!H$6,0),IF(AND($G769="检查版",$H769="中医诊所"),IFERROR(W769/同类汇总数据!H$7,0),IF(AND($G769="检查版",$H769="口腔诊所"),IFERROR(W769/同类汇总数据!H$8,0),IF(AND($G769="互联网版",$H769="中西医诊所"),IFERROR(W769/同类汇总数据!H$9,0),IF(AND($G769="互联网版",$H769="中医诊所"),IFERROR(W769/同类汇总数据!H$10,0),IF(AND($G769="互联网版",$H769="口腔诊所"),IFERROR(W769/同类汇总数据!H$11,0))))))))))</f>
        <v>0.633955725236545</v>
      </c>
      <c r="AJ769" s="61">
        <f>IF(AND($G769="正式版",$H769="中西医诊所"),IFERROR(X769/同类汇总数据!I$3,0),IF(AND($G769="正式版",$H769="中医诊所"),IFERROR(X769/同类汇总数据!I$4,0),IF(AND($G769="正式版",$H769="口腔诊所"),IFERROR(X769/同类汇总数据!I$5,0),IF(AND($G769="检查版",$H769="中西医诊所"),IFERROR(X769/同类汇总数据!I$6,0),IF(AND($G769="检查版",$H769="中医诊所"),IFERROR(X769/同类汇总数据!I$7,0),IF(AND($G769="检查版",$H769="口腔诊所"),IFERROR(X769/同类汇总数据!I$8,0),IF(AND($G769="互联网版",$H769="中西医诊所"),IFERROR(X769/同类汇总数据!I$9,0),IF(AND($G769="互联网版",$H769="中医诊所"),IFERROR(X769/同类汇总数据!I$10,0),IF(AND($G769="互联网版",$H769="口腔诊所"),IFERROR(X769/同类汇总数据!I$11,0))))))))))</f>
        <v>0.752330700175883</v>
      </c>
      <c r="AK769" s="61">
        <f>IF(AND($G769="正式版",$H769="中西医诊所"),IFERROR(Y769/同类汇总数据!J$3,0),IF(AND($G769="正式版",$H769="中医诊所"),IFERROR(Y769/同类汇总数据!J$4,0),IF(AND($G769="正式版",$H769="口腔诊所"),IFERROR(Y769/同类汇总数据!J$5,0),IF(AND($G769="检查版",$H769="中西医诊所"),IFERROR(Y769/同类汇总数据!J$6,0),IF(AND($G769="检查版",$H769="中医诊所"),IFERROR(Y769/同类汇总数据!J$7,0),IF(AND($G769="检查版",$H769="口腔诊所"),IFERROR(Y769/同类汇总数据!J$8,0),IF(AND($G769="互联网版",$H769="中西医诊所"),IFERROR(Y769/同类汇总数据!J$9,0),IF(AND($G769="互联网版",$H769="中医诊所"),IFERROR(Y769/同类汇总数据!J$10,0),IF(AND($G769="互联网版",$H769="口腔诊所"),IFERROR(Y769/同类汇总数据!J$11,0))))))))))</f>
        <v>0.790620380988667</v>
      </c>
      <c r="AL769" s="62" t="str">
        <f ca="1" t="shared" si="187"/>
        <v>-</v>
      </c>
      <c r="AM769" s="62" t="str">
        <f t="shared" si="188"/>
        <v/>
      </c>
      <c r="AN769" s="5" t="str">
        <f t="shared" si="189"/>
        <v/>
      </c>
      <c r="AO769" s="63">
        <f t="shared" si="190"/>
        <v>46104.3637962963</v>
      </c>
      <c r="AP769" s="5" t="str">
        <f t="shared" si="191"/>
        <v/>
      </c>
      <c r="AQ769" s="60">
        <v>45580.8026410532</v>
      </c>
    </row>
    <row r="770" ht="17" spans="1:43">
      <c r="A770" s="5">
        <f t="shared" si="196"/>
        <v>767</v>
      </c>
      <c r="B770" s="55" t="str">
        <f t="shared" si="184"/>
        <v>无交易</v>
      </c>
      <c r="C770" s="2" t="str">
        <f t="shared" si="185"/>
        <v>本月交易额降超50%</v>
      </c>
      <c r="D770" s="56" t="str">
        <f t="shared" si="186"/>
        <v>可能流失</v>
      </c>
      <c r="E770" s="84" t="s">
        <v>2087</v>
      </c>
      <c r="F770" s="58">
        <v>45581.8056757639</v>
      </c>
      <c r="G770" s="59" t="s">
        <v>38</v>
      </c>
      <c r="H770" s="59" t="s">
        <v>63</v>
      </c>
      <c r="I770" s="59" t="s">
        <v>40</v>
      </c>
      <c r="J770" s="59" t="s">
        <v>280</v>
      </c>
      <c r="K770" s="59" t="s">
        <v>2088</v>
      </c>
      <c r="L770" s="59"/>
      <c r="M770" s="60">
        <v>46094.5583449074</v>
      </c>
      <c r="N770" s="60">
        <v>46094.5602178819</v>
      </c>
      <c r="O770" s="60">
        <v>45985.522339838</v>
      </c>
      <c r="P770" s="60">
        <v>45822.4036843403</v>
      </c>
      <c r="Q770" s="60">
        <v>45972.739633912</v>
      </c>
      <c r="R770" s="59"/>
      <c r="S770" s="59">
        <v>3140</v>
      </c>
      <c r="T770" s="59">
        <v>17494</v>
      </c>
      <c r="U770" s="59">
        <v>17494</v>
      </c>
      <c r="V770" s="59"/>
      <c r="W770" s="59">
        <v>3</v>
      </c>
      <c r="X770" s="59">
        <v>14</v>
      </c>
      <c r="Y770" s="59">
        <v>14</v>
      </c>
      <c r="Z770" s="85" t="s">
        <v>2089</v>
      </c>
      <c r="AA770" s="59">
        <v>-0.5462427746</v>
      </c>
      <c r="AB770" s="59">
        <v>-0.069141781</v>
      </c>
      <c r="AC770" s="59">
        <v>0.0114285714</v>
      </c>
      <c r="AD770" s="61">
        <f>IF(AND($G770="正式版",$H770="中西医诊所"),IFERROR(R770/同类汇总数据!C$3,0),IF(AND($G770="正式版",$H770="中医诊所"),IFERROR(R770/同类汇总数据!C$4,0),IF(AND($G770="正式版",$H770="口腔诊所"),IFERROR(R770/同类汇总数据!C$5,0),IF(AND($G770="检查版",$H770="中西医诊所"),IFERROR(R770/同类汇总数据!C$6,0),IF(AND($G770="检查版",$H770="中医诊所"),IFERROR(R770/同类汇总数据!C$7,0),IF(AND($G770="检查版",$H770="口腔诊所"),IFERROR(R770/同类汇总数据!C$8,0),IF(AND($G770="互联网版",$H770="中西医诊所"),IFERROR(R770/同类汇总数据!C$9,0),IF(AND($G770="互联网版",$H770="中医诊所"),IFERROR(R770/同类汇总数据!C$10,0),IF(AND($G770="互联网版",$H770="口腔诊所"),IFERROR(R770/同类汇总数据!C$11,0))))))))))</f>
        <v>0</v>
      </c>
      <c r="AE770" s="61">
        <f>IF(AND($G770="正式版",$H770="中西医诊所"),IFERROR(S770/同类汇总数据!D$3,0),IF(AND($G770="正式版",$H770="中医诊所"),IFERROR(S770/同类汇总数据!D$4,0),IF(AND($G770="正式版",$H770="口腔诊所"),IFERROR(S770/同类汇总数据!D$5,0),IF(AND($G770="检查版",$H770="中西医诊所"),IFERROR(S770/同类汇总数据!D$6,0),IF(AND($G770="检查版",$H770="中医诊所"),IFERROR(S770/同类汇总数据!D$7,0),IF(AND($G770="检查版",$H770="口腔诊所"),IFERROR(S770/同类汇总数据!D$8,0),IF(AND($G770="互联网版",$H770="中西医诊所"),IFERROR(S770/同类汇总数据!D$9,0),IF(AND($G770="互联网版",$H770="中医诊所"),IFERROR(S770/同类汇总数据!D$10,0),IF(AND($G770="互联网版",$H770="口腔诊所"),IFERROR(S770/同类汇总数据!D$11,0))))))))))</f>
        <v>0.0722988856876681</v>
      </c>
      <c r="AF770" s="61">
        <f>IF(AND($G770="正式版",$H770="中西医诊所"),IFERROR(T770/同类汇总数据!E$3,0),IF(AND($G770="正式版",$H770="中医诊所"),IFERROR(T770/同类汇总数据!E$4,0),IF(AND($G770="正式版",$H770="口腔诊所"),IFERROR(T770/同类汇总数据!E$5,0),IF(AND($G770="检查版",$H770="中西医诊所"),IFERROR(T770/同类汇总数据!E$6,0),IF(AND($G770="检查版",$H770="中医诊所"),IFERROR(T770/同类汇总数据!E$7,0),IF(AND($G770="检查版",$H770="口腔诊所"),IFERROR(T770/同类汇总数据!E$8,0),IF(AND($G770="互联网版",$H770="中西医诊所"),IFERROR(T770/同类汇总数据!E$9,0),IF(AND($G770="互联网版",$H770="中医诊所"),IFERROR(T770/同类汇总数据!E$10,0),IF(AND($G770="互联网版",$H770="口腔诊所"),IFERROR(T770/同类汇总数据!E$11,0))))))))))</f>
        <v>0.157792725655845</v>
      </c>
      <c r="AG770" s="61">
        <f>IF(AND($G770="正式版",$H770="中西医诊所"),IFERROR(U770/同类汇总数据!F$3,0),IF(AND($G770="正式版",$H770="中医诊所"),IFERROR(U770/同类汇总数据!F$4,0),IF(AND($G770="正式版",$H770="口腔诊所"),IFERROR(U770/同类汇总数据!F$5,0),IF(AND($G770="检查版",$H770="中西医诊所"),IFERROR(U770/同类汇总数据!F$6,0),IF(AND($G770="检查版",$H770="中医诊所"),IFERROR(U770/同类汇总数据!F$7,0),IF(AND($G770="检查版",$H770="口腔诊所"),IFERROR(U770/同类汇总数据!F$8,0),IF(AND($G770="互联网版",$H770="中西医诊所"),IFERROR(U770/同类汇总数据!F$9,0),IF(AND($G770="互联网版",$H770="中医诊所"),IFERROR(U770/同类汇总数据!F$10,0),IF(AND($G770="互联网版",$H770="口腔诊所"),IFERROR(U770/同类汇总数据!F$11,0))))))))))</f>
        <v>0.175118627467053</v>
      </c>
      <c r="AH770" s="61">
        <f>IF(AND($G770="正式版",$H770="中西医诊所"),IFERROR(V770/同类汇总数据!G$3,0),IF(AND($G770="正式版",$H770="中医诊所"),IFERROR(V770/同类汇总数据!G$4,0),IF(AND($G770="正式版",$H770="口腔诊所"),IFERROR(V770/同类汇总数据!G$5,0),IF(AND($G770="检查版",$H770="中西医诊所"),IFERROR(V770/同类汇总数据!G$6,0),IF(AND($G770="检查版",$H770="中医诊所"),IFERROR(V770/同类汇总数据!G$7,0),IF(AND($G770="检查版",$H770="口腔诊所"),IFERROR(V770/同类汇总数据!G$8,0),IF(AND($G770="互联网版",$H770="中西医诊所"),IFERROR(V770/同类汇总数据!G$9,0),IF(AND($G770="互联网版",$H770="中医诊所"),IFERROR(V770/同类汇总数据!G$10,0),IF(AND($G770="互联网版",$H770="口腔诊所"),IFERROR(V770/同类汇总数据!G$11,0))))))))))</f>
        <v>0</v>
      </c>
      <c r="AI770" s="61">
        <f>IF(AND($G770="正式版",$H770="中西医诊所"),IFERROR(W770/同类汇总数据!H$3,0),IF(AND($G770="正式版",$H770="中医诊所"),IFERROR(W770/同类汇总数据!H$4,0),IF(AND($G770="正式版",$H770="口腔诊所"),IFERROR(W770/同类汇总数据!H$5,0),IF(AND($G770="检查版",$H770="中西医诊所"),IFERROR(W770/同类汇总数据!H$6,0),IF(AND($G770="检查版",$H770="中医诊所"),IFERROR(W770/同类汇总数据!H$7,0),IF(AND($G770="检查版",$H770="口腔诊所"),IFERROR(W770/同类汇总数据!H$8,0),IF(AND($G770="互联网版",$H770="中西医诊所"),IFERROR(W770/同类汇总数据!H$9,0),IF(AND($G770="互联网版",$H770="中医诊所"),IFERROR(W770/同类汇总数据!H$10,0),IF(AND($G770="互联网版",$H770="口腔诊所"),IFERROR(W770/同类汇总数据!H$11,0))))))))))</f>
        <v>0.0528296437697121</v>
      </c>
      <c r="AJ770" s="61">
        <f>IF(AND($G770="正式版",$H770="中西医诊所"),IFERROR(X770/同类汇总数据!I$3,0),IF(AND($G770="正式版",$H770="中医诊所"),IFERROR(X770/同类汇总数据!I$4,0),IF(AND($G770="正式版",$H770="口腔诊所"),IFERROR(X770/同类汇总数据!I$5,0),IF(AND($G770="检查版",$H770="中西医诊所"),IFERROR(X770/同类汇总数据!I$6,0),IF(AND($G770="检查版",$H770="中医诊所"),IFERROR(X770/同类汇总数据!I$7,0),IF(AND($G770="检查版",$H770="口腔诊所"),IFERROR(X770/同类汇总数据!I$8,0),IF(AND($G770="互联网版",$H770="中西医诊所"),IFERROR(X770/同类汇总数据!I$9,0),IF(AND($G770="互联网版",$H770="中医诊所"),IFERROR(X770/同类汇总数据!I$10,0),IF(AND($G770="互联网版",$H770="口腔诊所"),IFERROR(X770/同类汇总数据!I$11,0))))))))))</f>
        <v>0.0948885567789401</v>
      </c>
      <c r="AK770" s="61">
        <f>IF(AND($G770="正式版",$H770="中西医诊所"),IFERROR(Y770/同类汇总数据!J$3,0),IF(AND($G770="正式版",$H770="中医诊所"),IFERROR(Y770/同类汇总数据!J$4,0),IF(AND($G770="正式版",$H770="口腔诊所"),IFERROR(Y770/同类汇总数据!J$5,0),IF(AND($G770="检查版",$H770="中西医诊所"),IFERROR(Y770/同类汇总数据!J$6,0),IF(AND($G770="检查版",$H770="中医诊所"),IFERROR(Y770/同类汇总数据!J$7,0),IF(AND($G770="检查版",$H770="口腔诊所"),IFERROR(Y770/同类汇总数据!J$8,0),IF(AND($G770="互联网版",$H770="中西医诊所"),IFERROR(Y770/同类汇总数据!J$9,0),IF(AND($G770="互联网版",$H770="中医诊所"),IFERROR(Y770/同类汇总数据!J$10,0),IF(AND($G770="互联网版",$H770="口腔诊所"),IFERROR(Y770/同类汇总数据!J$11,0))))))))))</f>
        <v>0.105416050798489</v>
      </c>
      <c r="AL770" s="62" t="str">
        <f ca="1" t="shared" si="187"/>
        <v>最近一周未操作</v>
      </c>
      <c r="AM770" s="62" t="str">
        <f t="shared" si="188"/>
        <v>低于同行20%</v>
      </c>
      <c r="AN770" s="5" t="str">
        <f t="shared" si="189"/>
        <v>低于同行20%</v>
      </c>
      <c r="AO770" s="63">
        <f t="shared" si="190"/>
        <v>46094.5602178819</v>
      </c>
      <c r="AP770" s="5" t="str">
        <f t="shared" si="191"/>
        <v/>
      </c>
      <c r="AQ770" s="60">
        <v>45581.7987027778</v>
      </c>
    </row>
    <row r="771" ht="17" spans="1:43">
      <c r="A771" s="5">
        <f t="shared" si="196"/>
        <v>768</v>
      </c>
      <c r="B771" s="55" t="str">
        <f t="shared" si="184"/>
        <v>交易波动较大</v>
      </c>
      <c r="C771" s="2" t="str">
        <f t="shared" si="185"/>
        <v>本月交易额降超50%</v>
      </c>
      <c r="D771" s="56" t="str">
        <f t="shared" si="186"/>
        <v>-</v>
      </c>
      <c r="E771" s="84" t="s">
        <v>2090</v>
      </c>
      <c r="F771" s="58">
        <v>45581.8073502315</v>
      </c>
      <c r="G771" s="59" t="s">
        <v>38</v>
      </c>
      <c r="H771" s="59" t="s">
        <v>63</v>
      </c>
      <c r="I771" s="59" t="s">
        <v>40</v>
      </c>
      <c r="J771" s="59" t="s">
        <v>280</v>
      </c>
      <c r="K771" s="59" t="s">
        <v>2091</v>
      </c>
      <c r="L771" s="59" t="s">
        <v>2092</v>
      </c>
      <c r="M771" s="60">
        <v>46102.4884722222</v>
      </c>
      <c r="N771" s="60">
        <v>46103.7240014815</v>
      </c>
      <c r="O771" s="60">
        <v>46103.7235245139</v>
      </c>
      <c r="P771" s="60">
        <v>46097.3787724769</v>
      </c>
      <c r="Q771" s="60">
        <v>46103.594706956</v>
      </c>
      <c r="R771" s="59">
        <v>2828</v>
      </c>
      <c r="S771" s="59">
        <v>7152</v>
      </c>
      <c r="T771" s="59">
        <v>41649</v>
      </c>
      <c r="U771" s="59">
        <v>39953</v>
      </c>
      <c r="V771" s="59">
        <v>5</v>
      </c>
      <c r="W771" s="59">
        <v>12</v>
      </c>
      <c r="X771" s="59">
        <v>40</v>
      </c>
      <c r="Y771" s="59">
        <v>37</v>
      </c>
      <c r="Z771" s="85" t="s">
        <v>2093</v>
      </c>
      <c r="AA771" s="59">
        <v>-0.6998992951</v>
      </c>
      <c r="AB771" s="59">
        <v>1.2345991561</v>
      </c>
      <c r="AC771" s="59">
        <v>0.6071428571</v>
      </c>
      <c r="AD771" s="61">
        <f>IF(AND($G771="正式版",$H771="中西医诊所"),IFERROR(R771/同类汇总数据!C$3,0),IF(AND($G771="正式版",$H771="中医诊所"),IFERROR(R771/同类汇总数据!C$4,0),IF(AND($G771="正式版",$H771="口腔诊所"),IFERROR(R771/同类汇总数据!C$5,0),IF(AND($G771="检查版",$H771="中西医诊所"),IFERROR(R771/同类汇总数据!C$6,0),IF(AND($G771="检查版",$H771="中医诊所"),IFERROR(R771/同类汇总数据!C$7,0),IF(AND($G771="检查版",$H771="口腔诊所"),IFERROR(R771/同类汇总数据!C$8,0),IF(AND($G771="互联网版",$H771="中西医诊所"),IFERROR(R771/同类汇总数据!C$9,0),IF(AND($G771="互联网版",$H771="中医诊所"),IFERROR(R771/同类汇总数据!C$10,0),IF(AND($G771="互联网版",$H771="口腔诊所"),IFERROR(R771/同类汇总数据!C$11,0))))))))))</f>
        <v>0.282869472625103</v>
      </c>
      <c r="AE771" s="61">
        <f>IF(AND($G771="正式版",$H771="中西医诊所"),IFERROR(S771/同类汇总数据!D$3,0),IF(AND($G771="正式版",$H771="中医诊所"),IFERROR(S771/同类汇总数据!D$4,0),IF(AND($G771="正式版",$H771="口腔诊所"),IFERROR(S771/同类汇总数据!D$5,0),IF(AND($G771="检查版",$H771="中西医诊所"),IFERROR(S771/同类汇总数据!D$6,0),IF(AND($G771="检查版",$H771="中医诊所"),IFERROR(S771/同类汇总数据!D$7,0),IF(AND($G771="检查版",$H771="口腔诊所"),IFERROR(S771/同类汇总数据!D$8,0),IF(AND($G771="互联网版",$H771="中西医诊所"),IFERROR(S771/同类汇总数据!D$9,0),IF(AND($G771="互联网版",$H771="中医诊所"),IFERROR(S771/同类汇总数据!D$10,0),IF(AND($G771="互联网版",$H771="口腔诊所"),IFERROR(S771/同类汇总数据!D$11,0))))))))))</f>
        <v>0.164675678483504</v>
      </c>
      <c r="AF771" s="61">
        <f>IF(AND($G771="正式版",$H771="中西医诊所"),IFERROR(T771/同类汇总数据!E$3,0),IF(AND($G771="正式版",$H771="中医诊所"),IFERROR(T771/同类汇总数据!E$4,0),IF(AND($G771="正式版",$H771="口腔诊所"),IFERROR(T771/同类汇总数据!E$5,0),IF(AND($G771="检查版",$H771="中西医诊所"),IFERROR(T771/同类汇总数据!E$6,0),IF(AND($G771="检查版",$H771="中医诊所"),IFERROR(T771/同类汇总数据!E$7,0),IF(AND($G771="检查版",$H771="口腔诊所"),IFERROR(T771/同类汇总数据!E$8,0),IF(AND($G771="互联网版",$H771="中西医诊所"),IFERROR(T771/同类汇总数据!E$9,0),IF(AND($G771="互联网版",$H771="中医诊所"),IFERROR(T771/同类汇总数据!E$10,0),IF(AND($G771="互联网版",$H771="口腔诊所"),IFERROR(T771/同类汇总数据!E$11,0))))))))))</f>
        <v>0.375666470266394</v>
      </c>
      <c r="AG771" s="61">
        <f>IF(AND($G771="正式版",$H771="中西医诊所"),IFERROR(U771/同类汇总数据!F$3,0),IF(AND($G771="正式版",$H771="中医诊所"),IFERROR(U771/同类汇总数据!F$4,0),IF(AND($G771="正式版",$H771="口腔诊所"),IFERROR(U771/同类汇总数据!F$5,0),IF(AND($G771="检查版",$H771="中西医诊所"),IFERROR(U771/同类汇总数据!F$6,0),IF(AND($G771="检查版",$H771="中医诊所"),IFERROR(U771/同类汇总数据!F$7,0),IF(AND($G771="检查版",$H771="口腔诊所"),IFERROR(U771/同类汇总数据!F$8,0),IF(AND($G771="互联网版",$H771="中西医诊所"),IFERROR(U771/同类汇总数据!F$9,0),IF(AND($G771="互联网版",$H771="中医诊所"),IFERROR(U771/同类汇总数据!F$10,0),IF(AND($G771="互联网版",$H771="口腔诊所"),IFERROR(U771/同类汇总数据!F$11,0))))))))))</f>
        <v>0.399937951480003</v>
      </c>
      <c r="AH771" s="61">
        <f>IF(AND($G771="正式版",$H771="中西医诊所"),IFERROR(V771/同类汇总数据!G$3,0),IF(AND($G771="正式版",$H771="中医诊所"),IFERROR(V771/同类汇总数据!G$4,0),IF(AND($G771="正式版",$H771="口腔诊所"),IFERROR(V771/同类汇总数据!G$5,0),IF(AND($G771="检查版",$H771="中西医诊所"),IFERROR(V771/同类汇总数据!G$6,0),IF(AND($G771="检查版",$H771="中医诊所"),IFERROR(V771/同类汇总数据!G$7,0),IF(AND($G771="检查版",$H771="口腔诊所"),IFERROR(V771/同类汇总数据!G$8,0),IF(AND($G771="互联网版",$H771="中西医诊所"),IFERROR(V771/同类汇总数据!G$9,0),IF(AND($G771="互联网版",$H771="中医诊所"),IFERROR(V771/同类汇总数据!G$10,0),IF(AND($G771="互联网版",$H771="口腔诊所"),IFERROR(V771/同类汇总数据!G$11,0))))))))))</f>
        <v>0.37157040516037</v>
      </c>
      <c r="AI771" s="61">
        <f>IF(AND($G771="正式版",$H771="中西医诊所"),IFERROR(W771/同类汇总数据!H$3,0),IF(AND($G771="正式版",$H771="中医诊所"),IFERROR(W771/同类汇总数据!H$4,0),IF(AND($G771="正式版",$H771="口腔诊所"),IFERROR(W771/同类汇总数据!H$5,0),IF(AND($G771="检查版",$H771="中西医诊所"),IFERROR(W771/同类汇总数据!H$6,0),IF(AND($G771="检查版",$H771="中医诊所"),IFERROR(W771/同类汇总数据!H$7,0),IF(AND($G771="检查版",$H771="口腔诊所"),IFERROR(W771/同类汇总数据!H$8,0),IF(AND($G771="互联网版",$H771="中西医诊所"),IFERROR(W771/同类汇总数据!H$9,0),IF(AND($G771="互联网版",$H771="中医诊所"),IFERROR(W771/同类汇总数据!H$10,0),IF(AND($G771="互联网版",$H771="口腔诊所"),IFERROR(W771/同类汇总数据!H$11,0))))))))))</f>
        <v>0.211318575078848</v>
      </c>
      <c r="AJ771" s="61">
        <f>IF(AND($G771="正式版",$H771="中西医诊所"),IFERROR(X771/同类汇总数据!I$3,0),IF(AND($G771="正式版",$H771="中医诊所"),IFERROR(X771/同类汇总数据!I$4,0),IF(AND($G771="正式版",$H771="口腔诊所"),IFERROR(X771/同类汇总数据!I$5,0),IF(AND($G771="检查版",$H771="中西医诊所"),IFERROR(X771/同类汇总数据!I$6,0),IF(AND($G771="检查版",$H771="中医诊所"),IFERROR(X771/同类汇总数据!I$7,0),IF(AND($G771="检查版",$H771="口腔诊所"),IFERROR(X771/同类汇总数据!I$8,0),IF(AND($G771="互联网版",$H771="中西医诊所"),IFERROR(X771/同类汇总数据!I$9,0),IF(AND($G771="互联网版",$H771="中医诊所"),IFERROR(X771/同类汇总数据!I$10,0),IF(AND($G771="互联网版",$H771="口腔诊所"),IFERROR(X771/同类汇总数据!I$11,0))))))))))</f>
        <v>0.271110162225543</v>
      </c>
      <c r="AK771" s="61">
        <f>IF(AND($G771="正式版",$H771="中西医诊所"),IFERROR(Y771/同类汇总数据!J$3,0),IF(AND($G771="正式版",$H771="中医诊所"),IFERROR(Y771/同类汇总数据!J$4,0),IF(AND($G771="正式版",$H771="口腔诊所"),IFERROR(Y771/同类汇总数据!J$5,0),IF(AND($G771="检查版",$H771="中西医诊所"),IFERROR(Y771/同类汇总数据!J$6,0),IF(AND($G771="检查版",$H771="中医诊所"),IFERROR(Y771/同类汇总数据!J$7,0),IF(AND($G771="检查版",$H771="口腔诊所"),IFERROR(Y771/同类汇总数据!J$8,0),IF(AND($G771="互联网版",$H771="中西医诊所"),IFERROR(Y771/同类汇总数据!J$9,0),IF(AND($G771="互联网版",$H771="中医诊所"),IFERROR(Y771/同类汇总数据!J$10,0),IF(AND($G771="互联网版",$H771="口腔诊所"),IFERROR(Y771/同类汇总数据!J$11,0))))))))))</f>
        <v>0.278599562824578</v>
      </c>
      <c r="AL771" s="62" t="str">
        <f ca="1" t="shared" si="187"/>
        <v>-</v>
      </c>
      <c r="AM771" s="62" t="str">
        <f t="shared" si="188"/>
        <v>低于同行20%</v>
      </c>
      <c r="AN771" s="5" t="str">
        <f t="shared" si="189"/>
        <v>低于同行50%</v>
      </c>
      <c r="AO771" s="63">
        <f t="shared" si="190"/>
        <v>46103.7240014815</v>
      </c>
      <c r="AP771" s="5" t="str">
        <f t="shared" si="191"/>
        <v/>
      </c>
      <c r="AQ771" s="60">
        <v>45581.7996829977</v>
      </c>
    </row>
    <row r="772" ht="17" spans="1:43">
      <c r="A772" s="5">
        <f t="shared" si="196"/>
        <v>769</v>
      </c>
      <c r="B772" s="55" t="str">
        <f t="shared" si="184"/>
        <v>交易波动较大</v>
      </c>
      <c r="C772" s="2" t="str">
        <f t="shared" si="185"/>
        <v/>
      </c>
      <c r="D772" s="56" t="str">
        <f t="shared" si="186"/>
        <v>-</v>
      </c>
      <c r="E772" s="84" t="s">
        <v>2094</v>
      </c>
      <c r="F772" s="58">
        <v>45582.5482807523</v>
      </c>
      <c r="G772" s="59" t="s">
        <v>38</v>
      </c>
      <c r="H772" s="59" t="s">
        <v>39</v>
      </c>
      <c r="I772" s="59" t="s">
        <v>40</v>
      </c>
      <c r="J772" s="59" t="s">
        <v>280</v>
      </c>
      <c r="K772" s="59" t="s">
        <v>2095</v>
      </c>
      <c r="L772" s="59" t="s">
        <v>1279</v>
      </c>
      <c r="M772" s="60">
        <v>46104.3862731481</v>
      </c>
      <c r="N772" s="60">
        <v>46104.3888759375</v>
      </c>
      <c r="O772" s="60">
        <v>46104.3881447338</v>
      </c>
      <c r="P772" s="60">
        <v>46099.8517866204</v>
      </c>
      <c r="Q772" s="60">
        <v>46104.3889334491</v>
      </c>
      <c r="R772" s="59">
        <v>5766.34</v>
      </c>
      <c r="S772" s="59">
        <v>19515.47</v>
      </c>
      <c r="T772" s="59">
        <v>63790.56</v>
      </c>
      <c r="U772" s="59">
        <v>55054.82</v>
      </c>
      <c r="V772" s="59">
        <v>59</v>
      </c>
      <c r="W772" s="59">
        <v>204</v>
      </c>
      <c r="X772" s="59">
        <v>639</v>
      </c>
      <c r="Y772" s="59">
        <v>566</v>
      </c>
      <c r="Z772" s="59">
        <v>134.9349754902</v>
      </c>
      <c r="AA772" s="59">
        <v>0.0464429304</v>
      </c>
      <c r="AB772" s="59">
        <v>-0.2722421783</v>
      </c>
      <c r="AC772" s="59">
        <v>-0.3897240395</v>
      </c>
      <c r="AD772" s="61">
        <f>IF(AND($G772="正式版",$H772="中西医诊所"),IFERROR(R772/同类汇总数据!C$3,0),IF(AND($G772="正式版",$H772="中医诊所"),IFERROR(R772/同类汇总数据!C$4,0),IF(AND($G772="正式版",$H772="口腔诊所"),IFERROR(R772/同类汇总数据!C$5,0),IF(AND($G772="检查版",$H772="中西医诊所"),IFERROR(R772/同类汇总数据!C$6,0),IF(AND($G772="检查版",$H772="中医诊所"),IFERROR(R772/同类汇总数据!C$7,0),IF(AND($G772="检查版",$H772="口腔诊所"),IFERROR(R772/同类汇总数据!C$8,0),IF(AND($G772="互联网版",$H772="中西医诊所"),IFERROR(R772/同类汇总数据!C$9,0),IF(AND($G772="互联网版",$H772="中医诊所"),IFERROR(R772/同类汇总数据!C$10,0),IF(AND($G772="互联网版",$H772="口腔诊所"),IFERROR(R772/同类汇总数据!C$11,0))))))))))</f>
        <v>0.630080447467483</v>
      </c>
      <c r="AE772" s="61">
        <f>IF(AND($G772="正式版",$H772="中西医诊所"),IFERROR(S772/同类汇总数据!D$3,0),IF(AND($G772="正式版",$H772="中医诊所"),IFERROR(S772/同类汇总数据!D$4,0),IF(AND($G772="正式版",$H772="口腔诊所"),IFERROR(S772/同类汇总数据!D$5,0),IF(AND($G772="检查版",$H772="中西医诊所"),IFERROR(S772/同类汇总数据!D$6,0),IF(AND($G772="检查版",$H772="中医诊所"),IFERROR(S772/同类汇总数据!D$7,0),IF(AND($G772="检查版",$H772="口腔诊所"),IFERROR(S772/同类汇总数据!D$8,0),IF(AND($G772="互联网版",$H772="中西医诊所"),IFERROR(S772/同类汇总数据!D$9,0),IF(AND($G772="互联网版",$H772="中医诊所"),IFERROR(S772/同类汇总数据!D$10,0),IF(AND($G772="互联网版",$H772="口腔诊所"),IFERROR(S772/同类汇总数据!D$11,0))))))))))</f>
        <v>0.534909220588598</v>
      </c>
      <c r="AF772" s="61">
        <f>IF(AND($G772="正式版",$H772="中西医诊所"),IFERROR(T772/同类汇总数据!E$3,0),IF(AND($G772="正式版",$H772="中医诊所"),IFERROR(T772/同类汇总数据!E$4,0),IF(AND($G772="正式版",$H772="口腔诊所"),IFERROR(T772/同类汇总数据!E$5,0),IF(AND($G772="检查版",$H772="中西医诊所"),IFERROR(T772/同类汇总数据!E$6,0),IF(AND($G772="检查版",$H772="中医诊所"),IFERROR(T772/同类汇总数据!E$7,0),IF(AND($G772="检查版",$H772="口腔诊所"),IFERROR(T772/同类汇总数据!E$8,0),IF(AND($G772="互联网版",$H772="中西医诊所"),IFERROR(T772/同类汇总数据!E$9,0),IF(AND($G772="互联网版",$H772="中医诊所"),IFERROR(T772/同类汇总数据!E$10,0),IF(AND($G772="互联网版",$H772="口腔诊所"),IFERROR(T772/同类汇总数据!E$11,0))))))))))</f>
        <v>0.584611239777197</v>
      </c>
      <c r="AG772" s="61">
        <f>IF(AND($G772="正式版",$H772="中西医诊所"),IFERROR(U772/同类汇总数据!F$3,0),IF(AND($G772="正式版",$H772="中医诊所"),IFERROR(U772/同类汇总数据!F$4,0),IF(AND($G772="正式版",$H772="口腔诊所"),IFERROR(U772/同类汇总数据!F$5,0),IF(AND($G772="检查版",$H772="中西医诊所"),IFERROR(U772/同类汇总数据!F$6,0),IF(AND($G772="检查版",$H772="中医诊所"),IFERROR(U772/同类汇总数据!F$7,0),IF(AND($G772="检查版",$H772="口腔诊所"),IFERROR(U772/同类汇总数据!F$8,0),IF(AND($G772="互联网版",$H772="中西医诊所"),IFERROR(U772/同类汇总数据!F$9,0),IF(AND($G772="互联网版",$H772="中医诊所"),IFERROR(U772/同类汇总数据!F$10,0),IF(AND($G772="互联网版",$H772="口腔诊所"),IFERROR(U772/同类汇总数据!F$11,0))))))))))</f>
        <v>0.573946985943053</v>
      </c>
      <c r="AH772" s="61">
        <f>IF(AND($G772="正式版",$H772="中西医诊所"),IFERROR(V772/同类汇总数据!G$3,0),IF(AND($G772="正式版",$H772="中医诊所"),IFERROR(V772/同类汇总数据!G$4,0),IF(AND($G772="正式版",$H772="口腔诊所"),IFERROR(V772/同类汇总数据!G$5,0),IF(AND($G772="检查版",$H772="中西医诊所"),IFERROR(V772/同类汇总数据!G$6,0),IF(AND($G772="检查版",$H772="中医诊所"),IFERROR(V772/同类汇总数据!G$7,0),IF(AND($G772="检查版",$H772="口腔诊所"),IFERROR(V772/同类汇总数据!G$8,0),IF(AND($G772="互联网版",$H772="中西医诊所"),IFERROR(V772/同类汇总数据!G$9,0),IF(AND($G772="互联网版",$H772="中医诊所"),IFERROR(V772/同类汇总数据!G$10,0),IF(AND($G772="互联网版",$H772="口腔诊所"),IFERROR(V772/同类汇总数据!G$11,0))))))))))</f>
        <v>0.622355647772019</v>
      </c>
      <c r="AI772" s="61">
        <f>IF(AND($G772="正式版",$H772="中西医诊所"),IFERROR(W772/同类汇总数据!H$3,0),IF(AND($G772="正式版",$H772="中医诊所"),IFERROR(W772/同类汇总数据!H$4,0),IF(AND($G772="正式版",$H772="口腔诊所"),IFERROR(W772/同类汇总数据!H$5,0),IF(AND($G772="检查版",$H772="中西医诊所"),IFERROR(W772/同类汇总数据!H$6,0),IF(AND($G772="检查版",$H772="中医诊所"),IFERROR(W772/同类汇总数据!H$7,0),IF(AND($G772="检查版",$H772="口腔诊所"),IFERROR(W772/同类汇总数据!H$8,0),IF(AND($G772="互联网版",$H772="中西医诊所"),IFERROR(W772/同类汇总数据!H$9,0),IF(AND($G772="互联网版",$H772="中医诊所"),IFERROR(W772/同类汇总数据!H$10,0),IF(AND($G772="互联网版",$H772="口腔诊所"),IFERROR(W772/同类汇总数据!H$11,0))))))))))</f>
        <v>0.557940477597049</v>
      </c>
      <c r="AJ772" s="61">
        <f>IF(AND($G772="正式版",$H772="中西医诊所"),IFERROR(X772/同类汇总数据!I$3,0),IF(AND($G772="正式版",$H772="中医诊所"),IFERROR(X772/同类汇总数据!I$4,0),IF(AND($G772="正式版",$H772="口腔诊所"),IFERROR(X772/同类汇总数据!I$5,0),IF(AND($G772="检查版",$H772="中西医诊所"),IFERROR(X772/同类汇总数据!I$6,0),IF(AND($G772="检查版",$H772="中医诊所"),IFERROR(X772/同类汇总数据!I$7,0),IF(AND($G772="检查版",$H772="口腔诊所"),IFERROR(X772/同类汇总数据!I$8,0),IF(AND($G772="互联网版",$H772="中西医诊所"),IFERROR(X772/同类汇总数据!I$9,0),IF(AND($G772="互联网版",$H772="中医诊所"),IFERROR(X772/同类汇总数据!I$10,0),IF(AND($G772="互联网版",$H772="口腔诊所"),IFERROR(X772/同类汇总数据!I$11,0))))))))))</f>
        <v>0.565031750097864</v>
      </c>
      <c r="AK772" s="61">
        <f>IF(AND($G772="正式版",$H772="中西医诊所"),IFERROR(Y772/同类汇总数据!J$3,0),IF(AND($G772="正式版",$H772="中医诊所"),IFERROR(Y772/同类汇总数据!J$4,0),IF(AND($G772="正式版",$H772="口腔诊所"),IFERROR(Y772/同类汇总数据!J$5,0),IF(AND($G772="检查版",$H772="中西医诊所"),IFERROR(Y772/同类汇总数据!J$6,0),IF(AND($G772="检查版",$H772="中医诊所"),IFERROR(Y772/同类汇总数据!J$7,0),IF(AND($G772="检查版",$H772="口腔诊所"),IFERROR(Y772/同类汇总数据!J$8,0),IF(AND($G772="互联网版",$H772="中西医诊所"),IFERROR(Y772/同类汇总数据!J$9,0),IF(AND($G772="互联网版",$H772="中医诊所"),IFERROR(Y772/同类汇总数据!J$10,0),IF(AND($G772="互联网版",$H772="口腔诊所"),IFERROR(Y772/同类汇总数据!J$11,0))))))))))</f>
        <v>0.565557507805893</v>
      </c>
      <c r="AL772" s="62" t="str">
        <f ca="1" t="shared" si="187"/>
        <v>-</v>
      </c>
      <c r="AM772" s="62" t="str">
        <f t="shared" si="188"/>
        <v/>
      </c>
      <c r="AN772" s="5" t="str">
        <f t="shared" si="189"/>
        <v/>
      </c>
      <c r="AO772" s="63">
        <f t="shared" si="190"/>
        <v>46104.3889334491</v>
      </c>
      <c r="AP772" s="5" t="str">
        <f t="shared" si="191"/>
        <v/>
      </c>
      <c r="AQ772" s="60">
        <v>45581.8006481944</v>
      </c>
    </row>
    <row r="773" ht="17" spans="1:43">
      <c r="A773" s="5">
        <f t="shared" si="196"/>
        <v>770</v>
      </c>
      <c r="B773" s="55" t="str">
        <f t="shared" si="184"/>
        <v>连续三月交易上升</v>
      </c>
      <c r="C773" s="2" t="str">
        <f t="shared" si="185"/>
        <v/>
      </c>
      <c r="D773" s="56" t="str">
        <f t="shared" si="186"/>
        <v>-</v>
      </c>
      <c r="E773" s="84" t="s">
        <v>2096</v>
      </c>
      <c r="F773" s="58">
        <v>45582.6403576273</v>
      </c>
      <c r="G773" s="59" t="s">
        <v>38</v>
      </c>
      <c r="H773" s="59" t="s">
        <v>63</v>
      </c>
      <c r="I773" s="59" t="s">
        <v>40</v>
      </c>
      <c r="J773" s="59" t="s">
        <v>155</v>
      </c>
      <c r="K773" s="59" t="s">
        <v>2097</v>
      </c>
      <c r="L773" s="59"/>
      <c r="M773" s="60">
        <v>46104.347974537</v>
      </c>
      <c r="N773" s="60">
        <v>46103.699739919</v>
      </c>
      <c r="O773" s="60">
        <v>46103.6991131597</v>
      </c>
      <c r="P773" s="60">
        <v>45975.6294687269</v>
      </c>
      <c r="Q773" s="60">
        <v>46102.6284166667</v>
      </c>
      <c r="R773" s="59">
        <v>122164.5</v>
      </c>
      <c r="S773" s="59">
        <v>346947.5</v>
      </c>
      <c r="T773" s="59">
        <v>757133.1</v>
      </c>
      <c r="U773" s="59">
        <v>693549.1</v>
      </c>
      <c r="V773" s="59">
        <v>90</v>
      </c>
      <c r="W773" s="59">
        <v>357</v>
      </c>
      <c r="X773" s="59">
        <v>908</v>
      </c>
      <c r="Y773" s="59">
        <v>839</v>
      </c>
      <c r="Z773" s="85" t="s">
        <v>2098</v>
      </c>
      <c r="AA773" s="59">
        <v>0.99376094</v>
      </c>
      <c r="AB773" s="59">
        <v>-0.2631691712</v>
      </c>
      <c r="AC773" s="59">
        <v>-0.2055377453</v>
      </c>
      <c r="AD773" s="61">
        <f>IF(AND($G773="正式版",$H773="中西医诊所"),IFERROR(R773/同类汇总数据!C$3,0),IF(AND($G773="正式版",$H773="中医诊所"),IFERROR(R773/同类汇总数据!C$4,0),IF(AND($G773="正式版",$H773="口腔诊所"),IFERROR(R773/同类汇总数据!C$5,0),IF(AND($G773="检查版",$H773="中西医诊所"),IFERROR(R773/同类汇总数据!C$6,0),IF(AND($G773="检查版",$H773="中医诊所"),IFERROR(R773/同类汇总数据!C$7,0),IF(AND($G773="检查版",$H773="口腔诊所"),IFERROR(R773/同类汇总数据!C$8,0),IF(AND($G773="互联网版",$H773="中西医诊所"),IFERROR(R773/同类汇总数据!C$9,0),IF(AND($G773="互联网版",$H773="中医诊所"),IFERROR(R773/同类汇总数据!C$10,0),IF(AND($G773="互联网版",$H773="口腔诊所"),IFERROR(R773/同类汇总数据!C$11,0))))))))))</f>
        <v>12.2194510921179</v>
      </c>
      <c r="AE773" s="61">
        <f>IF(AND($G773="正式版",$H773="中西医诊所"),IFERROR(S773/同类汇总数据!D$3,0),IF(AND($G773="正式版",$H773="中医诊所"),IFERROR(S773/同类汇总数据!D$4,0),IF(AND($G773="正式版",$H773="口腔诊所"),IFERROR(S773/同类汇总数据!D$5,0),IF(AND($G773="检查版",$H773="中西医诊所"),IFERROR(S773/同类汇总数据!D$6,0),IF(AND($G773="检查版",$H773="中医诊所"),IFERROR(S773/同类汇总数据!D$7,0),IF(AND($G773="检查版",$H773="口腔诊所"),IFERROR(S773/同类汇总数据!D$8,0),IF(AND($G773="互联网版",$H773="中西医诊所"),IFERROR(S773/同类汇总数据!D$9,0),IF(AND($G773="互联网版",$H773="中医诊所"),IFERROR(S773/同类汇总数据!D$10,0),IF(AND($G773="互联网版",$H773="口腔诊所"),IFERROR(S773/同类汇总数据!D$11,0))))))))))</f>
        <v>7.98850880322364</v>
      </c>
      <c r="AF773" s="61">
        <f>IF(AND($G773="正式版",$H773="中西医诊所"),IFERROR(T773/同类汇总数据!E$3,0),IF(AND($G773="正式版",$H773="中医诊所"),IFERROR(T773/同类汇总数据!E$4,0),IF(AND($G773="正式版",$H773="口腔诊所"),IFERROR(T773/同类汇总数据!E$5,0),IF(AND($G773="检查版",$H773="中西医诊所"),IFERROR(T773/同类汇总数据!E$6,0),IF(AND($G773="检查版",$H773="中医诊所"),IFERROR(T773/同类汇总数据!E$7,0),IF(AND($G773="检查版",$H773="口腔诊所"),IFERROR(T773/同类汇总数据!E$8,0),IF(AND($G773="互联网版",$H773="中西医诊所"),IFERROR(T773/同类汇总数据!E$9,0),IF(AND($G773="互联网版",$H773="中医诊所"),IFERROR(T773/同类汇总数据!E$10,0),IF(AND($G773="互联网版",$H773="口腔诊所"),IFERROR(T773/同类汇总数据!E$11,0))))))))))</f>
        <v>6.82920404328682</v>
      </c>
      <c r="AG773" s="61">
        <f>IF(AND($G773="正式版",$H773="中西医诊所"),IFERROR(U773/同类汇总数据!F$3,0),IF(AND($G773="正式版",$H773="中医诊所"),IFERROR(U773/同类汇总数据!F$4,0),IF(AND($G773="正式版",$H773="口腔诊所"),IFERROR(U773/同类汇总数据!F$5,0),IF(AND($G773="检查版",$H773="中西医诊所"),IFERROR(U773/同类汇总数据!F$6,0),IF(AND($G773="检查版",$H773="中医诊所"),IFERROR(U773/同类汇总数据!F$7,0),IF(AND($G773="检查版",$H773="口腔诊所"),IFERROR(U773/同类汇总数据!F$8,0),IF(AND($G773="互联网版",$H773="中西医诊所"),IFERROR(U773/同类汇总数据!F$9,0),IF(AND($G773="互联网版",$H773="中医诊所"),IFERROR(U773/同类汇总数据!F$10,0),IF(AND($G773="互联网版",$H773="口腔诊所"),IFERROR(U773/同类汇总数据!F$11,0))))))))))</f>
        <v>6.9425726805196</v>
      </c>
      <c r="AH773" s="61">
        <f>IF(AND($G773="正式版",$H773="中西医诊所"),IFERROR(V773/同类汇总数据!G$3,0),IF(AND($G773="正式版",$H773="中医诊所"),IFERROR(V773/同类汇总数据!G$4,0),IF(AND($G773="正式版",$H773="口腔诊所"),IFERROR(V773/同类汇总数据!G$5,0),IF(AND($G773="检查版",$H773="中西医诊所"),IFERROR(V773/同类汇总数据!G$6,0),IF(AND($G773="检查版",$H773="中医诊所"),IFERROR(V773/同类汇总数据!G$7,0),IF(AND($G773="检查版",$H773="口腔诊所"),IFERROR(V773/同类汇总数据!G$8,0),IF(AND($G773="互联网版",$H773="中西医诊所"),IFERROR(V773/同类汇总数据!G$9,0),IF(AND($G773="互联网版",$H773="中医诊所"),IFERROR(V773/同类汇总数据!G$10,0),IF(AND($G773="互联网版",$H773="口腔诊所"),IFERROR(V773/同类汇总数据!G$11,0))))))))))</f>
        <v>6.68826729288666</v>
      </c>
      <c r="AI773" s="61">
        <f>IF(AND($G773="正式版",$H773="中西医诊所"),IFERROR(W773/同类汇总数据!H$3,0),IF(AND($G773="正式版",$H773="中医诊所"),IFERROR(W773/同类汇总数据!H$4,0),IF(AND($G773="正式版",$H773="口腔诊所"),IFERROR(W773/同类汇总数据!H$5,0),IF(AND($G773="检查版",$H773="中西医诊所"),IFERROR(W773/同类汇总数据!H$6,0),IF(AND($G773="检查版",$H773="中医诊所"),IFERROR(W773/同类汇总数据!H$7,0),IF(AND($G773="检查版",$H773="口腔诊所"),IFERROR(W773/同类汇总数据!H$8,0),IF(AND($G773="互联网版",$H773="中西医诊所"),IFERROR(W773/同类汇总数据!H$9,0),IF(AND($G773="互联网版",$H773="中医诊所"),IFERROR(W773/同类汇总数据!H$10,0),IF(AND($G773="互联网版",$H773="口腔诊所"),IFERROR(W773/同类汇总数据!H$11,0))))))))))</f>
        <v>6.28672760859574</v>
      </c>
      <c r="AJ773" s="61">
        <f>IF(AND($G773="正式版",$H773="中西医诊所"),IFERROR(X773/同类汇总数据!I$3,0),IF(AND($G773="正式版",$H773="中医诊所"),IFERROR(X773/同类汇总数据!I$4,0),IF(AND($G773="正式版",$H773="口腔诊所"),IFERROR(X773/同类汇总数据!I$5,0),IF(AND($G773="检查版",$H773="中西医诊所"),IFERROR(X773/同类汇总数据!I$6,0),IF(AND($G773="检查版",$H773="中医诊所"),IFERROR(X773/同类汇总数据!I$7,0),IF(AND($G773="检查版",$H773="口腔诊所"),IFERROR(X773/同类汇总数据!I$8,0),IF(AND($G773="互联网版",$H773="中西医诊所"),IFERROR(X773/同类汇总数据!I$9,0),IF(AND($G773="互联网版",$H773="中医诊所"),IFERROR(X773/同类汇总数据!I$10,0),IF(AND($G773="互联网版",$H773="口腔诊所"),IFERROR(X773/同类汇总数据!I$11,0))))))))))</f>
        <v>6.15420068251983</v>
      </c>
      <c r="AK773" s="61">
        <f>IF(AND($G773="正式版",$H773="中西医诊所"),IFERROR(Y773/同类汇总数据!J$3,0),IF(AND($G773="正式版",$H773="中医诊所"),IFERROR(Y773/同类汇总数据!J$4,0),IF(AND($G773="正式版",$H773="口腔诊所"),IFERROR(Y773/同类汇总数据!J$5,0),IF(AND($G773="检查版",$H773="中西医诊所"),IFERROR(Y773/同类汇总数据!J$6,0),IF(AND($G773="检查版",$H773="中医诊所"),IFERROR(Y773/同类汇总数据!J$7,0),IF(AND($G773="检查版",$H773="口腔诊所"),IFERROR(Y773/同类汇总数据!J$8,0),IF(AND($G773="互联网版",$H773="中西医诊所"),IFERROR(Y773/同类汇总数据!J$9,0),IF(AND($G773="互联网版",$H773="中医诊所"),IFERROR(Y773/同类汇总数据!J$10,0),IF(AND($G773="互联网版",$H773="口腔诊所"),IFERROR(Y773/同类汇总数据!J$11,0))))))))))</f>
        <v>6.31743332999516</v>
      </c>
      <c r="AL773" s="62" t="str">
        <f ca="1" t="shared" si="187"/>
        <v>-</v>
      </c>
      <c r="AM773" s="62" t="str">
        <f t="shared" si="188"/>
        <v>高于同行100%</v>
      </c>
      <c r="AN773" s="5" t="str">
        <f t="shared" si="189"/>
        <v>高于同行100%</v>
      </c>
      <c r="AO773" s="63">
        <f t="shared" si="190"/>
        <v>46104.347974537</v>
      </c>
      <c r="AP773" s="5" t="str">
        <f t="shared" si="191"/>
        <v/>
      </c>
      <c r="AQ773" s="60">
        <v>45581.8056757639</v>
      </c>
    </row>
    <row r="774" ht="17" spans="1:43">
      <c r="A774" s="5">
        <f t="shared" si="196"/>
        <v>771</v>
      </c>
      <c r="B774" s="55" t="str">
        <f t="shared" si="184"/>
        <v>无交易</v>
      </c>
      <c r="C774" s="2" t="str">
        <f t="shared" si="185"/>
        <v/>
      </c>
      <c r="D774" s="56" t="str">
        <f t="shared" si="186"/>
        <v>流失</v>
      </c>
      <c r="E774" s="84" t="s">
        <v>2099</v>
      </c>
      <c r="F774" s="58">
        <v>45582.6976723727</v>
      </c>
      <c r="G774" s="59" t="s">
        <v>38</v>
      </c>
      <c r="H774" s="59" t="s">
        <v>66</v>
      </c>
      <c r="I774" s="59" t="s">
        <v>40</v>
      </c>
      <c r="J774" s="59" t="s">
        <v>280</v>
      </c>
      <c r="K774" s="59" t="s">
        <v>2100</v>
      </c>
      <c r="L774" s="59" t="s">
        <v>1279</v>
      </c>
      <c r="M774" s="60">
        <v>46029.6201967593</v>
      </c>
      <c r="N774" s="60">
        <v>45927.706882963</v>
      </c>
      <c r="O774" s="60">
        <v>45927.7066670139</v>
      </c>
      <c r="P774" s="60"/>
      <c r="Q774" s="60">
        <v>45862.7140155093</v>
      </c>
      <c r="R774" s="59"/>
      <c r="S774" s="59"/>
      <c r="T774" s="59"/>
      <c r="U774" s="59"/>
      <c r="V774" s="59"/>
      <c r="W774" s="59"/>
      <c r="X774" s="59"/>
      <c r="Y774" s="59"/>
      <c r="Z774" s="59"/>
      <c r="AA774" s="59"/>
      <c r="AB774" s="59"/>
      <c r="AC774" s="59"/>
      <c r="AD774" s="61">
        <f>IF(AND($G774="正式版",$H774="中西医诊所"),IFERROR(R774/同类汇总数据!C$3,0),IF(AND($G774="正式版",$H774="中医诊所"),IFERROR(R774/同类汇总数据!C$4,0),IF(AND($G774="正式版",$H774="口腔诊所"),IFERROR(R774/同类汇总数据!C$5,0),IF(AND($G774="检查版",$H774="中西医诊所"),IFERROR(R774/同类汇总数据!C$6,0),IF(AND($G774="检查版",$H774="中医诊所"),IFERROR(R774/同类汇总数据!C$7,0),IF(AND($G774="检查版",$H774="口腔诊所"),IFERROR(R774/同类汇总数据!C$8,0),IF(AND($G774="互联网版",$H774="中西医诊所"),IFERROR(R774/同类汇总数据!C$9,0),IF(AND($G774="互联网版",$H774="中医诊所"),IFERROR(R774/同类汇总数据!C$10,0),IF(AND($G774="互联网版",$H774="口腔诊所"),IFERROR(R774/同类汇总数据!C$11,0))))))))))</f>
        <v>0</v>
      </c>
      <c r="AE774" s="61">
        <f>IF(AND($G774="正式版",$H774="中西医诊所"),IFERROR(S774/同类汇总数据!D$3,0),IF(AND($G774="正式版",$H774="中医诊所"),IFERROR(S774/同类汇总数据!D$4,0),IF(AND($G774="正式版",$H774="口腔诊所"),IFERROR(S774/同类汇总数据!D$5,0),IF(AND($G774="检查版",$H774="中西医诊所"),IFERROR(S774/同类汇总数据!D$6,0),IF(AND($G774="检查版",$H774="中医诊所"),IFERROR(S774/同类汇总数据!D$7,0),IF(AND($G774="检查版",$H774="口腔诊所"),IFERROR(S774/同类汇总数据!D$8,0),IF(AND($G774="互联网版",$H774="中西医诊所"),IFERROR(S774/同类汇总数据!D$9,0),IF(AND($G774="互联网版",$H774="中医诊所"),IFERROR(S774/同类汇总数据!D$10,0),IF(AND($G774="互联网版",$H774="口腔诊所"),IFERROR(S774/同类汇总数据!D$11,0))))))))))</f>
        <v>0</v>
      </c>
      <c r="AF774" s="61">
        <f>IF(AND($G774="正式版",$H774="中西医诊所"),IFERROR(T774/同类汇总数据!E$3,0),IF(AND($G774="正式版",$H774="中医诊所"),IFERROR(T774/同类汇总数据!E$4,0),IF(AND($G774="正式版",$H774="口腔诊所"),IFERROR(T774/同类汇总数据!E$5,0),IF(AND($G774="检查版",$H774="中西医诊所"),IFERROR(T774/同类汇总数据!E$6,0),IF(AND($G774="检查版",$H774="中医诊所"),IFERROR(T774/同类汇总数据!E$7,0),IF(AND($G774="检查版",$H774="口腔诊所"),IFERROR(T774/同类汇总数据!E$8,0),IF(AND($G774="互联网版",$H774="中西医诊所"),IFERROR(T774/同类汇总数据!E$9,0),IF(AND($G774="互联网版",$H774="中医诊所"),IFERROR(T774/同类汇总数据!E$10,0),IF(AND($G774="互联网版",$H774="口腔诊所"),IFERROR(T774/同类汇总数据!E$11,0))))))))))</f>
        <v>0</v>
      </c>
      <c r="AG774" s="61">
        <f>IF(AND($G774="正式版",$H774="中西医诊所"),IFERROR(U774/同类汇总数据!F$3,0),IF(AND($G774="正式版",$H774="中医诊所"),IFERROR(U774/同类汇总数据!F$4,0),IF(AND($G774="正式版",$H774="口腔诊所"),IFERROR(U774/同类汇总数据!F$5,0),IF(AND($G774="检查版",$H774="中西医诊所"),IFERROR(U774/同类汇总数据!F$6,0),IF(AND($G774="检查版",$H774="中医诊所"),IFERROR(U774/同类汇总数据!F$7,0),IF(AND($G774="检查版",$H774="口腔诊所"),IFERROR(U774/同类汇总数据!F$8,0),IF(AND($G774="互联网版",$H774="中西医诊所"),IFERROR(U774/同类汇总数据!F$9,0),IF(AND($G774="互联网版",$H774="中医诊所"),IFERROR(U774/同类汇总数据!F$10,0),IF(AND($G774="互联网版",$H774="口腔诊所"),IFERROR(U774/同类汇总数据!F$11,0))))))))))</f>
        <v>0</v>
      </c>
      <c r="AH774" s="61">
        <f>IF(AND($G774="正式版",$H774="中西医诊所"),IFERROR(V774/同类汇总数据!G$3,0),IF(AND($G774="正式版",$H774="中医诊所"),IFERROR(V774/同类汇总数据!G$4,0),IF(AND($G774="正式版",$H774="口腔诊所"),IFERROR(V774/同类汇总数据!G$5,0),IF(AND($G774="检查版",$H774="中西医诊所"),IFERROR(V774/同类汇总数据!G$6,0),IF(AND($G774="检查版",$H774="中医诊所"),IFERROR(V774/同类汇总数据!G$7,0),IF(AND($G774="检查版",$H774="口腔诊所"),IFERROR(V774/同类汇总数据!G$8,0),IF(AND($G774="互联网版",$H774="中西医诊所"),IFERROR(V774/同类汇总数据!G$9,0),IF(AND($G774="互联网版",$H774="中医诊所"),IFERROR(V774/同类汇总数据!G$10,0),IF(AND($G774="互联网版",$H774="口腔诊所"),IFERROR(V774/同类汇总数据!G$11,0))))))))))</f>
        <v>0</v>
      </c>
      <c r="AI774" s="61">
        <f>IF(AND($G774="正式版",$H774="中西医诊所"),IFERROR(W774/同类汇总数据!H$3,0),IF(AND($G774="正式版",$H774="中医诊所"),IFERROR(W774/同类汇总数据!H$4,0),IF(AND($G774="正式版",$H774="口腔诊所"),IFERROR(W774/同类汇总数据!H$5,0),IF(AND($G774="检查版",$H774="中西医诊所"),IFERROR(W774/同类汇总数据!H$6,0),IF(AND($G774="检查版",$H774="中医诊所"),IFERROR(W774/同类汇总数据!H$7,0),IF(AND($G774="检查版",$H774="口腔诊所"),IFERROR(W774/同类汇总数据!H$8,0),IF(AND($G774="互联网版",$H774="中西医诊所"),IFERROR(W774/同类汇总数据!H$9,0),IF(AND($G774="互联网版",$H774="中医诊所"),IFERROR(W774/同类汇总数据!H$10,0),IF(AND($G774="互联网版",$H774="口腔诊所"),IFERROR(W774/同类汇总数据!H$11,0))))))))))</f>
        <v>0</v>
      </c>
      <c r="AJ774" s="61">
        <f>IF(AND($G774="正式版",$H774="中西医诊所"),IFERROR(X774/同类汇总数据!I$3,0),IF(AND($G774="正式版",$H774="中医诊所"),IFERROR(X774/同类汇总数据!I$4,0),IF(AND($G774="正式版",$H774="口腔诊所"),IFERROR(X774/同类汇总数据!I$5,0),IF(AND($G774="检查版",$H774="中西医诊所"),IFERROR(X774/同类汇总数据!I$6,0),IF(AND($G774="检查版",$H774="中医诊所"),IFERROR(X774/同类汇总数据!I$7,0),IF(AND($G774="检查版",$H774="口腔诊所"),IFERROR(X774/同类汇总数据!I$8,0),IF(AND($G774="互联网版",$H774="中西医诊所"),IFERROR(X774/同类汇总数据!I$9,0),IF(AND($G774="互联网版",$H774="中医诊所"),IFERROR(X774/同类汇总数据!I$10,0),IF(AND($G774="互联网版",$H774="口腔诊所"),IFERROR(X774/同类汇总数据!I$11,0))))))))))</f>
        <v>0</v>
      </c>
      <c r="AK774" s="61">
        <f>IF(AND($G774="正式版",$H774="中西医诊所"),IFERROR(Y774/同类汇总数据!J$3,0),IF(AND($G774="正式版",$H774="中医诊所"),IFERROR(Y774/同类汇总数据!J$4,0),IF(AND($G774="正式版",$H774="口腔诊所"),IFERROR(Y774/同类汇总数据!J$5,0),IF(AND($G774="检查版",$H774="中西医诊所"),IFERROR(Y774/同类汇总数据!J$6,0),IF(AND($G774="检查版",$H774="中医诊所"),IFERROR(Y774/同类汇总数据!J$7,0),IF(AND($G774="检查版",$H774="口腔诊所"),IFERROR(Y774/同类汇总数据!J$8,0),IF(AND($G774="互联网版",$H774="中西医诊所"),IFERROR(Y774/同类汇总数据!J$9,0),IF(AND($G774="互联网版",$H774="中医诊所"),IFERROR(Y774/同类汇总数据!J$10,0),IF(AND($G774="互联网版",$H774="口腔诊所"),IFERROR(Y774/同类汇总数据!J$11,0))))))))))</f>
        <v>0</v>
      </c>
      <c r="AL774" s="62" t="str">
        <f ca="1" t="shared" si="187"/>
        <v>最近一月未操作</v>
      </c>
      <c r="AM774" s="62" t="str">
        <f t="shared" si="188"/>
        <v>低于同行20%</v>
      </c>
      <c r="AN774" s="5" t="str">
        <f t="shared" si="189"/>
        <v>低于同行20%</v>
      </c>
      <c r="AO774" s="63">
        <f t="shared" si="190"/>
        <v>46029.6201967593</v>
      </c>
      <c r="AP774" s="5" t="str">
        <f t="shared" si="191"/>
        <v/>
      </c>
      <c r="AQ774" s="60">
        <v>45581.8073502315</v>
      </c>
    </row>
    <row r="775" ht="17" spans="1:43">
      <c r="A775" s="5">
        <f t="shared" si="196"/>
        <v>772</v>
      </c>
      <c r="B775" s="55" t="str">
        <f t="shared" si="184"/>
        <v>无交易</v>
      </c>
      <c r="C775" s="2" t="str">
        <f t="shared" si="185"/>
        <v/>
      </c>
      <c r="D775" s="56" t="str">
        <f t="shared" si="186"/>
        <v>-</v>
      </c>
      <c r="E775" s="84" t="s">
        <v>2101</v>
      </c>
      <c r="F775" s="58">
        <v>45586.4226837731</v>
      </c>
      <c r="G775" s="59" t="s">
        <v>38</v>
      </c>
      <c r="H775" s="59" t="s">
        <v>63</v>
      </c>
      <c r="I775" s="59" t="s">
        <v>40</v>
      </c>
      <c r="J775" s="59" t="s">
        <v>41</v>
      </c>
      <c r="K775" s="59" t="s">
        <v>2102</v>
      </c>
      <c r="L775" s="59" t="s">
        <v>2103</v>
      </c>
      <c r="M775" s="60">
        <v>46101.3742939815</v>
      </c>
      <c r="N775" s="60">
        <v>45950.4494793171</v>
      </c>
      <c r="O775" s="60">
        <v>45950.4486829398</v>
      </c>
      <c r="P775" s="60">
        <v>46093.6728748032</v>
      </c>
      <c r="Q775" s="60">
        <v>46101.3816066782</v>
      </c>
      <c r="R775" s="59"/>
      <c r="S775" s="59"/>
      <c r="T775" s="59"/>
      <c r="U775" s="59"/>
      <c r="V775" s="59"/>
      <c r="W775" s="59"/>
      <c r="X775" s="59"/>
      <c r="Y775" s="59"/>
      <c r="Z775" s="59"/>
      <c r="AA775" s="59"/>
      <c r="AB775" s="59"/>
      <c r="AC775" s="59"/>
      <c r="AD775" s="61">
        <f>IF(AND($G775="正式版",$H775="中西医诊所"),IFERROR(R775/同类汇总数据!C$3,0),IF(AND($G775="正式版",$H775="中医诊所"),IFERROR(R775/同类汇总数据!C$4,0),IF(AND($G775="正式版",$H775="口腔诊所"),IFERROR(R775/同类汇总数据!C$5,0),IF(AND($G775="检查版",$H775="中西医诊所"),IFERROR(R775/同类汇总数据!C$6,0),IF(AND($G775="检查版",$H775="中医诊所"),IFERROR(R775/同类汇总数据!C$7,0),IF(AND($G775="检查版",$H775="口腔诊所"),IFERROR(R775/同类汇总数据!C$8,0),IF(AND($G775="互联网版",$H775="中西医诊所"),IFERROR(R775/同类汇总数据!C$9,0),IF(AND($G775="互联网版",$H775="中医诊所"),IFERROR(R775/同类汇总数据!C$10,0),IF(AND($G775="互联网版",$H775="口腔诊所"),IFERROR(R775/同类汇总数据!C$11,0))))))))))</f>
        <v>0</v>
      </c>
      <c r="AE775" s="61">
        <f>IF(AND($G775="正式版",$H775="中西医诊所"),IFERROR(S775/同类汇总数据!D$3,0),IF(AND($G775="正式版",$H775="中医诊所"),IFERROR(S775/同类汇总数据!D$4,0),IF(AND($G775="正式版",$H775="口腔诊所"),IFERROR(S775/同类汇总数据!D$5,0),IF(AND($G775="检查版",$H775="中西医诊所"),IFERROR(S775/同类汇总数据!D$6,0),IF(AND($G775="检查版",$H775="中医诊所"),IFERROR(S775/同类汇总数据!D$7,0),IF(AND($G775="检查版",$H775="口腔诊所"),IFERROR(S775/同类汇总数据!D$8,0),IF(AND($G775="互联网版",$H775="中西医诊所"),IFERROR(S775/同类汇总数据!D$9,0),IF(AND($G775="互联网版",$H775="中医诊所"),IFERROR(S775/同类汇总数据!D$10,0),IF(AND($G775="互联网版",$H775="口腔诊所"),IFERROR(S775/同类汇总数据!D$11,0))))))))))</f>
        <v>0</v>
      </c>
      <c r="AF775" s="61">
        <f>IF(AND($G775="正式版",$H775="中西医诊所"),IFERROR(T775/同类汇总数据!E$3,0),IF(AND($G775="正式版",$H775="中医诊所"),IFERROR(T775/同类汇总数据!E$4,0),IF(AND($G775="正式版",$H775="口腔诊所"),IFERROR(T775/同类汇总数据!E$5,0),IF(AND($G775="检查版",$H775="中西医诊所"),IFERROR(T775/同类汇总数据!E$6,0),IF(AND($G775="检查版",$H775="中医诊所"),IFERROR(T775/同类汇总数据!E$7,0),IF(AND($G775="检查版",$H775="口腔诊所"),IFERROR(T775/同类汇总数据!E$8,0),IF(AND($G775="互联网版",$H775="中西医诊所"),IFERROR(T775/同类汇总数据!E$9,0),IF(AND($G775="互联网版",$H775="中医诊所"),IFERROR(T775/同类汇总数据!E$10,0),IF(AND($G775="互联网版",$H775="口腔诊所"),IFERROR(T775/同类汇总数据!E$11,0))))))))))</f>
        <v>0</v>
      </c>
      <c r="AG775" s="61">
        <f>IF(AND($G775="正式版",$H775="中西医诊所"),IFERROR(U775/同类汇总数据!F$3,0),IF(AND($G775="正式版",$H775="中医诊所"),IFERROR(U775/同类汇总数据!F$4,0),IF(AND($G775="正式版",$H775="口腔诊所"),IFERROR(U775/同类汇总数据!F$5,0),IF(AND($G775="检查版",$H775="中西医诊所"),IFERROR(U775/同类汇总数据!F$6,0),IF(AND($G775="检查版",$H775="中医诊所"),IFERROR(U775/同类汇总数据!F$7,0),IF(AND($G775="检查版",$H775="口腔诊所"),IFERROR(U775/同类汇总数据!F$8,0),IF(AND($G775="互联网版",$H775="中西医诊所"),IFERROR(U775/同类汇总数据!F$9,0),IF(AND($G775="互联网版",$H775="中医诊所"),IFERROR(U775/同类汇总数据!F$10,0),IF(AND($G775="互联网版",$H775="口腔诊所"),IFERROR(U775/同类汇总数据!F$11,0))))))))))</f>
        <v>0</v>
      </c>
      <c r="AH775" s="61">
        <f>IF(AND($G775="正式版",$H775="中西医诊所"),IFERROR(V775/同类汇总数据!G$3,0),IF(AND($G775="正式版",$H775="中医诊所"),IFERROR(V775/同类汇总数据!G$4,0),IF(AND($G775="正式版",$H775="口腔诊所"),IFERROR(V775/同类汇总数据!G$5,0),IF(AND($G775="检查版",$H775="中西医诊所"),IFERROR(V775/同类汇总数据!G$6,0),IF(AND($G775="检查版",$H775="中医诊所"),IFERROR(V775/同类汇总数据!G$7,0),IF(AND($G775="检查版",$H775="口腔诊所"),IFERROR(V775/同类汇总数据!G$8,0),IF(AND($G775="互联网版",$H775="中西医诊所"),IFERROR(V775/同类汇总数据!G$9,0),IF(AND($G775="互联网版",$H775="中医诊所"),IFERROR(V775/同类汇总数据!G$10,0),IF(AND($G775="互联网版",$H775="口腔诊所"),IFERROR(V775/同类汇总数据!G$11,0))))))))))</f>
        <v>0</v>
      </c>
      <c r="AI775" s="61">
        <f>IF(AND($G775="正式版",$H775="中西医诊所"),IFERROR(W775/同类汇总数据!H$3,0),IF(AND($G775="正式版",$H775="中医诊所"),IFERROR(W775/同类汇总数据!H$4,0),IF(AND($G775="正式版",$H775="口腔诊所"),IFERROR(W775/同类汇总数据!H$5,0),IF(AND($G775="检查版",$H775="中西医诊所"),IFERROR(W775/同类汇总数据!H$6,0),IF(AND($G775="检查版",$H775="中医诊所"),IFERROR(W775/同类汇总数据!H$7,0),IF(AND($G775="检查版",$H775="口腔诊所"),IFERROR(W775/同类汇总数据!H$8,0),IF(AND($G775="互联网版",$H775="中西医诊所"),IFERROR(W775/同类汇总数据!H$9,0),IF(AND($G775="互联网版",$H775="中医诊所"),IFERROR(W775/同类汇总数据!H$10,0),IF(AND($G775="互联网版",$H775="口腔诊所"),IFERROR(W775/同类汇总数据!H$11,0))))))))))</f>
        <v>0</v>
      </c>
      <c r="AJ775" s="61">
        <f>IF(AND($G775="正式版",$H775="中西医诊所"),IFERROR(X775/同类汇总数据!I$3,0),IF(AND($G775="正式版",$H775="中医诊所"),IFERROR(X775/同类汇总数据!I$4,0),IF(AND($G775="正式版",$H775="口腔诊所"),IFERROR(X775/同类汇总数据!I$5,0),IF(AND($G775="检查版",$H775="中西医诊所"),IFERROR(X775/同类汇总数据!I$6,0),IF(AND($G775="检查版",$H775="中医诊所"),IFERROR(X775/同类汇总数据!I$7,0),IF(AND($G775="检查版",$H775="口腔诊所"),IFERROR(X775/同类汇总数据!I$8,0),IF(AND($G775="互联网版",$H775="中西医诊所"),IFERROR(X775/同类汇总数据!I$9,0),IF(AND($G775="互联网版",$H775="中医诊所"),IFERROR(X775/同类汇总数据!I$10,0),IF(AND($G775="互联网版",$H775="口腔诊所"),IFERROR(X775/同类汇总数据!I$11,0))))))))))</f>
        <v>0</v>
      </c>
      <c r="AK775" s="61">
        <f>IF(AND($G775="正式版",$H775="中西医诊所"),IFERROR(Y775/同类汇总数据!J$3,0),IF(AND($G775="正式版",$H775="中医诊所"),IFERROR(Y775/同类汇总数据!J$4,0),IF(AND($G775="正式版",$H775="口腔诊所"),IFERROR(Y775/同类汇总数据!J$5,0),IF(AND($G775="检查版",$H775="中西医诊所"),IFERROR(Y775/同类汇总数据!J$6,0),IF(AND($G775="检查版",$H775="中医诊所"),IFERROR(Y775/同类汇总数据!J$7,0),IF(AND($G775="检查版",$H775="口腔诊所"),IFERROR(Y775/同类汇总数据!J$8,0),IF(AND($G775="互联网版",$H775="中西医诊所"),IFERROR(Y775/同类汇总数据!J$9,0),IF(AND($G775="互联网版",$H775="中医诊所"),IFERROR(Y775/同类汇总数据!J$10,0),IF(AND($G775="互联网版",$H775="口腔诊所"),IFERROR(Y775/同类汇总数据!J$11,0))))))))))</f>
        <v>0</v>
      </c>
      <c r="AL775" s="62" t="str">
        <f ca="1" t="shared" si="187"/>
        <v>-</v>
      </c>
      <c r="AM775" s="62" t="str">
        <f t="shared" si="188"/>
        <v>低于同行20%</v>
      </c>
      <c r="AN775" s="5" t="str">
        <f t="shared" si="189"/>
        <v>低于同行20%</v>
      </c>
      <c r="AO775" s="63">
        <f t="shared" si="190"/>
        <v>46101.3816066782</v>
      </c>
      <c r="AP775" s="5" t="str">
        <f t="shared" si="191"/>
        <v/>
      </c>
      <c r="AQ775" s="60">
        <v>45582.5482807523</v>
      </c>
    </row>
    <row r="776" ht="17" spans="1:43">
      <c r="A776" s="5">
        <f t="shared" si="196"/>
        <v>773</v>
      </c>
      <c r="B776" s="55" t="str">
        <f t="shared" si="184"/>
        <v>连续三月交易上升</v>
      </c>
      <c r="C776" s="2" t="str">
        <f t="shared" si="185"/>
        <v/>
      </c>
      <c r="D776" s="56" t="str">
        <f t="shared" si="186"/>
        <v>-</v>
      </c>
      <c r="E776" s="84" t="s">
        <v>2104</v>
      </c>
      <c r="F776" s="58">
        <v>45586.4239064699</v>
      </c>
      <c r="G776" s="59" t="s">
        <v>38</v>
      </c>
      <c r="H776" s="59" t="s">
        <v>63</v>
      </c>
      <c r="I776" s="59" t="s">
        <v>40</v>
      </c>
      <c r="J776" s="59" t="s">
        <v>41</v>
      </c>
      <c r="K776" s="59" t="s">
        <v>2105</v>
      </c>
      <c r="L776" s="59" t="s">
        <v>43</v>
      </c>
      <c r="M776" s="60">
        <v>46104.3695949074</v>
      </c>
      <c r="N776" s="60">
        <v>46103.6793900231</v>
      </c>
      <c r="O776" s="60">
        <v>46103.6789136111</v>
      </c>
      <c r="P776" s="60">
        <v>46089.3984163194</v>
      </c>
      <c r="Q776" s="60">
        <v>46104.3954096412</v>
      </c>
      <c r="R776" s="59">
        <v>42560.3</v>
      </c>
      <c r="S776" s="59">
        <v>153033.54</v>
      </c>
      <c r="T776" s="59">
        <v>328880.64</v>
      </c>
      <c r="U776" s="59">
        <v>276830.64</v>
      </c>
      <c r="V776" s="59">
        <v>28</v>
      </c>
      <c r="W776" s="59">
        <v>136</v>
      </c>
      <c r="X776" s="59">
        <v>266</v>
      </c>
      <c r="Y776" s="59">
        <v>233</v>
      </c>
      <c r="Z776" s="85" t="s">
        <v>2106</v>
      </c>
      <c r="AA776" s="59">
        <v>1.4368359286</v>
      </c>
      <c r="AB776" s="59">
        <v>-0.4444779605</v>
      </c>
      <c r="AC776" s="59">
        <v>0.9702184988</v>
      </c>
      <c r="AD776" s="61">
        <f>IF(AND($G776="正式版",$H776="中西医诊所"),IFERROR(R776/同类汇总数据!C$3,0),IF(AND($G776="正式版",$H776="中医诊所"),IFERROR(R776/同类汇总数据!C$4,0),IF(AND($G776="正式版",$H776="口腔诊所"),IFERROR(R776/同类汇总数据!C$5,0),IF(AND($G776="检查版",$H776="中西医诊所"),IFERROR(R776/同类汇总数据!C$6,0),IF(AND($G776="检查版",$H776="中医诊所"),IFERROR(R776/同类汇总数据!C$7,0),IF(AND($G776="检查版",$H776="口腔诊所"),IFERROR(R776/同类汇总数据!C$8,0),IF(AND($G776="互联网版",$H776="中西医诊所"),IFERROR(R776/同类汇总数据!C$9,0),IF(AND($G776="互联网版",$H776="中医诊所"),IFERROR(R776/同类汇总数据!C$10,0),IF(AND($G776="互联网版",$H776="口腔诊所"),IFERROR(R776/同类汇总数据!C$11,0))))))))))</f>
        <v>4.25707553598521</v>
      </c>
      <c r="AE776" s="61">
        <f>IF(AND($G776="正式版",$H776="中西医诊所"),IFERROR(S776/同类汇总数据!D$3,0),IF(AND($G776="正式版",$H776="中医诊所"),IFERROR(S776/同类汇总数据!D$4,0),IF(AND($G776="正式版",$H776="口腔诊所"),IFERROR(S776/同类汇总数据!D$5,0),IF(AND($G776="检查版",$H776="中西医诊所"),IFERROR(S776/同类汇总数据!D$6,0),IF(AND($G776="检查版",$H776="中医诊所"),IFERROR(S776/同类汇总数据!D$7,0),IF(AND($G776="检查版",$H776="口腔诊所"),IFERROR(S776/同类汇总数据!D$8,0),IF(AND($G776="互联网版",$H776="中西医诊所"),IFERROR(S776/同类汇总数据!D$9,0),IF(AND($G776="互联网版",$H776="中医诊所"),IFERROR(S776/同类汇总数据!D$10,0),IF(AND($G776="互联网版",$H776="口腔诊所"),IFERROR(S776/同类汇总数据!D$11,0))))))))))</f>
        <v>3.52361605568127</v>
      </c>
      <c r="AF776" s="61">
        <f>IF(AND($G776="正式版",$H776="中西医诊所"),IFERROR(T776/同类汇总数据!E$3,0),IF(AND($G776="正式版",$H776="中医诊所"),IFERROR(T776/同类汇总数据!E$4,0),IF(AND($G776="正式版",$H776="口腔诊所"),IFERROR(T776/同类汇总数据!E$5,0),IF(AND($G776="检查版",$H776="中西医诊所"),IFERROR(T776/同类汇总数据!E$6,0),IF(AND($G776="检查版",$H776="中医诊所"),IFERROR(T776/同类汇总数据!E$7,0),IF(AND($G776="检查版",$H776="口腔诊所"),IFERROR(T776/同类汇总数据!E$8,0),IF(AND($G776="互联网版",$H776="中西医诊所"),IFERROR(T776/同类汇总数据!E$9,0),IF(AND($G776="互联网版",$H776="中医诊所"),IFERROR(T776/同类汇总数据!E$10,0),IF(AND($G776="互联网版",$H776="口腔诊所"),IFERROR(T776/同类汇总数据!E$11,0))))))))))</f>
        <v>2.96644407231272</v>
      </c>
      <c r="AG776" s="61">
        <f>IF(AND($G776="正式版",$H776="中西医诊所"),IFERROR(U776/同类汇总数据!F$3,0),IF(AND($G776="正式版",$H776="中医诊所"),IFERROR(U776/同类汇总数据!F$4,0),IF(AND($G776="正式版",$H776="口腔诊所"),IFERROR(U776/同类汇总数据!F$5,0),IF(AND($G776="检查版",$H776="中西医诊所"),IFERROR(U776/同类汇总数据!F$6,0),IF(AND($G776="检查版",$H776="中医诊所"),IFERROR(U776/同类汇总数据!F$7,0),IF(AND($G776="检查版",$H776="口腔诊所"),IFERROR(U776/同类汇总数据!F$8,0),IF(AND($G776="互联网版",$H776="中西医诊所"),IFERROR(U776/同类汇总数据!F$9,0),IF(AND($G776="互联网版",$H776="中医诊所"),IFERROR(U776/同类汇总数据!F$10,0),IF(AND($G776="互联网版",$H776="口腔诊所"),IFERROR(U776/同类汇总数据!F$11,0))))))))))</f>
        <v>2.77113305805567</v>
      </c>
      <c r="AH776" s="61">
        <f>IF(AND($G776="正式版",$H776="中西医诊所"),IFERROR(V776/同类汇总数据!G$3,0),IF(AND($G776="正式版",$H776="中医诊所"),IFERROR(V776/同类汇总数据!G$4,0),IF(AND($G776="正式版",$H776="口腔诊所"),IFERROR(V776/同类汇总数据!G$5,0),IF(AND($G776="检查版",$H776="中西医诊所"),IFERROR(V776/同类汇总数据!G$6,0),IF(AND($G776="检查版",$H776="中医诊所"),IFERROR(V776/同类汇总数据!G$7,0),IF(AND($G776="检查版",$H776="口腔诊所"),IFERROR(V776/同类汇总数据!G$8,0),IF(AND($G776="互联网版",$H776="中西医诊所"),IFERROR(V776/同类汇总数据!G$9,0),IF(AND($G776="互联网版",$H776="中医诊所"),IFERROR(V776/同类汇总数据!G$10,0),IF(AND($G776="互联网版",$H776="口腔诊所"),IFERROR(V776/同类汇总数据!G$11,0))))))))))</f>
        <v>2.08079426889807</v>
      </c>
      <c r="AI776" s="61">
        <f>IF(AND($G776="正式版",$H776="中西医诊所"),IFERROR(W776/同类汇总数据!H$3,0),IF(AND($G776="正式版",$H776="中医诊所"),IFERROR(W776/同类汇总数据!H$4,0),IF(AND($G776="正式版",$H776="口腔诊所"),IFERROR(W776/同类汇总数据!H$5,0),IF(AND($G776="检查版",$H776="中西医诊所"),IFERROR(W776/同类汇总数据!H$6,0),IF(AND($G776="检查版",$H776="中医诊所"),IFERROR(W776/同类汇总数据!H$7,0),IF(AND($G776="检查版",$H776="口腔诊所"),IFERROR(W776/同类汇总数据!H$8,0),IF(AND($G776="互联网版",$H776="中西医诊所"),IFERROR(W776/同类汇总数据!H$9,0),IF(AND($G776="互联网版",$H776="中医诊所"),IFERROR(W776/同类汇总数据!H$10,0),IF(AND($G776="互联网版",$H776="口腔诊所"),IFERROR(W776/同类汇总数据!H$11,0))))))))))</f>
        <v>2.39494385089361</v>
      </c>
      <c r="AJ776" s="61">
        <f>IF(AND($G776="正式版",$H776="中西医诊所"),IFERROR(X776/同类汇总数据!I$3,0),IF(AND($G776="正式版",$H776="中医诊所"),IFERROR(X776/同类汇总数据!I$4,0),IF(AND($G776="正式版",$H776="口腔诊所"),IFERROR(X776/同类汇总数据!I$5,0),IF(AND($G776="检查版",$H776="中西医诊所"),IFERROR(X776/同类汇总数据!I$6,0),IF(AND($G776="检查版",$H776="中医诊所"),IFERROR(X776/同类汇总数据!I$7,0),IF(AND($G776="检查版",$H776="口腔诊所"),IFERROR(X776/同类汇总数据!I$8,0),IF(AND($G776="互联网版",$H776="中西医诊所"),IFERROR(X776/同类汇总数据!I$9,0),IF(AND($G776="互联网版",$H776="中医诊所"),IFERROR(X776/同类汇总数据!I$10,0),IF(AND($G776="互联网版",$H776="口腔诊所"),IFERROR(X776/同类汇总数据!I$11,0))))))))))</f>
        <v>1.80288257879986</v>
      </c>
      <c r="AK776" s="61">
        <f>IF(AND($G776="正式版",$H776="中西医诊所"),IFERROR(Y776/同类汇总数据!J$3,0),IF(AND($G776="正式版",$H776="中医诊所"),IFERROR(Y776/同类汇总数据!J$4,0),IF(AND($G776="正式版",$H776="口腔诊所"),IFERROR(Y776/同类汇总数据!J$5,0),IF(AND($G776="检查版",$H776="中西医诊所"),IFERROR(Y776/同类汇总数据!J$6,0),IF(AND($G776="检查版",$H776="中医诊所"),IFERROR(Y776/同类汇总数据!J$7,0),IF(AND($G776="检查版",$H776="口腔诊所"),IFERROR(Y776/同类汇总数据!J$8,0),IF(AND($G776="互联网版",$H776="中西医诊所"),IFERROR(Y776/同类汇总数据!J$9,0),IF(AND($G776="互联网版",$H776="中医诊所"),IFERROR(Y776/同类汇总数据!J$10,0),IF(AND($G776="互联网版",$H776="口腔诊所"),IFERROR(Y776/同类汇总数据!J$11,0))))))))))</f>
        <v>1.75442427400342</v>
      </c>
      <c r="AL776" s="62" t="str">
        <f ca="1" t="shared" si="187"/>
        <v>-</v>
      </c>
      <c r="AM776" s="62" t="str">
        <f t="shared" si="188"/>
        <v>高于同行100%</v>
      </c>
      <c r="AN776" s="5" t="str">
        <f t="shared" si="189"/>
        <v>高于同行100%</v>
      </c>
      <c r="AO776" s="63">
        <f t="shared" si="190"/>
        <v>46104.3954096412</v>
      </c>
      <c r="AP776" s="5" t="str">
        <f t="shared" si="191"/>
        <v/>
      </c>
      <c r="AQ776" s="60">
        <v>45582.6403576273</v>
      </c>
    </row>
    <row r="777" ht="17" spans="1:43">
      <c r="A777" s="5">
        <f t="shared" si="196"/>
        <v>774</v>
      </c>
      <c r="B777" s="55" t="str">
        <f t="shared" si="184"/>
        <v>无交易</v>
      </c>
      <c r="C777" s="2" t="str">
        <f t="shared" si="185"/>
        <v/>
      </c>
      <c r="D777" s="56" t="str">
        <f t="shared" si="186"/>
        <v>流失</v>
      </c>
      <c r="E777" s="84" t="s">
        <v>2107</v>
      </c>
      <c r="F777" s="58">
        <v>45586.5907573032</v>
      </c>
      <c r="G777" s="59" t="s">
        <v>38</v>
      </c>
      <c r="H777" s="59" t="s">
        <v>63</v>
      </c>
      <c r="I777" s="59" t="s">
        <v>40</v>
      </c>
      <c r="J777" s="59" t="s">
        <v>45</v>
      </c>
      <c r="K777" s="59" t="s">
        <v>2108</v>
      </c>
      <c r="L777" s="59" t="s">
        <v>47</v>
      </c>
      <c r="M777" s="60">
        <v>45972.4101157407</v>
      </c>
      <c r="N777" s="60">
        <v>45971.6735577778</v>
      </c>
      <c r="O777" s="60">
        <v>45971.6719442245</v>
      </c>
      <c r="P777" s="60"/>
      <c r="Q777" s="60">
        <v>45971.6735681482</v>
      </c>
      <c r="R777" s="59"/>
      <c r="S777" s="59"/>
      <c r="T777" s="59"/>
      <c r="U777" s="59"/>
      <c r="V777" s="59"/>
      <c r="W777" s="59"/>
      <c r="X777" s="59"/>
      <c r="Y777" s="59"/>
      <c r="Z777" s="59"/>
      <c r="AA777" s="59"/>
      <c r="AB777" s="59"/>
      <c r="AC777" s="59"/>
      <c r="AD777" s="61">
        <f>IF(AND($G777="正式版",$H777="中西医诊所"),IFERROR(R777/同类汇总数据!C$3,0),IF(AND($G777="正式版",$H777="中医诊所"),IFERROR(R777/同类汇总数据!C$4,0),IF(AND($G777="正式版",$H777="口腔诊所"),IFERROR(R777/同类汇总数据!C$5,0),IF(AND($G777="检查版",$H777="中西医诊所"),IFERROR(R777/同类汇总数据!C$6,0),IF(AND($G777="检查版",$H777="中医诊所"),IFERROR(R777/同类汇总数据!C$7,0),IF(AND($G777="检查版",$H777="口腔诊所"),IFERROR(R777/同类汇总数据!C$8,0),IF(AND($G777="互联网版",$H777="中西医诊所"),IFERROR(R777/同类汇总数据!C$9,0),IF(AND($G777="互联网版",$H777="中医诊所"),IFERROR(R777/同类汇总数据!C$10,0),IF(AND($G777="互联网版",$H777="口腔诊所"),IFERROR(R777/同类汇总数据!C$11,0))))))))))</f>
        <v>0</v>
      </c>
      <c r="AE777" s="61">
        <f>IF(AND($G777="正式版",$H777="中西医诊所"),IFERROR(S777/同类汇总数据!D$3,0),IF(AND($G777="正式版",$H777="中医诊所"),IFERROR(S777/同类汇总数据!D$4,0),IF(AND($G777="正式版",$H777="口腔诊所"),IFERROR(S777/同类汇总数据!D$5,0),IF(AND($G777="检查版",$H777="中西医诊所"),IFERROR(S777/同类汇总数据!D$6,0),IF(AND($G777="检查版",$H777="中医诊所"),IFERROR(S777/同类汇总数据!D$7,0),IF(AND($G777="检查版",$H777="口腔诊所"),IFERROR(S777/同类汇总数据!D$8,0),IF(AND($G777="互联网版",$H777="中西医诊所"),IFERROR(S777/同类汇总数据!D$9,0),IF(AND($G777="互联网版",$H777="中医诊所"),IFERROR(S777/同类汇总数据!D$10,0),IF(AND($G777="互联网版",$H777="口腔诊所"),IFERROR(S777/同类汇总数据!D$11,0))))))))))</f>
        <v>0</v>
      </c>
      <c r="AF777" s="61">
        <f>IF(AND($G777="正式版",$H777="中西医诊所"),IFERROR(T777/同类汇总数据!E$3,0),IF(AND($G777="正式版",$H777="中医诊所"),IFERROR(T777/同类汇总数据!E$4,0),IF(AND($G777="正式版",$H777="口腔诊所"),IFERROR(T777/同类汇总数据!E$5,0),IF(AND($G777="检查版",$H777="中西医诊所"),IFERROR(T777/同类汇总数据!E$6,0),IF(AND($G777="检查版",$H777="中医诊所"),IFERROR(T777/同类汇总数据!E$7,0),IF(AND($G777="检查版",$H777="口腔诊所"),IFERROR(T777/同类汇总数据!E$8,0),IF(AND($G777="互联网版",$H777="中西医诊所"),IFERROR(T777/同类汇总数据!E$9,0),IF(AND($G777="互联网版",$H777="中医诊所"),IFERROR(T777/同类汇总数据!E$10,0),IF(AND($G777="互联网版",$H777="口腔诊所"),IFERROR(T777/同类汇总数据!E$11,0))))))))))</f>
        <v>0</v>
      </c>
      <c r="AG777" s="61">
        <f>IF(AND($G777="正式版",$H777="中西医诊所"),IFERROR(U777/同类汇总数据!F$3,0),IF(AND($G777="正式版",$H777="中医诊所"),IFERROR(U777/同类汇总数据!F$4,0),IF(AND($G777="正式版",$H777="口腔诊所"),IFERROR(U777/同类汇总数据!F$5,0),IF(AND($G777="检查版",$H777="中西医诊所"),IFERROR(U777/同类汇总数据!F$6,0),IF(AND($G777="检查版",$H777="中医诊所"),IFERROR(U777/同类汇总数据!F$7,0),IF(AND($G777="检查版",$H777="口腔诊所"),IFERROR(U777/同类汇总数据!F$8,0),IF(AND($G777="互联网版",$H777="中西医诊所"),IFERROR(U777/同类汇总数据!F$9,0),IF(AND($G777="互联网版",$H777="中医诊所"),IFERROR(U777/同类汇总数据!F$10,0),IF(AND($G777="互联网版",$H777="口腔诊所"),IFERROR(U777/同类汇总数据!F$11,0))))))))))</f>
        <v>0</v>
      </c>
      <c r="AH777" s="61">
        <f>IF(AND($G777="正式版",$H777="中西医诊所"),IFERROR(V777/同类汇总数据!G$3,0),IF(AND($G777="正式版",$H777="中医诊所"),IFERROR(V777/同类汇总数据!G$4,0),IF(AND($G777="正式版",$H777="口腔诊所"),IFERROR(V777/同类汇总数据!G$5,0),IF(AND($G777="检查版",$H777="中西医诊所"),IFERROR(V777/同类汇总数据!G$6,0),IF(AND($G777="检查版",$H777="中医诊所"),IFERROR(V777/同类汇总数据!G$7,0),IF(AND($G777="检查版",$H777="口腔诊所"),IFERROR(V777/同类汇总数据!G$8,0),IF(AND($G777="互联网版",$H777="中西医诊所"),IFERROR(V777/同类汇总数据!G$9,0),IF(AND($G777="互联网版",$H777="中医诊所"),IFERROR(V777/同类汇总数据!G$10,0),IF(AND($G777="互联网版",$H777="口腔诊所"),IFERROR(V777/同类汇总数据!G$11,0))))))))))</f>
        <v>0</v>
      </c>
      <c r="AI777" s="61">
        <f>IF(AND($G777="正式版",$H777="中西医诊所"),IFERROR(W777/同类汇总数据!H$3,0),IF(AND($G777="正式版",$H777="中医诊所"),IFERROR(W777/同类汇总数据!H$4,0),IF(AND($G777="正式版",$H777="口腔诊所"),IFERROR(W777/同类汇总数据!H$5,0),IF(AND($G777="检查版",$H777="中西医诊所"),IFERROR(W777/同类汇总数据!H$6,0),IF(AND($G777="检查版",$H777="中医诊所"),IFERROR(W777/同类汇总数据!H$7,0),IF(AND($G777="检查版",$H777="口腔诊所"),IFERROR(W777/同类汇总数据!H$8,0),IF(AND($G777="互联网版",$H777="中西医诊所"),IFERROR(W777/同类汇总数据!H$9,0),IF(AND($G777="互联网版",$H777="中医诊所"),IFERROR(W777/同类汇总数据!H$10,0),IF(AND($G777="互联网版",$H777="口腔诊所"),IFERROR(W777/同类汇总数据!H$11,0))))))))))</f>
        <v>0</v>
      </c>
      <c r="AJ777" s="61">
        <f>IF(AND($G777="正式版",$H777="中西医诊所"),IFERROR(X777/同类汇总数据!I$3,0),IF(AND($G777="正式版",$H777="中医诊所"),IFERROR(X777/同类汇总数据!I$4,0),IF(AND($G777="正式版",$H777="口腔诊所"),IFERROR(X777/同类汇总数据!I$5,0),IF(AND($G777="检查版",$H777="中西医诊所"),IFERROR(X777/同类汇总数据!I$6,0),IF(AND($G777="检查版",$H777="中医诊所"),IFERROR(X777/同类汇总数据!I$7,0),IF(AND($G777="检查版",$H777="口腔诊所"),IFERROR(X777/同类汇总数据!I$8,0),IF(AND($G777="互联网版",$H777="中西医诊所"),IFERROR(X777/同类汇总数据!I$9,0),IF(AND($G777="互联网版",$H777="中医诊所"),IFERROR(X777/同类汇总数据!I$10,0),IF(AND($G777="互联网版",$H777="口腔诊所"),IFERROR(X777/同类汇总数据!I$11,0))))))))))</f>
        <v>0</v>
      </c>
      <c r="AK777" s="61">
        <f>IF(AND($G777="正式版",$H777="中西医诊所"),IFERROR(Y777/同类汇总数据!J$3,0),IF(AND($G777="正式版",$H777="中医诊所"),IFERROR(Y777/同类汇总数据!J$4,0),IF(AND($G777="正式版",$H777="口腔诊所"),IFERROR(Y777/同类汇总数据!J$5,0),IF(AND($G777="检查版",$H777="中西医诊所"),IFERROR(Y777/同类汇总数据!J$6,0),IF(AND($G777="检查版",$H777="中医诊所"),IFERROR(Y777/同类汇总数据!J$7,0),IF(AND($G777="检查版",$H777="口腔诊所"),IFERROR(Y777/同类汇总数据!J$8,0),IF(AND($G777="互联网版",$H777="中西医诊所"),IFERROR(Y777/同类汇总数据!J$9,0),IF(AND($G777="互联网版",$H777="中医诊所"),IFERROR(Y777/同类汇总数据!J$10,0),IF(AND($G777="互联网版",$H777="口腔诊所"),IFERROR(Y777/同类汇总数据!J$11,0))))))))))</f>
        <v>0</v>
      </c>
      <c r="AL777" s="62" t="str">
        <f ca="1" t="shared" si="187"/>
        <v>今年内未操作</v>
      </c>
      <c r="AM777" s="62" t="str">
        <f t="shared" si="188"/>
        <v>低于同行20%</v>
      </c>
      <c r="AN777" s="5" t="str">
        <f t="shared" si="189"/>
        <v>低于同行20%</v>
      </c>
      <c r="AO777" s="63">
        <f t="shared" si="190"/>
        <v>45972.4101157407</v>
      </c>
      <c r="AP777" s="5" t="str">
        <f t="shared" si="191"/>
        <v/>
      </c>
      <c r="AQ777" s="60">
        <v>45582.6976723727</v>
      </c>
    </row>
    <row r="778" ht="17" spans="1:43">
      <c r="A778" s="5">
        <f t="shared" si="196"/>
        <v>775</v>
      </c>
      <c r="B778" s="55" t="str">
        <f t="shared" si="184"/>
        <v>连续三月交易上升</v>
      </c>
      <c r="C778" s="2" t="str">
        <f t="shared" si="185"/>
        <v/>
      </c>
      <c r="D778" s="56" t="str">
        <f t="shared" si="186"/>
        <v>-</v>
      </c>
      <c r="E778" s="84" t="s">
        <v>2109</v>
      </c>
      <c r="F778" s="58">
        <v>45586.7769429398</v>
      </c>
      <c r="G778" s="59" t="s">
        <v>38</v>
      </c>
      <c r="H778" s="59" t="s">
        <v>39</v>
      </c>
      <c r="I778" s="59" t="s">
        <v>40</v>
      </c>
      <c r="J778" s="59" t="s">
        <v>53</v>
      </c>
      <c r="K778" s="59" t="s">
        <v>2110</v>
      </c>
      <c r="L778" s="59" t="s">
        <v>2111</v>
      </c>
      <c r="M778" s="60">
        <v>46103.4673958333</v>
      </c>
      <c r="N778" s="60">
        <v>46103.4695583681</v>
      </c>
      <c r="O778" s="60">
        <v>46103.4690004861</v>
      </c>
      <c r="P778" s="60">
        <v>46103.6357931366</v>
      </c>
      <c r="Q778" s="60">
        <v>46103.6494165278</v>
      </c>
      <c r="R778" s="59">
        <v>400</v>
      </c>
      <c r="S778" s="59">
        <v>7160</v>
      </c>
      <c r="T778" s="59">
        <v>19700</v>
      </c>
      <c r="U778" s="59">
        <v>16680</v>
      </c>
      <c r="V778" s="59">
        <v>1</v>
      </c>
      <c r="W778" s="59">
        <v>12</v>
      </c>
      <c r="X778" s="59">
        <v>37</v>
      </c>
      <c r="Y778" s="59">
        <v>33</v>
      </c>
      <c r="Z778" s="59">
        <v>575.1724137931</v>
      </c>
      <c r="AA778" s="59">
        <v>0.6966824645</v>
      </c>
      <c r="AB778" s="59">
        <v>-0.4927884615</v>
      </c>
      <c r="AC778" s="59">
        <v>-0.037037037</v>
      </c>
      <c r="AD778" s="61">
        <f>IF(AND($G778="正式版",$H778="中西医诊所"),IFERROR(R778/同类汇总数据!C$3,0),IF(AND($G778="正式版",$H778="中医诊所"),IFERROR(R778/同类汇总数据!C$4,0),IF(AND($G778="正式版",$H778="口腔诊所"),IFERROR(R778/同类汇总数据!C$5,0),IF(AND($G778="检查版",$H778="中西医诊所"),IFERROR(R778/同类汇总数据!C$6,0),IF(AND($G778="检查版",$H778="中医诊所"),IFERROR(R778/同类汇总数据!C$7,0),IF(AND($G778="检查版",$H778="口腔诊所"),IFERROR(R778/同类汇总数据!C$8,0),IF(AND($G778="互联网版",$H778="中西医诊所"),IFERROR(R778/同类汇总数据!C$9,0),IF(AND($G778="互联网版",$H778="中医诊所"),IFERROR(R778/同类汇总数据!C$10,0),IF(AND($G778="互联网版",$H778="口腔诊所"),IFERROR(R778/同类汇总数据!C$11,0))))))))))</f>
        <v>0.0437074780514145</v>
      </c>
      <c r="AE778" s="61">
        <f>IF(AND($G778="正式版",$H778="中西医诊所"),IFERROR(S778/同类汇总数据!D$3,0),IF(AND($G778="正式版",$H778="中医诊所"),IFERROR(S778/同类汇总数据!D$4,0),IF(AND($G778="正式版",$H778="口腔诊所"),IFERROR(S778/同类汇总数据!D$5,0),IF(AND($G778="检查版",$H778="中西医诊所"),IFERROR(S778/同类汇总数据!D$6,0),IF(AND($G778="检查版",$H778="中医诊所"),IFERROR(S778/同类汇总数据!D$7,0),IF(AND($G778="检查版",$H778="口腔诊所"),IFERROR(S778/同类汇总数据!D$8,0),IF(AND($G778="互联网版",$H778="中西医诊所"),IFERROR(S778/同类汇总数据!D$9,0),IF(AND($G778="互联网版",$H778="中医诊所"),IFERROR(S778/同类汇总数据!D$10,0),IF(AND($G778="互联网版",$H778="口腔诊所"),IFERROR(S778/同类汇总数据!D$11,0))))))))))</f>
        <v>0.196252000049928</v>
      </c>
      <c r="AF778" s="61">
        <f>IF(AND($G778="正式版",$H778="中西医诊所"),IFERROR(T778/同类汇总数据!E$3,0),IF(AND($G778="正式版",$H778="中医诊所"),IFERROR(T778/同类汇总数据!E$4,0),IF(AND($G778="正式版",$H778="口腔诊所"),IFERROR(T778/同类汇总数据!E$5,0),IF(AND($G778="检查版",$H778="中西医诊所"),IFERROR(T778/同类汇总数据!E$6,0),IF(AND($G778="检查版",$H778="中医诊所"),IFERROR(T778/同类汇总数据!E$7,0),IF(AND($G778="检查版",$H778="口腔诊所"),IFERROR(T778/同类汇总数据!E$8,0),IF(AND($G778="互联网版",$H778="中西医诊所"),IFERROR(T778/同类汇总数据!E$9,0),IF(AND($G778="互联网版",$H778="中医诊所"),IFERROR(T778/同类汇总数据!E$10,0),IF(AND($G778="互联网版",$H778="口腔诊所"),IFERROR(T778/同类汇总数据!E$11,0))))))))))</f>
        <v>0.180541469201882</v>
      </c>
      <c r="AG778" s="61">
        <f>IF(AND($G778="正式版",$H778="中西医诊所"),IFERROR(U778/同类汇总数据!F$3,0),IF(AND($G778="正式版",$H778="中医诊所"),IFERROR(U778/同类汇总数据!F$4,0),IF(AND($G778="正式版",$H778="口腔诊所"),IFERROR(U778/同类汇总数据!F$5,0),IF(AND($G778="检查版",$H778="中西医诊所"),IFERROR(U778/同类汇总数据!F$6,0),IF(AND($G778="检查版",$H778="中医诊所"),IFERROR(U778/同类汇总数据!F$7,0),IF(AND($G778="检查版",$H778="口腔诊所"),IFERROR(U778/同类汇总数据!F$8,0),IF(AND($G778="互联网版",$H778="中西医诊所"),IFERROR(U778/同类汇总数据!F$9,0),IF(AND($G778="互联网版",$H778="中医诊所"),IFERROR(U778/同类汇总数据!F$10,0),IF(AND($G778="互联网版",$H778="口腔诊所"),IFERROR(U778/同类汇总数据!F$11,0))))))))))</f>
        <v>0.173889147680986</v>
      </c>
      <c r="AH778" s="61">
        <f>IF(AND($G778="正式版",$H778="中西医诊所"),IFERROR(V778/同类汇总数据!G$3,0),IF(AND($G778="正式版",$H778="中医诊所"),IFERROR(V778/同类汇总数据!G$4,0),IF(AND($G778="正式版",$H778="口腔诊所"),IFERROR(V778/同类汇总数据!G$5,0),IF(AND($G778="检查版",$H778="中西医诊所"),IFERROR(V778/同类汇总数据!G$6,0),IF(AND($G778="检查版",$H778="中医诊所"),IFERROR(V778/同类汇总数据!G$7,0),IF(AND($G778="检查版",$H778="口腔诊所"),IFERROR(V778/同类汇总数据!G$8,0),IF(AND($G778="互联网版",$H778="中西医诊所"),IFERROR(V778/同类汇总数据!G$9,0),IF(AND($G778="互联网版",$H778="中医诊所"),IFERROR(V778/同类汇总数据!G$10,0),IF(AND($G778="互联网版",$H778="口腔诊所"),IFERROR(V778/同类汇总数据!G$11,0))))))))))</f>
        <v>0.0105484008096952</v>
      </c>
      <c r="AI778" s="61">
        <f>IF(AND($G778="正式版",$H778="中西医诊所"),IFERROR(W778/同类汇总数据!H$3,0),IF(AND($G778="正式版",$H778="中医诊所"),IFERROR(W778/同类汇总数据!H$4,0),IF(AND($G778="正式版",$H778="口腔诊所"),IFERROR(W778/同类汇总数据!H$5,0),IF(AND($G778="检查版",$H778="中西医诊所"),IFERROR(W778/同类汇总数据!H$6,0),IF(AND($G778="检查版",$H778="中医诊所"),IFERROR(W778/同类汇总数据!H$7,0),IF(AND($G778="检查版",$H778="口腔诊所"),IFERROR(W778/同类汇总数据!H$8,0),IF(AND($G778="互联网版",$H778="中西医诊所"),IFERROR(W778/同类汇总数据!H$9,0),IF(AND($G778="互联网版",$H778="中医诊所"),IFERROR(W778/同类汇总数据!H$10,0),IF(AND($G778="互联网版",$H778="口腔诊所"),IFERROR(W778/同类汇总数据!H$11,0))))))))))</f>
        <v>0.032820028093944</v>
      </c>
      <c r="AJ778" s="61">
        <f>IF(AND($G778="正式版",$H778="中西医诊所"),IFERROR(X778/同类汇总数据!I$3,0),IF(AND($G778="正式版",$H778="中医诊所"),IFERROR(X778/同类汇总数据!I$4,0),IF(AND($G778="正式版",$H778="口腔诊所"),IFERROR(X778/同类汇总数据!I$5,0),IF(AND($G778="检查版",$H778="中西医诊所"),IFERROR(X778/同类汇总数据!I$6,0),IF(AND($G778="检查版",$H778="中医诊所"),IFERROR(X778/同类汇总数据!I$7,0),IF(AND($G778="检查版",$H778="口腔诊所"),IFERROR(X778/同类汇总数据!I$8,0),IF(AND($G778="互联网版",$H778="中西医诊所"),IFERROR(X778/同类汇总数据!I$9,0),IF(AND($G778="互联网版",$H778="中医诊所"),IFERROR(X778/同类汇总数据!I$10,0),IF(AND($G778="互联网版",$H778="口腔诊所"),IFERROR(X778/同类汇总数据!I$11,0))))))))))</f>
        <v>0.032717018393773</v>
      </c>
      <c r="AK778" s="61">
        <f>IF(AND($G778="正式版",$H778="中西医诊所"),IFERROR(Y778/同类汇总数据!J$3,0),IF(AND($G778="正式版",$H778="中医诊所"),IFERROR(Y778/同类汇总数据!J$4,0),IF(AND($G778="正式版",$H778="口腔诊所"),IFERROR(Y778/同类汇总数据!J$5,0),IF(AND($G778="检查版",$H778="中西医诊所"),IFERROR(Y778/同类汇总数据!J$6,0),IF(AND($G778="检查版",$H778="中医诊所"),IFERROR(Y778/同类汇总数据!J$7,0),IF(AND($G778="检查版",$H778="口腔诊所"),IFERROR(Y778/同类汇总数据!J$8,0),IF(AND($G778="互联网版",$H778="中西医诊所"),IFERROR(Y778/同类汇总数据!J$9,0),IF(AND($G778="互联网版",$H778="中医诊所"),IFERROR(Y778/同类汇总数据!J$10,0),IF(AND($G778="互联网版",$H778="口腔诊所"),IFERROR(Y778/同类汇总数据!J$11,0))))))))))</f>
        <v>0.0329742009851492</v>
      </c>
      <c r="AL778" s="62" t="str">
        <f ca="1" t="shared" si="187"/>
        <v>-</v>
      </c>
      <c r="AM778" s="62" t="str">
        <f t="shared" si="188"/>
        <v>低于同行20%</v>
      </c>
      <c r="AN778" s="5" t="str">
        <f t="shared" si="189"/>
        <v>低于同行20%</v>
      </c>
      <c r="AO778" s="63">
        <f t="shared" si="190"/>
        <v>46103.6494165278</v>
      </c>
      <c r="AP778" s="5" t="str">
        <f t="shared" si="191"/>
        <v/>
      </c>
      <c r="AQ778" s="60">
        <v>45586.4226837731</v>
      </c>
    </row>
    <row r="779" ht="17" spans="1:43">
      <c r="A779" s="5">
        <f t="shared" si="196"/>
        <v>776</v>
      </c>
      <c r="B779" s="55" t="str">
        <f t="shared" si="184"/>
        <v>交易波动较大</v>
      </c>
      <c r="C779" s="2" t="str">
        <f t="shared" si="185"/>
        <v/>
      </c>
      <c r="D779" s="56" t="str">
        <f t="shared" si="186"/>
        <v>-</v>
      </c>
      <c r="E779" s="84" t="s">
        <v>2112</v>
      </c>
      <c r="F779" s="58">
        <v>45586.7799004514</v>
      </c>
      <c r="G779" s="59" t="s">
        <v>38</v>
      </c>
      <c r="H779" s="59" t="s">
        <v>39</v>
      </c>
      <c r="I779" s="59" t="s">
        <v>40</v>
      </c>
      <c r="J779" s="59" t="s">
        <v>85</v>
      </c>
      <c r="K779" s="59" t="s">
        <v>2113</v>
      </c>
      <c r="L779" s="59" t="s">
        <v>2114</v>
      </c>
      <c r="M779" s="60">
        <v>46104.3644791667</v>
      </c>
      <c r="N779" s="60">
        <v>46102.7048620023</v>
      </c>
      <c r="O779" s="60">
        <v>46102.7038202894</v>
      </c>
      <c r="P779" s="60">
        <v>45994.6243278472</v>
      </c>
      <c r="Q779" s="60">
        <v>46102.5024207755</v>
      </c>
      <c r="R779" s="59">
        <v>8780</v>
      </c>
      <c r="S779" s="59">
        <v>63703</v>
      </c>
      <c r="T779" s="59">
        <v>185792</v>
      </c>
      <c r="U779" s="59">
        <v>167740</v>
      </c>
      <c r="V779" s="59">
        <v>39</v>
      </c>
      <c r="W779" s="59">
        <v>198</v>
      </c>
      <c r="X779" s="59">
        <v>490</v>
      </c>
      <c r="Y779" s="59">
        <v>434</v>
      </c>
      <c r="Z779" s="59">
        <v>491.8768328446</v>
      </c>
      <c r="AA779" s="59">
        <v>0.0905060257</v>
      </c>
      <c r="AB779" s="59">
        <v>-0.0825624676</v>
      </c>
      <c r="AC779" s="59">
        <v>0.2088815477</v>
      </c>
      <c r="AD779" s="61">
        <f>IF(AND($G779="正式版",$H779="中西医诊所"),IFERROR(R779/同类汇总数据!C$3,0),IF(AND($G779="正式版",$H779="中医诊所"),IFERROR(R779/同类汇总数据!C$4,0),IF(AND($G779="正式版",$H779="口腔诊所"),IFERROR(R779/同类汇总数据!C$5,0),IF(AND($G779="检查版",$H779="中西医诊所"),IFERROR(R779/同类汇总数据!C$6,0),IF(AND($G779="检查版",$H779="中医诊所"),IFERROR(R779/同类汇总数据!C$7,0),IF(AND($G779="检查版",$H779="口腔诊所"),IFERROR(R779/同类汇总数据!C$8,0),IF(AND($G779="互联网版",$H779="中西医诊所"),IFERROR(R779/同类汇总数据!C$9,0),IF(AND($G779="互联网版",$H779="中医诊所"),IFERROR(R779/同类汇总数据!C$10,0),IF(AND($G779="互联网版",$H779="口腔诊所"),IFERROR(R779/同类汇总数据!C$11,0))))))))))</f>
        <v>0.959379143228548</v>
      </c>
      <c r="AE779" s="61">
        <f>IF(AND($G779="正式版",$H779="中西医诊所"),IFERROR(S779/同类汇总数据!D$3,0),IF(AND($G779="正式版",$H779="中医诊所"),IFERROR(S779/同类汇总数据!D$4,0),IF(AND($G779="正式版",$H779="口腔诊所"),IFERROR(S779/同类汇总数据!D$5,0),IF(AND($G779="检查版",$H779="中西医诊所"),IFERROR(S779/同类汇总数据!D$6,0),IF(AND($G779="检查版",$H779="中医诊所"),IFERROR(S779/同类汇总数据!D$7,0),IF(AND($G779="检查版",$H779="口腔诊所"),IFERROR(S779/同类汇总数据!D$8,0),IF(AND($G779="互联网版",$H779="中西医诊所"),IFERROR(S779/同类汇总数据!D$9,0),IF(AND($G779="互联网版",$H779="中医诊所"),IFERROR(S779/同类汇总数据!D$10,0),IF(AND($G779="互联网版",$H779="口腔诊所"),IFERROR(S779/同类汇总数据!D$11,0))))))))))</f>
        <v>1.74606720100287</v>
      </c>
      <c r="AF779" s="61">
        <f>IF(AND($G779="正式版",$H779="中西医诊所"),IFERROR(T779/同类汇总数据!E$3,0),IF(AND($G779="正式版",$H779="中医诊所"),IFERROR(T779/同类汇总数据!E$4,0),IF(AND($G779="正式版",$H779="口腔诊所"),IFERROR(T779/同类汇总数据!E$5,0),IF(AND($G779="检查版",$H779="中西医诊所"),IFERROR(T779/同类汇总数据!E$6,0),IF(AND($G779="检查版",$H779="中医诊所"),IFERROR(T779/同类汇总数据!E$7,0),IF(AND($G779="检查版",$H779="口腔诊所"),IFERROR(T779/同类汇总数据!E$8,0),IF(AND($G779="互联网版",$H779="中西医诊所"),IFERROR(T779/同类汇总数据!E$9,0),IF(AND($G779="互联网版",$H779="中医诊所"),IFERROR(T779/同类汇总数据!E$10,0),IF(AND($G779="互联网版",$H779="口腔诊所"),IFERROR(T779/同类汇总数据!E$11,0))))))))))</f>
        <v>1.702698509947</v>
      </c>
      <c r="AG779" s="61">
        <f>IF(AND($G779="正式版",$H779="中西医诊所"),IFERROR(U779/同类汇总数据!F$3,0),IF(AND($G779="正式版",$H779="中医诊所"),IFERROR(U779/同类汇总数据!F$4,0),IF(AND($G779="正式版",$H779="口腔诊所"),IFERROR(U779/同类汇总数据!F$5,0),IF(AND($G779="检查版",$H779="中西医诊所"),IFERROR(U779/同类汇总数据!F$6,0),IF(AND($G779="检查版",$H779="中医诊所"),IFERROR(U779/同类汇总数据!F$7,0),IF(AND($G779="检查版",$H779="口腔诊所"),IFERROR(U779/同类汇总数据!F$8,0),IF(AND($G779="互联网版",$H779="中西医诊所"),IFERROR(U779/同类汇总数据!F$9,0),IF(AND($G779="互联网版",$H779="中医诊所"),IFERROR(U779/同类汇总数据!F$10,0),IF(AND($G779="互联网版",$H779="口腔诊所"),IFERROR(U779/同类汇总数据!F$11,0))))))))))</f>
        <v>1.74869098513241</v>
      </c>
      <c r="AH779" s="61">
        <f>IF(AND($G779="正式版",$H779="中西医诊所"),IFERROR(V779/同类汇总数据!G$3,0),IF(AND($G779="正式版",$H779="中医诊所"),IFERROR(V779/同类汇总数据!G$4,0),IF(AND($G779="正式版",$H779="口腔诊所"),IFERROR(V779/同类汇总数据!G$5,0),IF(AND($G779="检查版",$H779="中西医诊所"),IFERROR(V779/同类汇总数据!G$6,0),IF(AND($G779="检查版",$H779="中医诊所"),IFERROR(V779/同类汇总数据!G$7,0),IF(AND($G779="检查版",$H779="口腔诊所"),IFERROR(V779/同类汇总数据!G$8,0),IF(AND($G779="互联网版",$H779="中西医诊所"),IFERROR(V779/同类汇总数据!G$9,0),IF(AND($G779="互联网版",$H779="中医诊所"),IFERROR(V779/同类汇总数据!G$10,0),IF(AND($G779="互联网版",$H779="口腔诊所"),IFERROR(V779/同类汇总数据!G$11,0))))))))))</f>
        <v>0.411387631578115</v>
      </c>
      <c r="AI779" s="61">
        <f>IF(AND($G779="正式版",$H779="中西医诊所"),IFERROR(W779/同类汇总数据!H$3,0),IF(AND($G779="正式版",$H779="中医诊所"),IFERROR(W779/同类汇总数据!H$4,0),IF(AND($G779="正式版",$H779="口腔诊所"),IFERROR(W779/同类汇总数据!H$5,0),IF(AND($G779="检查版",$H779="中西医诊所"),IFERROR(W779/同类汇总数据!H$6,0),IF(AND($G779="检查版",$H779="中医诊所"),IFERROR(W779/同类汇总数据!H$7,0),IF(AND($G779="检查版",$H779="口腔诊所"),IFERROR(W779/同类汇总数据!H$8,0),IF(AND($G779="互联网版",$H779="中西医诊所"),IFERROR(W779/同类汇总数据!H$9,0),IF(AND($G779="互联网版",$H779="中医诊所"),IFERROR(W779/同类汇总数据!H$10,0),IF(AND($G779="互联网版",$H779="口腔诊所"),IFERROR(W779/同类汇总数据!H$11,0))))))))))</f>
        <v>0.541530463550077</v>
      </c>
      <c r="AJ779" s="61">
        <f>IF(AND($G779="正式版",$H779="中西医诊所"),IFERROR(X779/同类汇总数据!I$3,0),IF(AND($G779="正式版",$H779="中医诊所"),IFERROR(X779/同类汇总数据!I$4,0),IF(AND($G779="正式版",$H779="口腔诊所"),IFERROR(X779/同类汇总数据!I$5,0),IF(AND($G779="检查版",$H779="中西医诊所"),IFERROR(X779/同类汇总数据!I$6,0),IF(AND($G779="检查版",$H779="中医诊所"),IFERROR(X779/同类汇总数据!I$7,0),IF(AND($G779="检查版",$H779="口腔诊所"),IFERROR(X779/同类汇总数据!I$8,0),IF(AND($G779="互联网版",$H779="中西医诊所"),IFERROR(X779/同类汇总数据!I$9,0),IF(AND($G779="互联网版",$H779="中医诊所"),IFERROR(X779/同类汇总数据!I$10,0),IF(AND($G779="互联网版",$H779="口腔诊所"),IFERROR(X779/同类汇总数据!I$11,0))))))))))</f>
        <v>0.433279432782399</v>
      </c>
      <c r="AK779" s="61">
        <f>IF(AND($G779="正式版",$H779="中西医诊所"),IFERROR(Y779/同类汇总数据!J$3,0),IF(AND($G779="正式版",$H779="中医诊所"),IFERROR(Y779/同类汇总数据!J$4,0),IF(AND($G779="正式版",$H779="口腔诊所"),IFERROR(Y779/同类汇总数据!J$5,0),IF(AND($G779="检查版",$H779="中西医诊所"),IFERROR(Y779/同类汇总数据!J$6,0),IF(AND($G779="检查版",$H779="中医诊所"),IFERROR(Y779/同类汇总数据!J$7,0),IF(AND($G779="检查版",$H779="口腔诊所"),IFERROR(Y779/同类汇总数据!J$8,0),IF(AND($G779="互联网版",$H779="中西医诊所"),IFERROR(Y779/同类汇总数据!J$9,0),IF(AND($G779="互联网版",$H779="中医诊所"),IFERROR(Y779/同类汇总数据!J$10,0),IF(AND($G779="互联网版",$H779="口腔诊所"),IFERROR(Y779/同类汇总数据!J$11,0))))))))))</f>
        <v>0.433660703865296</v>
      </c>
      <c r="AL779" s="62" t="str">
        <f ca="1" t="shared" si="187"/>
        <v>-</v>
      </c>
      <c r="AM779" s="62" t="str">
        <f t="shared" si="188"/>
        <v>高于同行150%</v>
      </c>
      <c r="AN779" s="5" t="str">
        <f t="shared" si="189"/>
        <v/>
      </c>
      <c r="AO779" s="63">
        <f t="shared" si="190"/>
        <v>46104.3644791667</v>
      </c>
      <c r="AP779" s="5" t="str">
        <f t="shared" si="191"/>
        <v/>
      </c>
      <c r="AQ779" s="60">
        <v>45586.4239064699</v>
      </c>
    </row>
    <row r="780" ht="17" spans="1:43">
      <c r="A780" s="5">
        <f t="shared" ref="A780:A789" si="197">ROW()-3</f>
        <v>777</v>
      </c>
      <c r="B780" s="55" t="str">
        <f t="shared" ref="B780:B789" si="198">IF(V780=0,"无交易",IF(AND(Y780&lt;=-0.2,Z780&lt;=-0.2,AA780&lt;=-0.2),"连续三月交易下滑",IF(AND(Y780&gt;=0.2,Z780&gt;=0.2,AA780&gt;=0.2),"连续三月交易上升",IF(AND(Y780&lt;0.2,Y780&gt;-0.2,Z780&lt;0.2,Z780&gt;-0.2,AA780&lt;0.2,AA780&gt;-0.2),"交易平稳",IF(OR(ABS(Y780-Z780)&gt;=0.2,ABS(Z780-AA780)&gt;=0.2),"交易波动较大","-")))))</f>
        <v>连续三月交易上升</v>
      </c>
      <c r="C780" s="2" t="str">
        <f t="shared" si="185"/>
        <v/>
      </c>
      <c r="D780" s="56" t="str">
        <f t="shared" si="186"/>
        <v>-</v>
      </c>
      <c r="E780" s="84" t="s">
        <v>2115</v>
      </c>
      <c r="F780" s="58">
        <v>45588.8093797454</v>
      </c>
      <c r="G780" s="59" t="s">
        <v>38</v>
      </c>
      <c r="H780" s="59" t="s">
        <v>63</v>
      </c>
      <c r="I780" s="59" t="s">
        <v>40</v>
      </c>
      <c r="J780" s="59" t="s">
        <v>85</v>
      </c>
      <c r="K780" s="59" t="s">
        <v>2116</v>
      </c>
      <c r="L780" s="59" t="s">
        <v>87</v>
      </c>
      <c r="M780" s="60">
        <v>46101.4648263889</v>
      </c>
      <c r="N780" s="60">
        <v>46101.7203043287</v>
      </c>
      <c r="O780" s="60">
        <v>46101.7197925116</v>
      </c>
      <c r="P780" s="60">
        <v>46010.4727677778</v>
      </c>
      <c r="Q780" s="60">
        <v>46101.4718979977</v>
      </c>
      <c r="R780" s="59">
        <v>7200</v>
      </c>
      <c r="S780" s="59">
        <v>23940</v>
      </c>
      <c r="T780" s="59">
        <v>56606</v>
      </c>
      <c r="U780" s="59">
        <v>43646</v>
      </c>
      <c r="V780" s="59">
        <v>5</v>
      </c>
      <c r="W780" s="59">
        <v>15</v>
      </c>
      <c r="X780" s="59">
        <v>37</v>
      </c>
      <c r="Y780" s="59">
        <v>30</v>
      </c>
      <c r="Z780" s="85" t="s">
        <v>2117</v>
      </c>
      <c r="AA780" s="59">
        <v>1.7721167207</v>
      </c>
      <c r="AB780" s="59">
        <v>-0.6406158968</v>
      </c>
      <c r="AC780" s="59">
        <v>0.9761513158</v>
      </c>
      <c r="AD780" s="61">
        <f>IF(AND($G780="正式版",$H780="中西医诊所"),IFERROR(R780/同类汇总数据!C$3,0),IF(AND($G780="正式版",$H780="中医诊所"),IFERROR(R780/同类汇总数据!C$4,0),IF(AND($G780="正式版",$H780="口腔诊所"),IFERROR(R780/同类汇总数据!C$5,0),IF(AND($G780="检查版",$H780="中西医诊所"),IFERROR(R780/同类汇总数据!C$6,0),IF(AND($G780="检查版",$H780="中医诊所"),IFERROR(R780/同类汇总数据!C$7,0),IF(AND($G780="检查版",$H780="口腔诊所"),IFERROR(R780/同类汇总数据!C$8,0),IF(AND($G780="互联网版",$H780="中西医诊所"),IFERROR(R780/同类汇总数据!C$9,0),IF(AND($G780="互联网版",$H780="中医诊所"),IFERROR(R780/同类汇总数据!C$10,0),IF(AND($G780="互联网版",$H780="口腔诊所"),IFERROR(R780/同类汇总数据!C$11,0))))))))))</f>
        <v>0.720176875141705</v>
      </c>
      <c r="AE780" s="61">
        <f>IF(AND($G780="正式版",$H780="中西医诊所"),IFERROR(S780/同类汇总数据!D$3,0),IF(AND($G780="正式版",$H780="中医诊所"),IFERROR(S780/同类汇总数据!D$4,0),IF(AND($G780="正式版",$H780="口腔诊所"),IFERROR(S780/同类汇总数据!D$5,0),IF(AND($G780="检查版",$H780="中西医诊所"),IFERROR(S780/同类汇总数据!D$6,0),IF(AND($G780="检查版",$H780="中医诊所"),IFERROR(S780/同类汇总数据!D$7,0),IF(AND($G780="检查版",$H780="口腔诊所"),IFERROR(S780/同类汇总数据!D$8,0),IF(AND($G780="互联网版",$H780="中西医诊所"),IFERROR(S780/同类汇总数据!D$9,0),IF(AND($G780="互联网版",$H780="中医诊所"),IFERROR(S780/同类汇总数据!D$10,0),IF(AND($G780="互联网版",$H780="口腔诊所"),IFERROR(S780/同类汇总数据!D$11,0))))))))))</f>
        <v>0.551221440561393</v>
      </c>
      <c r="AF780" s="61">
        <f>IF(AND($G780="正式版",$H780="中西医诊所"),IFERROR(T780/同类汇总数据!E$3,0),IF(AND($G780="正式版",$H780="中医诊所"),IFERROR(T780/同类汇总数据!E$4,0),IF(AND($G780="正式版",$H780="口腔诊所"),IFERROR(T780/同类汇总数据!E$5,0),IF(AND($G780="检查版",$H780="中西医诊所"),IFERROR(T780/同类汇总数据!E$6,0),IF(AND($G780="检查版",$H780="中医诊所"),IFERROR(T780/同类汇总数据!E$7,0),IF(AND($G780="检查版",$H780="口腔诊所"),IFERROR(T780/同类汇总数据!E$8,0),IF(AND($G780="互联网版",$H780="中西医诊所"),IFERROR(T780/同类汇总数据!E$9,0),IF(AND($G780="互联网版",$H780="中医诊所"),IFERROR(T780/同类汇总数据!E$10,0),IF(AND($G780="互联网版",$H780="口腔诊所"),IFERROR(T780/同类汇总数据!E$11,0))))))))))</f>
        <v>0.510575913368856</v>
      </c>
      <c r="AG780" s="61">
        <f>IF(AND($G780="正式版",$H780="中西医诊所"),IFERROR(U780/同类汇总数据!F$3,0),IF(AND($G780="正式版",$H780="中医诊所"),IFERROR(U780/同类汇总数据!F$4,0),IF(AND($G780="正式版",$H780="口腔诊所"),IFERROR(U780/同类汇总数据!F$5,0),IF(AND($G780="检查版",$H780="中西医诊所"),IFERROR(U780/同类汇总数据!F$6,0),IF(AND($G780="检查版",$H780="中医诊所"),IFERROR(U780/同类汇总数据!F$7,0),IF(AND($G780="检查版",$H780="口腔诊所"),IFERROR(U780/同类汇总数据!F$8,0),IF(AND($G780="互联网版",$H780="中西医诊所"),IFERROR(U780/同类汇总数据!F$9,0),IF(AND($G780="互联网版",$H780="中医诊所"),IFERROR(U780/同类汇总数据!F$10,0),IF(AND($G780="互联网版",$H780="口腔诊所"),IFERROR(U780/同类汇总数据!F$11,0))))))))))</f>
        <v>0.436905659907797</v>
      </c>
      <c r="AH780" s="61">
        <f>IF(AND($G780="正式版",$H780="中西医诊所"),IFERROR(V780/同类汇总数据!G$3,0),IF(AND($G780="正式版",$H780="中医诊所"),IFERROR(V780/同类汇总数据!G$4,0),IF(AND($G780="正式版",$H780="口腔诊所"),IFERROR(V780/同类汇总数据!G$5,0),IF(AND($G780="检查版",$H780="中西医诊所"),IFERROR(V780/同类汇总数据!G$6,0),IF(AND($G780="检查版",$H780="中医诊所"),IFERROR(V780/同类汇总数据!G$7,0),IF(AND($G780="检查版",$H780="口腔诊所"),IFERROR(V780/同类汇总数据!G$8,0),IF(AND($G780="互联网版",$H780="中西医诊所"),IFERROR(V780/同类汇总数据!G$9,0),IF(AND($G780="互联网版",$H780="中医诊所"),IFERROR(V780/同类汇总数据!G$10,0),IF(AND($G780="互联网版",$H780="口腔诊所"),IFERROR(V780/同类汇总数据!G$11,0))))))))))</f>
        <v>0.37157040516037</v>
      </c>
      <c r="AI780" s="61">
        <f>IF(AND($G780="正式版",$H780="中西医诊所"),IFERROR(W780/同类汇总数据!H$3,0),IF(AND($G780="正式版",$H780="中医诊所"),IFERROR(W780/同类汇总数据!H$4,0),IF(AND($G780="正式版",$H780="口腔诊所"),IFERROR(W780/同类汇总数据!H$5,0),IF(AND($G780="检查版",$H780="中西医诊所"),IFERROR(W780/同类汇总数据!H$6,0),IF(AND($G780="检查版",$H780="中医诊所"),IFERROR(W780/同类汇总数据!H$7,0),IF(AND($G780="检查版",$H780="口腔诊所"),IFERROR(W780/同类汇总数据!H$8,0),IF(AND($G780="互联网版",$H780="中西医诊所"),IFERROR(W780/同类汇总数据!H$9,0),IF(AND($G780="互联网版",$H780="中医诊所"),IFERROR(W780/同类汇总数据!H$10,0),IF(AND($G780="互联网版",$H780="口腔诊所"),IFERROR(W780/同类汇总数据!H$11,0))))))))))</f>
        <v>0.26414821884856</v>
      </c>
      <c r="AJ780" s="61">
        <f>IF(AND($G780="正式版",$H780="中西医诊所"),IFERROR(X780/同类汇总数据!I$3,0),IF(AND($G780="正式版",$H780="中医诊所"),IFERROR(X780/同类汇总数据!I$4,0),IF(AND($G780="正式版",$H780="口腔诊所"),IFERROR(X780/同类汇总数据!I$5,0),IF(AND($G780="检查版",$H780="中西医诊所"),IFERROR(X780/同类汇总数据!I$6,0),IF(AND($G780="检查版",$H780="中医诊所"),IFERROR(X780/同类汇总数据!I$7,0),IF(AND($G780="检查版",$H780="口腔诊所"),IFERROR(X780/同类汇总数据!I$8,0),IF(AND($G780="互联网版",$H780="中西医诊所"),IFERROR(X780/同类汇总数据!I$9,0),IF(AND($G780="互联网版",$H780="中医诊所"),IFERROR(X780/同类汇总数据!I$10,0),IF(AND($G780="互联网版",$H780="口腔诊所"),IFERROR(X780/同类汇总数据!I$11,0))))))))))</f>
        <v>0.250776900058628</v>
      </c>
      <c r="AK780" s="61">
        <f>IF(AND($G780="正式版",$H780="中西医诊所"),IFERROR(Y780/同类汇总数据!J$3,0),IF(AND($G780="正式版",$H780="中医诊所"),IFERROR(Y780/同类汇总数据!J$4,0),IF(AND($G780="正式版",$H780="口腔诊所"),IFERROR(Y780/同类汇总数据!J$5,0),IF(AND($G780="检查版",$H780="中西医诊所"),IFERROR(Y780/同类汇总数据!J$6,0),IF(AND($G780="检查版",$H780="中医诊所"),IFERROR(Y780/同类汇总数据!J$7,0),IF(AND($G780="检查版",$H780="口腔诊所"),IFERROR(Y780/同类汇总数据!J$8,0),IF(AND($G780="互联网版",$H780="中西医诊所"),IFERROR(Y780/同类汇总数据!J$9,0),IF(AND($G780="互联网版",$H780="中医诊所"),IFERROR(Y780/同类汇总数据!J$10,0),IF(AND($G780="互联网版",$H780="口腔诊所"),IFERROR(Y780/同类汇总数据!J$11,0))))))))))</f>
        <v>0.225891537425333</v>
      </c>
      <c r="AL780" s="62" t="str">
        <f ca="1" t="shared" si="187"/>
        <v>-</v>
      </c>
      <c r="AM780" s="62" t="str">
        <f t="shared" si="188"/>
        <v/>
      </c>
      <c r="AN780" s="5" t="str">
        <f t="shared" si="189"/>
        <v>低于同行50%</v>
      </c>
      <c r="AO780" s="63">
        <f t="shared" si="190"/>
        <v>46101.7203043287</v>
      </c>
      <c r="AP780" s="5" t="str">
        <f t="shared" si="191"/>
        <v/>
      </c>
      <c r="AQ780" s="60">
        <v>45586.5907573032</v>
      </c>
    </row>
    <row r="781" ht="17" spans="1:43">
      <c r="A781" s="5">
        <f t="shared" si="197"/>
        <v>778</v>
      </c>
      <c r="B781" s="55" t="str">
        <f t="shared" si="198"/>
        <v>无交易</v>
      </c>
      <c r="C781" s="2" t="str">
        <f t="shared" ref="C781:C789" si="199">IF(AA781&lt;=-0.5,"本月交易额降超50%",IF(AA781&lt;=-0.2,"本月交易额降超20%",""))</f>
        <v/>
      </c>
      <c r="D781" s="56" t="str">
        <f t="shared" ref="D781:D825" si="200">IF(DATEDIF(AO781,$B$1,"d")&gt;30,"流失",IF(AND(DATEDIF(AO781,$B$1,"d")&gt;7,DATEDIF(AO781,$B$1,"d")&lt;=30),"可能流失",IF(AND(DATEDIF(AO781,$B$1,"d")&lt;=7,DATEDIF(AO781,$B$1,"d")&gt;3),"即将流失","-")))</f>
        <v>可能流失</v>
      </c>
      <c r="E781" s="84" t="s">
        <v>2118</v>
      </c>
      <c r="F781" s="58">
        <v>45588.8108738773</v>
      </c>
      <c r="G781" s="59" t="s">
        <v>38</v>
      </c>
      <c r="H781" s="59" t="s">
        <v>39</v>
      </c>
      <c r="I781" s="59" t="s">
        <v>40</v>
      </c>
      <c r="J781" s="59" t="s">
        <v>41</v>
      </c>
      <c r="K781" s="59" t="s">
        <v>2119</v>
      </c>
      <c r="L781" s="59"/>
      <c r="M781" s="60">
        <v>46089.3968634259</v>
      </c>
      <c r="N781" s="60">
        <v>46029.4865222454</v>
      </c>
      <c r="O781" s="60">
        <v>46029.4858238657</v>
      </c>
      <c r="P781" s="60">
        <v>45902.4141235764</v>
      </c>
      <c r="Q781" s="60">
        <v>46029.4865765046</v>
      </c>
      <c r="R781" s="59"/>
      <c r="S781" s="59"/>
      <c r="T781" s="59">
        <v>3226</v>
      </c>
      <c r="U781" s="59">
        <v>3226</v>
      </c>
      <c r="V781" s="59"/>
      <c r="W781" s="59"/>
      <c r="X781" s="59">
        <v>2</v>
      </c>
      <c r="Y781" s="59">
        <v>2</v>
      </c>
      <c r="Z781" s="85" t="s">
        <v>2120</v>
      </c>
      <c r="AA781" s="59"/>
      <c r="AB781" s="59"/>
      <c r="AC781" s="59">
        <v>-0.3121535181</v>
      </c>
      <c r="AD781" s="61">
        <f>IF(AND($G781="正式版",$H781="中西医诊所"),IFERROR(R781/同类汇总数据!C$3,0),IF(AND($G781="正式版",$H781="中医诊所"),IFERROR(R781/同类汇总数据!C$4,0),IF(AND($G781="正式版",$H781="口腔诊所"),IFERROR(R781/同类汇总数据!C$5,0),IF(AND($G781="检查版",$H781="中西医诊所"),IFERROR(R781/同类汇总数据!C$6,0),IF(AND($G781="检查版",$H781="中医诊所"),IFERROR(R781/同类汇总数据!C$7,0),IF(AND($G781="检查版",$H781="口腔诊所"),IFERROR(R781/同类汇总数据!C$8,0),IF(AND($G781="互联网版",$H781="中西医诊所"),IFERROR(R781/同类汇总数据!C$9,0),IF(AND($G781="互联网版",$H781="中医诊所"),IFERROR(R781/同类汇总数据!C$10,0),IF(AND($G781="互联网版",$H781="口腔诊所"),IFERROR(R781/同类汇总数据!C$11,0))))))))))</f>
        <v>0</v>
      </c>
      <c r="AE781" s="61">
        <f>IF(AND($G781="正式版",$H781="中西医诊所"),IFERROR(S781/同类汇总数据!D$3,0),IF(AND($G781="正式版",$H781="中医诊所"),IFERROR(S781/同类汇总数据!D$4,0),IF(AND($G781="正式版",$H781="口腔诊所"),IFERROR(S781/同类汇总数据!D$5,0),IF(AND($G781="检查版",$H781="中西医诊所"),IFERROR(S781/同类汇总数据!D$6,0),IF(AND($G781="检查版",$H781="中医诊所"),IFERROR(S781/同类汇总数据!D$7,0),IF(AND($G781="检查版",$H781="口腔诊所"),IFERROR(S781/同类汇总数据!D$8,0),IF(AND($G781="互联网版",$H781="中西医诊所"),IFERROR(S781/同类汇总数据!D$9,0),IF(AND($G781="互联网版",$H781="中医诊所"),IFERROR(S781/同类汇总数据!D$10,0),IF(AND($G781="互联网版",$H781="口腔诊所"),IFERROR(S781/同类汇总数据!D$11,0))))))))))</f>
        <v>0</v>
      </c>
      <c r="AF781" s="61">
        <f>IF(AND($G781="正式版",$H781="中西医诊所"),IFERROR(T781/同类汇总数据!E$3,0),IF(AND($G781="正式版",$H781="中医诊所"),IFERROR(T781/同类汇总数据!E$4,0),IF(AND($G781="正式版",$H781="口腔诊所"),IFERROR(T781/同类汇总数据!E$5,0),IF(AND($G781="检查版",$H781="中西医诊所"),IFERROR(T781/同类汇总数据!E$6,0),IF(AND($G781="检查版",$H781="中医诊所"),IFERROR(T781/同类汇总数据!E$7,0),IF(AND($G781="检查版",$H781="口腔诊所"),IFERROR(T781/同类汇总数据!E$8,0),IF(AND($G781="互联网版",$H781="中西医诊所"),IFERROR(T781/同类汇总数据!E$9,0),IF(AND($G781="互联网版",$H781="中医诊所"),IFERROR(T781/同类汇总数据!E$10,0),IF(AND($G781="互联网版",$H781="口腔诊所"),IFERROR(T781/同类汇总数据!E$11,0))))))))))</f>
        <v>0.0295648111495061</v>
      </c>
      <c r="AG781" s="61">
        <f>IF(AND($G781="正式版",$H781="中西医诊所"),IFERROR(U781/同类汇总数据!F$3,0),IF(AND($G781="正式版",$H781="中医诊所"),IFERROR(U781/同类汇总数据!F$4,0),IF(AND($G781="正式版",$H781="口腔诊所"),IFERROR(U781/同类汇总数据!F$5,0),IF(AND($G781="检查版",$H781="中西医诊所"),IFERROR(U781/同类汇总数据!F$6,0),IF(AND($G781="检查版",$H781="中医诊所"),IFERROR(U781/同类汇总数据!F$7,0),IF(AND($G781="检查版",$H781="口腔诊所"),IFERROR(U781/同类汇总数据!F$8,0),IF(AND($G781="互联网版",$H781="中西医诊所"),IFERROR(U781/同类汇总数据!F$9,0),IF(AND($G781="互联网版",$H781="中医诊所"),IFERROR(U781/同类汇总数据!F$10,0),IF(AND($G781="互联网版",$H781="口腔诊所"),IFERROR(U781/同类汇总数据!F$11,0))))))))))</f>
        <v>0.0336310785622819</v>
      </c>
      <c r="AH781" s="61">
        <f>IF(AND($G781="正式版",$H781="中西医诊所"),IFERROR(V781/同类汇总数据!G$3,0),IF(AND($G781="正式版",$H781="中医诊所"),IFERROR(V781/同类汇总数据!G$4,0),IF(AND($G781="正式版",$H781="口腔诊所"),IFERROR(V781/同类汇总数据!G$5,0),IF(AND($G781="检查版",$H781="中西医诊所"),IFERROR(V781/同类汇总数据!G$6,0),IF(AND($G781="检查版",$H781="中医诊所"),IFERROR(V781/同类汇总数据!G$7,0),IF(AND($G781="检查版",$H781="口腔诊所"),IFERROR(V781/同类汇总数据!G$8,0),IF(AND($G781="互联网版",$H781="中西医诊所"),IFERROR(V781/同类汇总数据!G$9,0),IF(AND($G781="互联网版",$H781="中医诊所"),IFERROR(V781/同类汇总数据!G$10,0),IF(AND($G781="互联网版",$H781="口腔诊所"),IFERROR(V781/同类汇总数据!G$11,0))))))))))</f>
        <v>0</v>
      </c>
      <c r="AI781" s="61">
        <f>IF(AND($G781="正式版",$H781="中西医诊所"),IFERROR(W781/同类汇总数据!H$3,0),IF(AND($G781="正式版",$H781="中医诊所"),IFERROR(W781/同类汇总数据!H$4,0),IF(AND($G781="正式版",$H781="口腔诊所"),IFERROR(W781/同类汇总数据!H$5,0),IF(AND($G781="检查版",$H781="中西医诊所"),IFERROR(W781/同类汇总数据!H$6,0),IF(AND($G781="检查版",$H781="中医诊所"),IFERROR(W781/同类汇总数据!H$7,0),IF(AND($G781="检查版",$H781="口腔诊所"),IFERROR(W781/同类汇总数据!H$8,0),IF(AND($G781="互联网版",$H781="中西医诊所"),IFERROR(W781/同类汇总数据!H$9,0),IF(AND($G781="互联网版",$H781="中医诊所"),IFERROR(W781/同类汇总数据!H$10,0),IF(AND($G781="互联网版",$H781="口腔诊所"),IFERROR(W781/同类汇总数据!H$11,0))))))))))</f>
        <v>0</v>
      </c>
      <c r="AJ781" s="61">
        <f>IF(AND($G781="正式版",$H781="中西医诊所"),IFERROR(X781/同类汇总数据!I$3,0),IF(AND($G781="正式版",$H781="中医诊所"),IFERROR(X781/同类汇总数据!I$4,0),IF(AND($G781="正式版",$H781="口腔诊所"),IFERROR(X781/同类汇总数据!I$5,0),IF(AND($G781="检查版",$H781="中西医诊所"),IFERROR(X781/同类汇总数据!I$6,0),IF(AND($G781="检查版",$H781="中医诊所"),IFERROR(X781/同类汇总数据!I$7,0),IF(AND($G781="检查版",$H781="口腔诊所"),IFERROR(X781/同类汇总数据!I$8,0),IF(AND($G781="互联网版",$H781="中西医诊所"),IFERROR(X781/同类汇总数据!I$9,0),IF(AND($G781="互联网版",$H781="中医诊所"),IFERROR(X781/同类汇总数据!I$10,0),IF(AND($G781="互联网版",$H781="口腔诊所"),IFERROR(X781/同类汇总数据!I$11,0))))))))))</f>
        <v>0.00176848748074449</v>
      </c>
      <c r="AK781" s="61">
        <f>IF(AND($G781="正式版",$H781="中西医诊所"),IFERROR(Y781/同类汇总数据!J$3,0),IF(AND($G781="正式版",$H781="中医诊所"),IFERROR(Y781/同类汇总数据!J$4,0),IF(AND($G781="正式版",$H781="口腔诊所"),IFERROR(Y781/同类汇总数据!J$5,0),IF(AND($G781="检查版",$H781="中西医诊所"),IFERROR(Y781/同类汇总数据!J$6,0),IF(AND($G781="检查版",$H781="中医诊所"),IFERROR(Y781/同类汇总数据!J$7,0),IF(AND($G781="检查版",$H781="口腔诊所"),IFERROR(Y781/同类汇总数据!J$8,0),IF(AND($G781="互联网版",$H781="中西医诊所"),IFERROR(Y781/同类汇总数据!J$9,0),IF(AND($G781="互联网版",$H781="中医诊所"),IFERROR(Y781/同类汇总数据!J$10,0),IF(AND($G781="互联网版",$H781="口腔诊所"),IFERROR(Y781/同类汇总数据!J$11,0))))))))))</f>
        <v>0.00199843642334238</v>
      </c>
      <c r="AL781" s="62" t="str">
        <f ca="1" t="shared" si="187"/>
        <v>最近一周未操作</v>
      </c>
      <c r="AM781" s="62" t="str">
        <f t="shared" ref="AM781:AM789" si="201">IF(AE781&lt;0.2,"低于同行20%",IF(AE781&lt;0.5,"低于同行50%",IF(AE781&gt;=2,"高于同行100%",IF(AE781&gt;=1.5,"高于同行150%",IF(AE781&gt;=1.2,"高于同行20%","")))))</f>
        <v>低于同行20%</v>
      </c>
      <c r="AN781" s="5" t="str">
        <f t="shared" ref="AN781:AN789" si="202">IF(AI781&lt;0.2,"低于同行20%",IF(AI781&lt;0.5,"低于同行50%",IF(AI781&gt;=2,"高于同行100%",IF(AI781&gt;=1.5,"高于同行150%",IF(AI781&gt;=1.2,"高于同行20%","")))))</f>
        <v>低于同行20%</v>
      </c>
      <c r="AO781" s="63">
        <f t="shared" si="190"/>
        <v>46089.3968634259</v>
      </c>
      <c r="AP781" s="5" t="str">
        <f t="shared" si="191"/>
        <v/>
      </c>
      <c r="AQ781" s="60">
        <v>45586.7769429398</v>
      </c>
    </row>
    <row r="782" ht="17" spans="1:43">
      <c r="A782" s="5">
        <f t="shared" si="197"/>
        <v>779</v>
      </c>
      <c r="B782" s="55" t="str">
        <f t="shared" si="198"/>
        <v>交易波动较大</v>
      </c>
      <c r="C782" s="2" t="str">
        <f t="shared" si="199"/>
        <v/>
      </c>
      <c r="D782" s="56" t="str">
        <f t="shared" si="200"/>
        <v>-</v>
      </c>
      <c r="E782" s="84" t="s">
        <v>2121</v>
      </c>
      <c r="F782" s="58">
        <v>45589.6739152662</v>
      </c>
      <c r="G782" s="59" t="s">
        <v>38</v>
      </c>
      <c r="H782" s="59" t="s">
        <v>39</v>
      </c>
      <c r="I782" s="59" t="s">
        <v>40</v>
      </c>
      <c r="J782" s="59" t="s">
        <v>53</v>
      </c>
      <c r="K782" s="59" t="s">
        <v>2122</v>
      </c>
      <c r="L782" s="59" t="s">
        <v>2123</v>
      </c>
      <c r="M782" s="60">
        <v>46104.384837963</v>
      </c>
      <c r="N782" s="60">
        <v>46104.384597662</v>
      </c>
      <c r="O782" s="60">
        <v>46104.3995550579</v>
      </c>
      <c r="P782" s="60">
        <v>46101.6586876505</v>
      </c>
      <c r="Q782" s="60">
        <v>46104.3846266782</v>
      </c>
      <c r="R782" s="59">
        <v>51548.22</v>
      </c>
      <c r="S782" s="59">
        <v>187274.35</v>
      </c>
      <c r="T782" s="59">
        <v>574226</v>
      </c>
      <c r="U782" s="59">
        <v>525265.51</v>
      </c>
      <c r="V782" s="59">
        <v>300</v>
      </c>
      <c r="W782" s="59">
        <v>993</v>
      </c>
      <c r="X782" s="59">
        <v>3369</v>
      </c>
      <c r="Y782" s="59">
        <v>3056</v>
      </c>
      <c r="Z782" s="59">
        <v>299.7948116438</v>
      </c>
      <c r="AA782" s="59">
        <v>0.052071114</v>
      </c>
      <c r="AB782" s="59">
        <v>-0.1480803388</v>
      </c>
      <c r="AC782" s="59">
        <v>-0.0818261227</v>
      </c>
      <c r="AD782" s="61">
        <f>IF(AND($G782="正式版",$H782="中西医诊所"),IFERROR(R782/同类汇总数据!C$3,0),IF(AND($G782="正式版",$H782="中医诊所"),IFERROR(R782/同类汇总数据!C$4,0),IF(AND($G782="正式版",$H782="口腔诊所"),IFERROR(R782/同类汇总数据!C$5,0),IF(AND($G782="检查版",$H782="中西医诊所"),IFERROR(R782/同类汇总数据!C$6,0),IF(AND($G782="检查版",$H782="中医诊所"),IFERROR(R782/同类汇总数据!C$7,0),IF(AND($G782="检查版",$H782="口腔诊所"),IFERROR(R782/同类汇总数据!C$8,0),IF(AND($G782="互联网版",$H782="中西医诊所"),IFERROR(R782/同类汇总数据!C$9,0),IF(AND($G782="互联网版",$H782="中医诊所"),IFERROR(R782/同类汇总数据!C$10,0),IF(AND($G782="互联网版",$H782="口腔诊所"),IFERROR(R782/同类汇总数据!C$11,0))))))))))</f>
        <v>5.63260673559871</v>
      </c>
      <c r="AE782" s="61">
        <f>IF(AND($G782="正式版",$H782="中西医诊所"),IFERROR(S782/同类汇总数据!D$3,0),IF(AND($G782="正式版",$H782="中医诊所"),IFERROR(S782/同类汇总数据!D$4,0),IF(AND($G782="正式版",$H782="口腔诊所"),IFERROR(S782/同类汇总数据!D$5,0),IF(AND($G782="检查版",$H782="中西医诊所"),IFERROR(S782/同类汇总数据!D$6,0),IF(AND($G782="检查版",$H782="中医诊所"),IFERROR(S782/同类汇总数据!D$7,0),IF(AND($G782="检查版",$H782="口腔诊所"),IFERROR(S782/同类汇总数据!D$8,0),IF(AND($G782="互联网版",$H782="中西医诊所"),IFERROR(S782/同类汇总数据!D$9,0),IF(AND($G782="互联网版",$H782="中医诊所"),IFERROR(S782/同类汇总数据!D$10,0),IF(AND($G782="互联网版",$H782="口腔诊所"),IFERROR(S782/同类汇总数据!D$11,0))))))))))</f>
        <v>5.13309577451818</v>
      </c>
      <c r="AF782" s="61">
        <f>IF(AND($G782="正式版",$H782="中西医诊所"),IFERROR(T782/同类汇总数据!E$3,0),IF(AND($G782="正式版",$H782="中医诊所"),IFERROR(T782/同类汇总数据!E$4,0),IF(AND($G782="正式版",$H782="口腔诊所"),IFERROR(T782/同类汇总数据!E$5,0),IF(AND($G782="检查版",$H782="中西医诊所"),IFERROR(T782/同类汇总数据!E$6,0),IF(AND($G782="检查版",$H782="中医诊所"),IFERROR(T782/同类汇总数据!E$7,0),IF(AND($G782="检查版",$H782="口腔诊所"),IFERROR(T782/同类汇总数据!E$8,0),IF(AND($G782="互联网版",$H782="中西医诊所"),IFERROR(T782/同类汇总数据!E$9,0),IF(AND($G782="互联网版",$H782="中医诊所"),IFERROR(T782/同类汇总数据!E$10,0),IF(AND($G782="互联网版",$H782="口腔诊所"),IFERROR(T782/同类汇总数据!E$11,0))))))))))</f>
        <v>5.26251805552891</v>
      </c>
      <c r="AG782" s="61">
        <f>IF(AND($G782="正式版",$H782="中西医诊所"),IFERROR(U782/同类汇总数据!F$3,0),IF(AND($G782="正式版",$H782="中医诊所"),IFERROR(U782/同类汇总数据!F$4,0),IF(AND($G782="正式版",$H782="口腔诊所"),IFERROR(U782/同类汇总数据!F$5,0),IF(AND($G782="检查版",$H782="中西医诊所"),IFERROR(U782/同类汇总数据!F$6,0),IF(AND($G782="检查版",$H782="中医诊所"),IFERROR(U782/同类汇总数据!F$7,0),IF(AND($G782="检查版",$H782="口腔诊所"),IFERROR(U782/同类汇总数据!F$8,0),IF(AND($G782="互联网版",$H782="中西医诊所"),IFERROR(U782/同类汇总数据!F$9,0),IF(AND($G782="互联网版",$H782="中医诊所"),IFERROR(U782/同类汇总数据!F$10,0),IF(AND($G782="互联网版",$H782="口腔诊所"),IFERROR(U782/同类汇总数据!F$11,0))))))))))</f>
        <v>5.47589759233325</v>
      </c>
      <c r="AH782" s="61">
        <f>IF(AND($G782="正式版",$H782="中西医诊所"),IFERROR(V782/同类汇总数据!G$3,0),IF(AND($G782="正式版",$H782="中医诊所"),IFERROR(V782/同类汇总数据!G$4,0),IF(AND($G782="正式版",$H782="口腔诊所"),IFERROR(V782/同类汇总数据!G$5,0),IF(AND($G782="检查版",$H782="中西医诊所"),IFERROR(V782/同类汇总数据!G$6,0),IF(AND($G782="检查版",$H782="中医诊所"),IFERROR(V782/同类汇总数据!G$7,0),IF(AND($G782="检查版",$H782="口腔诊所"),IFERROR(V782/同类汇总数据!G$8,0),IF(AND($G782="互联网版",$H782="中西医诊所"),IFERROR(V782/同类汇总数据!G$9,0),IF(AND($G782="互联网版",$H782="中医诊所"),IFERROR(V782/同类汇总数据!G$10,0),IF(AND($G782="互联网版",$H782="口腔诊所"),IFERROR(V782/同类汇总数据!G$11,0))))))))))</f>
        <v>3.16452024290857</v>
      </c>
      <c r="AI782" s="61">
        <f>IF(AND($G782="正式版",$H782="中西医诊所"),IFERROR(W782/同类汇总数据!H$3,0),IF(AND($G782="正式版",$H782="中医诊所"),IFERROR(W782/同类汇总数据!H$4,0),IF(AND($G782="正式版",$H782="口腔诊所"),IFERROR(W782/同类汇总数据!H$5,0),IF(AND($G782="检查版",$H782="中西医诊所"),IFERROR(W782/同类汇总数据!H$6,0),IF(AND($G782="检查版",$H782="中医诊所"),IFERROR(W782/同类汇总数据!H$7,0),IF(AND($G782="检查版",$H782="口腔诊所"),IFERROR(W782/同类汇总数据!H$8,0),IF(AND($G782="互联网版",$H782="中西医诊所"),IFERROR(W782/同类汇总数据!H$9,0),IF(AND($G782="互联网版",$H782="中医诊所"),IFERROR(W782/同类汇总数据!H$10,0),IF(AND($G782="互联网版",$H782="口腔诊所"),IFERROR(W782/同类汇总数据!H$11,0))))))))))</f>
        <v>2.71585732477387</v>
      </c>
      <c r="AJ782" s="61">
        <f>IF(AND($G782="正式版",$H782="中西医诊所"),IFERROR(X782/同类汇总数据!I$3,0),IF(AND($G782="正式版",$H782="中医诊所"),IFERROR(X782/同类汇总数据!I$4,0),IF(AND($G782="正式版",$H782="口腔诊所"),IFERROR(X782/同类汇总数据!I$5,0),IF(AND($G782="检查版",$H782="中西医诊所"),IFERROR(X782/同类汇总数据!I$6,0),IF(AND($G782="检查版",$H782="中医诊所"),IFERROR(X782/同类汇总数据!I$7,0),IF(AND($G782="检查版",$H782="口腔诊所"),IFERROR(X782/同类汇总数据!I$8,0),IF(AND($G782="互联网版",$H782="中西医诊所"),IFERROR(X782/同类汇总数据!I$9,0),IF(AND($G782="互联网版",$H782="中医诊所"),IFERROR(X782/同类汇总数据!I$10,0),IF(AND($G782="互联网版",$H782="口腔诊所"),IFERROR(X782/同类汇总数据!I$11,0))))))))))</f>
        <v>2.97901716131409</v>
      </c>
      <c r="AK782" s="61">
        <f>IF(AND($G782="正式版",$H782="中西医诊所"),IFERROR(Y782/同类汇总数据!J$3,0),IF(AND($G782="正式版",$H782="中医诊所"),IFERROR(Y782/同类汇总数据!J$4,0),IF(AND($G782="正式版",$H782="口腔诊所"),IFERROR(Y782/同类汇总数据!J$5,0),IF(AND($G782="检查版",$H782="中西医诊所"),IFERROR(Y782/同类汇总数据!J$6,0),IF(AND($G782="检查版",$H782="中医诊所"),IFERROR(Y782/同类汇总数据!J$7,0),IF(AND($G782="检查版",$H782="口腔诊所"),IFERROR(Y782/同类汇总数据!J$8,0),IF(AND($G782="互联网版",$H782="中西医诊所"),IFERROR(Y782/同类汇总数据!J$9,0),IF(AND($G782="互联网版",$H782="中医诊所"),IFERROR(Y782/同类汇总数据!J$10,0),IF(AND($G782="互联网版",$H782="口腔诊所"),IFERROR(Y782/同类汇总数据!J$11,0))))))))))</f>
        <v>3.05361085486715</v>
      </c>
      <c r="AL782" s="62" t="str">
        <f ca="1" t="shared" ref="AL782:AL789" si="203">IF(YEAR(AO782)&lt;YEAR(TODAY()),"今年内未操作",IF(DATEDIF(AO782,$B$1,"d")&gt;90,"最近三月未操作",IF(DATEDIF(AO782,$B$1,"d")&gt;30,"最近一月未操作",IF(DATEDIF(AO782,$B$1,"d")&gt;7,"最近一周未操作","-"))))</f>
        <v>-</v>
      </c>
      <c r="AM782" s="62" t="str">
        <f t="shared" si="201"/>
        <v>高于同行100%</v>
      </c>
      <c r="AN782" s="5" t="str">
        <f t="shared" si="202"/>
        <v>高于同行100%</v>
      </c>
      <c r="AO782" s="63">
        <f t="shared" ref="AO782:AO845" si="204">MAX(IF(M782&lt;&gt;"",M782,0),IF(N782&lt;&gt;"",N782,0),IF(O782&lt;&gt;"",O782,0),IF(P782&lt;&gt;"",P782,0),IF(Q782&lt;&gt;"",Q782,0))</f>
        <v>46104.3995550579</v>
      </c>
      <c r="AP782" s="5" t="str">
        <f t="shared" ref="AP782:AP845" si="205">IF(AND(DATEDIF(AQ782,$B$1,"d")&lt;=14,DATEDIF(N782,$B$1,"d")&gt;14),"未支付","")</f>
        <v/>
      </c>
      <c r="AQ782" s="60">
        <v>45586.7799004514</v>
      </c>
    </row>
    <row r="783" ht="17" spans="1:43">
      <c r="A783" s="5">
        <f t="shared" si="197"/>
        <v>780</v>
      </c>
      <c r="B783" s="55" t="str">
        <f t="shared" si="198"/>
        <v>交易波动较大</v>
      </c>
      <c r="C783" s="2" t="str">
        <f t="shared" si="199"/>
        <v/>
      </c>
      <c r="D783" s="56" t="str">
        <f t="shared" si="200"/>
        <v>-</v>
      </c>
      <c r="E783" s="84" t="s">
        <v>2124</v>
      </c>
      <c r="F783" s="58">
        <v>45589.8694178241</v>
      </c>
      <c r="G783" s="59" t="s">
        <v>38</v>
      </c>
      <c r="H783" s="59" t="s">
        <v>39</v>
      </c>
      <c r="I783" s="59" t="s">
        <v>40</v>
      </c>
      <c r="J783" s="59" t="s">
        <v>149</v>
      </c>
      <c r="K783" s="59" t="s">
        <v>2125</v>
      </c>
      <c r="L783" s="59"/>
      <c r="M783" s="60">
        <v>46103.3565972222</v>
      </c>
      <c r="N783" s="60">
        <v>46103.626686331</v>
      </c>
      <c r="O783" s="60">
        <v>46103.6291826968</v>
      </c>
      <c r="P783" s="60">
        <v>46100.4775404745</v>
      </c>
      <c r="Q783" s="60">
        <v>46103.6267931366</v>
      </c>
      <c r="R783" s="59">
        <v>4353.58</v>
      </c>
      <c r="S783" s="59">
        <v>22854.44</v>
      </c>
      <c r="T783" s="59">
        <v>60160.81</v>
      </c>
      <c r="U783" s="59">
        <v>54491.91</v>
      </c>
      <c r="V783" s="59">
        <v>67</v>
      </c>
      <c r="W783" s="59">
        <v>307</v>
      </c>
      <c r="X783" s="59">
        <v>801</v>
      </c>
      <c r="Y783" s="59">
        <v>740</v>
      </c>
      <c r="Z783" s="59">
        <v>166.3432822086</v>
      </c>
      <c r="AA783" s="59">
        <v>0.1992982975</v>
      </c>
      <c r="AB783" s="59">
        <v>0.0442003391</v>
      </c>
      <c r="AC783" s="59">
        <v>0.881993464</v>
      </c>
      <c r="AD783" s="61">
        <f>IF(AND($G783="正式版",$H783="中西医诊所"),IFERROR(R783/同类汇总数据!C$3,0),IF(AND($G783="正式版",$H783="中医诊所"),IFERROR(R783/同类汇总数据!C$4,0),IF(AND($G783="正式版",$H783="口腔诊所"),IFERROR(R783/同类汇总数据!C$5,0),IF(AND($G783="检查版",$H783="中西医诊所"),IFERROR(R783/同类汇总数据!C$6,0),IF(AND($G783="检查版",$H783="中医诊所"),IFERROR(R783/同类汇总数据!C$7,0),IF(AND($G783="检查版",$H783="口腔诊所"),IFERROR(R783/同类汇总数据!C$8,0),IF(AND($G783="互联网版",$H783="中西医诊所"),IFERROR(R783/同类汇总数据!C$9,0),IF(AND($G783="互联网版",$H783="中医诊所"),IFERROR(R783/同类汇总数据!C$10,0),IF(AND($G783="互联网版",$H783="口腔诊所"),IFERROR(R783/同类汇总数据!C$11,0))))))))))</f>
        <v>0.475710005737693</v>
      </c>
      <c r="AE783" s="61">
        <f>IF(AND($G783="正式版",$H783="中西医诊所"),IFERROR(S783/同类汇总数据!D$3,0),IF(AND($G783="正式版",$H783="中医诊所"),IFERROR(S783/同类汇总数据!D$4,0),IF(AND($G783="正式版",$H783="口腔诊所"),IFERROR(S783/同类汇总数据!D$5,0),IF(AND($G783="检查版",$H783="中西医诊所"),IFERROR(S783/同类汇总数据!D$6,0),IF(AND($G783="检查版",$H783="中医诊所"),IFERROR(S783/同类汇总数据!D$7,0),IF(AND($G783="检查版",$H783="口腔诊所"),IFERROR(S783/同类汇总数据!D$8,0),IF(AND($G783="互联网版",$H783="中西医诊所"),IFERROR(S783/同类汇总数据!D$9,0),IF(AND($G783="互联网版",$H783="中医诊所"),IFERROR(S783/同类汇总数据!D$10,0),IF(AND($G783="互联网版",$H783="口腔诊所"),IFERROR(S783/同类汇总数据!D$11,0))))))))))</f>
        <v>0.626428709500149</v>
      </c>
      <c r="AF783" s="61">
        <f>IF(AND($G783="正式版",$H783="中西医诊所"),IFERROR(T783/同类汇总数据!E$3,0),IF(AND($G783="正式版",$H783="中医诊所"),IFERROR(T783/同类汇总数据!E$4,0),IF(AND($G783="正式版",$H783="口腔诊所"),IFERROR(T783/同类汇总数据!E$5,0),IF(AND($G783="检查版",$H783="中西医诊所"),IFERROR(T783/同类汇总数据!E$6,0),IF(AND($G783="检查版",$H783="中医诊所"),IFERROR(T783/同类汇总数据!E$7,0),IF(AND($G783="检查版",$H783="口腔诊所"),IFERROR(T783/同类汇总数据!E$8,0),IF(AND($G783="互联网版",$H783="中西医诊所"),IFERROR(T783/同类汇总数据!E$9,0),IF(AND($G783="互联网版",$H783="中医诊所"),IFERROR(T783/同类汇总数据!E$10,0),IF(AND($G783="互联网版",$H783="口腔诊所"),IFERROR(T783/同类汇总数据!E$11,0))))))))))</f>
        <v>0.55134624496321</v>
      </c>
      <c r="AG783" s="61">
        <f>IF(AND($G783="正式版",$H783="中西医诊所"),IFERROR(U783/同类汇总数据!F$3,0),IF(AND($G783="正式版",$H783="中医诊所"),IFERROR(U783/同类汇总数据!F$4,0),IF(AND($G783="正式版",$H783="口腔诊所"),IFERROR(U783/同类汇总数据!F$5,0),IF(AND($G783="检查版",$H783="中西医诊所"),IFERROR(U783/同类汇总数据!F$6,0),IF(AND($G783="检查版",$H783="中医诊所"),IFERROR(U783/同类汇总数据!F$7,0),IF(AND($G783="检查版",$H783="口腔诊所"),IFERROR(U783/同类汇总数据!F$8,0),IF(AND($G783="互联网版",$H783="中西医诊所"),IFERROR(U783/同类汇总数据!F$9,0),IF(AND($G783="互联网版",$H783="中医诊所"),IFERROR(U783/同类汇总数据!F$10,0),IF(AND($G783="互联网版",$H783="口腔诊所"),IFERROR(U783/同类汇总数据!F$11,0))))))))))</f>
        <v>0.568078644209174</v>
      </c>
      <c r="AH783" s="61">
        <f>IF(AND($G783="正式版",$H783="中西医诊所"),IFERROR(V783/同类汇总数据!G$3,0),IF(AND($G783="正式版",$H783="中医诊所"),IFERROR(V783/同类汇总数据!G$4,0),IF(AND($G783="正式版",$H783="口腔诊所"),IFERROR(V783/同类汇总数据!G$5,0),IF(AND($G783="检查版",$H783="中西医诊所"),IFERROR(V783/同类汇总数据!G$6,0),IF(AND($G783="检查版",$H783="中医诊所"),IFERROR(V783/同类汇总数据!G$7,0),IF(AND($G783="检查版",$H783="口腔诊所"),IFERROR(V783/同类汇总数据!G$8,0),IF(AND($G783="互联网版",$H783="中西医诊所"),IFERROR(V783/同类汇总数据!G$9,0),IF(AND($G783="互联网版",$H783="中医诊所"),IFERROR(V783/同类汇总数据!G$10,0),IF(AND($G783="互联网版",$H783="口腔诊所"),IFERROR(V783/同类汇总数据!G$11,0))))))))))</f>
        <v>0.706742854249581</v>
      </c>
      <c r="AI783" s="61">
        <f>IF(AND($G783="正式版",$H783="中西医诊所"),IFERROR(W783/同类汇总数据!H$3,0),IF(AND($G783="正式版",$H783="中医诊所"),IFERROR(W783/同类汇总数据!H$4,0),IF(AND($G783="正式版",$H783="口腔诊所"),IFERROR(W783/同类汇总数据!H$5,0),IF(AND($G783="检查版",$H783="中西医诊所"),IFERROR(W783/同类汇总数据!H$6,0),IF(AND($G783="检查版",$H783="中医诊所"),IFERROR(W783/同类汇总数据!H$7,0),IF(AND($G783="检查版",$H783="口腔诊所"),IFERROR(W783/同类汇总数据!H$8,0),IF(AND($G783="互联网版",$H783="中西医诊所"),IFERROR(W783/同类汇总数据!H$9,0),IF(AND($G783="互联网版",$H783="中医诊所"),IFERROR(W783/同类汇总数据!H$10,0),IF(AND($G783="互联网版",$H783="口腔诊所"),IFERROR(W783/同类汇总数据!H$11,0))))))))))</f>
        <v>0.839645718736735</v>
      </c>
      <c r="AJ783" s="61">
        <f>IF(AND($G783="正式版",$H783="中西医诊所"),IFERROR(X783/同类汇总数据!I$3,0),IF(AND($G783="正式版",$H783="中医诊所"),IFERROR(X783/同类汇总数据!I$4,0),IF(AND($G783="正式版",$H783="口腔诊所"),IFERROR(X783/同类汇总数据!I$5,0),IF(AND($G783="检查版",$H783="中西医诊所"),IFERROR(X783/同类汇总数据!I$6,0),IF(AND($G783="检查版",$H783="中医诊所"),IFERROR(X783/同类汇总数据!I$7,0),IF(AND($G783="检查版",$H783="口腔诊所"),IFERROR(X783/同类汇总数据!I$8,0),IF(AND($G783="互联网版",$H783="中西医诊所"),IFERROR(X783/同类汇总数据!I$9,0),IF(AND($G783="互联网版",$H783="中医诊所"),IFERROR(X783/同类汇总数据!I$10,0),IF(AND($G783="互联网版",$H783="口腔诊所"),IFERROR(X783/同类汇总数据!I$11,0))))))))))</f>
        <v>0.708279236038167</v>
      </c>
      <c r="AK783" s="61">
        <f>IF(AND($G783="正式版",$H783="中西医诊所"),IFERROR(Y783/同类汇总数据!J$3,0),IF(AND($G783="正式版",$H783="中医诊所"),IFERROR(Y783/同类汇总数据!J$4,0),IF(AND($G783="正式版",$H783="口腔诊所"),IFERROR(Y783/同类汇总数据!J$5,0),IF(AND($G783="检查版",$H783="中西医诊所"),IFERROR(Y783/同类汇总数据!J$6,0),IF(AND($G783="检查版",$H783="中医诊所"),IFERROR(Y783/同类汇总数据!J$7,0),IF(AND($G783="检查版",$H783="口腔诊所"),IFERROR(Y783/同类汇总数据!J$8,0),IF(AND($G783="互联网版",$H783="中西医诊所"),IFERROR(Y783/同类汇总数据!J$9,0),IF(AND($G783="互联网版",$H783="中医诊所"),IFERROR(Y783/同类汇总数据!J$10,0),IF(AND($G783="互联网版",$H783="口腔诊所"),IFERROR(Y783/同类汇总数据!J$11,0))))))))))</f>
        <v>0.739421476636679</v>
      </c>
      <c r="AL783" s="62" t="str">
        <f ca="1" t="shared" si="203"/>
        <v>-</v>
      </c>
      <c r="AM783" s="62" t="str">
        <f t="shared" si="201"/>
        <v/>
      </c>
      <c r="AN783" s="5" t="str">
        <f t="shared" si="202"/>
        <v/>
      </c>
      <c r="AO783" s="63">
        <f t="shared" si="204"/>
        <v>46103.6291826968</v>
      </c>
      <c r="AP783" s="5" t="str">
        <f t="shared" si="205"/>
        <v/>
      </c>
      <c r="AQ783" s="60">
        <v>45588.8093797454</v>
      </c>
    </row>
    <row r="784" ht="17" spans="1:43">
      <c r="A784" s="5">
        <f t="shared" si="197"/>
        <v>781</v>
      </c>
      <c r="B784" s="55" t="str">
        <f t="shared" si="198"/>
        <v>无交易</v>
      </c>
      <c r="C784" s="2" t="str">
        <f t="shared" si="199"/>
        <v/>
      </c>
      <c r="D784" s="56" t="str">
        <f t="shared" si="200"/>
        <v>流失</v>
      </c>
      <c r="E784" s="84" t="s">
        <v>2126</v>
      </c>
      <c r="F784" s="58">
        <v>45593.5777209143</v>
      </c>
      <c r="G784" s="59" t="s">
        <v>38</v>
      </c>
      <c r="H784" s="59" t="s">
        <v>66</v>
      </c>
      <c r="I784" s="59" t="s">
        <v>40</v>
      </c>
      <c r="J784" s="59" t="s">
        <v>219</v>
      </c>
      <c r="K784" s="59" t="s">
        <v>2127</v>
      </c>
      <c r="L784" s="59" t="s">
        <v>221</v>
      </c>
      <c r="M784" s="60">
        <v>45848.6928587963</v>
      </c>
      <c r="N784" s="60">
        <v>45763.8378331597</v>
      </c>
      <c r="O784" s="60"/>
      <c r="P784" s="60"/>
      <c r="Q784" s="60">
        <v>45763.8378388773</v>
      </c>
      <c r="R784" s="59"/>
      <c r="S784" s="59"/>
      <c r="T784" s="59"/>
      <c r="U784" s="59"/>
      <c r="V784" s="59"/>
      <c r="W784" s="59"/>
      <c r="X784" s="59"/>
      <c r="Y784" s="59"/>
      <c r="Z784" s="59"/>
      <c r="AA784" s="59"/>
      <c r="AB784" s="59"/>
      <c r="AC784" s="59"/>
      <c r="AD784" s="61">
        <f>IF(AND($G784="正式版",$H784="中西医诊所"),IFERROR(R784/同类汇总数据!C$3,0),IF(AND($G784="正式版",$H784="中医诊所"),IFERROR(R784/同类汇总数据!C$4,0),IF(AND($G784="正式版",$H784="口腔诊所"),IFERROR(R784/同类汇总数据!C$5,0),IF(AND($G784="检查版",$H784="中西医诊所"),IFERROR(R784/同类汇总数据!C$6,0),IF(AND($G784="检查版",$H784="中医诊所"),IFERROR(R784/同类汇总数据!C$7,0),IF(AND($G784="检查版",$H784="口腔诊所"),IFERROR(R784/同类汇总数据!C$8,0),IF(AND($G784="互联网版",$H784="中西医诊所"),IFERROR(R784/同类汇总数据!C$9,0),IF(AND($G784="互联网版",$H784="中医诊所"),IFERROR(R784/同类汇总数据!C$10,0),IF(AND($G784="互联网版",$H784="口腔诊所"),IFERROR(R784/同类汇总数据!C$11,0))))))))))</f>
        <v>0</v>
      </c>
      <c r="AE784" s="61">
        <f>IF(AND($G784="正式版",$H784="中西医诊所"),IFERROR(S784/同类汇总数据!D$3,0),IF(AND($G784="正式版",$H784="中医诊所"),IFERROR(S784/同类汇总数据!D$4,0),IF(AND($G784="正式版",$H784="口腔诊所"),IFERROR(S784/同类汇总数据!D$5,0),IF(AND($G784="检查版",$H784="中西医诊所"),IFERROR(S784/同类汇总数据!D$6,0),IF(AND($G784="检查版",$H784="中医诊所"),IFERROR(S784/同类汇总数据!D$7,0),IF(AND($G784="检查版",$H784="口腔诊所"),IFERROR(S784/同类汇总数据!D$8,0),IF(AND($G784="互联网版",$H784="中西医诊所"),IFERROR(S784/同类汇总数据!D$9,0),IF(AND($G784="互联网版",$H784="中医诊所"),IFERROR(S784/同类汇总数据!D$10,0),IF(AND($G784="互联网版",$H784="口腔诊所"),IFERROR(S784/同类汇总数据!D$11,0))))))))))</f>
        <v>0</v>
      </c>
      <c r="AF784" s="61">
        <f>IF(AND($G784="正式版",$H784="中西医诊所"),IFERROR(T784/同类汇总数据!E$3,0),IF(AND($G784="正式版",$H784="中医诊所"),IFERROR(T784/同类汇总数据!E$4,0),IF(AND($G784="正式版",$H784="口腔诊所"),IFERROR(T784/同类汇总数据!E$5,0),IF(AND($G784="检查版",$H784="中西医诊所"),IFERROR(T784/同类汇总数据!E$6,0),IF(AND($G784="检查版",$H784="中医诊所"),IFERROR(T784/同类汇总数据!E$7,0),IF(AND($G784="检查版",$H784="口腔诊所"),IFERROR(T784/同类汇总数据!E$8,0),IF(AND($G784="互联网版",$H784="中西医诊所"),IFERROR(T784/同类汇总数据!E$9,0),IF(AND($G784="互联网版",$H784="中医诊所"),IFERROR(T784/同类汇总数据!E$10,0),IF(AND($G784="互联网版",$H784="口腔诊所"),IFERROR(T784/同类汇总数据!E$11,0))))))))))</f>
        <v>0</v>
      </c>
      <c r="AG784" s="61">
        <f>IF(AND($G784="正式版",$H784="中西医诊所"),IFERROR(U784/同类汇总数据!F$3,0),IF(AND($G784="正式版",$H784="中医诊所"),IFERROR(U784/同类汇总数据!F$4,0),IF(AND($G784="正式版",$H784="口腔诊所"),IFERROR(U784/同类汇总数据!F$5,0),IF(AND($G784="检查版",$H784="中西医诊所"),IFERROR(U784/同类汇总数据!F$6,0),IF(AND($G784="检查版",$H784="中医诊所"),IFERROR(U784/同类汇总数据!F$7,0),IF(AND($G784="检查版",$H784="口腔诊所"),IFERROR(U784/同类汇总数据!F$8,0),IF(AND($G784="互联网版",$H784="中西医诊所"),IFERROR(U784/同类汇总数据!F$9,0),IF(AND($G784="互联网版",$H784="中医诊所"),IFERROR(U784/同类汇总数据!F$10,0),IF(AND($G784="互联网版",$H784="口腔诊所"),IFERROR(U784/同类汇总数据!F$11,0))))))))))</f>
        <v>0</v>
      </c>
      <c r="AH784" s="61">
        <f>IF(AND($G784="正式版",$H784="中西医诊所"),IFERROR(V784/同类汇总数据!G$3,0),IF(AND($G784="正式版",$H784="中医诊所"),IFERROR(V784/同类汇总数据!G$4,0),IF(AND($G784="正式版",$H784="口腔诊所"),IFERROR(V784/同类汇总数据!G$5,0),IF(AND($G784="检查版",$H784="中西医诊所"),IFERROR(V784/同类汇总数据!G$6,0),IF(AND($G784="检查版",$H784="中医诊所"),IFERROR(V784/同类汇总数据!G$7,0),IF(AND($G784="检查版",$H784="口腔诊所"),IFERROR(V784/同类汇总数据!G$8,0),IF(AND($G784="互联网版",$H784="中西医诊所"),IFERROR(V784/同类汇总数据!G$9,0),IF(AND($G784="互联网版",$H784="中医诊所"),IFERROR(V784/同类汇总数据!G$10,0),IF(AND($G784="互联网版",$H784="口腔诊所"),IFERROR(V784/同类汇总数据!G$11,0))))))))))</f>
        <v>0</v>
      </c>
      <c r="AI784" s="61">
        <f>IF(AND($G784="正式版",$H784="中西医诊所"),IFERROR(W784/同类汇总数据!H$3,0),IF(AND($G784="正式版",$H784="中医诊所"),IFERROR(W784/同类汇总数据!H$4,0),IF(AND($G784="正式版",$H784="口腔诊所"),IFERROR(W784/同类汇总数据!H$5,0),IF(AND($G784="检查版",$H784="中西医诊所"),IFERROR(W784/同类汇总数据!H$6,0),IF(AND($G784="检查版",$H784="中医诊所"),IFERROR(W784/同类汇总数据!H$7,0),IF(AND($G784="检查版",$H784="口腔诊所"),IFERROR(W784/同类汇总数据!H$8,0),IF(AND($G784="互联网版",$H784="中西医诊所"),IFERROR(W784/同类汇总数据!H$9,0),IF(AND($G784="互联网版",$H784="中医诊所"),IFERROR(W784/同类汇总数据!H$10,0),IF(AND($G784="互联网版",$H784="口腔诊所"),IFERROR(W784/同类汇总数据!H$11,0))))))))))</f>
        <v>0</v>
      </c>
      <c r="AJ784" s="61">
        <f>IF(AND($G784="正式版",$H784="中西医诊所"),IFERROR(X784/同类汇总数据!I$3,0),IF(AND($G784="正式版",$H784="中医诊所"),IFERROR(X784/同类汇总数据!I$4,0),IF(AND($G784="正式版",$H784="口腔诊所"),IFERROR(X784/同类汇总数据!I$5,0),IF(AND($G784="检查版",$H784="中西医诊所"),IFERROR(X784/同类汇总数据!I$6,0),IF(AND($G784="检查版",$H784="中医诊所"),IFERROR(X784/同类汇总数据!I$7,0),IF(AND($G784="检查版",$H784="口腔诊所"),IFERROR(X784/同类汇总数据!I$8,0),IF(AND($G784="互联网版",$H784="中西医诊所"),IFERROR(X784/同类汇总数据!I$9,0),IF(AND($G784="互联网版",$H784="中医诊所"),IFERROR(X784/同类汇总数据!I$10,0),IF(AND($G784="互联网版",$H784="口腔诊所"),IFERROR(X784/同类汇总数据!I$11,0))))))))))</f>
        <v>0</v>
      </c>
      <c r="AK784" s="61">
        <f>IF(AND($G784="正式版",$H784="中西医诊所"),IFERROR(Y784/同类汇总数据!J$3,0),IF(AND($G784="正式版",$H784="中医诊所"),IFERROR(Y784/同类汇总数据!J$4,0),IF(AND($G784="正式版",$H784="口腔诊所"),IFERROR(Y784/同类汇总数据!J$5,0),IF(AND($G784="检查版",$H784="中西医诊所"),IFERROR(Y784/同类汇总数据!J$6,0),IF(AND($G784="检查版",$H784="中医诊所"),IFERROR(Y784/同类汇总数据!J$7,0),IF(AND($G784="检查版",$H784="口腔诊所"),IFERROR(Y784/同类汇总数据!J$8,0),IF(AND($G784="互联网版",$H784="中西医诊所"),IFERROR(Y784/同类汇总数据!J$9,0),IF(AND($G784="互联网版",$H784="中医诊所"),IFERROR(Y784/同类汇总数据!J$10,0),IF(AND($G784="互联网版",$H784="口腔诊所"),IFERROR(Y784/同类汇总数据!J$11,0))))))))))</f>
        <v>0</v>
      </c>
      <c r="AL784" s="62" t="str">
        <f ca="1" t="shared" si="203"/>
        <v>今年内未操作</v>
      </c>
      <c r="AM784" s="62" t="str">
        <f t="shared" si="201"/>
        <v>低于同行20%</v>
      </c>
      <c r="AN784" s="5" t="str">
        <f t="shared" si="202"/>
        <v>低于同行20%</v>
      </c>
      <c r="AO784" s="63">
        <f t="shared" si="204"/>
        <v>45848.6928587963</v>
      </c>
      <c r="AP784" s="5" t="str">
        <f t="shared" si="205"/>
        <v/>
      </c>
      <c r="AQ784" s="60">
        <v>45588.8108738773</v>
      </c>
    </row>
    <row r="785" ht="17" spans="1:43">
      <c r="A785" s="5">
        <f t="shared" si="197"/>
        <v>782</v>
      </c>
      <c r="B785" s="55" t="str">
        <f t="shared" si="198"/>
        <v>连续三月交易上升</v>
      </c>
      <c r="C785" s="2" t="str">
        <f t="shared" si="199"/>
        <v/>
      </c>
      <c r="D785" s="56" t="str">
        <f t="shared" si="200"/>
        <v>-</v>
      </c>
      <c r="E785" s="84" t="s">
        <v>2128</v>
      </c>
      <c r="F785" s="58">
        <v>45593.5993473958</v>
      </c>
      <c r="G785" s="59" t="s">
        <v>38</v>
      </c>
      <c r="H785" s="59" t="s">
        <v>39</v>
      </c>
      <c r="I785" s="59" t="s">
        <v>40</v>
      </c>
      <c r="J785" s="59" t="s">
        <v>78</v>
      </c>
      <c r="K785" s="59" t="s">
        <v>2129</v>
      </c>
      <c r="L785" s="59"/>
      <c r="M785" s="60">
        <v>46100.3583217593</v>
      </c>
      <c r="N785" s="60">
        <v>46104.3929983333</v>
      </c>
      <c r="O785" s="60">
        <v>46104.3898045486</v>
      </c>
      <c r="P785" s="60">
        <v>46100.6231427199</v>
      </c>
      <c r="Q785" s="60">
        <v>46104.3930367361</v>
      </c>
      <c r="R785" s="59">
        <v>19912.65</v>
      </c>
      <c r="S785" s="59">
        <v>97599.88</v>
      </c>
      <c r="T785" s="59">
        <v>288739.07</v>
      </c>
      <c r="U785" s="59">
        <v>255641.63</v>
      </c>
      <c r="V785" s="59">
        <v>293</v>
      </c>
      <c r="W785" s="59">
        <v>1241</v>
      </c>
      <c r="X785" s="59">
        <v>3910</v>
      </c>
      <c r="Y785" s="59">
        <v>3482</v>
      </c>
      <c r="Z785" s="59">
        <v>125.7023619329</v>
      </c>
      <c r="AA785" s="59">
        <v>0.2263483786</v>
      </c>
      <c r="AB785" s="59">
        <v>-0.2865680855</v>
      </c>
      <c r="AC785" s="59">
        <v>-0.0835496161</v>
      </c>
      <c r="AD785" s="61">
        <f>IF(AND($G785="正式版",$H785="中西医诊所"),IFERROR(R785/同类汇总数据!C$3,0),IF(AND($G785="正式版",$H785="中医诊所"),IFERROR(R785/同类汇总数据!C$4,0),IF(AND($G785="正式版",$H785="口腔诊所"),IFERROR(R785/同类汇总数据!C$5,0),IF(AND($G785="检查版",$H785="中西医诊所"),IFERROR(R785/同类汇总数据!C$6,0),IF(AND($G785="检查版",$H785="中医诊所"),IFERROR(R785/同类汇总数据!C$7,0),IF(AND($G785="检查版",$H785="口腔诊所"),IFERROR(R785/同类汇总数据!C$8,0),IF(AND($G785="互联网版",$H785="中西医诊所"),IFERROR(R785/同类汇总数据!C$9,0),IF(AND($G785="互联网版",$H785="中医诊所"),IFERROR(R785/同类汇总数据!C$10,0),IF(AND($G785="互联网版",$H785="口腔诊所"),IFERROR(R785/同类汇总数据!C$11,0))))))))))</f>
        <v>2.17582928205125</v>
      </c>
      <c r="AE785" s="61">
        <f>IF(AND($G785="正式版",$H785="中西医诊所"),IFERROR(S785/同类汇总数据!D$3,0),IF(AND($G785="正式版",$H785="中医诊所"),IFERROR(S785/同类汇总数据!D$4,0),IF(AND($G785="正式版",$H785="口腔诊所"),IFERROR(S785/同类汇总数据!D$5,0),IF(AND($G785="检查版",$H785="中西医诊所"),IFERROR(S785/同类汇总数据!D$6,0),IF(AND($G785="检查版",$H785="中医诊所"),IFERROR(S785/同类汇总数据!D$7,0),IF(AND($G785="检查版",$H785="口腔诊所"),IFERROR(S785/同类汇总数据!D$8,0),IF(AND($G785="互联网版",$H785="中西医诊所"),IFERROR(S785/同类汇总数据!D$9,0),IF(AND($G785="互联网版",$H785="中医诊所"),IFERROR(S785/同类汇总数据!D$10,0),IF(AND($G785="互联网版",$H785="口腔诊所"),IFERROR(S785/同类汇总数据!D$11,0))))))))))</f>
        <v>2.67516363891521</v>
      </c>
      <c r="AF785" s="61">
        <f>IF(AND($G785="正式版",$H785="中西医诊所"),IFERROR(T785/同类汇总数据!E$3,0),IF(AND($G785="正式版",$H785="中医诊所"),IFERROR(T785/同类汇总数据!E$4,0),IF(AND($G785="正式版",$H785="口腔诊所"),IFERROR(T785/同类汇总数据!E$5,0),IF(AND($G785="检查版",$H785="中西医诊所"),IFERROR(T785/同类汇总数据!E$6,0),IF(AND($G785="检查版",$H785="中医诊所"),IFERROR(T785/同类汇总数据!E$7,0),IF(AND($G785="检查版",$H785="口腔诊所"),IFERROR(T785/同类汇总数据!E$8,0),IF(AND($G785="互联网版",$H785="中西医诊所"),IFERROR(T785/同类汇总数据!E$9,0),IF(AND($G785="互联网版",$H785="中医诊所"),IFERROR(T785/同类汇总数据!E$10,0),IF(AND($G785="互联网版",$H785="口腔诊所"),IFERROR(T785/同类汇总数据!E$11,0))))))))))</f>
        <v>2.64616121389771</v>
      </c>
      <c r="AG785" s="61">
        <f>IF(AND($G785="正式版",$H785="中西医诊所"),IFERROR(U785/同类汇总数据!F$3,0),IF(AND($G785="正式版",$H785="中医诊所"),IFERROR(U785/同类汇总数据!F$4,0),IF(AND($G785="正式版",$H785="口腔诊所"),IFERROR(U785/同类汇总数据!F$5,0),IF(AND($G785="检查版",$H785="中西医诊所"),IFERROR(U785/同类汇总数据!F$6,0),IF(AND($G785="检查版",$H785="中医诊所"),IFERROR(U785/同类汇总数据!F$7,0),IF(AND($G785="检查版",$H785="口腔诊所"),IFERROR(U785/同类汇总数据!F$8,0),IF(AND($G785="互联网版",$H785="中西医诊所"),IFERROR(U785/同类汇总数据!F$9,0),IF(AND($G785="互联网版",$H785="中医诊所"),IFERROR(U785/同类汇总数据!F$10,0),IF(AND($G785="互联网版",$H785="口腔诊所"),IFERROR(U785/同类汇总数据!F$11,0))))))))))</f>
        <v>2.66506625614377</v>
      </c>
      <c r="AH785" s="61">
        <f>IF(AND($G785="正式版",$H785="中西医诊所"),IFERROR(V785/同类汇总数据!G$3,0),IF(AND($G785="正式版",$H785="中医诊所"),IFERROR(V785/同类汇总数据!G$4,0),IF(AND($G785="正式版",$H785="口腔诊所"),IFERROR(V785/同类汇总数据!G$5,0),IF(AND($G785="检查版",$H785="中西医诊所"),IFERROR(V785/同类汇总数据!G$6,0),IF(AND($G785="检查版",$H785="中医诊所"),IFERROR(V785/同类汇总数据!G$7,0),IF(AND($G785="检查版",$H785="口腔诊所"),IFERROR(V785/同类汇总数据!G$8,0),IF(AND($G785="互联网版",$H785="中西医诊所"),IFERROR(V785/同类汇总数据!G$9,0),IF(AND($G785="互联网版",$H785="中医诊所"),IFERROR(V785/同类汇总数据!G$10,0),IF(AND($G785="互联网版",$H785="口腔诊所"),IFERROR(V785/同类汇总数据!G$11,0))))))))))</f>
        <v>3.09068143724071</v>
      </c>
      <c r="AI785" s="61">
        <f>IF(AND($G785="正式版",$H785="中西医诊所"),IFERROR(W785/同类汇总数据!H$3,0),IF(AND($G785="正式版",$H785="中医诊所"),IFERROR(W785/同类汇总数据!H$4,0),IF(AND($G785="正式版",$H785="口腔诊所"),IFERROR(W785/同类汇总数据!H$5,0),IF(AND($G785="检查版",$H785="中西医诊所"),IFERROR(W785/同类汇总数据!H$6,0),IF(AND($G785="检查版",$H785="中医诊所"),IFERROR(W785/同类汇总数据!H$7,0),IF(AND($G785="检查版",$H785="口腔诊所"),IFERROR(W785/同类汇总数据!H$8,0),IF(AND($G785="互联网版",$H785="中西医诊所"),IFERROR(W785/同类汇总数据!H$9,0),IF(AND($G785="互联网版",$H785="中医诊所"),IFERROR(W785/同类汇总数据!H$10,0),IF(AND($G785="互联网版",$H785="口腔诊所"),IFERROR(W785/同类汇总数据!H$11,0))))))))))</f>
        <v>3.39413790538205</v>
      </c>
      <c r="AJ785" s="61">
        <f>IF(AND($G785="正式版",$H785="中西医诊所"),IFERROR(X785/同类汇总数据!I$3,0),IF(AND($G785="正式版",$H785="中医诊所"),IFERROR(X785/同类汇总数据!I$4,0),IF(AND($G785="正式版",$H785="口腔诊所"),IFERROR(X785/同类汇总数据!I$5,0),IF(AND($G785="检查版",$H785="中西医诊所"),IFERROR(X785/同类汇总数据!I$6,0),IF(AND($G785="检查版",$H785="中医诊所"),IFERROR(X785/同类汇总数据!I$7,0),IF(AND($G785="检查版",$H785="口腔诊所"),IFERROR(X785/同类汇总数据!I$8,0),IF(AND($G785="互联网版",$H785="中西医诊所"),IFERROR(X785/同类汇总数据!I$9,0),IF(AND($G785="互联网版",$H785="中医诊所"),IFERROR(X785/同类汇总数据!I$10,0),IF(AND($G785="互联网版",$H785="口腔诊所"),IFERROR(X785/同类汇总数据!I$11,0))))))))))</f>
        <v>3.45739302485547</v>
      </c>
      <c r="AK785" s="61">
        <f>IF(AND($G785="正式版",$H785="中西医诊所"),IFERROR(Y785/同类汇总数据!J$3,0),IF(AND($G785="正式版",$H785="中医诊所"),IFERROR(Y785/同类汇总数据!J$4,0),IF(AND($G785="正式版",$H785="口腔诊所"),IFERROR(Y785/同类汇总数据!J$5,0),IF(AND($G785="检查版",$H785="中西医诊所"),IFERROR(Y785/同类汇总数据!J$6,0),IF(AND($G785="检查版",$H785="中医诊所"),IFERROR(Y785/同类汇总数据!J$7,0),IF(AND($G785="检查版",$H785="口腔诊所"),IFERROR(Y785/同类汇总数据!J$8,0),IF(AND($G785="互联网版",$H785="中西医诊所"),IFERROR(Y785/同类汇总数据!J$9,0),IF(AND($G785="互联网版",$H785="中医诊所"),IFERROR(Y785/同类汇总数据!J$10,0),IF(AND($G785="互联网版",$H785="口腔诊所"),IFERROR(Y785/同类汇总数据!J$11,0))))))))))</f>
        <v>3.47927781303908</v>
      </c>
      <c r="AL785" s="62" t="str">
        <f ca="1" t="shared" si="203"/>
        <v>-</v>
      </c>
      <c r="AM785" s="62" t="str">
        <f t="shared" si="201"/>
        <v>高于同行100%</v>
      </c>
      <c r="AN785" s="5" t="str">
        <f t="shared" si="202"/>
        <v>高于同行100%</v>
      </c>
      <c r="AO785" s="63">
        <f t="shared" si="204"/>
        <v>46104.3930367361</v>
      </c>
      <c r="AP785" s="5" t="str">
        <f t="shared" si="205"/>
        <v/>
      </c>
      <c r="AQ785" s="60">
        <v>45589.6739152662</v>
      </c>
    </row>
    <row r="786" ht="17" spans="1:43">
      <c r="A786" s="5">
        <f t="shared" si="197"/>
        <v>783</v>
      </c>
      <c r="B786" s="55" t="str">
        <f t="shared" si="198"/>
        <v>连续三月交易上升</v>
      </c>
      <c r="C786" s="2" t="str">
        <f t="shared" si="199"/>
        <v/>
      </c>
      <c r="D786" s="56" t="str">
        <f t="shared" si="200"/>
        <v>-</v>
      </c>
      <c r="E786" s="84" t="s">
        <v>2130</v>
      </c>
      <c r="F786" s="58">
        <v>45593.7168049769</v>
      </c>
      <c r="G786" s="59" t="s">
        <v>38</v>
      </c>
      <c r="H786" s="59" t="s">
        <v>63</v>
      </c>
      <c r="I786" s="59" t="s">
        <v>40</v>
      </c>
      <c r="J786" s="59" t="s">
        <v>121</v>
      </c>
      <c r="K786" s="59" t="s">
        <v>2131</v>
      </c>
      <c r="L786" s="59" t="s">
        <v>2132</v>
      </c>
      <c r="M786" s="60">
        <v>46103.3862384259</v>
      </c>
      <c r="N786" s="60">
        <v>46103.7519184606</v>
      </c>
      <c r="O786" s="60">
        <v>46103.7515136111</v>
      </c>
      <c r="P786" s="60">
        <v>45794.6224732986</v>
      </c>
      <c r="Q786" s="60">
        <v>46100.665740787</v>
      </c>
      <c r="R786" s="59">
        <v>36038</v>
      </c>
      <c r="S786" s="59">
        <v>143178</v>
      </c>
      <c r="T786" s="59">
        <v>358390.65</v>
      </c>
      <c r="U786" s="59">
        <v>331846.77</v>
      </c>
      <c r="V786" s="59">
        <v>49</v>
      </c>
      <c r="W786" s="59">
        <v>185</v>
      </c>
      <c r="X786" s="59">
        <v>465</v>
      </c>
      <c r="Y786" s="59">
        <v>410</v>
      </c>
      <c r="Z786" s="85" t="s">
        <v>2133</v>
      </c>
      <c r="AA786" s="59">
        <v>1.2033486196</v>
      </c>
      <c r="AB786" s="59">
        <v>-0.5674517816</v>
      </c>
      <c r="AC786" s="59">
        <v>-0.0567200572</v>
      </c>
      <c r="AD786" s="61">
        <f>IF(AND($G786="正式版",$H786="中西医诊所"),IFERROR(R786/同类汇总数据!C$3,0),IF(AND($G786="正式版",$H786="中医诊所"),IFERROR(R786/同类汇总数据!C$4,0),IF(AND($G786="正式版",$H786="口腔诊所"),IFERROR(R786/同类汇总数据!C$5,0),IF(AND($G786="检查版",$H786="中西医诊所"),IFERROR(R786/同类汇总数据!C$6,0),IF(AND($G786="检查版",$H786="中医诊所"),IFERROR(R786/同类汇总数据!C$7,0),IF(AND($G786="检查版",$H786="口腔诊所"),IFERROR(R786/同类汇总数据!C$8,0),IF(AND($G786="互联网版",$H786="中西医诊所"),IFERROR(R786/同类汇总数据!C$9,0),IF(AND($G786="互联网版",$H786="中医诊所"),IFERROR(R786/同类汇总数据!C$10,0),IF(AND($G786="互联网版",$H786="口腔诊所"),IFERROR(R786/同类汇总数据!C$11,0))))))))))</f>
        <v>3.60468530921622</v>
      </c>
      <c r="AE786" s="61">
        <f>IF(AND($G786="正式版",$H786="中西医诊所"),IFERROR(S786/同类汇总数据!D$3,0),IF(AND($G786="正式版",$H786="中医诊所"),IFERROR(S786/同类汇总数据!D$4,0),IF(AND($G786="正式版",$H786="口腔诊所"),IFERROR(S786/同类汇总数据!D$5,0),IF(AND($G786="检查版",$H786="中西医诊所"),IFERROR(S786/同类汇总数据!D$6,0),IF(AND($G786="检查版",$H786="中医诊所"),IFERROR(S786/同类汇总数据!D$7,0),IF(AND($G786="检查版",$H786="口腔诊所"),IFERROR(S786/同类汇总数据!D$8,0),IF(AND($G786="互联网版",$H786="中西医诊所"),IFERROR(S786/同类汇总数据!D$9,0),IF(AND($G786="互联网版",$H786="中医诊所"),IFERROR(S786/同类汇总数据!D$10,0),IF(AND($G786="互联网版",$H786="口腔诊所"),IFERROR(S786/同类汇总数据!D$11,0))))))))))</f>
        <v>3.29669103662068</v>
      </c>
      <c r="AF786" s="61">
        <f>IF(AND($G786="正式版",$H786="中西医诊所"),IFERROR(T786/同类汇总数据!E$3,0),IF(AND($G786="正式版",$H786="中医诊所"),IFERROR(T786/同类汇总数据!E$4,0),IF(AND($G786="正式版",$H786="口腔诊所"),IFERROR(T786/同类汇总数据!E$5,0),IF(AND($G786="检查版",$H786="中西医诊所"),IFERROR(T786/同类汇总数据!E$6,0),IF(AND($G786="检查版",$H786="中医诊所"),IFERROR(T786/同类汇总数据!E$7,0),IF(AND($G786="检查版",$H786="口腔诊所"),IFERROR(T786/同类汇总数据!E$8,0),IF(AND($G786="互联网版",$H786="中西医诊所"),IFERROR(T786/同类汇总数据!E$9,0),IF(AND($G786="互联网版",$H786="中医诊所"),IFERROR(T786/同类汇总数据!E$10,0),IF(AND($G786="互联网版",$H786="口腔诊所"),IFERROR(T786/同类汇总数据!E$11,0))))))))))</f>
        <v>3.23261904156111</v>
      </c>
      <c r="AG786" s="61">
        <f>IF(AND($G786="正式版",$H786="中西医诊所"),IFERROR(U786/同类汇总数据!F$3,0),IF(AND($G786="正式版",$H786="中医诊所"),IFERROR(U786/同类汇总数据!F$4,0),IF(AND($G786="正式版",$H786="口腔诊所"),IFERROR(U786/同类汇总数据!F$5,0),IF(AND($G786="检查版",$H786="中西医诊所"),IFERROR(U786/同类汇总数据!F$6,0),IF(AND($G786="检查版",$H786="中医诊所"),IFERROR(U786/同类汇总数据!F$7,0),IF(AND($G786="检查版",$H786="口腔诊所"),IFERROR(U786/同类汇总数据!F$8,0),IF(AND($G786="互联网版",$H786="中西医诊所"),IFERROR(U786/同类汇总数据!F$9,0),IF(AND($G786="互联网版",$H786="中医诊所"),IFERROR(U786/同类汇总数据!F$10,0),IF(AND($G786="互联网版",$H786="口腔诊所"),IFERROR(U786/同类汇总数据!F$11,0))))))))))</f>
        <v>3.32185611591259</v>
      </c>
      <c r="AH786" s="61">
        <f>IF(AND($G786="正式版",$H786="中西医诊所"),IFERROR(V786/同类汇总数据!G$3,0),IF(AND($G786="正式版",$H786="中医诊所"),IFERROR(V786/同类汇总数据!G$4,0),IF(AND($G786="正式版",$H786="口腔诊所"),IFERROR(V786/同类汇总数据!G$5,0),IF(AND($G786="检查版",$H786="中西医诊所"),IFERROR(V786/同类汇总数据!G$6,0),IF(AND($G786="检查版",$H786="中医诊所"),IFERROR(V786/同类汇总数据!G$7,0),IF(AND($G786="检查版",$H786="口腔诊所"),IFERROR(V786/同类汇总数据!G$8,0),IF(AND($G786="互联网版",$H786="中西医诊所"),IFERROR(V786/同类汇总数据!G$9,0),IF(AND($G786="互联网版",$H786="中医诊所"),IFERROR(V786/同类汇总数据!G$10,0),IF(AND($G786="互联网版",$H786="口腔诊所"),IFERROR(V786/同类汇总数据!G$11,0))))))))))</f>
        <v>3.64138997057162</v>
      </c>
      <c r="AI786" s="61">
        <f>IF(AND($G786="正式版",$H786="中西医诊所"),IFERROR(W786/同类汇总数据!H$3,0),IF(AND($G786="正式版",$H786="中医诊所"),IFERROR(W786/同类汇总数据!H$4,0),IF(AND($G786="正式版",$H786="口腔诊所"),IFERROR(W786/同类汇总数据!H$5,0),IF(AND($G786="检查版",$H786="中西医诊所"),IFERROR(W786/同类汇总数据!H$6,0),IF(AND($G786="检查版",$H786="中医诊所"),IFERROR(W786/同类汇总数据!H$7,0),IF(AND($G786="检查版",$H786="口腔诊所"),IFERROR(W786/同类汇总数据!H$8,0),IF(AND($G786="互联网版",$H786="中西医诊所"),IFERROR(W786/同类汇总数据!H$9,0),IF(AND($G786="互联网版",$H786="中医诊所"),IFERROR(W786/同类汇总数据!H$10,0),IF(AND($G786="互联网版",$H786="口腔诊所"),IFERROR(W786/同类汇总数据!H$11,0))))))))))</f>
        <v>3.25782803246558</v>
      </c>
      <c r="AJ786" s="61">
        <f>IF(AND($G786="正式版",$H786="中西医诊所"),IFERROR(X786/同类汇总数据!I$3,0),IF(AND($G786="正式版",$H786="中医诊所"),IFERROR(X786/同类汇总数据!I$4,0),IF(AND($G786="正式版",$H786="口腔诊所"),IFERROR(X786/同类汇总数据!I$5,0),IF(AND($G786="检查版",$H786="中西医诊所"),IFERROR(X786/同类汇总数据!I$6,0),IF(AND($G786="检查版",$H786="中医诊所"),IFERROR(X786/同类汇总数据!I$7,0),IF(AND($G786="检查版",$H786="口腔诊所"),IFERROR(X786/同类汇总数据!I$8,0),IF(AND($G786="互联网版",$H786="中西医诊所"),IFERROR(X786/同类汇总数据!I$9,0),IF(AND($G786="互联网版",$H786="中医诊所"),IFERROR(X786/同类汇总数据!I$10,0),IF(AND($G786="互联网版",$H786="口腔诊所"),IFERROR(X786/同类汇总数据!I$11,0))))))))))</f>
        <v>3.15165563587194</v>
      </c>
      <c r="AK786" s="61">
        <f>IF(AND($G786="正式版",$H786="中西医诊所"),IFERROR(Y786/同类汇总数据!J$3,0),IF(AND($G786="正式版",$H786="中医诊所"),IFERROR(Y786/同类汇总数据!J$4,0),IF(AND($G786="正式版",$H786="口腔诊所"),IFERROR(Y786/同类汇总数据!J$5,0),IF(AND($G786="检查版",$H786="中西医诊所"),IFERROR(Y786/同类汇总数据!J$6,0),IF(AND($G786="检查版",$H786="中医诊所"),IFERROR(Y786/同类汇总数据!J$7,0),IF(AND($G786="检查版",$H786="口腔诊所"),IFERROR(Y786/同类汇总数据!J$8,0),IF(AND($G786="互联网版",$H786="中西医诊所"),IFERROR(Y786/同类汇总数据!J$9,0),IF(AND($G786="互联网版",$H786="中医诊所"),IFERROR(Y786/同类汇总数据!J$10,0),IF(AND($G786="互联网版",$H786="口腔诊所"),IFERROR(Y786/同类汇总数据!J$11,0))))))))))</f>
        <v>3.08718434481289</v>
      </c>
      <c r="AL786" s="62" t="str">
        <f ca="1" t="shared" si="203"/>
        <v>-</v>
      </c>
      <c r="AM786" s="62" t="str">
        <f t="shared" si="201"/>
        <v>高于同行100%</v>
      </c>
      <c r="AN786" s="5" t="str">
        <f t="shared" si="202"/>
        <v>高于同行100%</v>
      </c>
      <c r="AO786" s="63">
        <f t="shared" si="204"/>
        <v>46103.7519184606</v>
      </c>
      <c r="AP786" s="5" t="str">
        <f t="shared" si="205"/>
        <v/>
      </c>
      <c r="AQ786" s="60">
        <v>45589.8694178241</v>
      </c>
    </row>
    <row r="787" ht="17" spans="1:43">
      <c r="A787" s="5">
        <f t="shared" si="197"/>
        <v>784</v>
      </c>
      <c r="B787" s="55" t="str">
        <f t="shared" si="198"/>
        <v>交易波动较大</v>
      </c>
      <c r="C787" s="2" t="str">
        <f t="shared" si="199"/>
        <v>本月交易额降超50%</v>
      </c>
      <c r="D787" s="56" t="str">
        <f t="shared" si="200"/>
        <v>-</v>
      </c>
      <c r="E787" s="84" t="s">
        <v>2134</v>
      </c>
      <c r="F787" s="58">
        <v>45593.7378915625</v>
      </c>
      <c r="G787" s="59" t="s">
        <v>38</v>
      </c>
      <c r="H787" s="59" t="s">
        <v>63</v>
      </c>
      <c r="I787" s="59" t="s">
        <v>40</v>
      </c>
      <c r="J787" s="59" t="s">
        <v>78</v>
      </c>
      <c r="K787" s="59" t="s">
        <v>2135</v>
      </c>
      <c r="L787" s="59"/>
      <c r="M787" s="60">
        <v>46104.3493981482</v>
      </c>
      <c r="N787" s="60">
        <v>46100.8330494329</v>
      </c>
      <c r="O787" s="60"/>
      <c r="P787" s="60">
        <v>46095.5571847685</v>
      </c>
      <c r="Q787" s="60">
        <v>46099.6691476968</v>
      </c>
      <c r="R787" s="59">
        <v>155</v>
      </c>
      <c r="S787" s="59">
        <v>670</v>
      </c>
      <c r="T787" s="59">
        <v>11805</v>
      </c>
      <c r="U787" s="59">
        <v>8625</v>
      </c>
      <c r="V787" s="59">
        <v>2</v>
      </c>
      <c r="W787" s="59">
        <v>7</v>
      </c>
      <c r="X787" s="59">
        <v>41</v>
      </c>
      <c r="Y787" s="59">
        <v>36</v>
      </c>
      <c r="Z787" s="59">
        <v>575</v>
      </c>
      <c r="AA787" s="59">
        <v>-0.875464684</v>
      </c>
      <c r="AB787" s="59">
        <v>-0.0651607298</v>
      </c>
      <c r="AC787" s="59">
        <v>1.4489361702</v>
      </c>
      <c r="AD787" s="61">
        <f>IF(AND($G787="正式版",$H787="中西医诊所"),IFERROR(R787/同类汇总数据!C$3,0),IF(AND($G787="正式版",$H787="中医诊所"),IFERROR(R787/同类汇总数据!C$4,0),IF(AND($G787="正式版",$H787="口腔诊所"),IFERROR(R787/同类汇总数据!C$5,0),IF(AND($G787="检查版",$H787="中西医诊所"),IFERROR(R787/同类汇总数据!C$6,0),IF(AND($G787="检查版",$H787="中医诊所"),IFERROR(R787/同类汇总数据!C$7,0),IF(AND($G787="检查版",$H787="口腔诊所"),IFERROR(R787/同类汇总数据!C$8,0),IF(AND($G787="互联网版",$H787="中西医诊所"),IFERROR(R787/同类汇总数据!C$9,0),IF(AND($G787="互联网版",$H787="中医诊所"),IFERROR(R787/同类汇总数据!C$10,0),IF(AND($G787="互联网版",$H787="口腔诊所"),IFERROR(R787/同类汇总数据!C$11,0))))))))))</f>
        <v>0.015503807728745</v>
      </c>
      <c r="AE787" s="61">
        <f>IF(AND($G787="正式版",$H787="中西医诊所"),IFERROR(S787/同类汇总数据!D$3,0),IF(AND($G787="正式版",$H787="中医诊所"),IFERROR(S787/同类汇总数据!D$4,0),IF(AND($G787="正式版",$H787="口腔诊所"),IFERROR(S787/同类汇总数据!D$5,0),IF(AND($G787="检查版",$H787="中西医诊所"),IFERROR(S787/同类汇总数据!D$6,0),IF(AND($G787="检查版",$H787="中医诊所"),IFERROR(S787/同类汇总数据!D$7,0),IF(AND($G787="检查版",$H787="口腔诊所"),IFERROR(S787/同类汇总数据!D$8,0),IF(AND($G787="互联网版",$H787="中西医诊所"),IFERROR(S787/同类汇总数据!D$9,0),IF(AND($G787="互联网版",$H787="中医诊所"),IFERROR(S787/同类汇总数据!D$10,0),IF(AND($G787="互联网版",$H787="口腔诊所"),IFERROR(S787/同类汇总数据!D$11,0))))))))))</f>
        <v>0.0154268322964133</v>
      </c>
      <c r="AF787" s="61">
        <f>IF(AND($G787="正式版",$H787="中西医诊所"),IFERROR(T787/同类汇总数据!E$3,0),IF(AND($G787="正式版",$H787="中医诊所"),IFERROR(T787/同类汇总数据!E$4,0),IF(AND($G787="正式版",$H787="口腔诊所"),IFERROR(T787/同类汇总数据!E$5,0),IF(AND($G787="检查版",$H787="中西医诊所"),IFERROR(T787/同类汇总数据!E$6,0),IF(AND($G787="检查版",$H787="中医诊所"),IFERROR(T787/同类汇总数据!E$7,0),IF(AND($G787="检查版",$H787="口腔诊所"),IFERROR(T787/同类汇总数据!E$8,0),IF(AND($G787="互联网版",$H787="中西医诊所"),IFERROR(T787/同类汇总数据!E$9,0),IF(AND($G787="互联网版",$H787="中医诊所"),IFERROR(T787/同类汇总数据!E$10,0),IF(AND($G787="互联网版",$H787="口腔诊所"),IFERROR(T787/同类汇总数据!E$11,0))))))))))</f>
        <v>0.106478971439765</v>
      </c>
      <c r="AG787" s="61">
        <f>IF(AND($G787="正式版",$H787="中西医诊所"),IFERROR(U787/同类汇总数据!F$3,0),IF(AND($G787="正式版",$H787="中医诊所"),IFERROR(U787/同类汇总数据!F$4,0),IF(AND($G787="正式版",$H787="口腔诊所"),IFERROR(U787/同类汇总数据!F$5,0),IF(AND($G787="检查版",$H787="中西医诊所"),IFERROR(U787/同类汇总数据!F$6,0),IF(AND($G787="检查版",$H787="中医诊所"),IFERROR(U787/同类汇总数据!F$7,0),IF(AND($G787="检查版",$H787="口腔诊所"),IFERROR(U787/同类汇总数据!F$8,0),IF(AND($G787="互联网版",$H787="中西医诊所"),IFERROR(U787/同类汇总数据!F$9,0),IF(AND($G787="互联网版",$H787="中医诊所"),IFERROR(U787/同类汇总数据!F$10,0),IF(AND($G787="互联网版",$H787="口腔诊所"),IFERROR(U787/同类汇总数据!F$11,0))))))))))</f>
        <v>0.0863380680177965</v>
      </c>
      <c r="AH787" s="61">
        <f>IF(AND($G787="正式版",$H787="中西医诊所"),IFERROR(V787/同类汇总数据!G$3,0),IF(AND($G787="正式版",$H787="中医诊所"),IFERROR(V787/同类汇总数据!G$4,0),IF(AND($G787="正式版",$H787="口腔诊所"),IFERROR(V787/同类汇总数据!G$5,0),IF(AND($G787="检查版",$H787="中西医诊所"),IFERROR(V787/同类汇总数据!G$6,0),IF(AND($G787="检查版",$H787="中医诊所"),IFERROR(V787/同类汇总数据!G$7,0),IF(AND($G787="检查版",$H787="口腔诊所"),IFERROR(V787/同类汇总数据!G$8,0),IF(AND($G787="互联网版",$H787="中西医诊所"),IFERROR(V787/同类汇总数据!G$9,0),IF(AND($G787="互联网版",$H787="中医诊所"),IFERROR(V787/同类汇总数据!G$10,0),IF(AND($G787="互联网版",$H787="口腔诊所"),IFERROR(V787/同类汇总数据!G$11,0))))))))))</f>
        <v>0.148628162064148</v>
      </c>
      <c r="AI787" s="61">
        <f>IF(AND($G787="正式版",$H787="中西医诊所"),IFERROR(W787/同类汇总数据!H$3,0),IF(AND($G787="正式版",$H787="中医诊所"),IFERROR(W787/同类汇总数据!H$4,0),IF(AND($G787="正式版",$H787="口腔诊所"),IFERROR(W787/同类汇总数据!H$5,0),IF(AND($G787="检查版",$H787="中西医诊所"),IFERROR(W787/同类汇总数据!H$6,0),IF(AND($G787="检查版",$H787="中医诊所"),IFERROR(W787/同类汇总数据!H$7,0),IF(AND($G787="检查版",$H787="口腔诊所"),IFERROR(W787/同类汇总数据!H$8,0),IF(AND($G787="互联网版",$H787="中西医诊所"),IFERROR(W787/同类汇总数据!H$9,0),IF(AND($G787="互联网版",$H787="中医诊所"),IFERROR(W787/同类汇总数据!H$10,0),IF(AND($G787="互联网版",$H787="口腔诊所"),IFERROR(W787/同类汇总数据!H$11,0))))))))))</f>
        <v>0.123269168795995</v>
      </c>
      <c r="AJ787" s="61">
        <f>IF(AND($G787="正式版",$H787="中西医诊所"),IFERROR(X787/同类汇总数据!I$3,0),IF(AND($G787="正式版",$H787="中医诊所"),IFERROR(X787/同类汇总数据!I$4,0),IF(AND($G787="正式版",$H787="口腔诊所"),IFERROR(X787/同类汇总数据!I$5,0),IF(AND($G787="检查版",$H787="中西医诊所"),IFERROR(X787/同类汇总数据!I$6,0),IF(AND($G787="检查版",$H787="中医诊所"),IFERROR(X787/同类汇总数据!I$7,0),IF(AND($G787="检查版",$H787="口腔诊所"),IFERROR(X787/同类汇总数据!I$8,0),IF(AND($G787="互联网版",$H787="中西医诊所"),IFERROR(X787/同类汇总数据!I$9,0),IF(AND($G787="互联网版",$H787="中医诊所"),IFERROR(X787/同类汇总数据!I$10,0),IF(AND($G787="互联网版",$H787="口腔诊所"),IFERROR(X787/同类汇总数据!I$11,0))))))))))</f>
        <v>0.277887916281182</v>
      </c>
      <c r="AK787" s="61">
        <f>IF(AND($G787="正式版",$H787="中西医诊所"),IFERROR(Y787/同类汇总数据!J$3,0),IF(AND($G787="正式版",$H787="中医诊所"),IFERROR(Y787/同类汇总数据!J$4,0),IF(AND($G787="正式版",$H787="口腔诊所"),IFERROR(Y787/同类汇总数据!J$5,0),IF(AND($G787="检查版",$H787="中西医诊所"),IFERROR(Y787/同类汇总数据!J$6,0),IF(AND($G787="检查版",$H787="中医诊所"),IFERROR(Y787/同类汇总数据!J$7,0),IF(AND($G787="检查版",$H787="口腔诊所"),IFERROR(Y787/同类汇总数据!J$8,0),IF(AND($G787="互联网版",$H787="中西医诊所"),IFERROR(Y787/同类汇总数据!J$9,0),IF(AND($G787="互联网版",$H787="中医诊所"),IFERROR(Y787/同类汇总数据!J$10,0),IF(AND($G787="互联网版",$H787="口腔诊所"),IFERROR(Y787/同类汇总数据!J$11,0))))))))))</f>
        <v>0.2710698449104</v>
      </c>
      <c r="AL787" s="62" t="str">
        <f ca="1" t="shared" si="203"/>
        <v>-</v>
      </c>
      <c r="AM787" s="62" t="str">
        <f t="shared" si="201"/>
        <v>低于同行20%</v>
      </c>
      <c r="AN787" s="5" t="str">
        <f t="shared" si="202"/>
        <v>低于同行20%</v>
      </c>
      <c r="AO787" s="63">
        <f t="shared" si="204"/>
        <v>46104.3493981482</v>
      </c>
      <c r="AP787" s="5" t="str">
        <f t="shared" si="205"/>
        <v/>
      </c>
      <c r="AQ787" s="60">
        <v>45593.5777209143</v>
      </c>
    </row>
    <row r="788" ht="17" spans="1:43">
      <c r="A788" s="5">
        <f t="shared" si="197"/>
        <v>785</v>
      </c>
      <c r="B788" s="55" t="str">
        <f t="shared" si="198"/>
        <v>连续三月交易上升</v>
      </c>
      <c r="C788" s="2" t="str">
        <f t="shared" si="199"/>
        <v/>
      </c>
      <c r="D788" s="56" t="str">
        <f t="shared" si="200"/>
        <v>-</v>
      </c>
      <c r="E788" s="84" t="s">
        <v>2136</v>
      </c>
      <c r="F788" s="58">
        <v>45594.7981069676</v>
      </c>
      <c r="G788" s="59" t="s">
        <v>38</v>
      </c>
      <c r="H788" s="59" t="s">
        <v>63</v>
      </c>
      <c r="I788" s="59" t="s">
        <v>40</v>
      </c>
      <c r="J788" s="59" t="s">
        <v>280</v>
      </c>
      <c r="K788" s="59" t="s">
        <v>2137</v>
      </c>
      <c r="L788" s="59" t="s">
        <v>2138</v>
      </c>
      <c r="M788" s="60">
        <v>46104.3945601852</v>
      </c>
      <c r="N788" s="60">
        <v>46103.4584246296</v>
      </c>
      <c r="O788" s="60">
        <v>46103.4561220718</v>
      </c>
      <c r="P788" s="60">
        <v>46095.6639351968</v>
      </c>
      <c r="Q788" s="60">
        <v>46104.395509375</v>
      </c>
      <c r="R788" s="59">
        <v>1780</v>
      </c>
      <c r="S788" s="59">
        <v>8084</v>
      </c>
      <c r="T788" s="59">
        <v>13238</v>
      </c>
      <c r="U788" s="59">
        <v>12138</v>
      </c>
      <c r="V788" s="59">
        <v>2</v>
      </c>
      <c r="W788" s="59">
        <v>14</v>
      </c>
      <c r="X788" s="59">
        <v>24</v>
      </c>
      <c r="Y788" s="59">
        <v>23</v>
      </c>
      <c r="Z788" s="59">
        <v>551.7272727273</v>
      </c>
      <c r="AA788" s="59">
        <v>1.4088200238</v>
      </c>
      <c r="AB788" s="59">
        <v>0.8665183537</v>
      </c>
      <c r="AC788" s="59">
        <v>-0.7826402321</v>
      </c>
      <c r="AD788" s="61">
        <f>IF(AND($G788="正式版",$H788="中西医诊所"),IFERROR(R788/同类汇总数据!C$3,0),IF(AND($G788="正式版",$H788="中医诊所"),IFERROR(R788/同类汇总数据!C$4,0),IF(AND($G788="正式版",$H788="口腔诊所"),IFERROR(R788/同类汇总数据!C$5,0),IF(AND($G788="检查版",$H788="中西医诊所"),IFERROR(R788/同类汇总数据!C$6,0),IF(AND($G788="检查版",$H788="中医诊所"),IFERROR(R788/同类汇总数据!C$7,0),IF(AND($G788="检查版",$H788="口腔诊所"),IFERROR(R788/同类汇总数据!C$8,0),IF(AND($G788="互联网版",$H788="中西医诊所"),IFERROR(R788/同类汇总数据!C$9,0),IF(AND($G788="互联网版",$H788="中医诊所"),IFERROR(R788/同类汇总数据!C$10,0),IF(AND($G788="互联网版",$H788="口腔诊所"),IFERROR(R788/同类汇总数据!C$11,0))))))))))</f>
        <v>0.178043727465588</v>
      </c>
      <c r="AE788" s="61">
        <f>IF(AND($G788="正式版",$H788="中西医诊所"),IFERROR(S788/同类汇总数据!D$3,0),IF(AND($G788="正式版",$H788="中医诊所"),IFERROR(S788/同类汇总数据!D$4,0),IF(AND($G788="正式版",$H788="口腔诊所"),IFERROR(S788/同类汇总数据!D$5,0),IF(AND($G788="检查版",$H788="中西医诊所"),IFERROR(S788/同类汇总数据!D$6,0),IF(AND($G788="检查版",$H788="中医诊所"),IFERROR(S788/同类汇总数据!D$7,0),IF(AND($G788="检查版",$H788="口腔诊所"),IFERROR(S788/同类汇总数据!D$8,0),IF(AND($G788="互联网版",$H788="中西医诊所"),IFERROR(S788/同类汇总数据!D$9,0),IF(AND($G788="互联网版",$H788="中医诊所"),IFERROR(S788/同类汇总数据!D$10,0),IF(AND($G788="互联网版",$H788="口腔诊所"),IFERROR(S788/同类汇总数据!D$11,0))))))))))</f>
        <v>0.1861350929615</v>
      </c>
      <c r="AF788" s="61">
        <f>IF(AND($G788="正式版",$H788="中西医诊所"),IFERROR(T788/同类汇总数据!E$3,0),IF(AND($G788="正式版",$H788="中医诊所"),IFERROR(T788/同类汇总数据!E$4,0),IF(AND($G788="正式版",$H788="口腔诊所"),IFERROR(T788/同类汇总数据!E$5,0),IF(AND($G788="检查版",$H788="中西医诊所"),IFERROR(T788/同类汇总数据!E$6,0),IF(AND($G788="检查版",$H788="中医诊所"),IFERROR(T788/同类汇总数据!E$7,0),IF(AND($G788="检查版",$H788="口腔诊所"),IFERROR(T788/同类汇总数据!E$8,0),IF(AND($G788="互联网版",$H788="中西医诊所"),IFERROR(T788/同类汇总数据!E$9,0),IF(AND($G788="互联网版",$H788="中医诊所"),IFERROR(T788/同类汇总数据!E$10,0),IF(AND($G788="互联网版",$H788="口腔诊所"),IFERROR(T788/同类汇总数据!E$11,0))))))))))</f>
        <v>0.119404373055452</v>
      </c>
      <c r="AG788" s="61">
        <f>IF(AND($G788="正式版",$H788="中西医诊所"),IFERROR(U788/同类汇总数据!F$3,0),IF(AND($G788="正式版",$H788="中医诊所"),IFERROR(U788/同类汇总数据!F$4,0),IF(AND($G788="正式版",$H788="口腔诊所"),IFERROR(U788/同类汇总数据!F$5,0),IF(AND($G788="检查版",$H788="中西医诊所"),IFERROR(U788/同类汇总数据!F$6,0),IF(AND($G788="检查版",$H788="中医诊所"),IFERROR(U788/同类汇总数据!F$7,0),IF(AND($G788="检查版",$H788="口腔诊所"),IFERROR(U788/同类汇总数据!F$8,0),IF(AND($G788="互联网版",$H788="中西医诊所"),IFERROR(U788/同类汇总数据!F$9,0),IF(AND($G788="互联网版",$H788="中医诊所"),IFERROR(U788/同类汇总数据!F$10,0),IF(AND($G788="互联网版",$H788="口腔诊所"),IFERROR(U788/同类汇总数据!F$11,0))))))))))</f>
        <v>0.121503938504349</v>
      </c>
      <c r="AH788" s="61">
        <f>IF(AND($G788="正式版",$H788="中西医诊所"),IFERROR(V788/同类汇总数据!G$3,0),IF(AND($G788="正式版",$H788="中医诊所"),IFERROR(V788/同类汇总数据!G$4,0),IF(AND($G788="正式版",$H788="口腔诊所"),IFERROR(V788/同类汇总数据!G$5,0),IF(AND($G788="检查版",$H788="中西医诊所"),IFERROR(V788/同类汇总数据!G$6,0),IF(AND($G788="检查版",$H788="中医诊所"),IFERROR(V788/同类汇总数据!G$7,0),IF(AND($G788="检查版",$H788="口腔诊所"),IFERROR(V788/同类汇总数据!G$8,0),IF(AND($G788="互联网版",$H788="中西医诊所"),IFERROR(V788/同类汇总数据!G$9,0),IF(AND($G788="互联网版",$H788="中医诊所"),IFERROR(V788/同类汇总数据!G$10,0),IF(AND($G788="互联网版",$H788="口腔诊所"),IFERROR(V788/同类汇总数据!G$11,0))))))))))</f>
        <v>0.148628162064148</v>
      </c>
      <c r="AI788" s="61">
        <f>IF(AND($G788="正式版",$H788="中西医诊所"),IFERROR(W788/同类汇总数据!H$3,0),IF(AND($G788="正式版",$H788="中医诊所"),IFERROR(W788/同类汇总数据!H$4,0),IF(AND($G788="正式版",$H788="口腔诊所"),IFERROR(W788/同类汇总数据!H$5,0),IF(AND($G788="检查版",$H788="中西医诊所"),IFERROR(W788/同类汇总数据!H$6,0),IF(AND($G788="检查版",$H788="中医诊所"),IFERROR(W788/同类汇总数据!H$7,0),IF(AND($G788="检查版",$H788="口腔诊所"),IFERROR(W788/同类汇总数据!H$8,0),IF(AND($G788="互联网版",$H788="中西医诊所"),IFERROR(W788/同类汇总数据!H$9,0),IF(AND($G788="互联网版",$H788="中医诊所"),IFERROR(W788/同类汇总数据!H$10,0),IF(AND($G788="互联网版",$H788="口腔诊所"),IFERROR(W788/同类汇总数据!H$11,0))))))))))</f>
        <v>0.24653833759199</v>
      </c>
      <c r="AJ788" s="61">
        <f>IF(AND($G788="正式版",$H788="中西医诊所"),IFERROR(X788/同类汇总数据!I$3,0),IF(AND($G788="正式版",$H788="中医诊所"),IFERROR(X788/同类汇总数据!I$4,0),IF(AND($G788="正式版",$H788="口腔诊所"),IFERROR(X788/同类汇总数据!I$5,0),IF(AND($G788="检查版",$H788="中西医诊所"),IFERROR(X788/同类汇总数据!I$6,0),IF(AND($G788="检查版",$H788="中医诊所"),IFERROR(X788/同类汇总数据!I$7,0),IF(AND($G788="检查版",$H788="口腔诊所"),IFERROR(X788/同类汇总数据!I$8,0),IF(AND($G788="互联网版",$H788="中西医诊所"),IFERROR(X788/同类汇总数据!I$9,0),IF(AND($G788="互联网版",$H788="中医诊所"),IFERROR(X788/同类汇总数据!I$10,0),IF(AND($G788="互联网版",$H788="口腔诊所"),IFERROR(X788/同类汇总数据!I$11,0))))))))))</f>
        <v>0.162666097335326</v>
      </c>
      <c r="AK788" s="61">
        <f>IF(AND($G788="正式版",$H788="中西医诊所"),IFERROR(Y788/同类汇总数据!J$3,0),IF(AND($G788="正式版",$H788="中医诊所"),IFERROR(Y788/同类汇总数据!J$4,0),IF(AND($G788="正式版",$H788="口腔诊所"),IFERROR(Y788/同类汇总数据!J$5,0),IF(AND($G788="检查版",$H788="中西医诊所"),IFERROR(Y788/同类汇总数据!J$6,0),IF(AND($G788="检查版",$H788="中医诊所"),IFERROR(Y788/同类汇总数据!J$7,0),IF(AND($G788="检查版",$H788="口腔诊所"),IFERROR(Y788/同类汇总数据!J$8,0),IF(AND($G788="互联网版",$H788="中西医诊所"),IFERROR(Y788/同类汇总数据!J$9,0),IF(AND($G788="互联网版",$H788="中医诊所"),IFERROR(Y788/同类汇总数据!J$10,0),IF(AND($G788="互联网版",$H788="口腔诊所"),IFERROR(Y788/同类汇总数据!J$11,0))))))))))</f>
        <v>0.173183512026089</v>
      </c>
      <c r="AL788" s="62" t="str">
        <f ca="1" t="shared" si="203"/>
        <v>-</v>
      </c>
      <c r="AM788" s="62" t="str">
        <f t="shared" si="201"/>
        <v>低于同行20%</v>
      </c>
      <c r="AN788" s="5" t="str">
        <f t="shared" si="202"/>
        <v>低于同行50%</v>
      </c>
      <c r="AO788" s="63">
        <f t="shared" si="204"/>
        <v>46104.395509375</v>
      </c>
      <c r="AP788" s="5" t="str">
        <f t="shared" si="205"/>
        <v/>
      </c>
      <c r="AQ788" s="60">
        <v>45593.5993473958</v>
      </c>
    </row>
    <row r="789" ht="17" spans="1:43">
      <c r="A789" s="5">
        <f t="shared" si="197"/>
        <v>786</v>
      </c>
      <c r="B789" s="55" t="str">
        <f t="shared" si="198"/>
        <v>连续三月交易上升</v>
      </c>
      <c r="C789" s="2" t="str">
        <f t="shared" si="199"/>
        <v/>
      </c>
      <c r="D789" s="56" t="str">
        <f t="shared" si="200"/>
        <v>-</v>
      </c>
      <c r="E789" s="84" t="s">
        <v>2139</v>
      </c>
      <c r="F789" s="58">
        <v>45594.8006500694</v>
      </c>
      <c r="G789" s="59" t="s">
        <v>38</v>
      </c>
      <c r="H789" s="59" t="s">
        <v>63</v>
      </c>
      <c r="I789" s="59" t="s">
        <v>40</v>
      </c>
      <c r="J789" s="59" t="s">
        <v>53</v>
      </c>
      <c r="K789" s="59" t="s">
        <v>2140</v>
      </c>
      <c r="L789" s="59" t="s">
        <v>2141</v>
      </c>
      <c r="M789" s="60">
        <v>46103.5709837963</v>
      </c>
      <c r="N789" s="60">
        <v>46103.6098972801</v>
      </c>
      <c r="O789" s="60"/>
      <c r="P789" s="60">
        <v>46102.4871976505</v>
      </c>
      <c r="Q789" s="60">
        <v>46103.6808763542</v>
      </c>
      <c r="R789" s="59">
        <v>1260</v>
      </c>
      <c r="S789" s="59">
        <v>9920</v>
      </c>
      <c r="T789" s="59">
        <v>22470</v>
      </c>
      <c r="U789" s="59">
        <v>22470</v>
      </c>
      <c r="V789" s="59">
        <v>2</v>
      </c>
      <c r="W789" s="59">
        <v>9</v>
      </c>
      <c r="X789" s="59">
        <v>23</v>
      </c>
      <c r="Y789" s="59">
        <v>23</v>
      </c>
      <c r="Z789" s="85" t="s">
        <v>2142</v>
      </c>
      <c r="AA789" s="59">
        <v>1.1659388646</v>
      </c>
      <c r="AB789" s="59">
        <v>-0.4253450439</v>
      </c>
      <c r="AC789" s="59">
        <v>0.3894700139</v>
      </c>
      <c r="AD789" s="61">
        <f>IF(AND($G789="正式版",$H789="中西医诊所"),IFERROR(R789/同类汇总数据!C$3,0),IF(AND($G789="正式版",$H789="中医诊所"),IFERROR(R789/同类汇总数据!C$4,0),IF(AND($G789="正式版",$H789="口腔诊所"),IFERROR(R789/同类汇总数据!C$5,0),IF(AND($G789="检查版",$H789="中西医诊所"),IFERROR(R789/同类汇总数据!C$6,0),IF(AND($G789="检查版",$H789="中医诊所"),IFERROR(R789/同类汇总数据!C$7,0),IF(AND($G789="检查版",$H789="口腔诊所"),IFERROR(R789/同类汇总数据!C$8,0),IF(AND($G789="互联网版",$H789="中西医诊所"),IFERROR(R789/同类汇总数据!C$9,0),IF(AND($G789="互联网版",$H789="中医诊所"),IFERROR(R789/同类汇总数据!C$10,0),IF(AND($G789="互联网版",$H789="口腔诊所"),IFERROR(R789/同类汇总数据!C$11,0))))))))))</f>
        <v>0.126030953149798</v>
      </c>
      <c r="AE789" s="61">
        <f>IF(AND($G789="正式版",$H789="中西医诊所"),IFERROR(S789/同类汇总数据!D$3,0),IF(AND($G789="正式版",$H789="中医诊所"),IFERROR(S789/同类汇总数据!D$4,0),IF(AND($G789="正式版",$H789="口腔诊所"),IFERROR(S789/同类汇总数据!D$5,0),IF(AND($G789="检查版",$H789="中西医诊所"),IFERROR(S789/同类汇总数据!D$6,0),IF(AND($G789="检查版",$H789="中医诊所"),IFERROR(S789/同类汇总数据!D$7,0),IF(AND($G789="检查版",$H789="口腔诊所"),IFERROR(S789/同类汇总数据!D$8,0),IF(AND($G789="互联网版",$H789="中西医诊所"),IFERROR(S789/同类汇总数据!D$9,0),IF(AND($G789="互联网版",$H789="中医诊所"),IFERROR(S789/同类汇总数据!D$10,0),IF(AND($G789="互联网版",$H789="口腔诊所"),IFERROR(S789/同类汇总数据!D$11,0))))))))))</f>
        <v>0.228409218478238</v>
      </c>
      <c r="AF789" s="61">
        <f>IF(AND($G789="正式版",$H789="中西医诊所"),IFERROR(T789/同类汇总数据!E$3,0),IF(AND($G789="正式版",$H789="中医诊所"),IFERROR(T789/同类汇总数据!E$4,0),IF(AND($G789="正式版",$H789="口腔诊所"),IFERROR(T789/同类汇总数据!E$5,0),IF(AND($G789="检查版",$H789="中西医诊所"),IFERROR(T789/同类汇总数据!E$6,0),IF(AND($G789="检查版",$H789="中医诊所"),IFERROR(T789/同类汇总数据!E$7,0),IF(AND($G789="检查版",$H789="口腔诊所"),IFERROR(T789/同类汇总数据!E$8,0),IF(AND($G789="互联网版",$H789="中西医诊所"),IFERROR(T789/同类汇总数据!E$9,0),IF(AND($G789="互联网版",$H789="中医诊所"),IFERROR(T789/同类汇总数据!E$10,0),IF(AND($G789="互联网版",$H789="口腔诊所"),IFERROR(T789/同类汇总数据!E$11,0))))))))))</f>
        <v>0.202675348432997</v>
      </c>
      <c r="AG789" s="61">
        <f>IF(AND($G789="正式版",$H789="中西医诊所"),IFERROR(U789/同类汇总数据!F$3,0),IF(AND($G789="正式版",$H789="中医诊所"),IFERROR(U789/同类汇总数据!F$4,0),IF(AND($G789="正式版",$H789="口腔诊所"),IFERROR(U789/同类汇总数据!F$5,0),IF(AND($G789="检查版",$H789="中西医诊所"),IFERROR(U789/同类汇总数据!F$6,0),IF(AND($G789="检查版",$H789="中医诊所"),IFERROR(U789/同类汇总数据!F$7,0),IF(AND($G789="检查版",$H789="口腔诊所"),IFERROR(U789/同类汇总数据!F$8,0),IF(AND($G789="互联网版",$H789="中西医诊所"),IFERROR(U789/同类汇总数据!F$9,0),IF(AND($G789="互联网版",$H789="中医诊所"),IFERROR(U789/同类汇总数据!F$10,0),IF(AND($G789="互联网版",$H789="口腔诊所"),IFERROR(U789/同类汇总数据!F$11,0))))))))))</f>
        <v>0.224929436331581</v>
      </c>
      <c r="AH789" s="61">
        <f>IF(AND($G789="正式版",$H789="中西医诊所"),IFERROR(V789/同类汇总数据!G$3,0),IF(AND($G789="正式版",$H789="中医诊所"),IFERROR(V789/同类汇总数据!G$4,0),IF(AND($G789="正式版",$H789="口腔诊所"),IFERROR(V789/同类汇总数据!G$5,0),IF(AND($G789="检查版",$H789="中西医诊所"),IFERROR(V789/同类汇总数据!G$6,0),IF(AND($G789="检查版",$H789="中医诊所"),IFERROR(V789/同类汇总数据!G$7,0),IF(AND($G789="检查版",$H789="口腔诊所"),IFERROR(V789/同类汇总数据!G$8,0),IF(AND($G789="互联网版",$H789="中西医诊所"),IFERROR(V789/同类汇总数据!G$9,0),IF(AND($G789="互联网版",$H789="中医诊所"),IFERROR(V789/同类汇总数据!G$10,0),IF(AND($G789="互联网版",$H789="口腔诊所"),IFERROR(V789/同类汇总数据!G$11,0))))))))))</f>
        <v>0.148628162064148</v>
      </c>
      <c r="AI789" s="61">
        <f>IF(AND($G789="正式版",$H789="中西医诊所"),IFERROR(W789/同类汇总数据!H$3,0),IF(AND($G789="正式版",$H789="中医诊所"),IFERROR(W789/同类汇总数据!H$4,0),IF(AND($G789="正式版",$H789="口腔诊所"),IFERROR(W789/同类汇总数据!H$5,0),IF(AND($G789="检查版",$H789="中西医诊所"),IFERROR(W789/同类汇总数据!H$6,0),IF(AND($G789="检查版",$H789="中医诊所"),IFERROR(W789/同类汇总数据!H$7,0),IF(AND($G789="检查版",$H789="口腔诊所"),IFERROR(W789/同类汇总数据!H$8,0),IF(AND($G789="互联网版",$H789="中西医诊所"),IFERROR(W789/同类汇总数据!H$9,0),IF(AND($G789="互联网版",$H789="中医诊所"),IFERROR(W789/同类汇总数据!H$10,0),IF(AND($G789="互联网版",$H789="口腔诊所"),IFERROR(W789/同类汇总数据!H$11,0))))))))))</f>
        <v>0.158488931309136</v>
      </c>
      <c r="AJ789" s="61">
        <f>IF(AND($G789="正式版",$H789="中西医诊所"),IFERROR(X789/同类汇总数据!I$3,0),IF(AND($G789="正式版",$H789="中医诊所"),IFERROR(X789/同类汇总数据!I$4,0),IF(AND($G789="正式版",$H789="口腔诊所"),IFERROR(X789/同类汇总数据!I$5,0),IF(AND($G789="检查版",$H789="中西医诊所"),IFERROR(X789/同类汇总数据!I$6,0),IF(AND($G789="检查版",$H789="中医诊所"),IFERROR(X789/同类汇总数据!I$7,0),IF(AND($G789="检查版",$H789="口腔诊所"),IFERROR(X789/同类汇总数据!I$8,0),IF(AND($G789="互联网版",$H789="中西医诊所"),IFERROR(X789/同类汇总数据!I$9,0),IF(AND($G789="互联网版",$H789="中医诊所"),IFERROR(X789/同类汇总数据!I$10,0),IF(AND($G789="互联网版",$H789="口腔诊所"),IFERROR(X789/同类汇总数据!I$11,0))))))))))</f>
        <v>0.155888343279687</v>
      </c>
      <c r="AK789" s="61">
        <f>IF(AND($G789="正式版",$H789="中西医诊所"),IFERROR(Y789/同类汇总数据!J$3,0),IF(AND($G789="正式版",$H789="中医诊所"),IFERROR(Y789/同类汇总数据!J$4,0),IF(AND($G789="正式版",$H789="口腔诊所"),IFERROR(Y789/同类汇总数据!J$5,0),IF(AND($G789="检查版",$H789="中西医诊所"),IFERROR(Y789/同类汇总数据!J$6,0),IF(AND($G789="检查版",$H789="中医诊所"),IFERROR(Y789/同类汇总数据!J$7,0),IF(AND($G789="检查版",$H789="口腔诊所"),IFERROR(Y789/同类汇总数据!J$8,0),IF(AND($G789="互联网版",$H789="中西医诊所"),IFERROR(Y789/同类汇总数据!J$9,0),IF(AND($G789="互联网版",$H789="中医诊所"),IFERROR(Y789/同类汇总数据!J$10,0),IF(AND($G789="互联网版",$H789="口腔诊所"),IFERROR(Y789/同类汇总数据!J$11,0))))))))))</f>
        <v>0.173183512026089</v>
      </c>
      <c r="AL789" s="62" t="str">
        <f ca="1" t="shared" si="203"/>
        <v>-</v>
      </c>
      <c r="AM789" s="62" t="str">
        <f t="shared" si="201"/>
        <v>低于同行50%</v>
      </c>
      <c r="AN789" s="5" t="str">
        <f t="shared" si="202"/>
        <v>低于同行20%</v>
      </c>
      <c r="AO789" s="63">
        <f t="shared" si="204"/>
        <v>46103.6808763542</v>
      </c>
      <c r="AP789" s="5" t="str">
        <f t="shared" si="205"/>
        <v/>
      </c>
      <c r="AQ789" s="60">
        <v>45593.7168049769</v>
      </c>
    </row>
    <row r="790" ht="17" spans="1:43">
      <c r="A790" s="5">
        <f t="shared" ref="A790:A799" si="206">ROW()-3</f>
        <v>787</v>
      </c>
      <c r="B790" s="55" t="str">
        <f t="shared" ref="B790:B825" si="207">IF(V790=0,"无交易",IF(AND(Y790&lt;=-0.2,Z790&lt;=-0.2,AA790&lt;=-0.2),"连续三月交易下滑",IF(AND(Y790&gt;=0.2,Z790&gt;=0.2,AA790&gt;=0.2),"连续三月交易上升",IF(AND(Y790&lt;0.2,Y790&gt;-0.2,Z790&lt;0.2,Z790&gt;-0.2,AA790&lt;0.2,AA790&gt;-0.2),"交易平稳",IF(OR(ABS(Y790-Z790)&gt;=0.2,ABS(Z790-AA790)&gt;=0.2),"交易波动较大","-")))))</f>
        <v>连续三月交易上升</v>
      </c>
      <c r="C790" s="2" t="str">
        <f t="shared" ref="C790:C825" si="208">IF(AA790&lt;=-0.5,"本月交易额降超50%",IF(AA790&lt;=-0.2,"本月交易额降超20%",""))</f>
        <v/>
      </c>
      <c r="D790" s="56" t="str">
        <f t="shared" si="200"/>
        <v>-</v>
      </c>
      <c r="E790" s="84" t="s">
        <v>2143</v>
      </c>
      <c r="F790" s="58">
        <v>45595.8460376389</v>
      </c>
      <c r="G790" s="59" t="s">
        <v>38</v>
      </c>
      <c r="H790" s="59" t="s">
        <v>39</v>
      </c>
      <c r="I790" s="59" t="s">
        <v>40</v>
      </c>
      <c r="J790" s="59" t="s">
        <v>182</v>
      </c>
      <c r="K790" s="59" t="s">
        <v>2144</v>
      </c>
      <c r="L790" s="59"/>
      <c r="M790" s="60">
        <v>46104.3974652778</v>
      </c>
      <c r="N790" s="60">
        <v>46102.4943847801</v>
      </c>
      <c r="O790" s="60">
        <v>45827.3659063657</v>
      </c>
      <c r="P790" s="60">
        <v>45972.4950267361</v>
      </c>
      <c r="Q790" s="60">
        <v>46094.4901605324</v>
      </c>
      <c r="R790" s="59">
        <v>7010</v>
      </c>
      <c r="S790" s="59">
        <v>35725</v>
      </c>
      <c r="T790" s="59">
        <v>89835</v>
      </c>
      <c r="U790" s="59">
        <v>76555</v>
      </c>
      <c r="V790" s="59">
        <v>3</v>
      </c>
      <c r="W790" s="59">
        <v>16</v>
      </c>
      <c r="X790" s="59">
        <v>69</v>
      </c>
      <c r="Y790" s="59">
        <v>57</v>
      </c>
      <c r="Z790" s="85" t="s">
        <v>2145</v>
      </c>
      <c r="AA790" s="59">
        <v>0.8882135307</v>
      </c>
      <c r="AB790" s="59">
        <v>-0.4623472577</v>
      </c>
      <c r="AC790" s="59">
        <v>1.4764250528</v>
      </c>
      <c r="AD790" s="61">
        <f>IF(AND($G790="正式版",$H790="中西医诊所"),IFERROR(R790/同类汇总数据!C$3,0),IF(AND($G790="正式版",$H790="中医诊所"),IFERROR(R790/同类汇总数据!C$4,0),IF(AND($G790="正式版",$H790="口腔诊所"),IFERROR(R790/同类汇总数据!C$5,0),IF(AND($G790="检查版",$H790="中西医诊所"),IFERROR(R790/同类汇总数据!C$6,0),IF(AND($G790="检查版",$H790="中医诊所"),IFERROR(R790/同类汇总数据!C$7,0),IF(AND($G790="检查版",$H790="口腔诊所"),IFERROR(R790/同类汇总数据!C$8,0),IF(AND($G790="互联网版",$H790="中西医诊所"),IFERROR(R790/同类汇总数据!C$9,0),IF(AND($G790="互联网版",$H790="中医诊所"),IFERROR(R790/同类汇总数据!C$10,0),IF(AND($G790="互联网版",$H790="口腔诊所"),IFERROR(R790/同类汇总数据!C$11,0))))))))))</f>
        <v>0.765973552851039</v>
      </c>
      <c r="AE790" s="61">
        <f>IF(AND($G790="正式版",$H790="中西医诊所"),IFERROR(S790/同类汇总数据!D$3,0),IF(AND($G790="正式版",$H790="中医诊所"),IFERROR(S790/同类汇总数据!D$4,0),IF(AND($G790="正式版",$H790="口腔诊所"),IFERROR(S790/同类汇总数据!D$5,0),IF(AND($G790="检查版",$H790="中西医诊所"),IFERROR(S790/同类汇总数据!D$6,0),IF(AND($G790="检查版",$H790="中医诊所"),IFERROR(S790/同类汇总数据!D$7,0),IF(AND($G790="检查版",$H790="口腔诊所"),IFERROR(S790/同类汇总数据!D$8,0),IF(AND($G790="互联网版",$H790="中西医诊所"),IFERROR(S790/同类汇总数据!D$9,0),IF(AND($G790="互联网版",$H790="中医诊所"),IFERROR(S790/同类汇总数据!D$10,0),IF(AND($G790="互联网版",$H790="口腔诊所"),IFERROR(S790/同类汇总数据!D$11,0))))))))))</f>
        <v>0.979204287958612</v>
      </c>
      <c r="AF790" s="61">
        <f>IF(AND($G790="正式版",$H790="中西医诊所"),IFERROR(T790/同类汇总数据!E$3,0),IF(AND($G790="正式版",$H790="中医诊所"),IFERROR(T790/同类汇总数据!E$4,0),IF(AND($G790="正式版",$H790="口腔诊所"),IFERROR(T790/同类汇总数据!E$5,0),IF(AND($G790="检查版",$H790="中西医诊所"),IFERROR(T790/同类汇总数据!E$6,0),IF(AND($G790="检查版",$H790="中医诊所"),IFERROR(T790/同类汇总数据!E$7,0),IF(AND($G790="检查版",$H790="口腔诊所"),IFERROR(T790/同类汇总数据!E$8,0),IF(AND($G790="互联网版",$H790="中西医诊所"),IFERROR(T790/同类汇总数据!E$9,0),IF(AND($G790="互联网版",$H790="中医诊所"),IFERROR(T790/同类汇总数据!E$10,0),IF(AND($G790="互联网版",$H790="口腔诊所"),IFERROR(T790/同类汇总数据!E$11,0))))))))))</f>
        <v>0.823296593185331</v>
      </c>
      <c r="AG790" s="61">
        <f>IF(AND($G790="正式版",$H790="中西医诊所"),IFERROR(U790/同类汇总数据!F$3,0),IF(AND($G790="正式版",$H790="中医诊所"),IFERROR(U790/同类汇总数据!F$4,0),IF(AND($G790="正式版",$H790="口腔诊所"),IFERROR(U790/同类汇总数据!F$5,0),IF(AND($G790="检查版",$H790="中西医诊所"),IFERROR(U790/同类汇总数据!F$6,0),IF(AND($G790="检查版",$H790="中医诊所"),IFERROR(U790/同类汇总数据!F$7,0),IF(AND($G790="检查版",$H790="口腔诊所"),IFERROR(U790/同类汇总数据!F$8,0),IF(AND($G790="互联网版",$H790="中西医诊所"),IFERROR(U790/同类汇总数据!F$9,0),IF(AND($G790="互联网版",$H790="中医诊所"),IFERROR(U790/同类汇总数据!F$10,0),IF(AND($G790="互联网版",$H790="口腔诊所"),IFERROR(U790/同类汇总数据!F$11,0))))))))))</f>
        <v>0.798086552800834</v>
      </c>
      <c r="AH790" s="61">
        <f>IF(AND($G790="正式版",$H790="中西医诊所"),IFERROR(V790/同类汇总数据!G$3,0),IF(AND($G790="正式版",$H790="中医诊所"),IFERROR(V790/同类汇总数据!G$4,0),IF(AND($G790="正式版",$H790="口腔诊所"),IFERROR(V790/同类汇总数据!G$5,0),IF(AND($G790="检查版",$H790="中西医诊所"),IFERROR(V790/同类汇总数据!G$6,0),IF(AND($G790="检查版",$H790="中医诊所"),IFERROR(V790/同类汇总数据!G$7,0),IF(AND($G790="检查版",$H790="口腔诊所"),IFERROR(V790/同类汇总数据!G$8,0),IF(AND($G790="互联网版",$H790="中西医诊所"),IFERROR(V790/同类汇总数据!G$9,0),IF(AND($G790="互联网版",$H790="中医诊所"),IFERROR(V790/同类汇总数据!G$10,0),IF(AND($G790="互联网版",$H790="口腔诊所"),IFERROR(V790/同类汇总数据!G$11,0))))))))))</f>
        <v>0.0316452024290857</v>
      </c>
      <c r="AI790" s="61">
        <f>IF(AND($G790="正式版",$H790="中西医诊所"),IFERROR(W790/同类汇总数据!H$3,0),IF(AND($G790="正式版",$H790="中医诊所"),IFERROR(W790/同类汇总数据!H$4,0),IF(AND($G790="正式版",$H790="口腔诊所"),IFERROR(W790/同类汇总数据!H$5,0),IF(AND($G790="检查版",$H790="中西医诊所"),IFERROR(W790/同类汇总数据!H$6,0),IF(AND($G790="检查版",$H790="中医诊所"),IFERROR(W790/同类汇总数据!H$7,0),IF(AND($G790="检查版",$H790="口腔诊所"),IFERROR(W790/同类汇总数据!H$8,0),IF(AND($G790="互联网版",$H790="中西医诊所"),IFERROR(W790/同类汇总数据!H$9,0),IF(AND($G790="互联网版",$H790="中医诊所"),IFERROR(W790/同类汇总数据!H$10,0),IF(AND($G790="互联网版",$H790="口腔诊所"),IFERROR(W790/同类汇总数据!H$11,0))))))))))</f>
        <v>0.0437600374585921</v>
      </c>
      <c r="AJ790" s="61">
        <f>IF(AND($G790="正式版",$H790="中西医诊所"),IFERROR(X790/同类汇总数据!I$3,0),IF(AND($G790="正式版",$H790="中医诊所"),IFERROR(X790/同类汇总数据!I$4,0),IF(AND($G790="正式版",$H790="口腔诊所"),IFERROR(X790/同类汇总数据!I$5,0),IF(AND($G790="检查版",$H790="中西医诊所"),IFERROR(X790/同类汇总数据!I$6,0),IF(AND($G790="检查版",$H790="中医诊所"),IFERROR(X790/同类汇总数据!I$7,0),IF(AND($G790="检查版",$H790="口腔诊所"),IFERROR(X790/同类汇总数据!I$8,0),IF(AND($G790="互联网版",$H790="中西医诊所"),IFERROR(X790/同类汇总数据!I$9,0),IF(AND($G790="互联网版",$H790="中医诊所"),IFERROR(X790/同类汇总数据!I$10,0),IF(AND($G790="互联网版",$H790="口腔诊所"),IFERROR(X790/同类汇总数据!I$11,0))))))))))</f>
        <v>0.0610128180856848</v>
      </c>
      <c r="AK790" s="61">
        <f>IF(AND($G790="正式版",$H790="中西医诊所"),IFERROR(Y790/同类汇总数据!J$3,0),IF(AND($G790="正式版",$H790="中医诊所"),IFERROR(Y790/同类汇总数据!J$4,0),IF(AND($G790="正式版",$H790="口腔诊所"),IFERROR(Y790/同类汇总数据!J$5,0),IF(AND($G790="检查版",$H790="中西医诊所"),IFERROR(Y790/同类汇总数据!J$6,0),IF(AND($G790="检查版",$H790="中医诊所"),IFERROR(Y790/同类汇总数据!J$7,0),IF(AND($G790="检查版",$H790="口腔诊所"),IFERROR(Y790/同类汇总数据!J$8,0),IF(AND($G790="互联网版",$H790="中西医诊所"),IFERROR(Y790/同类汇总数据!J$9,0),IF(AND($G790="互联网版",$H790="中医诊所"),IFERROR(Y790/同类汇总数据!J$10,0),IF(AND($G790="互联网版",$H790="口腔诊所"),IFERROR(Y790/同类汇总数据!J$11,0))))))))))</f>
        <v>0.0569554380652577</v>
      </c>
      <c r="AL790" s="62" t="str">
        <f ca="1" t="shared" ref="AL790:AL825" si="209">IF(YEAR(AO790)&lt;YEAR(TODAY()),"今年内未操作",IF(DATEDIF(AO790,$B$1,"d")&gt;90,"最近三月未操作",IF(DATEDIF(AO790,$B$1,"d")&gt;30,"最近一月未操作",IF(DATEDIF(AO790,$B$1,"d")&gt;7,"最近一周未操作","-"))))</f>
        <v>-</v>
      </c>
      <c r="AM790" s="62" t="str">
        <f t="shared" ref="AM790:AM825" si="210">IF(AE790&lt;0.2,"低于同行20%",IF(AE790&lt;0.5,"低于同行50%",IF(AE790&gt;=2,"高于同行100%",IF(AE790&gt;=1.5,"高于同行150%",IF(AE790&gt;=1.2,"高于同行20%","")))))</f>
        <v/>
      </c>
      <c r="AN790" s="5" t="str">
        <f t="shared" ref="AN790:AN825" si="211">IF(AI790&lt;0.2,"低于同行20%",IF(AI790&lt;0.5,"低于同行50%",IF(AI790&gt;=2,"高于同行100%",IF(AI790&gt;=1.5,"高于同行150%",IF(AI790&gt;=1.2,"高于同行20%","")))))</f>
        <v>低于同行20%</v>
      </c>
      <c r="AO790" s="63">
        <f t="shared" si="204"/>
        <v>46104.3974652778</v>
      </c>
      <c r="AP790" s="5" t="str">
        <f t="shared" si="205"/>
        <v/>
      </c>
      <c r="AQ790" s="60">
        <v>45593.7378915625</v>
      </c>
    </row>
    <row r="791" ht="17" spans="1:43">
      <c r="A791" s="5">
        <f t="shared" si="206"/>
        <v>788</v>
      </c>
      <c r="B791" s="55" t="str">
        <f t="shared" si="207"/>
        <v>连续三月交易上升</v>
      </c>
      <c r="C791" s="2" t="str">
        <f t="shared" si="208"/>
        <v/>
      </c>
      <c r="D791" s="56" t="str">
        <f t="shared" si="200"/>
        <v>-</v>
      </c>
      <c r="E791" s="84" t="s">
        <v>2146</v>
      </c>
      <c r="F791" s="58">
        <v>45595.8469302083</v>
      </c>
      <c r="G791" s="59" t="s">
        <v>38</v>
      </c>
      <c r="H791" s="59" t="s">
        <v>63</v>
      </c>
      <c r="I791" s="59" t="s">
        <v>40</v>
      </c>
      <c r="J791" s="59" t="s">
        <v>45</v>
      </c>
      <c r="K791" s="59" t="s">
        <v>2147</v>
      </c>
      <c r="L791" s="59"/>
      <c r="M791" s="60">
        <v>46104.3737615741</v>
      </c>
      <c r="N791" s="60">
        <v>46103.6768982639</v>
      </c>
      <c r="O791" s="60">
        <v>46103.6763170602</v>
      </c>
      <c r="P791" s="60">
        <v>46084.3492111921</v>
      </c>
      <c r="Q791" s="60">
        <v>46104.3781433102</v>
      </c>
      <c r="R791" s="59">
        <v>12380</v>
      </c>
      <c r="S791" s="59">
        <v>37630</v>
      </c>
      <c r="T791" s="59">
        <v>72040</v>
      </c>
      <c r="U791" s="59">
        <v>66100</v>
      </c>
      <c r="V791" s="59">
        <v>17</v>
      </c>
      <c r="W791" s="59">
        <v>43</v>
      </c>
      <c r="X791" s="59">
        <v>107</v>
      </c>
      <c r="Y791" s="59">
        <v>98</v>
      </c>
      <c r="Z791" s="59">
        <v>751.1363636364</v>
      </c>
      <c r="AA791" s="59">
        <v>1.2987171655</v>
      </c>
      <c r="AB791" s="59">
        <v>-0.0925720621</v>
      </c>
      <c r="AC791" s="59">
        <v>-0.6371681416</v>
      </c>
      <c r="AD791" s="61">
        <f>IF(AND($G791="正式版",$H791="中西医诊所"),IFERROR(R791/同类汇总数据!C$3,0),IF(AND($G791="正式版",$H791="中医诊所"),IFERROR(R791/同类汇总数据!C$4,0),IF(AND($G791="正式版",$H791="口腔诊所"),IFERROR(R791/同类汇总数据!C$5,0),IF(AND($G791="检查版",$H791="中西医诊所"),IFERROR(R791/同类汇总数据!C$6,0),IF(AND($G791="检查版",$H791="中医诊所"),IFERROR(R791/同类汇总数据!C$7,0),IF(AND($G791="检查版",$H791="口腔诊所"),IFERROR(R791/同类汇总数据!C$8,0),IF(AND($G791="互联网版",$H791="中西医诊所"),IFERROR(R791/同类汇总数据!C$9,0),IF(AND($G791="互联网版",$H791="中医诊所"),IFERROR(R791/同类汇总数据!C$10,0),IF(AND($G791="互联网版",$H791="口腔诊所"),IFERROR(R791/同类汇总数据!C$11,0))))))))))</f>
        <v>1.23830412697976</v>
      </c>
      <c r="AE791" s="61">
        <f>IF(AND($G791="正式版",$H791="中西医诊所"),IFERROR(S791/同类汇总数据!D$3,0),IF(AND($G791="正式版",$H791="中医诊所"),IFERROR(S791/同类汇总数据!D$4,0),IF(AND($G791="正式版",$H791="口腔诊所"),IFERROR(S791/同类汇总数据!D$5,0),IF(AND($G791="检查版",$H791="中西医诊所"),IFERROR(S791/同类汇总数据!D$6,0),IF(AND($G791="检查版",$H791="中医诊所"),IFERROR(S791/同类汇总数据!D$7,0),IF(AND($G791="检查版",$H791="口腔诊所"),IFERROR(S791/同类汇总数据!D$8,0),IF(AND($G791="互联网版",$H791="中西医诊所"),IFERROR(S791/同类汇总数据!D$9,0),IF(AND($G791="互联网版",$H791="中医诊所"),IFERROR(S791/同类汇总数据!D$10,0),IF(AND($G791="互联网版",$H791="口腔诊所"),IFERROR(S791/同类汇总数据!D$11,0))))))))))</f>
        <v>0.866435372110494</v>
      </c>
      <c r="AF791" s="61">
        <f>IF(AND($G791="正式版",$H791="中西医诊所"),IFERROR(T791/同类汇总数据!E$3,0),IF(AND($G791="正式版",$H791="中医诊所"),IFERROR(T791/同类汇总数据!E$4,0),IF(AND($G791="正式版",$H791="口腔诊所"),IFERROR(T791/同类汇总数据!E$5,0),IF(AND($G791="检查版",$H791="中西医诊所"),IFERROR(T791/同类汇总数据!E$6,0),IF(AND($G791="检查版",$H791="中医诊所"),IFERROR(T791/同类汇总数据!E$7,0),IF(AND($G791="检查版",$H791="口腔诊所"),IFERROR(T791/同类汇总数据!E$8,0),IF(AND($G791="互联网版",$H791="中西医诊所"),IFERROR(T791/同类汇总数据!E$9,0),IF(AND($G791="互联网版",$H791="中医诊所"),IFERROR(T791/同类汇总数据!E$10,0),IF(AND($G791="互联网版",$H791="口腔诊所"),IFERROR(T791/同类汇总数据!E$11,0))))))))))</f>
        <v>0.649787810463421</v>
      </c>
      <c r="AG791" s="61">
        <f>IF(AND($G791="正式版",$H791="中西医诊所"),IFERROR(U791/同类汇总数据!F$3,0),IF(AND($G791="正式版",$H791="中医诊所"),IFERROR(U791/同类汇总数据!F$4,0),IF(AND($G791="正式版",$H791="口腔诊所"),IFERROR(U791/同类汇总数据!F$5,0),IF(AND($G791="检查版",$H791="中西医诊所"),IFERROR(U791/同类汇总数据!F$6,0),IF(AND($G791="检查版",$H791="中医诊所"),IFERROR(U791/同类汇总数据!F$7,0),IF(AND($G791="检查版",$H791="口腔诊所"),IFERROR(U791/同类汇总数据!F$8,0),IF(AND($G791="互联网版",$H791="中西医诊所"),IFERROR(U791/同类汇总数据!F$9,0),IF(AND($G791="互联网版",$H791="中医诊所"),IFERROR(U791/同类汇总数据!F$10,0),IF(AND($G791="互联网版",$H791="口腔诊所"),IFERROR(U791/同类汇总数据!F$11,0))))))))))</f>
        <v>0.661674932866823</v>
      </c>
      <c r="AH791" s="61">
        <f>IF(AND($G791="正式版",$H791="中西医诊所"),IFERROR(V791/同类汇总数据!G$3,0),IF(AND($G791="正式版",$H791="中医诊所"),IFERROR(V791/同类汇总数据!G$4,0),IF(AND($G791="正式版",$H791="口腔诊所"),IFERROR(V791/同类汇总数据!G$5,0),IF(AND($G791="检查版",$H791="中西医诊所"),IFERROR(V791/同类汇总数据!G$6,0),IF(AND($G791="检查版",$H791="中医诊所"),IFERROR(V791/同类汇总数据!G$7,0),IF(AND($G791="检查版",$H791="口腔诊所"),IFERROR(V791/同类汇总数据!G$8,0),IF(AND($G791="互联网版",$H791="中西医诊所"),IFERROR(V791/同类汇总数据!G$9,0),IF(AND($G791="互联网版",$H791="中医诊所"),IFERROR(V791/同类汇总数据!G$10,0),IF(AND($G791="互联网版",$H791="口腔诊所"),IFERROR(V791/同类汇总数据!G$11,0))))))))))</f>
        <v>1.26333937754526</v>
      </c>
      <c r="AI791" s="61">
        <f>IF(AND($G791="正式版",$H791="中西医诊所"),IFERROR(W791/同类汇总数据!H$3,0),IF(AND($G791="正式版",$H791="中医诊所"),IFERROR(W791/同类汇总数据!H$4,0),IF(AND($G791="正式版",$H791="口腔诊所"),IFERROR(W791/同类汇总数据!H$5,0),IF(AND($G791="检查版",$H791="中西医诊所"),IFERROR(W791/同类汇总数据!H$6,0),IF(AND($G791="检查版",$H791="中医诊所"),IFERROR(W791/同类汇总数据!H$7,0),IF(AND($G791="检查版",$H791="口腔诊所"),IFERROR(W791/同类汇总数据!H$8,0),IF(AND($G791="互联网版",$H791="中西医诊所"),IFERROR(W791/同类汇总数据!H$9,0),IF(AND($G791="互联网版",$H791="中医诊所"),IFERROR(W791/同类汇总数据!H$10,0),IF(AND($G791="互联网版",$H791="口腔诊所"),IFERROR(W791/同类汇总数据!H$11,0))))))))))</f>
        <v>0.75722489403254</v>
      </c>
      <c r="AJ791" s="61">
        <f>IF(AND($G791="正式版",$H791="中西医诊所"),IFERROR(X791/同类汇总数据!I$3,0),IF(AND($G791="正式版",$H791="中医诊所"),IFERROR(X791/同类汇总数据!I$4,0),IF(AND($G791="正式版",$H791="口腔诊所"),IFERROR(X791/同类汇总数据!I$5,0),IF(AND($G791="检查版",$H791="中西医诊所"),IFERROR(X791/同类汇总数据!I$6,0),IF(AND($G791="检查版",$H791="中医诊所"),IFERROR(X791/同类汇总数据!I$7,0),IF(AND($G791="检查版",$H791="口腔诊所"),IFERROR(X791/同类汇总数据!I$8,0),IF(AND($G791="互联网版",$H791="中西医诊所"),IFERROR(X791/同类汇总数据!I$9,0),IF(AND($G791="互联网版",$H791="中医诊所"),IFERROR(X791/同类汇总数据!I$10,0),IF(AND($G791="互联网版",$H791="口腔诊所"),IFERROR(X791/同类汇总数据!I$11,0))))))))))</f>
        <v>0.725219683953328</v>
      </c>
      <c r="AK791" s="61">
        <f>IF(AND($G791="正式版",$H791="中西医诊所"),IFERROR(Y791/同类汇总数据!J$3,0),IF(AND($G791="正式版",$H791="中医诊所"),IFERROR(Y791/同类汇总数据!J$4,0),IF(AND($G791="正式版",$H791="口腔诊所"),IFERROR(Y791/同类汇总数据!J$5,0),IF(AND($G791="检查版",$H791="中西医诊所"),IFERROR(Y791/同类汇总数据!J$6,0),IF(AND($G791="检查版",$H791="中医诊所"),IFERROR(Y791/同类汇总数据!J$7,0),IF(AND($G791="检查版",$H791="口腔诊所"),IFERROR(Y791/同类汇总数据!J$8,0),IF(AND($G791="互联网版",$H791="中西医诊所"),IFERROR(Y791/同类汇总数据!J$9,0),IF(AND($G791="互联网版",$H791="中医诊所"),IFERROR(Y791/同类汇总数据!J$10,0),IF(AND($G791="互联网版",$H791="口腔诊所"),IFERROR(Y791/同类汇总数据!J$11,0))))))))))</f>
        <v>0.737912355589423</v>
      </c>
      <c r="AL791" s="62" t="str">
        <f ca="1" t="shared" si="209"/>
        <v>-</v>
      </c>
      <c r="AM791" s="62" t="str">
        <f t="shared" si="210"/>
        <v/>
      </c>
      <c r="AN791" s="5" t="str">
        <f t="shared" si="211"/>
        <v/>
      </c>
      <c r="AO791" s="63">
        <f t="shared" si="204"/>
        <v>46104.3781433102</v>
      </c>
      <c r="AP791" s="5" t="str">
        <f t="shared" si="205"/>
        <v/>
      </c>
      <c r="AQ791" s="60">
        <v>45594.7981069676</v>
      </c>
    </row>
    <row r="792" ht="17" spans="1:43">
      <c r="A792" s="5">
        <f t="shared" si="206"/>
        <v>789</v>
      </c>
      <c r="B792" s="55" t="str">
        <f t="shared" si="207"/>
        <v>无交易</v>
      </c>
      <c r="C792" s="2" t="str">
        <f t="shared" si="208"/>
        <v/>
      </c>
      <c r="D792" s="56" t="str">
        <f t="shared" si="200"/>
        <v>即将流失</v>
      </c>
      <c r="E792" s="84" t="s">
        <v>2148</v>
      </c>
      <c r="F792" s="58">
        <v>45595.8492267014</v>
      </c>
      <c r="G792" s="59" t="s">
        <v>38</v>
      </c>
      <c r="H792" s="59" t="s">
        <v>63</v>
      </c>
      <c r="I792" s="59" t="s">
        <v>40</v>
      </c>
      <c r="J792" s="59" t="s">
        <v>45</v>
      </c>
      <c r="K792" s="59" t="s">
        <v>2149</v>
      </c>
      <c r="L792" s="59" t="s">
        <v>47</v>
      </c>
      <c r="M792" s="60">
        <v>46099.5395833333</v>
      </c>
      <c r="N792" s="60"/>
      <c r="O792" s="60"/>
      <c r="P792" s="60"/>
      <c r="Q792" s="60">
        <v>46099.6085982176</v>
      </c>
      <c r="R792" s="59"/>
      <c r="S792" s="59"/>
      <c r="T792" s="59"/>
      <c r="U792" s="59"/>
      <c r="V792" s="59"/>
      <c r="W792" s="59"/>
      <c r="X792" s="59"/>
      <c r="Y792" s="59"/>
      <c r="Z792" s="59"/>
      <c r="AA792" s="59"/>
      <c r="AB792" s="59"/>
      <c r="AC792" s="59"/>
      <c r="AD792" s="61">
        <f>IF(AND($G792="正式版",$H792="中西医诊所"),IFERROR(R792/同类汇总数据!C$3,0),IF(AND($G792="正式版",$H792="中医诊所"),IFERROR(R792/同类汇总数据!C$4,0),IF(AND($G792="正式版",$H792="口腔诊所"),IFERROR(R792/同类汇总数据!C$5,0),IF(AND($G792="检查版",$H792="中西医诊所"),IFERROR(R792/同类汇总数据!C$6,0),IF(AND($G792="检查版",$H792="中医诊所"),IFERROR(R792/同类汇总数据!C$7,0),IF(AND($G792="检查版",$H792="口腔诊所"),IFERROR(R792/同类汇总数据!C$8,0),IF(AND($G792="互联网版",$H792="中西医诊所"),IFERROR(R792/同类汇总数据!C$9,0),IF(AND($G792="互联网版",$H792="中医诊所"),IFERROR(R792/同类汇总数据!C$10,0),IF(AND($G792="互联网版",$H792="口腔诊所"),IFERROR(R792/同类汇总数据!C$11,0))))))))))</f>
        <v>0</v>
      </c>
      <c r="AE792" s="61">
        <f>IF(AND($G792="正式版",$H792="中西医诊所"),IFERROR(S792/同类汇总数据!D$3,0),IF(AND($G792="正式版",$H792="中医诊所"),IFERROR(S792/同类汇总数据!D$4,0),IF(AND($G792="正式版",$H792="口腔诊所"),IFERROR(S792/同类汇总数据!D$5,0),IF(AND($G792="检查版",$H792="中西医诊所"),IFERROR(S792/同类汇总数据!D$6,0),IF(AND($G792="检查版",$H792="中医诊所"),IFERROR(S792/同类汇总数据!D$7,0),IF(AND($G792="检查版",$H792="口腔诊所"),IFERROR(S792/同类汇总数据!D$8,0),IF(AND($G792="互联网版",$H792="中西医诊所"),IFERROR(S792/同类汇总数据!D$9,0),IF(AND($G792="互联网版",$H792="中医诊所"),IFERROR(S792/同类汇总数据!D$10,0),IF(AND($G792="互联网版",$H792="口腔诊所"),IFERROR(S792/同类汇总数据!D$11,0))))))))))</f>
        <v>0</v>
      </c>
      <c r="AF792" s="61">
        <f>IF(AND($G792="正式版",$H792="中西医诊所"),IFERROR(T792/同类汇总数据!E$3,0),IF(AND($G792="正式版",$H792="中医诊所"),IFERROR(T792/同类汇总数据!E$4,0),IF(AND($G792="正式版",$H792="口腔诊所"),IFERROR(T792/同类汇总数据!E$5,0),IF(AND($G792="检查版",$H792="中西医诊所"),IFERROR(T792/同类汇总数据!E$6,0),IF(AND($G792="检查版",$H792="中医诊所"),IFERROR(T792/同类汇总数据!E$7,0),IF(AND($G792="检查版",$H792="口腔诊所"),IFERROR(T792/同类汇总数据!E$8,0),IF(AND($G792="互联网版",$H792="中西医诊所"),IFERROR(T792/同类汇总数据!E$9,0),IF(AND($G792="互联网版",$H792="中医诊所"),IFERROR(T792/同类汇总数据!E$10,0),IF(AND($G792="互联网版",$H792="口腔诊所"),IFERROR(T792/同类汇总数据!E$11,0))))))))))</f>
        <v>0</v>
      </c>
      <c r="AG792" s="61">
        <f>IF(AND($G792="正式版",$H792="中西医诊所"),IFERROR(U792/同类汇总数据!F$3,0),IF(AND($G792="正式版",$H792="中医诊所"),IFERROR(U792/同类汇总数据!F$4,0),IF(AND($G792="正式版",$H792="口腔诊所"),IFERROR(U792/同类汇总数据!F$5,0),IF(AND($G792="检查版",$H792="中西医诊所"),IFERROR(U792/同类汇总数据!F$6,0),IF(AND($G792="检查版",$H792="中医诊所"),IFERROR(U792/同类汇总数据!F$7,0),IF(AND($G792="检查版",$H792="口腔诊所"),IFERROR(U792/同类汇总数据!F$8,0),IF(AND($G792="互联网版",$H792="中西医诊所"),IFERROR(U792/同类汇总数据!F$9,0),IF(AND($G792="互联网版",$H792="中医诊所"),IFERROR(U792/同类汇总数据!F$10,0),IF(AND($G792="互联网版",$H792="口腔诊所"),IFERROR(U792/同类汇总数据!F$11,0))))))))))</f>
        <v>0</v>
      </c>
      <c r="AH792" s="61">
        <f>IF(AND($G792="正式版",$H792="中西医诊所"),IFERROR(V792/同类汇总数据!G$3,0),IF(AND($G792="正式版",$H792="中医诊所"),IFERROR(V792/同类汇总数据!G$4,0),IF(AND($G792="正式版",$H792="口腔诊所"),IFERROR(V792/同类汇总数据!G$5,0),IF(AND($G792="检查版",$H792="中西医诊所"),IFERROR(V792/同类汇总数据!G$6,0),IF(AND($G792="检查版",$H792="中医诊所"),IFERROR(V792/同类汇总数据!G$7,0),IF(AND($G792="检查版",$H792="口腔诊所"),IFERROR(V792/同类汇总数据!G$8,0),IF(AND($G792="互联网版",$H792="中西医诊所"),IFERROR(V792/同类汇总数据!G$9,0),IF(AND($G792="互联网版",$H792="中医诊所"),IFERROR(V792/同类汇总数据!G$10,0),IF(AND($G792="互联网版",$H792="口腔诊所"),IFERROR(V792/同类汇总数据!G$11,0))))))))))</f>
        <v>0</v>
      </c>
      <c r="AI792" s="61">
        <f>IF(AND($G792="正式版",$H792="中西医诊所"),IFERROR(W792/同类汇总数据!H$3,0),IF(AND($G792="正式版",$H792="中医诊所"),IFERROR(W792/同类汇总数据!H$4,0),IF(AND($G792="正式版",$H792="口腔诊所"),IFERROR(W792/同类汇总数据!H$5,0),IF(AND($G792="检查版",$H792="中西医诊所"),IFERROR(W792/同类汇总数据!H$6,0),IF(AND($G792="检查版",$H792="中医诊所"),IFERROR(W792/同类汇总数据!H$7,0),IF(AND($G792="检查版",$H792="口腔诊所"),IFERROR(W792/同类汇总数据!H$8,0),IF(AND($G792="互联网版",$H792="中西医诊所"),IFERROR(W792/同类汇总数据!H$9,0),IF(AND($G792="互联网版",$H792="中医诊所"),IFERROR(W792/同类汇总数据!H$10,0),IF(AND($G792="互联网版",$H792="口腔诊所"),IFERROR(W792/同类汇总数据!H$11,0))))))))))</f>
        <v>0</v>
      </c>
      <c r="AJ792" s="61">
        <f>IF(AND($G792="正式版",$H792="中西医诊所"),IFERROR(X792/同类汇总数据!I$3,0),IF(AND($G792="正式版",$H792="中医诊所"),IFERROR(X792/同类汇总数据!I$4,0),IF(AND($G792="正式版",$H792="口腔诊所"),IFERROR(X792/同类汇总数据!I$5,0),IF(AND($G792="检查版",$H792="中西医诊所"),IFERROR(X792/同类汇总数据!I$6,0),IF(AND($G792="检查版",$H792="中医诊所"),IFERROR(X792/同类汇总数据!I$7,0),IF(AND($G792="检查版",$H792="口腔诊所"),IFERROR(X792/同类汇总数据!I$8,0),IF(AND($G792="互联网版",$H792="中西医诊所"),IFERROR(X792/同类汇总数据!I$9,0),IF(AND($G792="互联网版",$H792="中医诊所"),IFERROR(X792/同类汇总数据!I$10,0),IF(AND($G792="互联网版",$H792="口腔诊所"),IFERROR(X792/同类汇总数据!I$11,0))))))))))</f>
        <v>0</v>
      </c>
      <c r="AK792" s="61">
        <f>IF(AND($G792="正式版",$H792="中西医诊所"),IFERROR(Y792/同类汇总数据!J$3,0),IF(AND($G792="正式版",$H792="中医诊所"),IFERROR(Y792/同类汇总数据!J$4,0),IF(AND($G792="正式版",$H792="口腔诊所"),IFERROR(Y792/同类汇总数据!J$5,0),IF(AND($G792="检查版",$H792="中西医诊所"),IFERROR(Y792/同类汇总数据!J$6,0),IF(AND($G792="检查版",$H792="中医诊所"),IFERROR(Y792/同类汇总数据!J$7,0),IF(AND($G792="检查版",$H792="口腔诊所"),IFERROR(Y792/同类汇总数据!J$8,0),IF(AND($G792="互联网版",$H792="中西医诊所"),IFERROR(Y792/同类汇总数据!J$9,0),IF(AND($G792="互联网版",$H792="中医诊所"),IFERROR(Y792/同类汇总数据!J$10,0),IF(AND($G792="互联网版",$H792="口腔诊所"),IFERROR(Y792/同类汇总数据!J$11,0))))))))))</f>
        <v>0</v>
      </c>
      <c r="AL792" s="62" t="str">
        <f ca="1" t="shared" si="209"/>
        <v>-</v>
      </c>
      <c r="AM792" s="62" t="str">
        <f t="shared" si="210"/>
        <v>低于同行20%</v>
      </c>
      <c r="AN792" s="5" t="str">
        <f t="shared" si="211"/>
        <v>低于同行20%</v>
      </c>
      <c r="AO792" s="63">
        <f t="shared" si="204"/>
        <v>46099.6085982176</v>
      </c>
      <c r="AP792" s="5" t="str">
        <f t="shared" si="205"/>
        <v/>
      </c>
      <c r="AQ792" s="60">
        <v>45594.8006500694</v>
      </c>
    </row>
    <row r="793" ht="17" spans="1:43">
      <c r="A793" s="5">
        <f t="shared" si="206"/>
        <v>790</v>
      </c>
      <c r="B793" s="55" t="str">
        <f t="shared" si="207"/>
        <v>交易波动较大</v>
      </c>
      <c r="C793" s="2" t="str">
        <f t="shared" si="208"/>
        <v>本月交易额降超20%</v>
      </c>
      <c r="D793" s="56" t="str">
        <f t="shared" si="200"/>
        <v>-</v>
      </c>
      <c r="E793" s="84" t="s">
        <v>2150</v>
      </c>
      <c r="F793" s="58">
        <v>45596.6360165509</v>
      </c>
      <c r="G793" s="59" t="s">
        <v>38</v>
      </c>
      <c r="H793" s="59" t="s">
        <v>63</v>
      </c>
      <c r="I793" s="59" t="s">
        <v>40</v>
      </c>
      <c r="J793" s="59" t="s">
        <v>41</v>
      </c>
      <c r="K793" s="59" t="s">
        <v>2151</v>
      </c>
      <c r="L793" s="59"/>
      <c r="M793" s="60">
        <v>46103.692025463</v>
      </c>
      <c r="N793" s="60">
        <v>46102.6058581481</v>
      </c>
      <c r="O793" s="60">
        <v>46102.6053060532</v>
      </c>
      <c r="P793" s="60">
        <v>46095.8110489468</v>
      </c>
      <c r="Q793" s="60">
        <v>46102.4867829282</v>
      </c>
      <c r="R793" s="59">
        <v>5451.59</v>
      </c>
      <c r="S793" s="59">
        <v>18686.59</v>
      </c>
      <c r="T793" s="59">
        <v>87100.59</v>
      </c>
      <c r="U793" s="59">
        <v>80251.59</v>
      </c>
      <c r="V793" s="59">
        <v>20</v>
      </c>
      <c r="W793" s="59">
        <v>38</v>
      </c>
      <c r="X793" s="59">
        <v>128</v>
      </c>
      <c r="Y793" s="59">
        <v>115</v>
      </c>
      <c r="Z793" s="85" t="s">
        <v>2152</v>
      </c>
      <c r="AA793" s="59">
        <v>-0.3983324747</v>
      </c>
      <c r="AB793" s="59">
        <v>-0.1685940679</v>
      </c>
      <c r="AC793" s="59">
        <v>0.1124207211</v>
      </c>
      <c r="AD793" s="61">
        <f>IF(AND($G793="正式版",$H793="中西医诊所"),IFERROR(R793/同类汇总数据!C$3,0),IF(AND($G793="正式版",$H793="中医诊所"),IFERROR(R793/同类汇总数据!C$4,0),IF(AND($G793="正式版",$H793="口腔诊所"),IFERROR(R793/同类汇总数据!C$5,0),IF(AND($G793="检查版",$H793="中西医诊所"),IFERROR(R793/同类汇总数据!C$6,0),IF(AND($G793="检查版",$H793="中医诊所"),IFERROR(R793/同类汇总数据!C$7,0),IF(AND($G793="检查版",$H793="口腔诊所"),IFERROR(R793/同类汇总数据!C$8,0),IF(AND($G793="互联网版",$H793="中西医诊所"),IFERROR(R793/同类汇总数据!C$9,0),IF(AND($G793="互联网版",$H793="中医诊所"),IFERROR(R793/同类汇总数据!C$10,0),IF(AND($G793="互联网版",$H793="口腔诊所"),IFERROR(R793/同类汇总数据!C$11,0))))))))))</f>
        <v>0.545292923715801</v>
      </c>
      <c r="AE793" s="61">
        <f>IF(AND($G793="正式版",$H793="中西医诊所"),IFERROR(S793/同类汇总数据!D$3,0),IF(AND($G793="正式版",$H793="中医诊所"),IFERROR(S793/同类汇总数据!D$4,0),IF(AND($G793="正式版",$H793="口腔诊所"),IFERROR(S793/同类汇总数据!D$5,0),IF(AND($G793="检查版",$H793="中西医诊所"),IFERROR(S793/同类汇总数据!D$6,0),IF(AND($G793="检查版",$H793="中医诊所"),IFERROR(S793/同类汇总数据!D$7,0),IF(AND($G793="检查版",$H793="口腔诊所"),IFERROR(S793/同类汇总数据!D$8,0),IF(AND($G793="互联网版",$H793="中西医诊所"),IFERROR(S793/同类汇总数据!D$9,0),IF(AND($G793="互联网版",$H793="中医诊所"),IFERROR(S793/同类汇总数据!D$10,0),IF(AND($G793="互联网版",$H793="口腔诊所"),IFERROR(S793/同类汇总数据!D$11,0))))))))))</f>
        <v>0.430261030032587</v>
      </c>
      <c r="AF793" s="61">
        <f>IF(AND($G793="正式版",$H793="中西医诊所"),IFERROR(T793/同类汇总数据!E$3,0),IF(AND($G793="正式版",$H793="中医诊所"),IFERROR(T793/同类汇总数据!E$4,0),IF(AND($G793="正式版",$H793="口腔诊所"),IFERROR(T793/同类汇总数据!E$5,0),IF(AND($G793="检查版",$H793="中西医诊所"),IFERROR(T793/同类汇总数据!E$6,0),IF(AND($G793="检查版",$H793="中医诊所"),IFERROR(T793/同类汇总数据!E$7,0),IF(AND($G793="检查版",$H793="口腔诊所"),IFERROR(T793/同类汇总数据!E$8,0),IF(AND($G793="互联网版",$H793="中西医诊所"),IFERROR(T793/同类汇总数据!E$9,0),IF(AND($G793="互联网版",$H793="中医诊所"),IFERROR(T793/同类汇总数据!E$10,0),IF(AND($G793="互联网版",$H793="口腔诊所"),IFERROR(T793/同类汇总数据!E$11,0))))))))))</f>
        <v>0.785631616687564</v>
      </c>
      <c r="AG793" s="61">
        <f>IF(AND($G793="正式版",$H793="中西医诊所"),IFERROR(U793/同类汇总数据!F$3,0),IF(AND($G793="正式版",$H793="中医诊所"),IFERROR(U793/同类汇总数据!F$4,0),IF(AND($G793="正式版",$H793="口腔诊所"),IFERROR(U793/同类汇总数据!F$5,0),IF(AND($G793="检查版",$H793="中西医诊所"),IFERROR(U793/同类汇总数据!F$6,0),IF(AND($G793="检查版",$H793="中医诊所"),IFERROR(U793/同类汇总数据!F$7,0),IF(AND($G793="检查版",$H793="口腔诊所"),IFERROR(U793/同类汇总数据!F$8,0),IF(AND($G793="互联网版",$H793="中西医诊所"),IFERROR(U793/同类汇总数据!F$9,0),IF(AND($G793="互联网版",$H793="中医诊所"),IFERROR(U793/同类汇总数据!F$10,0),IF(AND($G793="互联网版",$H793="口腔诊所"),IFERROR(U793/同类汇总数据!F$11,0))))))))))</f>
        <v>0.80333533170508</v>
      </c>
      <c r="AH793" s="61">
        <f>IF(AND($G793="正式版",$H793="中西医诊所"),IFERROR(V793/同类汇总数据!G$3,0),IF(AND($G793="正式版",$H793="中医诊所"),IFERROR(V793/同类汇总数据!G$4,0),IF(AND($G793="正式版",$H793="口腔诊所"),IFERROR(V793/同类汇总数据!G$5,0),IF(AND($G793="检查版",$H793="中西医诊所"),IFERROR(V793/同类汇总数据!G$6,0),IF(AND($G793="检查版",$H793="中医诊所"),IFERROR(V793/同类汇总数据!G$7,0),IF(AND($G793="检查版",$H793="口腔诊所"),IFERROR(V793/同类汇总数据!G$8,0),IF(AND($G793="互联网版",$H793="中西医诊所"),IFERROR(V793/同类汇总数据!G$9,0),IF(AND($G793="互联网版",$H793="中医诊所"),IFERROR(V793/同类汇总数据!G$10,0),IF(AND($G793="互联网版",$H793="口腔诊所"),IFERROR(V793/同类汇总数据!G$11,0))))))))))</f>
        <v>1.48628162064148</v>
      </c>
      <c r="AI793" s="61">
        <f>IF(AND($G793="正式版",$H793="中西医诊所"),IFERROR(W793/同类汇总数据!H$3,0),IF(AND($G793="正式版",$H793="中医诊所"),IFERROR(W793/同类汇总数据!H$4,0),IF(AND($G793="正式版",$H793="口腔诊所"),IFERROR(W793/同类汇总数据!H$5,0),IF(AND($G793="检查版",$H793="中西医诊所"),IFERROR(W793/同类汇总数据!H$6,0),IF(AND($G793="检查版",$H793="中医诊所"),IFERROR(W793/同类汇总数据!H$7,0),IF(AND($G793="检查版",$H793="口腔诊所"),IFERROR(W793/同类汇总数据!H$8,0),IF(AND($G793="互联网版",$H793="中西医诊所"),IFERROR(W793/同类汇总数据!H$9,0),IF(AND($G793="互联网版",$H793="中医诊所"),IFERROR(W793/同类汇总数据!H$10,0),IF(AND($G793="互联网版",$H793="口腔诊所"),IFERROR(W793/同类汇总数据!H$11,0))))))))))</f>
        <v>0.669175487749686</v>
      </c>
      <c r="AJ793" s="61">
        <f>IF(AND($G793="正式版",$H793="中西医诊所"),IFERROR(X793/同类汇总数据!I$3,0),IF(AND($G793="正式版",$H793="中医诊所"),IFERROR(X793/同类汇总数据!I$4,0),IF(AND($G793="正式版",$H793="口腔诊所"),IFERROR(X793/同类汇总数据!I$5,0),IF(AND($G793="检查版",$H793="中西医诊所"),IFERROR(X793/同类汇总数据!I$6,0),IF(AND($G793="检查版",$H793="中医诊所"),IFERROR(X793/同类汇总数据!I$7,0),IF(AND($G793="检查版",$H793="口腔诊所"),IFERROR(X793/同类汇总数据!I$8,0),IF(AND($G793="互联网版",$H793="中西医诊所"),IFERROR(X793/同类汇总数据!I$9,0),IF(AND($G793="互联网版",$H793="中医诊所"),IFERROR(X793/同类汇总数据!I$10,0),IF(AND($G793="互联网版",$H793="口腔诊所"),IFERROR(X793/同类汇总数据!I$11,0))))))))))</f>
        <v>0.867552519121739</v>
      </c>
      <c r="AK793" s="61">
        <f>IF(AND($G793="正式版",$H793="中西医诊所"),IFERROR(Y793/同类汇总数据!J$3,0),IF(AND($G793="正式版",$H793="中医诊所"),IFERROR(Y793/同类汇总数据!J$4,0),IF(AND($G793="正式版",$H793="口腔诊所"),IFERROR(Y793/同类汇总数据!J$5,0),IF(AND($G793="检查版",$H793="中西医诊所"),IFERROR(Y793/同类汇总数据!J$6,0),IF(AND($G793="检查版",$H793="中医诊所"),IFERROR(Y793/同类汇总数据!J$7,0),IF(AND($G793="检查版",$H793="口腔诊所"),IFERROR(Y793/同类汇总数据!J$8,0),IF(AND($G793="互联网版",$H793="中西医诊所"),IFERROR(Y793/同类汇总数据!J$9,0),IF(AND($G793="互联网版",$H793="中医诊所"),IFERROR(Y793/同类汇总数据!J$10,0),IF(AND($G793="互联网版",$H793="口腔诊所"),IFERROR(Y793/同类汇总数据!J$11,0))))))))))</f>
        <v>0.865917560130445</v>
      </c>
      <c r="AL793" s="62" t="str">
        <f ca="1" t="shared" si="209"/>
        <v>-</v>
      </c>
      <c r="AM793" s="62" t="str">
        <f t="shared" si="210"/>
        <v>低于同行50%</v>
      </c>
      <c r="AN793" s="5" t="str">
        <f t="shared" si="211"/>
        <v/>
      </c>
      <c r="AO793" s="63">
        <f t="shared" si="204"/>
        <v>46103.692025463</v>
      </c>
      <c r="AP793" s="5" t="str">
        <f t="shared" si="205"/>
        <v/>
      </c>
      <c r="AQ793" s="60">
        <v>45595.8460376389</v>
      </c>
    </row>
    <row r="794" ht="17" spans="1:43">
      <c r="A794" s="5">
        <f t="shared" si="206"/>
        <v>791</v>
      </c>
      <c r="B794" s="55" t="str">
        <f t="shared" si="207"/>
        <v>无交易</v>
      </c>
      <c r="C794" s="2" t="str">
        <f t="shared" si="208"/>
        <v>本月交易额降超20%</v>
      </c>
      <c r="D794" s="56" t="str">
        <f t="shared" si="200"/>
        <v>可能流失</v>
      </c>
      <c r="E794" s="84" t="s">
        <v>2153</v>
      </c>
      <c r="F794" s="58">
        <v>45600.8418471759</v>
      </c>
      <c r="G794" s="59" t="s">
        <v>38</v>
      </c>
      <c r="H794" s="59" t="s">
        <v>63</v>
      </c>
      <c r="I794" s="59" t="s">
        <v>40</v>
      </c>
      <c r="J794" s="59" t="s">
        <v>85</v>
      </c>
      <c r="K794" s="59" t="s">
        <v>2154</v>
      </c>
      <c r="L794" s="59"/>
      <c r="M794" s="60">
        <v>46092.5720949074</v>
      </c>
      <c r="N794" s="60">
        <v>46092.5710757755</v>
      </c>
      <c r="O794" s="60">
        <v>46092.5703338194</v>
      </c>
      <c r="P794" s="60">
        <v>45882.6630073727</v>
      </c>
      <c r="Q794" s="60"/>
      <c r="R794" s="59"/>
      <c r="S794" s="59">
        <v>6600</v>
      </c>
      <c r="T794" s="59">
        <v>49000</v>
      </c>
      <c r="U794" s="59">
        <v>45300</v>
      </c>
      <c r="V794" s="59"/>
      <c r="W794" s="59">
        <v>3</v>
      </c>
      <c r="X794" s="59">
        <v>13</v>
      </c>
      <c r="Y794" s="59">
        <v>11</v>
      </c>
      <c r="Z794" s="85" t="s">
        <v>2155</v>
      </c>
      <c r="AA794" s="59">
        <v>-0.3125</v>
      </c>
      <c r="AB794" s="59">
        <v>-0.7073170732</v>
      </c>
      <c r="AC794" s="59">
        <v>0.5164123902</v>
      </c>
      <c r="AD794" s="61">
        <f>IF(AND($G794="正式版",$H794="中西医诊所"),IFERROR(R794/同类汇总数据!C$3,0),IF(AND($G794="正式版",$H794="中医诊所"),IFERROR(R794/同类汇总数据!C$4,0),IF(AND($G794="正式版",$H794="口腔诊所"),IFERROR(R794/同类汇总数据!C$5,0),IF(AND($G794="检查版",$H794="中西医诊所"),IFERROR(R794/同类汇总数据!C$6,0),IF(AND($G794="检查版",$H794="中医诊所"),IFERROR(R794/同类汇总数据!C$7,0),IF(AND($G794="检查版",$H794="口腔诊所"),IFERROR(R794/同类汇总数据!C$8,0),IF(AND($G794="互联网版",$H794="中西医诊所"),IFERROR(R794/同类汇总数据!C$9,0),IF(AND($G794="互联网版",$H794="中医诊所"),IFERROR(R794/同类汇总数据!C$10,0),IF(AND($G794="互联网版",$H794="口腔诊所"),IFERROR(R794/同类汇总数据!C$11,0))))))))))</f>
        <v>0</v>
      </c>
      <c r="AE794" s="61">
        <f>IF(AND($G794="正式版",$H794="中西医诊所"),IFERROR(S794/同类汇总数据!D$3,0),IF(AND($G794="正式版",$H794="中医诊所"),IFERROR(S794/同类汇总数据!D$4,0),IF(AND($G794="正式版",$H794="口腔诊所"),IFERROR(S794/同类汇总数据!D$5,0),IF(AND($G794="检查版",$H794="中西医诊所"),IFERROR(S794/同类汇总数据!D$6,0),IF(AND($G794="检查版",$H794="中医诊所"),IFERROR(S794/同类汇总数据!D$7,0),IF(AND($G794="检查版",$H794="口腔诊所"),IFERROR(S794/同类汇总数据!D$8,0),IF(AND($G794="互联网版",$H794="中西医诊所"),IFERROR(S794/同类汇总数据!D$9,0),IF(AND($G794="互联网版",$H794="中医诊所"),IFERROR(S794/同类汇总数据!D$10,0),IF(AND($G794="互联网版",$H794="口腔诊所"),IFERROR(S794/同类汇总数据!D$11,0))))))))))</f>
        <v>0.151965810681086</v>
      </c>
      <c r="AF794" s="61">
        <f>IF(AND($G794="正式版",$H794="中西医诊所"),IFERROR(T794/同类汇总数据!E$3,0),IF(AND($G794="正式版",$H794="中医诊所"),IFERROR(T794/同类汇总数据!E$4,0),IF(AND($G794="正式版",$H794="口腔诊所"),IFERROR(T794/同类汇总数据!E$5,0),IF(AND($G794="检查版",$H794="中西医诊所"),IFERROR(T794/同类汇总数据!E$6,0),IF(AND($G794="检查版",$H794="中医诊所"),IFERROR(T794/同类汇总数据!E$7,0),IF(AND($G794="检查版",$H794="口腔诊所"),IFERROR(T794/同类汇总数据!E$8,0),IF(AND($G794="互联网版",$H794="中西医诊所"),IFERROR(T794/同类汇总数据!E$9,0),IF(AND($G794="互联网版",$H794="中医诊所"),IFERROR(T794/同类汇总数据!E$10,0),IF(AND($G794="互联网版",$H794="口腔诊所"),IFERROR(T794/同类汇总数据!E$11,0))))))))))</f>
        <v>0.441971164807158</v>
      </c>
      <c r="AG794" s="61">
        <f>IF(AND($G794="正式版",$H794="中西医诊所"),IFERROR(U794/同类汇总数据!F$3,0),IF(AND($G794="正式版",$H794="中医诊所"),IFERROR(U794/同类汇总数据!F$4,0),IF(AND($G794="正式版",$H794="口腔诊所"),IFERROR(U794/同类汇总数据!F$5,0),IF(AND($G794="检查版",$H794="中西医诊所"),IFERROR(U794/同类汇总数据!F$6,0),IF(AND($G794="检查版",$H794="中医诊所"),IFERROR(U794/同类汇总数据!F$7,0),IF(AND($G794="检查版",$H794="口腔诊所"),IFERROR(U794/同类汇总数据!F$8,0),IF(AND($G794="互联网版",$H794="中西医诊所"),IFERROR(U794/同类汇总数据!F$9,0),IF(AND($G794="互联网版",$H794="中医诊所"),IFERROR(U794/同类汇总数据!F$10,0),IF(AND($G794="互联网版",$H794="口腔诊所"),IFERROR(U794/同类汇总数据!F$11,0))))))))))</f>
        <v>0.453462548545644</v>
      </c>
      <c r="AH794" s="61">
        <f>IF(AND($G794="正式版",$H794="中西医诊所"),IFERROR(V794/同类汇总数据!G$3,0),IF(AND($G794="正式版",$H794="中医诊所"),IFERROR(V794/同类汇总数据!G$4,0),IF(AND($G794="正式版",$H794="口腔诊所"),IFERROR(V794/同类汇总数据!G$5,0),IF(AND($G794="检查版",$H794="中西医诊所"),IFERROR(V794/同类汇总数据!G$6,0),IF(AND($G794="检查版",$H794="中医诊所"),IFERROR(V794/同类汇总数据!G$7,0),IF(AND($G794="检查版",$H794="口腔诊所"),IFERROR(V794/同类汇总数据!G$8,0),IF(AND($G794="互联网版",$H794="中西医诊所"),IFERROR(V794/同类汇总数据!G$9,0),IF(AND($G794="互联网版",$H794="中医诊所"),IFERROR(V794/同类汇总数据!G$10,0),IF(AND($G794="互联网版",$H794="口腔诊所"),IFERROR(V794/同类汇总数据!G$11,0))))))))))</f>
        <v>0</v>
      </c>
      <c r="AI794" s="61">
        <f>IF(AND($G794="正式版",$H794="中西医诊所"),IFERROR(W794/同类汇总数据!H$3,0),IF(AND($G794="正式版",$H794="中医诊所"),IFERROR(W794/同类汇总数据!H$4,0),IF(AND($G794="正式版",$H794="口腔诊所"),IFERROR(W794/同类汇总数据!H$5,0),IF(AND($G794="检查版",$H794="中西医诊所"),IFERROR(W794/同类汇总数据!H$6,0),IF(AND($G794="检查版",$H794="中医诊所"),IFERROR(W794/同类汇总数据!H$7,0),IF(AND($G794="检查版",$H794="口腔诊所"),IFERROR(W794/同类汇总数据!H$8,0),IF(AND($G794="互联网版",$H794="中西医诊所"),IFERROR(W794/同类汇总数据!H$9,0),IF(AND($G794="互联网版",$H794="中医诊所"),IFERROR(W794/同类汇总数据!H$10,0),IF(AND($G794="互联网版",$H794="口腔诊所"),IFERROR(W794/同类汇总数据!H$11,0))))))))))</f>
        <v>0.0528296437697121</v>
      </c>
      <c r="AJ794" s="61">
        <f>IF(AND($G794="正式版",$H794="中西医诊所"),IFERROR(X794/同类汇总数据!I$3,0),IF(AND($G794="正式版",$H794="中医诊所"),IFERROR(X794/同类汇总数据!I$4,0),IF(AND($G794="正式版",$H794="口腔诊所"),IFERROR(X794/同类汇总数据!I$5,0),IF(AND($G794="检查版",$H794="中西医诊所"),IFERROR(X794/同类汇总数据!I$6,0),IF(AND($G794="检查版",$H794="中医诊所"),IFERROR(X794/同类汇总数据!I$7,0),IF(AND($G794="检查版",$H794="口腔诊所"),IFERROR(X794/同类汇总数据!I$8,0),IF(AND($G794="互联网版",$H794="中西医诊所"),IFERROR(X794/同类汇总数据!I$9,0),IF(AND($G794="互联网版",$H794="中医诊所"),IFERROR(X794/同类汇总数据!I$10,0),IF(AND($G794="互联网版",$H794="口腔诊所"),IFERROR(X794/同类汇总数据!I$11,0))))))))))</f>
        <v>0.0881108027233016</v>
      </c>
      <c r="AK794" s="61">
        <f>IF(AND($G794="正式版",$H794="中西医诊所"),IFERROR(Y794/同类汇总数据!J$3,0),IF(AND($G794="正式版",$H794="中医诊所"),IFERROR(Y794/同类汇总数据!J$4,0),IF(AND($G794="正式版",$H794="口腔诊所"),IFERROR(Y794/同类汇总数据!J$5,0),IF(AND($G794="检查版",$H794="中西医诊所"),IFERROR(Y794/同类汇总数据!J$6,0),IF(AND($G794="检查版",$H794="中医诊所"),IFERROR(Y794/同类汇总数据!J$7,0),IF(AND($G794="检查版",$H794="口腔诊所"),IFERROR(Y794/同类汇总数据!J$8,0),IF(AND($G794="互联网版",$H794="中西医诊所"),IFERROR(Y794/同类汇总数据!J$9,0),IF(AND($G794="互联网版",$H794="中医诊所"),IFERROR(Y794/同类汇总数据!J$10,0),IF(AND($G794="互联网版",$H794="口腔诊所"),IFERROR(Y794/同类汇总数据!J$11,0))))))))))</f>
        <v>0.0828268970559556</v>
      </c>
      <c r="AL794" s="62" t="str">
        <f ca="1" t="shared" si="209"/>
        <v>最近一周未操作</v>
      </c>
      <c r="AM794" s="62" t="str">
        <f t="shared" si="210"/>
        <v>低于同行20%</v>
      </c>
      <c r="AN794" s="5" t="str">
        <f t="shared" si="211"/>
        <v>低于同行20%</v>
      </c>
      <c r="AO794" s="63">
        <f t="shared" si="204"/>
        <v>46092.5720949074</v>
      </c>
      <c r="AP794" s="5" t="str">
        <f t="shared" si="205"/>
        <v/>
      </c>
      <c r="AQ794" s="60">
        <v>45595.8469302083</v>
      </c>
    </row>
    <row r="795" ht="17" spans="1:43">
      <c r="A795" s="5">
        <f t="shared" si="206"/>
        <v>792</v>
      </c>
      <c r="B795" s="55" t="str">
        <f t="shared" si="207"/>
        <v>交易波动较大</v>
      </c>
      <c r="C795" s="2" t="str">
        <f t="shared" si="208"/>
        <v/>
      </c>
      <c r="D795" s="56" t="str">
        <f t="shared" si="200"/>
        <v>-</v>
      </c>
      <c r="E795" s="84" t="s">
        <v>2156</v>
      </c>
      <c r="F795" s="58">
        <v>45600.8436594676</v>
      </c>
      <c r="G795" s="59" t="s">
        <v>38</v>
      </c>
      <c r="H795" s="59" t="s">
        <v>39</v>
      </c>
      <c r="I795" s="59" t="s">
        <v>40</v>
      </c>
      <c r="J795" s="59" t="s">
        <v>85</v>
      </c>
      <c r="K795" s="59" t="s">
        <v>2157</v>
      </c>
      <c r="L795" s="59"/>
      <c r="M795" s="60">
        <v>46104.3477430556</v>
      </c>
      <c r="N795" s="60">
        <v>46104.3884641435</v>
      </c>
      <c r="O795" s="60">
        <v>45666.4216648032</v>
      </c>
      <c r="P795" s="60">
        <v>46092.5521390046</v>
      </c>
      <c r="Q795" s="60">
        <v>46104.3884793981</v>
      </c>
      <c r="R795" s="59">
        <v>3899.1</v>
      </c>
      <c r="S795" s="59">
        <v>15785.1</v>
      </c>
      <c r="T795" s="59">
        <v>46889.9</v>
      </c>
      <c r="U795" s="59">
        <v>41533.9</v>
      </c>
      <c r="V795" s="59">
        <v>75</v>
      </c>
      <c r="W795" s="59">
        <v>314</v>
      </c>
      <c r="X795" s="59">
        <v>952</v>
      </c>
      <c r="Y795" s="59">
        <v>853</v>
      </c>
      <c r="Z795" s="59">
        <v>146.2461267606</v>
      </c>
      <c r="AA795" s="59">
        <v>0.1377468646</v>
      </c>
      <c r="AB795" s="59">
        <v>-0.1948139378</v>
      </c>
      <c r="AC795" s="59">
        <v>-0.1241668408</v>
      </c>
      <c r="AD795" s="61">
        <f>IF(AND($G795="正式版",$H795="中西医诊所"),IFERROR(R795/同类汇总数据!C$3,0),IF(AND($G795="正式版",$H795="中医诊所"),IFERROR(R795/同类汇总数据!C$4,0),IF(AND($G795="正式版",$H795="口腔诊所"),IFERROR(R795/同类汇总数据!C$5,0),IF(AND($G795="检查版",$H795="中西医诊所"),IFERROR(R795/同类汇总数据!C$6,0),IF(AND($G795="检查版",$H795="中医诊所"),IFERROR(R795/同类汇总数据!C$7,0),IF(AND($G795="检查版",$H795="口腔诊所"),IFERROR(R795/同类汇总数据!C$8,0),IF(AND($G795="互联网版",$H795="中西医诊所"),IFERROR(R795/同类汇总数据!C$9,0),IF(AND($G795="互联网版",$H795="中医诊所"),IFERROR(R795/同类汇总数据!C$10,0),IF(AND($G795="互联网版",$H795="口腔诊所"),IFERROR(R795/同类汇总数据!C$11,0))))))))))</f>
        <v>0.426049569175675</v>
      </c>
      <c r="AE795" s="61">
        <f>IF(AND($G795="正式版",$H795="中西医诊所"),IFERROR(S795/同类汇总数据!D$3,0),IF(AND($G795="正式版",$H795="中医诊所"),IFERROR(S795/同类汇总数据!D$4,0),IF(AND($G795="正式版",$H795="口腔诊所"),IFERROR(S795/同类汇总数据!D$5,0),IF(AND($G795="检查版",$H795="中西医诊所"),IFERROR(S795/同类汇总数据!D$6,0),IF(AND($G795="检查版",$H795="中医诊所"),IFERROR(S795/同类汇总数据!D$7,0),IF(AND($G795="检查版",$H795="口腔诊所"),IFERROR(S795/同类汇总数据!D$8,0),IF(AND($G795="互联网版",$H795="中西医诊所"),IFERROR(S795/同类汇总数据!D$9,0),IF(AND($G795="互联网版",$H795="中医诊所"),IFERROR(S795/同类汇总数据!D$10,0),IF(AND($G795="互联网版",$H795="口腔诊所"),IFERROR(S795/同类汇总数据!D$11,0))))))))))</f>
        <v>0.432661654467613</v>
      </c>
      <c r="AF795" s="61">
        <f>IF(AND($G795="正式版",$H795="中西医诊所"),IFERROR(T795/同类汇总数据!E$3,0),IF(AND($G795="正式版",$H795="中医诊所"),IFERROR(T795/同类汇总数据!E$4,0),IF(AND($G795="正式版",$H795="口腔诊所"),IFERROR(T795/同类汇总数据!E$5,0),IF(AND($G795="检查版",$H795="中西医诊所"),IFERROR(T795/同类汇总数据!E$6,0),IF(AND($G795="检查版",$H795="中医诊所"),IFERROR(T795/同类汇总数据!E$7,0),IF(AND($G795="检查版",$H795="口腔诊所"),IFERROR(T795/同类汇总数据!E$8,0),IF(AND($G795="互联网版",$H795="中西医诊所"),IFERROR(T795/同类汇总数据!E$9,0),IF(AND($G795="互联网版",$H795="中医诊所"),IFERROR(T795/同类汇总数据!E$10,0),IF(AND($G795="互联网版",$H795="口腔诊所"),IFERROR(T795/同类汇总数据!E$11,0))))))))))</f>
        <v>0.429724438412655</v>
      </c>
      <c r="AG795" s="61">
        <f>IF(AND($G795="正式版",$H795="中西医诊所"),IFERROR(U795/同类汇总数据!F$3,0),IF(AND($G795="正式版",$H795="中医诊所"),IFERROR(U795/同类汇总数据!F$4,0),IF(AND($G795="正式版",$H795="口腔诊所"),IFERROR(U795/同类汇总数据!F$5,0),IF(AND($G795="检查版",$H795="中西医诊所"),IFERROR(U795/同类汇总数据!F$6,0),IF(AND($G795="检查版",$H795="中医诊所"),IFERROR(U795/同类汇总数据!F$7,0),IF(AND($G795="检查版",$H795="口腔诊所"),IFERROR(U795/同类汇总数据!F$8,0),IF(AND($G795="互联网版",$H795="中西医诊所"),IFERROR(U795/同类汇总数据!F$9,0),IF(AND($G795="互联网版",$H795="中医诊所"),IFERROR(U795/同类汇总数据!F$10,0),IF(AND($G795="互联网版",$H795="口腔诊所"),IFERROR(U795/同类汇总数据!F$11,0))))))))))</f>
        <v>0.432991275231854</v>
      </c>
      <c r="AH795" s="61">
        <f>IF(AND($G795="正式版",$H795="中西医诊所"),IFERROR(V795/同类汇总数据!G$3,0),IF(AND($G795="正式版",$H795="中医诊所"),IFERROR(V795/同类汇总数据!G$4,0),IF(AND($G795="正式版",$H795="口腔诊所"),IFERROR(V795/同类汇总数据!G$5,0),IF(AND($G795="检查版",$H795="中西医诊所"),IFERROR(V795/同类汇总数据!G$6,0),IF(AND($G795="检查版",$H795="中医诊所"),IFERROR(V795/同类汇总数据!G$7,0),IF(AND($G795="检查版",$H795="口腔诊所"),IFERROR(V795/同类汇总数据!G$8,0),IF(AND($G795="互联网版",$H795="中西医诊所"),IFERROR(V795/同类汇总数据!G$9,0),IF(AND($G795="互联网版",$H795="中医诊所"),IFERROR(V795/同类汇总数据!G$10,0),IF(AND($G795="互联网版",$H795="口腔诊所"),IFERROR(V795/同类汇总数据!G$11,0))))))))))</f>
        <v>0.791130060727143</v>
      </c>
      <c r="AI795" s="61">
        <f>IF(AND($G795="正式版",$H795="中西医诊所"),IFERROR(W795/同类汇总数据!H$3,0),IF(AND($G795="正式版",$H795="中医诊所"),IFERROR(W795/同类汇总数据!H$4,0),IF(AND($G795="正式版",$H795="口腔诊所"),IFERROR(W795/同类汇总数据!H$5,0),IF(AND($G795="检查版",$H795="中西医诊所"),IFERROR(W795/同类汇总数据!H$6,0),IF(AND($G795="检查版",$H795="中医诊所"),IFERROR(W795/同类汇总数据!H$7,0),IF(AND($G795="检查版",$H795="口腔诊所"),IFERROR(W795/同类汇总数据!H$8,0),IF(AND($G795="互联网版",$H795="中西医诊所"),IFERROR(W795/同类汇总数据!H$9,0),IF(AND($G795="互联网版",$H795="中医诊所"),IFERROR(W795/同类汇总数据!H$10,0),IF(AND($G795="互联网版",$H795="口腔诊所"),IFERROR(W795/同类汇总数据!H$11,0))))))))))</f>
        <v>0.858790735124869</v>
      </c>
      <c r="AJ795" s="61">
        <f>IF(AND($G795="正式版",$H795="中西医诊所"),IFERROR(X795/同类汇总数据!I$3,0),IF(AND($G795="正式版",$H795="中医诊所"),IFERROR(X795/同类汇总数据!I$4,0),IF(AND($G795="正式版",$H795="口腔诊所"),IFERROR(X795/同类汇总数据!I$5,0),IF(AND($G795="检查版",$H795="中西医诊所"),IFERROR(X795/同类汇总数据!I$6,0),IF(AND($G795="检查版",$H795="中医诊所"),IFERROR(X795/同类汇总数据!I$7,0),IF(AND($G795="检查版",$H795="口腔诊所"),IFERROR(X795/同类汇总数据!I$8,0),IF(AND($G795="互联网版",$H795="中西医诊所"),IFERROR(X795/同类汇总数据!I$9,0),IF(AND($G795="互联网版",$H795="中医诊所"),IFERROR(X795/同类汇总数据!I$10,0),IF(AND($G795="互联网版",$H795="口腔诊所"),IFERROR(X795/同类汇总数据!I$11,0))))))))))</f>
        <v>0.841800040834376</v>
      </c>
      <c r="AK795" s="61">
        <f>IF(AND($G795="正式版",$H795="中西医诊所"),IFERROR(Y795/同类汇总数据!J$3,0),IF(AND($G795="正式版",$H795="中医诊所"),IFERROR(Y795/同类汇总数据!J$4,0),IF(AND($G795="正式版",$H795="口腔诊所"),IFERROR(Y795/同类汇总数据!J$5,0),IF(AND($G795="检查版",$H795="中西医诊所"),IFERROR(Y795/同类汇总数据!J$6,0),IF(AND($G795="检查版",$H795="中医诊所"),IFERROR(Y795/同类汇总数据!J$7,0),IF(AND($G795="检查版",$H795="口腔诊所"),IFERROR(Y795/同类汇总数据!J$8,0),IF(AND($G795="互联网版",$H795="中西医诊所"),IFERROR(Y795/同类汇总数据!J$9,0),IF(AND($G795="互联网版",$H795="中医诊所"),IFERROR(Y795/同类汇总数据!J$10,0),IF(AND($G795="互联网版",$H795="口腔诊所"),IFERROR(Y795/同类汇总数据!J$11,0))))))))))</f>
        <v>0.852333134555524</v>
      </c>
      <c r="AL795" s="62" t="str">
        <f ca="1" t="shared" si="209"/>
        <v>-</v>
      </c>
      <c r="AM795" s="62" t="str">
        <f t="shared" si="210"/>
        <v>低于同行50%</v>
      </c>
      <c r="AN795" s="5" t="str">
        <f t="shared" si="211"/>
        <v/>
      </c>
      <c r="AO795" s="63">
        <f t="shared" si="204"/>
        <v>46104.3884793981</v>
      </c>
      <c r="AP795" s="5" t="str">
        <f t="shared" si="205"/>
        <v/>
      </c>
      <c r="AQ795" s="60">
        <v>45595.8492267014</v>
      </c>
    </row>
    <row r="796" ht="17" spans="1:43">
      <c r="A796" s="5">
        <f t="shared" si="206"/>
        <v>793</v>
      </c>
      <c r="B796" s="55" t="str">
        <f t="shared" si="207"/>
        <v>连续三月交易上升</v>
      </c>
      <c r="C796" s="2" t="str">
        <f t="shared" si="208"/>
        <v/>
      </c>
      <c r="D796" s="56" t="str">
        <f t="shared" si="200"/>
        <v>-</v>
      </c>
      <c r="E796" s="84" t="s">
        <v>2158</v>
      </c>
      <c r="F796" s="58">
        <v>45601.7723898264</v>
      </c>
      <c r="G796" s="59" t="s">
        <v>38</v>
      </c>
      <c r="H796" s="59" t="s">
        <v>63</v>
      </c>
      <c r="I796" s="59" t="s">
        <v>40</v>
      </c>
      <c r="J796" s="59" t="s">
        <v>41</v>
      </c>
      <c r="K796" s="59" t="s">
        <v>2159</v>
      </c>
      <c r="L796" s="59"/>
      <c r="M796" s="60">
        <v>46104.3687731481</v>
      </c>
      <c r="N796" s="60">
        <v>46103.7060657523</v>
      </c>
      <c r="O796" s="60">
        <v>46103.704746169</v>
      </c>
      <c r="P796" s="60">
        <v>46094.4584798264</v>
      </c>
      <c r="Q796" s="60">
        <v>46103.4944206597</v>
      </c>
      <c r="R796" s="59">
        <v>6717.27</v>
      </c>
      <c r="S796" s="59">
        <v>35772.1</v>
      </c>
      <c r="T796" s="59">
        <v>99234.65</v>
      </c>
      <c r="U796" s="59">
        <v>94032.62</v>
      </c>
      <c r="V796" s="59">
        <v>24</v>
      </c>
      <c r="W796" s="59">
        <v>87</v>
      </c>
      <c r="X796" s="59">
        <v>228</v>
      </c>
      <c r="Y796" s="59">
        <v>204</v>
      </c>
      <c r="Z796" s="59">
        <v>717.806259542</v>
      </c>
      <c r="AA796" s="59">
        <v>1.1366044498</v>
      </c>
      <c r="AB796" s="59">
        <v>-0.6416420787</v>
      </c>
      <c r="AC796" s="59">
        <v>0.2964337565</v>
      </c>
      <c r="AD796" s="61">
        <f>IF(AND($G796="正式版",$H796="中西医诊所"),IFERROR(R796/同类汇总数据!C$3,0),IF(AND($G796="正式版",$H796="中医诊所"),IFERROR(R796/同类汇总数据!C$4,0),IF(AND($G796="正式版",$H796="口腔诊所"),IFERROR(R796/同类汇总数据!C$5,0),IF(AND($G796="检查版",$H796="中西医诊所"),IFERROR(R796/同类汇总数据!C$6,0),IF(AND($G796="检查版",$H796="中医诊所"),IFERROR(R796/同类汇总数据!C$7,0),IF(AND($G796="检查版",$H796="口腔诊所"),IFERROR(R796/同类汇总数据!C$8,0),IF(AND($G796="互联网版",$H796="中西医诊所"),IFERROR(R796/同类汇总数据!C$9,0),IF(AND($G796="互联网版",$H796="中医诊所"),IFERROR(R796/同类汇总数据!C$10,0),IF(AND($G796="互联网版",$H796="口腔诊所"),IFERROR(R796/同类汇总数据!C$11,0))))))))))</f>
        <v>0.671892016400433</v>
      </c>
      <c r="AE796" s="61">
        <f>IF(AND($G796="正式版",$H796="中西医诊所"),IFERROR(S796/同类汇总数据!D$3,0),IF(AND($G796="正式版",$H796="中医诊所"),IFERROR(S796/同类汇总数据!D$4,0),IF(AND($G796="正式版",$H796="口腔诊所"),IFERROR(S796/同类汇总数据!D$5,0),IF(AND($G796="检查版",$H796="中西医诊所"),IFERROR(S796/同类汇总数据!D$6,0),IF(AND($G796="检查版",$H796="中医诊所"),IFERROR(S796/同类汇总数据!D$7,0),IF(AND($G796="检查版",$H796="口腔诊所"),IFERROR(S796/同类汇总数据!D$8,0),IF(AND($G796="互联网版",$H796="中西医诊所"),IFERROR(S796/同类汇总数据!D$9,0),IF(AND($G796="互联网版",$H796="中医诊所"),IFERROR(S796/同类汇总数据!D$10,0),IF(AND($G796="互联网版",$H796="口腔诊所"),IFERROR(S796/同类汇总数据!D$11,0))))))))))</f>
        <v>0.823656996403768</v>
      </c>
      <c r="AF796" s="61">
        <f>IF(AND($G796="正式版",$H796="中西医诊所"),IFERROR(T796/同类汇总数据!E$3,0),IF(AND($G796="正式版",$H796="中医诊所"),IFERROR(T796/同类汇总数据!E$4,0),IF(AND($G796="正式版",$H796="口腔诊所"),IFERROR(T796/同类汇总数据!E$5,0),IF(AND($G796="检查版",$H796="中西医诊所"),IFERROR(T796/同类汇总数据!E$6,0),IF(AND($G796="检查版",$H796="中医诊所"),IFERROR(T796/同类汇总数据!E$7,0),IF(AND($G796="检查版",$H796="口腔诊所"),IFERROR(T796/同类汇总数据!E$8,0),IF(AND($G796="互联网版",$H796="中西医诊所"),IFERROR(T796/同类汇总数据!E$9,0),IF(AND($G796="互联网版",$H796="中医诊所"),IFERROR(T796/同类汇总数据!E$10,0),IF(AND($G796="互联网版",$H796="口腔诊所"),IFERROR(T796/同类汇总数据!E$11,0))))))))))</f>
        <v>0.895078649994502</v>
      </c>
      <c r="AG796" s="61">
        <f>IF(AND($G796="正式版",$H796="中西医诊所"),IFERROR(U796/同类汇总数据!F$3,0),IF(AND($G796="正式版",$H796="中医诊所"),IFERROR(U796/同类汇总数据!F$4,0),IF(AND($G796="正式版",$H796="口腔诊所"),IFERROR(U796/同类汇总数据!F$5,0),IF(AND($G796="检查版",$H796="中西医诊所"),IFERROR(U796/同类汇总数据!F$6,0),IF(AND($G796="检查版",$H796="中医诊所"),IFERROR(U796/同类汇总数据!F$7,0),IF(AND($G796="检查版",$H796="口腔诊所"),IFERROR(U796/同类汇总数据!F$8,0),IF(AND($G796="互联网版",$H796="中西医诊所"),IFERROR(U796/同类汇总数据!F$9,0),IF(AND($G796="互联网版",$H796="中医诊所"),IFERROR(U796/同类汇总数据!F$10,0),IF(AND($G796="互联网版",$H796="口腔诊所"),IFERROR(U796/同类汇总数据!F$11,0))))))))))</f>
        <v>0.941286346834969</v>
      </c>
      <c r="AH796" s="61">
        <f>IF(AND($G796="正式版",$H796="中西医诊所"),IFERROR(V796/同类汇总数据!G$3,0),IF(AND($G796="正式版",$H796="中医诊所"),IFERROR(V796/同类汇总数据!G$4,0),IF(AND($G796="正式版",$H796="口腔诊所"),IFERROR(V796/同类汇总数据!G$5,0),IF(AND($G796="检查版",$H796="中西医诊所"),IFERROR(V796/同类汇总数据!G$6,0),IF(AND($G796="检查版",$H796="中医诊所"),IFERROR(V796/同类汇总数据!G$7,0),IF(AND($G796="检查版",$H796="口腔诊所"),IFERROR(V796/同类汇总数据!G$8,0),IF(AND($G796="互联网版",$H796="中西医诊所"),IFERROR(V796/同类汇总数据!G$9,0),IF(AND($G796="互联网版",$H796="中医诊所"),IFERROR(V796/同类汇总数据!G$10,0),IF(AND($G796="互联网版",$H796="口腔诊所"),IFERROR(V796/同类汇总数据!G$11,0))))))))))</f>
        <v>1.78353794476978</v>
      </c>
      <c r="AI796" s="61">
        <f>IF(AND($G796="正式版",$H796="中西医诊所"),IFERROR(W796/同类汇总数据!H$3,0),IF(AND($G796="正式版",$H796="中医诊所"),IFERROR(W796/同类汇总数据!H$4,0),IF(AND($G796="正式版",$H796="口腔诊所"),IFERROR(W796/同类汇总数据!H$5,0),IF(AND($G796="检查版",$H796="中西医诊所"),IFERROR(W796/同类汇总数据!H$6,0),IF(AND($G796="检查版",$H796="中医诊所"),IFERROR(W796/同类汇总数据!H$7,0),IF(AND($G796="检查版",$H796="口腔诊所"),IFERROR(W796/同类汇总数据!H$8,0),IF(AND($G796="互联网版",$H796="中西医诊所"),IFERROR(W796/同类汇总数据!H$9,0),IF(AND($G796="互联网版",$H796="中医诊所"),IFERROR(W796/同类汇总数据!H$10,0),IF(AND($G796="互联网版",$H796="口腔诊所"),IFERROR(W796/同类汇总数据!H$11,0))))))))))</f>
        <v>1.53205966932165</v>
      </c>
      <c r="AJ796" s="61">
        <f>IF(AND($G796="正式版",$H796="中西医诊所"),IFERROR(X796/同类汇总数据!I$3,0),IF(AND($G796="正式版",$H796="中医诊所"),IFERROR(X796/同类汇总数据!I$4,0),IF(AND($G796="正式版",$H796="口腔诊所"),IFERROR(X796/同类汇总数据!I$5,0),IF(AND($G796="检查版",$H796="中西医诊所"),IFERROR(X796/同类汇总数据!I$6,0),IF(AND($G796="检查版",$H796="中医诊所"),IFERROR(X796/同类汇总数据!I$7,0),IF(AND($G796="检查版",$H796="口腔诊所"),IFERROR(X796/同类汇总数据!I$8,0),IF(AND($G796="互联网版",$H796="中西医诊所"),IFERROR(X796/同类汇总数据!I$9,0),IF(AND($G796="互联网版",$H796="中医诊所"),IFERROR(X796/同类汇总数据!I$10,0),IF(AND($G796="互联网版",$H796="口腔诊所"),IFERROR(X796/同类汇总数据!I$11,0))))))))))</f>
        <v>1.5453279246856</v>
      </c>
      <c r="AK796" s="61">
        <f>IF(AND($G796="正式版",$H796="中西医诊所"),IFERROR(Y796/同类汇总数据!J$3,0),IF(AND($G796="正式版",$H796="中医诊所"),IFERROR(Y796/同类汇总数据!J$4,0),IF(AND($G796="正式版",$H796="口腔诊所"),IFERROR(Y796/同类汇总数据!J$5,0),IF(AND($G796="检查版",$H796="中西医诊所"),IFERROR(Y796/同类汇总数据!J$6,0),IF(AND($G796="检查版",$H796="中医诊所"),IFERROR(Y796/同类汇总数据!J$7,0),IF(AND($G796="检查版",$H796="口腔诊所"),IFERROR(Y796/同类汇总数据!J$8,0),IF(AND($G796="互联网版",$H796="中西医诊所"),IFERROR(Y796/同类汇总数据!J$9,0),IF(AND($G796="互联网版",$H796="中医诊所"),IFERROR(Y796/同类汇总数据!J$10,0),IF(AND($G796="互联网版",$H796="口腔诊所"),IFERROR(Y796/同类汇总数据!J$11,0))))))))))</f>
        <v>1.53606245449227</v>
      </c>
      <c r="AL796" s="62" t="str">
        <f ca="1" t="shared" si="209"/>
        <v>-</v>
      </c>
      <c r="AM796" s="62" t="str">
        <f t="shared" si="210"/>
        <v/>
      </c>
      <c r="AN796" s="5" t="str">
        <f t="shared" si="211"/>
        <v>高于同行150%</v>
      </c>
      <c r="AO796" s="63">
        <f t="shared" si="204"/>
        <v>46104.3687731481</v>
      </c>
      <c r="AP796" s="5" t="str">
        <f t="shared" si="205"/>
        <v/>
      </c>
      <c r="AQ796" s="60">
        <v>45596.6360165509</v>
      </c>
    </row>
    <row r="797" ht="17" spans="1:43">
      <c r="A797" s="5">
        <f t="shared" si="206"/>
        <v>794</v>
      </c>
      <c r="B797" s="55" t="str">
        <f t="shared" si="207"/>
        <v>连续三月交易上升</v>
      </c>
      <c r="C797" s="2" t="str">
        <f t="shared" si="208"/>
        <v/>
      </c>
      <c r="D797" s="56" t="str">
        <f t="shared" si="200"/>
        <v>-</v>
      </c>
      <c r="E797" s="84" t="s">
        <v>2160</v>
      </c>
      <c r="F797" s="58">
        <v>45601.7797728009</v>
      </c>
      <c r="G797" s="59" t="s">
        <v>38</v>
      </c>
      <c r="H797" s="59" t="s">
        <v>63</v>
      </c>
      <c r="I797" s="59" t="s">
        <v>40</v>
      </c>
      <c r="J797" s="59" t="s">
        <v>149</v>
      </c>
      <c r="K797" s="59" t="s">
        <v>2161</v>
      </c>
      <c r="L797" s="59"/>
      <c r="M797" s="60">
        <v>46103.6110416667</v>
      </c>
      <c r="N797" s="60">
        <v>46103.7218331134</v>
      </c>
      <c r="O797" s="60">
        <v>46103.7215455093</v>
      </c>
      <c r="P797" s="60">
        <v>46095.6221023727</v>
      </c>
      <c r="Q797" s="60">
        <v>46103.7218363426</v>
      </c>
      <c r="R797" s="59">
        <v>2820</v>
      </c>
      <c r="S797" s="59">
        <v>13768</v>
      </c>
      <c r="T797" s="59">
        <v>29391</v>
      </c>
      <c r="U797" s="59">
        <v>25459</v>
      </c>
      <c r="V797" s="59">
        <v>9</v>
      </c>
      <c r="W797" s="59">
        <v>31</v>
      </c>
      <c r="X797" s="59">
        <v>104</v>
      </c>
      <c r="Y797" s="59">
        <v>92</v>
      </c>
      <c r="Z797" s="59">
        <v>314.3086419753</v>
      </c>
      <c r="AA797" s="59">
        <v>1.1716088328</v>
      </c>
      <c r="AB797" s="59">
        <v>-0.3170311322</v>
      </c>
      <c r="AC797" s="59">
        <v>1.3802564103</v>
      </c>
      <c r="AD797" s="61">
        <f>IF(AND($G797="正式版",$H797="中西医诊所"),IFERROR(R797/同类汇总数据!C$3,0),IF(AND($G797="正式版",$H797="中医诊所"),IFERROR(R797/同类汇总数据!C$4,0),IF(AND($G797="正式版",$H797="口腔诊所"),IFERROR(R797/同类汇总数据!C$5,0),IF(AND($G797="检查版",$H797="中西医诊所"),IFERROR(R797/同类汇总数据!C$6,0),IF(AND($G797="检查版",$H797="中医诊所"),IFERROR(R797/同类汇总数据!C$7,0),IF(AND($G797="检查版",$H797="口腔诊所"),IFERROR(R797/同类汇总数据!C$8,0),IF(AND($G797="互联网版",$H797="中西医诊所"),IFERROR(R797/同类汇总数据!C$9,0),IF(AND($G797="互联网版",$H797="中医诊所"),IFERROR(R797/同类汇总数据!C$10,0),IF(AND($G797="互联网版",$H797="口腔诊所"),IFERROR(R797/同类汇总数据!C$11,0))))))))))</f>
        <v>0.282069276097168</v>
      </c>
      <c r="AE797" s="61">
        <f>IF(AND($G797="正式版",$H797="中西医诊所"),IFERROR(S797/同类汇总数据!D$3,0),IF(AND($G797="正式版",$H797="中医诊所"),IFERROR(S797/同类汇总数据!D$4,0),IF(AND($G797="正式版",$H797="口腔诊所"),IFERROR(S797/同类汇总数据!D$5,0),IF(AND($G797="检查版",$H797="中西医诊所"),IFERROR(S797/同类汇总数据!D$6,0),IF(AND($G797="检查版",$H797="中医诊所"),IFERROR(S797/同类汇总数据!D$7,0),IF(AND($G797="检查版",$H797="口腔诊所"),IFERROR(S797/同类汇总数据!D$8,0),IF(AND($G797="互联网版",$H797="中西医诊所"),IFERROR(S797/同类汇总数据!D$9,0),IF(AND($G797="互联网版",$H797="中医诊所"),IFERROR(S797/同类汇总数据!D$10,0),IF(AND($G797="互联网版",$H797="口腔诊所"),IFERROR(S797/同类汇总数据!D$11,0))))))))))</f>
        <v>0.317009891129877</v>
      </c>
      <c r="AF797" s="61">
        <f>IF(AND($G797="正式版",$H797="中西医诊所"),IFERROR(T797/同类汇总数据!E$3,0),IF(AND($G797="正式版",$H797="中医诊所"),IFERROR(T797/同类汇总数据!E$4,0),IF(AND($G797="正式版",$H797="口腔诊所"),IFERROR(T797/同类汇总数据!E$5,0),IF(AND($G797="检查版",$H797="中西医诊所"),IFERROR(T797/同类汇总数据!E$6,0),IF(AND($G797="检查版",$H797="中医诊所"),IFERROR(T797/同类汇总数据!E$7,0),IF(AND($G797="检查版",$H797="口腔诊所"),IFERROR(T797/同类汇总数据!E$8,0),IF(AND($G797="互联网版",$H797="中西医诊所"),IFERROR(T797/同类汇总数据!E$9,0),IF(AND($G797="互联网版",$H797="中医诊所"),IFERROR(T797/同类汇总数据!E$10,0),IF(AND($G797="互联网版",$H797="口腔诊所"),IFERROR(T797/同类汇总数据!E$11,0))))))))))</f>
        <v>0.265101520507085</v>
      </c>
      <c r="AG797" s="61">
        <f>IF(AND($G797="正式版",$H797="中西医诊所"),IFERROR(U797/同类汇总数据!F$3,0),IF(AND($G797="正式版",$H797="中医诊所"),IFERROR(U797/同类汇总数据!F$4,0),IF(AND($G797="正式版",$H797="口腔诊所"),IFERROR(U797/同类汇总数据!F$5,0),IF(AND($G797="检查版",$H797="中西医诊所"),IFERROR(U797/同类汇总数据!F$6,0),IF(AND($G797="检查版",$H797="中医诊所"),IFERROR(U797/同类汇总数据!F$7,0),IF(AND($G797="检查版",$H797="口腔诊所"),IFERROR(U797/同类汇总数据!F$8,0),IF(AND($G797="互联网版",$H797="中西医诊所"),IFERROR(U797/同类汇总数据!F$9,0),IF(AND($G797="互联网版",$H797="中医诊所"),IFERROR(U797/同类汇总数据!F$10,0),IF(AND($G797="互联网版",$H797="口腔诊所"),IFERROR(U797/同类汇总数据!F$11,0))))))))))</f>
        <v>0.254849956366966</v>
      </c>
      <c r="AH797" s="61">
        <f>IF(AND($G797="正式版",$H797="中西医诊所"),IFERROR(V797/同类汇总数据!G$3,0),IF(AND($G797="正式版",$H797="中医诊所"),IFERROR(V797/同类汇总数据!G$4,0),IF(AND($G797="正式版",$H797="口腔诊所"),IFERROR(V797/同类汇总数据!G$5,0),IF(AND($G797="检查版",$H797="中西医诊所"),IFERROR(V797/同类汇总数据!G$6,0),IF(AND($G797="检查版",$H797="中医诊所"),IFERROR(V797/同类汇总数据!G$7,0),IF(AND($G797="检查版",$H797="口腔诊所"),IFERROR(V797/同类汇总数据!G$8,0),IF(AND($G797="互联网版",$H797="中西医诊所"),IFERROR(V797/同类汇总数据!G$9,0),IF(AND($G797="互联网版",$H797="中医诊所"),IFERROR(V797/同类汇总数据!G$10,0),IF(AND($G797="互联网版",$H797="口腔诊所"),IFERROR(V797/同类汇总数据!G$11,0))))))))))</f>
        <v>0.668826729288666</v>
      </c>
      <c r="AI797" s="61">
        <f>IF(AND($G797="正式版",$H797="中西医诊所"),IFERROR(W797/同类汇总数据!H$3,0),IF(AND($G797="正式版",$H797="中医诊所"),IFERROR(W797/同类汇总数据!H$4,0),IF(AND($G797="正式版",$H797="口腔诊所"),IFERROR(W797/同类汇总数据!H$5,0),IF(AND($G797="检查版",$H797="中西医诊所"),IFERROR(W797/同类汇总数据!H$6,0),IF(AND($G797="检查版",$H797="中医诊所"),IFERROR(W797/同类汇总数据!H$7,0),IF(AND($G797="检查版",$H797="口腔诊所"),IFERROR(W797/同类汇总数据!H$8,0),IF(AND($G797="互联网版",$H797="中西医诊所"),IFERROR(W797/同类汇总数据!H$9,0),IF(AND($G797="互联网版",$H797="中医诊所"),IFERROR(W797/同类汇总数据!H$10,0),IF(AND($G797="互联网版",$H797="口腔诊所"),IFERROR(W797/同类汇总数据!H$11,0))))))))))</f>
        <v>0.545906318953691</v>
      </c>
      <c r="AJ797" s="61">
        <f>IF(AND($G797="正式版",$H797="中西医诊所"),IFERROR(X797/同类汇总数据!I$3,0),IF(AND($G797="正式版",$H797="中医诊所"),IFERROR(X797/同类汇总数据!I$4,0),IF(AND($G797="正式版",$H797="口腔诊所"),IFERROR(X797/同类汇总数据!I$5,0),IF(AND($G797="检查版",$H797="中西医诊所"),IFERROR(X797/同类汇总数据!I$6,0),IF(AND($G797="检查版",$H797="中医诊所"),IFERROR(X797/同类汇总数据!I$7,0),IF(AND($G797="检查版",$H797="口腔诊所"),IFERROR(X797/同类汇总数据!I$8,0),IF(AND($G797="互联网版",$H797="中西医诊所"),IFERROR(X797/同类汇总数据!I$9,0),IF(AND($G797="互联网版",$H797="中医诊所"),IFERROR(X797/同类汇总数据!I$10,0),IF(AND($G797="互联网版",$H797="口腔诊所"),IFERROR(X797/同类汇总数据!I$11,0))))))))))</f>
        <v>0.704886421786413</v>
      </c>
      <c r="AK797" s="61">
        <f>IF(AND($G797="正式版",$H797="中西医诊所"),IFERROR(Y797/同类汇总数据!J$3,0),IF(AND($G797="正式版",$H797="中医诊所"),IFERROR(Y797/同类汇总数据!J$4,0),IF(AND($G797="正式版",$H797="口腔诊所"),IFERROR(Y797/同类汇总数据!J$5,0),IF(AND($G797="检查版",$H797="中西医诊所"),IFERROR(Y797/同类汇总数据!J$6,0),IF(AND($G797="检查版",$H797="中医诊所"),IFERROR(Y797/同类汇总数据!J$7,0),IF(AND($G797="检查版",$H797="口腔诊所"),IFERROR(Y797/同类汇总数据!J$8,0),IF(AND($G797="互联网版",$H797="中西医诊所"),IFERROR(Y797/同类汇总数据!J$9,0),IF(AND($G797="互联网版",$H797="中医诊所"),IFERROR(Y797/同类汇总数据!J$10,0),IF(AND($G797="互联网版",$H797="口腔诊所"),IFERROR(Y797/同类汇总数据!J$11,0))))))))))</f>
        <v>0.692734048104356</v>
      </c>
      <c r="AL797" s="62" t="str">
        <f ca="1" t="shared" si="209"/>
        <v>-</v>
      </c>
      <c r="AM797" s="62" t="str">
        <f t="shared" si="210"/>
        <v>低于同行50%</v>
      </c>
      <c r="AN797" s="5" t="str">
        <f t="shared" si="211"/>
        <v/>
      </c>
      <c r="AO797" s="63">
        <f t="shared" si="204"/>
        <v>46103.7218363426</v>
      </c>
      <c r="AP797" s="5" t="str">
        <f t="shared" si="205"/>
        <v/>
      </c>
      <c r="AQ797" s="60">
        <v>45600.8418471759</v>
      </c>
    </row>
    <row r="798" ht="17" spans="1:43">
      <c r="A798" s="5">
        <f t="shared" si="206"/>
        <v>795</v>
      </c>
      <c r="B798" s="55" t="str">
        <f t="shared" si="207"/>
        <v>连续三月交易上升</v>
      </c>
      <c r="C798" s="2" t="str">
        <f t="shared" si="208"/>
        <v/>
      </c>
      <c r="D798" s="56" t="str">
        <f t="shared" si="200"/>
        <v>-</v>
      </c>
      <c r="E798" s="84" t="s">
        <v>2162</v>
      </c>
      <c r="F798" s="58">
        <v>45601.7809888194</v>
      </c>
      <c r="G798" s="59" t="s">
        <v>38</v>
      </c>
      <c r="H798" s="59" t="s">
        <v>39</v>
      </c>
      <c r="I798" s="59" t="s">
        <v>40</v>
      </c>
      <c r="J798" s="59" t="s">
        <v>149</v>
      </c>
      <c r="K798" s="59" t="s">
        <v>2163</v>
      </c>
      <c r="L798" s="59"/>
      <c r="M798" s="60">
        <v>46104.3631597222</v>
      </c>
      <c r="N798" s="60">
        <v>46103.8514236227</v>
      </c>
      <c r="O798" s="60">
        <v>46103.8503647569</v>
      </c>
      <c r="P798" s="60">
        <v>46078.6049849306</v>
      </c>
      <c r="Q798" s="60">
        <v>46103.8514876505</v>
      </c>
      <c r="R798" s="59">
        <v>1821</v>
      </c>
      <c r="S798" s="59">
        <v>12454</v>
      </c>
      <c r="T798" s="59">
        <v>30769.26</v>
      </c>
      <c r="U798" s="59">
        <v>26790.26</v>
      </c>
      <c r="V798" s="59">
        <v>18</v>
      </c>
      <c r="W798" s="59">
        <v>109</v>
      </c>
      <c r="X798" s="59">
        <v>248</v>
      </c>
      <c r="Y798" s="59">
        <v>221</v>
      </c>
      <c r="Z798" s="59">
        <v>161.0686585366</v>
      </c>
      <c r="AA798" s="59">
        <v>1.5865005192</v>
      </c>
      <c r="AB798" s="59">
        <v>-0.6433402023</v>
      </c>
      <c r="AC798" s="59">
        <v>1.4155875759</v>
      </c>
      <c r="AD798" s="61">
        <f>IF(AND($G798="正式版",$H798="中西医诊所"),IFERROR(R798/同类汇总数据!C$3,0),IF(AND($G798="正式版",$H798="中医诊所"),IFERROR(R798/同类汇总数据!C$4,0),IF(AND($G798="正式版",$H798="口腔诊所"),IFERROR(R798/同类汇总数据!C$5,0),IF(AND($G798="检查版",$H798="中西医诊所"),IFERROR(R798/同类汇总数据!C$6,0),IF(AND($G798="检查版",$H798="中医诊所"),IFERROR(R798/同类汇总数据!C$7,0),IF(AND($G798="检查版",$H798="口腔诊所"),IFERROR(R798/同类汇总数据!C$8,0),IF(AND($G798="互联网版",$H798="中西医诊所"),IFERROR(R798/同类汇总数据!C$9,0),IF(AND($G798="互联网版",$H798="中医诊所"),IFERROR(R798/同类汇总数据!C$10,0),IF(AND($G798="互联网版",$H798="口腔诊所"),IFERROR(R798/同类汇总数据!C$11,0))))))))))</f>
        <v>0.198978293829064</v>
      </c>
      <c r="AE798" s="61">
        <f>IF(AND($G798="正式版",$H798="中西医诊所"),IFERROR(S798/同类汇总数据!D$3,0),IF(AND($G798="正式版",$H798="中医诊所"),IFERROR(S798/同类汇总数据!D$4,0),IF(AND($G798="正式版",$H798="口腔诊所"),IFERROR(S798/同类汇总数据!D$5,0),IF(AND($G798="检查版",$H798="中西医诊所"),IFERROR(S798/同类汇总数据!D$6,0),IF(AND($G798="检查版",$H798="中医诊所"),IFERROR(S798/同类汇总数据!D$7,0),IF(AND($G798="检查版",$H798="口腔诊所"),IFERROR(S798/同类汇总数据!D$8,0),IF(AND($G798="互联网版",$H798="中西医诊所"),IFERROR(S798/同类汇总数据!D$9,0),IF(AND($G798="互联网版",$H798="中医诊所"),IFERROR(S798/同类汇总数据!D$10,0),IF(AND($G798="互联网版",$H798="口腔诊所"),IFERROR(S798/同类汇总数据!D$11,0))))))))))</f>
        <v>0.341357878299134</v>
      </c>
      <c r="AF798" s="61">
        <f>IF(AND($G798="正式版",$H798="中西医诊所"),IFERROR(T798/同类汇总数据!E$3,0),IF(AND($G798="正式版",$H798="中医诊所"),IFERROR(T798/同类汇总数据!E$4,0),IF(AND($G798="正式版",$H798="口腔诊所"),IFERROR(T798/同类汇总数据!E$5,0),IF(AND($G798="检查版",$H798="中西医诊所"),IFERROR(T798/同类汇总数据!E$6,0),IF(AND($G798="检查版",$H798="中医诊所"),IFERROR(T798/同类汇总数据!E$7,0),IF(AND($G798="检查版",$H798="口腔诊所"),IFERROR(T798/同类汇总数据!E$8,0),IF(AND($G798="互联网版",$H798="中西医诊所"),IFERROR(T798/同类汇总数据!E$9,0),IF(AND($G798="互联网版",$H798="中医诊所"),IFERROR(T798/同类汇总数据!E$10,0),IF(AND($G798="互联网版",$H798="口腔诊所"),IFERROR(T798/同类汇总数据!E$11,0))))))))))</f>
        <v>0.28198616277435</v>
      </c>
      <c r="AG798" s="61">
        <f>IF(AND($G798="正式版",$H798="中西医诊所"),IFERROR(U798/同类汇总数据!F$3,0),IF(AND($G798="正式版",$H798="中医诊所"),IFERROR(U798/同类汇总数据!F$4,0),IF(AND($G798="正式版",$H798="口腔诊所"),IFERROR(U798/同类汇总数据!F$5,0),IF(AND($G798="检查版",$H798="中西医诊所"),IFERROR(U798/同类汇总数据!F$6,0),IF(AND($G798="检查版",$H798="中医诊所"),IFERROR(U798/同类汇总数据!F$7,0),IF(AND($G798="检查版",$H798="口腔诊所"),IFERROR(U798/同类汇总数据!F$8,0),IF(AND($G798="互联网版",$H798="中西医诊所"),IFERROR(U798/同类汇总数据!F$9,0),IF(AND($G798="互联网版",$H798="中医诊所"),IFERROR(U798/同类汇总数据!F$10,0),IF(AND($G798="互联网版",$H798="口腔诊所"),IFERROR(U798/同类汇总数据!F$11,0))))))))))</f>
        <v>0.279288697694965</v>
      </c>
      <c r="AH798" s="61">
        <f>IF(AND($G798="正式版",$H798="中西医诊所"),IFERROR(V798/同类汇总数据!G$3,0),IF(AND($G798="正式版",$H798="中医诊所"),IFERROR(V798/同类汇总数据!G$4,0),IF(AND($G798="正式版",$H798="口腔诊所"),IFERROR(V798/同类汇总数据!G$5,0),IF(AND($G798="检查版",$H798="中西医诊所"),IFERROR(V798/同类汇总数据!G$6,0),IF(AND($G798="检查版",$H798="中医诊所"),IFERROR(V798/同类汇总数据!G$7,0),IF(AND($G798="检查版",$H798="口腔诊所"),IFERROR(V798/同类汇总数据!G$8,0),IF(AND($G798="互联网版",$H798="中西医诊所"),IFERROR(V798/同类汇总数据!G$9,0),IF(AND($G798="互联网版",$H798="中医诊所"),IFERROR(V798/同类汇总数据!G$10,0),IF(AND($G798="互联网版",$H798="口腔诊所"),IFERROR(V798/同类汇总数据!G$11,0))))))))))</f>
        <v>0.189871214574514</v>
      </c>
      <c r="AI798" s="61">
        <f>IF(AND($G798="正式版",$H798="中西医诊所"),IFERROR(W798/同类汇总数据!H$3,0),IF(AND($G798="正式版",$H798="中医诊所"),IFERROR(W798/同类汇总数据!H$4,0),IF(AND($G798="正式版",$H798="口腔诊所"),IFERROR(W798/同类汇总数据!H$5,0),IF(AND($G798="检查版",$H798="中西医诊所"),IFERROR(W798/同类汇总数据!H$6,0),IF(AND($G798="检查版",$H798="中医诊所"),IFERROR(W798/同类汇总数据!H$7,0),IF(AND($G798="检查版",$H798="口腔诊所"),IFERROR(W798/同类汇总数据!H$8,0),IF(AND($G798="互联网版",$H798="中西医诊所"),IFERROR(W798/同类汇总数据!H$9,0),IF(AND($G798="互联网版",$H798="中医诊所"),IFERROR(W798/同类汇总数据!H$10,0),IF(AND($G798="互联网版",$H798="口腔诊所"),IFERROR(W798/同类汇总数据!H$11,0))))))))))</f>
        <v>0.298115255186658</v>
      </c>
      <c r="AJ798" s="61">
        <f>IF(AND($G798="正式版",$H798="中西医诊所"),IFERROR(X798/同类汇总数据!I$3,0),IF(AND($G798="正式版",$H798="中医诊所"),IFERROR(X798/同类汇总数据!I$4,0),IF(AND($G798="正式版",$H798="口腔诊所"),IFERROR(X798/同类汇总数据!I$5,0),IF(AND($G798="检查版",$H798="中西医诊所"),IFERROR(X798/同类汇总数据!I$6,0),IF(AND($G798="检查版",$H798="中医诊所"),IFERROR(X798/同类汇总数据!I$7,0),IF(AND($G798="检查版",$H798="口腔诊所"),IFERROR(X798/同类汇总数据!I$8,0),IF(AND($G798="互联网版",$H798="中西医诊所"),IFERROR(X798/同类汇总数据!I$9,0),IF(AND($G798="互联网版",$H798="中医诊所"),IFERROR(X798/同类汇总数据!I$10,0),IF(AND($G798="互联网版",$H798="口腔诊所"),IFERROR(X798/同类汇总数据!I$11,0))))))))))</f>
        <v>0.219292447612316</v>
      </c>
      <c r="AK798" s="61">
        <f>IF(AND($G798="正式版",$H798="中西医诊所"),IFERROR(Y798/同类汇总数据!J$3,0),IF(AND($G798="正式版",$H798="中医诊所"),IFERROR(Y798/同类汇总数据!J$4,0),IF(AND($G798="正式版",$H798="口腔诊所"),IFERROR(Y798/同类汇总数据!J$5,0),IF(AND($G798="检查版",$H798="中西医诊所"),IFERROR(Y798/同类汇总数据!J$6,0),IF(AND($G798="检查版",$H798="中医诊所"),IFERROR(Y798/同类汇总数据!J$7,0),IF(AND($G798="检查版",$H798="口腔诊所"),IFERROR(Y798/同类汇总数据!J$8,0),IF(AND($G798="互联网版",$H798="中西医诊所"),IFERROR(Y798/同类汇总数据!J$9,0),IF(AND($G798="互联网版",$H798="中医诊所"),IFERROR(Y798/同类汇总数据!J$10,0),IF(AND($G798="互联网版",$H798="口腔诊所"),IFERROR(Y798/同类汇总数据!J$11,0))))))))))</f>
        <v>0.220827224779333</v>
      </c>
      <c r="AL798" s="62" t="str">
        <f ca="1" t="shared" si="209"/>
        <v>-</v>
      </c>
      <c r="AM798" s="62" t="str">
        <f t="shared" si="210"/>
        <v>低于同行50%</v>
      </c>
      <c r="AN798" s="5" t="str">
        <f t="shared" si="211"/>
        <v>低于同行50%</v>
      </c>
      <c r="AO798" s="63">
        <f t="shared" si="204"/>
        <v>46104.3631597222</v>
      </c>
      <c r="AP798" s="5" t="str">
        <f t="shared" si="205"/>
        <v/>
      </c>
      <c r="AQ798" s="60">
        <v>45600.8436594676</v>
      </c>
    </row>
    <row r="799" ht="17" spans="1:43">
      <c r="A799" s="5">
        <f t="shared" si="206"/>
        <v>796</v>
      </c>
      <c r="B799" s="55" t="str">
        <f t="shared" si="207"/>
        <v>连续三月交易上升</v>
      </c>
      <c r="C799" s="2" t="str">
        <f t="shared" si="208"/>
        <v/>
      </c>
      <c r="D799" s="56" t="str">
        <f t="shared" si="200"/>
        <v>-</v>
      </c>
      <c r="E799" s="84" t="s">
        <v>2164</v>
      </c>
      <c r="F799" s="58">
        <v>45601.7819618981</v>
      </c>
      <c r="G799" s="59" t="s">
        <v>38</v>
      </c>
      <c r="H799" s="59" t="s">
        <v>63</v>
      </c>
      <c r="I799" s="59" t="s">
        <v>40</v>
      </c>
      <c r="J799" s="59" t="s">
        <v>149</v>
      </c>
      <c r="K799" s="59" t="s">
        <v>2165</v>
      </c>
      <c r="L799" s="59"/>
      <c r="M799" s="60">
        <v>46103.4885648148</v>
      </c>
      <c r="N799" s="60">
        <v>46103.4971967014</v>
      </c>
      <c r="O799" s="60">
        <v>46103.4957987847</v>
      </c>
      <c r="P799" s="60">
        <v>46098.4238934144</v>
      </c>
      <c r="Q799" s="60">
        <v>46102.756549294</v>
      </c>
      <c r="R799" s="59">
        <v>3570</v>
      </c>
      <c r="S799" s="59">
        <v>16565</v>
      </c>
      <c r="T799" s="59">
        <v>35908.4</v>
      </c>
      <c r="U799" s="59">
        <v>35328.4</v>
      </c>
      <c r="V799" s="59">
        <v>11</v>
      </c>
      <c r="W799" s="59">
        <v>38</v>
      </c>
      <c r="X799" s="59">
        <v>94</v>
      </c>
      <c r="Y799" s="59">
        <v>90</v>
      </c>
      <c r="Z799" s="59">
        <v>497.5830985915</v>
      </c>
      <c r="AA799" s="59">
        <v>1.5990836916</v>
      </c>
      <c r="AB799" s="59">
        <v>-0.5086044719</v>
      </c>
      <c r="AC799" s="59">
        <v>0.7291834708</v>
      </c>
      <c r="AD799" s="61">
        <f>IF(AND($G799="正式版",$H799="中西医诊所"),IFERROR(R799/同类汇总数据!C$3,0),IF(AND($G799="正式版",$H799="中医诊所"),IFERROR(R799/同类汇总数据!C$4,0),IF(AND($G799="正式版",$H799="口腔诊所"),IFERROR(R799/同类汇总数据!C$5,0),IF(AND($G799="检查版",$H799="中西医诊所"),IFERROR(R799/同类汇总数据!C$6,0),IF(AND($G799="检查版",$H799="中医诊所"),IFERROR(R799/同类汇总数据!C$7,0),IF(AND($G799="检查版",$H799="口腔诊所"),IFERROR(R799/同类汇总数据!C$8,0),IF(AND($G799="互联网版",$H799="中西医诊所"),IFERROR(R799/同类汇总数据!C$9,0),IF(AND($G799="互联网版",$H799="中医诊所"),IFERROR(R799/同类汇总数据!C$10,0),IF(AND($G799="互联网版",$H799="口腔诊所"),IFERROR(R799/同类汇总数据!C$11,0))))))))))</f>
        <v>0.357087700591095</v>
      </c>
      <c r="AE799" s="61">
        <f>IF(AND($G799="正式版",$H799="中西医诊所"),IFERROR(S799/同类汇总数据!D$3,0),IF(AND($G799="正式版",$H799="中医诊所"),IFERROR(S799/同类汇总数据!D$4,0),IF(AND($G799="正式版",$H799="口腔诊所"),IFERROR(S799/同类汇总数据!D$5,0),IF(AND($G799="检查版",$H799="中西医诊所"),IFERROR(S799/同类汇总数据!D$6,0),IF(AND($G799="检查版",$H799="中医诊所"),IFERROR(S799/同类汇总数据!D$7,0),IF(AND($G799="检查版",$H799="口腔诊所"),IFERROR(S799/同类汇总数据!D$8,0),IF(AND($G799="互联网版",$H799="中西医诊所"),IFERROR(S799/同类汇总数据!D$9,0),IF(AND($G799="互联网版",$H799="中医诊所"),IFERROR(S799/同类汇总数据!D$10,0),IF(AND($G799="互联网版",$H799="口腔诊所"),IFERROR(S799/同类汇总数据!D$11,0))))))))))</f>
        <v>0.381411159686695</v>
      </c>
      <c r="AF799" s="61">
        <f>IF(AND($G799="正式版",$H799="中西医诊所"),IFERROR(T799/同类汇总数据!E$3,0),IF(AND($G799="正式版",$H799="中医诊所"),IFERROR(T799/同类汇总数据!E$4,0),IF(AND($G799="正式版",$H799="口腔诊所"),IFERROR(T799/同类汇总数据!E$5,0),IF(AND($G799="检查版",$H799="中西医诊所"),IFERROR(T799/同类汇总数据!E$6,0),IF(AND($G799="检查版",$H799="中医诊所"),IFERROR(T799/同类汇总数据!E$7,0),IF(AND($G799="检查版",$H799="口腔诊所"),IFERROR(T799/同类汇总数据!E$8,0),IF(AND($G799="互联网版",$H799="中西医诊所"),IFERROR(T799/同类汇总数据!E$9,0),IF(AND($G799="互联网版",$H799="中医诊所"),IFERROR(T799/同类汇总数据!E$10,0),IF(AND($G799="互联网版",$H799="口腔诊所"),IFERROR(T799/同类汇总数据!E$11,0))))))))))</f>
        <v>0.323887293354313</v>
      </c>
      <c r="AG799" s="61">
        <f>IF(AND($G799="正式版",$H799="中西医诊所"),IFERROR(U799/同类汇总数据!F$3,0),IF(AND($G799="正式版",$H799="中医诊所"),IFERROR(U799/同类汇总数据!F$4,0),IF(AND($G799="正式版",$H799="口腔诊所"),IFERROR(U799/同类汇总数据!F$5,0),IF(AND($G799="检查版",$H799="中西医诊所"),IFERROR(U799/同类汇总数据!F$6,0),IF(AND($G799="检查版",$H799="中医诊所"),IFERROR(U799/同类汇总数据!F$7,0),IF(AND($G799="检查版",$H799="口腔诊所"),IFERROR(U799/同类汇总数据!F$8,0),IF(AND($G799="互联网版",$H799="中西医诊所"),IFERROR(U799/同类汇总数据!F$9,0),IF(AND($G799="互联网版",$H799="中医诊所"),IFERROR(U799/同类汇总数据!F$10,0),IF(AND($G799="互联网版",$H799="口腔诊所"),IFERROR(U799/同类汇总数据!F$11,0))))))))))</f>
        <v>0.353644730685208</v>
      </c>
      <c r="AH799" s="61">
        <f>IF(AND($G799="正式版",$H799="中西医诊所"),IFERROR(V799/同类汇总数据!G$3,0),IF(AND($G799="正式版",$H799="中医诊所"),IFERROR(V799/同类汇总数据!G$4,0),IF(AND($G799="正式版",$H799="口腔诊所"),IFERROR(V799/同类汇总数据!G$5,0),IF(AND($G799="检查版",$H799="中西医诊所"),IFERROR(V799/同类汇总数据!G$6,0),IF(AND($G799="检查版",$H799="中医诊所"),IFERROR(V799/同类汇总数据!G$7,0),IF(AND($G799="检查版",$H799="口腔诊所"),IFERROR(V799/同类汇总数据!G$8,0),IF(AND($G799="互联网版",$H799="中西医诊所"),IFERROR(V799/同类汇总数据!G$9,0),IF(AND($G799="互联网版",$H799="中医诊所"),IFERROR(V799/同类汇总数据!G$10,0),IF(AND($G799="互联网版",$H799="口腔诊所"),IFERROR(V799/同类汇总数据!G$11,0))))))))))</f>
        <v>0.817454891352813</v>
      </c>
      <c r="AI799" s="61">
        <f>IF(AND($G799="正式版",$H799="中西医诊所"),IFERROR(W799/同类汇总数据!H$3,0),IF(AND($G799="正式版",$H799="中医诊所"),IFERROR(W799/同类汇总数据!H$4,0),IF(AND($G799="正式版",$H799="口腔诊所"),IFERROR(W799/同类汇总数据!H$5,0),IF(AND($G799="检查版",$H799="中西医诊所"),IFERROR(W799/同类汇总数据!H$6,0),IF(AND($G799="检查版",$H799="中医诊所"),IFERROR(W799/同类汇总数据!H$7,0),IF(AND($G799="检查版",$H799="口腔诊所"),IFERROR(W799/同类汇总数据!H$8,0),IF(AND($G799="互联网版",$H799="中西医诊所"),IFERROR(W799/同类汇总数据!H$9,0),IF(AND($G799="互联网版",$H799="中医诊所"),IFERROR(W799/同类汇总数据!H$10,0),IF(AND($G799="互联网版",$H799="口腔诊所"),IFERROR(W799/同类汇总数据!H$11,0))))))))))</f>
        <v>0.669175487749686</v>
      </c>
      <c r="AJ799" s="61">
        <f>IF(AND($G799="正式版",$H799="中西医诊所"),IFERROR(X799/同类汇总数据!I$3,0),IF(AND($G799="正式版",$H799="中医诊所"),IFERROR(X799/同类汇总数据!I$4,0),IF(AND($G799="正式版",$H799="口腔诊所"),IFERROR(X799/同类汇总数据!I$5,0),IF(AND($G799="检查版",$H799="中西医诊所"),IFERROR(X799/同类汇总数据!I$6,0),IF(AND($G799="检查版",$H799="中医诊所"),IFERROR(X799/同类汇总数据!I$7,0),IF(AND($G799="检查版",$H799="口腔诊所"),IFERROR(X799/同类汇总数据!I$8,0),IF(AND($G799="互联网版",$H799="中西医诊所"),IFERROR(X799/同类汇总数据!I$9,0),IF(AND($G799="互联网版",$H799="中医诊所"),IFERROR(X799/同类汇总数据!I$10,0),IF(AND($G799="互联网版",$H799="口腔诊所"),IFERROR(X799/同类汇总数据!I$11,0))))))))))</f>
        <v>0.637108881230027</v>
      </c>
      <c r="AK799" s="61">
        <f>IF(AND($G799="正式版",$H799="中西医诊所"),IFERROR(Y799/同类汇总数据!J$3,0),IF(AND($G799="正式版",$H799="中医诊所"),IFERROR(Y799/同类汇总数据!J$4,0),IF(AND($G799="正式版",$H799="口腔诊所"),IFERROR(Y799/同类汇总数据!J$5,0),IF(AND($G799="检查版",$H799="中西医诊所"),IFERROR(Y799/同类汇总数据!J$6,0),IF(AND($G799="检查版",$H799="中医诊所"),IFERROR(Y799/同类汇总数据!J$7,0),IF(AND($G799="检查版",$H799="口腔诊所"),IFERROR(Y799/同类汇总数据!J$8,0),IF(AND($G799="互联网版",$H799="中西医诊所"),IFERROR(Y799/同类汇总数据!J$9,0),IF(AND($G799="互联网版",$H799="中医诊所"),IFERROR(Y799/同类汇总数据!J$10,0),IF(AND($G799="互联网版",$H799="口腔诊所"),IFERROR(Y799/同类汇总数据!J$11,0))))))))))</f>
        <v>0.677674612276</v>
      </c>
      <c r="AL799" s="62" t="str">
        <f ca="1" t="shared" si="209"/>
        <v>-</v>
      </c>
      <c r="AM799" s="62" t="str">
        <f t="shared" si="210"/>
        <v>低于同行50%</v>
      </c>
      <c r="AN799" s="5" t="str">
        <f t="shared" si="211"/>
        <v/>
      </c>
      <c r="AO799" s="63">
        <f t="shared" si="204"/>
        <v>46103.4971967014</v>
      </c>
      <c r="AP799" s="5" t="str">
        <f t="shared" si="205"/>
        <v/>
      </c>
      <c r="AQ799" s="60">
        <v>45601.7723898264</v>
      </c>
    </row>
    <row r="800" ht="17" spans="1:43">
      <c r="A800" s="5">
        <f t="shared" ref="A800:A809" si="212">ROW()-3</f>
        <v>797</v>
      </c>
      <c r="B800" s="55" t="str">
        <f t="shared" si="207"/>
        <v>连续三月交易上升</v>
      </c>
      <c r="C800" s="2" t="str">
        <f t="shared" si="208"/>
        <v/>
      </c>
      <c r="D800" s="56" t="str">
        <f t="shared" si="200"/>
        <v>-</v>
      </c>
      <c r="E800" s="84" t="s">
        <v>2166</v>
      </c>
      <c r="F800" s="58">
        <v>45601.7827747685</v>
      </c>
      <c r="G800" s="59" t="s">
        <v>38</v>
      </c>
      <c r="H800" s="59" t="s">
        <v>63</v>
      </c>
      <c r="I800" s="59" t="s">
        <v>40</v>
      </c>
      <c r="J800" s="59" t="s">
        <v>149</v>
      </c>
      <c r="K800" s="59" t="s">
        <v>2167</v>
      </c>
      <c r="L800" s="59"/>
      <c r="M800" s="60">
        <v>46103.7472916667</v>
      </c>
      <c r="N800" s="60">
        <v>46101.5472183449</v>
      </c>
      <c r="O800" s="60">
        <v>46101.5435530093</v>
      </c>
      <c r="P800" s="60">
        <v>46101.6864776157</v>
      </c>
      <c r="Q800" s="60">
        <v>46103.7491694792</v>
      </c>
      <c r="R800" s="59">
        <v>588</v>
      </c>
      <c r="S800" s="59">
        <v>12385.9</v>
      </c>
      <c r="T800" s="59">
        <v>29411.9</v>
      </c>
      <c r="U800" s="59">
        <v>26511.9</v>
      </c>
      <c r="V800" s="59">
        <v>2</v>
      </c>
      <c r="W800" s="59">
        <v>22</v>
      </c>
      <c r="X800" s="59">
        <v>53</v>
      </c>
      <c r="Y800" s="59">
        <v>49</v>
      </c>
      <c r="Z800" s="59">
        <v>616.5558139535</v>
      </c>
      <c r="AA800" s="59">
        <v>0.7984463482</v>
      </c>
      <c r="AB800" s="59">
        <v>-0.3207416905</v>
      </c>
      <c r="AC800" s="59">
        <v>-0.0938421664</v>
      </c>
      <c r="AD800" s="61">
        <f>IF(AND($G800="正式版",$H800="中西医诊所"),IFERROR(R800/同类汇总数据!C$3,0),IF(AND($G800="正式版",$H800="中医诊所"),IFERROR(R800/同类汇总数据!C$4,0),IF(AND($G800="正式版",$H800="口腔诊所"),IFERROR(R800/同类汇总数据!C$5,0),IF(AND($G800="检查版",$H800="中西医诊所"),IFERROR(R800/同类汇总数据!C$6,0),IF(AND($G800="检查版",$H800="中医诊所"),IFERROR(R800/同类汇总数据!C$7,0),IF(AND($G800="检查版",$H800="口腔诊所"),IFERROR(R800/同类汇总数据!C$8,0),IF(AND($G800="互联网版",$H800="中西医诊所"),IFERROR(R800/同类汇总数据!C$9,0),IF(AND($G800="互联网版",$H800="中医诊所"),IFERROR(R800/同类汇总数据!C$10,0),IF(AND($G800="互联网版",$H800="口腔诊所"),IFERROR(R800/同类汇总数据!C$11,0))))))))))</f>
        <v>0.0588144448032392</v>
      </c>
      <c r="AE800" s="61">
        <f>IF(AND($G800="正式版",$H800="中西医诊所"),IFERROR(S800/同类汇总数据!D$3,0),IF(AND($G800="正式版",$H800="中医诊所"),IFERROR(S800/同类汇总数据!D$4,0),IF(AND($G800="正式版",$H800="口腔诊所"),IFERROR(S800/同类汇总数据!D$5,0),IF(AND($G800="检查版",$H800="中西医诊所"),IFERROR(S800/同类汇总数据!D$6,0),IF(AND($G800="检查版",$H800="中医诊所"),IFERROR(S800/同类汇总数据!D$7,0),IF(AND($G800="检查版",$H800="口腔诊所"),IFERROR(S800/同类汇总数据!D$8,0),IF(AND($G800="互联网版",$H800="中西医诊所"),IFERROR(S800/同类汇总数据!D$9,0),IF(AND($G800="互联网版",$H800="中医诊所"),IFERROR(S800/同类汇总数据!D$10,0),IF(AND($G800="互联网版",$H800="口腔诊所"),IFERROR(S800/同类汇总数据!D$11,0))))))))))</f>
        <v>0.285186868865888</v>
      </c>
      <c r="AF800" s="61">
        <f>IF(AND($G800="正式版",$H800="中西医诊所"),IFERROR(T800/同类汇总数据!E$3,0),IF(AND($G800="正式版",$H800="中医诊所"),IFERROR(T800/同类汇总数据!E$4,0),IF(AND($G800="正式版",$H800="口腔诊所"),IFERROR(T800/同类汇总数据!E$5,0),IF(AND($G800="检查版",$H800="中西医诊所"),IFERROR(T800/同类汇总数据!E$6,0),IF(AND($G800="检查版",$H800="中医诊所"),IFERROR(T800/同类汇总数据!E$7,0),IF(AND($G800="检查版",$H800="口腔诊所"),IFERROR(T800/同类汇总数据!E$8,0),IF(AND($G800="互联网版",$H800="中西医诊所"),IFERROR(T800/同类汇总数据!E$9,0),IF(AND($G800="互联网版",$H800="中医诊所"),IFERROR(T800/同类汇总数据!E$10,0),IF(AND($G800="互联网版",$H800="口腔诊所"),IFERROR(T800/同类汇总数据!E$11,0))))))))))</f>
        <v>0.265290034738605</v>
      </c>
      <c r="AG800" s="61">
        <f>IF(AND($G800="正式版",$H800="中西医诊所"),IFERROR(U800/同类汇总数据!F$3,0),IF(AND($G800="正式版",$H800="中医诊所"),IFERROR(U800/同类汇总数据!F$4,0),IF(AND($G800="正式版",$H800="口腔诊所"),IFERROR(U800/同类汇总数据!F$5,0),IF(AND($G800="检查版",$H800="中西医诊所"),IFERROR(U800/同类汇总数据!F$6,0),IF(AND($G800="检查版",$H800="中医诊所"),IFERROR(U800/同类汇总数据!F$7,0),IF(AND($G800="检查版",$H800="口腔诊所"),IFERROR(U800/同类汇总数据!F$8,0),IF(AND($G800="互联网版",$H800="中西医诊所"),IFERROR(U800/同类汇总数据!F$9,0),IF(AND($G800="互联网版",$H800="中医诊所"),IFERROR(U800/同类汇总数据!F$10,0),IF(AND($G800="互联网版",$H800="口腔诊所"),IFERROR(U800/同类汇总数据!F$11,0))))))))))</f>
        <v>0.265389707302147</v>
      </c>
      <c r="AH800" s="61">
        <f>IF(AND($G800="正式版",$H800="中西医诊所"),IFERROR(V800/同类汇总数据!G$3,0),IF(AND($G800="正式版",$H800="中医诊所"),IFERROR(V800/同类汇总数据!G$4,0),IF(AND($G800="正式版",$H800="口腔诊所"),IFERROR(V800/同类汇总数据!G$5,0),IF(AND($G800="检查版",$H800="中西医诊所"),IFERROR(V800/同类汇总数据!G$6,0),IF(AND($G800="检查版",$H800="中医诊所"),IFERROR(V800/同类汇总数据!G$7,0),IF(AND($G800="检查版",$H800="口腔诊所"),IFERROR(V800/同类汇总数据!G$8,0),IF(AND($G800="互联网版",$H800="中西医诊所"),IFERROR(V800/同类汇总数据!G$9,0),IF(AND($G800="互联网版",$H800="中医诊所"),IFERROR(V800/同类汇总数据!G$10,0),IF(AND($G800="互联网版",$H800="口腔诊所"),IFERROR(V800/同类汇总数据!G$11,0))))))))))</f>
        <v>0.148628162064148</v>
      </c>
      <c r="AI800" s="61">
        <f>IF(AND($G800="正式版",$H800="中西医诊所"),IFERROR(W800/同类汇总数据!H$3,0),IF(AND($G800="正式版",$H800="中医诊所"),IFERROR(W800/同类汇总数据!H$4,0),IF(AND($G800="正式版",$H800="口腔诊所"),IFERROR(W800/同类汇总数据!H$5,0),IF(AND($G800="检查版",$H800="中西医诊所"),IFERROR(W800/同类汇总数据!H$6,0),IF(AND($G800="检查版",$H800="中医诊所"),IFERROR(W800/同类汇总数据!H$7,0),IF(AND($G800="检查版",$H800="口腔诊所"),IFERROR(W800/同类汇总数据!H$8,0),IF(AND($G800="互联网版",$H800="中西医诊所"),IFERROR(W800/同类汇总数据!H$9,0),IF(AND($G800="互联网版",$H800="中医诊所"),IFERROR(W800/同类汇总数据!H$10,0),IF(AND($G800="互联网版",$H800="口腔诊所"),IFERROR(W800/同类汇总数据!H$11,0))))))))))</f>
        <v>0.387417387644555</v>
      </c>
      <c r="AJ800" s="61">
        <f>IF(AND($G800="正式版",$H800="中西医诊所"),IFERROR(X800/同类汇总数据!I$3,0),IF(AND($G800="正式版",$H800="中医诊所"),IFERROR(X800/同类汇总数据!I$4,0),IF(AND($G800="正式版",$H800="口腔诊所"),IFERROR(X800/同类汇总数据!I$5,0),IF(AND($G800="检查版",$H800="中西医诊所"),IFERROR(X800/同类汇总数据!I$6,0),IF(AND($G800="检查版",$H800="中医诊所"),IFERROR(X800/同类汇总数据!I$7,0),IF(AND($G800="检查版",$H800="口腔诊所"),IFERROR(X800/同类汇总数据!I$8,0),IF(AND($G800="互联网版",$H800="中西医诊所"),IFERROR(X800/同类汇总数据!I$9,0),IF(AND($G800="互联网版",$H800="中医诊所"),IFERROR(X800/同类汇总数据!I$10,0),IF(AND($G800="互联网版",$H800="口腔诊所"),IFERROR(X800/同类汇总数据!I$11,0))))))))))</f>
        <v>0.359220964948845</v>
      </c>
      <c r="AK800" s="61">
        <f>IF(AND($G800="正式版",$H800="中西医诊所"),IFERROR(Y800/同类汇总数据!J$3,0),IF(AND($G800="正式版",$H800="中医诊所"),IFERROR(Y800/同类汇总数据!J$4,0),IF(AND($G800="正式版",$H800="口腔诊所"),IFERROR(Y800/同类汇总数据!J$5,0),IF(AND($G800="检查版",$H800="中西医诊所"),IFERROR(Y800/同类汇总数据!J$6,0),IF(AND($G800="检查版",$H800="中医诊所"),IFERROR(Y800/同类汇总数据!J$7,0),IF(AND($G800="检查版",$H800="口腔诊所"),IFERROR(Y800/同类汇总数据!J$8,0),IF(AND($G800="互联网版",$H800="中西医诊所"),IFERROR(Y800/同类汇总数据!J$9,0),IF(AND($G800="互联网版",$H800="中医诊所"),IFERROR(Y800/同类汇总数据!J$10,0),IF(AND($G800="互联网版",$H800="口腔诊所"),IFERROR(Y800/同类汇总数据!J$11,0))))))))))</f>
        <v>0.368956177794711</v>
      </c>
      <c r="AL800" s="62" t="str">
        <f ca="1" t="shared" si="209"/>
        <v>-</v>
      </c>
      <c r="AM800" s="62" t="str">
        <f t="shared" si="210"/>
        <v>低于同行50%</v>
      </c>
      <c r="AN800" s="5" t="str">
        <f t="shared" si="211"/>
        <v>低于同行50%</v>
      </c>
      <c r="AO800" s="63">
        <f t="shared" si="204"/>
        <v>46103.7491694792</v>
      </c>
      <c r="AP800" s="5" t="str">
        <f t="shared" si="205"/>
        <v/>
      </c>
      <c r="AQ800" s="60">
        <v>45601.7797728009</v>
      </c>
    </row>
    <row r="801" ht="17" spans="1:43">
      <c r="A801" s="5">
        <f t="shared" si="212"/>
        <v>798</v>
      </c>
      <c r="B801" s="55" t="str">
        <f t="shared" si="207"/>
        <v>连续三月交易上升</v>
      </c>
      <c r="C801" s="2" t="str">
        <f t="shared" si="208"/>
        <v/>
      </c>
      <c r="D801" s="56" t="str">
        <f t="shared" si="200"/>
        <v>-</v>
      </c>
      <c r="E801" s="84" t="s">
        <v>2168</v>
      </c>
      <c r="F801" s="58">
        <v>45602.7546763889</v>
      </c>
      <c r="G801" s="59" t="s">
        <v>38</v>
      </c>
      <c r="H801" s="59" t="s">
        <v>63</v>
      </c>
      <c r="I801" s="59" t="s">
        <v>40</v>
      </c>
      <c r="J801" s="59" t="s">
        <v>121</v>
      </c>
      <c r="K801" s="59" t="s">
        <v>2169</v>
      </c>
      <c r="L801" s="59"/>
      <c r="M801" s="60">
        <v>46104.3772569444</v>
      </c>
      <c r="N801" s="60">
        <v>46103.6840729398</v>
      </c>
      <c r="O801" s="60">
        <v>46103.6836760069</v>
      </c>
      <c r="P801" s="60">
        <v>46086.6901275463</v>
      </c>
      <c r="Q801" s="60">
        <v>46103.5417168519</v>
      </c>
      <c r="R801" s="59">
        <v>8939</v>
      </c>
      <c r="S801" s="59">
        <v>27641</v>
      </c>
      <c r="T801" s="59">
        <v>79476</v>
      </c>
      <c r="U801" s="59">
        <v>75094</v>
      </c>
      <c r="V801" s="59">
        <v>12</v>
      </c>
      <c r="W801" s="59">
        <v>66</v>
      </c>
      <c r="X801" s="59">
        <v>138</v>
      </c>
      <c r="Y801" s="59">
        <v>124</v>
      </c>
      <c r="Z801" s="59">
        <v>774.1649484536</v>
      </c>
      <c r="AA801" s="59">
        <v>0.3460433406</v>
      </c>
      <c r="AB801" s="59">
        <v>-0.3439297125</v>
      </c>
      <c r="AC801" s="59">
        <v>0.5576013934</v>
      </c>
      <c r="AD801" s="61">
        <f>IF(AND($G801="正式版",$H801="中西医诊所"),IFERROR(R801/同类汇总数据!C$3,0),IF(AND($G801="正式版",$H801="中医诊所"),IFERROR(R801/同类汇总数据!C$4,0),IF(AND($G801="正式版",$H801="口腔诊所"),IFERROR(R801/同类汇总数据!C$5,0),IF(AND($G801="检查版",$H801="中西医诊所"),IFERROR(R801/同类汇总数据!C$6,0),IF(AND($G801="检查版",$H801="中医诊所"),IFERROR(R801/同类汇总数据!C$7,0),IF(AND($G801="检查版",$H801="口腔诊所"),IFERROR(R801/同类汇总数据!C$8,0),IF(AND($G801="互联网版",$H801="中西医诊所"),IFERROR(R801/同类汇总数据!C$9,0),IF(AND($G801="互联网版",$H801="中医诊所"),IFERROR(R801/同类汇总数据!C$10,0),IF(AND($G801="互联网版",$H801="口腔诊所"),IFERROR(R801/同类汇总数据!C$11,0))))))))))</f>
        <v>0.894119595401625</v>
      </c>
      <c r="AE801" s="61">
        <f>IF(AND($G801="正式版",$H801="中西医诊所"),IFERROR(S801/同类汇总数据!D$3,0),IF(AND($G801="正式版",$H801="中医诊所"),IFERROR(S801/同类汇总数据!D$4,0),IF(AND($G801="正式版",$H801="口腔诊所"),IFERROR(S801/同类汇总数据!D$5,0),IF(AND($G801="检查版",$H801="中西医诊所"),IFERROR(S801/同类汇总数据!D$6,0),IF(AND($G801="检查版",$H801="中医诊所"),IFERROR(S801/同类汇总数据!D$7,0),IF(AND($G801="检查版",$H801="口腔诊所"),IFERROR(S801/同类汇总数据!D$8,0),IF(AND($G801="互联网版",$H801="中西医诊所"),IFERROR(S801/同类汇总数据!D$9,0),IF(AND($G801="互联网版",$H801="中医诊所"),IFERROR(S801/同类汇总数据!D$10,0),IF(AND($G801="互联网版",$H801="口腔诊所"),IFERROR(S801/同类汇总数据!D$11,0))))))))))</f>
        <v>0.636437420156953</v>
      </c>
      <c r="AF801" s="61">
        <f>IF(AND($G801="正式版",$H801="中西医诊所"),IFERROR(T801/同类汇总数据!E$3,0),IF(AND($G801="正式版",$H801="中医诊所"),IFERROR(T801/同类汇总数据!E$4,0),IF(AND($G801="正式版",$H801="口腔诊所"),IFERROR(T801/同类汇总数据!E$5,0),IF(AND($G801="检查版",$H801="中西医诊所"),IFERROR(T801/同类汇总数据!E$6,0),IF(AND($G801="检查版",$H801="中医诊所"),IFERROR(T801/同类汇总数据!E$7,0),IF(AND($G801="检查版",$H801="口腔诊所"),IFERROR(T801/同类汇总数据!E$8,0),IF(AND($G801="互联网版",$H801="中西医诊所"),IFERROR(T801/同类汇总数据!E$9,0),IF(AND($G801="互联网版",$H801="中医诊所"),IFERROR(T801/同类汇总数据!E$10,0),IF(AND($G801="互联网版",$H801="口腔诊所"),IFERROR(T801/同类汇总数据!E$11,0))))))))))</f>
        <v>0.71685918967783</v>
      </c>
      <c r="AG801" s="61">
        <f>IF(AND($G801="正式版",$H801="中西医诊所"),IFERROR(U801/同类汇总数据!F$3,0),IF(AND($G801="正式版",$H801="中医诊所"),IFERROR(U801/同类汇总数据!F$4,0),IF(AND($G801="正式版",$H801="口腔诊所"),IFERROR(U801/同类汇总数据!F$5,0),IF(AND($G801="检查版",$H801="中西医诊所"),IFERROR(U801/同类汇总数据!F$6,0),IF(AND($G801="检查版",$H801="中医诊所"),IFERROR(U801/同类汇总数据!F$7,0),IF(AND($G801="检查版",$H801="口腔诊所"),IFERROR(U801/同类汇总数据!F$8,0),IF(AND($G801="互联网版",$H801="中西医诊所"),IFERROR(U801/同类汇总数据!F$9,0),IF(AND($G801="互联网版",$H801="中医诊所"),IFERROR(U801/同类汇总数据!F$10,0),IF(AND($G801="互联网版",$H801="口腔诊所"),IFERROR(U801/同类汇总数据!F$11,0))))))))))</f>
        <v>0.751706768664163</v>
      </c>
      <c r="AH801" s="61">
        <f>IF(AND($G801="正式版",$H801="中西医诊所"),IFERROR(V801/同类汇总数据!G$3,0),IF(AND($G801="正式版",$H801="中医诊所"),IFERROR(V801/同类汇总数据!G$4,0),IF(AND($G801="正式版",$H801="口腔诊所"),IFERROR(V801/同类汇总数据!G$5,0),IF(AND($G801="检查版",$H801="中西医诊所"),IFERROR(V801/同类汇总数据!G$6,0),IF(AND($G801="检查版",$H801="中医诊所"),IFERROR(V801/同类汇总数据!G$7,0),IF(AND($G801="检查版",$H801="口腔诊所"),IFERROR(V801/同类汇总数据!G$8,0),IF(AND($G801="互联网版",$H801="中西医诊所"),IFERROR(V801/同类汇总数据!G$9,0),IF(AND($G801="互联网版",$H801="中医诊所"),IFERROR(V801/同类汇总数据!G$10,0),IF(AND($G801="互联网版",$H801="口腔诊所"),IFERROR(V801/同类汇总数据!G$11,0))))))))))</f>
        <v>0.891768972384888</v>
      </c>
      <c r="AI801" s="61">
        <f>IF(AND($G801="正式版",$H801="中西医诊所"),IFERROR(W801/同类汇总数据!H$3,0),IF(AND($G801="正式版",$H801="中医诊所"),IFERROR(W801/同类汇总数据!H$4,0),IF(AND($G801="正式版",$H801="口腔诊所"),IFERROR(W801/同类汇总数据!H$5,0),IF(AND($G801="检查版",$H801="中西医诊所"),IFERROR(W801/同类汇总数据!H$6,0),IF(AND($G801="检查版",$H801="中医诊所"),IFERROR(W801/同类汇总数据!H$7,0),IF(AND($G801="检查版",$H801="口腔诊所"),IFERROR(W801/同类汇总数据!H$8,0),IF(AND($G801="互联网版",$H801="中西医诊所"),IFERROR(W801/同类汇总数据!H$9,0),IF(AND($G801="互联网版",$H801="中医诊所"),IFERROR(W801/同类汇总数据!H$10,0),IF(AND($G801="互联网版",$H801="口腔诊所"),IFERROR(W801/同类汇总数据!H$11,0))))))))))</f>
        <v>1.16225216293367</v>
      </c>
      <c r="AJ801" s="61">
        <f>IF(AND($G801="正式版",$H801="中西医诊所"),IFERROR(X801/同类汇总数据!I$3,0),IF(AND($G801="正式版",$H801="中医诊所"),IFERROR(X801/同类汇总数据!I$4,0),IF(AND($G801="正式版",$H801="口腔诊所"),IFERROR(X801/同类汇总数据!I$5,0),IF(AND($G801="检查版",$H801="中西医诊所"),IFERROR(X801/同类汇总数据!I$6,0),IF(AND($G801="检查版",$H801="中医诊所"),IFERROR(X801/同类汇总数据!I$7,0),IF(AND($G801="检查版",$H801="口腔诊所"),IFERROR(X801/同类汇总数据!I$8,0),IF(AND($G801="互联网版",$H801="中西医诊所"),IFERROR(X801/同类汇总数据!I$9,0),IF(AND($G801="互联网版",$H801="中医诊所"),IFERROR(X801/同类汇总数据!I$10,0),IF(AND($G801="互联网版",$H801="口腔诊所"),IFERROR(X801/同类汇总数据!I$11,0))))))))))</f>
        <v>0.935330059678124</v>
      </c>
      <c r="AK801" s="61">
        <f>IF(AND($G801="正式版",$H801="中西医诊所"),IFERROR(Y801/同类汇总数据!J$3,0),IF(AND($G801="正式版",$H801="中医诊所"),IFERROR(Y801/同类汇总数据!J$4,0),IF(AND($G801="正式版",$H801="口腔诊所"),IFERROR(Y801/同类汇总数据!J$5,0),IF(AND($G801="检查版",$H801="中西医诊所"),IFERROR(Y801/同类汇总数据!J$6,0),IF(AND($G801="检查版",$H801="中医诊所"),IFERROR(Y801/同类汇总数据!J$7,0),IF(AND($G801="检查版",$H801="口腔诊所"),IFERROR(Y801/同类汇总数据!J$8,0),IF(AND($G801="互联网版",$H801="中西医诊所"),IFERROR(Y801/同类汇总数据!J$9,0),IF(AND($G801="互联网版",$H801="中医诊所"),IFERROR(Y801/同类汇总数据!J$10,0),IF(AND($G801="互联网版",$H801="口腔诊所"),IFERROR(Y801/同类汇总数据!J$11,0))))))))))</f>
        <v>0.933685021358045</v>
      </c>
      <c r="AL801" s="62" t="str">
        <f ca="1" t="shared" si="209"/>
        <v>-</v>
      </c>
      <c r="AM801" s="62" t="str">
        <f t="shared" si="210"/>
        <v/>
      </c>
      <c r="AN801" s="5" t="str">
        <f t="shared" si="211"/>
        <v/>
      </c>
      <c r="AO801" s="63">
        <f t="shared" si="204"/>
        <v>46104.3772569444</v>
      </c>
      <c r="AP801" s="5" t="str">
        <f t="shared" si="205"/>
        <v/>
      </c>
      <c r="AQ801" s="60">
        <v>45601.7809888194</v>
      </c>
    </row>
    <row r="802" ht="17" spans="1:43">
      <c r="A802" s="5">
        <f t="shared" si="212"/>
        <v>799</v>
      </c>
      <c r="B802" s="55" t="str">
        <f t="shared" si="207"/>
        <v>连续三月交易上升</v>
      </c>
      <c r="C802" s="2" t="str">
        <f t="shared" si="208"/>
        <v/>
      </c>
      <c r="D802" s="56" t="str">
        <f t="shared" si="200"/>
        <v>-</v>
      </c>
      <c r="E802" s="84" t="s">
        <v>2170</v>
      </c>
      <c r="F802" s="58">
        <v>45602.7578329745</v>
      </c>
      <c r="G802" s="59" t="s">
        <v>38</v>
      </c>
      <c r="H802" s="59" t="s">
        <v>63</v>
      </c>
      <c r="I802" s="59" t="s">
        <v>40</v>
      </c>
      <c r="J802" s="59" t="s">
        <v>78</v>
      </c>
      <c r="K802" s="59" t="s">
        <v>2171</v>
      </c>
      <c r="L802" s="59" t="s">
        <v>80</v>
      </c>
      <c r="M802" s="60">
        <v>46103.7534375</v>
      </c>
      <c r="N802" s="60">
        <v>46103.7567657523</v>
      </c>
      <c r="O802" s="60">
        <v>46103.7563593518</v>
      </c>
      <c r="P802" s="60">
        <v>46102.4295584028</v>
      </c>
      <c r="Q802" s="60">
        <v>46103.7567721296</v>
      </c>
      <c r="R802" s="59">
        <v>5276.7</v>
      </c>
      <c r="S802" s="59">
        <v>22572.6</v>
      </c>
      <c r="T802" s="59">
        <v>36393.4</v>
      </c>
      <c r="U802" s="59">
        <v>33286.8</v>
      </c>
      <c r="V802" s="59">
        <v>6</v>
      </c>
      <c r="W802" s="59">
        <v>21</v>
      </c>
      <c r="X802" s="59">
        <v>35</v>
      </c>
      <c r="Y802" s="59">
        <v>32</v>
      </c>
      <c r="Z802" s="85" t="s">
        <v>2172</v>
      </c>
      <c r="AA802" s="59">
        <v>3.0060696411</v>
      </c>
      <c r="AB802" s="59">
        <v>-0.3116952921</v>
      </c>
      <c r="AC802" s="59">
        <v>-0.2546209459</v>
      </c>
      <c r="AD802" s="61">
        <f>IF(AND($G802="正式版",$H802="中西医诊所"),IFERROR(R802/同类汇总数据!C$3,0),IF(AND($G802="正式版",$H802="中医诊所"),IFERROR(R802/同类汇总数据!C$4,0),IF(AND($G802="正式版",$H802="口腔诊所"),IFERROR(R802/同类汇总数据!C$5,0),IF(AND($G802="检查版",$H802="中西医诊所"),IFERROR(R802/同类汇总数据!C$6,0),IF(AND($G802="检查版",$H802="中医诊所"),IFERROR(R802/同类汇总数据!C$7,0),IF(AND($G802="检查版",$H802="口腔诊所"),IFERROR(R802/同类汇总数据!C$8,0),IF(AND($G802="互联网版",$H802="中西医诊所"),IFERROR(R802/同类汇总数据!C$9,0),IF(AND($G802="互联网版",$H802="中医诊所"),IFERROR(R802/同类汇总数据!C$10,0),IF(AND($G802="互联网版",$H802="口腔诊所"),IFERROR(R802/同类汇总数据!C$11,0))))))))))</f>
        <v>0.527799627369477</v>
      </c>
      <c r="AE802" s="61">
        <f>IF(AND($G802="正式版",$H802="中西医诊所"),IFERROR(S802/同类汇总数据!D$3,0),IF(AND($G802="正式版",$H802="中医诊所"),IFERROR(S802/同类汇总数据!D$4,0),IF(AND($G802="正式版",$H802="口腔诊所"),IFERROR(S802/同类汇总数据!D$5,0),IF(AND($G802="检查版",$H802="中西医诊所"),IFERROR(S802/同类汇总数据!D$6,0),IF(AND($G802="检查版",$H802="中医诊所"),IFERROR(S802/同类汇总数据!D$7,0),IF(AND($G802="检查版",$H802="口腔诊所"),IFERROR(S802/同类汇总数据!D$8,0),IF(AND($G802="互联网版",$H802="中西医诊所"),IFERROR(S802/同类汇总数据!D$9,0),IF(AND($G802="互联网版",$H802="中医诊所"),IFERROR(S802/同类汇总数据!D$10,0),IF(AND($G802="互联网版",$H802="口腔诊所"),IFERROR(S802/同类汇总数据!D$11,0))))))))))</f>
        <v>0.519736887603012</v>
      </c>
      <c r="AF802" s="61">
        <f>IF(AND($G802="正式版",$H802="中西医诊所"),IFERROR(T802/同类汇总数据!E$3,0),IF(AND($G802="正式版",$H802="中医诊所"),IFERROR(T802/同类汇总数据!E$4,0),IF(AND($G802="正式版",$H802="口腔诊所"),IFERROR(T802/同类汇总数据!E$5,0),IF(AND($G802="检查版",$H802="中西医诊所"),IFERROR(T802/同类汇总数据!E$6,0),IF(AND($G802="检查版",$H802="中医诊所"),IFERROR(T802/同类汇总数据!E$7,0),IF(AND($G802="检查版",$H802="口腔诊所"),IFERROR(T802/同类汇总数据!E$8,0),IF(AND($G802="互联网版",$H802="中西医诊所"),IFERROR(T802/同类汇总数据!E$9,0),IF(AND($G802="互联网版",$H802="中医诊所"),IFERROR(T802/同类汇总数据!E$10,0),IF(AND($G802="互联网版",$H802="口腔诊所"),IFERROR(T802/同类汇总数据!E$11,0))))))))))</f>
        <v>0.328261905903935</v>
      </c>
      <c r="AG802" s="61">
        <f>IF(AND($G802="正式版",$H802="中西医诊所"),IFERROR(U802/同类汇总数据!F$3,0),IF(AND($G802="正式版",$H802="中医诊所"),IFERROR(U802/同类汇总数据!F$4,0),IF(AND($G802="正式版",$H802="口腔诊所"),IFERROR(U802/同类汇总数据!F$5,0),IF(AND($G802="检查版",$H802="中西医诊所"),IFERROR(U802/同类汇总数据!F$6,0),IF(AND($G802="检查版",$H802="中医诊所"),IFERROR(U802/同类汇总数据!F$7,0),IF(AND($G802="检查版",$H802="口腔诊所"),IFERROR(U802/同类汇总数据!F$8,0),IF(AND($G802="互联网版",$H802="中西医诊所"),IFERROR(U802/同类汇总数据!F$9,0),IF(AND($G802="互联网版",$H802="中医诊所"),IFERROR(U802/同类汇总数据!F$10,0),IF(AND($G802="互联网版",$H802="口腔诊所"),IFERROR(U802/同类汇总数据!F$11,0))))))))))</f>
        <v>0.333207884347222</v>
      </c>
      <c r="AH802" s="61">
        <f>IF(AND($G802="正式版",$H802="中西医诊所"),IFERROR(V802/同类汇总数据!G$3,0),IF(AND($G802="正式版",$H802="中医诊所"),IFERROR(V802/同类汇总数据!G$4,0),IF(AND($G802="正式版",$H802="口腔诊所"),IFERROR(V802/同类汇总数据!G$5,0),IF(AND($G802="检查版",$H802="中西医诊所"),IFERROR(V802/同类汇总数据!G$6,0),IF(AND($G802="检查版",$H802="中医诊所"),IFERROR(V802/同类汇总数据!G$7,0),IF(AND($G802="检查版",$H802="口腔诊所"),IFERROR(V802/同类汇总数据!G$8,0),IF(AND($G802="互联网版",$H802="中西医诊所"),IFERROR(V802/同类汇总数据!G$9,0),IF(AND($G802="互联网版",$H802="中医诊所"),IFERROR(V802/同类汇总数据!G$10,0),IF(AND($G802="互联网版",$H802="口腔诊所"),IFERROR(V802/同类汇总数据!G$11,0))))))))))</f>
        <v>0.445884486192444</v>
      </c>
      <c r="AI802" s="61">
        <f>IF(AND($G802="正式版",$H802="中西医诊所"),IFERROR(W802/同类汇总数据!H$3,0),IF(AND($G802="正式版",$H802="中医诊所"),IFERROR(W802/同类汇总数据!H$4,0),IF(AND($G802="正式版",$H802="口腔诊所"),IFERROR(W802/同类汇总数据!H$5,0),IF(AND($G802="检查版",$H802="中西医诊所"),IFERROR(W802/同类汇总数据!H$6,0),IF(AND($G802="检查版",$H802="中医诊所"),IFERROR(W802/同类汇总数据!H$7,0),IF(AND($G802="检查版",$H802="口腔诊所"),IFERROR(W802/同类汇总数据!H$8,0),IF(AND($G802="互联网版",$H802="中西医诊所"),IFERROR(W802/同类汇总数据!H$9,0),IF(AND($G802="互联网版",$H802="中医诊所"),IFERROR(W802/同类汇总数据!H$10,0),IF(AND($G802="互联网版",$H802="口腔诊所"),IFERROR(W802/同类汇总数据!H$11,0))))))))))</f>
        <v>0.369807506387984</v>
      </c>
      <c r="AJ802" s="61">
        <f>IF(AND($G802="正式版",$H802="中西医诊所"),IFERROR(X802/同类汇总数据!I$3,0),IF(AND($G802="正式版",$H802="中医诊所"),IFERROR(X802/同类汇总数据!I$4,0),IF(AND($G802="正式版",$H802="口腔诊所"),IFERROR(X802/同类汇总数据!I$5,0),IF(AND($G802="检查版",$H802="中西医诊所"),IFERROR(X802/同类汇总数据!I$6,0),IF(AND($G802="检查版",$H802="中医诊所"),IFERROR(X802/同类汇总数据!I$7,0),IF(AND($G802="检查版",$H802="口腔诊所"),IFERROR(X802/同类汇总数据!I$8,0),IF(AND($G802="互联网版",$H802="中西医诊所"),IFERROR(X802/同类汇总数据!I$9,0),IF(AND($G802="互联网版",$H802="中医诊所"),IFERROR(X802/同类汇总数据!I$10,0),IF(AND($G802="互联网版",$H802="口腔诊所"),IFERROR(X802/同类汇总数据!I$11,0))))))))))</f>
        <v>0.23722139194735</v>
      </c>
      <c r="AK802" s="61">
        <f>IF(AND($G802="正式版",$H802="中西医诊所"),IFERROR(Y802/同类汇总数据!J$3,0),IF(AND($G802="正式版",$H802="中医诊所"),IFERROR(Y802/同类汇总数据!J$4,0),IF(AND($G802="正式版",$H802="口腔诊所"),IFERROR(Y802/同类汇总数据!J$5,0),IF(AND($G802="检查版",$H802="中西医诊所"),IFERROR(Y802/同类汇总数据!J$6,0),IF(AND($G802="检查版",$H802="中医诊所"),IFERROR(Y802/同类汇总数据!J$7,0),IF(AND($G802="检查版",$H802="口腔诊所"),IFERROR(Y802/同类汇总数据!J$8,0),IF(AND($G802="互联网版",$H802="中西医诊所"),IFERROR(Y802/同类汇总数据!J$9,0),IF(AND($G802="互联网版",$H802="中医诊所"),IFERROR(Y802/同类汇总数据!J$10,0),IF(AND($G802="互联网版",$H802="口腔诊所"),IFERROR(Y802/同类汇总数据!J$11,0))))))))))</f>
        <v>0.240950973253689</v>
      </c>
      <c r="AL802" s="62" t="str">
        <f ca="1" t="shared" si="209"/>
        <v>-</v>
      </c>
      <c r="AM802" s="62" t="str">
        <f t="shared" si="210"/>
        <v/>
      </c>
      <c r="AN802" s="5" t="str">
        <f t="shared" si="211"/>
        <v>低于同行50%</v>
      </c>
      <c r="AO802" s="63">
        <f t="shared" si="204"/>
        <v>46103.7567721296</v>
      </c>
      <c r="AP802" s="5" t="str">
        <f t="shared" si="205"/>
        <v/>
      </c>
      <c r="AQ802" s="60">
        <v>45601.7819618981</v>
      </c>
    </row>
    <row r="803" ht="17" spans="1:43">
      <c r="A803" s="5">
        <f t="shared" si="212"/>
        <v>800</v>
      </c>
      <c r="B803" s="55" t="str">
        <f t="shared" si="207"/>
        <v>无交易</v>
      </c>
      <c r="C803" s="2" t="str">
        <f t="shared" si="208"/>
        <v/>
      </c>
      <c r="D803" s="56" t="str">
        <f t="shared" si="200"/>
        <v>流失</v>
      </c>
      <c r="E803" s="84" t="s">
        <v>2173</v>
      </c>
      <c r="F803" s="58">
        <v>45604.6622560648</v>
      </c>
      <c r="G803" s="59" t="s">
        <v>60</v>
      </c>
      <c r="H803" s="59" t="s">
        <v>39</v>
      </c>
      <c r="I803" s="59" t="s">
        <v>40</v>
      </c>
      <c r="J803" s="59" t="s">
        <v>270</v>
      </c>
      <c r="K803" s="59" t="s">
        <v>2174</v>
      </c>
      <c r="L803" s="59" t="s">
        <v>1302</v>
      </c>
      <c r="M803" s="60">
        <v>45894.6906365741</v>
      </c>
      <c r="N803" s="60">
        <v>45712.4623131597</v>
      </c>
      <c r="O803" s="60">
        <v>45712.4620496528</v>
      </c>
      <c r="P803" s="60"/>
      <c r="Q803" s="60">
        <v>45712.4623259375</v>
      </c>
      <c r="R803" s="59"/>
      <c r="S803" s="59"/>
      <c r="T803" s="59"/>
      <c r="U803" s="59"/>
      <c r="V803" s="59"/>
      <c r="W803" s="59"/>
      <c r="X803" s="59"/>
      <c r="Y803" s="59"/>
      <c r="Z803" s="59"/>
      <c r="AA803" s="59"/>
      <c r="AB803" s="59"/>
      <c r="AC803" s="59"/>
      <c r="AD803" s="61">
        <f>IF(AND($G803="正式版",$H803="中西医诊所"),IFERROR(R803/同类汇总数据!C$3,0),IF(AND($G803="正式版",$H803="中医诊所"),IFERROR(R803/同类汇总数据!C$4,0),IF(AND($G803="正式版",$H803="口腔诊所"),IFERROR(R803/同类汇总数据!C$5,0),IF(AND($G803="检查版",$H803="中西医诊所"),IFERROR(R803/同类汇总数据!C$6,0),IF(AND($G803="检查版",$H803="中医诊所"),IFERROR(R803/同类汇总数据!C$7,0),IF(AND($G803="检查版",$H803="口腔诊所"),IFERROR(R803/同类汇总数据!C$8,0),IF(AND($G803="互联网版",$H803="中西医诊所"),IFERROR(R803/同类汇总数据!C$9,0),IF(AND($G803="互联网版",$H803="中医诊所"),IFERROR(R803/同类汇总数据!C$10,0),IF(AND($G803="互联网版",$H803="口腔诊所"),IFERROR(R803/同类汇总数据!C$11,0))))))))))</f>
        <v>0</v>
      </c>
      <c r="AE803" s="61">
        <f>IF(AND($G803="正式版",$H803="中西医诊所"),IFERROR(S803/同类汇总数据!D$3,0),IF(AND($G803="正式版",$H803="中医诊所"),IFERROR(S803/同类汇总数据!D$4,0),IF(AND($G803="正式版",$H803="口腔诊所"),IFERROR(S803/同类汇总数据!D$5,0),IF(AND($G803="检查版",$H803="中西医诊所"),IFERROR(S803/同类汇总数据!D$6,0),IF(AND($G803="检查版",$H803="中医诊所"),IFERROR(S803/同类汇总数据!D$7,0),IF(AND($G803="检查版",$H803="口腔诊所"),IFERROR(S803/同类汇总数据!D$8,0),IF(AND($G803="互联网版",$H803="中西医诊所"),IFERROR(S803/同类汇总数据!D$9,0),IF(AND($G803="互联网版",$H803="中医诊所"),IFERROR(S803/同类汇总数据!D$10,0),IF(AND($G803="互联网版",$H803="口腔诊所"),IFERROR(S803/同类汇总数据!D$11,0))))))))))</f>
        <v>0</v>
      </c>
      <c r="AF803" s="61">
        <f>IF(AND($G803="正式版",$H803="中西医诊所"),IFERROR(T803/同类汇总数据!E$3,0),IF(AND($G803="正式版",$H803="中医诊所"),IFERROR(T803/同类汇总数据!E$4,0),IF(AND($G803="正式版",$H803="口腔诊所"),IFERROR(T803/同类汇总数据!E$5,0),IF(AND($G803="检查版",$H803="中西医诊所"),IFERROR(T803/同类汇总数据!E$6,0),IF(AND($G803="检查版",$H803="中医诊所"),IFERROR(T803/同类汇总数据!E$7,0),IF(AND($G803="检查版",$H803="口腔诊所"),IFERROR(T803/同类汇总数据!E$8,0),IF(AND($G803="互联网版",$H803="中西医诊所"),IFERROR(T803/同类汇总数据!E$9,0),IF(AND($G803="互联网版",$H803="中医诊所"),IFERROR(T803/同类汇总数据!E$10,0),IF(AND($G803="互联网版",$H803="口腔诊所"),IFERROR(T803/同类汇总数据!E$11,0))))))))))</f>
        <v>0</v>
      </c>
      <c r="AG803" s="61">
        <f>IF(AND($G803="正式版",$H803="中西医诊所"),IFERROR(U803/同类汇总数据!F$3,0),IF(AND($G803="正式版",$H803="中医诊所"),IFERROR(U803/同类汇总数据!F$4,0),IF(AND($G803="正式版",$H803="口腔诊所"),IFERROR(U803/同类汇总数据!F$5,0),IF(AND($G803="检查版",$H803="中西医诊所"),IFERROR(U803/同类汇总数据!F$6,0),IF(AND($G803="检查版",$H803="中医诊所"),IFERROR(U803/同类汇总数据!F$7,0),IF(AND($G803="检查版",$H803="口腔诊所"),IFERROR(U803/同类汇总数据!F$8,0),IF(AND($G803="互联网版",$H803="中西医诊所"),IFERROR(U803/同类汇总数据!F$9,0),IF(AND($G803="互联网版",$H803="中医诊所"),IFERROR(U803/同类汇总数据!F$10,0),IF(AND($G803="互联网版",$H803="口腔诊所"),IFERROR(U803/同类汇总数据!F$11,0))))))))))</f>
        <v>0</v>
      </c>
      <c r="AH803" s="61">
        <f>IF(AND($G803="正式版",$H803="中西医诊所"),IFERROR(V803/同类汇总数据!G$3,0),IF(AND($G803="正式版",$H803="中医诊所"),IFERROR(V803/同类汇总数据!G$4,0),IF(AND($G803="正式版",$H803="口腔诊所"),IFERROR(V803/同类汇总数据!G$5,0),IF(AND($G803="检查版",$H803="中西医诊所"),IFERROR(V803/同类汇总数据!G$6,0),IF(AND($G803="检查版",$H803="中医诊所"),IFERROR(V803/同类汇总数据!G$7,0),IF(AND($G803="检查版",$H803="口腔诊所"),IFERROR(V803/同类汇总数据!G$8,0),IF(AND($G803="互联网版",$H803="中西医诊所"),IFERROR(V803/同类汇总数据!G$9,0),IF(AND($G803="互联网版",$H803="中医诊所"),IFERROR(V803/同类汇总数据!G$10,0),IF(AND($G803="互联网版",$H803="口腔诊所"),IFERROR(V803/同类汇总数据!G$11,0))))))))))</f>
        <v>0</v>
      </c>
      <c r="AI803" s="61">
        <f>IF(AND($G803="正式版",$H803="中西医诊所"),IFERROR(W803/同类汇总数据!H$3,0),IF(AND($G803="正式版",$H803="中医诊所"),IFERROR(W803/同类汇总数据!H$4,0),IF(AND($G803="正式版",$H803="口腔诊所"),IFERROR(W803/同类汇总数据!H$5,0),IF(AND($G803="检查版",$H803="中西医诊所"),IFERROR(W803/同类汇总数据!H$6,0),IF(AND($G803="检查版",$H803="中医诊所"),IFERROR(W803/同类汇总数据!H$7,0),IF(AND($G803="检查版",$H803="口腔诊所"),IFERROR(W803/同类汇总数据!H$8,0),IF(AND($G803="互联网版",$H803="中西医诊所"),IFERROR(W803/同类汇总数据!H$9,0),IF(AND($G803="互联网版",$H803="中医诊所"),IFERROR(W803/同类汇总数据!H$10,0),IF(AND($G803="互联网版",$H803="口腔诊所"),IFERROR(W803/同类汇总数据!H$11,0))))))))))</f>
        <v>0</v>
      </c>
      <c r="AJ803" s="61">
        <f>IF(AND($G803="正式版",$H803="中西医诊所"),IFERROR(X803/同类汇总数据!I$3,0),IF(AND($G803="正式版",$H803="中医诊所"),IFERROR(X803/同类汇总数据!I$4,0),IF(AND($G803="正式版",$H803="口腔诊所"),IFERROR(X803/同类汇总数据!I$5,0),IF(AND($G803="检查版",$H803="中西医诊所"),IFERROR(X803/同类汇总数据!I$6,0),IF(AND($G803="检查版",$H803="中医诊所"),IFERROR(X803/同类汇总数据!I$7,0),IF(AND($G803="检查版",$H803="口腔诊所"),IFERROR(X803/同类汇总数据!I$8,0),IF(AND($G803="互联网版",$H803="中西医诊所"),IFERROR(X803/同类汇总数据!I$9,0),IF(AND($G803="互联网版",$H803="中医诊所"),IFERROR(X803/同类汇总数据!I$10,0),IF(AND($G803="互联网版",$H803="口腔诊所"),IFERROR(X803/同类汇总数据!I$11,0))))))))))</f>
        <v>0</v>
      </c>
      <c r="AK803" s="61">
        <f>IF(AND($G803="正式版",$H803="中西医诊所"),IFERROR(Y803/同类汇总数据!J$3,0),IF(AND($G803="正式版",$H803="中医诊所"),IFERROR(Y803/同类汇总数据!J$4,0),IF(AND($G803="正式版",$H803="口腔诊所"),IFERROR(Y803/同类汇总数据!J$5,0),IF(AND($G803="检查版",$H803="中西医诊所"),IFERROR(Y803/同类汇总数据!J$6,0),IF(AND($G803="检查版",$H803="中医诊所"),IFERROR(Y803/同类汇总数据!J$7,0),IF(AND($G803="检查版",$H803="口腔诊所"),IFERROR(Y803/同类汇总数据!J$8,0),IF(AND($G803="互联网版",$H803="中西医诊所"),IFERROR(Y803/同类汇总数据!J$9,0),IF(AND($G803="互联网版",$H803="中医诊所"),IFERROR(Y803/同类汇总数据!J$10,0),IF(AND($G803="互联网版",$H803="口腔诊所"),IFERROR(Y803/同类汇总数据!J$11,0))))))))))</f>
        <v>0</v>
      </c>
      <c r="AL803" s="62" t="str">
        <f ca="1" t="shared" si="209"/>
        <v>今年内未操作</v>
      </c>
      <c r="AM803" s="62" t="str">
        <f t="shared" si="210"/>
        <v>低于同行20%</v>
      </c>
      <c r="AN803" s="5" t="str">
        <f t="shared" si="211"/>
        <v>低于同行20%</v>
      </c>
      <c r="AO803" s="63">
        <f t="shared" si="204"/>
        <v>45894.6906365741</v>
      </c>
      <c r="AP803" s="5" t="str">
        <f t="shared" si="205"/>
        <v/>
      </c>
      <c r="AQ803" s="60">
        <v>45601.7827747685</v>
      </c>
    </row>
    <row r="804" ht="17" spans="1:43">
      <c r="A804" s="5">
        <f t="shared" si="212"/>
        <v>801</v>
      </c>
      <c r="B804" s="55" t="str">
        <f t="shared" si="207"/>
        <v>交易波动较大</v>
      </c>
      <c r="C804" s="2" t="str">
        <f t="shared" si="208"/>
        <v/>
      </c>
      <c r="D804" s="56" t="str">
        <f t="shared" si="200"/>
        <v>-</v>
      </c>
      <c r="E804" s="84" t="s">
        <v>2175</v>
      </c>
      <c r="F804" s="58">
        <v>45604.6952708796</v>
      </c>
      <c r="G804" s="59" t="s">
        <v>38</v>
      </c>
      <c r="H804" s="59" t="s">
        <v>63</v>
      </c>
      <c r="I804" s="59" t="s">
        <v>40</v>
      </c>
      <c r="J804" s="59" t="s">
        <v>53</v>
      </c>
      <c r="K804" s="59" t="s">
        <v>2176</v>
      </c>
      <c r="L804" s="59"/>
      <c r="M804" s="60">
        <v>46103.3715972222</v>
      </c>
      <c r="N804" s="60">
        <v>46103.4540187731</v>
      </c>
      <c r="O804" s="60">
        <v>46103.4532684259</v>
      </c>
      <c r="P804" s="60">
        <v>46100.6161633565</v>
      </c>
      <c r="Q804" s="60">
        <v>46103.4540676505</v>
      </c>
      <c r="R804" s="59">
        <v>13564</v>
      </c>
      <c r="S804" s="59">
        <v>41407</v>
      </c>
      <c r="T804" s="59">
        <v>140166</v>
      </c>
      <c r="U804" s="59">
        <v>129490</v>
      </c>
      <c r="V804" s="59">
        <v>10</v>
      </c>
      <c r="W804" s="59">
        <v>39</v>
      </c>
      <c r="X804" s="59">
        <v>116</v>
      </c>
      <c r="Y804" s="59">
        <v>105</v>
      </c>
      <c r="Z804" s="85" t="s">
        <v>2177</v>
      </c>
      <c r="AA804" s="59">
        <v>0.1563294144</v>
      </c>
      <c r="AB804" s="59">
        <v>-0.4311517077</v>
      </c>
      <c r="AC804" s="59">
        <v>-0.0162217916</v>
      </c>
      <c r="AD804" s="61">
        <f>IF(AND($G804="正式版",$H804="中西医诊所"),IFERROR(R804/同类汇总数据!C$3,0),IF(AND($G804="正式版",$H804="中医诊所"),IFERROR(R804/同类汇总数据!C$4,0),IF(AND($G804="正式版",$H804="口腔诊所"),IFERROR(R804/同类汇总数据!C$5,0),IF(AND($G804="检查版",$H804="中西医诊所"),IFERROR(R804/同类汇总数据!C$6,0),IF(AND($G804="检查版",$H804="中医诊所"),IFERROR(R804/同类汇总数据!C$7,0),IF(AND($G804="检查版",$H804="口腔诊所"),IFERROR(R804/同类汇总数据!C$8,0),IF(AND($G804="互联网版",$H804="中西医诊所"),IFERROR(R804/同类汇总数据!C$9,0),IF(AND($G804="互联网版",$H804="中医诊所"),IFERROR(R804/同类汇总数据!C$10,0),IF(AND($G804="互联网版",$H804="口腔诊所"),IFERROR(R804/同类汇总数据!C$11,0))))))))))</f>
        <v>1.35673321311418</v>
      </c>
      <c r="AE804" s="61">
        <f>IF(AND($G804="正式版",$H804="中西医诊所"),IFERROR(S804/同类汇总数据!D$3,0),IF(AND($G804="正式版",$H804="中医诊所"),IFERROR(S804/同类汇总数据!D$4,0),IF(AND($G804="正式版",$H804="口腔诊所"),IFERROR(S804/同类汇总数据!D$5,0),IF(AND($G804="检查版",$H804="中西医诊所"),IFERROR(S804/同类汇总数据!D$6,0),IF(AND($G804="检查版",$H804="中医诊所"),IFERROR(S804/同类汇总数据!D$7,0),IF(AND($G804="检查版",$H804="口腔诊所"),IFERROR(S804/同类汇总数据!D$8,0),IF(AND($G804="互联网版",$H804="中西医诊所"),IFERROR(S804/同类汇总数据!D$9,0),IF(AND($G804="互联网版",$H804="中医诊所"),IFERROR(S804/同类汇总数据!D$10,0),IF(AND($G804="互联网版",$H804="口腔诊所"),IFERROR(S804/同类汇总数据!D$11,0))))))))))</f>
        <v>0.95340126104117</v>
      </c>
      <c r="AF804" s="61">
        <f>IF(AND($G804="正式版",$H804="中西医诊所"),IFERROR(T804/同类汇总数据!E$3,0),IF(AND($G804="正式版",$H804="中医诊所"),IFERROR(T804/同类汇总数据!E$4,0),IF(AND($G804="正式版",$H804="口腔诊所"),IFERROR(T804/同类汇总数据!E$5,0),IF(AND($G804="检查版",$H804="中西医诊所"),IFERROR(T804/同类汇总数据!E$6,0),IF(AND($G804="检查版",$H804="中医诊所"),IFERROR(T804/同类汇总数据!E$7,0),IF(AND($G804="检查版",$H804="口腔诊所"),IFERROR(T804/同类汇总数据!E$8,0),IF(AND($G804="互联网版",$H804="中西医诊所"),IFERROR(T804/同类汇总数据!E$9,0),IF(AND($G804="互联网版",$H804="中医诊所"),IFERROR(T804/同类汇总数据!E$10,0),IF(AND($G804="互联网版",$H804="口腔诊所"),IFERROR(T804/同类汇总数据!E$11,0))))))))))</f>
        <v>1.26427204666041</v>
      </c>
      <c r="AG804" s="61">
        <f>IF(AND($G804="正式版",$H804="中西医诊所"),IFERROR(U804/同类汇总数据!F$3,0),IF(AND($G804="正式版",$H804="中医诊所"),IFERROR(U804/同类汇总数据!F$4,0),IF(AND($G804="正式版",$H804="口腔诊所"),IFERROR(U804/同类汇总数据!F$5,0),IF(AND($G804="检查版",$H804="中西医诊所"),IFERROR(U804/同类汇总数据!F$6,0),IF(AND($G804="检查版",$H804="中医诊所"),IFERROR(U804/同类汇总数据!F$7,0),IF(AND($G804="检查版",$H804="口腔诊所"),IFERROR(U804/同类汇总数据!F$8,0),IF(AND($G804="互联网版",$H804="中西医诊所"),IFERROR(U804/同类汇总数据!F$9,0),IF(AND($G804="互联网版",$H804="中医诊所"),IFERROR(U804/同类汇总数据!F$10,0),IF(AND($G804="互联网版",$H804="口腔诊所"),IFERROR(U804/同类汇总数据!F$11,0))))))))))</f>
        <v>1.29622219450718</v>
      </c>
      <c r="AH804" s="61">
        <f>IF(AND($G804="正式版",$H804="中西医诊所"),IFERROR(V804/同类汇总数据!G$3,0),IF(AND($G804="正式版",$H804="中医诊所"),IFERROR(V804/同类汇总数据!G$4,0),IF(AND($G804="正式版",$H804="口腔诊所"),IFERROR(V804/同类汇总数据!G$5,0),IF(AND($G804="检查版",$H804="中西医诊所"),IFERROR(V804/同类汇总数据!G$6,0),IF(AND($G804="检查版",$H804="中医诊所"),IFERROR(V804/同类汇总数据!G$7,0),IF(AND($G804="检查版",$H804="口腔诊所"),IFERROR(V804/同类汇总数据!G$8,0),IF(AND($G804="互联网版",$H804="中西医诊所"),IFERROR(V804/同类汇总数据!G$9,0),IF(AND($G804="互联网版",$H804="中医诊所"),IFERROR(V804/同类汇总数据!G$10,0),IF(AND($G804="互联网版",$H804="口腔诊所"),IFERROR(V804/同类汇总数据!G$11,0))))))))))</f>
        <v>0.74314081032074</v>
      </c>
      <c r="AI804" s="61">
        <f>IF(AND($G804="正式版",$H804="中西医诊所"),IFERROR(W804/同类汇总数据!H$3,0),IF(AND($G804="正式版",$H804="中医诊所"),IFERROR(W804/同类汇总数据!H$4,0),IF(AND($G804="正式版",$H804="口腔诊所"),IFERROR(W804/同类汇总数据!H$5,0),IF(AND($G804="检查版",$H804="中西医诊所"),IFERROR(W804/同类汇总数据!H$6,0),IF(AND($G804="检查版",$H804="中医诊所"),IFERROR(W804/同类汇总数据!H$7,0),IF(AND($G804="检查版",$H804="口腔诊所"),IFERROR(W804/同类汇总数据!H$8,0),IF(AND($G804="互联网版",$H804="中西医诊所"),IFERROR(W804/同类汇总数据!H$9,0),IF(AND($G804="互联网版",$H804="中医诊所"),IFERROR(W804/同类汇总数据!H$10,0),IF(AND($G804="互联网版",$H804="口腔诊所"),IFERROR(W804/同类汇总数据!H$11,0))))))))))</f>
        <v>0.686785369006257</v>
      </c>
      <c r="AJ804" s="61">
        <f>IF(AND($G804="正式版",$H804="中西医诊所"),IFERROR(X804/同类汇总数据!I$3,0),IF(AND($G804="正式版",$H804="中医诊所"),IFERROR(X804/同类汇总数据!I$4,0),IF(AND($G804="正式版",$H804="口腔诊所"),IFERROR(X804/同类汇总数据!I$5,0),IF(AND($G804="检查版",$H804="中西医诊所"),IFERROR(X804/同类汇总数据!I$6,0),IF(AND($G804="检查版",$H804="中医诊所"),IFERROR(X804/同类汇总数据!I$7,0),IF(AND($G804="检查版",$H804="口腔诊所"),IFERROR(X804/同类汇总数据!I$8,0),IF(AND($G804="互联网版",$H804="中西医诊所"),IFERROR(X804/同类汇总数据!I$9,0),IF(AND($G804="互联网版",$H804="中医诊所"),IFERROR(X804/同类汇总数据!I$10,0),IF(AND($G804="互联网版",$H804="口腔诊所"),IFERROR(X804/同类汇总数据!I$11,0))))))))))</f>
        <v>0.786219470454076</v>
      </c>
      <c r="AK804" s="61">
        <f>IF(AND($G804="正式版",$H804="中西医诊所"),IFERROR(Y804/同类汇总数据!J$3,0),IF(AND($G804="正式版",$H804="中医诊所"),IFERROR(Y804/同类汇总数据!J$4,0),IF(AND($G804="正式版",$H804="口腔诊所"),IFERROR(Y804/同类汇总数据!J$5,0),IF(AND($G804="检查版",$H804="中西医诊所"),IFERROR(Y804/同类汇总数据!J$6,0),IF(AND($G804="检查版",$H804="中医诊所"),IFERROR(Y804/同类汇总数据!J$7,0),IF(AND($G804="检查版",$H804="口腔诊所"),IFERROR(Y804/同类汇总数据!J$8,0),IF(AND($G804="互联网版",$H804="中西医诊所"),IFERROR(Y804/同类汇总数据!J$9,0),IF(AND($G804="互联网版",$H804="中医诊所"),IFERROR(Y804/同类汇总数据!J$10,0),IF(AND($G804="互联网版",$H804="口腔诊所"),IFERROR(Y804/同类汇总数据!J$11,0))))))))))</f>
        <v>0.790620380988667</v>
      </c>
      <c r="AL804" s="62" t="str">
        <f ca="1" t="shared" si="209"/>
        <v>-</v>
      </c>
      <c r="AM804" s="62" t="str">
        <f t="shared" si="210"/>
        <v/>
      </c>
      <c r="AN804" s="5" t="str">
        <f t="shared" si="211"/>
        <v/>
      </c>
      <c r="AO804" s="63">
        <f t="shared" si="204"/>
        <v>46103.4540676505</v>
      </c>
      <c r="AP804" s="5" t="str">
        <f t="shared" si="205"/>
        <v/>
      </c>
      <c r="AQ804" s="60">
        <v>45602.7546763889</v>
      </c>
    </row>
    <row r="805" ht="17" spans="1:43">
      <c r="A805" s="5">
        <f t="shared" si="212"/>
        <v>802</v>
      </c>
      <c r="B805" s="55" t="str">
        <f t="shared" si="207"/>
        <v>无交易</v>
      </c>
      <c r="C805" s="2" t="str">
        <f t="shared" si="208"/>
        <v/>
      </c>
      <c r="D805" s="56" t="str">
        <f t="shared" si="200"/>
        <v>流失</v>
      </c>
      <c r="E805" s="84" t="s">
        <v>2178</v>
      </c>
      <c r="F805" s="58">
        <v>45606.8234380093</v>
      </c>
      <c r="G805" s="59" t="s">
        <v>60</v>
      </c>
      <c r="H805" s="59" t="s">
        <v>63</v>
      </c>
      <c r="I805" s="59" t="s">
        <v>40</v>
      </c>
      <c r="J805" s="59" t="s">
        <v>53</v>
      </c>
      <c r="K805" s="59" t="s">
        <v>2179</v>
      </c>
      <c r="L805" s="59" t="s">
        <v>83</v>
      </c>
      <c r="M805" s="60">
        <v>45621.7675347222</v>
      </c>
      <c r="N805" s="60"/>
      <c r="O805" s="60"/>
      <c r="P805" s="60"/>
      <c r="Q805" s="60"/>
      <c r="R805" s="59"/>
      <c r="S805" s="59"/>
      <c r="T805" s="59"/>
      <c r="U805" s="59"/>
      <c r="V805" s="59"/>
      <c r="W805" s="59"/>
      <c r="X805" s="59"/>
      <c r="Y805" s="59"/>
      <c r="Z805" s="59"/>
      <c r="AA805" s="59"/>
      <c r="AB805" s="59"/>
      <c r="AC805" s="59"/>
      <c r="AD805" s="61">
        <f>IF(AND($G805="正式版",$H805="中西医诊所"),IFERROR(R805/同类汇总数据!C$3,0),IF(AND($G805="正式版",$H805="中医诊所"),IFERROR(R805/同类汇总数据!C$4,0),IF(AND($G805="正式版",$H805="口腔诊所"),IFERROR(R805/同类汇总数据!C$5,0),IF(AND($G805="检查版",$H805="中西医诊所"),IFERROR(R805/同类汇总数据!C$6,0),IF(AND($G805="检查版",$H805="中医诊所"),IFERROR(R805/同类汇总数据!C$7,0),IF(AND($G805="检查版",$H805="口腔诊所"),IFERROR(R805/同类汇总数据!C$8,0),IF(AND($G805="互联网版",$H805="中西医诊所"),IFERROR(R805/同类汇总数据!C$9,0),IF(AND($G805="互联网版",$H805="中医诊所"),IFERROR(R805/同类汇总数据!C$10,0),IF(AND($G805="互联网版",$H805="口腔诊所"),IFERROR(R805/同类汇总数据!C$11,0))))))))))</f>
        <v>0</v>
      </c>
      <c r="AE805" s="61">
        <f>IF(AND($G805="正式版",$H805="中西医诊所"),IFERROR(S805/同类汇总数据!D$3,0),IF(AND($G805="正式版",$H805="中医诊所"),IFERROR(S805/同类汇总数据!D$4,0),IF(AND($G805="正式版",$H805="口腔诊所"),IFERROR(S805/同类汇总数据!D$5,0),IF(AND($G805="检查版",$H805="中西医诊所"),IFERROR(S805/同类汇总数据!D$6,0),IF(AND($G805="检查版",$H805="中医诊所"),IFERROR(S805/同类汇总数据!D$7,0),IF(AND($G805="检查版",$H805="口腔诊所"),IFERROR(S805/同类汇总数据!D$8,0),IF(AND($G805="互联网版",$H805="中西医诊所"),IFERROR(S805/同类汇总数据!D$9,0),IF(AND($G805="互联网版",$H805="中医诊所"),IFERROR(S805/同类汇总数据!D$10,0),IF(AND($G805="互联网版",$H805="口腔诊所"),IFERROR(S805/同类汇总数据!D$11,0))))))))))</f>
        <v>0</v>
      </c>
      <c r="AF805" s="61">
        <f>IF(AND($G805="正式版",$H805="中西医诊所"),IFERROR(T805/同类汇总数据!E$3,0),IF(AND($G805="正式版",$H805="中医诊所"),IFERROR(T805/同类汇总数据!E$4,0),IF(AND($G805="正式版",$H805="口腔诊所"),IFERROR(T805/同类汇总数据!E$5,0),IF(AND($G805="检查版",$H805="中西医诊所"),IFERROR(T805/同类汇总数据!E$6,0),IF(AND($G805="检查版",$H805="中医诊所"),IFERROR(T805/同类汇总数据!E$7,0),IF(AND($G805="检查版",$H805="口腔诊所"),IFERROR(T805/同类汇总数据!E$8,0),IF(AND($G805="互联网版",$H805="中西医诊所"),IFERROR(T805/同类汇总数据!E$9,0),IF(AND($G805="互联网版",$H805="中医诊所"),IFERROR(T805/同类汇总数据!E$10,0),IF(AND($G805="互联网版",$H805="口腔诊所"),IFERROR(T805/同类汇总数据!E$11,0))))))))))</f>
        <v>0</v>
      </c>
      <c r="AG805" s="61">
        <f>IF(AND($G805="正式版",$H805="中西医诊所"),IFERROR(U805/同类汇总数据!F$3,0),IF(AND($G805="正式版",$H805="中医诊所"),IFERROR(U805/同类汇总数据!F$4,0),IF(AND($G805="正式版",$H805="口腔诊所"),IFERROR(U805/同类汇总数据!F$5,0),IF(AND($G805="检查版",$H805="中西医诊所"),IFERROR(U805/同类汇总数据!F$6,0),IF(AND($G805="检查版",$H805="中医诊所"),IFERROR(U805/同类汇总数据!F$7,0),IF(AND($G805="检查版",$H805="口腔诊所"),IFERROR(U805/同类汇总数据!F$8,0),IF(AND($G805="互联网版",$H805="中西医诊所"),IFERROR(U805/同类汇总数据!F$9,0),IF(AND($G805="互联网版",$H805="中医诊所"),IFERROR(U805/同类汇总数据!F$10,0),IF(AND($G805="互联网版",$H805="口腔诊所"),IFERROR(U805/同类汇总数据!F$11,0))))))))))</f>
        <v>0</v>
      </c>
      <c r="AH805" s="61">
        <f>IF(AND($G805="正式版",$H805="中西医诊所"),IFERROR(V805/同类汇总数据!G$3,0),IF(AND($G805="正式版",$H805="中医诊所"),IFERROR(V805/同类汇总数据!G$4,0),IF(AND($G805="正式版",$H805="口腔诊所"),IFERROR(V805/同类汇总数据!G$5,0),IF(AND($G805="检查版",$H805="中西医诊所"),IFERROR(V805/同类汇总数据!G$6,0),IF(AND($G805="检查版",$H805="中医诊所"),IFERROR(V805/同类汇总数据!G$7,0),IF(AND($G805="检查版",$H805="口腔诊所"),IFERROR(V805/同类汇总数据!G$8,0),IF(AND($G805="互联网版",$H805="中西医诊所"),IFERROR(V805/同类汇总数据!G$9,0),IF(AND($G805="互联网版",$H805="中医诊所"),IFERROR(V805/同类汇总数据!G$10,0),IF(AND($G805="互联网版",$H805="口腔诊所"),IFERROR(V805/同类汇总数据!G$11,0))))))))))</f>
        <v>0</v>
      </c>
      <c r="AI805" s="61">
        <f>IF(AND($G805="正式版",$H805="中西医诊所"),IFERROR(W805/同类汇总数据!H$3,0),IF(AND($G805="正式版",$H805="中医诊所"),IFERROR(W805/同类汇总数据!H$4,0),IF(AND($G805="正式版",$H805="口腔诊所"),IFERROR(W805/同类汇总数据!H$5,0),IF(AND($G805="检查版",$H805="中西医诊所"),IFERROR(W805/同类汇总数据!H$6,0),IF(AND($G805="检查版",$H805="中医诊所"),IFERROR(W805/同类汇总数据!H$7,0),IF(AND($G805="检查版",$H805="口腔诊所"),IFERROR(W805/同类汇总数据!H$8,0),IF(AND($G805="互联网版",$H805="中西医诊所"),IFERROR(W805/同类汇总数据!H$9,0),IF(AND($G805="互联网版",$H805="中医诊所"),IFERROR(W805/同类汇总数据!H$10,0),IF(AND($G805="互联网版",$H805="口腔诊所"),IFERROR(W805/同类汇总数据!H$11,0))))))))))</f>
        <v>0</v>
      </c>
      <c r="AJ805" s="61">
        <f>IF(AND($G805="正式版",$H805="中西医诊所"),IFERROR(X805/同类汇总数据!I$3,0),IF(AND($G805="正式版",$H805="中医诊所"),IFERROR(X805/同类汇总数据!I$4,0),IF(AND($G805="正式版",$H805="口腔诊所"),IFERROR(X805/同类汇总数据!I$5,0),IF(AND($G805="检查版",$H805="中西医诊所"),IFERROR(X805/同类汇总数据!I$6,0),IF(AND($G805="检查版",$H805="中医诊所"),IFERROR(X805/同类汇总数据!I$7,0),IF(AND($G805="检查版",$H805="口腔诊所"),IFERROR(X805/同类汇总数据!I$8,0),IF(AND($G805="互联网版",$H805="中西医诊所"),IFERROR(X805/同类汇总数据!I$9,0),IF(AND($G805="互联网版",$H805="中医诊所"),IFERROR(X805/同类汇总数据!I$10,0),IF(AND($G805="互联网版",$H805="口腔诊所"),IFERROR(X805/同类汇总数据!I$11,0))))))))))</f>
        <v>0</v>
      </c>
      <c r="AK805" s="61">
        <f>IF(AND($G805="正式版",$H805="中西医诊所"),IFERROR(Y805/同类汇总数据!J$3,0),IF(AND($G805="正式版",$H805="中医诊所"),IFERROR(Y805/同类汇总数据!J$4,0),IF(AND($G805="正式版",$H805="口腔诊所"),IFERROR(Y805/同类汇总数据!J$5,0),IF(AND($G805="检查版",$H805="中西医诊所"),IFERROR(Y805/同类汇总数据!J$6,0),IF(AND($G805="检查版",$H805="中医诊所"),IFERROR(Y805/同类汇总数据!J$7,0),IF(AND($G805="检查版",$H805="口腔诊所"),IFERROR(Y805/同类汇总数据!J$8,0),IF(AND($G805="互联网版",$H805="中西医诊所"),IFERROR(Y805/同类汇总数据!J$9,0),IF(AND($G805="互联网版",$H805="中医诊所"),IFERROR(Y805/同类汇总数据!J$10,0),IF(AND($G805="互联网版",$H805="口腔诊所"),IFERROR(Y805/同类汇总数据!J$11,0))))))))))</f>
        <v>0</v>
      </c>
      <c r="AL805" s="62" t="str">
        <f ca="1" t="shared" si="209"/>
        <v>今年内未操作</v>
      </c>
      <c r="AM805" s="62" t="str">
        <f t="shared" si="210"/>
        <v>低于同行20%</v>
      </c>
      <c r="AN805" s="5" t="str">
        <f t="shared" si="211"/>
        <v>低于同行20%</v>
      </c>
      <c r="AO805" s="63">
        <f t="shared" si="204"/>
        <v>45621.7675347222</v>
      </c>
      <c r="AP805" s="5" t="str">
        <f t="shared" si="205"/>
        <v/>
      </c>
      <c r="AQ805" s="60">
        <v>45602.7578329745</v>
      </c>
    </row>
    <row r="806" ht="17" spans="1:43">
      <c r="A806" s="5">
        <f t="shared" si="212"/>
        <v>803</v>
      </c>
      <c r="B806" s="55" t="str">
        <f t="shared" si="207"/>
        <v>无交易</v>
      </c>
      <c r="C806" s="2" t="str">
        <f t="shared" si="208"/>
        <v/>
      </c>
      <c r="D806" s="56" t="str">
        <f t="shared" si="200"/>
        <v>流失</v>
      </c>
      <c r="E806" s="84" t="s">
        <v>2180</v>
      </c>
      <c r="F806" s="58">
        <v>45607.7812992361</v>
      </c>
      <c r="G806" s="59" t="s">
        <v>38</v>
      </c>
      <c r="H806" s="59" t="s">
        <v>39</v>
      </c>
      <c r="I806" s="59" t="s">
        <v>40</v>
      </c>
      <c r="J806" s="59" t="s">
        <v>41</v>
      </c>
      <c r="K806" s="59" t="s">
        <v>2181</v>
      </c>
      <c r="L806" s="59"/>
      <c r="M806" s="60">
        <v>45962.4881018518</v>
      </c>
      <c r="N806" s="60">
        <v>45957.9571318519</v>
      </c>
      <c r="O806" s="60"/>
      <c r="P806" s="60">
        <v>45956.7117254167</v>
      </c>
      <c r="Q806" s="60">
        <v>45957.9571513657</v>
      </c>
      <c r="R806" s="59"/>
      <c r="S806" s="59"/>
      <c r="T806" s="59"/>
      <c r="U806" s="59"/>
      <c r="V806" s="59"/>
      <c r="W806" s="59"/>
      <c r="X806" s="59"/>
      <c r="Y806" s="59"/>
      <c r="Z806" s="59"/>
      <c r="AA806" s="59"/>
      <c r="AB806" s="59"/>
      <c r="AC806" s="59"/>
      <c r="AD806" s="61">
        <f>IF(AND($G806="正式版",$H806="中西医诊所"),IFERROR(R806/同类汇总数据!C$3,0),IF(AND($G806="正式版",$H806="中医诊所"),IFERROR(R806/同类汇总数据!C$4,0),IF(AND($G806="正式版",$H806="口腔诊所"),IFERROR(R806/同类汇总数据!C$5,0),IF(AND($G806="检查版",$H806="中西医诊所"),IFERROR(R806/同类汇总数据!C$6,0),IF(AND($G806="检查版",$H806="中医诊所"),IFERROR(R806/同类汇总数据!C$7,0),IF(AND($G806="检查版",$H806="口腔诊所"),IFERROR(R806/同类汇总数据!C$8,0),IF(AND($G806="互联网版",$H806="中西医诊所"),IFERROR(R806/同类汇总数据!C$9,0),IF(AND($G806="互联网版",$H806="中医诊所"),IFERROR(R806/同类汇总数据!C$10,0),IF(AND($G806="互联网版",$H806="口腔诊所"),IFERROR(R806/同类汇总数据!C$11,0))))))))))</f>
        <v>0</v>
      </c>
      <c r="AE806" s="61">
        <f>IF(AND($G806="正式版",$H806="中西医诊所"),IFERROR(S806/同类汇总数据!D$3,0),IF(AND($G806="正式版",$H806="中医诊所"),IFERROR(S806/同类汇总数据!D$4,0),IF(AND($G806="正式版",$H806="口腔诊所"),IFERROR(S806/同类汇总数据!D$5,0),IF(AND($G806="检查版",$H806="中西医诊所"),IFERROR(S806/同类汇总数据!D$6,0),IF(AND($G806="检查版",$H806="中医诊所"),IFERROR(S806/同类汇总数据!D$7,0),IF(AND($G806="检查版",$H806="口腔诊所"),IFERROR(S806/同类汇总数据!D$8,0),IF(AND($G806="互联网版",$H806="中西医诊所"),IFERROR(S806/同类汇总数据!D$9,0),IF(AND($G806="互联网版",$H806="中医诊所"),IFERROR(S806/同类汇总数据!D$10,0),IF(AND($G806="互联网版",$H806="口腔诊所"),IFERROR(S806/同类汇总数据!D$11,0))))))))))</f>
        <v>0</v>
      </c>
      <c r="AF806" s="61">
        <f>IF(AND($G806="正式版",$H806="中西医诊所"),IFERROR(T806/同类汇总数据!E$3,0),IF(AND($G806="正式版",$H806="中医诊所"),IFERROR(T806/同类汇总数据!E$4,0),IF(AND($G806="正式版",$H806="口腔诊所"),IFERROR(T806/同类汇总数据!E$5,0),IF(AND($G806="检查版",$H806="中西医诊所"),IFERROR(T806/同类汇总数据!E$6,0),IF(AND($G806="检查版",$H806="中医诊所"),IFERROR(T806/同类汇总数据!E$7,0),IF(AND($G806="检查版",$H806="口腔诊所"),IFERROR(T806/同类汇总数据!E$8,0),IF(AND($G806="互联网版",$H806="中西医诊所"),IFERROR(T806/同类汇总数据!E$9,0),IF(AND($G806="互联网版",$H806="中医诊所"),IFERROR(T806/同类汇总数据!E$10,0),IF(AND($G806="互联网版",$H806="口腔诊所"),IFERROR(T806/同类汇总数据!E$11,0))))))))))</f>
        <v>0</v>
      </c>
      <c r="AG806" s="61">
        <f>IF(AND($G806="正式版",$H806="中西医诊所"),IFERROR(U806/同类汇总数据!F$3,0),IF(AND($G806="正式版",$H806="中医诊所"),IFERROR(U806/同类汇总数据!F$4,0),IF(AND($G806="正式版",$H806="口腔诊所"),IFERROR(U806/同类汇总数据!F$5,0),IF(AND($G806="检查版",$H806="中西医诊所"),IFERROR(U806/同类汇总数据!F$6,0),IF(AND($G806="检查版",$H806="中医诊所"),IFERROR(U806/同类汇总数据!F$7,0),IF(AND($G806="检查版",$H806="口腔诊所"),IFERROR(U806/同类汇总数据!F$8,0),IF(AND($G806="互联网版",$H806="中西医诊所"),IFERROR(U806/同类汇总数据!F$9,0),IF(AND($G806="互联网版",$H806="中医诊所"),IFERROR(U806/同类汇总数据!F$10,0),IF(AND($G806="互联网版",$H806="口腔诊所"),IFERROR(U806/同类汇总数据!F$11,0))))))))))</f>
        <v>0</v>
      </c>
      <c r="AH806" s="61">
        <f>IF(AND($G806="正式版",$H806="中西医诊所"),IFERROR(V806/同类汇总数据!G$3,0),IF(AND($G806="正式版",$H806="中医诊所"),IFERROR(V806/同类汇总数据!G$4,0),IF(AND($G806="正式版",$H806="口腔诊所"),IFERROR(V806/同类汇总数据!G$5,0),IF(AND($G806="检查版",$H806="中西医诊所"),IFERROR(V806/同类汇总数据!G$6,0),IF(AND($G806="检查版",$H806="中医诊所"),IFERROR(V806/同类汇总数据!G$7,0),IF(AND($G806="检查版",$H806="口腔诊所"),IFERROR(V806/同类汇总数据!G$8,0),IF(AND($G806="互联网版",$H806="中西医诊所"),IFERROR(V806/同类汇总数据!G$9,0),IF(AND($G806="互联网版",$H806="中医诊所"),IFERROR(V806/同类汇总数据!G$10,0),IF(AND($G806="互联网版",$H806="口腔诊所"),IFERROR(V806/同类汇总数据!G$11,0))))))))))</f>
        <v>0</v>
      </c>
      <c r="AI806" s="61">
        <f>IF(AND($G806="正式版",$H806="中西医诊所"),IFERROR(W806/同类汇总数据!H$3,0),IF(AND($G806="正式版",$H806="中医诊所"),IFERROR(W806/同类汇总数据!H$4,0),IF(AND($G806="正式版",$H806="口腔诊所"),IFERROR(W806/同类汇总数据!H$5,0),IF(AND($G806="检查版",$H806="中西医诊所"),IFERROR(W806/同类汇总数据!H$6,0),IF(AND($G806="检查版",$H806="中医诊所"),IFERROR(W806/同类汇总数据!H$7,0),IF(AND($G806="检查版",$H806="口腔诊所"),IFERROR(W806/同类汇总数据!H$8,0),IF(AND($G806="互联网版",$H806="中西医诊所"),IFERROR(W806/同类汇总数据!H$9,0),IF(AND($G806="互联网版",$H806="中医诊所"),IFERROR(W806/同类汇总数据!H$10,0),IF(AND($G806="互联网版",$H806="口腔诊所"),IFERROR(W806/同类汇总数据!H$11,0))))))))))</f>
        <v>0</v>
      </c>
      <c r="AJ806" s="61">
        <f>IF(AND($G806="正式版",$H806="中西医诊所"),IFERROR(X806/同类汇总数据!I$3,0),IF(AND($G806="正式版",$H806="中医诊所"),IFERROR(X806/同类汇总数据!I$4,0),IF(AND($G806="正式版",$H806="口腔诊所"),IFERROR(X806/同类汇总数据!I$5,0),IF(AND($G806="检查版",$H806="中西医诊所"),IFERROR(X806/同类汇总数据!I$6,0),IF(AND($G806="检查版",$H806="中医诊所"),IFERROR(X806/同类汇总数据!I$7,0),IF(AND($G806="检查版",$H806="口腔诊所"),IFERROR(X806/同类汇总数据!I$8,0),IF(AND($G806="互联网版",$H806="中西医诊所"),IFERROR(X806/同类汇总数据!I$9,0),IF(AND($G806="互联网版",$H806="中医诊所"),IFERROR(X806/同类汇总数据!I$10,0),IF(AND($G806="互联网版",$H806="口腔诊所"),IFERROR(X806/同类汇总数据!I$11,0))))))))))</f>
        <v>0</v>
      </c>
      <c r="AK806" s="61">
        <f>IF(AND($G806="正式版",$H806="中西医诊所"),IFERROR(Y806/同类汇总数据!J$3,0),IF(AND($G806="正式版",$H806="中医诊所"),IFERROR(Y806/同类汇总数据!J$4,0),IF(AND($G806="正式版",$H806="口腔诊所"),IFERROR(Y806/同类汇总数据!J$5,0),IF(AND($G806="检查版",$H806="中西医诊所"),IFERROR(Y806/同类汇总数据!J$6,0),IF(AND($G806="检查版",$H806="中医诊所"),IFERROR(Y806/同类汇总数据!J$7,0),IF(AND($G806="检查版",$H806="口腔诊所"),IFERROR(Y806/同类汇总数据!J$8,0),IF(AND($G806="互联网版",$H806="中西医诊所"),IFERROR(Y806/同类汇总数据!J$9,0),IF(AND($G806="互联网版",$H806="中医诊所"),IFERROR(Y806/同类汇总数据!J$10,0),IF(AND($G806="互联网版",$H806="口腔诊所"),IFERROR(Y806/同类汇总数据!J$11,0))))))))))</f>
        <v>0</v>
      </c>
      <c r="AL806" s="62" t="str">
        <f ca="1" t="shared" si="209"/>
        <v>今年内未操作</v>
      </c>
      <c r="AM806" s="62" t="str">
        <f t="shared" si="210"/>
        <v>低于同行20%</v>
      </c>
      <c r="AN806" s="5" t="str">
        <f t="shared" si="211"/>
        <v>低于同行20%</v>
      </c>
      <c r="AO806" s="63">
        <f t="shared" si="204"/>
        <v>45962.4881018518</v>
      </c>
      <c r="AP806" s="5" t="str">
        <f t="shared" si="205"/>
        <v/>
      </c>
      <c r="AQ806" s="60">
        <v>45604.6622560648</v>
      </c>
    </row>
    <row r="807" ht="17" spans="1:43">
      <c r="A807" s="5">
        <f t="shared" si="212"/>
        <v>804</v>
      </c>
      <c r="B807" s="55" t="str">
        <f t="shared" si="207"/>
        <v>交易波动较大</v>
      </c>
      <c r="C807" s="2" t="str">
        <f t="shared" si="208"/>
        <v/>
      </c>
      <c r="D807" s="56" t="str">
        <f t="shared" si="200"/>
        <v>-</v>
      </c>
      <c r="E807" s="84" t="s">
        <v>2182</v>
      </c>
      <c r="F807" s="58">
        <v>45607.7814544097</v>
      </c>
      <c r="G807" s="59" t="s">
        <v>38</v>
      </c>
      <c r="H807" s="59" t="s">
        <v>63</v>
      </c>
      <c r="I807" s="59" t="s">
        <v>40</v>
      </c>
      <c r="J807" s="59" t="s">
        <v>53</v>
      </c>
      <c r="K807" s="59" t="s">
        <v>2183</v>
      </c>
      <c r="L807" s="59"/>
      <c r="M807" s="60">
        <v>46104.338125</v>
      </c>
      <c r="N807" s="60">
        <v>46103.7489599884</v>
      </c>
      <c r="O807" s="60">
        <v>46103.7485370255</v>
      </c>
      <c r="P807" s="60">
        <v>46066.6533827083</v>
      </c>
      <c r="Q807" s="60">
        <v>46103.7489780093</v>
      </c>
      <c r="R807" s="59">
        <v>30814.5</v>
      </c>
      <c r="S807" s="59">
        <v>121765.09</v>
      </c>
      <c r="T807" s="59">
        <v>347362.91</v>
      </c>
      <c r="U807" s="59">
        <v>327561.11</v>
      </c>
      <c r="V807" s="59">
        <v>54</v>
      </c>
      <c r="W807" s="59">
        <v>175</v>
      </c>
      <c r="X807" s="59">
        <v>502</v>
      </c>
      <c r="Y807" s="59">
        <v>465</v>
      </c>
      <c r="Z807" s="59">
        <v>904.8649447514</v>
      </c>
      <c r="AA807" s="59">
        <v>0.0764697406</v>
      </c>
      <c r="AB807" s="59">
        <v>0.0056238021</v>
      </c>
      <c r="AC807" s="59">
        <v>0.0557703715</v>
      </c>
      <c r="AD807" s="61">
        <f>IF(AND($G807="正式版",$H807="中西医诊所"),IFERROR(R807/同类汇总数据!C$3,0),IF(AND($G807="正式版",$H807="中医诊所"),IFERROR(R807/同类汇总数据!C$4,0),IF(AND($G807="正式版",$H807="口腔诊所"),IFERROR(R807/同类汇总数据!C$5,0),IF(AND($G807="检查版",$H807="中西医诊所"),IFERROR(R807/同类汇总数据!C$6,0),IF(AND($G807="检查版",$H807="中医诊所"),IFERROR(R807/同类汇总数据!C$7,0),IF(AND($G807="检查版",$H807="口腔诊所"),IFERROR(R807/同类汇总数据!C$8,0),IF(AND($G807="互联网版",$H807="中西医诊所"),IFERROR(R807/同类汇总数据!C$9,0),IF(AND($G807="互联网版",$H807="中医诊所"),IFERROR(R807/同类汇总数据!C$10,0),IF(AND($G807="互联网版",$H807="口腔诊所"),IFERROR(R807/同类汇总数据!C$11,0))))))))))</f>
        <v>3.08220698875751</v>
      </c>
      <c r="AE807" s="61">
        <f>IF(AND($G807="正式版",$H807="中西医诊所"),IFERROR(S807/同类汇总数据!D$3,0),IF(AND($G807="正式版",$H807="中医诊所"),IFERROR(S807/同类汇总数据!D$4,0),IF(AND($G807="正式版",$H807="口腔诊所"),IFERROR(S807/同类汇总数据!D$5,0),IF(AND($G807="检查版",$H807="中西医诊所"),IFERROR(S807/同类汇总数据!D$6,0),IF(AND($G807="检查版",$H807="中医诊所"),IFERROR(S807/同类汇总数据!D$7,0),IF(AND($G807="检查版",$H807="口腔诊所"),IFERROR(S807/同类汇总数据!D$8,0),IF(AND($G807="互联网版",$H807="中西医诊所"),IFERROR(S807/同类汇总数据!D$9,0),IF(AND($G807="互联网版",$H807="中医诊所"),IFERROR(S807/同类汇总数据!D$10,0),IF(AND($G807="互联网版",$H807="口腔诊所"),IFERROR(S807/同类汇总数据!D$11,0))))))))))</f>
        <v>2.80365615371294</v>
      </c>
      <c r="AF807" s="61">
        <f>IF(AND($G807="正式版",$H807="中西医诊所"),IFERROR(T807/同类汇总数据!E$3,0),IF(AND($G807="正式版",$H807="中医诊所"),IFERROR(T807/同类汇总数据!E$4,0),IF(AND($G807="正式版",$H807="口腔诊所"),IFERROR(T807/同类汇总数据!E$5,0),IF(AND($G807="检查版",$H807="中西医诊所"),IFERROR(T807/同类汇总数据!E$6,0),IF(AND($G807="检查版",$H807="中医诊所"),IFERROR(T807/同类汇总数据!E$7,0),IF(AND($G807="检查版",$H807="口腔诊所"),IFERROR(T807/同类汇总数据!E$8,0),IF(AND($G807="互联网版",$H807="中西医诊所"),IFERROR(T807/同类汇总数据!E$9,0),IF(AND($G807="互联网版",$H807="中医诊所"),IFERROR(T807/同类汇总数据!E$10,0),IF(AND($G807="互联网版",$H807="口腔诊所"),IFERROR(T807/同类汇总数据!E$11,0))))))))))</f>
        <v>3.13315081517355</v>
      </c>
      <c r="AG807" s="61">
        <f>IF(AND($G807="正式版",$H807="中西医诊所"),IFERROR(U807/同类汇总数据!F$3,0),IF(AND($G807="正式版",$H807="中医诊所"),IFERROR(U807/同类汇总数据!F$4,0),IF(AND($G807="正式版",$H807="口腔诊所"),IFERROR(U807/同类汇总数据!F$5,0),IF(AND($G807="检查版",$H807="中西医诊所"),IFERROR(U807/同类汇总数据!F$6,0),IF(AND($G807="检查版",$H807="中医诊所"),IFERROR(U807/同类汇总数据!F$7,0),IF(AND($G807="检查版",$H807="口腔诊所"),IFERROR(U807/同类汇总数据!F$8,0),IF(AND($G807="互联网版",$H807="中西医诊所"),IFERROR(U807/同类汇总数据!F$9,0),IF(AND($G807="互联网版",$H807="中医诊所"),IFERROR(U807/同类汇总数据!F$10,0),IF(AND($G807="互联网版",$H807="口腔诊所"),IFERROR(U807/同类汇总数据!F$11,0))))))))))</f>
        <v>3.27895575596115</v>
      </c>
      <c r="AH807" s="61">
        <f>IF(AND($G807="正式版",$H807="中西医诊所"),IFERROR(V807/同类汇总数据!G$3,0),IF(AND($G807="正式版",$H807="中医诊所"),IFERROR(V807/同类汇总数据!G$4,0),IF(AND($G807="正式版",$H807="口腔诊所"),IFERROR(V807/同类汇总数据!G$5,0),IF(AND($G807="检查版",$H807="中西医诊所"),IFERROR(V807/同类汇总数据!G$6,0),IF(AND($G807="检查版",$H807="中医诊所"),IFERROR(V807/同类汇总数据!G$7,0),IF(AND($G807="检查版",$H807="口腔诊所"),IFERROR(V807/同类汇总数据!G$8,0),IF(AND($G807="互联网版",$H807="中西医诊所"),IFERROR(V807/同类汇总数据!G$9,0),IF(AND($G807="互联网版",$H807="中医诊所"),IFERROR(V807/同类汇总数据!G$10,0),IF(AND($G807="互联网版",$H807="口腔诊所"),IFERROR(V807/同类汇总数据!G$11,0))))))))))</f>
        <v>4.01296037573199</v>
      </c>
      <c r="AI807" s="61">
        <f>IF(AND($G807="正式版",$H807="中西医诊所"),IFERROR(W807/同类汇总数据!H$3,0),IF(AND($G807="正式版",$H807="中医诊所"),IFERROR(W807/同类汇总数据!H$4,0),IF(AND($G807="正式版",$H807="口腔诊所"),IFERROR(W807/同类汇总数据!H$5,0),IF(AND($G807="检查版",$H807="中西医诊所"),IFERROR(W807/同类汇总数据!H$6,0),IF(AND($G807="检查版",$H807="中医诊所"),IFERROR(W807/同类汇总数据!H$7,0),IF(AND($G807="检查版",$H807="口腔诊所"),IFERROR(W807/同类汇总数据!H$8,0),IF(AND($G807="互联网版",$H807="中西医诊所"),IFERROR(W807/同类汇总数据!H$9,0),IF(AND($G807="互联网版",$H807="中医诊所"),IFERROR(W807/同类汇总数据!H$10,0),IF(AND($G807="互联网版",$H807="口腔诊所"),IFERROR(W807/同类汇总数据!H$11,0))))))))))</f>
        <v>3.08172921989987</v>
      </c>
      <c r="AJ807" s="61">
        <f>IF(AND($G807="正式版",$H807="中西医诊所"),IFERROR(X807/同类汇总数据!I$3,0),IF(AND($G807="正式版",$H807="中医诊所"),IFERROR(X807/同类汇总数据!I$4,0),IF(AND($G807="正式版",$H807="口腔诊所"),IFERROR(X807/同类汇总数据!I$5,0),IF(AND($G807="检查版",$H807="中西医诊所"),IFERROR(X807/同类汇总数据!I$6,0),IF(AND($G807="检查版",$H807="中医诊所"),IFERROR(X807/同类汇总数据!I$7,0),IF(AND($G807="检查版",$H807="口腔诊所"),IFERROR(X807/同类汇总数据!I$8,0),IF(AND($G807="互联网版",$H807="中西医诊所"),IFERROR(X807/同类汇总数据!I$9,0),IF(AND($G807="互联网版",$H807="中医诊所"),IFERROR(X807/同类汇总数据!I$10,0),IF(AND($G807="互联网版",$H807="口腔诊所"),IFERROR(X807/同类汇总数据!I$11,0))))))))))</f>
        <v>3.40243253593057</v>
      </c>
      <c r="AK807" s="61">
        <f>IF(AND($G807="正式版",$H807="中西医诊所"),IFERROR(Y807/同类汇总数据!J$3,0),IF(AND($G807="正式版",$H807="中医诊所"),IFERROR(Y807/同类汇总数据!J$4,0),IF(AND($G807="正式版",$H807="口腔诊所"),IFERROR(Y807/同类汇总数据!J$5,0),IF(AND($G807="检查版",$H807="中西医诊所"),IFERROR(Y807/同类汇总数据!J$6,0),IF(AND($G807="检查版",$H807="中医诊所"),IFERROR(Y807/同类汇总数据!J$7,0),IF(AND($G807="检查版",$H807="口腔诊所"),IFERROR(Y807/同类汇总数据!J$8,0),IF(AND($G807="互联网版",$H807="中西医诊所"),IFERROR(Y807/同类汇总数据!J$9,0),IF(AND($G807="互联网版",$H807="中医诊所"),IFERROR(Y807/同类汇总数据!J$10,0),IF(AND($G807="互联网版",$H807="口腔诊所"),IFERROR(Y807/同类汇总数据!J$11,0))))))))))</f>
        <v>3.50131883009267</v>
      </c>
      <c r="AL807" s="62" t="str">
        <f ca="1" t="shared" si="209"/>
        <v>-</v>
      </c>
      <c r="AM807" s="62" t="str">
        <f t="shared" si="210"/>
        <v>高于同行100%</v>
      </c>
      <c r="AN807" s="5" t="str">
        <f t="shared" si="211"/>
        <v>高于同行100%</v>
      </c>
      <c r="AO807" s="63">
        <f t="shared" si="204"/>
        <v>46104.338125</v>
      </c>
      <c r="AP807" s="5" t="str">
        <f t="shared" si="205"/>
        <v/>
      </c>
      <c r="AQ807" s="60">
        <v>45604.6952708796</v>
      </c>
    </row>
    <row r="808" ht="17" spans="1:43">
      <c r="A808" s="5">
        <f t="shared" si="212"/>
        <v>805</v>
      </c>
      <c r="B808" s="55" t="str">
        <f t="shared" si="207"/>
        <v>连续三月交易上升</v>
      </c>
      <c r="C808" s="2" t="str">
        <f t="shared" si="208"/>
        <v/>
      </c>
      <c r="D808" s="56" t="str">
        <f t="shared" si="200"/>
        <v>-</v>
      </c>
      <c r="E808" s="84" t="s">
        <v>2184</v>
      </c>
      <c r="F808" s="58">
        <v>45608.7279212269</v>
      </c>
      <c r="G808" s="59" t="s">
        <v>38</v>
      </c>
      <c r="H808" s="59" t="s">
        <v>39</v>
      </c>
      <c r="I808" s="59" t="s">
        <v>40</v>
      </c>
      <c r="J808" s="59" t="s">
        <v>41</v>
      </c>
      <c r="K808" s="59" t="s">
        <v>2185</v>
      </c>
      <c r="L808" s="59"/>
      <c r="M808" s="60">
        <v>46104.3552430556</v>
      </c>
      <c r="N808" s="60">
        <v>46104.3911567593</v>
      </c>
      <c r="O808" s="60">
        <v>46104.3703935069</v>
      </c>
      <c r="P808" s="60">
        <v>46099.754124375</v>
      </c>
      <c r="Q808" s="60">
        <v>46104.3911753241</v>
      </c>
      <c r="R808" s="59">
        <v>16035.71</v>
      </c>
      <c r="S808" s="59">
        <v>65653</v>
      </c>
      <c r="T808" s="59">
        <v>191883.32</v>
      </c>
      <c r="U808" s="59">
        <v>164827.95</v>
      </c>
      <c r="V808" s="59">
        <v>163</v>
      </c>
      <c r="W808" s="59">
        <v>673</v>
      </c>
      <c r="X808" s="59">
        <v>2047</v>
      </c>
      <c r="Y808" s="59">
        <v>1811</v>
      </c>
      <c r="Z808" s="59">
        <v>281.0718321918</v>
      </c>
      <c r="AA808" s="59">
        <v>0.2228680972</v>
      </c>
      <c r="AB808" s="59">
        <v>-0.2599145881</v>
      </c>
      <c r="AC808" s="59">
        <v>-0.2225904087</v>
      </c>
      <c r="AD808" s="61">
        <f>IF(AND($G808="正式版",$H808="中西医诊所"),IFERROR(R808/同类汇总数据!C$3,0),IF(AND($G808="正式版",$H808="中医诊所"),IFERROR(R808/同类汇总数据!C$4,0),IF(AND($G808="正式版",$H808="口腔诊所"),IFERROR(R808/同类汇总数据!C$5,0),IF(AND($G808="检查版",$H808="中西医诊所"),IFERROR(R808/同类汇总数据!C$6,0),IF(AND($G808="检查版",$H808="中医诊所"),IFERROR(R808/同类汇总数据!C$7,0),IF(AND($G808="检查版",$H808="口腔诊所"),IFERROR(R808/同类汇总数据!C$8,0),IF(AND($G808="互联网版",$H808="中西医诊所"),IFERROR(R808/同类汇总数据!C$9,0),IF(AND($G808="互联网版",$H808="中医诊所"),IFERROR(R808/同类汇总数据!C$10,0),IF(AND($G808="互联网版",$H808="口腔诊所"),IFERROR(R808/同类汇总数据!C$11,0))))))))))</f>
        <v>1.75220110715962</v>
      </c>
      <c r="AE808" s="61">
        <f>IF(AND($G808="正式版",$H808="中西医诊所"),IFERROR(S808/同类汇总数据!D$3,0),IF(AND($G808="正式版",$H808="中医诊所"),IFERROR(S808/同类汇总数据!D$4,0),IF(AND($G808="正式版",$H808="口腔诊所"),IFERROR(S808/同类汇总数据!D$5,0),IF(AND($G808="检查版",$H808="中西医诊所"),IFERROR(S808/同类汇总数据!D$6,0),IF(AND($G808="检查版",$H808="中医诊所"),IFERROR(S808/同类汇总数据!D$7,0),IF(AND($G808="检查版",$H808="口腔诊所"),IFERROR(S808/同类汇总数据!D$8,0),IF(AND($G808="互联网版",$H808="中西医诊所"),IFERROR(S808/同类汇总数据!D$9,0),IF(AND($G808="互联网版",$H808="中医诊所"),IFERROR(S808/同类汇总数据!D$10,0),IF(AND($G808="互联网版",$H808="口腔诊所"),IFERROR(S808/同类汇总数据!D$11,0))))))))))</f>
        <v>1.79951572056954</v>
      </c>
      <c r="AF808" s="61">
        <f>IF(AND($G808="正式版",$H808="中西医诊所"),IFERROR(T808/同类汇总数据!E$3,0),IF(AND($G808="正式版",$H808="中医诊所"),IFERROR(T808/同类汇总数据!E$4,0),IF(AND($G808="正式版",$H808="口腔诊所"),IFERROR(T808/同类汇总数据!E$5,0),IF(AND($G808="检查版",$H808="中西医诊所"),IFERROR(T808/同类汇总数据!E$6,0),IF(AND($G808="检查版",$H808="中医诊所"),IFERROR(T808/同类汇总数据!E$7,0),IF(AND($G808="检查版",$H808="口腔诊所"),IFERROR(T808/同类汇总数据!E$8,0),IF(AND($G808="互联网版",$H808="中西医诊所"),IFERROR(T808/同类汇总数据!E$9,0),IF(AND($G808="互联网版",$H808="中医诊所"),IFERROR(T808/同类汇总数据!E$10,0),IF(AND($G808="互联网版",$H808="口腔诊所"),IFERROR(T808/同类汇总数据!E$11,0))))))))))</f>
        <v>1.75852266538755</v>
      </c>
      <c r="AG808" s="61">
        <f>IF(AND($G808="正式版",$H808="中西医诊所"),IFERROR(U808/同类汇总数据!F$3,0),IF(AND($G808="正式版",$H808="中医诊所"),IFERROR(U808/同类汇总数据!F$4,0),IF(AND($G808="正式版",$H808="口腔诊所"),IFERROR(U808/同类汇总数据!F$5,0),IF(AND($G808="检查版",$H808="中西医诊所"),IFERROR(U808/同类汇总数据!F$6,0),IF(AND($G808="检查版",$H808="中医诊所"),IFERROR(U808/同类汇总数据!F$7,0),IF(AND($G808="检查版",$H808="口腔诊所"),IFERROR(U808/同类汇总数据!F$8,0),IF(AND($G808="互联网版",$H808="中西医诊所"),IFERROR(U808/同类汇总数据!F$9,0),IF(AND($G808="互联网版",$H808="中医诊所"),IFERROR(U808/同类汇总数据!F$10,0),IF(AND($G808="互联网版",$H808="口腔诊所"),IFERROR(U808/同类汇总数据!F$11,0))))))))))</f>
        <v>1.71833283809977</v>
      </c>
      <c r="AH808" s="61">
        <f>IF(AND($G808="正式版",$H808="中西医诊所"),IFERROR(V808/同类汇总数据!G$3,0),IF(AND($G808="正式版",$H808="中医诊所"),IFERROR(V808/同类汇总数据!G$4,0),IF(AND($G808="正式版",$H808="口腔诊所"),IFERROR(V808/同类汇总数据!G$5,0),IF(AND($G808="检查版",$H808="中西医诊所"),IFERROR(V808/同类汇总数据!G$6,0),IF(AND($G808="检查版",$H808="中医诊所"),IFERROR(V808/同类汇总数据!G$7,0),IF(AND($G808="检查版",$H808="口腔诊所"),IFERROR(V808/同类汇总数据!G$8,0),IF(AND($G808="互联网版",$H808="中西医诊所"),IFERROR(V808/同类汇总数据!G$9,0),IF(AND($G808="互联网版",$H808="中医诊所"),IFERROR(V808/同类汇总数据!G$10,0),IF(AND($G808="互联网版",$H808="口腔诊所"),IFERROR(V808/同类汇总数据!G$11,0))))))))))</f>
        <v>1.71938933198033</v>
      </c>
      <c r="AI808" s="61">
        <f>IF(AND($G808="正式版",$H808="中西医诊所"),IFERROR(W808/同类汇总数据!H$3,0),IF(AND($G808="正式版",$H808="中医诊所"),IFERROR(W808/同类汇总数据!H$4,0),IF(AND($G808="正式版",$H808="口腔诊所"),IFERROR(W808/同类汇总数据!H$5,0),IF(AND($G808="检查版",$H808="中西医诊所"),IFERROR(W808/同类汇总数据!H$6,0),IF(AND($G808="检查版",$H808="中医诊所"),IFERROR(W808/同类汇总数据!H$7,0),IF(AND($G808="检查版",$H808="口腔诊所"),IFERROR(W808/同类汇总数据!H$8,0),IF(AND($G808="互联网版",$H808="中西医诊所"),IFERROR(W808/同类汇总数据!H$9,0),IF(AND($G808="互联网版",$H808="中医诊所"),IFERROR(W808/同类汇总数据!H$10,0),IF(AND($G808="互联网版",$H808="口腔诊所"),IFERROR(W808/同类汇总数据!H$11,0))))))))))</f>
        <v>1.84065657560203</v>
      </c>
      <c r="AJ808" s="61">
        <f>IF(AND($G808="正式版",$H808="中西医诊所"),IFERROR(X808/同类汇总数据!I$3,0),IF(AND($G808="正式版",$H808="中医诊所"),IFERROR(X808/同类汇总数据!I$4,0),IF(AND($G808="正式版",$H808="口腔诊所"),IFERROR(X808/同类汇总数据!I$5,0),IF(AND($G808="检查版",$H808="中西医诊所"),IFERROR(X808/同类汇总数据!I$6,0),IF(AND($G808="检查版",$H808="中医诊所"),IFERROR(X808/同类汇总数据!I$7,0),IF(AND($G808="检查版",$H808="口腔诊所"),IFERROR(X808/同类汇总数据!I$8,0),IF(AND($G808="互联网版",$H808="中西医诊所"),IFERROR(X808/同类汇总数据!I$9,0),IF(AND($G808="互联网版",$H808="中医诊所"),IFERROR(X808/同类汇总数据!I$10,0),IF(AND($G808="互联网版",$H808="口腔诊所"),IFERROR(X808/同类汇总数据!I$11,0))))))))))</f>
        <v>1.81004693654198</v>
      </c>
      <c r="AK808" s="61">
        <f>IF(AND($G808="正式版",$H808="中西医诊所"),IFERROR(Y808/同类汇总数据!J$3,0),IF(AND($G808="正式版",$H808="中医诊所"),IFERROR(Y808/同类汇总数据!J$4,0),IF(AND($G808="正式版",$H808="口腔诊所"),IFERROR(Y808/同类汇总数据!J$5,0),IF(AND($G808="检查版",$H808="中西医诊所"),IFERROR(Y808/同类汇总数据!J$6,0),IF(AND($G808="检查版",$H808="中医诊所"),IFERROR(Y808/同类汇总数据!J$7,0),IF(AND($G808="检查版",$H808="口腔诊所"),IFERROR(Y808/同类汇总数据!J$8,0),IF(AND($G808="互联网版",$H808="中西医诊所"),IFERROR(Y808/同类汇总数据!J$9,0),IF(AND($G808="互联网版",$H808="中医诊所"),IFERROR(Y808/同类汇总数据!J$10,0),IF(AND($G808="互联网版",$H808="口腔诊所"),IFERROR(Y808/同类汇总数据!J$11,0))))))))))</f>
        <v>1.80958418133652</v>
      </c>
      <c r="AL808" s="62" t="str">
        <f ca="1" t="shared" si="209"/>
        <v>-</v>
      </c>
      <c r="AM808" s="62" t="str">
        <f t="shared" si="210"/>
        <v>高于同行150%</v>
      </c>
      <c r="AN808" s="5" t="str">
        <f t="shared" si="211"/>
        <v>高于同行150%</v>
      </c>
      <c r="AO808" s="63">
        <f t="shared" si="204"/>
        <v>46104.3911753241</v>
      </c>
      <c r="AP808" s="5" t="str">
        <f t="shared" si="205"/>
        <v/>
      </c>
      <c r="AQ808" s="60">
        <v>45606.8234380093</v>
      </c>
    </row>
    <row r="809" ht="17" spans="1:43">
      <c r="A809" s="5">
        <f t="shared" si="212"/>
        <v>806</v>
      </c>
      <c r="B809" s="55" t="str">
        <f t="shared" si="207"/>
        <v>交易波动较大</v>
      </c>
      <c r="C809" s="2" t="str">
        <f t="shared" si="208"/>
        <v/>
      </c>
      <c r="D809" s="56" t="str">
        <f t="shared" si="200"/>
        <v>-</v>
      </c>
      <c r="E809" s="84" t="s">
        <v>2186</v>
      </c>
      <c r="F809" s="58">
        <v>45608.7312262847</v>
      </c>
      <c r="G809" s="59" t="s">
        <v>38</v>
      </c>
      <c r="H809" s="59" t="s">
        <v>63</v>
      </c>
      <c r="I809" s="59" t="s">
        <v>40</v>
      </c>
      <c r="J809" s="59" t="s">
        <v>78</v>
      </c>
      <c r="K809" s="59" t="s">
        <v>2187</v>
      </c>
      <c r="L809" s="59" t="s">
        <v>2188</v>
      </c>
      <c r="M809" s="60">
        <v>46104.3592824074</v>
      </c>
      <c r="N809" s="60">
        <v>46103.7549290625</v>
      </c>
      <c r="O809" s="60">
        <v>46103.7526169213</v>
      </c>
      <c r="P809" s="60">
        <v>45878.632725544</v>
      </c>
      <c r="Q809" s="60">
        <v>46099.4334734028</v>
      </c>
      <c r="R809" s="59">
        <v>6350</v>
      </c>
      <c r="S809" s="59">
        <v>51821.16</v>
      </c>
      <c r="T809" s="59">
        <v>164691.57</v>
      </c>
      <c r="U809" s="59">
        <v>154229.56</v>
      </c>
      <c r="V809" s="59">
        <v>33</v>
      </c>
      <c r="W809" s="59">
        <v>118</v>
      </c>
      <c r="X809" s="59">
        <v>319</v>
      </c>
      <c r="Y809" s="59">
        <v>281</v>
      </c>
      <c r="Z809" s="59">
        <v>901.927251462</v>
      </c>
      <c r="AA809" s="59">
        <v>-0.0507276005</v>
      </c>
      <c r="AB809" s="59">
        <v>-0.0633083282</v>
      </c>
      <c r="AC809" s="59">
        <v>-0.142012384</v>
      </c>
      <c r="AD809" s="61">
        <f>IF(AND($G809="正式版",$H809="中西医诊所"),IFERROR(R809/同类汇总数据!C$3,0),IF(AND($G809="正式版",$H809="中医诊所"),IFERROR(R809/同类汇总数据!C$4,0),IF(AND($G809="正式版",$H809="口腔诊所"),IFERROR(R809/同类汇总数据!C$5,0),IF(AND($G809="检查版",$H809="中西医诊所"),IFERROR(R809/同类汇总数据!C$6,0),IF(AND($G809="检查版",$H809="中医诊所"),IFERROR(R809/同类汇总数据!C$7,0),IF(AND($G809="检查版",$H809="口腔诊所"),IFERROR(R809/同类汇总数据!C$8,0),IF(AND($G809="互联网版",$H809="中西医诊所"),IFERROR(R809/同类汇总数据!C$9,0),IF(AND($G809="互联网版",$H809="中医诊所"),IFERROR(R809/同类汇总数据!C$10,0),IF(AND($G809="互联网版",$H809="口腔诊所"),IFERROR(R809/同类汇总数据!C$11,0))))))))))</f>
        <v>0.635155994048587</v>
      </c>
      <c r="AE809" s="61">
        <f>IF(AND($G809="正式版",$H809="中西医诊所"),IFERROR(S809/同类汇总数据!D$3,0),IF(AND($G809="正式版",$H809="中医诊所"),IFERROR(S809/同类汇总数据!D$4,0),IF(AND($G809="正式版",$H809="口腔诊所"),IFERROR(S809/同类汇总数据!D$5,0),IF(AND($G809="检查版",$H809="中西医诊所"),IFERROR(S809/同类汇总数据!D$6,0),IF(AND($G809="检查版",$H809="中医诊所"),IFERROR(S809/同类汇总数据!D$7,0),IF(AND($G809="检查版",$H809="口腔诊所"),IFERROR(S809/同类汇总数据!D$8,0),IF(AND($G809="互联网版",$H809="中西医诊所"),IFERROR(S809/同类汇总数据!D$9,0),IF(AND($G809="互联网版",$H809="中医诊所"),IFERROR(S809/同类汇总数据!D$10,0),IF(AND($G809="互联网版",$H809="口腔诊所"),IFERROR(S809/同类汇总数据!D$11,0))))))))))</f>
        <v>1.19318857421731</v>
      </c>
      <c r="AF809" s="61">
        <f>IF(AND($G809="正式版",$H809="中西医诊所"),IFERROR(T809/同类汇总数据!E$3,0),IF(AND($G809="正式版",$H809="中医诊所"),IFERROR(T809/同类汇总数据!E$4,0),IF(AND($G809="正式版",$H809="口腔诊所"),IFERROR(T809/同类汇总数据!E$5,0),IF(AND($G809="检查版",$H809="中西医诊所"),IFERROR(T809/同类汇总数据!E$6,0),IF(AND($G809="检查版",$H809="中医诊所"),IFERROR(T809/同类汇总数据!E$7,0),IF(AND($G809="检查版",$H809="口腔诊所"),IFERROR(T809/同类汇总数据!E$8,0),IF(AND($G809="互联网版",$H809="中西医诊所"),IFERROR(T809/同类汇总数据!E$9,0),IF(AND($G809="互联网版",$H809="中医诊所"),IFERROR(T809/同类汇总数据!E$10,0),IF(AND($G809="互联网版",$H809="口腔诊所"),IFERROR(T809/同类汇总数据!E$11,0))))))))))</f>
        <v>1.48548826585346</v>
      </c>
      <c r="AG809" s="61">
        <f>IF(AND($G809="正式版",$H809="中西医诊所"),IFERROR(U809/同类汇总数据!F$3,0),IF(AND($G809="正式版",$H809="中医诊所"),IFERROR(U809/同类汇总数据!F$4,0),IF(AND($G809="正式版",$H809="口腔诊所"),IFERROR(U809/同类汇总数据!F$5,0),IF(AND($G809="检查版",$H809="中西医诊所"),IFERROR(U809/同类汇总数据!F$6,0),IF(AND($G809="检查版",$H809="中医诊所"),IFERROR(U809/同类汇总数据!F$7,0),IF(AND($G809="检查版",$H809="口腔诊所"),IFERROR(U809/同类汇总数据!F$8,0),IF(AND($G809="互联网版",$H809="中西医诊所"),IFERROR(U809/同类汇总数据!F$9,0),IF(AND($G809="互联网版",$H809="中医诊所"),IFERROR(U809/同类汇总数据!F$10,0),IF(AND($G809="互联网版",$H809="口腔诊所"),IFERROR(U809/同类汇总数据!F$11,0))))))))))</f>
        <v>1.54387040482723</v>
      </c>
      <c r="AH809" s="61">
        <f>IF(AND($G809="正式版",$H809="中西医诊所"),IFERROR(V809/同类汇总数据!G$3,0),IF(AND($G809="正式版",$H809="中医诊所"),IFERROR(V809/同类汇总数据!G$4,0),IF(AND($G809="正式版",$H809="口腔诊所"),IFERROR(V809/同类汇总数据!G$5,0),IF(AND($G809="检查版",$H809="中西医诊所"),IFERROR(V809/同类汇总数据!G$6,0),IF(AND($G809="检查版",$H809="中医诊所"),IFERROR(V809/同类汇总数据!G$7,0),IF(AND($G809="检查版",$H809="口腔诊所"),IFERROR(V809/同类汇总数据!G$8,0),IF(AND($G809="互联网版",$H809="中西医诊所"),IFERROR(V809/同类汇总数据!G$9,0),IF(AND($G809="互联网版",$H809="中医诊所"),IFERROR(V809/同类汇总数据!G$10,0),IF(AND($G809="互联网版",$H809="口腔诊所"),IFERROR(V809/同类汇总数据!G$11,0))))))))))</f>
        <v>2.45236467405844</v>
      </c>
      <c r="AI809" s="61">
        <f>IF(AND($G809="正式版",$H809="中西医诊所"),IFERROR(W809/同类汇总数据!H$3,0),IF(AND($G809="正式版",$H809="中医诊所"),IFERROR(W809/同类汇总数据!H$4,0),IF(AND($G809="正式版",$H809="口腔诊所"),IFERROR(W809/同类汇总数据!H$5,0),IF(AND($G809="检查版",$H809="中西医诊所"),IFERROR(W809/同类汇总数据!H$6,0),IF(AND($G809="检查版",$H809="中医诊所"),IFERROR(W809/同类汇总数据!H$7,0),IF(AND($G809="检查版",$H809="口腔诊所"),IFERROR(W809/同类汇总数据!H$8,0),IF(AND($G809="互联网版",$H809="中西医诊所"),IFERROR(W809/同类汇总数据!H$9,0),IF(AND($G809="互联网版",$H809="中医诊所"),IFERROR(W809/同类汇总数据!H$10,0),IF(AND($G809="互联网版",$H809="口腔诊所"),IFERROR(W809/同类汇总数据!H$11,0))))))))))</f>
        <v>2.07796598827534</v>
      </c>
      <c r="AJ809" s="61">
        <f>IF(AND($G809="正式版",$H809="中西医诊所"),IFERROR(X809/同类汇总数据!I$3,0),IF(AND($G809="正式版",$H809="中医诊所"),IFERROR(X809/同类汇总数据!I$4,0),IF(AND($G809="正式版",$H809="口腔诊所"),IFERROR(X809/同类汇总数据!I$5,0),IF(AND($G809="检查版",$H809="中西医诊所"),IFERROR(X809/同类汇总数据!I$6,0),IF(AND($G809="检查版",$H809="中医诊所"),IFERROR(X809/同类汇总数据!I$7,0),IF(AND($G809="检查版",$H809="口腔诊所"),IFERROR(X809/同类汇总数据!I$8,0),IF(AND($G809="互联网版",$H809="中西医诊所"),IFERROR(X809/同类汇总数据!I$9,0),IF(AND($G809="互联网版",$H809="中医诊所"),IFERROR(X809/同类汇总数据!I$10,0),IF(AND($G809="互联网版",$H809="口腔诊所"),IFERROR(X809/同类汇总数据!I$11,0))))))))))</f>
        <v>2.16210354374871</v>
      </c>
      <c r="AK809" s="61">
        <f>IF(AND($G809="正式版",$H809="中西医诊所"),IFERROR(Y809/同类汇总数据!J$3,0),IF(AND($G809="正式版",$H809="中医诊所"),IFERROR(Y809/同类汇总数据!J$4,0),IF(AND($G809="正式版",$H809="口腔诊所"),IFERROR(Y809/同类汇总数据!J$5,0),IF(AND($G809="检查版",$H809="中西医诊所"),IFERROR(Y809/同类汇总数据!J$6,0),IF(AND($G809="检查版",$H809="中医诊所"),IFERROR(Y809/同类汇总数据!J$7,0),IF(AND($G809="检查版",$H809="口腔诊所"),IFERROR(Y809/同类汇总数据!J$8,0),IF(AND($G809="互联网版",$H809="中西医诊所"),IFERROR(Y809/同类汇总数据!J$9,0),IF(AND($G809="互联网版",$H809="中医诊所"),IFERROR(Y809/同类汇总数据!J$10,0),IF(AND($G809="互联网版",$H809="口腔诊所"),IFERROR(Y809/同类汇总数据!J$11,0))))))))))</f>
        <v>2.11585073388396</v>
      </c>
      <c r="AL809" s="62" t="str">
        <f ca="1" t="shared" si="209"/>
        <v>-</v>
      </c>
      <c r="AM809" s="62" t="str">
        <f t="shared" si="210"/>
        <v/>
      </c>
      <c r="AN809" s="5" t="str">
        <f t="shared" si="211"/>
        <v>高于同行100%</v>
      </c>
      <c r="AO809" s="63">
        <f t="shared" si="204"/>
        <v>46104.3592824074</v>
      </c>
      <c r="AP809" s="5" t="str">
        <f t="shared" si="205"/>
        <v/>
      </c>
      <c r="AQ809" s="60">
        <v>45607.7812992361</v>
      </c>
    </row>
    <row r="810" ht="17" spans="1:43">
      <c r="A810" s="5">
        <f t="shared" ref="A810:A825" si="213">ROW()-3</f>
        <v>807</v>
      </c>
      <c r="B810" s="55" t="str">
        <f t="shared" si="207"/>
        <v>交易波动较大</v>
      </c>
      <c r="C810" s="2" t="str">
        <f t="shared" si="208"/>
        <v/>
      </c>
      <c r="D810" s="56" t="str">
        <f t="shared" si="200"/>
        <v>即将流失</v>
      </c>
      <c r="E810" s="84" t="s">
        <v>2189</v>
      </c>
      <c r="F810" s="58">
        <v>45608.7318371412</v>
      </c>
      <c r="G810" s="59" t="s">
        <v>38</v>
      </c>
      <c r="H810" s="59" t="s">
        <v>63</v>
      </c>
      <c r="I810" s="59" t="s">
        <v>40</v>
      </c>
      <c r="J810" s="59" t="s">
        <v>53</v>
      </c>
      <c r="K810" s="59" t="s">
        <v>2190</v>
      </c>
      <c r="L810" s="59"/>
      <c r="M810" s="60">
        <v>46100.3904398148</v>
      </c>
      <c r="N810" s="60">
        <v>46097.3820760995</v>
      </c>
      <c r="O810" s="60">
        <v>46097.3792016204</v>
      </c>
      <c r="P810" s="60">
        <v>46098.7262623148</v>
      </c>
      <c r="Q810" s="60">
        <v>46100.3928998727</v>
      </c>
      <c r="R810" s="59">
        <v>300</v>
      </c>
      <c r="S810" s="59">
        <v>21298</v>
      </c>
      <c r="T810" s="59">
        <v>81043.78</v>
      </c>
      <c r="U810" s="59">
        <v>64993.78</v>
      </c>
      <c r="V810" s="59">
        <v>1</v>
      </c>
      <c r="W810" s="59">
        <v>11</v>
      </c>
      <c r="X810" s="59">
        <v>57</v>
      </c>
      <c r="Y810" s="59">
        <v>52</v>
      </c>
      <c r="Z810" s="85" t="s">
        <v>2191</v>
      </c>
      <c r="AA810" s="59">
        <v>-0.1184974807</v>
      </c>
      <c r="AB810" s="59">
        <v>-0.3210290023</v>
      </c>
      <c r="AC810" s="59">
        <v>2.268381036</v>
      </c>
      <c r="AD810" s="61">
        <f>IF(AND($G810="正式版",$H810="中西医诊所"),IFERROR(R810/同类汇总数据!C$3,0),IF(AND($G810="正式版",$H810="中医诊所"),IFERROR(R810/同类汇总数据!C$4,0),IF(AND($G810="正式版",$H810="口腔诊所"),IFERROR(R810/同类汇总数据!C$5,0),IF(AND($G810="检查版",$H810="中西医诊所"),IFERROR(R810/同类汇总数据!C$6,0),IF(AND($G810="检查版",$H810="中医诊所"),IFERROR(R810/同类汇总数据!C$7,0),IF(AND($G810="检查版",$H810="口腔诊所"),IFERROR(R810/同类汇总数据!C$8,0),IF(AND($G810="互联网版",$H810="中西医诊所"),IFERROR(R810/同类汇总数据!C$9,0),IF(AND($G810="互联网版",$H810="中医诊所"),IFERROR(R810/同类汇总数据!C$10,0),IF(AND($G810="互联网版",$H810="口腔诊所"),IFERROR(R810/同类汇总数据!C$11,0))))))))))</f>
        <v>0.030007369797571</v>
      </c>
      <c r="AE810" s="61">
        <f>IF(AND($G810="正式版",$H810="中西医诊所"),IFERROR(S810/同类汇总数据!D$3,0),IF(AND($G810="正式版",$H810="中医诊所"),IFERROR(S810/同类汇总数据!D$4,0),IF(AND($G810="正式版",$H810="口腔诊所"),IFERROR(S810/同类汇总数据!D$5,0),IF(AND($G810="检查版",$H810="中西医诊所"),IFERROR(S810/同类汇总数据!D$6,0),IF(AND($G810="检查版",$H810="中医诊所"),IFERROR(S810/同类汇总数据!D$7,0),IF(AND($G810="检查版",$H810="口腔诊所"),IFERROR(S810/同类汇总数据!D$8,0),IF(AND($G810="互联网版",$H810="中西医诊所"),IFERROR(S810/同类汇总数据!D$9,0),IF(AND($G810="互联网版",$H810="中医诊所"),IFERROR(S810/同类汇总数据!D$10,0),IF(AND($G810="互联网版",$H810="口腔诊所"),IFERROR(S810/同类汇总数据!D$11,0))))))))))</f>
        <v>0.490389066043298</v>
      </c>
      <c r="AF810" s="61">
        <f>IF(AND($G810="正式版",$H810="中西医诊所"),IFERROR(T810/同类汇总数据!E$3,0),IF(AND($G810="正式版",$H810="中医诊所"),IFERROR(T810/同类汇总数据!E$4,0),IF(AND($G810="正式版",$H810="口腔诊所"),IFERROR(T810/同类汇总数据!E$5,0),IF(AND($G810="检查版",$H810="中西医诊所"),IFERROR(T810/同类汇总数据!E$6,0),IF(AND($G810="检查版",$H810="中医诊所"),IFERROR(T810/同类汇总数据!E$7,0),IF(AND($G810="检查版",$H810="口腔诊所"),IFERROR(T810/同类汇总数据!E$8,0),IF(AND($G810="互联网版",$H810="中西医诊所"),IFERROR(T810/同类汇总数据!E$9,0),IF(AND($G810="互联网版",$H810="中医诊所"),IFERROR(T810/同类汇总数据!E$10,0),IF(AND($G810="互联网版",$H810="口腔诊所"),IFERROR(T810/同类汇总数据!E$11,0))))))))))</f>
        <v>0.731000282591327</v>
      </c>
      <c r="AG810" s="61">
        <f>IF(AND($G810="正式版",$H810="中西医诊所"),IFERROR(U810/同类汇总数据!F$3,0),IF(AND($G810="正式版",$H810="中医诊所"),IFERROR(U810/同类汇总数据!F$4,0),IF(AND($G810="正式版",$H810="口腔诊所"),IFERROR(U810/同类汇总数据!F$5,0),IF(AND($G810="检查版",$H810="中西医诊所"),IFERROR(U810/同类汇总数据!F$6,0),IF(AND($G810="检查版",$H810="中医诊所"),IFERROR(U810/同类汇总数据!F$7,0),IF(AND($G810="检查版",$H810="口腔诊所"),IFERROR(U810/同类汇总数据!F$8,0),IF(AND($G810="互联网版",$H810="中西医诊所"),IFERROR(U810/同类汇总数据!F$9,0),IF(AND($G810="互联网版",$H810="中医诊所"),IFERROR(U810/同类汇总数据!F$10,0),IF(AND($G810="互联网版",$H810="口腔诊所"),IFERROR(U810/同类汇总数据!F$11,0))))))))))</f>
        <v>0.650601437492603</v>
      </c>
      <c r="AH810" s="61">
        <f>IF(AND($G810="正式版",$H810="中西医诊所"),IFERROR(V810/同类汇总数据!G$3,0),IF(AND($G810="正式版",$H810="中医诊所"),IFERROR(V810/同类汇总数据!G$4,0),IF(AND($G810="正式版",$H810="口腔诊所"),IFERROR(V810/同类汇总数据!G$5,0),IF(AND($G810="检查版",$H810="中西医诊所"),IFERROR(V810/同类汇总数据!G$6,0),IF(AND($G810="检查版",$H810="中医诊所"),IFERROR(V810/同类汇总数据!G$7,0),IF(AND($G810="检查版",$H810="口腔诊所"),IFERROR(V810/同类汇总数据!G$8,0),IF(AND($G810="互联网版",$H810="中西医诊所"),IFERROR(V810/同类汇总数据!G$9,0),IF(AND($G810="互联网版",$H810="中医诊所"),IFERROR(V810/同类汇总数据!G$10,0),IF(AND($G810="互联网版",$H810="口腔诊所"),IFERROR(V810/同类汇总数据!G$11,0))))))))))</f>
        <v>0.074314081032074</v>
      </c>
      <c r="AI810" s="61">
        <f>IF(AND($G810="正式版",$H810="中西医诊所"),IFERROR(W810/同类汇总数据!H$3,0),IF(AND($G810="正式版",$H810="中医诊所"),IFERROR(W810/同类汇总数据!H$4,0),IF(AND($G810="正式版",$H810="口腔诊所"),IFERROR(W810/同类汇总数据!H$5,0),IF(AND($G810="检查版",$H810="中西医诊所"),IFERROR(W810/同类汇总数据!H$6,0),IF(AND($G810="检查版",$H810="中医诊所"),IFERROR(W810/同类汇总数据!H$7,0),IF(AND($G810="检查版",$H810="口腔诊所"),IFERROR(W810/同类汇总数据!H$8,0),IF(AND($G810="互联网版",$H810="中西医诊所"),IFERROR(W810/同类汇总数据!H$9,0),IF(AND($G810="互联网版",$H810="中医诊所"),IFERROR(W810/同类汇总数据!H$10,0),IF(AND($G810="互联网版",$H810="口腔诊所"),IFERROR(W810/同类汇总数据!H$11,0))))))))))</f>
        <v>0.193708693822278</v>
      </c>
      <c r="AJ810" s="61">
        <f>IF(AND($G810="正式版",$H810="中西医诊所"),IFERROR(X810/同类汇总数据!I$3,0),IF(AND($G810="正式版",$H810="中医诊所"),IFERROR(X810/同类汇总数据!I$4,0),IF(AND($G810="正式版",$H810="口腔诊所"),IFERROR(X810/同类汇总数据!I$5,0),IF(AND($G810="检查版",$H810="中西医诊所"),IFERROR(X810/同类汇总数据!I$6,0),IF(AND($G810="检查版",$H810="中医诊所"),IFERROR(X810/同类汇总数据!I$7,0),IF(AND($G810="检查版",$H810="口腔诊所"),IFERROR(X810/同类汇总数据!I$8,0),IF(AND($G810="互联网版",$H810="中西医诊所"),IFERROR(X810/同类汇总数据!I$9,0),IF(AND($G810="互联网版",$H810="中医诊所"),IFERROR(X810/同类汇总数据!I$10,0),IF(AND($G810="互联网版",$H810="口腔诊所"),IFERROR(X810/同类汇总数据!I$11,0))))))))))</f>
        <v>0.386331981171399</v>
      </c>
      <c r="AK810" s="61">
        <f>IF(AND($G810="正式版",$H810="中西医诊所"),IFERROR(Y810/同类汇总数据!J$3,0),IF(AND($G810="正式版",$H810="中医诊所"),IFERROR(Y810/同类汇总数据!J$4,0),IF(AND($G810="正式版",$H810="口腔诊所"),IFERROR(Y810/同类汇总数据!J$5,0),IF(AND($G810="检查版",$H810="中西医诊所"),IFERROR(Y810/同类汇总数据!J$6,0),IF(AND($G810="检查版",$H810="中医诊所"),IFERROR(Y810/同类汇总数据!J$7,0),IF(AND($G810="检查版",$H810="口腔诊所"),IFERROR(Y810/同类汇总数据!J$8,0),IF(AND($G810="互联网版",$H810="中西医诊所"),IFERROR(Y810/同类汇总数据!J$9,0),IF(AND($G810="互联网版",$H810="中医诊所"),IFERROR(Y810/同类汇总数据!J$10,0),IF(AND($G810="互联网版",$H810="口腔诊所"),IFERROR(Y810/同类汇总数据!J$11,0))))))))))</f>
        <v>0.391545331537245</v>
      </c>
      <c r="AL810" s="62" t="str">
        <f ca="1" t="shared" si="209"/>
        <v>-</v>
      </c>
      <c r="AM810" s="62" t="str">
        <f t="shared" si="210"/>
        <v>低于同行50%</v>
      </c>
      <c r="AN810" s="5" t="str">
        <f t="shared" si="211"/>
        <v>低于同行20%</v>
      </c>
      <c r="AO810" s="63">
        <f t="shared" si="204"/>
        <v>46100.3928998727</v>
      </c>
      <c r="AP810" s="5" t="str">
        <f t="shared" si="205"/>
        <v/>
      </c>
      <c r="AQ810" s="60">
        <v>45607.7814544097</v>
      </c>
    </row>
    <row r="811" ht="17" spans="1:43">
      <c r="A811" s="5">
        <f t="shared" si="213"/>
        <v>808</v>
      </c>
      <c r="B811" s="55" t="str">
        <f t="shared" si="207"/>
        <v>连续三月交易上升</v>
      </c>
      <c r="C811" s="2" t="str">
        <f t="shared" si="208"/>
        <v/>
      </c>
      <c r="D811" s="56" t="str">
        <f t="shared" si="200"/>
        <v>-</v>
      </c>
      <c r="E811" s="84" t="s">
        <v>2192</v>
      </c>
      <c r="F811" s="58">
        <v>45608.7732766319</v>
      </c>
      <c r="G811" s="59" t="s">
        <v>38</v>
      </c>
      <c r="H811" s="59" t="s">
        <v>63</v>
      </c>
      <c r="I811" s="59" t="s">
        <v>40</v>
      </c>
      <c r="J811" s="59" t="s">
        <v>117</v>
      </c>
      <c r="K811" s="59" t="s">
        <v>2193</v>
      </c>
      <c r="L811" s="59" t="s">
        <v>2194</v>
      </c>
      <c r="M811" s="60">
        <v>46103.4268171296</v>
      </c>
      <c r="N811" s="60">
        <v>46103.5575960764</v>
      </c>
      <c r="O811" s="60"/>
      <c r="P811" s="60">
        <v>45761.6297072917</v>
      </c>
      <c r="Q811" s="60">
        <v>46080.671600706</v>
      </c>
      <c r="R811" s="59">
        <v>5268</v>
      </c>
      <c r="S811" s="59">
        <v>44386</v>
      </c>
      <c r="T811" s="59">
        <v>75325</v>
      </c>
      <c r="U811" s="59">
        <v>73495</v>
      </c>
      <c r="V811" s="59">
        <v>11</v>
      </c>
      <c r="W811" s="59">
        <v>50</v>
      </c>
      <c r="X811" s="59">
        <v>109</v>
      </c>
      <c r="Y811" s="59">
        <v>104</v>
      </c>
      <c r="Z811" s="59">
        <v>979.9333333333</v>
      </c>
      <c r="AA811" s="59">
        <v>1.4958389564</v>
      </c>
      <c r="AB811" s="59">
        <v>0.3518814139</v>
      </c>
      <c r="AC811" s="59">
        <v>-0.3357402545</v>
      </c>
      <c r="AD811" s="61">
        <f>IF(AND($G811="正式版",$H811="中西医诊所"),IFERROR(R811/同类汇总数据!C$3,0),IF(AND($G811="正式版",$H811="中医诊所"),IFERROR(R811/同类汇总数据!C$4,0),IF(AND($G811="正式版",$H811="口腔诊所"),IFERROR(R811/同类汇总数据!C$5,0),IF(AND($G811="检查版",$H811="中西医诊所"),IFERROR(R811/同类汇总数据!C$6,0),IF(AND($G811="检查版",$H811="中医诊所"),IFERROR(R811/同类汇总数据!C$7,0),IF(AND($G811="检查版",$H811="口腔诊所"),IFERROR(R811/同类汇总数据!C$8,0),IF(AND($G811="互联网版",$H811="中西医诊所"),IFERROR(R811/同类汇总数据!C$9,0),IF(AND($G811="互联网版",$H811="中医诊所"),IFERROR(R811/同类汇总数据!C$10,0),IF(AND($G811="互联网版",$H811="口腔诊所"),IFERROR(R811/同类汇总数据!C$11,0))))))))))</f>
        <v>0.526929413645347</v>
      </c>
      <c r="AE811" s="61">
        <f>IF(AND($G811="正式版",$H811="中西医诊所"),IFERROR(S811/同类汇总数据!D$3,0),IF(AND($G811="正式版",$H811="中医诊所"),IFERROR(S811/同类汇总数据!D$4,0),IF(AND($G811="正式版",$H811="口腔诊所"),IFERROR(S811/同类汇总数据!D$5,0),IF(AND($G811="检查版",$H811="中西医诊所"),IFERROR(S811/同类汇总数据!D$6,0),IF(AND($G811="检查版",$H811="中医诊所"),IFERROR(S811/同类汇总数据!D$7,0),IF(AND($G811="检查版",$H811="口腔诊所"),IFERROR(S811/同类汇总数据!D$8,0),IF(AND($G811="互联网版",$H811="中西医诊所"),IFERROR(S811/同类汇总数据!D$9,0),IF(AND($G811="互联网版",$H811="中医诊所"),IFERROR(S811/同类汇总数据!D$10,0),IF(AND($G811="互联网版",$H811="口腔诊所"),IFERROR(S811/同类汇总数据!D$11,0))))))))))</f>
        <v>1.02199310195313</v>
      </c>
      <c r="AF811" s="61">
        <f>IF(AND($G811="正式版",$H811="中西医诊所"),IFERROR(T811/同类汇总数据!E$3,0),IF(AND($G811="正式版",$H811="中医诊所"),IFERROR(T811/同类汇总数据!E$4,0),IF(AND($G811="正式版",$H811="口腔诊所"),IFERROR(T811/同类汇总数据!E$5,0),IF(AND($G811="检查版",$H811="中西医诊所"),IFERROR(T811/同类汇总数据!E$6,0),IF(AND($G811="检查版",$H811="中医诊所"),IFERROR(T811/同类汇总数据!E$7,0),IF(AND($G811="检查版",$H811="口腔诊所"),IFERROR(T811/同类汇总数据!E$8,0),IF(AND($G811="互联网版",$H811="中西医诊所"),IFERROR(T811/同类汇总数据!E$9,0),IF(AND($G811="互联网版",$H811="中医诊所"),IFERROR(T811/同类汇总数据!E$10,0),IF(AND($G811="互联网版",$H811="口腔诊所"),IFERROR(T811/同类汇总数据!E$11,0))))))))))</f>
        <v>0.679417918144881</v>
      </c>
      <c r="AG811" s="61">
        <f>IF(AND($G811="正式版",$H811="中西医诊所"),IFERROR(U811/同类汇总数据!F$3,0),IF(AND($G811="正式版",$H811="中医诊所"),IFERROR(U811/同类汇总数据!F$4,0),IF(AND($G811="正式版",$H811="口腔诊所"),IFERROR(U811/同类汇总数据!F$5,0),IF(AND($G811="检查版",$H811="中西医诊所"),IFERROR(U811/同类汇总数据!F$6,0),IF(AND($G811="检查版",$H811="中医诊所"),IFERROR(U811/同类汇总数据!F$7,0),IF(AND($G811="检查版",$H811="口腔诊所"),IFERROR(U811/同类汇总数据!F$8,0),IF(AND($G811="互联网版",$H811="中西医诊所"),IFERROR(U811/同类汇总数据!F$9,0),IF(AND($G811="互联网版",$H811="中医诊所"),IFERROR(U811/同类汇总数据!F$10,0),IF(AND($G811="互联网版",$H811="口腔诊所"),IFERROR(U811/同类汇总数据!F$11,0))))))))))</f>
        <v>0.735700441619473</v>
      </c>
      <c r="AH811" s="61">
        <f>IF(AND($G811="正式版",$H811="中西医诊所"),IFERROR(V811/同类汇总数据!G$3,0),IF(AND($G811="正式版",$H811="中医诊所"),IFERROR(V811/同类汇总数据!G$4,0),IF(AND($G811="正式版",$H811="口腔诊所"),IFERROR(V811/同类汇总数据!G$5,0),IF(AND($G811="检查版",$H811="中西医诊所"),IFERROR(V811/同类汇总数据!G$6,0),IF(AND($G811="检查版",$H811="中医诊所"),IFERROR(V811/同类汇总数据!G$7,0),IF(AND($G811="检查版",$H811="口腔诊所"),IFERROR(V811/同类汇总数据!G$8,0),IF(AND($G811="互联网版",$H811="中西医诊所"),IFERROR(V811/同类汇总数据!G$9,0),IF(AND($G811="互联网版",$H811="中医诊所"),IFERROR(V811/同类汇总数据!G$10,0),IF(AND($G811="互联网版",$H811="口腔诊所"),IFERROR(V811/同类汇总数据!G$11,0))))))))))</f>
        <v>0.817454891352813</v>
      </c>
      <c r="AI811" s="61">
        <f>IF(AND($G811="正式版",$H811="中西医诊所"),IFERROR(W811/同类汇总数据!H$3,0),IF(AND($G811="正式版",$H811="中医诊所"),IFERROR(W811/同类汇总数据!H$4,0),IF(AND($G811="正式版",$H811="口腔诊所"),IFERROR(W811/同类汇总数据!H$5,0),IF(AND($G811="检查版",$H811="中西医诊所"),IFERROR(W811/同类汇总数据!H$6,0),IF(AND($G811="检查版",$H811="中医诊所"),IFERROR(W811/同类汇总数据!H$7,0),IF(AND($G811="检查版",$H811="口腔诊所"),IFERROR(W811/同类汇总数据!H$8,0),IF(AND($G811="互联网版",$H811="中西医诊所"),IFERROR(W811/同类汇总数据!H$9,0),IF(AND($G811="互联网版",$H811="中医诊所"),IFERROR(W811/同类汇总数据!H$10,0),IF(AND($G811="互联网版",$H811="口腔诊所"),IFERROR(W811/同类汇总数据!H$11,0))))))))))</f>
        <v>0.880494062828534</v>
      </c>
      <c r="AJ811" s="61">
        <f>IF(AND($G811="正式版",$H811="中西医诊所"),IFERROR(X811/同类汇总数据!I$3,0),IF(AND($G811="正式版",$H811="中医诊所"),IFERROR(X811/同类汇总数据!I$4,0),IF(AND($G811="正式版",$H811="口腔诊所"),IFERROR(X811/同类汇总数据!I$5,0),IF(AND($G811="检查版",$H811="中西医诊所"),IFERROR(X811/同类汇总数据!I$6,0),IF(AND($G811="检查版",$H811="中医诊所"),IFERROR(X811/同类汇总数据!I$7,0),IF(AND($G811="检查版",$H811="口腔诊所"),IFERROR(X811/同类汇总数据!I$8,0),IF(AND($G811="互联网版",$H811="中西医诊所"),IFERROR(X811/同类汇总数据!I$9,0),IF(AND($G811="互联网版",$H811="中医诊所"),IFERROR(X811/同类汇总数据!I$10,0),IF(AND($G811="互联网版",$H811="口腔诊所"),IFERROR(X811/同类汇总数据!I$11,0))))))))))</f>
        <v>0.738775192064606</v>
      </c>
      <c r="AK811" s="61">
        <f>IF(AND($G811="正式版",$H811="中西医诊所"),IFERROR(Y811/同类汇总数据!J$3,0),IF(AND($G811="正式版",$H811="中医诊所"),IFERROR(Y811/同类汇总数据!J$4,0),IF(AND($G811="正式版",$H811="口腔诊所"),IFERROR(Y811/同类汇总数据!J$5,0),IF(AND($G811="检查版",$H811="中西医诊所"),IFERROR(Y811/同类汇总数据!J$6,0),IF(AND($G811="检查版",$H811="中医诊所"),IFERROR(Y811/同类汇总数据!J$7,0),IF(AND($G811="检查版",$H811="口腔诊所"),IFERROR(Y811/同类汇总数据!J$8,0),IF(AND($G811="互联网版",$H811="中西医诊所"),IFERROR(Y811/同类汇总数据!J$9,0),IF(AND($G811="互联网版",$H811="中医诊所"),IFERROR(Y811/同类汇总数据!J$10,0),IF(AND($G811="互联网版",$H811="口腔诊所"),IFERROR(Y811/同类汇总数据!J$11,0))))))))))</f>
        <v>0.783090663074489</v>
      </c>
      <c r="AL811" s="62" t="str">
        <f ca="1" t="shared" si="209"/>
        <v>-</v>
      </c>
      <c r="AM811" s="62" t="str">
        <f t="shared" si="210"/>
        <v/>
      </c>
      <c r="AN811" s="5" t="str">
        <f t="shared" si="211"/>
        <v/>
      </c>
      <c r="AO811" s="63">
        <f t="shared" si="204"/>
        <v>46103.5575960764</v>
      </c>
      <c r="AP811" s="5" t="str">
        <f t="shared" si="205"/>
        <v/>
      </c>
      <c r="AQ811" s="60">
        <v>45608.7279212269</v>
      </c>
    </row>
    <row r="812" ht="17" spans="1:43">
      <c r="A812" s="5">
        <f t="shared" si="213"/>
        <v>809</v>
      </c>
      <c r="B812" s="55" t="str">
        <f t="shared" si="207"/>
        <v>连续三月交易上升</v>
      </c>
      <c r="C812" s="2" t="str">
        <f t="shared" si="208"/>
        <v/>
      </c>
      <c r="D812" s="56" t="str">
        <f t="shared" si="200"/>
        <v>-</v>
      </c>
      <c r="E812" s="84" t="s">
        <v>2195</v>
      </c>
      <c r="F812" s="58">
        <v>45608.7821582639</v>
      </c>
      <c r="G812" s="59" t="s">
        <v>38</v>
      </c>
      <c r="H812" s="59" t="s">
        <v>63</v>
      </c>
      <c r="I812" s="59" t="s">
        <v>40</v>
      </c>
      <c r="J812" s="59" t="s">
        <v>117</v>
      </c>
      <c r="K812" s="59" t="s">
        <v>2196</v>
      </c>
      <c r="L812" s="59"/>
      <c r="M812" s="60">
        <v>46102.7384837963</v>
      </c>
      <c r="N812" s="60">
        <v>46102.7487309259</v>
      </c>
      <c r="O812" s="60">
        <v>46102.743003669</v>
      </c>
      <c r="P812" s="60">
        <v>45995.3867943981</v>
      </c>
      <c r="Q812" s="60">
        <v>46102.7487818287</v>
      </c>
      <c r="R812" s="59">
        <v>6480.4</v>
      </c>
      <c r="S812" s="59">
        <v>12717.4</v>
      </c>
      <c r="T812" s="59">
        <v>23557.8</v>
      </c>
      <c r="U812" s="59">
        <v>23557.8</v>
      </c>
      <c r="V812" s="59">
        <v>2</v>
      </c>
      <c r="W812" s="59">
        <v>13</v>
      </c>
      <c r="X812" s="59">
        <v>24</v>
      </c>
      <c r="Y812" s="59">
        <v>24</v>
      </c>
      <c r="Z812" s="59">
        <v>981.575</v>
      </c>
      <c r="AA812" s="59">
        <v>3.129025974</v>
      </c>
      <c r="AB812" s="59">
        <v>-0.6031132416</v>
      </c>
      <c r="AC812" s="59">
        <v>0.583496572</v>
      </c>
      <c r="AD812" s="61">
        <f>IF(AND($G812="正式版",$H812="中西医诊所"),IFERROR(R812/同类汇总数据!C$3,0),IF(AND($G812="正式版",$H812="中医诊所"),IFERROR(R812/同类汇总数据!C$4,0),IF(AND($G812="正式版",$H812="口腔诊所"),IFERROR(R812/同类汇总数据!C$5,0),IF(AND($G812="检查版",$H812="中西医诊所"),IFERROR(R812/同类汇总数据!C$6,0),IF(AND($G812="检查版",$H812="中医诊所"),IFERROR(R812/同类汇总数据!C$7,0),IF(AND($G812="检查版",$H812="口腔诊所"),IFERROR(R812/同类汇总数据!C$8,0),IF(AND($G812="互联网版",$H812="中西医诊所"),IFERROR(R812/同类汇总数据!C$9,0),IF(AND($G812="互联网版",$H812="中医诊所"),IFERROR(R812/同类汇总数据!C$10,0),IF(AND($G812="互联网版",$H812="口腔诊所"),IFERROR(R812/同类汇总数据!C$11,0))))))))))</f>
        <v>0.648199197453931</v>
      </c>
      <c r="AE812" s="61">
        <f>IF(AND($G812="正式版",$H812="中西医诊所"),IFERROR(S812/同类汇总数据!D$3,0),IF(AND($G812="正式版",$H812="中医诊所"),IFERROR(S812/同类汇总数据!D$4,0),IF(AND($G812="正式版",$H812="口腔诊所"),IFERROR(S812/同类汇总数据!D$5,0),IF(AND($G812="检查版",$H812="中西医诊所"),IFERROR(S812/同类汇总数据!D$6,0),IF(AND($G812="检查版",$H812="中医诊所"),IFERROR(S812/同类汇总数据!D$7,0),IF(AND($G812="检查版",$H812="口腔诊所"),IFERROR(S812/同类汇总数据!D$8,0),IF(AND($G812="互联网版",$H812="中西医诊所"),IFERROR(S812/同类汇总数据!D$9,0),IF(AND($G812="互联网版",$H812="中医诊所"),IFERROR(S812/同类汇总数据!D$10,0),IF(AND($G812="互联网版",$H812="口腔诊所"),IFERROR(S812/同类汇总数据!D$11,0))))))))))</f>
        <v>0.292819697084188</v>
      </c>
      <c r="AF812" s="61">
        <f>IF(AND($G812="正式版",$H812="中西医诊所"),IFERROR(T812/同类汇总数据!E$3,0),IF(AND($G812="正式版",$H812="中医诊所"),IFERROR(T812/同类汇总数据!E$4,0),IF(AND($G812="正式版",$H812="口腔诊所"),IFERROR(T812/同类汇总数据!E$5,0),IF(AND($G812="检查版",$H812="中西医诊所"),IFERROR(T812/同类汇总数据!E$6,0),IF(AND($G812="检查版",$H812="中医诊所"),IFERROR(T812/同类汇总数据!E$7,0),IF(AND($G812="检查版",$H812="口腔诊所"),IFERROR(T812/同类汇总数据!E$8,0),IF(AND($G812="互联网版",$H812="中西医诊所"),IFERROR(T812/同类汇总数据!E$9,0),IF(AND($G812="互联网版",$H812="中医诊所"),IFERROR(T812/同类汇总数据!E$10,0),IF(AND($G812="互联网版",$H812="口腔诊所"),IFERROR(T812/同类汇总数据!E$11,0))))))))))</f>
        <v>0.212487108291715</v>
      </c>
      <c r="AG812" s="61">
        <f>IF(AND($G812="正式版",$H812="中西医诊所"),IFERROR(U812/同类汇总数据!F$3,0),IF(AND($G812="正式版",$H812="中医诊所"),IFERROR(U812/同类汇总数据!F$4,0),IF(AND($G812="正式版",$H812="口腔诊所"),IFERROR(U812/同类汇总数据!F$5,0),IF(AND($G812="检查版",$H812="中西医诊所"),IFERROR(U812/同类汇总数据!F$6,0),IF(AND($G812="检查版",$H812="中医诊所"),IFERROR(U812/同类汇总数据!F$7,0),IF(AND($G812="检查版",$H812="口腔诊所"),IFERROR(U812/同类汇总数据!F$8,0),IF(AND($G812="互联网版",$H812="中西医诊所"),IFERROR(U812/同类汇总数据!F$9,0),IF(AND($G812="互联网版",$H812="中医诊所"),IFERROR(U812/同类汇总数据!F$10,0),IF(AND($G812="互联网版",$H812="口腔诊所"),IFERROR(U812/同类汇总数据!F$11,0))))))))))</f>
        <v>0.235818543623147</v>
      </c>
      <c r="AH812" s="61">
        <f>IF(AND($G812="正式版",$H812="中西医诊所"),IFERROR(V812/同类汇总数据!G$3,0),IF(AND($G812="正式版",$H812="中医诊所"),IFERROR(V812/同类汇总数据!G$4,0),IF(AND($G812="正式版",$H812="口腔诊所"),IFERROR(V812/同类汇总数据!G$5,0),IF(AND($G812="检查版",$H812="中西医诊所"),IFERROR(V812/同类汇总数据!G$6,0),IF(AND($G812="检查版",$H812="中医诊所"),IFERROR(V812/同类汇总数据!G$7,0),IF(AND($G812="检查版",$H812="口腔诊所"),IFERROR(V812/同类汇总数据!G$8,0),IF(AND($G812="互联网版",$H812="中西医诊所"),IFERROR(V812/同类汇总数据!G$9,0),IF(AND($G812="互联网版",$H812="中医诊所"),IFERROR(V812/同类汇总数据!G$10,0),IF(AND($G812="互联网版",$H812="口腔诊所"),IFERROR(V812/同类汇总数据!G$11,0))))))))))</f>
        <v>0.148628162064148</v>
      </c>
      <c r="AI812" s="61">
        <f>IF(AND($G812="正式版",$H812="中西医诊所"),IFERROR(W812/同类汇总数据!H$3,0),IF(AND($G812="正式版",$H812="中医诊所"),IFERROR(W812/同类汇总数据!H$4,0),IF(AND($G812="正式版",$H812="口腔诊所"),IFERROR(W812/同类汇总数据!H$5,0),IF(AND($G812="检查版",$H812="中西医诊所"),IFERROR(W812/同类汇总数据!H$6,0),IF(AND($G812="检查版",$H812="中医诊所"),IFERROR(W812/同类汇总数据!H$7,0),IF(AND($G812="检查版",$H812="口腔诊所"),IFERROR(W812/同类汇总数据!H$8,0),IF(AND($G812="互联网版",$H812="中西医诊所"),IFERROR(W812/同类汇总数据!H$9,0),IF(AND($G812="互联网版",$H812="中医诊所"),IFERROR(W812/同类汇总数据!H$10,0),IF(AND($G812="互联网版",$H812="口腔诊所"),IFERROR(W812/同类汇总数据!H$11,0))))))))))</f>
        <v>0.228928456335419</v>
      </c>
      <c r="AJ812" s="61">
        <f>IF(AND($G812="正式版",$H812="中西医诊所"),IFERROR(X812/同类汇总数据!I$3,0),IF(AND($G812="正式版",$H812="中医诊所"),IFERROR(X812/同类汇总数据!I$4,0),IF(AND($G812="正式版",$H812="口腔诊所"),IFERROR(X812/同类汇总数据!I$5,0),IF(AND($G812="检查版",$H812="中西医诊所"),IFERROR(X812/同类汇总数据!I$6,0),IF(AND($G812="检查版",$H812="中医诊所"),IFERROR(X812/同类汇总数据!I$7,0),IF(AND($G812="检查版",$H812="口腔诊所"),IFERROR(X812/同类汇总数据!I$8,0),IF(AND($G812="互联网版",$H812="中西医诊所"),IFERROR(X812/同类汇总数据!I$9,0),IF(AND($G812="互联网版",$H812="中医诊所"),IFERROR(X812/同类汇总数据!I$10,0),IF(AND($G812="互联网版",$H812="口腔诊所"),IFERROR(X812/同类汇总数据!I$11,0))))))))))</f>
        <v>0.162666097335326</v>
      </c>
      <c r="AK812" s="61">
        <f>IF(AND($G812="正式版",$H812="中西医诊所"),IFERROR(Y812/同类汇总数据!J$3,0),IF(AND($G812="正式版",$H812="中医诊所"),IFERROR(Y812/同类汇总数据!J$4,0),IF(AND($G812="正式版",$H812="口腔诊所"),IFERROR(Y812/同类汇总数据!J$5,0),IF(AND($G812="检查版",$H812="中西医诊所"),IFERROR(Y812/同类汇总数据!J$6,0),IF(AND($G812="检查版",$H812="中医诊所"),IFERROR(Y812/同类汇总数据!J$7,0),IF(AND($G812="检查版",$H812="口腔诊所"),IFERROR(Y812/同类汇总数据!J$8,0),IF(AND($G812="互联网版",$H812="中西医诊所"),IFERROR(Y812/同类汇总数据!J$9,0),IF(AND($G812="互联网版",$H812="中医诊所"),IFERROR(Y812/同类汇总数据!J$10,0),IF(AND($G812="互联网版",$H812="口腔诊所"),IFERROR(Y812/同类汇总数据!J$11,0))))))))))</f>
        <v>0.180713229940267</v>
      </c>
      <c r="AL812" s="62" t="str">
        <f ca="1" t="shared" si="209"/>
        <v>-</v>
      </c>
      <c r="AM812" s="62" t="str">
        <f t="shared" si="210"/>
        <v>低于同行50%</v>
      </c>
      <c r="AN812" s="5" t="str">
        <f t="shared" si="211"/>
        <v>低于同行50%</v>
      </c>
      <c r="AO812" s="63">
        <f t="shared" si="204"/>
        <v>46102.7487818287</v>
      </c>
      <c r="AP812" s="5" t="str">
        <f t="shared" si="205"/>
        <v/>
      </c>
      <c r="AQ812" s="60">
        <v>45608.7312262847</v>
      </c>
    </row>
    <row r="813" ht="17" spans="1:43">
      <c r="A813" s="5">
        <f t="shared" si="213"/>
        <v>810</v>
      </c>
      <c r="B813" s="55" t="str">
        <f t="shared" si="207"/>
        <v>连续三月交易上升</v>
      </c>
      <c r="C813" s="2" t="str">
        <f t="shared" si="208"/>
        <v/>
      </c>
      <c r="D813" s="56" t="str">
        <f t="shared" si="200"/>
        <v>即将流失</v>
      </c>
      <c r="E813" s="84" t="s">
        <v>2197</v>
      </c>
      <c r="F813" s="58">
        <v>45608.7844304167</v>
      </c>
      <c r="G813" s="59" t="s">
        <v>38</v>
      </c>
      <c r="H813" s="59" t="s">
        <v>63</v>
      </c>
      <c r="I813" s="59" t="s">
        <v>40</v>
      </c>
      <c r="J813" s="59" t="s">
        <v>149</v>
      </c>
      <c r="K813" s="59" t="s">
        <v>2198</v>
      </c>
      <c r="L813" s="59"/>
      <c r="M813" s="60">
        <v>46100.5971064815</v>
      </c>
      <c r="N813" s="60">
        <v>46100.6007697338</v>
      </c>
      <c r="O813" s="60">
        <v>46100.5997484144</v>
      </c>
      <c r="P813" s="60">
        <v>45625.7299635069</v>
      </c>
      <c r="Q813" s="60">
        <v>46078.6946557639</v>
      </c>
      <c r="R813" s="59">
        <v>1225</v>
      </c>
      <c r="S813" s="59">
        <v>5899.8</v>
      </c>
      <c r="T813" s="59">
        <v>13421.8</v>
      </c>
      <c r="U813" s="59">
        <v>13421.8</v>
      </c>
      <c r="V813" s="59">
        <v>1</v>
      </c>
      <c r="W813" s="59">
        <v>8</v>
      </c>
      <c r="X813" s="59">
        <v>27</v>
      </c>
      <c r="Y813" s="59">
        <v>27</v>
      </c>
      <c r="Z813" s="59">
        <v>745.6555555556</v>
      </c>
      <c r="AA813" s="59">
        <v>3.6020280811</v>
      </c>
      <c r="AB813" s="59">
        <v>-0.7945512821</v>
      </c>
      <c r="AC813" s="59">
        <v>-0.0873189996</v>
      </c>
      <c r="AD813" s="61">
        <f>IF(AND($G813="正式版",$H813="中西医诊所"),IFERROR(R813/同类汇总数据!C$3,0),IF(AND($G813="正式版",$H813="中医诊所"),IFERROR(R813/同类汇总数据!C$4,0),IF(AND($G813="正式版",$H813="口腔诊所"),IFERROR(R813/同类汇总数据!C$5,0),IF(AND($G813="检查版",$H813="中西医诊所"),IFERROR(R813/同类汇总数据!C$6,0),IF(AND($G813="检查版",$H813="中医诊所"),IFERROR(R813/同类汇总数据!C$7,0),IF(AND($G813="检查版",$H813="口腔诊所"),IFERROR(R813/同类汇总数据!C$8,0),IF(AND($G813="互联网版",$H813="中西医诊所"),IFERROR(R813/同类汇总数据!C$9,0),IF(AND($G813="互联网版",$H813="中医诊所"),IFERROR(R813/同类汇总数据!C$10,0),IF(AND($G813="互联网版",$H813="口腔诊所"),IFERROR(R813/同类汇总数据!C$11,0))))))))))</f>
        <v>0.122530093340082</v>
      </c>
      <c r="AE813" s="61">
        <f>IF(AND($G813="正式版",$H813="中西医诊所"),IFERROR(S813/同类汇总数据!D$3,0),IF(AND($G813="正式版",$H813="中医诊所"),IFERROR(S813/同类汇总数据!D$4,0),IF(AND($G813="正式版",$H813="口腔诊所"),IFERROR(S813/同类汇总数据!D$5,0),IF(AND($G813="检查版",$H813="中西医诊所"),IFERROR(S813/同类汇总数据!D$6,0),IF(AND($G813="检查版",$H813="中医诊所"),IFERROR(S813/同类汇总数据!D$7,0),IF(AND($G813="检查版",$H813="口腔诊所"),IFERROR(S813/同类汇总数据!D$8,0),IF(AND($G813="互联网版",$H813="中西医诊所"),IFERROR(S813/同类汇总数据!D$9,0),IF(AND($G813="互联网版",$H813="中医诊所"),IFERROR(S813/同类汇总数据!D$10,0),IF(AND($G813="互联网版",$H813="口腔诊所"),IFERROR(S813/同类汇总数据!D$11,0))))))))))</f>
        <v>0.135843619675192</v>
      </c>
      <c r="AF813" s="61">
        <f>IF(AND($G813="正式版",$H813="中西医诊所"),IFERROR(T813/同类汇总数据!E$3,0),IF(AND($G813="正式版",$H813="中医诊所"),IFERROR(T813/同类汇总数据!E$4,0),IF(AND($G813="正式版",$H813="口腔诊所"),IFERROR(T813/同类汇总数据!E$5,0),IF(AND($G813="检查版",$H813="中西医诊所"),IFERROR(T813/同类汇总数据!E$6,0),IF(AND($G813="检查版",$H813="中医诊所"),IFERROR(T813/同类汇总数据!E$7,0),IF(AND($G813="检查版",$H813="口腔诊所"),IFERROR(T813/同类汇总数据!E$8,0),IF(AND($G813="互联网版",$H813="中西医诊所"),IFERROR(T813/同类汇总数据!E$9,0),IF(AND($G813="互联网版",$H813="中医诊所"),IFERROR(T813/同类汇总数据!E$10,0),IF(AND($G813="互联网版",$H813="口腔诊所"),IFERROR(T813/同类汇总数据!E$11,0))))))))))</f>
        <v>0.121062215914463</v>
      </c>
      <c r="AG813" s="61">
        <f>IF(AND($G813="正式版",$H813="中西医诊所"),IFERROR(U813/同类汇总数据!F$3,0),IF(AND($G813="正式版",$H813="中医诊所"),IFERROR(U813/同类汇总数据!F$4,0),IF(AND($G813="正式版",$H813="口腔诊所"),IFERROR(U813/同类汇总数据!F$5,0),IF(AND($G813="检查版",$H813="中西医诊所"),IFERROR(U813/同类汇总数据!F$6,0),IF(AND($G813="检查版",$H813="中医诊所"),IFERROR(U813/同类汇总数据!F$7,0),IF(AND($G813="检查版",$H813="口腔诊所"),IFERROR(U813/同类汇总数据!F$8,0),IF(AND($G813="互联网版",$H813="中西医诊所"),IFERROR(U813/同类汇总数据!F$9,0),IF(AND($G813="互联网版",$H813="中医诊所"),IFERROR(U813/同类汇总数据!F$10,0),IF(AND($G813="互联网版",$H813="口腔诊所"),IFERROR(U813/同类汇总数据!F$11,0))))))))))</f>
        <v>0.134355047109711</v>
      </c>
      <c r="AH813" s="61">
        <f>IF(AND($G813="正式版",$H813="中西医诊所"),IFERROR(V813/同类汇总数据!G$3,0),IF(AND($G813="正式版",$H813="中医诊所"),IFERROR(V813/同类汇总数据!G$4,0),IF(AND($G813="正式版",$H813="口腔诊所"),IFERROR(V813/同类汇总数据!G$5,0),IF(AND($G813="检查版",$H813="中西医诊所"),IFERROR(V813/同类汇总数据!G$6,0),IF(AND($G813="检查版",$H813="中医诊所"),IFERROR(V813/同类汇总数据!G$7,0),IF(AND($G813="检查版",$H813="口腔诊所"),IFERROR(V813/同类汇总数据!G$8,0),IF(AND($G813="互联网版",$H813="中西医诊所"),IFERROR(V813/同类汇总数据!G$9,0),IF(AND($G813="互联网版",$H813="中医诊所"),IFERROR(V813/同类汇总数据!G$10,0),IF(AND($G813="互联网版",$H813="口腔诊所"),IFERROR(V813/同类汇总数据!G$11,0))))))))))</f>
        <v>0.074314081032074</v>
      </c>
      <c r="AI813" s="61">
        <f>IF(AND($G813="正式版",$H813="中西医诊所"),IFERROR(W813/同类汇总数据!H$3,0),IF(AND($G813="正式版",$H813="中医诊所"),IFERROR(W813/同类汇总数据!H$4,0),IF(AND($G813="正式版",$H813="口腔诊所"),IFERROR(W813/同类汇总数据!H$5,0),IF(AND($G813="检查版",$H813="中西医诊所"),IFERROR(W813/同类汇总数据!H$6,0),IF(AND($G813="检查版",$H813="中医诊所"),IFERROR(W813/同类汇总数据!H$7,0),IF(AND($G813="检查版",$H813="口腔诊所"),IFERROR(W813/同类汇总数据!H$8,0),IF(AND($G813="互联网版",$H813="中西医诊所"),IFERROR(W813/同类汇总数据!H$9,0),IF(AND($G813="互联网版",$H813="中医诊所"),IFERROR(W813/同类汇总数据!H$10,0),IF(AND($G813="互联网版",$H813="口腔诊所"),IFERROR(W813/同类汇总数据!H$11,0))))))))))</f>
        <v>0.140879050052566</v>
      </c>
      <c r="AJ813" s="61">
        <f>IF(AND($G813="正式版",$H813="中西医诊所"),IFERROR(X813/同类汇总数据!I$3,0),IF(AND($G813="正式版",$H813="中医诊所"),IFERROR(X813/同类汇总数据!I$4,0),IF(AND($G813="正式版",$H813="口腔诊所"),IFERROR(X813/同类汇总数据!I$5,0),IF(AND($G813="检查版",$H813="中西医诊所"),IFERROR(X813/同类汇总数据!I$6,0),IF(AND($G813="检查版",$H813="中医诊所"),IFERROR(X813/同类汇总数据!I$7,0),IF(AND($G813="检查版",$H813="口腔诊所"),IFERROR(X813/同类汇总数据!I$8,0),IF(AND($G813="互联网版",$H813="中西医诊所"),IFERROR(X813/同类汇总数据!I$9,0),IF(AND($G813="互联网版",$H813="中医诊所"),IFERROR(X813/同类汇总数据!I$10,0),IF(AND($G813="互联网版",$H813="口腔诊所"),IFERROR(X813/同类汇总数据!I$11,0))))))))))</f>
        <v>0.182999359502242</v>
      </c>
      <c r="AK813" s="61">
        <f>IF(AND($G813="正式版",$H813="中西医诊所"),IFERROR(Y813/同类汇总数据!J$3,0),IF(AND($G813="正式版",$H813="中医诊所"),IFERROR(Y813/同类汇总数据!J$4,0),IF(AND($G813="正式版",$H813="口腔诊所"),IFERROR(Y813/同类汇总数据!J$5,0),IF(AND($G813="检查版",$H813="中西医诊所"),IFERROR(Y813/同类汇总数据!J$6,0),IF(AND($G813="检查版",$H813="中医诊所"),IFERROR(Y813/同类汇总数据!J$7,0),IF(AND($G813="检查版",$H813="口腔诊所"),IFERROR(Y813/同类汇总数据!J$8,0),IF(AND($G813="互联网版",$H813="中西医诊所"),IFERROR(Y813/同类汇总数据!J$9,0),IF(AND($G813="互联网版",$H813="中医诊所"),IFERROR(Y813/同类汇总数据!J$10,0),IF(AND($G813="互联网版",$H813="口腔诊所"),IFERROR(Y813/同类汇总数据!J$11,0))))))))))</f>
        <v>0.2033023836828</v>
      </c>
      <c r="AL813" s="62" t="str">
        <f ca="1" t="shared" si="209"/>
        <v>-</v>
      </c>
      <c r="AM813" s="62" t="str">
        <f t="shared" si="210"/>
        <v>低于同行20%</v>
      </c>
      <c r="AN813" s="5" t="str">
        <f t="shared" si="211"/>
        <v>低于同行20%</v>
      </c>
      <c r="AO813" s="63">
        <f t="shared" si="204"/>
        <v>46100.6007697338</v>
      </c>
      <c r="AP813" s="5" t="str">
        <f t="shared" si="205"/>
        <v/>
      </c>
      <c r="AQ813" s="60">
        <v>45608.7318371412</v>
      </c>
    </row>
    <row r="814" ht="17" spans="1:43">
      <c r="A814" s="5">
        <f t="shared" si="213"/>
        <v>811</v>
      </c>
      <c r="B814" s="55" t="str">
        <f t="shared" si="207"/>
        <v>连续三月交易上升</v>
      </c>
      <c r="C814" s="2" t="str">
        <f t="shared" si="208"/>
        <v/>
      </c>
      <c r="D814" s="56" t="str">
        <f t="shared" si="200"/>
        <v>-</v>
      </c>
      <c r="E814" s="84" t="s">
        <v>2199</v>
      </c>
      <c r="F814" s="58">
        <v>45608.7849450694</v>
      </c>
      <c r="G814" s="59" t="s">
        <v>38</v>
      </c>
      <c r="H814" s="59" t="s">
        <v>63</v>
      </c>
      <c r="I814" s="59" t="s">
        <v>40</v>
      </c>
      <c r="J814" s="59" t="s">
        <v>149</v>
      </c>
      <c r="K814" s="59" t="s">
        <v>2200</v>
      </c>
      <c r="L814" s="59"/>
      <c r="M814" s="60">
        <v>46101.6229282407</v>
      </c>
      <c r="N814" s="60">
        <v>46102.6774824306</v>
      </c>
      <c r="O814" s="60">
        <v>46102.6767966667</v>
      </c>
      <c r="P814" s="60">
        <v>46097.6657985995</v>
      </c>
      <c r="Q814" s="60">
        <v>46099.7116964699</v>
      </c>
      <c r="R814" s="59">
        <v>4410</v>
      </c>
      <c r="S814" s="59">
        <v>24251.1</v>
      </c>
      <c r="T814" s="59">
        <v>51266.9</v>
      </c>
      <c r="U814" s="59">
        <v>47356.9</v>
      </c>
      <c r="V814" s="59">
        <v>12</v>
      </c>
      <c r="W814" s="59">
        <v>55</v>
      </c>
      <c r="X814" s="59">
        <v>108</v>
      </c>
      <c r="Y814" s="59">
        <v>97</v>
      </c>
      <c r="Z814" s="59">
        <v>577.5231707317</v>
      </c>
      <c r="AA814" s="59">
        <v>1.3590564202</v>
      </c>
      <c r="AB814" s="59">
        <v>-0.3857479176</v>
      </c>
      <c r="AC814" s="59">
        <v>0.3601918075</v>
      </c>
      <c r="AD814" s="61">
        <f>IF(AND($G814="正式版",$H814="中西医诊所"),IFERROR(R814/同类汇总数据!C$3,0),IF(AND($G814="正式版",$H814="中医诊所"),IFERROR(R814/同类汇总数据!C$4,0),IF(AND($G814="正式版",$H814="口腔诊所"),IFERROR(R814/同类汇总数据!C$5,0),IF(AND($G814="检查版",$H814="中西医诊所"),IFERROR(R814/同类汇总数据!C$6,0),IF(AND($G814="检查版",$H814="中医诊所"),IFERROR(R814/同类汇总数据!C$7,0),IF(AND($G814="检查版",$H814="口腔诊所"),IFERROR(R814/同类汇总数据!C$8,0),IF(AND($G814="互联网版",$H814="中西医诊所"),IFERROR(R814/同类汇总数据!C$9,0),IF(AND($G814="互联网版",$H814="中医诊所"),IFERROR(R814/同类汇总数据!C$10,0),IF(AND($G814="互联网版",$H814="口腔诊所"),IFERROR(R814/同类汇总数据!C$11,0))))))))))</f>
        <v>0.441108336024294</v>
      </c>
      <c r="AE814" s="61">
        <f>IF(AND($G814="正式版",$H814="中西医诊所"),IFERROR(S814/同类汇总数据!D$3,0),IF(AND($G814="正式版",$H814="中医诊所"),IFERROR(S814/同类汇总数据!D$4,0),IF(AND($G814="正式版",$H814="口腔诊所"),IFERROR(S814/同类汇总数据!D$5,0),IF(AND($G814="检查版",$H814="中西医诊所"),IFERROR(S814/同类汇总数据!D$6,0),IF(AND($G814="检查版",$H814="中医诊所"),IFERROR(S814/同类汇总数据!D$7,0),IF(AND($G814="检查版",$H814="口腔诊所"),IFERROR(S814/同类汇总数据!D$8,0),IF(AND($G814="互联网版",$H814="中西医诊所"),IFERROR(S814/同类汇总数据!D$9,0),IF(AND($G814="互联网版",$H814="中医诊所"),IFERROR(S814/同类汇总数据!D$10,0),IF(AND($G814="互联网版",$H814="口腔诊所"),IFERROR(S814/同类汇总数据!D$11,0))))))))))</f>
        <v>0.558384556273951</v>
      </c>
      <c r="AF814" s="61">
        <f>IF(AND($G814="正式版",$H814="中西医诊所"),IFERROR(T814/同类汇总数据!E$3,0),IF(AND($G814="正式版",$H814="中医诊所"),IFERROR(T814/同类汇总数据!E$4,0),IF(AND($G814="正式版",$H814="口腔诊所"),IFERROR(T814/同类汇总数据!E$5,0),IF(AND($G814="检查版",$H814="中西医诊所"),IFERROR(T814/同类汇总数据!E$6,0),IF(AND($G814="检查版",$H814="中医诊所"),IFERROR(T814/同类汇总数据!E$7,0),IF(AND($G814="检查版",$H814="口腔诊所"),IFERROR(T814/同类汇总数据!E$8,0),IF(AND($G814="互联网版",$H814="中西医诊所"),IFERROR(T814/同类汇总数据!E$9,0),IF(AND($G814="互联网版",$H814="中医诊所"),IFERROR(T814/同类汇总数据!E$10,0),IF(AND($G814="互联网版",$H814="口腔诊所"),IFERROR(T814/同类汇总数据!E$11,0))))))))))</f>
        <v>0.462418194062287</v>
      </c>
      <c r="AG814" s="61">
        <f>IF(AND($G814="正式版",$H814="中西医诊所"),IFERROR(U814/同类汇总数据!F$3,0),IF(AND($G814="正式版",$H814="中医诊所"),IFERROR(U814/同类汇总数据!F$4,0),IF(AND($G814="正式版",$H814="口腔诊所"),IFERROR(U814/同类汇总数据!F$5,0),IF(AND($G814="检查版",$H814="中西医诊所"),IFERROR(U814/同类汇总数据!F$6,0),IF(AND($G814="检查版",$H814="中医诊所"),IFERROR(U814/同类汇总数据!F$7,0),IF(AND($G814="检查版",$H814="口腔诊所"),IFERROR(U814/同类汇总数据!F$8,0),IF(AND($G814="互联网版",$H814="中西医诊所"),IFERROR(U814/同类汇总数据!F$9,0),IF(AND($G814="互联网版",$H814="中医诊所"),IFERROR(U814/同类汇总数据!F$10,0),IF(AND($G814="互联网版",$H814="口腔诊所"),IFERROR(U814/同类汇总数据!F$11,0))))))))))</f>
        <v>0.474052551108636</v>
      </c>
      <c r="AH814" s="61">
        <f>IF(AND($G814="正式版",$H814="中西医诊所"),IFERROR(V814/同类汇总数据!G$3,0),IF(AND($G814="正式版",$H814="中医诊所"),IFERROR(V814/同类汇总数据!G$4,0),IF(AND($G814="正式版",$H814="口腔诊所"),IFERROR(V814/同类汇总数据!G$5,0),IF(AND($G814="检查版",$H814="中西医诊所"),IFERROR(V814/同类汇总数据!G$6,0),IF(AND($G814="检查版",$H814="中医诊所"),IFERROR(V814/同类汇总数据!G$7,0),IF(AND($G814="检查版",$H814="口腔诊所"),IFERROR(V814/同类汇总数据!G$8,0),IF(AND($G814="互联网版",$H814="中西医诊所"),IFERROR(V814/同类汇总数据!G$9,0),IF(AND($G814="互联网版",$H814="中医诊所"),IFERROR(V814/同类汇总数据!G$10,0),IF(AND($G814="互联网版",$H814="口腔诊所"),IFERROR(V814/同类汇总数据!G$11,0))))))))))</f>
        <v>0.891768972384888</v>
      </c>
      <c r="AI814" s="61">
        <f>IF(AND($G814="正式版",$H814="中西医诊所"),IFERROR(W814/同类汇总数据!H$3,0),IF(AND($G814="正式版",$H814="中医诊所"),IFERROR(W814/同类汇总数据!H$4,0),IF(AND($G814="正式版",$H814="口腔诊所"),IFERROR(W814/同类汇总数据!H$5,0),IF(AND($G814="检查版",$H814="中西医诊所"),IFERROR(W814/同类汇总数据!H$6,0),IF(AND($G814="检查版",$H814="中医诊所"),IFERROR(W814/同类汇总数据!H$7,0),IF(AND($G814="检查版",$H814="口腔诊所"),IFERROR(W814/同类汇总数据!H$8,0),IF(AND($G814="互联网版",$H814="中西医诊所"),IFERROR(W814/同类汇总数据!H$9,0),IF(AND($G814="互联网版",$H814="中医诊所"),IFERROR(W814/同类汇总数据!H$10,0),IF(AND($G814="互联网版",$H814="口腔诊所"),IFERROR(W814/同类汇总数据!H$11,0))))))))))</f>
        <v>0.968543469111388</v>
      </c>
      <c r="AJ814" s="61">
        <f>IF(AND($G814="正式版",$H814="中西医诊所"),IFERROR(X814/同类汇总数据!I$3,0),IF(AND($G814="正式版",$H814="中医诊所"),IFERROR(X814/同类汇总数据!I$4,0),IF(AND($G814="正式版",$H814="口腔诊所"),IFERROR(X814/同类汇总数据!I$5,0),IF(AND($G814="检查版",$H814="中西医诊所"),IFERROR(X814/同类汇总数据!I$6,0),IF(AND($G814="检查版",$H814="中医诊所"),IFERROR(X814/同类汇总数据!I$7,0),IF(AND($G814="检查版",$H814="口腔诊所"),IFERROR(X814/同类汇总数据!I$8,0),IF(AND($G814="互联网版",$H814="中西医诊所"),IFERROR(X814/同类汇总数据!I$9,0),IF(AND($G814="互联网版",$H814="中医诊所"),IFERROR(X814/同类汇总数据!I$10,0),IF(AND($G814="互联网版",$H814="口腔诊所"),IFERROR(X814/同类汇总数据!I$11,0))))))))))</f>
        <v>0.731997438008967</v>
      </c>
      <c r="AK814" s="61">
        <f>IF(AND($G814="正式版",$H814="中西医诊所"),IFERROR(Y814/同类汇总数据!J$3,0),IF(AND($G814="正式版",$H814="中医诊所"),IFERROR(Y814/同类汇总数据!J$4,0),IF(AND($G814="正式版",$H814="口腔诊所"),IFERROR(Y814/同类汇总数据!J$5,0),IF(AND($G814="检查版",$H814="中西医诊所"),IFERROR(Y814/同类汇总数据!J$6,0),IF(AND($G814="检查版",$H814="中医诊所"),IFERROR(Y814/同类汇总数据!J$7,0),IF(AND($G814="检查版",$H814="口腔诊所"),IFERROR(Y814/同类汇总数据!J$8,0),IF(AND($G814="互联网版",$H814="中西医诊所"),IFERROR(Y814/同类汇总数据!J$9,0),IF(AND($G814="互联网版",$H814="中医诊所"),IFERROR(Y814/同类汇总数据!J$10,0),IF(AND($G814="互联网版",$H814="口腔诊所"),IFERROR(Y814/同类汇总数据!J$11,0))))))))))</f>
        <v>0.730382637675245</v>
      </c>
      <c r="AL814" s="62" t="str">
        <f ca="1" t="shared" si="209"/>
        <v>-</v>
      </c>
      <c r="AM814" s="62" t="str">
        <f t="shared" si="210"/>
        <v/>
      </c>
      <c r="AN814" s="5" t="str">
        <f t="shared" si="211"/>
        <v/>
      </c>
      <c r="AO814" s="63">
        <f t="shared" si="204"/>
        <v>46102.6774824306</v>
      </c>
      <c r="AP814" s="5" t="str">
        <f t="shared" si="205"/>
        <v/>
      </c>
      <c r="AQ814" s="60">
        <v>45608.7732766319</v>
      </c>
    </row>
    <row r="815" ht="17" spans="1:43">
      <c r="A815" s="5">
        <f t="shared" si="213"/>
        <v>812</v>
      </c>
      <c r="B815" s="55" t="str">
        <f t="shared" si="207"/>
        <v>交易波动较大</v>
      </c>
      <c r="C815" s="2" t="str">
        <f t="shared" si="208"/>
        <v>本月交易额降超20%</v>
      </c>
      <c r="D815" s="56" t="str">
        <f t="shared" si="200"/>
        <v>-</v>
      </c>
      <c r="E815" s="84" t="s">
        <v>2201</v>
      </c>
      <c r="F815" s="58">
        <v>45609.4424648611</v>
      </c>
      <c r="G815" s="59" t="s">
        <v>38</v>
      </c>
      <c r="H815" s="59" t="s">
        <v>63</v>
      </c>
      <c r="I815" s="59" t="s">
        <v>40</v>
      </c>
      <c r="J815" s="59" t="s">
        <v>149</v>
      </c>
      <c r="K815" s="59" t="s">
        <v>2202</v>
      </c>
      <c r="L815" s="59"/>
      <c r="M815" s="60">
        <v>46103.4634606481</v>
      </c>
      <c r="N815" s="60">
        <v>46103.4851976505</v>
      </c>
      <c r="O815" s="60">
        <v>46103.4648180671</v>
      </c>
      <c r="P815" s="60">
        <v>46051.6032977199</v>
      </c>
      <c r="Q815" s="60">
        <v>46103.4852014583</v>
      </c>
      <c r="R815" s="59">
        <v>5308.25</v>
      </c>
      <c r="S815" s="59">
        <v>20866.05</v>
      </c>
      <c r="T815" s="59">
        <v>85588.07</v>
      </c>
      <c r="U815" s="59">
        <v>76066.17</v>
      </c>
      <c r="V815" s="59">
        <v>26</v>
      </c>
      <c r="W815" s="59">
        <v>57</v>
      </c>
      <c r="X815" s="59">
        <v>181</v>
      </c>
      <c r="Y815" s="59">
        <v>154</v>
      </c>
      <c r="Z815" s="59">
        <v>692.0093577982</v>
      </c>
      <c r="AA815" s="59">
        <v>-0.416277118</v>
      </c>
      <c r="AB815" s="59">
        <v>0.2336793265</v>
      </c>
      <c r="AC815" s="59">
        <v>0.8290212971</v>
      </c>
      <c r="AD815" s="61">
        <f>IF(AND($G815="正式版",$H815="中西医诊所"),IFERROR(R815/同类汇总数据!C$3,0),IF(AND($G815="正式版",$H815="中医诊所"),IFERROR(R815/同类汇总数据!C$4,0),IF(AND($G815="正式版",$H815="口腔诊所"),IFERROR(R815/同类汇总数据!C$5,0),IF(AND($G815="检查版",$H815="中西医诊所"),IFERROR(R815/同类汇总数据!C$6,0),IF(AND($G815="检查版",$H815="中医诊所"),IFERROR(R815/同类汇总数据!C$7,0),IF(AND($G815="检查版",$H815="口腔诊所"),IFERROR(R815/同类汇总数据!C$8,0),IF(AND($G815="互联网版",$H815="中西医诊所"),IFERROR(R815/同类汇总数据!C$9,0),IF(AND($G815="互联网版",$H815="中医诊所"),IFERROR(R815/同类汇总数据!C$10,0),IF(AND($G815="互联网版",$H815="口腔诊所"),IFERROR(R815/同类汇总数据!C$11,0))))))))))</f>
        <v>0.530955402426521</v>
      </c>
      <c r="AE815" s="61">
        <f>IF(AND($G815="正式版",$H815="中西医诊所"),IFERROR(S815/同类汇总数据!D$3,0),IF(AND($G815="正式版",$H815="中医诊所"),IFERROR(S815/同类汇总数据!D$4,0),IF(AND($G815="正式版",$H815="口腔诊所"),IFERROR(S815/同类汇总数据!D$5,0),IF(AND($G815="检查版",$H815="中西医诊所"),IFERROR(S815/同类汇总数据!D$6,0),IF(AND($G815="检查版",$H815="中医诊所"),IFERROR(S815/同类汇总数据!D$7,0),IF(AND($G815="检查版",$H815="口腔诊所"),IFERROR(S815/同类汇总数据!D$8,0),IF(AND($G815="互联网版",$H815="中西医诊所"),IFERROR(S815/同类汇总数据!D$9,0),IF(AND($G815="互联网版",$H815="中医诊所"),IFERROR(S815/同类汇总数据!D$10,0),IF(AND($G815="互联网版",$H815="口腔诊所"),IFERROR(S815/同类汇总数据!D$11,0))))))))))</f>
        <v>0.480443364236677</v>
      </c>
      <c r="AF815" s="61">
        <f>IF(AND($G815="正式版",$H815="中西医诊所"),IFERROR(T815/同类汇总数据!E$3,0),IF(AND($G815="正式版",$H815="中医诊所"),IFERROR(T815/同类汇总数据!E$4,0),IF(AND($G815="正式版",$H815="口腔诊所"),IFERROR(T815/同类汇总数据!E$5,0),IF(AND($G815="检查版",$H815="中西医诊所"),IFERROR(T815/同类汇总数据!E$6,0),IF(AND($G815="检查版",$H815="中医诊所"),IFERROR(T815/同类汇总数据!E$7,0),IF(AND($G815="检查版",$H815="口腔诊所"),IFERROR(T815/同类汇总数据!E$8,0),IF(AND($G815="互联网版",$H815="中西医诊所"),IFERROR(T815/同类汇总数据!E$9,0),IF(AND($G815="互联网版",$H815="中医诊所"),IFERROR(T815/同类汇总数据!E$10,0),IF(AND($G815="互联网版",$H815="口腔诊所"),IFERROR(T815/同类汇总数据!E$11,0))))))))))</f>
        <v>0.771988959010134</v>
      </c>
      <c r="AG815" s="61">
        <f>IF(AND($G815="正式版",$H815="中西医诊所"),IFERROR(U815/同类汇总数据!F$3,0),IF(AND($G815="正式版",$H815="中医诊所"),IFERROR(U815/同类汇总数据!F$4,0),IF(AND($G815="正式版",$H815="口腔诊所"),IFERROR(U815/同类汇总数据!F$5,0),IF(AND($G815="检查版",$H815="中西医诊所"),IFERROR(U815/同类汇总数据!F$6,0),IF(AND($G815="检查版",$H815="中医诊所"),IFERROR(U815/同类汇总数据!F$7,0),IF(AND($G815="检查版",$H815="口腔诊所"),IFERROR(U815/同类汇总数据!F$8,0),IF(AND($G815="互联网版",$H815="中西医诊所"),IFERROR(U815/同类汇总数据!F$9,0),IF(AND($G815="互联网版",$H815="中医诊所"),IFERROR(U815/同类汇总数据!F$10,0),IF(AND($G815="互联网版",$H815="口腔诊所"),IFERROR(U815/同类汇总数据!F$11,0))))))))))</f>
        <v>0.761438395282698</v>
      </c>
      <c r="AH815" s="61">
        <f>IF(AND($G815="正式版",$H815="中西医诊所"),IFERROR(V815/同类汇总数据!G$3,0),IF(AND($G815="正式版",$H815="中医诊所"),IFERROR(V815/同类汇总数据!G$4,0),IF(AND($G815="正式版",$H815="口腔诊所"),IFERROR(V815/同类汇总数据!G$5,0),IF(AND($G815="检查版",$H815="中西医诊所"),IFERROR(V815/同类汇总数据!G$6,0),IF(AND($G815="检查版",$H815="中医诊所"),IFERROR(V815/同类汇总数据!G$7,0),IF(AND($G815="检查版",$H815="口腔诊所"),IFERROR(V815/同类汇总数据!G$8,0),IF(AND($G815="互联网版",$H815="中西医诊所"),IFERROR(V815/同类汇总数据!G$9,0),IF(AND($G815="互联网版",$H815="中医诊所"),IFERROR(V815/同类汇总数据!G$10,0),IF(AND($G815="互联网版",$H815="口腔诊所"),IFERROR(V815/同类汇总数据!G$11,0))))))))))</f>
        <v>1.93216610683392</v>
      </c>
      <c r="AI815" s="61">
        <f>IF(AND($G815="正式版",$H815="中西医诊所"),IFERROR(W815/同类汇总数据!H$3,0),IF(AND($G815="正式版",$H815="中医诊所"),IFERROR(W815/同类汇总数据!H$4,0),IF(AND($G815="正式版",$H815="口腔诊所"),IFERROR(W815/同类汇总数据!H$5,0),IF(AND($G815="检查版",$H815="中西医诊所"),IFERROR(W815/同类汇总数据!H$6,0),IF(AND($G815="检查版",$H815="中医诊所"),IFERROR(W815/同类汇总数据!H$7,0),IF(AND($G815="检查版",$H815="口腔诊所"),IFERROR(W815/同类汇总数据!H$8,0),IF(AND($G815="互联网版",$H815="中西医诊所"),IFERROR(W815/同类汇总数据!H$9,0),IF(AND($G815="互联网版",$H815="中医诊所"),IFERROR(W815/同类汇总数据!H$10,0),IF(AND($G815="互联网版",$H815="口腔诊所"),IFERROR(W815/同类汇总数据!H$11,0))))))))))</f>
        <v>1.00376323162453</v>
      </c>
      <c r="AJ815" s="61">
        <f>IF(AND($G815="正式版",$H815="中西医诊所"),IFERROR(X815/同类汇总数据!I$3,0),IF(AND($G815="正式版",$H815="中医诊所"),IFERROR(X815/同类汇总数据!I$4,0),IF(AND($G815="正式版",$H815="口腔诊所"),IFERROR(X815/同类汇总数据!I$5,0),IF(AND($G815="检查版",$H815="中西医诊所"),IFERROR(X815/同类汇总数据!I$6,0),IF(AND($G815="检查版",$H815="中医诊所"),IFERROR(X815/同类汇总数据!I$7,0),IF(AND($G815="检查版",$H815="口腔诊所"),IFERROR(X815/同类汇总数据!I$8,0),IF(AND($G815="互联网版",$H815="中西医诊所"),IFERROR(X815/同类汇总数据!I$9,0),IF(AND($G815="互联网版",$H815="中医诊所"),IFERROR(X815/同类汇总数据!I$10,0),IF(AND($G815="互联网版",$H815="口腔诊所"),IFERROR(X815/同类汇总数据!I$11,0))))))))))</f>
        <v>1.22677348407058</v>
      </c>
      <c r="AK815" s="61">
        <f>IF(AND($G815="正式版",$H815="中西医诊所"),IFERROR(Y815/同类汇总数据!J$3,0),IF(AND($G815="正式版",$H815="中医诊所"),IFERROR(Y815/同类汇总数据!J$4,0),IF(AND($G815="正式版",$H815="口腔诊所"),IFERROR(Y815/同类汇总数据!J$5,0),IF(AND($G815="检查版",$H815="中西医诊所"),IFERROR(Y815/同类汇总数据!J$6,0),IF(AND($G815="检查版",$H815="中医诊所"),IFERROR(Y815/同类汇总数据!J$7,0),IF(AND($G815="检查版",$H815="口腔诊所"),IFERROR(Y815/同类汇总数据!J$8,0),IF(AND($G815="互联网版",$H815="中西医诊所"),IFERROR(Y815/同类汇总数据!J$9,0),IF(AND($G815="互联网版",$H815="中医诊所"),IFERROR(Y815/同类汇总数据!J$10,0),IF(AND($G815="互联网版",$H815="口腔诊所"),IFERROR(Y815/同类汇总数据!J$11,0))))))))))</f>
        <v>1.15957655878338</v>
      </c>
      <c r="AL815" s="62" t="str">
        <f ca="1" t="shared" si="209"/>
        <v>-</v>
      </c>
      <c r="AM815" s="62" t="str">
        <f t="shared" si="210"/>
        <v>低于同行50%</v>
      </c>
      <c r="AN815" s="5" t="str">
        <f t="shared" si="211"/>
        <v/>
      </c>
      <c r="AO815" s="63">
        <f t="shared" si="204"/>
        <v>46103.4852014583</v>
      </c>
      <c r="AP815" s="5" t="str">
        <f t="shared" si="205"/>
        <v/>
      </c>
      <c r="AQ815" s="60">
        <v>45608.7821582639</v>
      </c>
    </row>
    <row r="816" ht="17" spans="1:43">
      <c r="A816" s="5">
        <f t="shared" si="213"/>
        <v>813</v>
      </c>
      <c r="B816" s="55" t="str">
        <f t="shared" si="207"/>
        <v>交易波动较大</v>
      </c>
      <c r="C816" s="2" t="str">
        <f t="shared" si="208"/>
        <v>本月交易额降超50%</v>
      </c>
      <c r="D816" s="56" t="str">
        <f t="shared" si="200"/>
        <v>-</v>
      </c>
      <c r="E816" s="84" t="s">
        <v>2203</v>
      </c>
      <c r="F816" s="58">
        <v>45609.627649919</v>
      </c>
      <c r="G816" s="59" t="s">
        <v>38</v>
      </c>
      <c r="H816" s="59" t="s">
        <v>63</v>
      </c>
      <c r="I816" s="59" t="s">
        <v>40</v>
      </c>
      <c r="J816" s="59" t="s">
        <v>117</v>
      </c>
      <c r="K816" s="59" t="s">
        <v>2204</v>
      </c>
      <c r="L816" s="59"/>
      <c r="M816" s="60">
        <v>46104.3989814815</v>
      </c>
      <c r="N816" s="60">
        <v>46102.5255219907</v>
      </c>
      <c r="O816" s="60">
        <v>45767.4963309491</v>
      </c>
      <c r="P816" s="60">
        <v>46008.396801088</v>
      </c>
      <c r="Q816" s="60">
        <v>46086.7132633218</v>
      </c>
      <c r="R816" s="59">
        <v>470</v>
      </c>
      <c r="S816" s="59">
        <v>9890</v>
      </c>
      <c r="T816" s="59">
        <v>78849.24</v>
      </c>
      <c r="U816" s="59">
        <v>63041.24</v>
      </c>
      <c r="V816" s="59">
        <v>2</v>
      </c>
      <c r="W816" s="59">
        <v>17</v>
      </c>
      <c r="X816" s="59">
        <v>64</v>
      </c>
      <c r="Y816" s="59">
        <v>56</v>
      </c>
      <c r="Z816" s="85" t="s">
        <v>2205</v>
      </c>
      <c r="AA816" s="59">
        <v>-0.7047077174</v>
      </c>
      <c r="AB816" s="59">
        <v>-0.0556788</v>
      </c>
      <c r="AC816" s="59">
        <v>0.9142895696</v>
      </c>
      <c r="AD816" s="61">
        <f>IF(AND($G816="正式版",$H816="中西医诊所"),IFERROR(R816/同类汇总数据!C$3,0),IF(AND($G816="正式版",$H816="中医诊所"),IFERROR(R816/同类汇总数据!C$4,0),IF(AND($G816="正式版",$H816="口腔诊所"),IFERROR(R816/同类汇总数据!C$5,0),IF(AND($G816="检查版",$H816="中西医诊所"),IFERROR(R816/同类汇总数据!C$6,0),IF(AND($G816="检查版",$H816="中医诊所"),IFERROR(R816/同类汇总数据!C$7,0),IF(AND($G816="检查版",$H816="口腔诊所"),IFERROR(R816/同类汇总数据!C$8,0),IF(AND($G816="互联网版",$H816="中西医诊所"),IFERROR(R816/同类汇总数据!C$9,0),IF(AND($G816="互联网版",$H816="中医诊所"),IFERROR(R816/同类汇总数据!C$10,0),IF(AND($G816="互联网版",$H816="口腔诊所"),IFERROR(R816/同类汇总数据!C$11,0))))))))))</f>
        <v>0.0470115460161946</v>
      </c>
      <c r="AE816" s="61">
        <f>IF(AND($G816="正式版",$H816="中西医诊所"),IFERROR(S816/同类汇总数据!D$3,0),IF(AND($G816="正式版",$H816="中医诊所"),IFERROR(S816/同类汇总数据!D$4,0),IF(AND($G816="正式版",$H816="口腔诊所"),IFERROR(S816/同类汇总数据!D$5,0),IF(AND($G816="检查版",$H816="中西医诊所"),IFERROR(S816/同类汇总数据!D$6,0),IF(AND($G816="检查版",$H816="中医诊所"),IFERROR(S816/同类汇总数据!D$7,0),IF(AND($G816="检查版",$H816="口腔诊所"),IFERROR(S816/同类汇总数据!D$8,0),IF(AND($G816="互联网版",$H816="中西医诊所"),IFERROR(S816/同类汇总数据!D$9,0),IF(AND($G816="互联网版",$H816="中医诊所"),IFERROR(S816/同类汇总数据!D$10,0),IF(AND($G816="互联网版",$H816="口腔诊所"),IFERROR(S816/同类汇总数据!D$11,0))))))))))</f>
        <v>0.227718464793324</v>
      </c>
      <c r="AF816" s="61">
        <f>IF(AND($G816="正式版",$H816="中西医诊所"),IFERROR(T816/同类汇总数据!E$3,0),IF(AND($G816="正式版",$H816="中医诊所"),IFERROR(T816/同类汇总数据!E$4,0),IF(AND($G816="正式版",$H816="口腔诊所"),IFERROR(T816/同类汇总数据!E$5,0),IF(AND($G816="检查版",$H816="中西医诊所"),IFERROR(T816/同类汇总数据!E$6,0),IF(AND($G816="检查版",$H816="中医诊所"),IFERROR(T816/同类汇总数据!E$7,0),IF(AND($G816="检查版",$H816="口腔诊所"),IFERROR(T816/同类汇总数据!E$8,0),IF(AND($G816="互联网版",$H816="中西医诊所"),IFERROR(T816/同类汇总数据!E$9,0),IF(AND($G816="互联网版",$H816="中医诊所"),IFERROR(T816/同类汇总数据!E$10,0),IF(AND($G816="互联网版",$H816="口腔诊所"),IFERROR(T816/同类汇总数据!E$11,0))))))))))</f>
        <v>0.711205927488962</v>
      </c>
      <c r="AG816" s="61">
        <f>IF(AND($G816="正式版",$H816="中西医诊所"),IFERROR(U816/同类汇总数据!F$3,0),IF(AND($G816="正式版",$H816="中医诊所"),IFERROR(U816/同类汇总数据!F$4,0),IF(AND($G816="正式版",$H816="口腔诊所"),IFERROR(U816/同类汇总数据!F$5,0),IF(AND($G816="检查版",$H816="中西医诊所"),IFERROR(U816/同类汇总数据!F$6,0),IF(AND($G816="检查版",$H816="中医诊所"),IFERROR(U816/同类汇总数据!F$7,0),IF(AND($G816="检查版",$H816="口腔诊所"),IFERROR(U816/同类汇总数据!F$8,0),IF(AND($G816="互联网版",$H816="中西医诊所"),IFERROR(U816/同类汇总数据!F$9,0),IF(AND($G816="互联网版",$H816="中医诊所"),IFERROR(U816/同类汇总数据!F$10,0),IF(AND($G816="互联网版",$H816="口腔诊所"),IFERROR(U816/同类汇总数据!F$11,0))))))))))</f>
        <v>0.631056100527099</v>
      </c>
      <c r="AH816" s="61">
        <f>IF(AND($G816="正式版",$H816="中西医诊所"),IFERROR(V816/同类汇总数据!G$3,0),IF(AND($G816="正式版",$H816="中医诊所"),IFERROR(V816/同类汇总数据!G$4,0),IF(AND($G816="正式版",$H816="口腔诊所"),IFERROR(V816/同类汇总数据!G$5,0),IF(AND($G816="检查版",$H816="中西医诊所"),IFERROR(V816/同类汇总数据!G$6,0),IF(AND($G816="检查版",$H816="中医诊所"),IFERROR(V816/同类汇总数据!G$7,0),IF(AND($G816="检查版",$H816="口腔诊所"),IFERROR(V816/同类汇总数据!G$8,0),IF(AND($G816="互联网版",$H816="中西医诊所"),IFERROR(V816/同类汇总数据!G$9,0),IF(AND($G816="互联网版",$H816="中医诊所"),IFERROR(V816/同类汇总数据!G$10,0),IF(AND($G816="互联网版",$H816="口腔诊所"),IFERROR(V816/同类汇总数据!G$11,0))))))))))</f>
        <v>0.148628162064148</v>
      </c>
      <c r="AI816" s="61">
        <f>IF(AND($G816="正式版",$H816="中西医诊所"),IFERROR(W816/同类汇总数据!H$3,0),IF(AND($G816="正式版",$H816="中医诊所"),IFERROR(W816/同类汇总数据!H$4,0),IF(AND($G816="正式版",$H816="口腔诊所"),IFERROR(W816/同类汇总数据!H$5,0),IF(AND($G816="检查版",$H816="中西医诊所"),IFERROR(W816/同类汇总数据!H$6,0),IF(AND($G816="检查版",$H816="中医诊所"),IFERROR(W816/同类汇总数据!H$7,0),IF(AND($G816="检查版",$H816="口腔诊所"),IFERROR(W816/同类汇总数据!H$8,0),IF(AND($G816="互联网版",$H816="中西医诊所"),IFERROR(W816/同类汇总数据!H$9,0),IF(AND($G816="互联网版",$H816="中医诊所"),IFERROR(W816/同类汇总数据!H$10,0),IF(AND($G816="互联网版",$H816="口腔诊所"),IFERROR(W816/同类汇总数据!H$11,0))))))))))</f>
        <v>0.299367981361702</v>
      </c>
      <c r="AJ816" s="61">
        <f>IF(AND($G816="正式版",$H816="中西医诊所"),IFERROR(X816/同类汇总数据!I$3,0),IF(AND($G816="正式版",$H816="中医诊所"),IFERROR(X816/同类汇总数据!I$4,0),IF(AND($G816="正式版",$H816="口腔诊所"),IFERROR(X816/同类汇总数据!I$5,0),IF(AND($G816="检查版",$H816="中西医诊所"),IFERROR(X816/同类汇总数据!I$6,0),IF(AND($G816="检查版",$H816="中医诊所"),IFERROR(X816/同类汇总数据!I$7,0),IF(AND($G816="检查版",$H816="口腔诊所"),IFERROR(X816/同类汇总数据!I$8,0),IF(AND($G816="互联网版",$H816="中西医诊所"),IFERROR(X816/同类汇总数据!I$9,0),IF(AND($G816="互联网版",$H816="中医诊所"),IFERROR(X816/同类汇总数据!I$10,0),IF(AND($G816="互联网版",$H816="口腔诊所"),IFERROR(X816/同类汇总数据!I$11,0))))))))))</f>
        <v>0.433776259560869</v>
      </c>
      <c r="AK816" s="61">
        <f>IF(AND($G816="正式版",$H816="中西医诊所"),IFERROR(Y816/同类汇总数据!J$3,0),IF(AND($G816="正式版",$H816="中医诊所"),IFERROR(Y816/同类汇总数据!J$4,0),IF(AND($G816="正式版",$H816="口腔诊所"),IFERROR(Y816/同类汇总数据!J$5,0),IF(AND($G816="检查版",$H816="中西医诊所"),IFERROR(Y816/同类汇总数据!J$6,0),IF(AND($G816="检查版",$H816="中医诊所"),IFERROR(Y816/同类汇总数据!J$7,0),IF(AND($G816="检查版",$H816="口腔诊所"),IFERROR(Y816/同类汇总数据!J$8,0),IF(AND($G816="互联网版",$H816="中西医诊所"),IFERROR(Y816/同类汇总数据!J$9,0),IF(AND($G816="互联网版",$H816="中医诊所"),IFERROR(Y816/同类汇总数据!J$10,0),IF(AND($G816="互联网版",$H816="口腔诊所"),IFERROR(Y816/同类汇总数据!J$11,0))))))))))</f>
        <v>0.421664203193956</v>
      </c>
      <c r="AL816" s="62" t="str">
        <f ca="1" t="shared" si="209"/>
        <v>-</v>
      </c>
      <c r="AM816" s="62" t="str">
        <f t="shared" si="210"/>
        <v>低于同行50%</v>
      </c>
      <c r="AN816" s="5" t="str">
        <f t="shared" si="211"/>
        <v>低于同行50%</v>
      </c>
      <c r="AO816" s="63">
        <f t="shared" si="204"/>
        <v>46104.3989814815</v>
      </c>
      <c r="AP816" s="5" t="str">
        <f t="shared" si="205"/>
        <v/>
      </c>
      <c r="AQ816" s="60">
        <v>45608.7844304167</v>
      </c>
    </row>
    <row r="817" ht="17" spans="1:43">
      <c r="A817" s="5">
        <f t="shared" si="213"/>
        <v>814</v>
      </c>
      <c r="B817" s="55" t="str">
        <f t="shared" si="207"/>
        <v>连续三月交易上升</v>
      </c>
      <c r="C817" s="2" t="str">
        <f t="shared" si="208"/>
        <v/>
      </c>
      <c r="D817" s="56" t="str">
        <f t="shared" si="200"/>
        <v>-</v>
      </c>
      <c r="E817" s="84" t="s">
        <v>2206</v>
      </c>
      <c r="F817" s="58">
        <v>45609.7623704514</v>
      </c>
      <c r="G817" s="59" t="s">
        <v>38</v>
      </c>
      <c r="H817" s="59" t="s">
        <v>63</v>
      </c>
      <c r="I817" s="59" t="s">
        <v>40</v>
      </c>
      <c r="J817" s="59" t="s">
        <v>117</v>
      </c>
      <c r="K817" s="59" t="s">
        <v>2207</v>
      </c>
      <c r="L817" s="59"/>
      <c r="M817" s="60">
        <v>46103.660787037</v>
      </c>
      <c r="N817" s="60">
        <v>46103.6631637384</v>
      </c>
      <c r="O817" s="60">
        <v>46102.7435252083</v>
      </c>
      <c r="P817" s="60">
        <v>46103.6622901852</v>
      </c>
      <c r="Q817" s="60">
        <v>46102.7441586574</v>
      </c>
      <c r="R817" s="59">
        <v>29180</v>
      </c>
      <c r="S817" s="59">
        <v>72594</v>
      </c>
      <c r="T817" s="59">
        <v>176596</v>
      </c>
      <c r="U817" s="59">
        <v>165376</v>
      </c>
      <c r="V817" s="59">
        <v>27</v>
      </c>
      <c r="W817" s="59">
        <v>94</v>
      </c>
      <c r="X817" s="59">
        <v>206</v>
      </c>
      <c r="Y817" s="59">
        <v>190</v>
      </c>
      <c r="Z817" s="85" t="s">
        <v>2208</v>
      </c>
      <c r="AA817" s="59">
        <v>1.4852447792</v>
      </c>
      <c r="AB817" s="59">
        <v>-0.6094502086</v>
      </c>
      <c r="AC817" s="59">
        <v>0.2708920986</v>
      </c>
      <c r="AD817" s="61">
        <f>IF(AND($G817="正式版",$H817="中西医诊所"),IFERROR(R817/同类汇总数据!C$3,0),IF(AND($G817="正式版",$H817="中医诊所"),IFERROR(R817/同类汇总数据!C$4,0),IF(AND($G817="正式版",$H817="口腔诊所"),IFERROR(R817/同类汇总数据!C$5,0),IF(AND($G817="检查版",$H817="中西医诊所"),IFERROR(R817/同类汇总数据!C$6,0),IF(AND($G817="检查版",$H817="中医诊所"),IFERROR(R817/同类汇总数据!C$7,0),IF(AND($G817="检查版",$H817="口腔诊所"),IFERROR(R817/同类汇总数据!C$8,0),IF(AND($G817="互联网版",$H817="中西医诊所"),IFERROR(R817/同类汇总数据!C$9,0),IF(AND($G817="互联网版",$H817="中医诊所"),IFERROR(R817/同类汇总数据!C$10,0),IF(AND($G817="互联网版",$H817="口腔诊所"),IFERROR(R817/同类汇总数据!C$11,0))))))))))</f>
        <v>2.91871683564374</v>
      </c>
      <c r="AE817" s="61">
        <f>IF(AND($G817="正式版",$H817="中西医诊所"),IFERROR(S817/同类汇总数据!D$3,0),IF(AND($G817="正式版",$H817="中医诊所"),IFERROR(S817/同类汇总数据!D$4,0),IF(AND($G817="正式版",$H817="口腔诊所"),IFERROR(S817/同类汇总数据!D$5,0),IF(AND($G817="检查版",$H817="中西医诊所"),IFERROR(S817/同类汇总数据!D$6,0),IF(AND($G817="检查版",$H817="中医诊所"),IFERROR(S817/同类汇总数据!D$7,0),IF(AND($G817="检查版",$H817="口腔诊所"),IFERROR(S817/同类汇总数据!D$8,0),IF(AND($G817="互联网版",$H817="中西医诊所"),IFERROR(S817/同类汇总数据!D$9,0),IF(AND($G817="互联网版",$H817="中医诊所"),IFERROR(S817/同类汇总数据!D$10,0),IF(AND($G817="互联网版",$H817="口腔诊所"),IFERROR(S817/同类汇总数据!D$11,0))))))))))</f>
        <v>1.67148576675496</v>
      </c>
      <c r="AF817" s="61">
        <f>IF(AND($G817="正式版",$H817="中西医诊所"),IFERROR(T817/同类汇总数据!E$3,0),IF(AND($G817="正式版",$H817="中医诊所"),IFERROR(T817/同类汇总数据!E$4,0),IF(AND($G817="正式版",$H817="口腔诊所"),IFERROR(T817/同类汇总数据!E$5,0),IF(AND($G817="检查版",$H817="中西医诊所"),IFERROR(T817/同类汇总数据!E$6,0),IF(AND($G817="检查版",$H817="中医诊所"),IFERROR(T817/同类汇总数据!E$7,0),IF(AND($G817="检查版",$H817="口腔诊所"),IFERROR(T817/同类汇总数据!E$8,0),IF(AND($G817="互联网版",$H817="中西医诊所"),IFERROR(T817/同类汇总数据!E$9,0),IF(AND($G817="互联网版",$H817="中医诊所"),IFERROR(T817/同类汇总数据!E$10,0),IF(AND($G817="互联网版",$H817="口腔诊所"),IFERROR(T817/同类汇总数据!E$11,0))))))))))</f>
        <v>1.592864077965</v>
      </c>
      <c r="AG817" s="61">
        <f>IF(AND($G817="正式版",$H817="中西医诊所"),IFERROR(U817/同类汇总数据!F$3,0),IF(AND($G817="正式版",$H817="中医诊所"),IFERROR(U817/同类汇总数据!F$4,0),IF(AND($G817="正式版",$H817="口腔诊所"),IFERROR(U817/同类汇总数据!F$5,0),IF(AND($G817="检查版",$H817="中西医诊所"),IFERROR(U817/同类汇总数据!F$6,0),IF(AND($G817="检查版",$H817="中医诊所"),IFERROR(U817/同类汇总数据!F$7,0),IF(AND($G817="检查版",$H817="口腔诊所"),IFERROR(U817/同类汇总数据!F$8,0),IF(AND($G817="互联网版",$H817="中西医诊所"),IFERROR(U817/同类汇总数据!F$9,0),IF(AND($G817="互联网版",$H817="中医诊所"),IFERROR(U817/同类汇总数据!F$10,0),IF(AND($G817="互联网版",$H817="口腔诊所"),IFERROR(U817/同类汇总数据!F$11,0))))))))))</f>
        <v>1.65544861872593</v>
      </c>
      <c r="AH817" s="61">
        <f>IF(AND($G817="正式版",$H817="中西医诊所"),IFERROR(V817/同类汇总数据!G$3,0),IF(AND($G817="正式版",$H817="中医诊所"),IFERROR(V817/同类汇总数据!G$4,0),IF(AND($G817="正式版",$H817="口腔诊所"),IFERROR(V817/同类汇总数据!G$5,0),IF(AND($G817="检查版",$H817="中西医诊所"),IFERROR(V817/同类汇总数据!G$6,0),IF(AND($G817="检查版",$H817="中医诊所"),IFERROR(V817/同类汇总数据!G$7,0),IF(AND($G817="检查版",$H817="口腔诊所"),IFERROR(V817/同类汇总数据!G$8,0),IF(AND($G817="互联网版",$H817="中西医诊所"),IFERROR(V817/同类汇总数据!G$9,0),IF(AND($G817="互联网版",$H817="中医诊所"),IFERROR(V817/同类汇总数据!G$10,0),IF(AND($G817="互联网版",$H817="口腔诊所"),IFERROR(V817/同类汇总数据!G$11,0))))))))))</f>
        <v>2.006480187866</v>
      </c>
      <c r="AI817" s="61">
        <f>IF(AND($G817="正式版",$H817="中西医诊所"),IFERROR(W817/同类汇总数据!H$3,0),IF(AND($G817="正式版",$H817="中医诊所"),IFERROR(W817/同类汇总数据!H$4,0),IF(AND($G817="正式版",$H817="口腔诊所"),IFERROR(W817/同类汇总数据!H$5,0),IF(AND($G817="检查版",$H817="中西医诊所"),IFERROR(W817/同类汇总数据!H$6,0),IF(AND($G817="检查版",$H817="中医诊所"),IFERROR(W817/同类汇总数据!H$7,0),IF(AND($G817="检查版",$H817="口腔诊所"),IFERROR(W817/同类汇总数据!H$8,0),IF(AND($G817="互联网版",$H817="中西医诊所"),IFERROR(W817/同类汇总数据!H$9,0),IF(AND($G817="互联网版",$H817="中医诊所"),IFERROR(W817/同类汇总数据!H$10,0),IF(AND($G817="互联网版",$H817="口腔诊所"),IFERROR(W817/同类汇总数据!H$11,0))))))))))</f>
        <v>1.65532883811764</v>
      </c>
      <c r="AJ817" s="61">
        <f>IF(AND($G817="正式版",$H817="中西医诊所"),IFERROR(X817/同类汇总数据!I$3,0),IF(AND($G817="正式版",$H817="中医诊所"),IFERROR(X817/同类汇总数据!I$4,0),IF(AND($G817="正式版",$H817="口腔诊所"),IFERROR(X817/同类汇总数据!I$5,0),IF(AND($G817="检查版",$H817="中西医诊所"),IFERROR(X817/同类汇总数据!I$6,0),IF(AND($G817="检查版",$H817="中医诊所"),IFERROR(X817/同类汇总数据!I$7,0),IF(AND($G817="检查版",$H817="口腔诊所"),IFERROR(X817/同类汇总数据!I$8,0),IF(AND($G817="互联网版",$H817="中西医诊所"),IFERROR(X817/同类汇总数据!I$9,0),IF(AND($G817="互联网版",$H817="中医诊所"),IFERROR(X817/同类汇总数据!I$10,0),IF(AND($G817="互联网版",$H817="口腔诊所"),IFERROR(X817/同类汇总数据!I$11,0))))))))))</f>
        <v>1.39621733546155</v>
      </c>
      <c r="AK817" s="61">
        <f>IF(AND($G817="正式版",$H817="中西医诊所"),IFERROR(Y817/同类汇总数据!J$3,0),IF(AND($G817="正式版",$H817="中医诊所"),IFERROR(Y817/同类汇总数据!J$4,0),IF(AND($G817="正式版",$H817="口腔诊所"),IFERROR(Y817/同类汇总数据!J$5,0),IF(AND($G817="检查版",$H817="中西医诊所"),IFERROR(Y817/同类汇总数据!J$6,0),IF(AND($G817="检查版",$H817="中医诊所"),IFERROR(Y817/同类汇总数据!J$7,0),IF(AND($G817="检查版",$H817="口腔诊所"),IFERROR(Y817/同类汇总数据!J$8,0),IF(AND($G817="互联网版",$H817="中西医诊所"),IFERROR(Y817/同类汇总数据!J$9,0),IF(AND($G817="互联网版",$H817="中医诊所"),IFERROR(Y817/同类汇总数据!J$10,0),IF(AND($G817="互联网版",$H817="口腔诊所"),IFERROR(Y817/同类汇总数据!J$11,0))))))))))</f>
        <v>1.43064640369378</v>
      </c>
      <c r="AL817" s="62" t="str">
        <f ca="1" t="shared" si="209"/>
        <v>-</v>
      </c>
      <c r="AM817" s="62" t="str">
        <f t="shared" si="210"/>
        <v>高于同行150%</v>
      </c>
      <c r="AN817" s="5" t="str">
        <f t="shared" si="211"/>
        <v>高于同行150%</v>
      </c>
      <c r="AO817" s="63">
        <f t="shared" si="204"/>
        <v>46103.6631637384</v>
      </c>
      <c r="AP817" s="5" t="str">
        <f t="shared" si="205"/>
        <v/>
      </c>
      <c r="AQ817" s="60">
        <v>45608.7849450694</v>
      </c>
    </row>
    <row r="818" ht="17" spans="1:43">
      <c r="A818" s="5">
        <f t="shared" si="213"/>
        <v>815</v>
      </c>
      <c r="B818" s="55" t="str">
        <f t="shared" si="207"/>
        <v>无交易</v>
      </c>
      <c r="C818" s="2" t="str">
        <f t="shared" si="208"/>
        <v>本月交易额降超20%</v>
      </c>
      <c r="D818" s="56" t="str">
        <f t="shared" si="200"/>
        <v>可能流失</v>
      </c>
      <c r="E818" s="84" t="s">
        <v>2209</v>
      </c>
      <c r="F818" s="58">
        <v>45609.7635376736</v>
      </c>
      <c r="G818" s="59" t="s">
        <v>38</v>
      </c>
      <c r="H818" s="59" t="s">
        <v>66</v>
      </c>
      <c r="I818" s="59" t="s">
        <v>40</v>
      </c>
      <c r="J818" s="59" t="s">
        <v>486</v>
      </c>
      <c r="K818" s="59" t="s">
        <v>2210</v>
      </c>
      <c r="L818" s="59"/>
      <c r="M818" s="60">
        <v>46096.3324884259</v>
      </c>
      <c r="N818" s="60">
        <v>46096.7738459259</v>
      </c>
      <c r="O818" s="60">
        <v>46096.7121174769</v>
      </c>
      <c r="P818" s="60">
        <v>46088.7289434954</v>
      </c>
      <c r="Q818" s="60">
        <v>46096.7738529514</v>
      </c>
      <c r="R818" s="59"/>
      <c r="S818" s="59">
        <v>35685</v>
      </c>
      <c r="T818" s="59">
        <v>124457.62</v>
      </c>
      <c r="U818" s="59">
        <v>109667</v>
      </c>
      <c r="V818" s="59"/>
      <c r="W818" s="59">
        <v>550</v>
      </c>
      <c r="X818" s="59">
        <v>2046</v>
      </c>
      <c r="Y818" s="59">
        <v>1788</v>
      </c>
      <c r="Z818" s="59">
        <v>126.4901960784</v>
      </c>
      <c r="AA818" s="59">
        <v>-0.2255523243</v>
      </c>
      <c r="AB818" s="59">
        <v>0.0792460502</v>
      </c>
      <c r="AC818" s="59">
        <v>-0.2029529926</v>
      </c>
      <c r="AD818" s="61">
        <f>IF(AND($G818="正式版",$H818="中西医诊所"),IFERROR(R818/同类汇总数据!C$3,0),IF(AND($G818="正式版",$H818="中医诊所"),IFERROR(R818/同类汇总数据!C$4,0),IF(AND($G818="正式版",$H818="口腔诊所"),IFERROR(R818/同类汇总数据!C$5,0),IF(AND($G818="检查版",$H818="中西医诊所"),IFERROR(R818/同类汇总数据!C$6,0),IF(AND($G818="检查版",$H818="中医诊所"),IFERROR(R818/同类汇总数据!C$7,0),IF(AND($G818="检查版",$H818="口腔诊所"),IFERROR(R818/同类汇总数据!C$8,0),IF(AND($G818="互联网版",$H818="中西医诊所"),IFERROR(R818/同类汇总数据!C$9,0),IF(AND($G818="互联网版",$H818="中医诊所"),IFERROR(R818/同类汇总数据!C$10,0),IF(AND($G818="互联网版",$H818="口腔诊所"),IFERROR(R818/同类汇总数据!C$11,0))))))))))</f>
        <v>0</v>
      </c>
      <c r="AE818" s="61">
        <f>IF(AND($G818="正式版",$H818="中西医诊所"),IFERROR(S818/同类汇总数据!D$3,0),IF(AND($G818="正式版",$H818="中医诊所"),IFERROR(S818/同类汇总数据!D$4,0),IF(AND($G818="正式版",$H818="口腔诊所"),IFERROR(S818/同类汇总数据!D$5,0),IF(AND($G818="检查版",$H818="中西医诊所"),IFERROR(S818/同类汇总数据!D$6,0),IF(AND($G818="检查版",$H818="中医诊所"),IFERROR(S818/同类汇总数据!D$7,0),IF(AND($G818="检查版",$H818="口腔诊所"),IFERROR(S818/同类汇总数据!D$8,0),IF(AND($G818="互联网版",$H818="中西医诊所"),IFERROR(S818/同类汇总数据!D$9,0),IF(AND($G818="互联网版",$H818="中医诊所"),IFERROR(S818/同类汇总数据!D$10,0),IF(AND($G818="互联网版",$H818="口腔诊所"),IFERROR(S818/同类汇总数据!D$11,0))))))))))</f>
        <v>1.32390940505929</v>
      </c>
      <c r="AF818" s="61">
        <f>IF(AND($G818="正式版",$H818="中西医诊所"),IFERROR(T818/同类汇总数据!E$3,0),IF(AND($G818="正式版",$H818="中医诊所"),IFERROR(T818/同类汇总数据!E$4,0),IF(AND($G818="正式版",$H818="口腔诊所"),IFERROR(T818/同类汇总数据!E$5,0),IF(AND($G818="检查版",$H818="中西医诊所"),IFERROR(T818/同类汇总数据!E$6,0),IF(AND($G818="检查版",$H818="中医诊所"),IFERROR(T818/同类汇总数据!E$7,0),IF(AND($G818="检查版",$H818="口腔诊所"),IFERROR(T818/同类汇总数据!E$8,0),IF(AND($G818="互联网版",$H818="中西医诊所"),IFERROR(T818/同类汇总数据!E$9,0),IF(AND($G818="互联网版",$H818="中医诊所"),IFERROR(T818/同类汇总数据!E$10,0),IF(AND($G818="互联网版",$H818="口腔诊所"),IFERROR(T818/同类汇总数据!E$11,0))))))))))</f>
        <v>1.59920485732136</v>
      </c>
      <c r="AG818" s="61">
        <f>IF(AND($G818="正式版",$H818="中西医诊所"),IFERROR(U818/同类汇总数据!F$3,0),IF(AND($G818="正式版",$H818="中医诊所"),IFERROR(U818/同类汇总数据!F$4,0),IF(AND($G818="正式版",$H818="口腔诊所"),IFERROR(U818/同类汇总数据!F$5,0),IF(AND($G818="检查版",$H818="中西医诊所"),IFERROR(U818/同类汇总数据!F$6,0),IF(AND($G818="检查版",$H818="中医诊所"),IFERROR(U818/同类汇总数据!F$7,0),IF(AND($G818="检查版",$H818="口腔诊所"),IFERROR(U818/同类汇总数据!F$8,0),IF(AND($G818="互联网版",$H818="中西医诊所"),IFERROR(U818/同类汇总数据!F$9,0),IF(AND($G818="互联网版",$H818="中医诊所"),IFERROR(U818/同类汇总数据!F$10,0),IF(AND($G818="互联网版",$H818="口腔诊所"),IFERROR(U818/同类汇总数据!F$11,0))))))))))</f>
        <v>1.64204061672221</v>
      </c>
      <c r="AH818" s="61">
        <f>IF(AND($G818="正式版",$H818="中西医诊所"),IFERROR(V818/同类汇总数据!G$3,0),IF(AND($G818="正式版",$H818="中医诊所"),IFERROR(V818/同类汇总数据!G$4,0),IF(AND($G818="正式版",$H818="口腔诊所"),IFERROR(V818/同类汇总数据!G$5,0),IF(AND($G818="检查版",$H818="中西医诊所"),IFERROR(V818/同类汇总数据!G$6,0),IF(AND($G818="检查版",$H818="中医诊所"),IFERROR(V818/同类汇总数据!G$7,0),IF(AND($G818="检查版",$H818="口腔诊所"),IFERROR(V818/同类汇总数据!G$8,0),IF(AND($G818="互联网版",$H818="中西医诊所"),IFERROR(V818/同类汇总数据!G$9,0),IF(AND($G818="互联网版",$H818="中医诊所"),IFERROR(V818/同类汇总数据!G$10,0),IF(AND($G818="互联网版",$H818="口腔诊所"),IFERROR(V818/同类汇总数据!G$11,0))))))))))</f>
        <v>0</v>
      </c>
      <c r="AI818" s="61">
        <f>IF(AND($G818="正式版",$H818="中西医诊所"),IFERROR(W818/同类汇总数据!H$3,0),IF(AND($G818="正式版",$H818="中医诊所"),IFERROR(W818/同类汇总数据!H$4,0),IF(AND($G818="正式版",$H818="口腔诊所"),IFERROR(W818/同类汇总数据!H$5,0),IF(AND($G818="检查版",$H818="中西医诊所"),IFERROR(W818/同类汇总数据!H$6,0),IF(AND($G818="检查版",$H818="中医诊所"),IFERROR(W818/同类汇总数据!H$7,0),IF(AND($G818="检查版",$H818="口腔诊所"),IFERROR(W818/同类汇总数据!H$8,0),IF(AND($G818="互联网版",$H818="中西医诊所"),IFERROR(W818/同类汇总数据!H$9,0),IF(AND($G818="互联网版",$H818="中医诊所"),IFERROR(W818/同类汇总数据!H$10,0),IF(AND($G818="互联网版",$H818="口腔诊所"),IFERROR(W818/同类汇总数据!H$11,0))))))))))</f>
        <v>3.12566242732124</v>
      </c>
      <c r="AJ818" s="61">
        <f>IF(AND($G818="正式版",$H818="中西医诊所"),IFERROR(X818/同类汇总数据!I$3,0),IF(AND($G818="正式版",$H818="中医诊所"),IFERROR(X818/同类汇总数据!I$4,0),IF(AND($G818="正式版",$H818="口腔诊所"),IFERROR(X818/同类汇总数据!I$5,0),IF(AND($G818="检查版",$H818="中西医诊所"),IFERROR(X818/同类汇总数据!I$6,0),IF(AND($G818="检查版",$H818="中医诊所"),IFERROR(X818/同类汇总数据!I$7,0),IF(AND($G818="检查版",$H818="口腔诊所"),IFERROR(X818/同类汇总数据!I$8,0),IF(AND($G818="互联网版",$H818="中西医诊所"),IFERROR(X818/同类汇总数据!I$9,0),IF(AND($G818="互联网版",$H818="中医诊所"),IFERROR(X818/同类汇总数据!I$10,0),IF(AND($G818="互联网版",$H818="口腔诊所"),IFERROR(X818/同类汇总数据!I$11,0))))))))))</f>
        <v>3.9628813982812</v>
      </c>
      <c r="AK818" s="61">
        <f>IF(AND($G818="正式版",$H818="中西医诊所"),IFERROR(Y818/同类汇总数据!J$3,0),IF(AND($G818="正式版",$H818="中医诊所"),IFERROR(Y818/同类汇总数据!J$4,0),IF(AND($G818="正式版",$H818="口腔诊所"),IFERROR(Y818/同类汇总数据!J$5,0),IF(AND($G818="检查版",$H818="中西医诊所"),IFERROR(Y818/同类汇总数据!J$6,0),IF(AND($G818="检查版",$H818="中医诊所"),IFERROR(Y818/同类汇总数据!J$7,0),IF(AND($G818="检查版",$H818="口腔诊所"),IFERROR(Y818/同类汇总数据!J$8,0),IF(AND($G818="互联网版",$H818="中西医诊所"),IFERROR(Y818/同类汇总数据!J$9,0),IF(AND($G818="互联网版",$H818="中医诊所"),IFERROR(Y818/同类汇总数据!J$10,0),IF(AND($G818="互联网版",$H818="口腔诊所"),IFERROR(Y818/同类汇总数据!J$11,0))))))))))</f>
        <v>3.92310710082385</v>
      </c>
      <c r="AL818" s="62" t="str">
        <f ca="1" t="shared" si="209"/>
        <v>最近一周未操作</v>
      </c>
      <c r="AM818" s="62" t="str">
        <f t="shared" si="210"/>
        <v>高于同行20%</v>
      </c>
      <c r="AN818" s="5" t="str">
        <f t="shared" si="211"/>
        <v>高于同行100%</v>
      </c>
      <c r="AO818" s="63">
        <f t="shared" si="204"/>
        <v>46096.7738529514</v>
      </c>
      <c r="AP818" s="5" t="str">
        <f t="shared" si="205"/>
        <v/>
      </c>
      <c r="AQ818" s="60">
        <v>45609.4424648611</v>
      </c>
    </row>
    <row r="819" ht="17" spans="1:43">
      <c r="A819" s="5">
        <f t="shared" si="213"/>
        <v>816</v>
      </c>
      <c r="B819" s="55" t="str">
        <f t="shared" si="207"/>
        <v>连续三月交易上升</v>
      </c>
      <c r="C819" s="2" t="str">
        <f t="shared" si="208"/>
        <v/>
      </c>
      <c r="D819" s="56" t="str">
        <f t="shared" si="200"/>
        <v>-</v>
      </c>
      <c r="E819" s="84" t="s">
        <v>2211</v>
      </c>
      <c r="F819" s="58">
        <v>45609.7672579514</v>
      </c>
      <c r="G819" s="59" t="s">
        <v>38</v>
      </c>
      <c r="H819" s="59" t="s">
        <v>63</v>
      </c>
      <c r="I819" s="59" t="s">
        <v>40</v>
      </c>
      <c r="J819" s="59" t="s">
        <v>53</v>
      </c>
      <c r="K819" s="59" t="s">
        <v>2212</v>
      </c>
      <c r="L819" s="59"/>
      <c r="M819" s="60">
        <v>46103.4293402778</v>
      </c>
      <c r="N819" s="60">
        <v>46103.4333877662</v>
      </c>
      <c r="O819" s="60">
        <v>46103.4305506134</v>
      </c>
      <c r="P819" s="60">
        <v>46086.4437776852</v>
      </c>
      <c r="Q819" s="60">
        <v>46103.4334133102</v>
      </c>
      <c r="R819" s="59">
        <v>7768.4</v>
      </c>
      <c r="S819" s="59">
        <v>19515</v>
      </c>
      <c r="T819" s="59">
        <v>43706.4</v>
      </c>
      <c r="U819" s="59">
        <v>42441.8</v>
      </c>
      <c r="V819" s="59">
        <v>4</v>
      </c>
      <c r="W819" s="59">
        <v>27</v>
      </c>
      <c r="X819" s="59">
        <v>62</v>
      </c>
      <c r="Y819" s="59">
        <v>58</v>
      </c>
      <c r="Z819" s="59">
        <v>800.7886792453</v>
      </c>
      <c r="AA819" s="59">
        <v>0.3339029392</v>
      </c>
      <c r="AB819" s="59">
        <v>0.5301106533</v>
      </c>
      <c r="AC819" s="59">
        <v>0.4736848595</v>
      </c>
      <c r="AD819" s="61">
        <f>IF(AND($G819="正式版",$H819="中西医诊所"),IFERROR(R819/同类汇总数据!C$3,0),IF(AND($G819="正式版",$H819="中医诊所"),IFERROR(R819/同类汇总数据!C$4,0),IF(AND($G819="正式版",$H819="口腔诊所"),IFERROR(R819/同类汇总数据!C$5,0),IF(AND($G819="检查版",$H819="中西医诊所"),IFERROR(R819/同类汇总数据!C$6,0),IF(AND($G819="检查版",$H819="中医诊所"),IFERROR(R819/同类汇总数据!C$7,0),IF(AND($G819="检查版",$H819="口腔诊所"),IFERROR(R819/同类汇总数据!C$8,0),IF(AND($G819="互联网版",$H819="中西医诊所"),IFERROR(R819/同类汇总数据!C$9,0),IF(AND($G819="互联网版",$H819="中医诊所"),IFERROR(R819/同类汇总数据!C$10,0),IF(AND($G819="互联网版",$H819="口腔诊所"),IFERROR(R819/同类汇总数据!C$11,0))))))))))</f>
        <v>0.777030838451502</v>
      </c>
      <c r="AE819" s="61">
        <f>IF(AND($G819="正式版",$H819="中西医诊所"),IFERROR(S819/同类汇总数据!D$3,0),IF(AND($G819="正式版",$H819="中医诊所"),IFERROR(S819/同类汇总数据!D$4,0),IF(AND($G819="正式版",$H819="口腔诊所"),IFERROR(S819/同类汇总数据!D$5,0),IF(AND($G819="检查版",$H819="中西医诊所"),IFERROR(S819/同类汇总数据!D$6,0),IF(AND($G819="检查版",$H819="中医诊所"),IFERROR(S819/同类汇总数据!D$7,0),IF(AND($G819="检查版",$H819="口腔诊所"),IFERROR(S819/同类汇总数据!D$8,0),IF(AND($G819="互联网版",$H819="中西医诊所"),IFERROR(S819/同类汇总数据!D$9,0),IF(AND($G819="互联网版",$H819="中医诊所"),IFERROR(S819/同类汇总数据!D$10,0),IF(AND($G819="互联网版",$H819="口腔诊所"),IFERROR(S819/同类汇总数据!D$11,0))))))))))</f>
        <v>0.449335272036574</v>
      </c>
      <c r="AF819" s="61">
        <f>IF(AND($G819="正式版",$H819="中西医诊所"),IFERROR(T819/同类汇总数据!E$3,0),IF(AND($G819="正式版",$H819="中医诊所"),IFERROR(T819/同类汇总数据!E$4,0),IF(AND($G819="正式版",$H819="口腔诊所"),IFERROR(T819/同类汇总数据!E$5,0),IF(AND($G819="检查版",$H819="中西医诊所"),IFERROR(T819/同类汇总数据!E$6,0),IF(AND($G819="检查版",$H819="中医诊所"),IFERROR(T819/同类汇总数据!E$7,0),IF(AND($G819="检查版",$H819="口腔诊所"),IFERROR(T819/同类汇总数据!E$8,0),IF(AND($G819="互联网版",$H819="中西医诊所"),IFERROR(T819/同类汇总数据!E$9,0),IF(AND($G819="互联网版",$H819="中医诊所"),IFERROR(T819/同类汇总数据!E$10,0),IF(AND($G819="互联网版",$H819="口腔诊所"),IFERROR(T819/同类汇总数据!E$11,0))))))))))</f>
        <v>0.394223847296481</v>
      </c>
      <c r="AG819" s="61">
        <f>IF(AND($G819="正式版",$H819="中西医诊所"),IFERROR(U819/同类汇总数据!F$3,0),IF(AND($G819="正式版",$H819="中医诊所"),IFERROR(U819/同类汇总数据!F$4,0),IF(AND($G819="正式版",$H819="口腔诊所"),IFERROR(U819/同类汇总数据!F$5,0),IF(AND($G819="检查版",$H819="中西医诊所"),IFERROR(U819/同类汇总数据!F$6,0),IF(AND($G819="检查版",$H819="中医诊所"),IFERROR(U819/同类汇总数据!F$7,0),IF(AND($G819="检查版",$H819="口腔诊所"),IFERROR(U819/同类汇总数据!F$8,0),IF(AND($G819="互联网版",$H819="中西医诊所"),IFERROR(U819/同类汇总数据!F$9,0),IF(AND($G819="互联网版",$H819="中医诊所"),IFERROR(U819/同类汇总数据!F$10,0),IF(AND($G819="互联网版",$H819="口腔诊所"),IFERROR(U819/同类汇总数据!F$11,0))))))))))</f>
        <v>0.424851364080894</v>
      </c>
      <c r="AH819" s="61">
        <f>IF(AND($G819="正式版",$H819="中西医诊所"),IFERROR(V819/同类汇总数据!G$3,0),IF(AND($G819="正式版",$H819="中医诊所"),IFERROR(V819/同类汇总数据!G$4,0),IF(AND($G819="正式版",$H819="口腔诊所"),IFERROR(V819/同类汇总数据!G$5,0),IF(AND($G819="检查版",$H819="中西医诊所"),IFERROR(V819/同类汇总数据!G$6,0),IF(AND($G819="检查版",$H819="中医诊所"),IFERROR(V819/同类汇总数据!G$7,0),IF(AND($G819="检查版",$H819="口腔诊所"),IFERROR(V819/同类汇总数据!G$8,0),IF(AND($G819="互联网版",$H819="中西医诊所"),IFERROR(V819/同类汇总数据!G$9,0),IF(AND($G819="互联网版",$H819="中医诊所"),IFERROR(V819/同类汇总数据!G$10,0),IF(AND($G819="互联网版",$H819="口腔诊所"),IFERROR(V819/同类汇总数据!G$11,0))))))))))</f>
        <v>0.297256324128296</v>
      </c>
      <c r="AI819" s="61">
        <f>IF(AND($G819="正式版",$H819="中西医诊所"),IFERROR(W819/同类汇总数据!H$3,0),IF(AND($G819="正式版",$H819="中医诊所"),IFERROR(W819/同类汇总数据!H$4,0),IF(AND($G819="正式版",$H819="口腔诊所"),IFERROR(W819/同类汇总数据!H$5,0),IF(AND($G819="检查版",$H819="中西医诊所"),IFERROR(W819/同类汇总数据!H$6,0),IF(AND($G819="检查版",$H819="中医诊所"),IFERROR(W819/同类汇总数据!H$7,0),IF(AND($G819="检查版",$H819="口腔诊所"),IFERROR(W819/同类汇总数据!H$8,0),IF(AND($G819="互联网版",$H819="中西医诊所"),IFERROR(W819/同类汇总数据!H$9,0),IF(AND($G819="互联网版",$H819="中医诊所"),IFERROR(W819/同类汇总数据!H$10,0),IF(AND($G819="互联网版",$H819="口腔诊所"),IFERROR(W819/同类汇总数据!H$11,0))))))))))</f>
        <v>0.475466793927409</v>
      </c>
      <c r="AJ819" s="61">
        <f>IF(AND($G819="正式版",$H819="中西医诊所"),IFERROR(X819/同类汇总数据!I$3,0),IF(AND($G819="正式版",$H819="中医诊所"),IFERROR(X819/同类汇总数据!I$4,0),IF(AND($G819="正式版",$H819="口腔诊所"),IFERROR(X819/同类汇总数据!I$5,0),IF(AND($G819="检查版",$H819="中西医诊所"),IFERROR(X819/同类汇总数据!I$6,0),IF(AND($G819="检查版",$H819="中医诊所"),IFERROR(X819/同类汇总数据!I$7,0),IF(AND($G819="检查版",$H819="口腔诊所"),IFERROR(X819/同类汇总数据!I$8,0),IF(AND($G819="互联网版",$H819="中西医诊所"),IFERROR(X819/同类汇总数据!I$9,0),IF(AND($G819="互联网版",$H819="中医诊所"),IFERROR(X819/同类汇总数据!I$10,0),IF(AND($G819="互联网版",$H819="口腔诊所"),IFERROR(X819/同类汇总数据!I$11,0))))))))))</f>
        <v>0.420220751449592</v>
      </c>
      <c r="AK819" s="61">
        <f>IF(AND($G819="正式版",$H819="中西医诊所"),IFERROR(Y819/同类汇总数据!J$3,0),IF(AND($G819="正式版",$H819="中医诊所"),IFERROR(Y819/同类汇总数据!J$4,0),IF(AND($G819="正式版",$H819="口腔诊所"),IFERROR(Y819/同类汇总数据!J$5,0),IF(AND($G819="检查版",$H819="中西医诊所"),IFERROR(Y819/同类汇总数据!J$6,0),IF(AND($G819="检查版",$H819="中医诊所"),IFERROR(Y819/同类汇总数据!J$7,0),IF(AND($G819="检查版",$H819="口腔诊所"),IFERROR(Y819/同类汇总数据!J$8,0),IF(AND($G819="互联网版",$H819="中西医诊所"),IFERROR(Y819/同类汇总数据!J$9,0),IF(AND($G819="互联网版",$H819="中医诊所"),IFERROR(Y819/同类汇总数据!J$10,0),IF(AND($G819="互联网版",$H819="口腔诊所"),IFERROR(Y819/同类汇总数据!J$11,0))))))))))</f>
        <v>0.436723639022311</v>
      </c>
      <c r="AL819" s="62" t="str">
        <f ca="1" t="shared" si="209"/>
        <v>-</v>
      </c>
      <c r="AM819" s="62" t="str">
        <f t="shared" si="210"/>
        <v>低于同行50%</v>
      </c>
      <c r="AN819" s="5" t="str">
        <f t="shared" si="211"/>
        <v>低于同行50%</v>
      </c>
      <c r="AO819" s="63">
        <f t="shared" si="204"/>
        <v>46103.4334133102</v>
      </c>
      <c r="AP819" s="5" t="str">
        <f t="shared" si="205"/>
        <v/>
      </c>
      <c r="AQ819" s="60">
        <v>45609.627649919</v>
      </c>
    </row>
    <row r="820" ht="17" spans="1:43">
      <c r="A820" s="5">
        <f t="shared" si="213"/>
        <v>817</v>
      </c>
      <c r="B820" s="55" t="str">
        <f t="shared" si="207"/>
        <v>无交易</v>
      </c>
      <c r="C820" s="2" t="str">
        <f t="shared" si="208"/>
        <v/>
      </c>
      <c r="D820" s="56" t="str">
        <f t="shared" si="200"/>
        <v>流失</v>
      </c>
      <c r="E820" s="84" t="s">
        <v>2213</v>
      </c>
      <c r="F820" s="58">
        <v>45613.8089096759</v>
      </c>
      <c r="G820" s="59" t="s">
        <v>38</v>
      </c>
      <c r="H820" s="59" t="s">
        <v>39</v>
      </c>
      <c r="I820" s="59" t="s">
        <v>40</v>
      </c>
      <c r="J820" s="59" t="s">
        <v>53</v>
      </c>
      <c r="K820" s="59" t="s">
        <v>2214</v>
      </c>
      <c r="L820" s="59" t="s">
        <v>2215</v>
      </c>
      <c r="M820" s="60">
        <v>46065.472974537</v>
      </c>
      <c r="N820" s="60">
        <v>46065.7294987037</v>
      </c>
      <c r="O820" s="60">
        <v>46065.7292506366</v>
      </c>
      <c r="P820" s="60">
        <v>46045.5241554514</v>
      </c>
      <c r="Q820" s="60">
        <v>46065.7295107639</v>
      </c>
      <c r="R820" s="59"/>
      <c r="S820" s="59"/>
      <c r="T820" s="59">
        <v>12524.34</v>
      </c>
      <c r="U820" s="59">
        <v>10685.34</v>
      </c>
      <c r="V820" s="59"/>
      <c r="W820" s="59"/>
      <c r="X820" s="59">
        <v>266</v>
      </c>
      <c r="Y820" s="59">
        <v>230</v>
      </c>
      <c r="Z820" s="59">
        <v>78.5686764706</v>
      </c>
      <c r="AA820" s="59"/>
      <c r="AB820" s="59">
        <v>-0.2123765725</v>
      </c>
      <c r="AC820" s="59">
        <v>-0.038072669</v>
      </c>
      <c r="AD820" s="61">
        <f>IF(AND($G820="正式版",$H820="中西医诊所"),IFERROR(R820/同类汇总数据!C$3,0),IF(AND($G820="正式版",$H820="中医诊所"),IFERROR(R820/同类汇总数据!C$4,0),IF(AND($G820="正式版",$H820="口腔诊所"),IFERROR(R820/同类汇总数据!C$5,0),IF(AND($G820="检查版",$H820="中西医诊所"),IFERROR(R820/同类汇总数据!C$6,0),IF(AND($G820="检查版",$H820="中医诊所"),IFERROR(R820/同类汇总数据!C$7,0),IF(AND($G820="检查版",$H820="口腔诊所"),IFERROR(R820/同类汇总数据!C$8,0),IF(AND($G820="互联网版",$H820="中西医诊所"),IFERROR(R820/同类汇总数据!C$9,0),IF(AND($G820="互联网版",$H820="中医诊所"),IFERROR(R820/同类汇总数据!C$10,0),IF(AND($G820="互联网版",$H820="口腔诊所"),IFERROR(R820/同类汇总数据!C$11,0))))))))))</f>
        <v>0</v>
      </c>
      <c r="AE820" s="61">
        <f>IF(AND($G820="正式版",$H820="中西医诊所"),IFERROR(S820/同类汇总数据!D$3,0),IF(AND($G820="正式版",$H820="中医诊所"),IFERROR(S820/同类汇总数据!D$4,0),IF(AND($G820="正式版",$H820="口腔诊所"),IFERROR(S820/同类汇总数据!D$5,0),IF(AND($G820="检查版",$H820="中西医诊所"),IFERROR(S820/同类汇总数据!D$6,0),IF(AND($G820="检查版",$H820="中医诊所"),IFERROR(S820/同类汇总数据!D$7,0),IF(AND($G820="检查版",$H820="口腔诊所"),IFERROR(S820/同类汇总数据!D$8,0),IF(AND($G820="互联网版",$H820="中西医诊所"),IFERROR(S820/同类汇总数据!D$9,0),IF(AND($G820="互联网版",$H820="中医诊所"),IFERROR(S820/同类汇总数据!D$10,0),IF(AND($G820="互联网版",$H820="口腔诊所"),IFERROR(S820/同类汇总数据!D$11,0))))))))))</f>
        <v>0</v>
      </c>
      <c r="AF820" s="61">
        <f>IF(AND($G820="正式版",$H820="中西医诊所"),IFERROR(T820/同类汇总数据!E$3,0),IF(AND($G820="正式版",$H820="中医诊所"),IFERROR(T820/同类汇总数据!E$4,0),IF(AND($G820="正式版",$H820="口腔诊所"),IFERROR(T820/同类汇总数据!E$5,0),IF(AND($G820="检查版",$H820="中西医诊所"),IFERROR(T820/同类汇总数据!E$6,0),IF(AND($G820="检查版",$H820="中医诊所"),IFERROR(T820/同类汇总数据!E$7,0),IF(AND($G820="检查版",$H820="口腔诊所"),IFERROR(T820/同类汇总数据!E$8,0),IF(AND($G820="互联网版",$H820="中西医诊所"),IFERROR(T820/同类汇总数据!E$9,0),IF(AND($G820="互联网版",$H820="中医诊所"),IFERROR(T820/同类汇总数据!E$10,0),IF(AND($G820="互联网版",$H820="口腔诊所"),IFERROR(T820/同类汇总数据!E$11,0))))))))))</f>
        <v>0.114779834740299</v>
      </c>
      <c r="AG820" s="61">
        <f>IF(AND($G820="正式版",$H820="中西医诊所"),IFERROR(U820/同类汇总数据!F$3,0),IF(AND($G820="正式版",$H820="中医诊所"),IFERROR(U820/同类汇总数据!F$4,0),IF(AND($G820="正式版",$H820="口腔诊所"),IFERROR(U820/同类汇总数据!F$5,0),IF(AND($G820="检查版",$H820="中西医诊所"),IFERROR(U820/同类汇总数据!F$6,0),IF(AND($G820="检查版",$H820="中医诊所"),IFERROR(U820/同类汇总数据!F$7,0),IF(AND($G820="检查版",$H820="口腔诊所"),IFERROR(U820/同类汇总数据!F$8,0),IF(AND($G820="互联网版",$H820="中西医诊所"),IFERROR(U820/同类汇总数据!F$9,0),IF(AND($G820="互联网版",$H820="中医诊所"),IFERROR(U820/同类汇总数据!F$10,0),IF(AND($G820="互联网版",$H820="口腔诊所"),IFERROR(U820/同类汇总数据!F$11,0))))))))))</f>
        <v>0.111394764105609</v>
      </c>
      <c r="AH820" s="61">
        <f>IF(AND($G820="正式版",$H820="中西医诊所"),IFERROR(V820/同类汇总数据!G$3,0),IF(AND($G820="正式版",$H820="中医诊所"),IFERROR(V820/同类汇总数据!G$4,0),IF(AND($G820="正式版",$H820="口腔诊所"),IFERROR(V820/同类汇总数据!G$5,0),IF(AND($G820="检查版",$H820="中西医诊所"),IFERROR(V820/同类汇总数据!G$6,0),IF(AND($G820="检查版",$H820="中医诊所"),IFERROR(V820/同类汇总数据!G$7,0),IF(AND($G820="检查版",$H820="口腔诊所"),IFERROR(V820/同类汇总数据!G$8,0),IF(AND($G820="互联网版",$H820="中西医诊所"),IFERROR(V820/同类汇总数据!G$9,0),IF(AND($G820="互联网版",$H820="中医诊所"),IFERROR(V820/同类汇总数据!G$10,0),IF(AND($G820="互联网版",$H820="口腔诊所"),IFERROR(V820/同类汇总数据!G$11,0))))))))))</f>
        <v>0</v>
      </c>
      <c r="AI820" s="61">
        <f>IF(AND($G820="正式版",$H820="中西医诊所"),IFERROR(W820/同类汇总数据!H$3,0),IF(AND($G820="正式版",$H820="中医诊所"),IFERROR(W820/同类汇总数据!H$4,0),IF(AND($G820="正式版",$H820="口腔诊所"),IFERROR(W820/同类汇总数据!H$5,0),IF(AND($G820="检查版",$H820="中西医诊所"),IFERROR(W820/同类汇总数据!H$6,0),IF(AND($G820="检查版",$H820="中医诊所"),IFERROR(W820/同类汇总数据!H$7,0),IF(AND($G820="检查版",$H820="口腔诊所"),IFERROR(W820/同类汇总数据!H$8,0),IF(AND($G820="互联网版",$H820="中西医诊所"),IFERROR(W820/同类汇总数据!H$9,0),IF(AND($G820="互联网版",$H820="中医诊所"),IFERROR(W820/同类汇总数据!H$10,0),IF(AND($G820="互联网版",$H820="口腔诊所"),IFERROR(W820/同类汇总数据!H$11,0))))))))))</f>
        <v>0</v>
      </c>
      <c r="AJ820" s="61">
        <f>IF(AND($G820="正式版",$H820="中西医诊所"),IFERROR(X820/同类汇总数据!I$3,0),IF(AND($G820="正式版",$H820="中医诊所"),IFERROR(X820/同类汇总数据!I$4,0),IF(AND($G820="正式版",$H820="口腔诊所"),IFERROR(X820/同类汇总数据!I$5,0),IF(AND($G820="检查版",$H820="中西医诊所"),IFERROR(X820/同类汇总数据!I$6,0),IF(AND($G820="检查版",$H820="中医诊所"),IFERROR(X820/同类汇总数据!I$7,0),IF(AND($G820="检查版",$H820="口腔诊所"),IFERROR(X820/同类汇总数据!I$8,0),IF(AND($G820="互联网版",$H820="中西医诊所"),IFERROR(X820/同类汇总数据!I$9,0),IF(AND($G820="互联网版",$H820="中医诊所"),IFERROR(X820/同类汇总数据!I$10,0),IF(AND($G820="互联网版",$H820="口腔诊所"),IFERROR(X820/同类汇总数据!I$11,0))))))))))</f>
        <v>0.235208834939017</v>
      </c>
      <c r="AK820" s="61">
        <f>IF(AND($G820="正式版",$H820="中西医诊所"),IFERROR(Y820/同类汇总数据!J$3,0),IF(AND($G820="正式版",$H820="中医诊所"),IFERROR(Y820/同类汇总数据!J$4,0),IF(AND($G820="正式版",$H820="口腔诊所"),IFERROR(Y820/同类汇总数据!J$5,0),IF(AND($G820="检查版",$H820="中西医诊所"),IFERROR(Y820/同类汇总数据!J$6,0),IF(AND($G820="检查版",$H820="中医诊所"),IFERROR(Y820/同类汇总数据!J$7,0),IF(AND($G820="检查版",$H820="口腔诊所"),IFERROR(Y820/同类汇总数据!J$8,0),IF(AND($G820="互联网版",$H820="中西医诊所"),IFERROR(Y820/同类汇总数据!J$9,0),IF(AND($G820="互联网版",$H820="中医诊所"),IFERROR(Y820/同类汇总数据!J$10,0),IF(AND($G820="互联网版",$H820="口腔诊所"),IFERROR(Y820/同类汇总数据!J$11,0))))))))))</f>
        <v>0.229820188684373</v>
      </c>
      <c r="AL820" s="62" t="str">
        <f ca="1" t="shared" si="209"/>
        <v>最近一月未操作</v>
      </c>
      <c r="AM820" s="62" t="str">
        <f t="shared" si="210"/>
        <v>低于同行20%</v>
      </c>
      <c r="AN820" s="5" t="str">
        <f t="shared" si="211"/>
        <v>低于同行20%</v>
      </c>
      <c r="AO820" s="63">
        <f t="shared" si="204"/>
        <v>46065.7295107639</v>
      </c>
      <c r="AP820" s="5" t="str">
        <f t="shared" si="205"/>
        <v/>
      </c>
      <c r="AQ820" s="60">
        <v>45609.7623704514</v>
      </c>
    </row>
    <row r="821" ht="17" spans="1:43">
      <c r="A821" s="5">
        <f t="shared" si="213"/>
        <v>818</v>
      </c>
      <c r="B821" s="55" t="str">
        <f t="shared" si="207"/>
        <v>连续三月交易上升</v>
      </c>
      <c r="C821" s="2" t="str">
        <f t="shared" si="208"/>
        <v/>
      </c>
      <c r="D821" s="56" t="str">
        <f t="shared" si="200"/>
        <v>-</v>
      </c>
      <c r="E821" s="84" t="s">
        <v>2216</v>
      </c>
      <c r="F821" s="58">
        <v>45613.8107270139</v>
      </c>
      <c r="G821" s="59" t="s">
        <v>38</v>
      </c>
      <c r="H821" s="59" t="s">
        <v>63</v>
      </c>
      <c r="I821" s="59" t="s">
        <v>40</v>
      </c>
      <c r="J821" s="59" t="s">
        <v>53</v>
      </c>
      <c r="K821" s="59" t="s">
        <v>2217</v>
      </c>
      <c r="L821" s="59" t="s">
        <v>2218</v>
      </c>
      <c r="M821" s="60">
        <v>46104.3661921296</v>
      </c>
      <c r="N821" s="60">
        <v>46103.4514583333</v>
      </c>
      <c r="O821" s="60">
        <v>46103.4510128935</v>
      </c>
      <c r="P821" s="60">
        <v>46036.4041538426</v>
      </c>
      <c r="Q821" s="60">
        <v>46102.5067956829</v>
      </c>
      <c r="R821" s="59">
        <v>13691</v>
      </c>
      <c r="S821" s="59">
        <v>24641</v>
      </c>
      <c r="T821" s="59">
        <v>55768</v>
      </c>
      <c r="U821" s="59">
        <v>52028</v>
      </c>
      <c r="V821" s="59">
        <v>17</v>
      </c>
      <c r="W821" s="59">
        <v>55</v>
      </c>
      <c r="X821" s="59">
        <v>125</v>
      </c>
      <c r="Y821" s="59">
        <v>120</v>
      </c>
      <c r="Z821" s="59">
        <v>634.487804878</v>
      </c>
      <c r="AA821" s="59">
        <v>0.9894235427</v>
      </c>
      <c r="AB821" s="59">
        <v>-0.3390960995</v>
      </c>
      <c r="AC821" s="59">
        <v>-0.3026916007</v>
      </c>
      <c r="AD821" s="61">
        <f>IF(AND($G821="正式版",$H821="中西医诊所"),IFERROR(R821/同类汇总数据!C$3,0),IF(AND($G821="正式版",$H821="中医诊所"),IFERROR(R821/同类汇总数据!C$4,0),IF(AND($G821="正式版",$H821="口腔诊所"),IFERROR(R821/同类汇总数据!C$5,0),IF(AND($G821="检查版",$H821="中西医诊所"),IFERROR(R821/同类汇总数据!C$6,0),IF(AND($G821="检查版",$H821="中医诊所"),IFERROR(R821/同类汇总数据!C$7,0),IF(AND($G821="检查版",$H821="口腔诊所"),IFERROR(R821/同类汇总数据!C$8,0),IF(AND($G821="互联网版",$H821="中西医诊所"),IFERROR(R821/同类汇总数据!C$9,0),IF(AND($G821="互联网版",$H821="中医诊所"),IFERROR(R821/同类汇总数据!C$10,0),IF(AND($G821="互联网版",$H821="口腔诊所"),IFERROR(R821/同类汇总数据!C$11,0))))))))))</f>
        <v>1.36943633299515</v>
      </c>
      <c r="AE821" s="61">
        <f>IF(AND($G821="正式版",$H821="中西医诊所"),IFERROR(S821/同类汇总数据!D$3,0),IF(AND($G821="正式版",$H821="中医诊所"),IFERROR(S821/同类汇总数据!D$4,0),IF(AND($G821="正式版",$H821="口腔诊所"),IFERROR(S821/同类汇总数据!D$5,0),IF(AND($G821="检查版",$H821="中西医诊所"),IFERROR(S821/同类汇总数据!D$6,0),IF(AND($G821="检查版",$H821="中医诊所"),IFERROR(S821/同类汇总数据!D$7,0),IF(AND($G821="检查版",$H821="口腔诊所"),IFERROR(S821/同类汇总数据!D$8,0),IF(AND($G821="互联网版",$H821="中西医诊所"),IFERROR(S821/同类汇总数据!D$9,0),IF(AND($G821="互联网版",$H821="中医诊所"),IFERROR(S821/同类汇总数据!D$10,0),IF(AND($G821="互联网版",$H821="口腔诊所"),IFERROR(S821/同类汇总数据!D$11,0))))))))))</f>
        <v>0.567362051665551</v>
      </c>
      <c r="AF821" s="61">
        <f>IF(AND($G821="正式版",$H821="中西医诊所"),IFERROR(T821/同类汇总数据!E$3,0),IF(AND($G821="正式版",$H821="中医诊所"),IFERROR(T821/同类汇总数据!E$4,0),IF(AND($G821="正式版",$H821="口腔诊所"),IFERROR(T821/同类汇总数据!E$5,0),IF(AND($G821="检查版",$H821="中西医诊所"),IFERROR(T821/同类汇总数据!E$6,0),IF(AND($G821="检查版",$H821="中医诊所"),IFERROR(T821/同类汇总数据!E$7,0),IF(AND($G821="检查版",$H821="口腔诊所"),IFERROR(T821/同类汇总数据!E$8,0),IF(AND($G821="互联网版",$H821="中西医诊所"),IFERROR(T821/同类汇总数据!E$9,0),IF(AND($G821="互联网版",$H821="中医诊所"),IFERROR(T821/同类汇总数据!E$10,0),IF(AND($G821="互联网版",$H821="口腔诊所"),IFERROR(T821/同类汇总数据!E$11,0))))))))))</f>
        <v>0.503017304468685</v>
      </c>
      <c r="AG821" s="61">
        <f>IF(AND($G821="正式版",$H821="中西医诊所"),IFERROR(U821/同类汇总数据!F$3,0),IF(AND($G821="正式版",$H821="中医诊所"),IFERROR(U821/同类汇总数据!F$4,0),IF(AND($G821="正式版",$H821="口腔诊所"),IFERROR(U821/同类汇总数据!F$5,0),IF(AND($G821="检查版",$H821="中西医诊所"),IFERROR(U821/同类汇总数据!F$6,0),IF(AND($G821="检查版",$H821="中医诊所"),IFERROR(U821/同类汇总数据!F$7,0),IF(AND($G821="检查版",$H821="口腔诊所"),IFERROR(U821/同类汇总数据!F$8,0),IF(AND($G821="互联网版",$H821="中西医诊所"),IFERROR(U821/同类汇总数据!F$9,0),IF(AND($G821="互联网版",$H821="中医诊所"),IFERROR(U821/同类汇总数据!F$10,0),IF(AND($G821="互联网版",$H821="口腔诊所"),IFERROR(U821/同类汇总数据!F$11,0))))))))))</f>
        <v>0.520811246704918</v>
      </c>
      <c r="AH821" s="61">
        <f>IF(AND($G821="正式版",$H821="中西医诊所"),IFERROR(V821/同类汇总数据!G$3,0),IF(AND($G821="正式版",$H821="中医诊所"),IFERROR(V821/同类汇总数据!G$4,0),IF(AND($G821="正式版",$H821="口腔诊所"),IFERROR(V821/同类汇总数据!G$5,0),IF(AND($G821="检查版",$H821="中西医诊所"),IFERROR(V821/同类汇总数据!G$6,0),IF(AND($G821="检查版",$H821="中医诊所"),IFERROR(V821/同类汇总数据!G$7,0),IF(AND($G821="检查版",$H821="口腔诊所"),IFERROR(V821/同类汇总数据!G$8,0),IF(AND($G821="互联网版",$H821="中西医诊所"),IFERROR(V821/同类汇总数据!G$9,0),IF(AND($G821="互联网版",$H821="中医诊所"),IFERROR(V821/同类汇总数据!G$10,0),IF(AND($G821="互联网版",$H821="口腔诊所"),IFERROR(V821/同类汇总数据!G$11,0))))))))))</f>
        <v>1.26333937754526</v>
      </c>
      <c r="AI821" s="61">
        <f>IF(AND($G821="正式版",$H821="中西医诊所"),IFERROR(W821/同类汇总数据!H$3,0),IF(AND($G821="正式版",$H821="中医诊所"),IFERROR(W821/同类汇总数据!H$4,0),IF(AND($G821="正式版",$H821="口腔诊所"),IFERROR(W821/同类汇总数据!H$5,0),IF(AND($G821="检查版",$H821="中西医诊所"),IFERROR(W821/同类汇总数据!H$6,0),IF(AND($G821="检查版",$H821="中医诊所"),IFERROR(W821/同类汇总数据!H$7,0),IF(AND($G821="检查版",$H821="口腔诊所"),IFERROR(W821/同类汇总数据!H$8,0),IF(AND($G821="互联网版",$H821="中西医诊所"),IFERROR(W821/同类汇总数据!H$9,0),IF(AND($G821="互联网版",$H821="中医诊所"),IFERROR(W821/同类汇总数据!H$10,0),IF(AND($G821="互联网版",$H821="口腔诊所"),IFERROR(W821/同类汇总数据!H$11,0))))))))))</f>
        <v>0.968543469111388</v>
      </c>
      <c r="AJ821" s="61">
        <f>IF(AND($G821="正式版",$H821="中西医诊所"),IFERROR(X821/同类汇总数据!I$3,0),IF(AND($G821="正式版",$H821="中医诊所"),IFERROR(X821/同类汇总数据!I$4,0),IF(AND($G821="正式版",$H821="口腔诊所"),IFERROR(X821/同类汇总数据!I$5,0),IF(AND($G821="检查版",$H821="中西医诊所"),IFERROR(X821/同类汇总数据!I$6,0),IF(AND($G821="检查版",$H821="中医诊所"),IFERROR(X821/同类汇总数据!I$7,0),IF(AND($G821="检查版",$H821="口腔诊所"),IFERROR(X821/同类汇总数据!I$8,0),IF(AND($G821="互联网版",$H821="中西医诊所"),IFERROR(X821/同类汇总数据!I$9,0),IF(AND($G821="互联网版",$H821="中医诊所"),IFERROR(X821/同类汇总数据!I$10,0),IF(AND($G821="互联网版",$H821="口腔诊所"),IFERROR(X821/同类汇总数据!I$11,0))))))))))</f>
        <v>0.847219256954823</v>
      </c>
      <c r="AK821" s="61">
        <f>IF(AND($G821="正式版",$H821="中西医诊所"),IFERROR(Y821/同类汇总数据!J$3,0),IF(AND($G821="正式版",$H821="中医诊所"),IFERROR(Y821/同类汇总数据!J$4,0),IF(AND($G821="正式版",$H821="口腔诊所"),IFERROR(Y821/同类汇总数据!J$5,0),IF(AND($G821="检查版",$H821="中西医诊所"),IFERROR(Y821/同类汇总数据!J$6,0),IF(AND($G821="检查版",$H821="中医诊所"),IFERROR(Y821/同类汇总数据!J$7,0),IF(AND($G821="检查版",$H821="口腔诊所"),IFERROR(Y821/同类汇总数据!J$8,0),IF(AND($G821="互联网版",$H821="中西医诊所"),IFERROR(Y821/同类汇总数据!J$9,0),IF(AND($G821="互联网版",$H821="中医诊所"),IFERROR(Y821/同类汇总数据!J$10,0),IF(AND($G821="互联网版",$H821="口腔诊所"),IFERROR(Y821/同类汇总数据!J$11,0))))))))))</f>
        <v>0.903566149701334</v>
      </c>
      <c r="AL821" s="62" t="str">
        <f ca="1" t="shared" si="209"/>
        <v>-</v>
      </c>
      <c r="AM821" s="62" t="str">
        <f t="shared" si="210"/>
        <v/>
      </c>
      <c r="AN821" s="5" t="str">
        <f t="shared" si="211"/>
        <v/>
      </c>
      <c r="AO821" s="63">
        <f t="shared" si="204"/>
        <v>46104.3661921296</v>
      </c>
      <c r="AP821" s="5" t="str">
        <f t="shared" si="205"/>
        <v/>
      </c>
      <c r="AQ821" s="60">
        <v>45609.7635376736</v>
      </c>
    </row>
    <row r="822" ht="17" spans="1:43">
      <c r="A822" s="5">
        <f t="shared" si="213"/>
        <v>819</v>
      </c>
      <c r="B822" s="55" t="str">
        <f t="shared" si="207"/>
        <v>连续三月交易上升</v>
      </c>
      <c r="C822" s="2" t="str">
        <f t="shared" si="208"/>
        <v/>
      </c>
      <c r="D822" s="56" t="str">
        <f t="shared" si="200"/>
        <v>-</v>
      </c>
      <c r="E822" s="84" t="s">
        <v>2219</v>
      </c>
      <c r="F822" s="58">
        <v>45616.7835770833</v>
      </c>
      <c r="G822" s="59" t="s">
        <v>38</v>
      </c>
      <c r="H822" s="59" t="s">
        <v>39</v>
      </c>
      <c r="I822" s="59" t="s">
        <v>40</v>
      </c>
      <c r="J822" s="59" t="s">
        <v>117</v>
      </c>
      <c r="K822" s="59" t="s">
        <v>2220</v>
      </c>
      <c r="L822" s="59" t="s">
        <v>119</v>
      </c>
      <c r="M822" s="60">
        <v>46104.3761689815</v>
      </c>
      <c r="N822" s="60">
        <v>46103.6592847685</v>
      </c>
      <c r="O822" s="60">
        <v>46103.6548189931</v>
      </c>
      <c r="P822" s="60">
        <v>45891.6037033912</v>
      </c>
      <c r="Q822" s="60">
        <v>46101.4868857407</v>
      </c>
      <c r="R822" s="59">
        <v>5953</v>
      </c>
      <c r="S822" s="59">
        <v>46907.01</v>
      </c>
      <c r="T822" s="59">
        <v>121024.74</v>
      </c>
      <c r="U822" s="59">
        <v>101962.74</v>
      </c>
      <c r="V822" s="59">
        <v>15</v>
      </c>
      <c r="W822" s="59">
        <v>105</v>
      </c>
      <c r="X822" s="59">
        <v>235</v>
      </c>
      <c r="Y822" s="59">
        <v>211</v>
      </c>
      <c r="Z822" s="59">
        <v>545.2552941176</v>
      </c>
      <c r="AA822" s="59">
        <v>1.4888316443</v>
      </c>
      <c r="AB822" s="59">
        <v>-0.6590057703</v>
      </c>
      <c r="AC822" s="59">
        <v>-0.175231024</v>
      </c>
      <c r="AD822" s="61">
        <f>IF(AND($G822="正式版",$H822="中西医诊所"),IFERROR(R822/同类汇总数据!C$3,0),IF(AND($G822="正式版",$H822="中医诊所"),IFERROR(R822/同类汇总数据!C$4,0),IF(AND($G822="正式版",$H822="口腔诊所"),IFERROR(R822/同类汇总数据!C$5,0),IF(AND($G822="检查版",$H822="中西医诊所"),IFERROR(R822/同类汇总数据!C$6,0),IF(AND($G822="检查版",$H822="中医诊所"),IFERROR(R822/同类汇总数据!C$7,0),IF(AND($G822="检查版",$H822="口腔诊所"),IFERROR(R822/同类汇总数据!C$8,0),IF(AND($G822="互联网版",$H822="中西医诊所"),IFERROR(R822/同类汇总数据!C$9,0),IF(AND($G822="互联网版",$H822="中医诊所"),IFERROR(R822/同类汇总数据!C$10,0),IF(AND($G822="互联网版",$H822="口腔诊所"),IFERROR(R822/同类汇总数据!C$11,0))))))))))</f>
        <v>0.650476542100176</v>
      </c>
      <c r="AE822" s="61">
        <f>IF(AND($G822="正式版",$H822="中西医诊所"),IFERROR(S822/同类汇总数据!D$3,0),IF(AND($G822="正式版",$H822="中医诊所"),IFERROR(S822/同类汇总数据!D$4,0),IF(AND($G822="正式版",$H822="口腔诊所"),IFERROR(S822/同类汇总数据!D$5,0),IF(AND($G822="检查版",$H822="中西医诊所"),IFERROR(S822/同类汇总数据!D$6,0),IF(AND($G822="检查版",$H822="中医诊所"),IFERROR(S822/同类汇总数据!D$7,0),IF(AND($G822="检查版",$H822="口腔诊所"),IFERROR(S822/同类汇总数据!D$8,0),IF(AND($G822="互联网版",$H822="中西医诊所"),IFERROR(S822/同类汇总数据!D$9,0),IF(AND($G822="互联网版",$H822="中医诊所"),IFERROR(S822/同类汇总数据!D$10,0),IF(AND($G822="互联网版",$H822="口腔诊所"),IFERROR(S822/同类汇总数据!D$11,0))))))))))</f>
        <v>1.28569755989692</v>
      </c>
      <c r="AF822" s="61">
        <f>IF(AND($G822="正式版",$H822="中西医诊所"),IFERROR(T822/同类汇总数据!E$3,0),IF(AND($G822="正式版",$H822="中医诊所"),IFERROR(T822/同类汇总数据!E$4,0),IF(AND($G822="正式版",$H822="口腔诊所"),IFERROR(T822/同类汇总数据!E$5,0),IF(AND($G822="检查版",$H822="中西医诊所"),IFERROR(T822/同类汇总数据!E$6,0),IF(AND($G822="检查版",$H822="中医诊所"),IFERROR(T822/同类汇总数据!E$7,0),IF(AND($G822="检查版",$H822="口腔诊所"),IFERROR(T822/同类汇总数据!E$8,0),IF(AND($G822="互联网版",$H822="中西医诊所"),IFERROR(T822/同类汇总数据!E$9,0),IF(AND($G822="互联网版",$H822="中医诊所"),IFERROR(T822/同类汇总数据!E$10,0),IF(AND($G822="互联网版",$H822="口腔诊所"),IFERROR(T822/同类汇总数据!E$11,0))))))))))</f>
        <v>1.10913626240486</v>
      </c>
      <c r="AG822" s="61">
        <f>IF(AND($G822="正式版",$H822="中西医诊所"),IFERROR(U822/同类汇总数据!F$3,0),IF(AND($G822="正式版",$H822="中医诊所"),IFERROR(U822/同类汇总数据!F$4,0),IF(AND($G822="正式版",$H822="口腔诊所"),IFERROR(U822/同类汇总数据!F$5,0),IF(AND($G822="检查版",$H822="中西医诊所"),IFERROR(U822/同类汇总数据!F$6,0),IF(AND($G822="检查版",$H822="中医诊所"),IFERROR(U822/同类汇总数据!F$7,0),IF(AND($G822="检查版",$H822="口腔诊所"),IFERROR(U822/同类汇总数据!F$8,0),IF(AND($G822="互联网版",$H822="中西医诊所"),IFERROR(U822/同类汇总数据!F$9,0),IF(AND($G822="互联网版",$H822="中医诊所"),IFERROR(U822/同类汇总数据!F$10,0),IF(AND($G822="互联网版",$H822="口腔诊所"),IFERROR(U822/同类汇总数据!F$11,0))))))))))</f>
        <v>1.06296246725528</v>
      </c>
      <c r="AH822" s="61">
        <f>IF(AND($G822="正式版",$H822="中西医诊所"),IFERROR(V822/同类汇总数据!G$3,0),IF(AND($G822="正式版",$H822="中医诊所"),IFERROR(V822/同类汇总数据!G$4,0),IF(AND($G822="正式版",$H822="口腔诊所"),IFERROR(V822/同类汇总数据!G$5,0),IF(AND($G822="检查版",$H822="中西医诊所"),IFERROR(V822/同类汇总数据!G$6,0),IF(AND($G822="检查版",$H822="中医诊所"),IFERROR(V822/同类汇总数据!G$7,0),IF(AND($G822="检查版",$H822="口腔诊所"),IFERROR(V822/同类汇总数据!G$8,0),IF(AND($G822="互联网版",$H822="中西医诊所"),IFERROR(V822/同类汇总数据!G$9,0),IF(AND($G822="互联网版",$H822="中医诊所"),IFERROR(V822/同类汇总数据!G$10,0),IF(AND($G822="互联网版",$H822="口腔诊所"),IFERROR(V822/同类汇总数据!G$11,0))))))))))</f>
        <v>0.158226012145429</v>
      </c>
      <c r="AI822" s="61">
        <f>IF(AND($G822="正式版",$H822="中西医诊所"),IFERROR(W822/同类汇总数据!H$3,0),IF(AND($G822="正式版",$H822="中医诊所"),IFERROR(W822/同类汇总数据!H$4,0),IF(AND($G822="正式版",$H822="口腔诊所"),IFERROR(W822/同类汇总数据!H$5,0),IF(AND($G822="检查版",$H822="中西医诊所"),IFERROR(W822/同类汇总数据!H$6,0),IF(AND($G822="检查版",$H822="中医诊所"),IFERROR(W822/同类汇总数据!H$7,0),IF(AND($G822="检查版",$H822="口腔诊所"),IFERROR(W822/同类汇总数据!H$8,0),IF(AND($G822="互联网版",$H822="中西医诊所"),IFERROR(W822/同类汇总数据!H$9,0),IF(AND($G822="互联网版",$H822="中医诊所"),IFERROR(W822/同类汇总数据!H$10,0),IF(AND($G822="互联网版",$H822="口腔诊所"),IFERROR(W822/同类汇总数据!H$11,0))))))))))</f>
        <v>0.28717524582201</v>
      </c>
      <c r="AJ822" s="61">
        <f>IF(AND($G822="正式版",$H822="中西医诊所"),IFERROR(X822/同类汇总数据!I$3,0),IF(AND($G822="正式版",$H822="中医诊所"),IFERROR(X822/同类汇总数据!I$4,0),IF(AND($G822="正式版",$H822="口腔诊所"),IFERROR(X822/同类汇总数据!I$5,0),IF(AND($G822="检查版",$H822="中西医诊所"),IFERROR(X822/同类汇总数据!I$6,0),IF(AND($G822="检查版",$H822="中医诊所"),IFERROR(X822/同类汇总数据!I$7,0),IF(AND($G822="检查版",$H822="口腔诊所"),IFERROR(X822/同类汇总数据!I$8,0),IF(AND($G822="互联网版",$H822="中西医诊所"),IFERROR(X822/同类汇总数据!I$9,0),IF(AND($G822="互联网版",$H822="中医诊所"),IFERROR(X822/同类汇总数据!I$10,0),IF(AND($G822="互联网版",$H822="口腔诊所"),IFERROR(X822/同类汇总数据!I$11,0))))))))))</f>
        <v>0.207797278987477</v>
      </c>
      <c r="AK822" s="61">
        <f>IF(AND($G822="正式版",$H822="中西医诊所"),IFERROR(Y822/同类汇总数据!J$3,0),IF(AND($G822="正式版",$H822="中医诊所"),IFERROR(Y822/同类汇总数据!J$4,0),IF(AND($G822="正式版",$H822="口腔诊所"),IFERROR(Y822/同类汇总数据!J$5,0),IF(AND($G822="检查版",$H822="中西医诊所"),IFERROR(Y822/同类汇总数据!J$6,0),IF(AND($G822="检查版",$H822="中医诊所"),IFERROR(Y822/同类汇总数据!J$7,0),IF(AND($G822="检查版",$H822="口腔诊所"),IFERROR(Y822/同类汇总数据!J$8,0),IF(AND($G822="互联网版",$H822="中西医诊所"),IFERROR(Y822/同类汇总数据!J$9,0),IF(AND($G822="互联网版",$H822="中医诊所"),IFERROR(Y822/同类汇总数据!J$10,0),IF(AND($G822="互联网版",$H822="口腔诊所"),IFERROR(Y822/同类汇总数据!J$11,0))))))))))</f>
        <v>0.210835042662621</v>
      </c>
      <c r="AL822" s="62" t="str">
        <f ca="1" t="shared" si="209"/>
        <v>-</v>
      </c>
      <c r="AM822" s="62" t="str">
        <f t="shared" si="210"/>
        <v>高于同行20%</v>
      </c>
      <c r="AN822" s="5" t="str">
        <f t="shared" si="211"/>
        <v>低于同行50%</v>
      </c>
      <c r="AO822" s="63">
        <f t="shared" si="204"/>
        <v>46104.3761689815</v>
      </c>
      <c r="AP822" s="5" t="str">
        <f t="shared" si="205"/>
        <v/>
      </c>
      <c r="AQ822" s="60">
        <v>45609.7672579514</v>
      </c>
    </row>
    <row r="823" ht="17" spans="1:43">
      <c r="A823" s="5">
        <f t="shared" si="213"/>
        <v>820</v>
      </c>
      <c r="B823" s="55" t="str">
        <f t="shared" si="207"/>
        <v>连续三月交易上升</v>
      </c>
      <c r="C823" s="2" t="str">
        <f t="shared" si="208"/>
        <v/>
      </c>
      <c r="D823" s="56" t="str">
        <f t="shared" si="200"/>
        <v>-</v>
      </c>
      <c r="E823" s="84" t="s">
        <v>2221</v>
      </c>
      <c r="F823" s="58">
        <v>45616.7852632292</v>
      </c>
      <c r="G823" s="59" t="s">
        <v>38</v>
      </c>
      <c r="H823" s="59" t="s">
        <v>66</v>
      </c>
      <c r="I823" s="59" t="s">
        <v>40</v>
      </c>
      <c r="J823" s="59" t="s">
        <v>117</v>
      </c>
      <c r="K823" s="59" t="s">
        <v>2222</v>
      </c>
      <c r="L823" s="59"/>
      <c r="M823" s="60">
        <v>46104.3741087963</v>
      </c>
      <c r="N823" s="60">
        <v>46103.8035283565</v>
      </c>
      <c r="O823" s="60"/>
      <c r="P823" s="60">
        <v>46095.4317265625</v>
      </c>
      <c r="Q823" s="60">
        <v>46103.7796327546</v>
      </c>
      <c r="R823" s="59">
        <v>8933.12</v>
      </c>
      <c r="S823" s="59">
        <v>30834.65</v>
      </c>
      <c r="T823" s="59">
        <v>72067.34</v>
      </c>
      <c r="U823" s="59">
        <v>62390.76</v>
      </c>
      <c r="V823" s="59">
        <v>47</v>
      </c>
      <c r="W823" s="59">
        <v>153</v>
      </c>
      <c r="X823" s="59">
        <v>365</v>
      </c>
      <c r="Y823" s="59">
        <v>320</v>
      </c>
      <c r="Z823" s="59">
        <v>415.9384</v>
      </c>
      <c r="AA823" s="59">
        <v>0.7092974976</v>
      </c>
      <c r="AB823" s="59">
        <v>-0.2222170004</v>
      </c>
      <c r="AC823" s="59">
        <v>-0.416396043</v>
      </c>
      <c r="AD823" s="61">
        <f>IF(AND($G823="正式版",$H823="中西医诊所"),IFERROR(R823/同类汇总数据!C$3,0),IF(AND($G823="正式版",$H823="中医诊所"),IFERROR(R823/同类汇总数据!C$4,0),IF(AND($G823="正式版",$H823="口腔诊所"),IFERROR(R823/同类汇总数据!C$5,0),IF(AND($G823="检查版",$H823="中西医诊所"),IFERROR(R823/同类汇总数据!C$6,0),IF(AND($G823="检查版",$H823="中医诊所"),IFERROR(R823/同类汇总数据!C$7,0),IF(AND($G823="检查版",$H823="口腔诊所"),IFERROR(R823/同类汇总数据!C$8,0),IF(AND($G823="互联网版",$H823="中西医诊所"),IFERROR(R823/同类汇总数据!C$9,0),IF(AND($G823="互联网版",$H823="中医诊所"),IFERROR(R823/同类汇总数据!C$10,0),IF(AND($G823="互联网版",$H823="口腔诊所"),IFERROR(R823/同类汇总数据!C$11,0))))))))))</f>
        <v>1.28589431593389</v>
      </c>
      <c r="AE823" s="61">
        <f>IF(AND($G823="正式版",$H823="中西医诊所"),IFERROR(S823/同类汇总数据!D$3,0),IF(AND($G823="正式版",$H823="中医诊所"),IFERROR(S823/同类汇总数据!D$4,0),IF(AND($G823="正式版",$H823="口腔诊所"),IFERROR(S823/同类汇总数据!D$5,0),IF(AND($G823="检查版",$H823="中西医诊所"),IFERROR(S823/同类汇总数据!D$6,0),IF(AND($G823="检查版",$H823="中医诊所"),IFERROR(S823/同类汇总数据!D$7,0),IF(AND($G823="检查版",$H823="口腔诊所"),IFERROR(S823/同类汇总数据!D$8,0),IF(AND($G823="互联网版",$H823="中西医诊所"),IFERROR(S823/同类汇总数据!D$9,0),IF(AND($G823="互联网版",$H823="中医诊所"),IFERROR(S823/同类汇总数据!D$10,0),IF(AND($G823="互联网版",$H823="口腔诊所"),IFERROR(S823/同类汇总数据!D$11,0))))))))))</f>
        <v>1.14396197664877</v>
      </c>
      <c r="AF823" s="61">
        <f>IF(AND($G823="正式版",$H823="中西医诊所"),IFERROR(T823/同类汇总数据!E$3,0),IF(AND($G823="正式版",$H823="中医诊所"),IFERROR(T823/同类汇总数据!E$4,0),IF(AND($G823="正式版",$H823="口腔诊所"),IFERROR(T823/同类汇总数据!E$5,0),IF(AND($G823="检查版",$H823="中西医诊所"),IFERROR(T823/同类汇总数据!E$6,0),IF(AND($G823="检查版",$H823="中医诊所"),IFERROR(T823/同类汇总数据!E$7,0),IF(AND($G823="检查版",$H823="口腔诊所"),IFERROR(T823/同类汇总数据!E$8,0),IF(AND($G823="互联网版",$H823="中西医诊所"),IFERROR(T823/同类汇总数据!E$9,0),IF(AND($G823="互联网版",$H823="中医诊所"),IFERROR(T823/同类汇总数据!E$10,0),IF(AND($G823="互联网版",$H823="口腔诊所"),IFERROR(T823/同类汇总数据!E$11,0))))))))))</f>
        <v>0.926021566073898</v>
      </c>
      <c r="AG823" s="61">
        <f>IF(AND($G823="正式版",$H823="中西医诊所"),IFERROR(U823/同类汇总数据!F$3,0),IF(AND($G823="正式版",$H823="中医诊所"),IFERROR(U823/同类汇总数据!F$4,0),IF(AND($G823="正式版",$H823="口腔诊所"),IFERROR(U823/同类汇总数据!F$5,0),IF(AND($G823="检查版",$H823="中西医诊所"),IFERROR(U823/同类汇总数据!F$6,0),IF(AND($G823="检查版",$H823="中医诊所"),IFERROR(U823/同类汇总数据!F$7,0),IF(AND($G823="检查版",$H823="口腔诊所"),IFERROR(U823/同类汇总数据!F$8,0),IF(AND($G823="互联网版",$H823="中西医诊所"),IFERROR(U823/同类汇总数据!F$9,0),IF(AND($G823="互联网版",$H823="中医诊所"),IFERROR(U823/同类汇总数据!F$10,0),IF(AND($G823="互联网版",$H823="口腔诊所"),IFERROR(U823/同类汇总数据!F$11,0))))))))))</f>
        <v>0.934174929816329</v>
      </c>
      <c r="AH823" s="61">
        <f>IF(AND($G823="正式版",$H823="中西医诊所"),IFERROR(V823/同类汇总数据!G$3,0),IF(AND($G823="正式版",$H823="中医诊所"),IFERROR(V823/同类汇总数据!G$4,0),IF(AND($G823="正式版",$H823="口腔诊所"),IFERROR(V823/同类汇总数据!G$5,0),IF(AND($G823="检查版",$H823="中西医诊所"),IFERROR(V823/同类汇总数据!G$6,0),IF(AND($G823="检查版",$H823="中医诊所"),IFERROR(V823/同类汇总数据!G$7,0),IF(AND($G823="检查版",$H823="口腔诊所"),IFERROR(V823/同类汇总数据!G$8,0),IF(AND($G823="互联网版",$H823="中西医诊所"),IFERROR(V823/同类汇总数据!G$9,0),IF(AND($G823="互联网版",$H823="中医诊所"),IFERROR(V823/同类汇总数据!G$10,0),IF(AND($G823="互联网版",$H823="口腔诊所"),IFERROR(V823/同类汇总数据!G$11,0))))))))))</f>
        <v>1.06169822018717</v>
      </c>
      <c r="AI823" s="61">
        <f>IF(AND($G823="正式版",$H823="中西医诊所"),IFERROR(W823/同类汇总数据!H$3,0),IF(AND($G823="正式版",$H823="中医诊所"),IFERROR(W823/同类汇总数据!H$4,0),IF(AND($G823="正式版",$H823="口腔诊所"),IFERROR(W823/同类汇总数据!H$5,0),IF(AND($G823="检查版",$H823="中西医诊所"),IFERROR(W823/同类汇总数据!H$6,0),IF(AND($G823="检查版",$H823="中医诊所"),IFERROR(W823/同类汇总数据!H$7,0),IF(AND($G823="检查版",$H823="口腔诊所"),IFERROR(W823/同类汇总数据!H$8,0),IF(AND($G823="互联网版",$H823="中西医诊所"),IFERROR(W823/同类汇总数据!H$9,0),IF(AND($G823="互联网版",$H823="中医诊所"),IFERROR(W823/同类汇总数据!H$10,0),IF(AND($G823="互联网版",$H823="口腔诊所"),IFERROR(W823/同类汇总数据!H$11,0))))))))))</f>
        <v>0.869502457054819</v>
      </c>
      <c r="AJ823" s="61">
        <f>IF(AND($G823="正式版",$H823="中西医诊所"),IFERROR(X823/同类汇总数据!I$3,0),IF(AND($G823="正式版",$H823="中医诊所"),IFERROR(X823/同类汇总数据!I$4,0),IF(AND($G823="正式版",$H823="口腔诊所"),IFERROR(X823/同类汇总数据!I$5,0),IF(AND($G823="检查版",$H823="中西医诊所"),IFERROR(X823/同类汇总数据!I$6,0),IF(AND($G823="检查版",$H823="中医诊所"),IFERROR(X823/同类汇总数据!I$7,0),IF(AND($G823="检查版",$H823="口腔诊所"),IFERROR(X823/同类汇总数据!I$8,0),IF(AND($G823="互联网版",$H823="中西医诊所"),IFERROR(X823/同类汇总数据!I$9,0),IF(AND($G823="互联网版",$H823="中医诊所"),IFERROR(X823/同类汇总数据!I$10,0),IF(AND($G823="互联网版",$H823="口腔诊所"),IFERROR(X823/同类汇总数据!I$11,0))))))))))</f>
        <v>0.706965645343421</v>
      </c>
      <c r="AK823" s="61">
        <f>IF(AND($G823="正式版",$H823="中西医诊所"),IFERROR(Y823/同类汇总数据!J$3,0),IF(AND($G823="正式版",$H823="中医诊所"),IFERROR(Y823/同类汇总数据!J$4,0),IF(AND($G823="正式版",$H823="口腔诊所"),IFERROR(Y823/同类汇总数据!J$5,0),IF(AND($G823="检查版",$H823="中西医诊所"),IFERROR(Y823/同类汇总数据!J$6,0),IF(AND($G823="检查版",$H823="中医诊所"),IFERROR(Y823/同类汇总数据!J$7,0),IF(AND($G823="检查版",$H823="口腔诊所"),IFERROR(Y823/同类汇总数据!J$8,0),IF(AND($G823="互联网版",$H823="中西医诊所"),IFERROR(Y823/同类汇总数据!J$9,0),IF(AND($G823="互联网版",$H823="中医诊所"),IFERROR(Y823/同类汇总数据!J$10,0),IF(AND($G823="互联网版",$H823="口腔诊所"),IFERROR(Y823/同类汇总数据!J$11,0))))))))))</f>
        <v>0.702122076210085</v>
      </c>
      <c r="AL823" s="62" t="str">
        <f ca="1" t="shared" si="209"/>
        <v>-</v>
      </c>
      <c r="AM823" s="62" t="str">
        <f t="shared" si="210"/>
        <v/>
      </c>
      <c r="AN823" s="5" t="str">
        <f t="shared" si="211"/>
        <v/>
      </c>
      <c r="AO823" s="63">
        <f t="shared" si="204"/>
        <v>46104.3741087963</v>
      </c>
      <c r="AP823" s="5" t="str">
        <f t="shared" si="205"/>
        <v/>
      </c>
      <c r="AQ823" s="60">
        <v>45613.8089096759</v>
      </c>
    </row>
    <row r="824" ht="17" spans="1:43">
      <c r="A824" s="5">
        <f t="shared" si="213"/>
        <v>821</v>
      </c>
      <c r="B824" s="55" t="str">
        <f t="shared" si="207"/>
        <v>连续三月交易上升</v>
      </c>
      <c r="C824" s="2" t="str">
        <f t="shared" si="208"/>
        <v/>
      </c>
      <c r="D824" s="56" t="str">
        <f t="shared" si="200"/>
        <v>-</v>
      </c>
      <c r="E824" s="84" t="s">
        <v>2223</v>
      </c>
      <c r="F824" s="58">
        <v>45616.7890541319</v>
      </c>
      <c r="G824" s="59" t="s">
        <v>38</v>
      </c>
      <c r="H824" s="59" t="s">
        <v>63</v>
      </c>
      <c r="I824" s="59" t="s">
        <v>40</v>
      </c>
      <c r="J824" s="59" t="s">
        <v>149</v>
      </c>
      <c r="K824" s="59" t="s">
        <v>2224</v>
      </c>
      <c r="L824" s="59" t="s">
        <v>151</v>
      </c>
      <c r="M824" s="60">
        <v>46104.3582986111</v>
      </c>
      <c r="N824" s="60">
        <v>46103.6239041551</v>
      </c>
      <c r="O824" s="60"/>
      <c r="P824" s="60">
        <v>46101.4654585764</v>
      </c>
      <c r="Q824" s="60">
        <v>46103.6239277894</v>
      </c>
      <c r="R824" s="59">
        <v>16044</v>
      </c>
      <c r="S824" s="59">
        <v>126908.1</v>
      </c>
      <c r="T824" s="59">
        <v>347207.1</v>
      </c>
      <c r="U824" s="59">
        <v>317332.1</v>
      </c>
      <c r="V824" s="59">
        <v>24</v>
      </c>
      <c r="W824" s="59">
        <v>133</v>
      </c>
      <c r="X824" s="59">
        <v>350</v>
      </c>
      <c r="Y824" s="59">
        <v>311</v>
      </c>
      <c r="Z824" s="85" t="s">
        <v>2225</v>
      </c>
      <c r="AA824" s="59">
        <v>0.5434435201</v>
      </c>
      <c r="AB824" s="59">
        <v>-0.4044975557</v>
      </c>
      <c r="AC824" s="59">
        <v>0.2232330561</v>
      </c>
      <c r="AD824" s="61">
        <f>IF(AND($G824="正式版",$H824="中西医诊所"),IFERROR(R824/同类汇总数据!C$3,0),IF(AND($G824="正式版",$H824="中医诊所"),IFERROR(R824/同类汇总数据!C$4,0),IF(AND($G824="正式版",$H824="口腔诊所"),IFERROR(R824/同类汇总数据!C$5,0),IF(AND($G824="检查版",$H824="中西医诊所"),IFERROR(R824/同类汇总数据!C$6,0),IF(AND($G824="检查版",$H824="中医诊所"),IFERROR(R824/同类汇总数据!C$7,0),IF(AND($G824="检查版",$H824="口腔诊所"),IFERROR(R824/同类汇总数据!C$8,0),IF(AND($G824="互联网版",$H824="中西医诊所"),IFERROR(R824/同类汇总数据!C$9,0),IF(AND($G824="互联网版",$H824="中医诊所"),IFERROR(R824/同类汇总数据!C$10,0),IF(AND($G824="互联网版",$H824="口腔诊所"),IFERROR(R824/同类汇总数据!C$11,0))))))))))</f>
        <v>1.6047941367741</v>
      </c>
      <c r="AE824" s="61">
        <f>IF(AND($G824="正式版",$H824="中西医诊所"),IFERROR(S824/同类汇总数据!D$3,0),IF(AND($G824="正式版",$H824="中医诊所"),IFERROR(S824/同类汇总数据!D$4,0),IF(AND($G824="正式版",$H824="口腔诊所"),IFERROR(S824/同类汇总数据!D$5,0),IF(AND($G824="检查版",$H824="中西医诊所"),IFERROR(S824/同类汇总数据!D$6,0),IF(AND($G824="检查版",$H824="中医诊所"),IFERROR(S824/同类汇总数据!D$7,0),IF(AND($G824="检查版",$H824="口腔诊所"),IFERROR(S824/同类汇总数据!D$8,0),IF(AND($G824="互联网版",$H824="中西医诊所"),IFERROR(S824/同类汇总数据!D$9,0),IF(AND($G824="互联网版",$H824="中医诊所"),IFERROR(S824/同类汇总数据!D$10,0),IF(AND($G824="互联网版",$H824="口腔诊所"),IFERROR(S824/同类汇总数据!D$11,0))))))))))</f>
        <v>2.92207459068126</v>
      </c>
      <c r="AF824" s="61">
        <f>IF(AND($G824="正式版",$H824="中西医诊所"),IFERROR(T824/同类汇总数据!E$3,0),IF(AND($G824="正式版",$H824="中医诊所"),IFERROR(T824/同类汇总数据!E$4,0),IF(AND($G824="正式版",$H824="口腔诊所"),IFERROR(T824/同类汇总数据!E$5,0),IF(AND($G824="检查版",$H824="中西医诊所"),IFERROR(T824/同类汇总数据!E$6,0),IF(AND($G824="检查版",$H824="中医诊所"),IFERROR(T824/同类汇总数据!E$7,0),IF(AND($G824="检查版",$H824="口腔诊所"),IFERROR(T824/同类汇总数据!E$8,0),IF(AND($G824="互联网版",$H824="中西医诊所"),IFERROR(T824/同类汇总数据!E$9,0),IF(AND($G824="互联网版",$H824="中医诊所"),IFERROR(T824/同类汇总数据!E$10,0),IF(AND($G824="互联网版",$H824="口腔诊所"),IFERROR(T824/同类汇总数据!E$11,0))))))))))</f>
        <v>3.13174543706766</v>
      </c>
      <c r="AG824" s="61">
        <f>IF(AND($G824="正式版",$H824="中西医诊所"),IFERROR(U824/同类汇总数据!F$3,0),IF(AND($G824="正式版",$H824="中医诊所"),IFERROR(U824/同类汇总数据!F$4,0),IF(AND($G824="正式版",$H824="口腔诊所"),IFERROR(U824/同类汇总数据!F$5,0),IF(AND($G824="检查版",$H824="中西医诊所"),IFERROR(U824/同类汇总数据!F$6,0),IF(AND($G824="检查版",$H824="中医诊所"),IFERROR(U824/同类汇总数据!F$7,0),IF(AND($G824="检查版",$H824="口腔诊所"),IFERROR(U824/同类汇总数据!F$8,0),IF(AND($G824="互联网版",$H824="中西医诊所"),IFERROR(U824/同类汇总数据!F$9,0),IF(AND($G824="互联网版",$H824="中医诊所"),IFERROR(U824/同类汇总数据!F$10,0),IF(AND($G824="互联网版",$H824="口腔诊所"),IFERROR(U824/同类汇总数据!F$11,0))))))))))</f>
        <v>3.17656120974263</v>
      </c>
      <c r="AH824" s="61">
        <f>IF(AND($G824="正式版",$H824="中西医诊所"),IFERROR(V824/同类汇总数据!G$3,0),IF(AND($G824="正式版",$H824="中医诊所"),IFERROR(V824/同类汇总数据!G$4,0),IF(AND($G824="正式版",$H824="口腔诊所"),IFERROR(V824/同类汇总数据!G$5,0),IF(AND($G824="检查版",$H824="中西医诊所"),IFERROR(V824/同类汇总数据!G$6,0),IF(AND($G824="检查版",$H824="中医诊所"),IFERROR(V824/同类汇总数据!G$7,0),IF(AND($G824="检查版",$H824="口腔诊所"),IFERROR(V824/同类汇总数据!G$8,0),IF(AND($G824="互联网版",$H824="中西医诊所"),IFERROR(V824/同类汇总数据!G$9,0),IF(AND($G824="互联网版",$H824="中医诊所"),IFERROR(V824/同类汇总数据!G$10,0),IF(AND($G824="互联网版",$H824="口腔诊所"),IFERROR(V824/同类汇总数据!G$11,0))))))))))</f>
        <v>1.78353794476978</v>
      </c>
      <c r="AI824" s="61">
        <f>IF(AND($G824="正式版",$H824="中西医诊所"),IFERROR(W824/同类汇总数据!H$3,0),IF(AND($G824="正式版",$H824="中医诊所"),IFERROR(W824/同类汇总数据!H$4,0),IF(AND($G824="正式版",$H824="口腔诊所"),IFERROR(W824/同类汇总数据!H$5,0),IF(AND($G824="检查版",$H824="中西医诊所"),IFERROR(W824/同类汇总数据!H$6,0),IF(AND($G824="检查版",$H824="中医诊所"),IFERROR(W824/同类汇总数据!H$7,0),IF(AND($G824="检查版",$H824="口腔诊所"),IFERROR(W824/同类汇总数据!H$8,0),IF(AND($G824="互联网版",$H824="中西医诊所"),IFERROR(W824/同类汇总数据!H$9,0),IF(AND($G824="互联网版",$H824="中医诊所"),IFERROR(W824/同类汇总数据!H$10,0),IF(AND($G824="互联网版",$H824="口腔诊所"),IFERROR(W824/同类汇总数据!H$11,0))))))))))</f>
        <v>2.3421142071239</v>
      </c>
      <c r="AJ824" s="61">
        <f>IF(AND($G824="正式版",$H824="中西医诊所"),IFERROR(X824/同类汇总数据!I$3,0),IF(AND($G824="正式版",$H824="中医诊所"),IFERROR(X824/同类汇总数据!I$4,0),IF(AND($G824="正式版",$H824="口腔诊所"),IFERROR(X824/同类汇总数据!I$5,0),IF(AND($G824="检查版",$H824="中西医诊所"),IFERROR(X824/同类汇总数据!I$6,0),IF(AND($G824="检查版",$H824="中医诊所"),IFERROR(X824/同类汇总数据!I$7,0),IF(AND($G824="检查版",$H824="口腔诊所"),IFERROR(X824/同类汇总数据!I$8,0),IF(AND($G824="互联网版",$H824="中西医诊所"),IFERROR(X824/同类汇总数据!I$9,0),IF(AND($G824="互联网版",$H824="中医诊所"),IFERROR(X824/同类汇总数据!I$10,0),IF(AND($G824="互联网版",$H824="口腔诊所"),IFERROR(X824/同类汇总数据!I$11,0))))))))))</f>
        <v>2.3722139194735</v>
      </c>
      <c r="AK824" s="61">
        <f>IF(AND($G824="正式版",$H824="中西医诊所"),IFERROR(Y824/同类汇总数据!J$3,0),IF(AND($G824="正式版",$H824="中医诊所"),IFERROR(Y824/同类汇总数据!J$4,0),IF(AND($G824="正式版",$H824="口腔诊所"),IFERROR(Y824/同类汇总数据!J$5,0),IF(AND($G824="检查版",$H824="中西医诊所"),IFERROR(Y824/同类汇总数据!J$6,0),IF(AND($G824="检查版",$H824="中医诊所"),IFERROR(Y824/同类汇总数据!J$7,0),IF(AND($G824="检查版",$H824="口腔诊所"),IFERROR(Y824/同类汇总数据!J$8,0),IF(AND($G824="互联网版",$H824="中西医诊所"),IFERROR(Y824/同类汇总数据!J$9,0),IF(AND($G824="互联网版",$H824="中医诊所"),IFERROR(Y824/同类汇总数据!J$10,0),IF(AND($G824="互联网版",$H824="口腔诊所"),IFERROR(Y824/同类汇总数据!J$11,0))))))))))</f>
        <v>2.34174227130929</v>
      </c>
      <c r="AL824" s="62" t="str">
        <f ca="1" t="shared" si="209"/>
        <v>-</v>
      </c>
      <c r="AM824" s="62" t="str">
        <f t="shared" si="210"/>
        <v>高于同行100%</v>
      </c>
      <c r="AN824" s="5" t="str">
        <f t="shared" si="211"/>
        <v>高于同行100%</v>
      </c>
      <c r="AO824" s="63">
        <f t="shared" si="204"/>
        <v>46104.3582986111</v>
      </c>
      <c r="AP824" s="5" t="str">
        <f t="shared" si="205"/>
        <v/>
      </c>
      <c r="AQ824" s="60">
        <v>45613.8107270139</v>
      </c>
    </row>
    <row r="825" ht="17" spans="1:43">
      <c r="A825" s="5">
        <f t="shared" si="213"/>
        <v>822</v>
      </c>
      <c r="B825" s="55" t="str">
        <f t="shared" si="207"/>
        <v>连续三月交易上升</v>
      </c>
      <c r="C825" s="2" t="str">
        <f t="shared" si="208"/>
        <v/>
      </c>
      <c r="D825" s="56" t="str">
        <f t="shared" si="200"/>
        <v>-</v>
      </c>
      <c r="E825" s="84" t="s">
        <v>2226</v>
      </c>
      <c r="F825" s="58">
        <v>45616.7894406482</v>
      </c>
      <c r="G825" s="59" t="s">
        <v>38</v>
      </c>
      <c r="H825" s="59" t="s">
        <v>63</v>
      </c>
      <c r="I825" s="59" t="s">
        <v>40</v>
      </c>
      <c r="J825" s="59" t="s">
        <v>149</v>
      </c>
      <c r="K825" s="59" t="s">
        <v>2227</v>
      </c>
      <c r="L825" s="59"/>
      <c r="M825" s="60">
        <v>46102.5805092593</v>
      </c>
      <c r="N825" s="60">
        <v>46103.4195979282</v>
      </c>
      <c r="O825" s="60">
        <v>46103.421152037</v>
      </c>
      <c r="P825" s="60">
        <v>46086.5897763542</v>
      </c>
      <c r="Q825" s="60">
        <v>46102.5791392245</v>
      </c>
      <c r="R825" s="59">
        <v>7374</v>
      </c>
      <c r="S825" s="59">
        <v>42926</v>
      </c>
      <c r="T825" s="59">
        <v>76996.5</v>
      </c>
      <c r="U825" s="59">
        <v>64794.5</v>
      </c>
      <c r="V825" s="59">
        <v>13</v>
      </c>
      <c r="W825" s="59">
        <v>56</v>
      </c>
      <c r="X825" s="59">
        <v>126</v>
      </c>
      <c r="Y825" s="59">
        <v>109</v>
      </c>
      <c r="Z825" s="59">
        <v>704.2880434783</v>
      </c>
      <c r="AA825" s="59">
        <v>3.5971619813</v>
      </c>
      <c r="AB825" s="59">
        <v>-0.6224679578</v>
      </c>
      <c r="AC825" s="59">
        <v>-0.2051100755</v>
      </c>
      <c r="AD825" s="64">
        <f>IF(AND($G825="正式版",$H825="中西医诊所"),IFERROR(R825/同类汇总数据!C$3,0),IF(AND($G825="正式版",$H825="中医诊所"),IFERROR(R825/同类汇总数据!C$4,0),IF(AND($G825="正式版",$H825="口腔诊所"),IFERROR(R825/同类汇总数据!C$5,0),IF(AND($G825="检查版",$H825="中西医诊所"),IFERROR(R825/同类汇总数据!C$6,0),IF(AND($G825="检查版",$H825="中医诊所"),IFERROR(R825/同类汇总数据!C$7,0),IF(AND($G825="检查版",$H825="口腔诊所"),IFERROR(R825/同类汇总数据!C$8,0),IF(AND($G825="互联网版",$H825="中西医诊所"),IFERROR(R825/同类汇总数据!C$9,0),IF(AND($G825="互联网版",$H825="中医诊所"),IFERROR(R825/同类汇总数据!C$10,0),IF(AND($G825="互联网版",$H825="口腔诊所"),IFERROR(R825/同类汇总数据!C$11,0))))))))))</f>
        <v>0.737581149624296</v>
      </c>
      <c r="AE825" s="64">
        <f>IF(AND($G825="正式版",$H825="中西医诊所"),IFERROR(S825/同类汇总数据!D$3,0),IF(AND($G825="正式版",$H825="中医诊所"),IFERROR(S825/同类汇总数据!D$4,0),IF(AND($G825="正式版",$H825="口腔诊所"),IFERROR(S825/同类汇总数据!D$5,0),IF(AND($G825="检查版",$H825="中西医诊所"),IFERROR(S825/同类汇总数据!D$6,0),IF(AND($G825="检查版",$H825="中医诊所"),IFERROR(S825/同类汇总数据!D$7,0),IF(AND($G825="检查版",$H825="口腔诊所"),IFERROR(S825/同类汇总数据!D$8,0),IF(AND($G825="互联网版",$H825="中西医诊所"),IFERROR(S825/同类汇总数据!D$9,0),IF(AND($G825="互联网版",$H825="中医诊所"),IFERROR(S825/同类汇总数据!D$10,0),IF(AND($G825="互联网版",$H825="口腔诊所"),IFERROR(S825/同类汇总数据!D$11,0))))))))))</f>
        <v>0.98837642262065</v>
      </c>
      <c r="AF825" s="64">
        <f>IF(AND($G825="正式版",$H825="中西医诊所"),IFERROR(T825/同类汇总数据!E$3,0),IF(AND($G825="正式版",$H825="中医诊所"),IFERROR(T825/同类汇总数据!E$4,0),IF(AND($G825="正式版",$H825="口腔诊所"),IFERROR(T825/同类汇总数据!E$5,0),IF(AND($G825="检查版",$H825="中西医诊所"),IFERROR(T825/同类汇总数据!E$6,0),IF(AND($G825="检查版",$H825="中医诊所"),IFERROR(T825/同类汇总数据!E$7,0),IF(AND($G825="检查版",$H825="口腔诊所"),IFERROR(T825/同类汇总数据!E$8,0),IF(AND($G825="互联网版",$H825="中西医诊所"),IFERROR(T825/同类汇总数据!E$9,0),IF(AND($G825="互联网版",$H825="中医诊所"),IFERROR(T825/同类汇总数据!E$10,0),IF(AND($G825="互联网版",$H825="口腔诊所"),IFERROR(T825/同类汇总数据!E$11,0))))))))))</f>
        <v>0.694494546756618</v>
      </c>
      <c r="AG825" s="64">
        <f>IF(AND($G825="正式版",$H825="中西医诊所"),IFERROR(U825/同类汇总数据!F$3,0),IF(AND($G825="正式版",$H825="中医诊所"),IFERROR(U825/同类汇总数据!F$4,0),IF(AND($G825="正式版",$H825="口腔诊所"),IFERROR(U825/同类汇总数据!F$5,0),IF(AND($G825="检查版",$H825="中西医诊所"),IFERROR(U825/同类汇总数据!F$6,0),IF(AND($G825="检查版",$H825="中医诊所"),IFERROR(U825/同类汇总数据!F$7,0),IF(AND($G825="检查版",$H825="口腔诊所"),IFERROR(U825/同类汇总数据!F$8,0),IF(AND($G825="互联网版",$H825="中西医诊所"),IFERROR(U825/同类汇总数据!F$9,0),IF(AND($G825="互联网版",$H825="中医诊所"),IFERROR(U825/同类汇总数据!F$10,0),IF(AND($G825="互联网版",$H825="口腔诊所"),IFERROR(U825/同类汇总数据!F$11,0))))))))))</f>
        <v>0.648606602687433</v>
      </c>
      <c r="AH825" s="64">
        <f>IF(AND($G825="正式版",$H825="中西医诊所"),IFERROR(V825/同类汇总数据!G$3,0),IF(AND($G825="正式版",$H825="中医诊所"),IFERROR(V825/同类汇总数据!G$4,0),IF(AND($G825="正式版",$H825="口腔诊所"),IFERROR(V825/同类汇总数据!G$5,0),IF(AND($G825="检查版",$H825="中西医诊所"),IFERROR(V825/同类汇总数据!G$6,0),IF(AND($G825="检查版",$H825="中医诊所"),IFERROR(V825/同类汇总数据!G$7,0),IF(AND($G825="检查版",$H825="口腔诊所"),IFERROR(V825/同类汇总数据!G$8,0),IF(AND($G825="互联网版",$H825="中西医诊所"),IFERROR(V825/同类汇总数据!G$9,0),IF(AND($G825="互联网版",$H825="中医诊所"),IFERROR(V825/同类汇总数据!G$10,0),IF(AND($G825="互联网版",$H825="口腔诊所"),IFERROR(V825/同类汇总数据!G$11,0))))))))))</f>
        <v>0.966083053416961</v>
      </c>
      <c r="AI825" s="64">
        <f>IF(AND($G825="正式版",$H825="中西医诊所"),IFERROR(W825/同类汇总数据!H$3,0),IF(AND($G825="正式版",$H825="中医诊所"),IFERROR(W825/同类汇总数据!H$4,0),IF(AND($G825="正式版",$H825="口腔诊所"),IFERROR(W825/同类汇总数据!H$5,0),IF(AND($G825="检查版",$H825="中西医诊所"),IFERROR(W825/同类汇总数据!H$6,0),IF(AND($G825="检查版",$H825="中医诊所"),IFERROR(W825/同类汇总数据!H$7,0),IF(AND($G825="检查版",$H825="口腔诊所"),IFERROR(W825/同类汇总数据!H$8,0),IF(AND($G825="互联网版",$H825="中西医诊所"),IFERROR(W825/同类汇总数据!H$9,0),IF(AND($G825="互联网版",$H825="中医诊所"),IFERROR(W825/同类汇总数据!H$10,0),IF(AND($G825="互联网版",$H825="口腔诊所"),IFERROR(W825/同类汇总数据!H$11,0))))))))))</f>
        <v>0.986153350367958</v>
      </c>
      <c r="AJ825" s="64">
        <f>IF(AND($G825="正式版",$H825="中西医诊所"),IFERROR(X825/同类汇总数据!I$3,0),IF(AND($G825="正式版",$H825="中医诊所"),IFERROR(X825/同类汇总数据!I$4,0),IF(AND($G825="正式版",$H825="口腔诊所"),IFERROR(X825/同类汇总数据!I$5,0),IF(AND($G825="检查版",$H825="中西医诊所"),IFERROR(X825/同类汇总数据!I$6,0),IF(AND($G825="检查版",$H825="中医诊所"),IFERROR(X825/同类汇总数据!I$7,0),IF(AND($G825="检查版",$H825="口腔诊所"),IFERROR(X825/同类汇总数据!I$8,0),IF(AND($G825="互联网版",$H825="中西医诊所"),IFERROR(X825/同类汇总数据!I$9,0),IF(AND($G825="互联网版",$H825="中医诊所"),IFERROR(X825/同类汇总数据!I$10,0),IF(AND($G825="互联网版",$H825="口腔诊所"),IFERROR(X825/同类汇总数据!I$11,0))))))))))</f>
        <v>0.853997011010461</v>
      </c>
      <c r="AK825" s="64">
        <f>IF(AND($G825="正式版",$H825="中西医诊所"),IFERROR(Y825/同类汇总数据!J$3,0),IF(AND($G825="正式版",$H825="中医诊所"),IFERROR(Y825/同类汇总数据!J$4,0),IF(AND($G825="正式版",$H825="口腔诊所"),IFERROR(Y825/同类汇总数据!J$5,0),IF(AND($G825="检查版",$H825="中西医诊所"),IFERROR(Y825/同类汇总数据!J$6,0),IF(AND($G825="检查版",$H825="中医诊所"),IFERROR(Y825/同类汇总数据!J$7,0),IF(AND($G825="检查版",$H825="口腔诊所"),IFERROR(Y825/同类汇总数据!J$8,0),IF(AND($G825="互联网版",$H825="中西医诊所"),IFERROR(Y825/同类汇总数据!J$9,0),IF(AND($G825="互联网版",$H825="中医诊所"),IFERROR(Y825/同类汇总数据!J$10,0),IF(AND($G825="互联网版",$H825="口腔诊所"),IFERROR(Y825/同类汇总数据!J$11,0))))))))))</f>
        <v>0.820739252645378</v>
      </c>
      <c r="AL825" s="65" t="str">
        <f ca="1" t="shared" si="209"/>
        <v>-</v>
      </c>
      <c r="AM825" s="65" t="str">
        <f t="shared" si="210"/>
        <v/>
      </c>
      <c r="AN825" s="66" t="str">
        <f t="shared" si="211"/>
        <v/>
      </c>
      <c r="AO825" s="63">
        <f t="shared" si="204"/>
        <v>46103.421152037</v>
      </c>
      <c r="AP825" s="5" t="str">
        <f t="shared" si="205"/>
        <v/>
      </c>
      <c r="AQ825" s="60">
        <v>45616.7835770833</v>
      </c>
    </row>
    <row r="826" ht="17" spans="1:43">
      <c r="A826" s="5">
        <f t="shared" ref="A826:A831" si="214">ROW()-3</f>
        <v>823</v>
      </c>
      <c r="B826" s="55" t="str">
        <f t="shared" ref="B826:B831" si="215">IF(V826=0,"无交易",IF(AND(Y826&lt;=-0.2,Z826&lt;=-0.2,AA826&lt;=-0.2),"连续三月交易下滑",IF(AND(Y826&gt;=0.2,Z826&gt;=0.2,AA826&gt;=0.2),"连续三月交易上升",IF(AND(Y826&lt;0.2,Y826&gt;-0.2,Z826&lt;0.2,Z826&gt;-0.2,AA826&lt;0.2,AA826&gt;-0.2),"交易平稳",IF(OR(ABS(Y826-Z826)&gt;=0.2,ABS(Z826-AA826)&gt;=0.2),"交易波动较大","-")))))</f>
        <v>交易波动较大</v>
      </c>
      <c r="C826" s="2" t="str">
        <f t="shared" ref="C826:C831" si="216">IF(AA826&lt;=-0.5,"本月交易额降超50%",IF(AA826&lt;=-0.2,"本月交易额降超20%",""))</f>
        <v/>
      </c>
      <c r="D826" s="56" t="str">
        <f t="shared" ref="D826:D831" si="217">IF(DATEDIF(AO826,$B$1,"d")&gt;30,"流失",IF(AND(DATEDIF(AO826,$B$1,"d")&gt;7,DATEDIF(AO826,$B$1,"d")&lt;=30),"可能流失",IF(AND(DATEDIF(AO826,$B$1,"d")&lt;=7,DATEDIF(AO826,$B$1,"d")&gt;3),"即将流失","-")))</f>
        <v>-</v>
      </c>
      <c r="E826" s="84" t="s">
        <v>2228</v>
      </c>
      <c r="F826" s="58">
        <v>45616.7898453704</v>
      </c>
      <c r="G826" s="59" t="s">
        <v>38</v>
      </c>
      <c r="H826" s="59" t="s">
        <v>66</v>
      </c>
      <c r="I826" s="59" t="s">
        <v>40</v>
      </c>
      <c r="J826" s="59" t="s">
        <v>149</v>
      </c>
      <c r="K826" s="59" t="s">
        <v>2229</v>
      </c>
      <c r="L826" s="59" t="s">
        <v>2230</v>
      </c>
      <c r="M826" s="60">
        <v>46103.3935416667</v>
      </c>
      <c r="N826" s="60">
        <v>46103.6924842014</v>
      </c>
      <c r="O826" s="60">
        <v>46103.691990625</v>
      </c>
      <c r="P826" s="60">
        <v>46101.6671122801</v>
      </c>
      <c r="Q826" s="60">
        <v>46103.6925261343</v>
      </c>
      <c r="R826" s="59">
        <v>6870</v>
      </c>
      <c r="S826" s="59">
        <v>20730</v>
      </c>
      <c r="T826" s="59">
        <v>71920</v>
      </c>
      <c r="U826" s="59">
        <v>63510</v>
      </c>
      <c r="V826" s="59">
        <v>17</v>
      </c>
      <c r="W826" s="59">
        <v>42</v>
      </c>
      <c r="X826" s="59">
        <v>151</v>
      </c>
      <c r="Y826" s="59">
        <v>133</v>
      </c>
      <c r="Z826" s="59">
        <v>610.6730769231</v>
      </c>
      <c r="AA826" s="59">
        <v>-0.1230964467</v>
      </c>
      <c r="AB826" s="59">
        <v>-0.141923775</v>
      </c>
      <c r="AC826" s="59">
        <v>0.0169804356</v>
      </c>
      <c r="AD826" s="64">
        <f>IF(AND($G826="正式版",$H826="中西医诊所"),IFERROR(R826/同类汇总数据!C$3,0),IF(AND($G826="正式版",$H826="中医诊所"),IFERROR(R826/同类汇总数据!C$4,0),IF(AND($G826="正式版",$H826="口腔诊所"),IFERROR(R826/同类汇总数据!C$5,0),IF(AND($G826="检查版",$H826="中西医诊所"),IFERROR(R826/同类汇总数据!C$6,0),IF(AND($G826="检查版",$H826="中医诊所"),IFERROR(R826/同类汇总数据!C$7,0),IF(AND($G826="检查版",$H826="口腔诊所"),IFERROR(R826/同类汇总数据!C$8,0),IF(AND($G826="互联网版",$H826="中西医诊所"),IFERROR(R826/同类汇总数据!C$9,0),IF(AND($G826="互联网版",$H826="中医诊所"),IFERROR(R826/同类汇总数据!C$10,0),IF(AND($G826="互联网版",$H826="口腔诊所"),IFERROR(R826/同类汇总数据!C$11,0))))))))))</f>
        <v>0.988914729732257</v>
      </c>
      <c r="AE826" s="64">
        <f>IF(AND($G826="正式版",$H826="中西医诊所"),IFERROR(S826/同类汇总数据!D$3,0),IF(AND($G826="正式版",$H826="中医诊所"),IFERROR(S826/同类汇总数据!D$4,0),IF(AND($G826="正式版",$H826="口腔诊所"),IFERROR(S826/同类汇总数据!D$5,0),IF(AND($G826="检查版",$H826="中西医诊所"),IFERROR(S826/同类汇总数据!D$6,0),IF(AND($G826="检查版",$H826="中医诊所"),IFERROR(S826/同类汇总数据!D$7,0),IF(AND($G826="检查版",$H826="口腔诊所"),IFERROR(S826/同类汇总数据!D$8,0),IF(AND($G826="互联网版",$H826="中西医诊所"),IFERROR(S826/同类汇总数据!D$9,0),IF(AND($G826="互联网版",$H826="中医诊所"),IFERROR(S826/同类汇总数据!D$10,0),IF(AND($G826="互联网版",$H826="口腔诊所"),IFERROR(S826/同类汇总数据!D$11,0))))))))))</f>
        <v>0.769080621181985</v>
      </c>
      <c r="AF826" s="64">
        <f>IF(AND($G826="正式版",$H826="中西医诊所"),IFERROR(T826/同类汇总数据!E$3,0),IF(AND($G826="正式版",$H826="中医诊所"),IFERROR(T826/同类汇总数据!E$4,0),IF(AND($G826="正式版",$H826="口腔诊所"),IFERROR(T826/同类汇总数据!E$5,0),IF(AND($G826="检查版",$H826="中西医诊所"),IFERROR(T826/同类汇总数据!E$6,0),IF(AND($G826="检查版",$H826="中医诊所"),IFERROR(T826/同类汇总数据!E$7,0),IF(AND($G826="检查版",$H826="口腔诊所"),IFERROR(T826/同类汇总数据!E$8,0),IF(AND($G826="互联网版",$H826="中西医诊所"),IFERROR(T826/同类汇总数据!E$9,0),IF(AND($G826="互联网版",$H826="中医诊所"),IFERROR(T826/同类汇总数据!E$10,0),IF(AND($G826="互联网版",$H826="口腔诊所"),IFERROR(T826/同类汇总数据!E$11,0))))))))))</f>
        <v>0.924128336525737</v>
      </c>
      <c r="AG826" s="64">
        <f>IF(AND($G826="正式版",$H826="中西医诊所"),IFERROR(U826/同类汇总数据!F$3,0),IF(AND($G826="正式版",$H826="中医诊所"),IFERROR(U826/同类汇总数据!F$4,0),IF(AND($G826="正式版",$H826="口腔诊所"),IFERROR(U826/同类汇总数据!F$5,0),IF(AND($G826="检查版",$H826="中西医诊所"),IFERROR(U826/同类汇总数据!F$6,0),IF(AND($G826="检查版",$H826="中医诊所"),IFERROR(U826/同类汇总数据!F$7,0),IF(AND($G826="检查版",$H826="口腔诊所"),IFERROR(U826/同类汇总数据!F$8,0),IF(AND($G826="互联网版",$H826="中西医诊所"),IFERROR(U826/同类汇总数据!F$9,0),IF(AND($G826="互联网版",$H826="中医诊所"),IFERROR(U826/同类汇总数据!F$10,0),IF(AND($G826="互联网版",$H826="口腔诊所"),IFERROR(U826/同类汇总数据!F$11,0))))))))))</f>
        <v>0.950933275899109</v>
      </c>
      <c r="AH826" s="64">
        <f>IF(AND($G826="正式版",$H826="中西医诊所"),IFERROR(V826/同类汇总数据!G$3,0),IF(AND($G826="正式版",$H826="中医诊所"),IFERROR(V826/同类汇总数据!G$4,0),IF(AND($G826="正式版",$H826="口腔诊所"),IFERROR(V826/同类汇总数据!G$5,0),IF(AND($G826="检查版",$H826="中西医诊所"),IFERROR(V826/同类汇总数据!G$6,0),IF(AND($G826="检查版",$H826="中医诊所"),IFERROR(V826/同类汇总数据!G$7,0),IF(AND($G826="检查版",$H826="口腔诊所"),IFERROR(V826/同类汇总数据!G$8,0),IF(AND($G826="互联网版",$H826="中西医诊所"),IFERROR(V826/同类汇总数据!G$9,0),IF(AND($G826="互联网版",$H826="中医诊所"),IFERROR(V826/同类汇总数据!G$10,0),IF(AND($G826="互联网版",$H826="口腔诊所"),IFERROR(V826/同类汇总数据!G$11,0))))))))))</f>
        <v>0.384018505174085</v>
      </c>
      <c r="AI826" s="64">
        <f>IF(AND($G826="正式版",$H826="中西医诊所"),IFERROR(W826/同类汇总数据!H$3,0),IF(AND($G826="正式版",$H826="中医诊所"),IFERROR(W826/同类汇总数据!H$4,0),IF(AND($G826="正式版",$H826="口腔诊所"),IFERROR(W826/同类汇总数据!H$5,0),IF(AND($G826="检查版",$H826="中西医诊所"),IFERROR(W826/同类汇总数据!H$6,0),IF(AND($G826="检查版",$H826="中医诊所"),IFERROR(W826/同类汇总数据!H$7,0),IF(AND($G826="检查版",$H826="口腔诊所"),IFERROR(W826/同类汇总数据!H$8,0),IF(AND($G826="互联网版",$H826="中西医诊所"),IFERROR(W826/同类汇总数据!H$9,0),IF(AND($G826="互联网版",$H826="中医诊所"),IFERROR(W826/同类汇总数据!H$10,0),IF(AND($G826="互联网版",$H826="口腔诊所"),IFERROR(W826/同类汇总数据!H$11,0))))))))))</f>
        <v>0.23868694899544</v>
      </c>
      <c r="AJ826" s="64">
        <f>IF(AND($G826="正式版",$H826="中西医诊所"),IFERROR(X826/同类汇总数据!I$3,0),IF(AND($G826="正式版",$H826="中医诊所"),IFERROR(X826/同类汇总数据!I$4,0),IF(AND($G826="正式版",$H826="口腔诊所"),IFERROR(X826/同类汇总数据!I$5,0),IF(AND($G826="检查版",$H826="中西医诊所"),IFERROR(X826/同类汇总数据!I$6,0),IF(AND($G826="检查版",$H826="中医诊所"),IFERROR(X826/同类汇总数据!I$7,0),IF(AND($G826="检查版",$H826="口腔诊所"),IFERROR(X826/同类汇总数据!I$8,0),IF(AND($G826="互联网版",$H826="中西医诊所"),IFERROR(X826/同类汇总数据!I$9,0),IF(AND($G826="互联网版",$H826="中医诊所"),IFERROR(X826/同类汇总数据!I$10,0),IF(AND($G826="互联网版",$H826="口腔诊所"),IFERROR(X826/同类汇总数据!I$11,0))))))))))</f>
        <v>0.292470719032484</v>
      </c>
      <c r="AK826" s="64">
        <f>IF(AND($G826="正式版",$H826="中西医诊所"),IFERROR(Y826/同类汇总数据!J$3,0),IF(AND($G826="正式版",$H826="中医诊所"),IFERROR(Y826/同类汇总数据!J$4,0),IF(AND($G826="正式版",$H826="口腔诊所"),IFERROR(Y826/同类汇总数据!J$5,0),IF(AND($G826="检查版",$H826="中西医诊所"),IFERROR(Y826/同类汇总数据!J$6,0),IF(AND($G826="检查版",$H826="中医诊所"),IFERROR(Y826/同类汇总数据!J$7,0),IF(AND($G826="检查版",$H826="口腔诊所"),IFERROR(Y826/同类汇总数据!J$8,0),IF(AND($G826="互联网版",$H826="中西医诊所"),IFERROR(Y826/同类汇总数据!J$9,0),IF(AND($G826="互联网版",$H826="中医诊所"),IFERROR(Y826/同类汇总数据!J$10,0),IF(AND($G826="互联网版",$H826="口腔诊所"),IFERROR(Y826/同类汇总数据!J$11,0))))))))))</f>
        <v>0.291819487924817</v>
      </c>
      <c r="AL826" s="65" t="str">
        <f ca="1" t="shared" ref="AL826:AL831" si="218">IF(YEAR(AO826)&lt;YEAR(TODAY()),"今年内未操作",IF(DATEDIF(AO826,$B$1,"d")&gt;90,"最近三月未操作",IF(DATEDIF(AO826,$B$1,"d")&gt;30,"最近一月未操作",IF(DATEDIF(AO826,$B$1,"d")&gt;7,"最近一周未操作","-"))))</f>
        <v>-</v>
      </c>
      <c r="AM826" s="65" t="str">
        <f t="shared" ref="AM826:AM831" si="219">IF(AE826&lt;0.2,"低于同行20%",IF(AE826&lt;0.5,"低于同行50%",IF(AE826&gt;=2,"高于同行100%",IF(AE826&gt;=1.5,"高于同行150%",IF(AE826&gt;=1.2,"高于同行20%","")))))</f>
        <v/>
      </c>
      <c r="AN826" s="66" t="str">
        <f t="shared" ref="AN826:AN831" si="220">IF(AI826&lt;0.2,"低于同行20%",IF(AI826&lt;0.5,"低于同行50%",IF(AI826&gt;=2,"高于同行100%",IF(AI826&gt;=1.5,"高于同行150%",IF(AI826&gt;=1.2,"高于同行20%","")))))</f>
        <v>低于同行50%</v>
      </c>
      <c r="AO826" s="63">
        <f t="shared" si="204"/>
        <v>46103.6925261343</v>
      </c>
      <c r="AP826" s="5" t="str">
        <f t="shared" si="205"/>
        <v/>
      </c>
      <c r="AQ826" s="60">
        <v>45616.7852632292</v>
      </c>
    </row>
    <row r="827" ht="17" spans="1:43">
      <c r="A827" s="5">
        <f t="shared" si="214"/>
        <v>824</v>
      </c>
      <c r="B827" s="55" t="str">
        <f t="shared" si="215"/>
        <v>无交易</v>
      </c>
      <c r="C827" s="2" t="str">
        <f t="shared" si="216"/>
        <v/>
      </c>
      <c r="D827" s="56" t="str">
        <f t="shared" si="217"/>
        <v>流失</v>
      </c>
      <c r="E827" s="84" t="s">
        <v>2231</v>
      </c>
      <c r="F827" s="58">
        <v>45616.7902323148</v>
      </c>
      <c r="G827" s="59" t="s">
        <v>38</v>
      </c>
      <c r="H827" s="59" t="s">
        <v>39</v>
      </c>
      <c r="I827" s="59" t="s">
        <v>40</v>
      </c>
      <c r="J827" s="59" t="s">
        <v>149</v>
      </c>
      <c r="K827" s="59" t="s">
        <v>2232</v>
      </c>
      <c r="L827" s="59"/>
      <c r="M827" s="60">
        <v>45962.5766898148</v>
      </c>
      <c r="N827" s="60">
        <v>45913.5282059491</v>
      </c>
      <c r="O827" s="60"/>
      <c r="P827" s="60">
        <v>45617.5483823727</v>
      </c>
      <c r="Q827" s="60">
        <v>45716.6786225926</v>
      </c>
      <c r="R827" s="59"/>
      <c r="S827" s="59"/>
      <c r="T827" s="59"/>
      <c r="U827" s="59"/>
      <c r="V827" s="59"/>
      <c r="W827" s="59"/>
      <c r="X827" s="59"/>
      <c r="Y827" s="59"/>
      <c r="Z827" s="59"/>
      <c r="AA827" s="59"/>
      <c r="AB827" s="59"/>
      <c r="AC827" s="59"/>
      <c r="AD827" s="64">
        <f>IF(AND($G827="正式版",$H827="中西医诊所"),IFERROR(R827/同类汇总数据!C$3,0),IF(AND($G827="正式版",$H827="中医诊所"),IFERROR(R827/同类汇总数据!C$4,0),IF(AND($G827="正式版",$H827="口腔诊所"),IFERROR(R827/同类汇总数据!C$5,0),IF(AND($G827="检查版",$H827="中西医诊所"),IFERROR(R827/同类汇总数据!C$6,0),IF(AND($G827="检查版",$H827="中医诊所"),IFERROR(R827/同类汇总数据!C$7,0),IF(AND($G827="检查版",$H827="口腔诊所"),IFERROR(R827/同类汇总数据!C$8,0),IF(AND($G827="互联网版",$H827="中西医诊所"),IFERROR(R827/同类汇总数据!C$9,0),IF(AND($G827="互联网版",$H827="中医诊所"),IFERROR(R827/同类汇总数据!C$10,0),IF(AND($G827="互联网版",$H827="口腔诊所"),IFERROR(R827/同类汇总数据!C$11,0))))))))))</f>
        <v>0</v>
      </c>
      <c r="AE827" s="64">
        <f>IF(AND($G827="正式版",$H827="中西医诊所"),IFERROR(S827/同类汇总数据!D$3,0),IF(AND($G827="正式版",$H827="中医诊所"),IFERROR(S827/同类汇总数据!D$4,0),IF(AND($G827="正式版",$H827="口腔诊所"),IFERROR(S827/同类汇总数据!D$5,0),IF(AND($G827="检查版",$H827="中西医诊所"),IFERROR(S827/同类汇总数据!D$6,0),IF(AND($G827="检查版",$H827="中医诊所"),IFERROR(S827/同类汇总数据!D$7,0),IF(AND($G827="检查版",$H827="口腔诊所"),IFERROR(S827/同类汇总数据!D$8,0),IF(AND($G827="互联网版",$H827="中西医诊所"),IFERROR(S827/同类汇总数据!D$9,0),IF(AND($G827="互联网版",$H827="中医诊所"),IFERROR(S827/同类汇总数据!D$10,0),IF(AND($G827="互联网版",$H827="口腔诊所"),IFERROR(S827/同类汇总数据!D$11,0))))))))))</f>
        <v>0</v>
      </c>
      <c r="AF827" s="64">
        <f>IF(AND($G827="正式版",$H827="中西医诊所"),IFERROR(T827/同类汇总数据!E$3,0),IF(AND($G827="正式版",$H827="中医诊所"),IFERROR(T827/同类汇总数据!E$4,0),IF(AND($G827="正式版",$H827="口腔诊所"),IFERROR(T827/同类汇总数据!E$5,0),IF(AND($G827="检查版",$H827="中西医诊所"),IFERROR(T827/同类汇总数据!E$6,0),IF(AND($G827="检查版",$H827="中医诊所"),IFERROR(T827/同类汇总数据!E$7,0),IF(AND($G827="检查版",$H827="口腔诊所"),IFERROR(T827/同类汇总数据!E$8,0),IF(AND($G827="互联网版",$H827="中西医诊所"),IFERROR(T827/同类汇总数据!E$9,0),IF(AND($G827="互联网版",$H827="中医诊所"),IFERROR(T827/同类汇总数据!E$10,0),IF(AND($G827="互联网版",$H827="口腔诊所"),IFERROR(T827/同类汇总数据!E$11,0))))))))))</f>
        <v>0</v>
      </c>
      <c r="AG827" s="64">
        <f>IF(AND($G827="正式版",$H827="中西医诊所"),IFERROR(U827/同类汇总数据!F$3,0),IF(AND($G827="正式版",$H827="中医诊所"),IFERROR(U827/同类汇总数据!F$4,0),IF(AND($G827="正式版",$H827="口腔诊所"),IFERROR(U827/同类汇总数据!F$5,0),IF(AND($G827="检查版",$H827="中西医诊所"),IFERROR(U827/同类汇总数据!F$6,0),IF(AND($G827="检查版",$H827="中医诊所"),IFERROR(U827/同类汇总数据!F$7,0),IF(AND($G827="检查版",$H827="口腔诊所"),IFERROR(U827/同类汇总数据!F$8,0),IF(AND($G827="互联网版",$H827="中西医诊所"),IFERROR(U827/同类汇总数据!F$9,0),IF(AND($G827="互联网版",$H827="中医诊所"),IFERROR(U827/同类汇总数据!F$10,0),IF(AND($G827="互联网版",$H827="口腔诊所"),IFERROR(U827/同类汇总数据!F$11,0))))))))))</f>
        <v>0</v>
      </c>
      <c r="AH827" s="64">
        <f>IF(AND($G827="正式版",$H827="中西医诊所"),IFERROR(V827/同类汇总数据!G$3,0),IF(AND($G827="正式版",$H827="中医诊所"),IFERROR(V827/同类汇总数据!G$4,0),IF(AND($G827="正式版",$H827="口腔诊所"),IFERROR(V827/同类汇总数据!G$5,0),IF(AND($G827="检查版",$H827="中西医诊所"),IFERROR(V827/同类汇总数据!G$6,0),IF(AND($G827="检查版",$H827="中医诊所"),IFERROR(V827/同类汇总数据!G$7,0),IF(AND($G827="检查版",$H827="口腔诊所"),IFERROR(V827/同类汇总数据!G$8,0),IF(AND($G827="互联网版",$H827="中西医诊所"),IFERROR(V827/同类汇总数据!G$9,0),IF(AND($G827="互联网版",$H827="中医诊所"),IFERROR(V827/同类汇总数据!G$10,0),IF(AND($G827="互联网版",$H827="口腔诊所"),IFERROR(V827/同类汇总数据!G$11,0))))))))))</f>
        <v>0</v>
      </c>
      <c r="AI827" s="64">
        <f>IF(AND($G827="正式版",$H827="中西医诊所"),IFERROR(W827/同类汇总数据!H$3,0),IF(AND($G827="正式版",$H827="中医诊所"),IFERROR(W827/同类汇总数据!H$4,0),IF(AND($G827="正式版",$H827="口腔诊所"),IFERROR(W827/同类汇总数据!H$5,0),IF(AND($G827="检查版",$H827="中西医诊所"),IFERROR(W827/同类汇总数据!H$6,0),IF(AND($G827="检查版",$H827="中医诊所"),IFERROR(W827/同类汇总数据!H$7,0),IF(AND($G827="检查版",$H827="口腔诊所"),IFERROR(W827/同类汇总数据!H$8,0),IF(AND($G827="互联网版",$H827="中西医诊所"),IFERROR(W827/同类汇总数据!H$9,0),IF(AND($G827="互联网版",$H827="中医诊所"),IFERROR(W827/同类汇总数据!H$10,0),IF(AND($G827="互联网版",$H827="口腔诊所"),IFERROR(W827/同类汇总数据!H$11,0))))))))))</f>
        <v>0</v>
      </c>
      <c r="AJ827" s="64">
        <f>IF(AND($G827="正式版",$H827="中西医诊所"),IFERROR(X827/同类汇总数据!I$3,0),IF(AND($G827="正式版",$H827="中医诊所"),IFERROR(X827/同类汇总数据!I$4,0),IF(AND($G827="正式版",$H827="口腔诊所"),IFERROR(X827/同类汇总数据!I$5,0),IF(AND($G827="检查版",$H827="中西医诊所"),IFERROR(X827/同类汇总数据!I$6,0),IF(AND($G827="检查版",$H827="中医诊所"),IFERROR(X827/同类汇总数据!I$7,0),IF(AND($G827="检查版",$H827="口腔诊所"),IFERROR(X827/同类汇总数据!I$8,0),IF(AND($G827="互联网版",$H827="中西医诊所"),IFERROR(X827/同类汇总数据!I$9,0),IF(AND($G827="互联网版",$H827="中医诊所"),IFERROR(X827/同类汇总数据!I$10,0),IF(AND($G827="互联网版",$H827="口腔诊所"),IFERROR(X827/同类汇总数据!I$11,0))))))))))</f>
        <v>0</v>
      </c>
      <c r="AK827" s="64">
        <f>IF(AND($G827="正式版",$H827="中西医诊所"),IFERROR(Y827/同类汇总数据!J$3,0),IF(AND($G827="正式版",$H827="中医诊所"),IFERROR(Y827/同类汇总数据!J$4,0),IF(AND($G827="正式版",$H827="口腔诊所"),IFERROR(Y827/同类汇总数据!J$5,0),IF(AND($G827="检查版",$H827="中西医诊所"),IFERROR(Y827/同类汇总数据!J$6,0),IF(AND($G827="检查版",$H827="中医诊所"),IFERROR(Y827/同类汇总数据!J$7,0),IF(AND($G827="检查版",$H827="口腔诊所"),IFERROR(Y827/同类汇总数据!J$8,0),IF(AND($G827="互联网版",$H827="中西医诊所"),IFERROR(Y827/同类汇总数据!J$9,0),IF(AND($G827="互联网版",$H827="中医诊所"),IFERROR(Y827/同类汇总数据!J$10,0),IF(AND($G827="互联网版",$H827="口腔诊所"),IFERROR(Y827/同类汇总数据!J$11,0))))))))))</f>
        <v>0</v>
      </c>
      <c r="AL827" s="65" t="str">
        <f ca="1" t="shared" si="218"/>
        <v>今年内未操作</v>
      </c>
      <c r="AM827" s="65" t="str">
        <f t="shared" si="219"/>
        <v>低于同行20%</v>
      </c>
      <c r="AN827" s="66" t="str">
        <f t="shared" si="220"/>
        <v>低于同行20%</v>
      </c>
      <c r="AO827" s="63">
        <f t="shared" si="204"/>
        <v>45962.5766898148</v>
      </c>
      <c r="AP827" s="5" t="str">
        <f t="shared" si="205"/>
        <v/>
      </c>
      <c r="AQ827" s="60">
        <v>45616.7890541319</v>
      </c>
    </row>
    <row r="828" ht="17" spans="1:43">
      <c r="A828" s="5">
        <f t="shared" si="214"/>
        <v>825</v>
      </c>
      <c r="B828" s="55" t="str">
        <f t="shared" si="215"/>
        <v>交易波动较大</v>
      </c>
      <c r="C828" s="2" t="str">
        <f t="shared" si="216"/>
        <v/>
      </c>
      <c r="D828" s="56" t="str">
        <f t="shared" si="217"/>
        <v>-</v>
      </c>
      <c r="E828" s="84" t="s">
        <v>2233</v>
      </c>
      <c r="F828" s="58">
        <v>45616.798950706</v>
      </c>
      <c r="G828" s="59" t="s">
        <v>38</v>
      </c>
      <c r="H828" s="59" t="s">
        <v>66</v>
      </c>
      <c r="I828" s="59" t="s">
        <v>40</v>
      </c>
      <c r="J828" s="59" t="s">
        <v>45</v>
      </c>
      <c r="K828" s="59" t="s">
        <v>2234</v>
      </c>
      <c r="L828" s="59"/>
      <c r="M828" s="60">
        <v>46104.3297916667</v>
      </c>
      <c r="N828" s="60">
        <v>46104.3999019329</v>
      </c>
      <c r="O828" s="60">
        <v>45828.4899623727</v>
      </c>
      <c r="P828" s="60">
        <v>46095.4471494329</v>
      </c>
      <c r="Q828" s="60">
        <v>46104.3999297338</v>
      </c>
      <c r="R828" s="59">
        <v>10115.67</v>
      </c>
      <c r="S828" s="59">
        <v>38891.19</v>
      </c>
      <c r="T828" s="59">
        <v>114254.41</v>
      </c>
      <c r="U828" s="59">
        <v>101220.78</v>
      </c>
      <c r="V828" s="59">
        <v>68</v>
      </c>
      <c r="W828" s="59">
        <v>292</v>
      </c>
      <c r="X828" s="59">
        <v>903</v>
      </c>
      <c r="Y828" s="59">
        <v>770</v>
      </c>
      <c r="Z828" s="59">
        <v>206.5730204082</v>
      </c>
      <c r="AA828" s="59">
        <v>0.164715501</v>
      </c>
      <c r="AB828" s="59">
        <v>-0.204443574</v>
      </c>
      <c r="AC828" s="59">
        <v>-0.000252247</v>
      </c>
      <c r="AD828" s="64">
        <f>IF(AND($G828="正式版",$H828="中西医诊所"),IFERROR(R828/同类汇总数据!C$3,0),IF(AND($G828="正式版",$H828="中医诊所"),IFERROR(R828/同类汇总数据!C$4,0),IF(AND($G828="正式版",$H828="口腔诊所"),IFERROR(R828/同类汇总数据!C$5,0),IF(AND($G828="检查版",$H828="中西医诊所"),IFERROR(R828/同类汇总数据!C$6,0),IF(AND($G828="检查版",$H828="中医诊所"),IFERROR(R828/同类汇总数据!C$7,0),IF(AND($G828="检查版",$H828="口腔诊所"),IFERROR(R828/同类汇总数据!C$8,0),IF(AND($G828="互联网版",$H828="中西医诊所"),IFERROR(R828/同类汇总数据!C$9,0),IF(AND($G828="互联网版",$H828="中医诊所"),IFERROR(R828/同类汇总数据!C$10,0),IF(AND($G828="互联网版",$H828="口腔诊所"),IFERROR(R828/同类汇总数据!C$11,0))))))))))</f>
        <v>1.45611864106415</v>
      </c>
      <c r="AE828" s="64">
        <f>IF(AND($G828="正式版",$H828="中西医诊所"),IFERROR(S828/同类汇总数据!D$3,0),IF(AND($G828="正式版",$H828="中医诊所"),IFERROR(S828/同类汇总数据!D$4,0),IF(AND($G828="正式版",$H828="口腔诊所"),IFERROR(S828/同类汇总数据!D$5,0),IF(AND($G828="检查版",$H828="中西医诊所"),IFERROR(S828/同类汇总数据!D$6,0),IF(AND($G828="检查版",$H828="中医诊所"),IFERROR(S828/同类汇总数据!D$7,0),IF(AND($G828="检查版",$H828="口腔诊所"),IFERROR(S828/同类汇总数据!D$8,0),IF(AND($G828="互联网版",$H828="中西医诊所"),IFERROR(S828/同类汇总数据!D$9,0),IF(AND($G828="互联网版",$H828="中医诊所"),IFERROR(S828/同类汇总数据!D$10,0),IF(AND($G828="互联网版",$H828="口腔诊所"),IFERROR(S828/同类汇总数据!D$11,0))))))))))</f>
        <v>1.44285868614118</v>
      </c>
      <c r="AF828" s="64">
        <f>IF(AND($G828="正式版",$H828="中西医诊所"),IFERROR(T828/同类汇总数据!E$3,0),IF(AND($G828="正式版",$H828="中医诊所"),IFERROR(T828/同类汇总数据!E$4,0),IF(AND($G828="正式版",$H828="口腔诊所"),IFERROR(T828/同类汇总数据!E$5,0),IF(AND($G828="检查版",$H828="中西医诊所"),IFERROR(T828/同类汇总数据!E$6,0),IF(AND($G828="检查版",$H828="中医诊所"),IFERROR(T828/同类汇总数据!E$7,0),IF(AND($G828="检查版",$H828="口腔诊所"),IFERROR(T828/同类汇总数据!E$8,0),IF(AND($G828="互联网版",$H828="中西医诊所"),IFERROR(T828/同类汇总数据!E$9,0),IF(AND($G828="互联网版",$H828="中医诊所"),IFERROR(T828/同类汇总数据!E$10,0),IF(AND($G828="互联网版",$H828="口腔诊所"),IFERROR(T828/同类汇总数据!E$11,0))))))))))</f>
        <v>1.46809980330964</v>
      </c>
      <c r="AG828" s="64">
        <f>IF(AND($G828="正式版",$H828="中西医诊所"),IFERROR(U828/同类汇总数据!F$3,0),IF(AND($G828="正式版",$H828="中医诊所"),IFERROR(U828/同类汇总数据!F$4,0),IF(AND($G828="正式版",$H828="口腔诊所"),IFERROR(U828/同类汇总数据!F$5,0),IF(AND($G828="检查版",$H828="中西医诊所"),IFERROR(U828/同类汇总数据!F$6,0),IF(AND($G828="检查版",$H828="中医诊所"),IFERROR(U828/同类汇总数据!F$7,0),IF(AND($G828="检查版",$H828="口腔诊所"),IFERROR(U828/同类汇总数据!F$8,0),IF(AND($G828="互联网版",$H828="中西医诊所"),IFERROR(U828/同类汇总数据!F$9,0),IF(AND($G828="互联网版",$H828="中医诊所"),IFERROR(U828/同类汇总数据!F$10,0),IF(AND($G828="互联网版",$H828="口腔诊所"),IFERROR(U828/同类汇总数据!F$11,0))))))))))</f>
        <v>1.51557562453886</v>
      </c>
      <c r="AH828" s="64">
        <f>IF(AND($G828="正式版",$H828="中西医诊所"),IFERROR(V828/同类汇总数据!G$3,0),IF(AND($G828="正式版",$H828="中医诊所"),IFERROR(V828/同类汇总数据!G$4,0),IF(AND($G828="正式版",$H828="口腔诊所"),IFERROR(V828/同类汇总数据!G$5,0),IF(AND($G828="检查版",$H828="中西医诊所"),IFERROR(V828/同类汇总数据!G$6,0),IF(AND($G828="检查版",$H828="中医诊所"),IFERROR(V828/同类汇总数据!G$7,0),IF(AND($G828="检查版",$H828="口腔诊所"),IFERROR(V828/同类汇总数据!G$8,0),IF(AND($G828="互联网版",$H828="中西医诊所"),IFERROR(V828/同类汇总数据!G$9,0),IF(AND($G828="互联网版",$H828="中医诊所"),IFERROR(V828/同类汇总数据!G$10,0),IF(AND($G828="互联网版",$H828="口腔诊所"),IFERROR(V828/同类汇总数据!G$11,0))))))))))</f>
        <v>1.53607402069634</v>
      </c>
      <c r="AI828" s="64">
        <f>IF(AND($G828="正式版",$H828="中西医诊所"),IFERROR(W828/同类汇总数据!H$3,0),IF(AND($G828="正式版",$H828="中医诊所"),IFERROR(W828/同类汇总数据!H$4,0),IF(AND($G828="正式版",$H828="口腔诊所"),IFERROR(W828/同类汇总数据!H$5,0),IF(AND($G828="检查版",$H828="中西医诊所"),IFERROR(W828/同类汇总数据!H$6,0),IF(AND($G828="检查版",$H828="中医诊所"),IFERROR(W828/同类汇总数据!H$7,0),IF(AND($G828="检查版",$H828="口腔诊所"),IFERROR(W828/同类汇总数据!H$8,0),IF(AND($G828="互联网版",$H828="中西医诊所"),IFERROR(W828/同类汇总数据!H$9,0),IF(AND($G828="互联网版",$H828="中医诊所"),IFERROR(W828/同类汇总数据!H$10,0),IF(AND($G828="互联网版",$H828="口腔诊所"),IFERROR(W828/同类汇总数据!H$11,0))))))))))</f>
        <v>1.65944259777782</v>
      </c>
      <c r="AJ828" s="64">
        <f>IF(AND($G828="正式版",$H828="中西医诊所"),IFERROR(X828/同类汇总数据!I$3,0),IF(AND($G828="正式版",$H828="中医诊所"),IFERROR(X828/同类汇总数据!I$4,0),IF(AND($G828="正式版",$H828="口腔诊所"),IFERROR(X828/同类汇总数据!I$5,0),IF(AND($G828="检查版",$H828="中西医诊所"),IFERROR(X828/同类汇总数据!I$6,0),IF(AND($G828="检查版",$H828="中医诊所"),IFERROR(X828/同类汇总数据!I$7,0),IF(AND($G828="检查版",$H828="口腔诊所"),IFERROR(X828/同类汇总数据!I$8,0),IF(AND($G828="互联网版",$H828="中西医诊所"),IFERROR(X828/同类汇总数据!I$9,0),IF(AND($G828="互联网版",$H828="中医诊所"),IFERROR(X828/同类汇总数据!I$10,0),IF(AND($G828="互联网版",$H828="口腔诊所"),IFERROR(X828/同类汇总数据!I$11,0))))))))))</f>
        <v>1.74901363765783</v>
      </c>
      <c r="AK828" s="64">
        <f>IF(AND($G828="正式版",$H828="中西医诊所"),IFERROR(Y828/同类汇总数据!J$3,0),IF(AND($G828="正式版",$H828="中医诊所"),IFERROR(Y828/同类汇总数据!J$4,0),IF(AND($G828="正式版",$H828="口腔诊所"),IFERROR(Y828/同类汇总数据!J$5,0),IF(AND($G828="检查版",$H828="中西医诊所"),IFERROR(Y828/同类汇总数据!J$6,0),IF(AND($G828="检查版",$H828="中医诊所"),IFERROR(Y828/同类汇总数据!J$7,0),IF(AND($G828="检查版",$H828="口腔诊所"),IFERROR(Y828/同类汇总数据!J$8,0),IF(AND($G828="互联网版",$H828="中西医诊所"),IFERROR(Y828/同类汇总数据!J$9,0),IF(AND($G828="互联网版",$H828="中医诊所"),IFERROR(Y828/同类汇总数据!J$10,0),IF(AND($G828="互联网版",$H828="口腔诊所"),IFERROR(Y828/同类汇总数据!J$11,0))))))))))</f>
        <v>1.68948124588052</v>
      </c>
      <c r="AL828" s="65" t="str">
        <f ca="1" t="shared" si="218"/>
        <v>-</v>
      </c>
      <c r="AM828" s="65" t="str">
        <f t="shared" si="219"/>
        <v>高于同行20%</v>
      </c>
      <c r="AN828" s="66" t="str">
        <f t="shared" si="220"/>
        <v>高于同行150%</v>
      </c>
      <c r="AO828" s="63">
        <f t="shared" si="204"/>
        <v>46104.3999297338</v>
      </c>
      <c r="AP828" s="5" t="str">
        <f t="shared" si="205"/>
        <v/>
      </c>
      <c r="AQ828" s="60">
        <v>45616.7894406482</v>
      </c>
    </row>
    <row r="829" ht="17" spans="1:43">
      <c r="A829" s="5">
        <f t="shared" si="214"/>
        <v>826</v>
      </c>
      <c r="B829" s="55" t="str">
        <f t="shared" si="215"/>
        <v>无交易</v>
      </c>
      <c r="C829" s="2" t="str">
        <f t="shared" si="216"/>
        <v/>
      </c>
      <c r="D829" s="56" t="str">
        <f t="shared" si="217"/>
        <v>流失</v>
      </c>
      <c r="E829" s="84" t="s">
        <v>2235</v>
      </c>
      <c r="F829" s="58">
        <v>45616.8014255787</v>
      </c>
      <c r="G829" s="59" t="s">
        <v>38</v>
      </c>
      <c r="H829" s="59" t="s">
        <v>63</v>
      </c>
      <c r="I829" s="59" t="s">
        <v>40</v>
      </c>
      <c r="J829" s="59" t="s">
        <v>45</v>
      </c>
      <c r="K829" s="59" t="s">
        <v>2236</v>
      </c>
      <c r="L829" s="59"/>
      <c r="M829" s="60">
        <v>45992.3814236111</v>
      </c>
      <c r="N829" s="60">
        <v>45990.5591264699</v>
      </c>
      <c r="O829" s="60">
        <v>45990.5585809259</v>
      </c>
      <c r="P829" s="60">
        <v>45969.7179700231</v>
      </c>
      <c r="Q829" s="60">
        <v>45969.7206307523</v>
      </c>
      <c r="R829" s="59"/>
      <c r="S829" s="59"/>
      <c r="T829" s="59"/>
      <c r="U829" s="59"/>
      <c r="V829" s="59"/>
      <c r="W829" s="59"/>
      <c r="X829" s="59"/>
      <c r="Y829" s="59"/>
      <c r="Z829" s="59"/>
      <c r="AA829" s="59"/>
      <c r="AB829" s="59"/>
      <c r="AC829" s="59"/>
      <c r="AD829" s="64">
        <f>IF(AND($G829="正式版",$H829="中西医诊所"),IFERROR(R829/同类汇总数据!C$3,0),IF(AND($G829="正式版",$H829="中医诊所"),IFERROR(R829/同类汇总数据!C$4,0),IF(AND($G829="正式版",$H829="口腔诊所"),IFERROR(R829/同类汇总数据!C$5,0),IF(AND($G829="检查版",$H829="中西医诊所"),IFERROR(R829/同类汇总数据!C$6,0),IF(AND($G829="检查版",$H829="中医诊所"),IFERROR(R829/同类汇总数据!C$7,0),IF(AND($G829="检查版",$H829="口腔诊所"),IFERROR(R829/同类汇总数据!C$8,0),IF(AND($G829="互联网版",$H829="中西医诊所"),IFERROR(R829/同类汇总数据!C$9,0),IF(AND($G829="互联网版",$H829="中医诊所"),IFERROR(R829/同类汇总数据!C$10,0),IF(AND($G829="互联网版",$H829="口腔诊所"),IFERROR(R829/同类汇总数据!C$11,0))))))))))</f>
        <v>0</v>
      </c>
      <c r="AE829" s="64">
        <f>IF(AND($G829="正式版",$H829="中西医诊所"),IFERROR(S829/同类汇总数据!D$3,0),IF(AND($G829="正式版",$H829="中医诊所"),IFERROR(S829/同类汇总数据!D$4,0),IF(AND($G829="正式版",$H829="口腔诊所"),IFERROR(S829/同类汇总数据!D$5,0),IF(AND($G829="检查版",$H829="中西医诊所"),IFERROR(S829/同类汇总数据!D$6,0),IF(AND($G829="检查版",$H829="中医诊所"),IFERROR(S829/同类汇总数据!D$7,0),IF(AND($G829="检查版",$H829="口腔诊所"),IFERROR(S829/同类汇总数据!D$8,0),IF(AND($G829="互联网版",$H829="中西医诊所"),IFERROR(S829/同类汇总数据!D$9,0),IF(AND($G829="互联网版",$H829="中医诊所"),IFERROR(S829/同类汇总数据!D$10,0),IF(AND($G829="互联网版",$H829="口腔诊所"),IFERROR(S829/同类汇总数据!D$11,0))))))))))</f>
        <v>0</v>
      </c>
      <c r="AF829" s="64">
        <f>IF(AND($G829="正式版",$H829="中西医诊所"),IFERROR(T829/同类汇总数据!E$3,0),IF(AND($G829="正式版",$H829="中医诊所"),IFERROR(T829/同类汇总数据!E$4,0),IF(AND($G829="正式版",$H829="口腔诊所"),IFERROR(T829/同类汇总数据!E$5,0),IF(AND($G829="检查版",$H829="中西医诊所"),IFERROR(T829/同类汇总数据!E$6,0),IF(AND($G829="检查版",$H829="中医诊所"),IFERROR(T829/同类汇总数据!E$7,0),IF(AND($G829="检查版",$H829="口腔诊所"),IFERROR(T829/同类汇总数据!E$8,0),IF(AND($G829="互联网版",$H829="中西医诊所"),IFERROR(T829/同类汇总数据!E$9,0),IF(AND($G829="互联网版",$H829="中医诊所"),IFERROR(T829/同类汇总数据!E$10,0),IF(AND($G829="互联网版",$H829="口腔诊所"),IFERROR(T829/同类汇总数据!E$11,0))))))))))</f>
        <v>0</v>
      </c>
      <c r="AG829" s="64">
        <f>IF(AND($G829="正式版",$H829="中西医诊所"),IFERROR(U829/同类汇总数据!F$3,0),IF(AND($G829="正式版",$H829="中医诊所"),IFERROR(U829/同类汇总数据!F$4,0),IF(AND($G829="正式版",$H829="口腔诊所"),IFERROR(U829/同类汇总数据!F$5,0),IF(AND($G829="检查版",$H829="中西医诊所"),IFERROR(U829/同类汇总数据!F$6,0),IF(AND($G829="检查版",$H829="中医诊所"),IFERROR(U829/同类汇总数据!F$7,0),IF(AND($G829="检查版",$H829="口腔诊所"),IFERROR(U829/同类汇总数据!F$8,0),IF(AND($G829="互联网版",$H829="中西医诊所"),IFERROR(U829/同类汇总数据!F$9,0),IF(AND($G829="互联网版",$H829="中医诊所"),IFERROR(U829/同类汇总数据!F$10,0),IF(AND($G829="互联网版",$H829="口腔诊所"),IFERROR(U829/同类汇总数据!F$11,0))))))))))</f>
        <v>0</v>
      </c>
      <c r="AH829" s="64">
        <f>IF(AND($G829="正式版",$H829="中西医诊所"),IFERROR(V829/同类汇总数据!G$3,0),IF(AND($G829="正式版",$H829="中医诊所"),IFERROR(V829/同类汇总数据!G$4,0),IF(AND($G829="正式版",$H829="口腔诊所"),IFERROR(V829/同类汇总数据!G$5,0),IF(AND($G829="检查版",$H829="中西医诊所"),IFERROR(V829/同类汇总数据!G$6,0),IF(AND($G829="检查版",$H829="中医诊所"),IFERROR(V829/同类汇总数据!G$7,0),IF(AND($G829="检查版",$H829="口腔诊所"),IFERROR(V829/同类汇总数据!G$8,0),IF(AND($G829="互联网版",$H829="中西医诊所"),IFERROR(V829/同类汇总数据!G$9,0),IF(AND($G829="互联网版",$H829="中医诊所"),IFERROR(V829/同类汇总数据!G$10,0),IF(AND($G829="互联网版",$H829="口腔诊所"),IFERROR(V829/同类汇总数据!G$11,0))))))))))</f>
        <v>0</v>
      </c>
      <c r="AI829" s="64">
        <f>IF(AND($G829="正式版",$H829="中西医诊所"),IFERROR(W829/同类汇总数据!H$3,0),IF(AND($G829="正式版",$H829="中医诊所"),IFERROR(W829/同类汇总数据!H$4,0),IF(AND($G829="正式版",$H829="口腔诊所"),IFERROR(W829/同类汇总数据!H$5,0),IF(AND($G829="检查版",$H829="中西医诊所"),IFERROR(W829/同类汇总数据!H$6,0),IF(AND($G829="检查版",$H829="中医诊所"),IFERROR(W829/同类汇总数据!H$7,0),IF(AND($G829="检查版",$H829="口腔诊所"),IFERROR(W829/同类汇总数据!H$8,0),IF(AND($G829="互联网版",$H829="中西医诊所"),IFERROR(W829/同类汇总数据!H$9,0),IF(AND($G829="互联网版",$H829="中医诊所"),IFERROR(W829/同类汇总数据!H$10,0),IF(AND($G829="互联网版",$H829="口腔诊所"),IFERROR(W829/同类汇总数据!H$11,0))))))))))</f>
        <v>0</v>
      </c>
      <c r="AJ829" s="64">
        <f>IF(AND($G829="正式版",$H829="中西医诊所"),IFERROR(X829/同类汇总数据!I$3,0),IF(AND($G829="正式版",$H829="中医诊所"),IFERROR(X829/同类汇总数据!I$4,0),IF(AND($G829="正式版",$H829="口腔诊所"),IFERROR(X829/同类汇总数据!I$5,0),IF(AND($G829="检查版",$H829="中西医诊所"),IFERROR(X829/同类汇总数据!I$6,0),IF(AND($G829="检查版",$H829="中医诊所"),IFERROR(X829/同类汇总数据!I$7,0),IF(AND($G829="检查版",$H829="口腔诊所"),IFERROR(X829/同类汇总数据!I$8,0),IF(AND($G829="互联网版",$H829="中西医诊所"),IFERROR(X829/同类汇总数据!I$9,0),IF(AND($G829="互联网版",$H829="中医诊所"),IFERROR(X829/同类汇总数据!I$10,0),IF(AND($G829="互联网版",$H829="口腔诊所"),IFERROR(X829/同类汇总数据!I$11,0))))))))))</f>
        <v>0</v>
      </c>
      <c r="AK829" s="64">
        <f>IF(AND($G829="正式版",$H829="中西医诊所"),IFERROR(Y829/同类汇总数据!J$3,0),IF(AND($G829="正式版",$H829="中医诊所"),IFERROR(Y829/同类汇总数据!J$4,0),IF(AND($G829="正式版",$H829="口腔诊所"),IFERROR(Y829/同类汇总数据!J$5,0),IF(AND($G829="检查版",$H829="中西医诊所"),IFERROR(Y829/同类汇总数据!J$6,0),IF(AND($G829="检查版",$H829="中医诊所"),IFERROR(Y829/同类汇总数据!J$7,0),IF(AND($G829="检查版",$H829="口腔诊所"),IFERROR(Y829/同类汇总数据!J$8,0),IF(AND($G829="互联网版",$H829="中西医诊所"),IFERROR(Y829/同类汇总数据!J$9,0),IF(AND($G829="互联网版",$H829="中医诊所"),IFERROR(Y829/同类汇总数据!J$10,0),IF(AND($G829="互联网版",$H829="口腔诊所"),IFERROR(Y829/同类汇总数据!J$11,0))))))))))</f>
        <v>0</v>
      </c>
      <c r="AL829" s="65" t="str">
        <f ca="1" t="shared" si="218"/>
        <v>今年内未操作</v>
      </c>
      <c r="AM829" s="65" t="str">
        <f t="shared" si="219"/>
        <v>低于同行20%</v>
      </c>
      <c r="AN829" s="66" t="str">
        <f t="shared" si="220"/>
        <v>低于同行20%</v>
      </c>
      <c r="AO829" s="63">
        <f t="shared" si="204"/>
        <v>45992.3814236111</v>
      </c>
      <c r="AP829" s="5" t="str">
        <f t="shared" si="205"/>
        <v/>
      </c>
      <c r="AQ829" s="60">
        <v>45616.7898453704</v>
      </c>
    </row>
    <row r="830" ht="17" spans="1:43">
      <c r="A830" s="5">
        <f t="shared" si="214"/>
        <v>827</v>
      </c>
      <c r="B830" s="55" t="str">
        <f t="shared" si="215"/>
        <v>连续三月交易上升</v>
      </c>
      <c r="C830" s="2" t="str">
        <f t="shared" si="216"/>
        <v/>
      </c>
      <c r="D830" s="56" t="str">
        <f t="shared" si="217"/>
        <v>-</v>
      </c>
      <c r="E830" s="84" t="s">
        <v>2237</v>
      </c>
      <c r="F830" s="58">
        <v>45616.8040610648</v>
      </c>
      <c r="G830" s="59" t="s">
        <v>38</v>
      </c>
      <c r="H830" s="59" t="s">
        <v>63</v>
      </c>
      <c r="I830" s="59" t="s">
        <v>40</v>
      </c>
      <c r="J830" s="59" t="s">
        <v>45</v>
      </c>
      <c r="K830" s="59" t="s">
        <v>2238</v>
      </c>
      <c r="L830" s="59"/>
      <c r="M830" s="60">
        <v>46104.3898842593</v>
      </c>
      <c r="N830" s="60">
        <v>46103.7249655556</v>
      </c>
      <c r="O830" s="60">
        <v>46103.5803222685</v>
      </c>
      <c r="P830" s="60">
        <v>46027.4821476042</v>
      </c>
      <c r="Q830" s="60">
        <v>46103.5810728009</v>
      </c>
      <c r="R830" s="59">
        <v>28922.6</v>
      </c>
      <c r="S830" s="59">
        <v>64436.5</v>
      </c>
      <c r="T830" s="59">
        <v>136543.5</v>
      </c>
      <c r="U830" s="59">
        <v>131153.1</v>
      </c>
      <c r="V830" s="59">
        <v>36</v>
      </c>
      <c r="W830" s="59">
        <v>123</v>
      </c>
      <c r="X830" s="59">
        <v>299</v>
      </c>
      <c r="Y830" s="59">
        <v>278</v>
      </c>
      <c r="Z830" s="59">
        <v>607.1902777778</v>
      </c>
      <c r="AA830" s="59">
        <v>0.4815304461</v>
      </c>
      <c r="AB830" s="59">
        <v>0.5200078284</v>
      </c>
      <c r="AC830" s="59">
        <v>-0.2476131126</v>
      </c>
      <c r="AD830" s="64">
        <f>IF(AND($G830="正式版",$H830="中西医诊所"),IFERROR(R830/同类汇总数据!C$3,0),IF(AND($G830="正式版",$H830="中医诊所"),IFERROR(R830/同类汇总数据!C$4,0),IF(AND($G830="正式版",$H830="口腔诊所"),IFERROR(R830/同类汇总数据!C$5,0),IF(AND($G830="检查版",$H830="中西医诊所"),IFERROR(R830/同类汇总数据!C$6,0),IF(AND($G830="检查版",$H830="中医诊所"),IFERROR(R830/同类汇总数据!C$7,0),IF(AND($G830="检查版",$H830="口腔诊所"),IFERROR(R830/同类汇总数据!C$8,0),IF(AND($G830="互联网版",$H830="中西医诊所"),IFERROR(R830/同类汇总数据!C$9,0),IF(AND($G830="互联网版",$H830="中医诊所"),IFERROR(R830/同类汇总数据!C$10,0),IF(AND($G830="互联网版",$H830="口腔诊所"),IFERROR(R830/同类汇总数据!C$11,0))))))))))</f>
        <v>2.89297051235743</v>
      </c>
      <c r="AE830" s="64">
        <f>IF(AND($G830="正式版",$H830="中西医诊所"),IFERROR(S830/同类汇总数据!D$3,0),IF(AND($G830="正式版",$H830="中医诊所"),IFERROR(S830/同类汇总数据!D$4,0),IF(AND($G830="正式版",$H830="口腔诊所"),IFERROR(S830/同类汇总数据!D$5,0),IF(AND($G830="检查版",$H830="中西医诊所"),IFERROR(S830/同类汇总数据!D$6,0),IF(AND($G830="检查版",$H830="中医诊所"),IFERROR(S830/同类汇总数据!D$7,0),IF(AND($G830="检查版",$H830="口腔诊所"),IFERROR(S830/同类汇总数据!D$8,0),IF(AND($G830="互联网版",$H830="中西医诊所"),IFERROR(S830/同类汇总数据!D$9,0),IF(AND($G830="互联网版",$H830="中医诊所"),IFERROR(S830/同类汇总数据!D$10,0),IF(AND($G830="互联网版",$H830="口腔诊所"),IFERROR(S830/同类汇总数据!D$11,0))))))))))</f>
        <v>1.48365832726542</v>
      </c>
      <c r="AF830" s="64">
        <f>IF(AND($G830="正式版",$H830="中西医诊所"),IFERROR(T830/同类汇总数据!E$3,0),IF(AND($G830="正式版",$H830="中医诊所"),IFERROR(T830/同类汇总数据!E$4,0),IF(AND($G830="正式版",$H830="口腔诊所"),IFERROR(T830/同类汇总数据!E$5,0),IF(AND($G830="检查版",$H830="中西医诊所"),IFERROR(T830/同类汇总数据!E$6,0),IF(AND($G830="检查版",$H830="中医诊所"),IFERROR(T830/同类汇总数据!E$7,0),IF(AND($G830="检查版",$H830="口腔诊所"),IFERROR(T830/同类汇总数据!E$8,0),IF(AND($G830="互联网版",$H830="中西医诊所"),IFERROR(T830/同类汇总数据!E$9,0),IF(AND($G830="互联网版",$H830="中医诊所"),IFERROR(T830/同类汇总数据!E$10,0),IF(AND($G830="互联网版",$H830="口腔诊所"),IFERROR(T830/同类汇总数据!E$11,0))))))))))</f>
        <v>1.23159774983359</v>
      </c>
      <c r="AG830" s="64">
        <f>IF(AND($G830="正式版",$H830="中西医诊所"),IFERROR(U830/同类汇总数据!F$3,0),IF(AND($G830="正式版",$H830="中医诊所"),IFERROR(U830/同类汇总数据!F$4,0),IF(AND($G830="正式版",$H830="口腔诊所"),IFERROR(U830/同类汇总数据!F$5,0),IF(AND($G830="检查版",$H830="中西医诊所"),IFERROR(U830/同类汇总数据!F$6,0),IF(AND($G830="检查版",$H830="中医诊所"),IFERROR(U830/同类汇总数据!F$7,0),IF(AND($G830="检查版",$H830="口腔诊所"),IFERROR(U830/同类汇总数据!F$8,0),IF(AND($G830="互联网版",$H830="中西医诊所"),IFERROR(U830/同类汇总数据!F$9,0),IF(AND($G830="互联网版",$H830="中医诊所"),IFERROR(U830/同类汇总数据!F$10,0),IF(AND($G830="互联网版",$H830="口腔诊所"),IFERROR(U830/同类汇总数据!F$11,0))))))))))</f>
        <v>1.31287017606317</v>
      </c>
      <c r="AH830" s="64">
        <f>IF(AND($G830="正式版",$H830="中西医诊所"),IFERROR(V830/同类汇总数据!G$3,0),IF(AND($G830="正式版",$H830="中医诊所"),IFERROR(V830/同类汇总数据!G$4,0),IF(AND($G830="正式版",$H830="口腔诊所"),IFERROR(V830/同类汇总数据!G$5,0),IF(AND($G830="检查版",$H830="中西医诊所"),IFERROR(V830/同类汇总数据!G$6,0),IF(AND($G830="检查版",$H830="中医诊所"),IFERROR(V830/同类汇总数据!G$7,0),IF(AND($G830="检查版",$H830="口腔诊所"),IFERROR(V830/同类汇总数据!G$8,0),IF(AND($G830="互联网版",$H830="中西医诊所"),IFERROR(V830/同类汇总数据!G$9,0),IF(AND($G830="互联网版",$H830="中医诊所"),IFERROR(V830/同类汇总数据!G$10,0),IF(AND($G830="互联网版",$H830="口腔诊所"),IFERROR(V830/同类汇总数据!G$11,0))))))))))</f>
        <v>2.67530691715466</v>
      </c>
      <c r="AI830" s="64">
        <f>IF(AND($G830="正式版",$H830="中西医诊所"),IFERROR(W830/同类汇总数据!H$3,0),IF(AND($G830="正式版",$H830="中医诊所"),IFERROR(W830/同类汇总数据!H$4,0),IF(AND($G830="正式版",$H830="口腔诊所"),IFERROR(W830/同类汇总数据!H$5,0),IF(AND($G830="检查版",$H830="中西医诊所"),IFERROR(W830/同类汇总数据!H$6,0),IF(AND($G830="检查版",$H830="中医诊所"),IFERROR(W830/同类汇总数据!H$7,0),IF(AND($G830="检查版",$H830="口腔诊所"),IFERROR(W830/同类汇总数据!H$8,0),IF(AND($G830="互联网版",$H830="中西医诊所"),IFERROR(W830/同类汇总数据!H$9,0),IF(AND($G830="互联网版",$H830="中医诊所"),IFERROR(W830/同类汇总数据!H$10,0),IF(AND($G830="互联网版",$H830="口腔诊所"),IFERROR(W830/同类汇总数据!H$11,0))))))))))</f>
        <v>2.16601539455819</v>
      </c>
      <c r="AJ830" s="64">
        <f>IF(AND($G830="正式版",$H830="中西医诊所"),IFERROR(X830/同类汇总数据!I$3,0),IF(AND($G830="正式版",$H830="中医诊所"),IFERROR(X830/同类汇总数据!I$4,0),IF(AND($G830="正式版",$H830="口腔诊所"),IFERROR(X830/同类汇总数据!I$5,0),IF(AND($G830="检查版",$H830="中西医诊所"),IFERROR(X830/同类汇总数据!I$6,0),IF(AND($G830="检查版",$H830="中医诊所"),IFERROR(X830/同类汇总数据!I$7,0),IF(AND($G830="检查版",$H830="口腔诊所"),IFERROR(X830/同类汇总数据!I$8,0),IF(AND($G830="互联网版",$H830="中西医诊所"),IFERROR(X830/同类汇总数据!I$9,0),IF(AND($G830="互联网版",$H830="中医诊所"),IFERROR(X830/同类汇总数据!I$10,0),IF(AND($G830="互联网版",$H830="口腔诊所"),IFERROR(X830/同类汇总数据!I$11,0))))))))))</f>
        <v>2.02654846263594</v>
      </c>
      <c r="AK830" s="64">
        <f>IF(AND($G830="正式版",$H830="中西医诊所"),IFERROR(Y830/同类汇总数据!J$3,0),IF(AND($G830="正式版",$H830="中医诊所"),IFERROR(Y830/同类汇总数据!J$4,0),IF(AND($G830="正式版",$H830="口腔诊所"),IFERROR(Y830/同类汇总数据!J$5,0),IF(AND($G830="检查版",$H830="中西医诊所"),IFERROR(Y830/同类汇总数据!J$6,0),IF(AND($G830="检查版",$H830="中医诊所"),IFERROR(Y830/同类汇总数据!J$7,0),IF(AND($G830="检查版",$H830="口腔诊所"),IFERROR(Y830/同类汇总数据!J$8,0),IF(AND($G830="互联网版",$H830="中西医诊所"),IFERROR(Y830/同类汇总数据!J$9,0),IF(AND($G830="互联网版",$H830="中医诊所"),IFERROR(Y830/同类汇总数据!J$10,0),IF(AND($G830="互联网版",$H830="口腔诊所"),IFERROR(Y830/同类汇总数据!J$11,0))))))))))</f>
        <v>2.09326158014142</v>
      </c>
      <c r="AL830" s="65" t="str">
        <f ca="1" t="shared" si="218"/>
        <v>-</v>
      </c>
      <c r="AM830" s="65" t="str">
        <f t="shared" si="219"/>
        <v>高于同行20%</v>
      </c>
      <c r="AN830" s="66" t="str">
        <f t="shared" si="220"/>
        <v>高于同行100%</v>
      </c>
      <c r="AO830" s="63">
        <f t="shared" si="204"/>
        <v>46104.3898842593</v>
      </c>
      <c r="AP830" s="5" t="str">
        <f t="shared" si="205"/>
        <v/>
      </c>
      <c r="AQ830" s="60">
        <v>45616.7902323148</v>
      </c>
    </row>
    <row r="831" ht="17" spans="1:43">
      <c r="A831" s="5">
        <f t="shared" si="214"/>
        <v>828</v>
      </c>
      <c r="B831" s="55" t="str">
        <f t="shared" si="215"/>
        <v>连续三月交易上升</v>
      </c>
      <c r="C831" s="2" t="str">
        <f t="shared" si="216"/>
        <v/>
      </c>
      <c r="D831" s="56" t="str">
        <f t="shared" si="217"/>
        <v>-</v>
      </c>
      <c r="E831" s="84" t="s">
        <v>2239</v>
      </c>
      <c r="F831" s="58">
        <v>45617.784093287</v>
      </c>
      <c r="G831" s="59" t="s">
        <v>38</v>
      </c>
      <c r="H831" s="59" t="s">
        <v>39</v>
      </c>
      <c r="I831" s="59" t="s">
        <v>40</v>
      </c>
      <c r="J831" s="59" t="s">
        <v>121</v>
      </c>
      <c r="K831" s="59" t="s">
        <v>2240</v>
      </c>
      <c r="L831" s="59"/>
      <c r="M831" s="60">
        <v>46103.6375925926</v>
      </c>
      <c r="N831" s="60">
        <v>46103.7152476736</v>
      </c>
      <c r="O831" s="60">
        <v>46103.7145274653</v>
      </c>
      <c r="P831" s="60">
        <v>46100.4710254514</v>
      </c>
      <c r="Q831" s="60">
        <v>46102.4630442708</v>
      </c>
      <c r="R831" s="59">
        <v>19350</v>
      </c>
      <c r="S831" s="59">
        <v>93612</v>
      </c>
      <c r="T831" s="59">
        <v>264513.54</v>
      </c>
      <c r="U831" s="59">
        <v>226022.54</v>
      </c>
      <c r="V831" s="59">
        <v>21</v>
      </c>
      <c r="W831" s="59">
        <v>73</v>
      </c>
      <c r="X831" s="59">
        <v>240</v>
      </c>
      <c r="Y831" s="59">
        <v>196</v>
      </c>
      <c r="Z831" s="85" t="s">
        <v>2241</v>
      </c>
      <c r="AA831" s="59">
        <v>0.4229775332</v>
      </c>
      <c r="AB831" s="59">
        <v>-0.3741553342</v>
      </c>
      <c r="AC831" s="59">
        <v>1.2679628031</v>
      </c>
      <c r="AD831" s="61">
        <f>IF(AND($G831="正式版",$H831="中西医诊所"),IFERROR(R831/同类汇总数据!C$3,0),IF(AND($G831="正式版",$H831="中医诊所"),IFERROR(R831/同类汇总数据!C$4,0),IF(AND($G831="正式版",$H831="口腔诊所"),IFERROR(R831/同类汇总数据!C$5,0),IF(AND($G831="检查版",$H831="中西医诊所"),IFERROR(R831/同类汇总数据!C$6,0),IF(AND($G831="检查版",$H831="中医诊所"),IFERROR(R831/同类汇总数据!C$7,0),IF(AND($G831="检查版",$H831="口腔诊所"),IFERROR(R831/同类汇总数据!C$8,0),IF(AND($G831="互联网版",$H831="中西医诊所"),IFERROR(R831/同类汇总数据!C$9,0),IF(AND($G831="互联网版",$H831="中医诊所"),IFERROR(R831/同类汇总数据!C$10,0),IF(AND($G831="互联网版",$H831="口腔诊所"),IFERROR(R831/同类汇总数据!C$11,0))))))))))</f>
        <v>2.11434925073718</v>
      </c>
      <c r="AE831" s="61">
        <f>IF(AND($G831="正式版",$H831="中西医诊所"),IFERROR(S831/同类汇总数据!D$3,0),IF(AND($G831="正式版",$H831="中医诊所"),IFERROR(S831/同类汇总数据!D$4,0),IF(AND($G831="正式版",$H831="口腔诊所"),IFERROR(S831/同类汇总数据!D$5,0),IF(AND($G831="检查版",$H831="中西医诊所"),IFERROR(S831/同类汇总数据!D$6,0),IF(AND($G831="检查版",$H831="中医诊所"),IFERROR(S831/同类汇总数据!D$7,0),IF(AND($G831="检查版",$H831="口腔诊所"),IFERROR(S831/同类汇总数据!D$8,0),IF(AND($G831="互联网版",$H831="中西医诊所"),IFERROR(S831/同类汇总数据!D$9,0),IF(AND($G831="互联网版",$H831="中医诊所"),IFERROR(S831/同类汇总数据!D$10,0),IF(AND($G831="互联网版",$H831="口腔诊所"),IFERROR(S831/同类汇总数据!D$11,0))))))))))</f>
        <v>2.56585785316673</v>
      </c>
      <c r="AF831" s="61">
        <f>IF(AND($G831="正式版",$H831="中西医诊所"),IFERROR(T831/同类汇总数据!E$3,0),IF(AND($G831="正式版",$H831="中医诊所"),IFERROR(T831/同类汇总数据!E$4,0),IF(AND($G831="正式版",$H831="口腔诊所"),IFERROR(T831/同类汇总数据!E$5,0),IF(AND($G831="检查版",$H831="中西医诊所"),IFERROR(T831/同类汇总数据!E$6,0),IF(AND($G831="检查版",$H831="中医诊所"),IFERROR(T831/同类汇总数据!E$7,0),IF(AND($G831="检查版",$H831="口腔诊所"),IFERROR(T831/同类汇总数据!E$8,0),IF(AND($G831="互联网版",$H831="中西医诊所"),IFERROR(T831/同类汇总数据!E$9,0),IF(AND($G831="互联网版",$H831="中医诊所"),IFERROR(T831/同类汇总数据!E$10,0),IF(AND($G831="互联网版",$H831="口腔诊所"),IFERROR(T831/同类汇总数据!E$11,0))))))))))</f>
        <v>2.42414533682186</v>
      </c>
      <c r="AG831" s="61">
        <f>IF(AND($G831="正式版",$H831="中西医诊所"),IFERROR(U831/同类汇总数据!F$3,0),IF(AND($G831="正式版",$H831="中医诊所"),IFERROR(U831/同类汇总数据!F$4,0),IF(AND($G831="正式版",$H831="口腔诊所"),IFERROR(U831/同类汇总数据!F$5,0),IF(AND($G831="检查版",$H831="中西医诊所"),IFERROR(U831/同类汇总数据!F$6,0),IF(AND($G831="检查版",$H831="中医诊所"),IFERROR(U831/同类汇总数据!F$7,0),IF(AND($G831="检查版",$H831="口腔诊所"),IFERROR(U831/同类汇总数据!F$8,0),IF(AND($G831="互联网版",$H831="中西医诊所"),IFERROR(U831/同类汇总数据!F$9,0),IF(AND($G831="互联网版",$H831="中医诊所"),IFERROR(U831/同类汇总数据!F$10,0),IF(AND($G831="互联网版",$H831="口腔诊所"),IFERROR(U831/同类汇总数据!F$11,0))))))))))</f>
        <v>2.35628698065298</v>
      </c>
      <c r="AH831" s="61">
        <f>IF(AND($G831="正式版",$H831="中西医诊所"),IFERROR(V831/同类汇总数据!G$3,0),IF(AND($G831="正式版",$H831="中医诊所"),IFERROR(V831/同类汇总数据!G$4,0),IF(AND($G831="正式版",$H831="口腔诊所"),IFERROR(V831/同类汇总数据!G$5,0),IF(AND($G831="检查版",$H831="中西医诊所"),IFERROR(V831/同类汇总数据!G$6,0),IF(AND($G831="检查版",$H831="中医诊所"),IFERROR(V831/同类汇总数据!G$7,0),IF(AND($G831="检查版",$H831="口腔诊所"),IFERROR(V831/同类汇总数据!G$8,0),IF(AND($G831="互联网版",$H831="中西医诊所"),IFERROR(V831/同类汇总数据!G$9,0),IF(AND($G831="互联网版",$H831="中医诊所"),IFERROR(V831/同类汇总数据!G$10,0),IF(AND($G831="互联网版",$H831="口腔诊所"),IFERROR(V831/同类汇总数据!G$11,0))))))))))</f>
        <v>0.2215164170036</v>
      </c>
      <c r="AI831" s="61">
        <f>IF(AND($G831="正式版",$H831="中西医诊所"),IFERROR(W831/同类汇总数据!H$3,0),IF(AND($G831="正式版",$H831="中医诊所"),IFERROR(W831/同类汇总数据!H$4,0),IF(AND($G831="正式版",$H831="口腔诊所"),IFERROR(W831/同类汇总数据!H$5,0),IF(AND($G831="检查版",$H831="中西医诊所"),IFERROR(W831/同类汇总数据!H$6,0),IF(AND($G831="检查版",$H831="中医诊所"),IFERROR(W831/同类汇总数据!H$7,0),IF(AND($G831="检查版",$H831="口腔诊所"),IFERROR(W831/同类汇总数据!H$8,0),IF(AND($G831="互联网版",$H831="中西医诊所"),IFERROR(W831/同类汇总数据!H$9,0),IF(AND($G831="互联网版",$H831="中医诊所"),IFERROR(W831/同类汇总数据!H$10,0),IF(AND($G831="互联网版",$H831="口腔诊所"),IFERROR(W831/同类汇总数据!H$11,0))))))))))</f>
        <v>0.199655170904826</v>
      </c>
      <c r="AJ831" s="61">
        <f>IF(AND($G831="正式版",$H831="中西医诊所"),IFERROR(X831/同类汇总数据!I$3,0),IF(AND($G831="正式版",$H831="中医诊所"),IFERROR(X831/同类汇总数据!I$4,0),IF(AND($G831="正式版",$H831="口腔诊所"),IFERROR(X831/同类汇总数据!I$5,0),IF(AND($G831="检查版",$H831="中西医诊所"),IFERROR(X831/同类汇总数据!I$6,0),IF(AND($G831="检查版",$H831="中医诊所"),IFERROR(X831/同类汇总数据!I$7,0),IF(AND($G831="检查版",$H831="口腔诊所"),IFERROR(X831/同类汇总数据!I$8,0),IF(AND($G831="互联网版",$H831="中西医诊所"),IFERROR(X831/同类汇总数据!I$9,0),IF(AND($G831="互联网版",$H831="中医诊所"),IFERROR(X831/同类汇总数据!I$10,0),IF(AND($G831="互联网版",$H831="口腔诊所"),IFERROR(X831/同类汇总数据!I$11,0))))))))))</f>
        <v>0.212218497689338</v>
      </c>
      <c r="AK831" s="61">
        <f>IF(AND($G831="正式版",$H831="中西医诊所"),IFERROR(Y831/同类汇总数据!J$3,0),IF(AND($G831="正式版",$H831="中医诊所"),IFERROR(Y831/同类汇总数据!J$4,0),IF(AND($G831="正式版",$H831="口腔诊所"),IFERROR(Y831/同类汇总数据!J$5,0),IF(AND($G831="检查版",$H831="中西医诊所"),IFERROR(Y831/同类汇总数据!J$6,0),IF(AND($G831="检查版",$H831="中医诊所"),IFERROR(Y831/同类汇总数据!J$7,0),IF(AND($G831="检查版",$H831="口腔诊所"),IFERROR(Y831/同类汇总数据!J$8,0),IF(AND($G831="互联网版",$H831="中西医诊所"),IFERROR(Y831/同类汇总数据!J$9,0),IF(AND($G831="互联网版",$H831="中医诊所"),IFERROR(Y831/同类汇总数据!J$10,0),IF(AND($G831="互联网版",$H831="口腔诊所"),IFERROR(Y831/同类汇总数据!J$11,0))))))))))</f>
        <v>0.195846769487553</v>
      </c>
      <c r="AL831" s="62" t="str">
        <f ca="1" t="shared" si="218"/>
        <v>-</v>
      </c>
      <c r="AM831" s="62" t="str">
        <f t="shared" si="219"/>
        <v>高于同行100%</v>
      </c>
      <c r="AN831" s="5" t="str">
        <f t="shared" si="220"/>
        <v>低于同行20%</v>
      </c>
      <c r="AO831" s="63">
        <f t="shared" si="204"/>
        <v>46103.7152476736</v>
      </c>
      <c r="AP831" s="5" t="str">
        <f t="shared" si="205"/>
        <v/>
      </c>
      <c r="AQ831" s="60">
        <v>45616.798950706</v>
      </c>
    </row>
    <row r="832" ht="17" spans="1:43">
      <c r="A832" s="5">
        <f t="shared" ref="A832:A841" si="221">ROW()-3</f>
        <v>829</v>
      </c>
      <c r="B832" s="55" t="str">
        <f t="shared" ref="B832:B841" si="222">IF(V832=0,"无交易",IF(AND(Y832&lt;=-0.2,Z832&lt;=-0.2,AA832&lt;=-0.2),"连续三月交易下滑",IF(AND(Y832&gt;=0.2,Z832&gt;=0.2,AA832&gt;=0.2),"连续三月交易上升",IF(AND(Y832&lt;0.2,Y832&gt;-0.2,Z832&lt;0.2,Z832&gt;-0.2,AA832&lt;0.2,AA832&gt;-0.2),"交易平稳",IF(OR(ABS(Y832-Z832)&gt;=0.2,ABS(Z832-AA832)&gt;=0.2),"交易波动较大","-")))))</f>
        <v>交易波动较大</v>
      </c>
      <c r="C832" s="2" t="str">
        <f t="shared" ref="C832:C841" si="223">IF(AA832&lt;=-0.5,"本月交易额降超50%",IF(AA832&lt;=-0.2,"本月交易额降超20%",""))</f>
        <v/>
      </c>
      <c r="D832" s="56" t="str">
        <f t="shared" ref="D832:D841" si="224">IF(DATEDIF(AO832,$B$1,"d")&gt;30,"流失",IF(AND(DATEDIF(AO832,$B$1,"d")&gt;7,DATEDIF(AO832,$B$1,"d")&lt;=30),"可能流失",IF(AND(DATEDIF(AO832,$B$1,"d")&lt;=7,DATEDIF(AO832,$B$1,"d")&gt;3),"即将流失","-")))</f>
        <v>-</v>
      </c>
      <c r="E832" s="84" t="s">
        <v>2242</v>
      </c>
      <c r="F832" s="58">
        <v>45617.7844922338</v>
      </c>
      <c r="G832" s="59" t="s">
        <v>38</v>
      </c>
      <c r="H832" s="59" t="s">
        <v>63</v>
      </c>
      <c r="I832" s="59" t="s">
        <v>40</v>
      </c>
      <c r="J832" s="59" t="s">
        <v>121</v>
      </c>
      <c r="K832" s="59" t="s">
        <v>2243</v>
      </c>
      <c r="L832" s="59" t="s">
        <v>123</v>
      </c>
      <c r="M832" s="60">
        <v>46103.5385763889</v>
      </c>
      <c r="N832" s="60">
        <v>46103.7417127893</v>
      </c>
      <c r="O832" s="60">
        <v>46103.740935463</v>
      </c>
      <c r="P832" s="60">
        <v>46050.715866956</v>
      </c>
      <c r="Q832" s="60">
        <v>46103.5416470139</v>
      </c>
      <c r="R832" s="59">
        <v>7886.6</v>
      </c>
      <c r="S832" s="59">
        <v>37555.46</v>
      </c>
      <c r="T832" s="59">
        <v>121494.4</v>
      </c>
      <c r="U832" s="59">
        <v>106670.02</v>
      </c>
      <c r="V832" s="59">
        <v>21</v>
      </c>
      <c r="W832" s="59">
        <v>99</v>
      </c>
      <c r="X832" s="59">
        <v>280</v>
      </c>
      <c r="Y832" s="59">
        <v>248</v>
      </c>
      <c r="Z832" s="59">
        <v>751.1973239437</v>
      </c>
      <c r="AA832" s="59">
        <v>-0.0284454645</v>
      </c>
      <c r="AB832" s="59">
        <v>-0.1463852953</v>
      </c>
      <c r="AC832" s="59">
        <v>0.351666005</v>
      </c>
      <c r="AD832" s="61">
        <f>IF(AND($G832="正式版",$H832="中西医诊所"),IFERROR(R832/同类汇总数据!C$3,0),IF(AND($G832="正式版",$H832="中医诊所"),IFERROR(R832/同类汇总数据!C$4,0),IF(AND($G832="正式版",$H832="口腔诊所"),IFERROR(R832/同类汇总数据!C$5,0),IF(AND($G832="检查版",$H832="中西医诊所"),IFERROR(R832/同类汇总数据!C$6,0),IF(AND($G832="检查版",$H832="中医诊所"),IFERROR(R832/同类汇总数据!C$7,0),IF(AND($G832="检查版",$H832="口腔诊所"),IFERROR(R832/同类汇总数据!C$8,0),IF(AND($G832="互联网版",$H832="中西医诊所"),IFERROR(R832/同类汇总数据!C$9,0),IF(AND($G832="互联网版",$H832="中医诊所"),IFERROR(R832/同类汇总数据!C$10,0),IF(AND($G832="互联网版",$H832="口腔诊所"),IFERROR(R832/同类汇总数据!C$11,0))))))))))</f>
        <v>0.788853742151746</v>
      </c>
      <c r="AE832" s="61">
        <f>IF(AND($G832="正式版",$H832="中西医诊所"),IFERROR(S832/同类汇总数据!D$3,0),IF(AND($G832="正式版",$H832="中医诊所"),IFERROR(S832/同类汇总数据!D$4,0),IF(AND($G832="正式版",$H832="口腔诊所"),IFERROR(S832/同类汇总数据!D$5,0),IF(AND($G832="检查版",$H832="中西医诊所"),IFERROR(S832/同类汇总数据!D$6,0),IF(AND($G832="检查版",$H832="中医诊所"),IFERROR(S832/同类汇总数据!D$7,0),IF(AND($G832="检查版",$H832="口腔诊所"),IFERROR(S832/同类汇总数据!D$8,0),IF(AND($G832="互联网版",$H832="中西医诊所"),IFERROR(S832/同类汇总数据!D$9,0),IF(AND($G832="互联网版",$H832="中医诊所"),IFERROR(S832/同类汇总数据!D$10,0),IF(AND($G832="互联网版",$H832="口腔诊所"),IFERROR(S832/同类汇总数据!D$11,0))))))))))</f>
        <v>0.864719079454711</v>
      </c>
      <c r="AF832" s="61">
        <f>IF(AND($G832="正式版",$H832="中西医诊所"),IFERROR(T832/同类汇总数据!E$3,0),IF(AND($G832="正式版",$H832="中医诊所"),IFERROR(T832/同类汇总数据!E$4,0),IF(AND($G832="正式版",$H832="口腔诊所"),IFERROR(T832/同类汇总数据!E$5,0),IF(AND($G832="检查版",$H832="中西医诊所"),IFERROR(T832/同类汇总数据!E$6,0),IF(AND($G832="检查版",$H832="中医诊所"),IFERROR(T832/同类汇总数据!E$7,0),IF(AND($G832="检查版",$H832="口腔诊所"),IFERROR(T832/同类汇总数据!E$8,0),IF(AND($G832="互联网版",$H832="中西医诊所"),IFERROR(T832/同类汇总数据!E$9,0),IF(AND($G832="互联网版",$H832="中医诊所"),IFERROR(T832/同类汇总数据!E$10,0),IF(AND($G832="互联网版",$H832="口腔诊所"),IFERROR(T832/同类汇总数据!E$11,0))))))))))</f>
        <v>1.09585758133769</v>
      </c>
      <c r="AG832" s="61">
        <f>IF(AND($G832="正式版",$H832="中西医诊所"),IFERROR(U832/同类汇总数据!F$3,0),IF(AND($G832="正式版",$H832="中医诊所"),IFERROR(U832/同类汇总数据!F$4,0),IF(AND($G832="正式版",$H832="口腔诊所"),IFERROR(U832/同类汇总数据!F$5,0),IF(AND($G832="检查版",$H832="中西医诊所"),IFERROR(U832/同类汇总数据!F$6,0),IF(AND($G832="检查版",$H832="中医诊所"),IFERROR(U832/同类汇总数据!F$7,0),IF(AND($G832="检查版",$H832="口腔诊所"),IFERROR(U832/同类汇总数据!F$8,0),IF(AND($G832="互联网版",$H832="中西医诊所"),IFERROR(U832/同类汇总数据!F$9,0),IF(AND($G832="互联网版",$H832="中医诊所"),IFERROR(U832/同类汇总数据!F$10,0),IF(AND($G832="互联网版",$H832="口腔诊所"),IFERROR(U832/同类汇总数据!F$11,0))))))))))</f>
        <v>1.06778938460518</v>
      </c>
      <c r="AH832" s="61">
        <f>IF(AND($G832="正式版",$H832="中西医诊所"),IFERROR(V832/同类汇总数据!G$3,0),IF(AND($G832="正式版",$H832="中医诊所"),IFERROR(V832/同类汇总数据!G$4,0),IF(AND($G832="正式版",$H832="口腔诊所"),IFERROR(V832/同类汇总数据!G$5,0),IF(AND($G832="检查版",$H832="中西医诊所"),IFERROR(V832/同类汇总数据!G$6,0),IF(AND($G832="检查版",$H832="中医诊所"),IFERROR(V832/同类汇总数据!G$7,0),IF(AND($G832="检查版",$H832="口腔诊所"),IFERROR(V832/同类汇总数据!G$8,0),IF(AND($G832="互联网版",$H832="中西医诊所"),IFERROR(V832/同类汇总数据!G$9,0),IF(AND($G832="互联网版",$H832="中医诊所"),IFERROR(V832/同类汇总数据!G$10,0),IF(AND($G832="互联网版",$H832="口腔诊所"),IFERROR(V832/同类汇总数据!G$11,0))))))))))</f>
        <v>1.56059570167355</v>
      </c>
      <c r="AI832" s="61">
        <f>IF(AND($G832="正式版",$H832="中西医诊所"),IFERROR(W832/同类汇总数据!H$3,0),IF(AND($G832="正式版",$H832="中医诊所"),IFERROR(W832/同类汇总数据!H$4,0),IF(AND($G832="正式版",$H832="口腔诊所"),IFERROR(W832/同类汇总数据!H$5,0),IF(AND($G832="检查版",$H832="中西医诊所"),IFERROR(W832/同类汇总数据!H$6,0),IF(AND($G832="检查版",$H832="中医诊所"),IFERROR(W832/同类汇总数据!H$7,0),IF(AND($G832="检查版",$H832="口腔诊所"),IFERROR(W832/同类汇总数据!H$8,0),IF(AND($G832="互联网版",$H832="中西医诊所"),IFERROR(W832/同类汇总数据!H$9,0),IF(AND($G832="互联网版",$H832="中医诊所"),IFERROR(W832/同类汇总数据!H$10,0),IF(AND($G832="互联网版",$H832="口腔诊所"),IFERROR(W832/同类汇总数据!H$11,0))))))))))</f>
        <v>1.7433782444005</v>
      </c>
      <c r="AJ832" s="61">
        <f>IF(AND($G832="正式版",$H832="中西医诊所"),IFERROR(X832/同类汇总数据!I$3,0),IF(AND($G832="正式版",$H832="中医诊所"),IFERROR(X832/同类汇总数据!I$4,0),IF(AND($G832="正式版",$H832="口腔诊所"),IFERROR(X832/同类汇总数据!I$5,0),IF(AND($G832="检查版",$H832="中西医诊所"),IFERROR(X832/同类汇总数据!I$6,0),IF(AND($G832="检查版",$H832="中医诊所"),IFERROR(X832/同类汇总数据!I$7,0),IF(AND($G832="检查版",$H832="口腔诊所"),IFERROR(X832/同类汇总数据!I$8,0),IF(AND($G832="互联网版",$H832="中西医诊所"),IFERROR(X832/同类汇总数据!I$9,0),IF(AND($G832="互联网版",$H832="中医诊所"),IFERROR(X832/同类汇总数据!I$10,0),IF(AND($G832="互联网版",$H832="口腔诊所"),IFERROR(X832/同类汇总数据!I$11,0))))))))))</f>
        <v>1.8977711355788</v>
      </c>
      <c r="AK832" s="61">
        <f>IF(AND($G832="正式版",$H832="中西医诊所"),IFERROR(Y832/同类汇总数据!J$3,0),IF(AND($G832="正式版",$H832="中医诊所"),IFERROR(Y832/同类汇总数据!J$4,0),IF(AND($G832="正式版",$H832="口腔诊所"),IFERROR(Y832/同类汇总数据!J$5,0),IF(AND($G832="检查版",$H832="中西医诊所"),IFERROR(Y832/同类汇总数据!J$6,0),IF(AND($G832="检查版",$H832="中医诊所"),IFERROR(Y832/同类汇总数据!J$7,0),IF(AND($G832="检查版",$H832="口腔诊所"),IFERROR(Y832/同类汇总数据!J$8,0),IF(AND($G832="互联网版",$H832="中西医诊所"),IFERROR(Y832/同类汇总数据!J$9,0),IF(AND($G832="互联网版",$H832="中医诊所"),IFERROR(Y832/同类汇总数据!J$10,0),IF(AND($G832="互联网版",$H832="口腔诊所"),IFERROR(Y832/同类汇总数据!J$11,0))))))))))</f>
        <v>1.86737004271609</v>
      </c>
      <c r="AL832" s="62" t="str">
        <f ca="1" t="shared" ref="AL832:AL841" si="225">IF(YEAR(AO832)&lt;YEAR(TODAY()),"今年内未操作",IF(DATEDIF(AO832,$B$1,"d")&gt;90,"最近三月未操作",IF(DATEDIF(AO832,$B$1,"d")&gt;30,"最近一月未操作",IF(DATEDIF(AO832,$B$1,"d")&gt;7,"最近一周未操作","-"))))</f>
        <v>-</v>
      </c>
      <c r="AM832" s="62" t="str">
        <f t="shared" ref="AM832:AM841" si="226">IF(AE832&lt;0.2,"低于同行20%",IF(AE832&lt;0.5,"低于同行50%",IF(AE832&gt;=2,"高于同行100%",IF(AE832&gt;=1.5,"高于同行150%",IF(AE832&gt;=1.2,"高于同行20%","")))))</f>
        <v/>
      </c>
      <c r="AN832" s="5" t="str">
        <f t="shared" ref="AN832:AN841" si="227">IF(AI832&lt;0.2,"低于同行20%",IF(AI832&lt;0.5,"低于同行50%",IF(AI832&gt;=2,"高于同行100%",IF(AI832&gt;=1.5,"高于同行150%",IF(AI832&gt;=1.2,"高于同行20%","")))))</f>
        <v>高于同行150%</v>
      </c>
      <c r="AO832" s="63">
        <f t="shared" si="204"/>
        <v>46103.7417127893</v>
      </c>
      <c r="AP832" s="5" t="str">
        <f t="shared" si="205"/>
        <v/>
      </c>
      <c r="AQ832" s="60">
        <v>45616.8014255787</v>
      </c>
    </row>
    <row r="833" ht="17" spans="1:43">
      <c r="A833" s="5">
        <f t="shared" si="221"/>
        <v>830</v>
      </c>
      <c r="B833" s="55" t="str">
        <f t="shared" si="222"/>
        <v>连续三月交易上升</v>
      </c>
      <c r="C833" s="2" t="str">
        <f t="shared" si="223"/>
        <v/>
      </c>
      <c r="D833" s="56" t="str">
        <f t="shared" si="224"/>
        <v>-</v>
      </c>
      <c r="E833" s="84" t="s">
        <v>2244</v>
      </c>
      <c r="F833" s="58">
        <v>45617.7896125926</v>
      </c>
      <c r="G833" s="59" t="s">
        <v>38</v>
      </c>
      <c r="H833" s="59" t="s">
        <v>63</v>
      </c>
      <c r="I833" s="59" t="s">
        <v>40</v>
      </c>
      <c r="J833" s="59" t="s">
        <v>149</v>
      </c>
      <c r="K833" s="59" t="s">
        <v>2245</v>
      </c>
      <c r="L833" s="59"/>
      <c r="M833" s="60">
        <v>46103.7217476852</v>
      </c>
      <c r="N833" s="60">
        <v>46101.7482541319</v>
      </c>
      <c r="O833" s="60">
        <v>46101.7476720023</v>
      </c>
      <c r="P833" s="60">
        <v>46092.6895302083</v>
      </c>
      <c r="Q833" s="60">
        <v>46103.7231975116</v>
      </c>
      <c r="R833" s="59">
        <v>2255</v>
      </c>
      <c r="S833" s="59">
        <v>40924.6</v>
      </c>
      <c r="T833" s="59">
        <v>94472.9</v>
      </c>
      <c r="U833" s="59">
        <v>80943.9</v>
      </c>
      <c r="V833" s="59">
        <v>3</v>
      </c>
      <c r="W833" s="59">
        <v>50</v>
      </c>
      <c r="X833" s="59">
        <v>93</v>
      </c>
      <c r="Y833" s="59">
        <v>90</v>
      </c>
      <c r="Z833" s="85" t="s">
        <v>2246</v>
      </c>
      <c r="AA833" s="59">
        <v>1.2028646941</v>
      </c>
      <c r="AB833" s="59">
        <v>-0.4687535745</v>
      </c>
      <c r="AC833" s="59">
        <v>-0.6763577756</v>
      </c>
      <c r="AD833" s="61">
        <f>IF(AND($G833="正式版",$H833="中西医诊所"),IFERROR(R833/同类汇总数据!C$3,0),IF(AND($G833="正式版",$H833="中医诊所"),IFERROR(R833/同类汇总数据!C$4,0),IF(AND($G833="正式版",$H833="口腔诊所"),IFERROR(R833/同类汇总数据!C$5,0),IF(AND($G833="检查版",$H833="中西医诊所"),IFERROR(R833/同类汇总数据!C$6,0),IF(AND($G833="检查版",$H833="中医诊所"),IFERROR(R833/同类汇总数据!C$7,0),IF(AND($G833="检查版",$H833="口腔诊所"),IFERROR(R833/同类汇总数据!C$8,0),IF(AND($G833="互联网版",$H833="中西医诊所"),IFERROR(R833/同类汇总数据!C$9,0),IF(AND($G833="互联网版",$H833="中医诊所"),IFERROR(R833/同类汇总数据!C$10,0),IF(AND($G833="互联网版",$H833="口腔诊所"),IFERROR(R833/同类汇总数据!C$11,0))))))))))</f>
        <v>0.225555396311742</v>
      </c>
      <c r="AE833" s="61">
        <f>IF(AND($G833="正式版",$H833="中西医诊所"),IFERROR(S833/同类汇总数据!D$3,0),IF(AND($G833="正式版",$H833="中医诊所"),IFERROR(S833/同类汇总数据!D$4,0),IF(AND($G833="正式版",$H833="口腔诊所"),IFERROR(S833/同类汇总数据!D$5,0),IF(AND($G833="检查版",$H833="中西医诊所"),IFERROR(S833/同类汇总数据!D$6,0),IF(AND($G833="检查版",$H833="中医诊所"),IFERROR(S833/同类汇总数据!D$7,0),IF(AND($G833="检查版",$H833="口腔诊所"),IFERROR(S833/同类汇总数据!D$8,0),IF(AND($G833="互联网版",$H833="中西医诊所"),IFERROR(S833/同类汇总数据!D$9,0),IF(AND($G833="互联网版",$H833="中医诊所"),IFERROR(S833/同类汇总数据!D$10,0),IF(AND($G833="互联网版",$H833="口腔诊所"),IFERROR(S833/同类汇总数据!D$11,0))))))))))</f>
        <v>0.942293941787752</v>
      </c>
      <c r="AF833" s="61">
        <f>IF(AND($G833="正式版",$H833="中西医诊所"),IFERROR(T833/同类汇总数据!E$3,0),IF(AND($G833="正式版",$H833="中医诊所"),IFERROR(T833/同类汇总数据!E$4,0),IF(AND($G833="正式版",$H833="口腔诊所"),IFERROR(T833/同类汇总数据!E$5,0),IF(AND($G833="检查版",$H833="中西医诊所"),IFERROR(T833/同类汇总数据!E$6,0),IF(AND($G833="检查版",$H833="中医诊所"),IFERROR(T833/同类汇总数据!E$7,0),IF(AND($G833="检查版",$H833="口腔诊所"),IFERROR(T833/同类汇总数据!E$8,0),IF(AND($G833="互联网版",$H833="中西医诊所"),IFERROR(T833/同类汇总数据!E$9,0),IF(AND($G833="互联网版",$H833="中医诊所"),IFERROR(T833/同类汇总数据!E$10,0),IF(AND($G833="互联网版",$H833="口腔诊所"),IFERROR(T833/同类汇总数据!E$11,0))))))))))</f>
        <v>0.852128523585921</v>
      </c>
      <c r="AG833" s="61">
        <f>IF(AND($G833="正式版",$H833="中西医诊所"),IFERROR(U833/同类汇总数据!F$3,0),IF(AND($G833="正式版",$H833="中医诊所"),IFERROR(U833/同类汇总数据!F$4,0),IF(AND($G833="正式版",$H833="口腔诊所"),IFERROR(U833/同类汇总数据!F$5,0),IF(AND($G833="检查版",$H833="中西医诊所"),IFERROR(U833/同类汇总数据!F$6,0),IF(AND($G833="检查版",$H833="中医诊所"),IFERROR(U833/同类汇总数据!F$7,0),IF(AND($G833="检查版",$H833="口腔诊所"),IFERROR(U833/同类汇总数据!F$8,0),IF(AND($G833="互联网版",$H833="中西医诊所"),IFERROR(U833/同类汇总数据!F$9,0),IF(AND($G833="互联网版",$H833="中医诊所"),IFERROR(U833/同类汇总数据!F$10,0),IF(AND($G833="互联网版",$H833="口腔诊所"),IFERROR(U833/同类汇总数据!F$11,0))))))))))</f>
        <v>0.810265500733416</v>
      </c>
      <c r="AH833" s="61">
        <f>IF(AND($G833="正式版",$H833="中西医诊所"),IFERROR(V833/同类汇总数据!G$3,0),IF(AND($G833="正式版",$H833="中医诊所"),IFERROR(V833/同类汇总数据!G$4,0),IF(AND($G833="正式版",$H833="口腔诊所"),IFERROR(V833/同类汇总数据!G$5,0),IF(AND($G833="检查版",$H833="中西医诊所"),IFERROR(V833/同类汇总数据!G$6,0),IF(AND($G833="检查版",$H833="中医诊所"),IFERROR(V833/同类汇总数据!G$7,0),IF(AND($G833="检查版",$H833="口腔诊所"),IFERROR(V833/同类汇总数据!G$8,0),IF(AND($G833="互联网版",$H833="中西医诊所"),IFERROR(V833/同类汇总数据!G$9,0),IF(AND($G833="互联网版",$H833="中医诊所"),IFERROR(V833/同类汇总数据!G$10,0),IF(AND($G833="互联网版",$H833="口腔诊所"),IFERROR(V833/同类汇总数据!G$11,0))))))))))</f>
        <v>0.222942243096222</v>
      </c>
      <c r="AI833" s="61">
        <f>IF(AND($G833="正式版",$H833="中西医诊所"),IFERROR(W833/同类汇总数据!H$3,0),IF(AND($G833="正式版",$H833="中医诊所"),IFERROR(W833/同类汇总数据!H$4,0),IF(AND($G833="正式版",$H833="口腔诊所"),IFERROR(W833/同类汇总数据!H$5,0),IF(AND($G833="检查版",$H833="中西医诊所"),IFERROR(W833/同类汇总数据!H$6,0),IF(AND($G833="检查版",$H833="中医诊所"),IFERROR(W833/同类汇总数据!H$7,0),IF(AND($G833="检查版",$H833="口腔诊所"),IFERROR(W833/同类汇总数据!H$8,0),IF(AND($G833="互联网版",$H833="中西医诊所"),IFERROR(W833/同类汇总数据!H$9,0),IF(AND($G833="互联网版",$H833="中医诊所"),IFERROR(W833/同类汇总数据!H$10,0),IF(AND($G833="互联网版",$H833="口腔诊所"),IFERROR(W833/同类汇总数据!H$11,0))))))))))</f>
        <v>0.880494062828534</v>
      </c>
      <c r="AJ833" s="61">
        <f>IF(AND($G833="正式版",$H833="中西医诊所"),IFERROR(X833/同类汇总数据!I$3,0),IF(AND($G833="正式版",$H833="中医诊所"),IFERROR(X833/同类汇总数据!I$4,0),IF(AND($G833="正式版",$H833="口腔诊所"),IFERROR(X833/同类汇总数据!I$5,0),IF(AND($G833="检查版",$H833="中西医诊所"),IFERROR(X833/同类汇总数据!I$6,0),IF(AND($G833="检查版",$H833="中医诊所"),IFERROR(X833/同类汇总数据!I$7,0),IF(AND($G833="检查版",$H833="口腔诊所"),IFERROR(X833/同类汇总数据!I$8,0),IF(AND($G833="互联网版",$H833="中西医诊所"),IFERROR(X833/同类汇总数据!I$9,0),IF(AND($G833="互联网版",$H833="中医诊所"),IFERROR(X833/同类汇总数据!I$10,0),IF(AND($G833="互联网版",$H833="口腔诊所"),IFERROR(X833/同类汇总数据!I$11,0))))))))))</f>
        <v>0.630331127174388</v>
      </c>
      <c r="AK833" s="61">
        <f>IF(AND($G833="正式版",$H833="中西医诊所"),IFERROR(Y833/同类汇总数据!J$3,0),IF(AND($G833="正式版",$H833="中医诊所"),IFERROR(Y833/同类汇总数据!J$4,0),IF(AND($G833="正式版",$H833="口腔诊所"),IFERROR(Y833/同类汇总数据!J$5,0),IF(AND($G833="检查版",$H833="中西医诊所"),IFERROR(Y833/同类汇总数据!J$6,0),IF(AND($G833="检查版",$H833="中医诊所"),IFERROR(Y833/同类汇总数据!J$7,0),IF(AND($G833="检查版",$H833="口腔诊所"),IFERROR(Y833/同类汇总数据!J$8,0),IF(AND($G833="互联网版",$H833="中西医诊所"),IFERROR(Y833/同类汇总数据!J$9,0),IF(AND($G833="互联网版",$H833="中医诊所"),IFERROR(Y833/同类汇总数据!J$10,0),IF(AND($G833="互联网版",$H833="口腔诊所"),IFERROR(Y833/同类汇总数据!J$11,0))))))))))</f>
        <v>0.677674612276</v>
      </c>
      <c r="AL833" s="62" t="str">
        <f ca="1" t="shared" si="225"/>
        <v>-</v>
      </c>
      <c r="AM833" s="62" t="str">
        <f t="shared" si="226"/>
        <v/>
      </c>
      <c r="AN833" s="5" t="str">
        <f t="shared" si="227"/>
        <v/>
      </c>
      <c r="AO833" s="63">
        <f t="shared" si="204"/>
        <v>46103.7231975116</v>
      </c>
      <c r="AP833" s="5" t="str">
        <f t="shared" si="205"/>
        <v/>
      </c>
      <c r="AQ833" s="60">
        <v>45616.8040610648</v>
      </c>
    </row>
    <row r="834" ht="17" spans="1:43">
      <c r="A834" s="5">
        <f t="shared" si="221"/>
        <v>831</v>
      </c>
      <c r="B834" s="55" t="str">
        <f t="shared" si="222"/>
        <v>连续三月交易上升</v>
      </c>
      <c r="C834" s="2" t="str">
        <f t="shared" si="223"/>
        <v/>
      </c>
      <c r="D834" s="56" t="str">
        <f t="shared" si="224"/>
        <v>-</v>
      </c>
      <c r="E834" s="84" t="s">
        <v>2247</v>
      </c>
      <c r="F834" s="58">
        <v>45617.7910243056</v>
      </c>
      <c r="G834" s="59" t="s">
        <v>38</v>
      </c>
      <c r="H834" s="59" t="s">
        <v>63</v>
      </c>
      <c r="I834" s="59" t="s">
        <v>40</v>
      </c>
      <c r="J834" s="59" t="s">
        <v>149</v>
      </c>
      <c r="K834" s="59" t="s">
        <v>2248</v>
      </c>
      <c r="L834" s="59"/>
      <c r="M834" s="60">
        <v>46103.6301388889</v>
      </c>
      <c r="N834" s="60">
        <v>46103.6315890162</v>
      </c>
      <c r="O834" s="60">
        <v>46103.6311915856</v>
      </c>
      <c r="P834" s="60">
        <v>46006.7099990625</v>
      </c>
      <c r="Q834" s="60">
        <v>46006.7225301042</v>
      </c>
      <c r="R834" s="59">
        <v>2370</v>
      </c>
      <c r="S834" s="59">
        <v>7138</v>
      </c>
      <c r="T834" s="59">
        <v>23228</v>
      </c>
      <c r="U834" s="59">
        <v>14428</v>
      </c>
      <c r="V834" s="59">
        <v>3</v>
      </c>
      <c r="W834" s="59">
        <v>13</v>
      </c>
      <c r="X834" s="59">
        <v>23</v>
      </c>
      <c r="Y834" s="59">
        <v>20</v>
      </c>
      <c r="Z834" s="59">
        <v>801.5555555556</v>
      </c>
      <c r="AA834" s="59">
        <v>70.38</v>
      </c>
      <c r="AB834" s="59">
        <v>-0.9937460913</v>
      </c>
      <c r="AC834" s="59">
        <v>0.1135097493</v>
      </c>
      <c r="AD834" s="61">
        <f>IF(AND($G834="正式版",$H834="中西医诊所"),IFERROR(R834/同类汇总数据!C$3,0),IF(AND($G834="正式版",$H834="中医诊所"),IFERROR(R834/同类汇总数据!C$4,0),IF(AND($G834="正式版",$H834="口腔诊所"),IFERROR(R834/同类汇总数据!C$5,0),IF(AND($G834="检查版",$H834="中西医诊所"),IFERROR(R834/同类汇总数据!C$6,0),IF(AND($G834="检查版",$H834="中医诊所"),IFERROR(R834/同类汇总数据!C$7,0),IF(AND($G834="检查版",$H834="口腔诊所"),IFERROR(R834/同类汇总数据!C$8,0),IF(AND($G834="互联网版",$H834="中西医诊所"),IFERROR(R834/同类汇总数据!C$9,0),IF(AND($G834="互联网版",$H834="中医诊所"),IFERROR(R834/同类汇总数据!C$10,0),IF(AND($G834="互联网版",$H834="口腔诊所"),IFERROR(R834/同类汇总数据!C$11,0))))))))))</f>
        <v>0.237058221400811</v>
      </c>
      <c r="AE834" s="61">
        <f>IF(AND($G834="正式版",$H834="中西医诊所"),IFERROR(S834/同类汇总数据!D$3,0),IF(AND($G834="正式版",$H834="中医诊所"),IFERROR(S834/同类汇总数据!D$4,0),IF(AND($G834="正式版",$H834="口腔诊所"),IFERROR(S834/同类汇总数据!D$5,0),IF(AND($G834="检查版",$H834="中西医诊所"),IFERROR(S834/同类汇总数据!D$6,0),IF(AND($G834="检查版",$H834="中医诊所"),IFERROR(S834/同类汇总数据!D$7,0),IF(AND($G834="检查版",$H834="口腔诊所"),IFERROR(S834/同类汇总数据!D$8,0),IF(AND($G834="互联网版",$H834="中西医诊所"),IFERROR(S834/同类汇总数据!D$9,0),IF(AND($G834="互联网版",$H834="中医诊所"),IFERROR(S834/同类汇总数据!D$10,0),IF(AND($G834="互联网版",$H834="口腔诊所"),IFERROR(S834/同类汇总数据!D$11,0))))))))))</f>
        <v>0.164353326763877</v>
      </c>
      <c r="AF834" s="61">
        <f>IF(AND($G834="正式版",$H834="中西医诊所"),IFERROR(T834/同类汇总数据!E$3,0),IF(AND($G834="正式版",$H834="中医诊所"),IFERROR(T834/同类汇总数据!E$4,0),IF(AND($G834="正式版",$H834="口腔诊所"),IFERROR(T834/同类汇总数据!E$5,0),IF(AND($G834="检查版",$H834="中西医诊所"),IFERROR(T834/同类汇总数据!E$6,0),IF(AND($G834="检查版",$H834="中医诊所"),IFERROR(T834/同类汇总数据!E$7,0),IF(AND($G834="检查版",$H834="口腔诊所"),IFERROR(T834/同类汇总数据!E$8,0),IF(AND($G834="互联网版",$H834="中西医诊所"),IFERROR(T834/同类汇总数据!E$9,0),IF(AND($G834="互联网版",$H834="中医诊所"),IFERROR(T834/同类汇总数据!E$10,0),IF(AND($G834="互联网版",$H834="口腔诊所"),IFERROR(T834/同类汇总数据!E$11,0))))))))))</f>
        <v>0.209512371757973</v>
      </c>
      <c r="AG834" s="61">
        <f>IF(AND($G834="正式版",$H834="中西医诊所"),IFERROR(U834/同类汇总数据!F$3,0),IF(AND($G834="正式版",$H834="中医诊所"),IFERROR(U834/同类汇总数据!F$4,0),IF(AND($G834="正式版",$H834="口腔诊所"),IFERROR(U834/同类汇总数据!F$5,0),IF(AND($G834="检查版",$H834="中西医诊所"),IFERROR(U834/同类汇总数据!F$6,0),IF(AND($G834="检查版",$H834="中医诊所"),IFERROR(U834/同类汇总数据!F$7,0),IF(AND($G834="检查版",$H834="口腔诊所"),IFERROR(U834/同类汇总数据!F$8,0),IF(AND($G834="互联网版",$H834="中西医诊所"),IFERROR(U834/同类汇总数据!F$9,0),IF(AND($G834="互联网版",$H834="中医诊所"),IFERROR(U834/同类汇总数据!F$10,0),IF(AND($G834="互联网版",$H834="口腔诊所"),IFERROR(U834/同类汇总数据!F$11,0))))))))))</f>
        <v>0.144427321201248</v>
      </c>
      <c r="AH834" s="61">
        <f>IF(AND($G834="正式版",$H834="中西医诊所"),IFERROR(V834/同类汇总数据!G$3,0),IF(AND($G834="正式版",$H834="中医诊所"),IFERROR(V834/同类汇总数据!G$4,0),IF(AND($G834="正式版",$H834="口腔诊所"),IFERROR(V834/同类汇总数据!G$5,0),IF(AND($G834="检查版",$H834="中西医诊所"),IFERROR(V834/同类汇总数据!G$6,0),IF(AND($G834="检查版",$H834="中医诊所"),IFERROR(V834/同类汇总数据!G$7,0),IF(AND($G834="检查版",$H834="口腔诊所"),IFERROR(V834/同类汇总数据!G$8,0),IF(AND($G834="互联网版",$H834="中西医诊所"),IFERROR(V834/同类汇总数据!G$9,0),IF(AND($G834="互联网版",$H834="中医诊所"),IFERROR(V834/同类汇总数据!G$10,0),IF(AND($G834="互联网版",$H834="口腔诊所"),IFERROR(V834/同类汇总数据!G$11,0))))))))))</f>
        <v>0.222942243096222</v>
      </c>
      <c r="AI834" s="61">
        <f>IF(AND($G834="正式版",$H834="中西医诊所"),IFERROR(W834/同类汇总数据!H$3,0),IF(AND($G834="正式版",$H834="中医诊所"),IFERROR(W834/同类汇总数据!H$4,0),IF(AND($G834="正式版",$H834="口腔诊所"),IFERROR(W834/同类汇总数据!H$5,0),IF(AND($G834="检查版",$H834="中西医诊所"),IFERROR(W834/同类汇总数据!H$6,0),IF(AND($G834="检查版",$H834="中医诊所"),IFERROR(W834/同类汇总数据!H$7,0),IF(AND($G834="检查版",$H834="口腔诊所"),IFERROR(W834/同类汇总数据!H$8,0),IF(AND($G834="互联网版",$H834="中西医诊所"),IFERROR(W834/同类汇总数据!H$9,0),IF(AND($G834="互联网版",$H834="中医诊所"),IFERROR(W834/同类汇总数据!H$10,0),IF(AND($G834="互联网版",$H834="口腔诊所"),IFERROR(W834/同类汇总数据!H$11,0))))))))))</f>
        <v>0.228928456335419</v>
      </c>
      <c r="AJ834" s="61">
        <f>IF(AND($G834="正式版",$H834="中西医诊所"),IFERROR(X834/同类汇总数据!I$3,0),IF(AND($G834="正式版",$H834="中医诊所"),IFERROR(X834/同类汇总数据!I$4,0),IF(AND($G834="正式版",$H834="口腔诊所"),IFERROR(X834/同类汇总数据!I$5,0),IF(AND($G834="检查版",$H834="中西医诊所"),IFERROR(X834/同类汇总数据!I$6,0),IF(AND($G834="检查版",$H834="中医诊所"),IFERROR(X834/同类汇总数据!I$7,0),IF(AND($G834="检查版",$H834="口腔诊所"),IFERROR(X834/同类汇总数据!I$8,0),IF(AND($G834="互联网版",$H834="中西医诊所"),IFERROR(X834/同类汇总数据!I$9,0),IF(AND($G834="互联网版",$H834="中医诊所"),IFERROR(X834/同类汇总数据!I$10,0),IF(AND($G834="互联网版",$H834="口腔诊所"),IFERROR(X834/同类汇总数据!I$11,0))))))))))</f>
        <v>0.155888343279687</v>
      </c>
      <c r="AK834" s="61">
        <f>IF(AND($G834="正式版",$H834="中西医诊所"),IFERROR(Y834/同类汇总数据!J$3,0),IF(AND($G834="正式版",$H834="中医诊所"),IFERROR(Y834/同类汇总数据!J$4,0),IF(AND($G834="正式版",$H834="口腔诊所"),IFERROR(Y834/同类汇总数据!J$5,0),IF(AND($G834="检查版",$H834="中西医诊所"),IFERROR(Y834/同类汇总数据!J$6,0),IF(AND($G834="检查版",$H834="中医诊所"),IFERROR(Y834/同类汇总数据!J$7,0),IF(AND($G834="检查版",$H834="口腔诊所"),IFERROR(Y834/同类汇总数据!J$8,0),IF(AND($G834="互联网版",$H834="中西医诊所"),IFERROR(Y834/同类汇总数据!J$9,0),IF(AND($G834="互联网版",$H834="中医诊所"),IFERROR(Y834/同类汇总数据!J$10,0),IF(AND($G834="互联网版",$H834="口腔诊所"),IFERROR(Y834/同类汇总数据!J$11,0))))))))))</f>
        <v>0.150594358283556</v>
      </c>
      <c r="AL834" s="62" t="str">
        <f ca="1" t="shared" si="225"/>
        <v>-</v>
      </c>
      <c r="AM834" s="62" t="str">
        <f t="shared" si="226"/>
        <v>低于同行20%</v>
      </c>
      <c r="AN834" s="5" t="str">
        <f t="shared" si="227"/>
        <v>低于同行50%</v>
      </c>
      <c r="AO834" s="63">
        <f t="shared" si="204"/>
        <v>46103.6315890162</v>
      </c>
      <c r="AP834" s="5" t="str">
        <f t="shared" si="205"/>
        <v/>
      </c>
      <c r="AQ834" s="60">
        <v>45617.784093287</v>
      </c>
    </row>
    <row r="835" ht="17" spans="1:43">
      <c r="A835" s="5">
        <f t="shared" si="221"/>
        <v>832</v>
      </c>
      <c r="B835" s="55" t="str">
        <f t="shared" si="222"/>
        <v>交易波动较大</v>
      </c>
      <c r="C835" s="2" t="str">
        <f t="shared" si="223"/>
        <v>本月交易额降超50%</v>
      </c>
      <c r="D835" s="56" t="str">
        <f t="shared" si="224"/>
        <v>-</v>
      </c>
      <c r="E835" s="84" t="s">
        <v>2249</v>
      </c>
      <c r="F835" s="58">
        <v>45617.7923054514</v>
      </c>
      <c r="G835" s="59" t="s">
        <v>38</v>
      </c>
      <c r="H835" s="59" t="s">
        <v>63</v>
      </c>
      <c r="I835" s="59" t="s">
        <v>40</v>
      </c>
      <c r="J835" s="59" t="s">
        <v>149</v>
      </c>
      <c r="K835" s="59" t="s">
        <v>2250</v>
      </c>
      <c r="L835" s="59" t="s">
        <v>2251</v>
      </c>
      <c r="M835" s="60">
        <v>46102.4786111111</v>
      </c>
      <c r="N835" s="60">
        <v>46102.7296474653</v>
      </c>
      <c r="O835" s="60">
        <v>46098.4293720255</v>
      </c>
      <c r="P835" s="60">
        <v>45992.4375981829</v>
      </c>
      <c r="Q835" s="60">
        <v>46100.7209970139</v>
      </c>
      <c r="R835" s="59">
        <v>3800</v>
      </c>
      <c r="S835" s="59">
        <v>26610</v>
      </c>
      <c r="T835" s="59">
        <v>135978</v>
      </c>
      <c r="U835" s="59">
        <v>119468</v>
      </c>
      <c r="V835" s="59">
        <v>8</v>
      </c>
      <c r="W835" s="59">
        <v>46</v>
      </c>
      <c r="X835" s="59">
        <v>139</v>
      </c>
      <c r="Y835" s="59">
        <v>123</v>
      </c>
      <c r="Z835" s="85" t="s">
        <v>2252</v>
      </c>
      <c r="AA835" s="59">
        <v>-0.6128159239</v>
      </c>
      <c r="AB835" s="59">
        <v>0.6910755149</v>
      </c>
      <c r="AC835" s="59">
        <v>-0.3867823463</v>
      </c>
      <c r="AD835" s="61">
        <f>IF(AND($G835="正式版",$H835="中西医诊所"),IFERROR(R835/同类汇总数据!C$3,0),IF(AND($G835="正式版",$H835="中医诊所"),IFERROR(R835/同类汇总数据!C$4,0),IF(AND($G835="正式版",$H835="口腔诊所"),IFERROR(R835/同类汇总数据!C$5,0),IF(AND($G835="检查版",$H835="中西医诊所"),IFERROR(R835/同类汇总数据!C$6,0),IF(AND($G835="检查版",$H835="中医诊所"),IFERROR(R835/同类汇总数据!C$7,0),IF(AND($G835="检查版",$H835="口腔诊所"),IFERROR(R835/同类汇总数据!C$8,0),IF(AND($G835="互联网版",$H835="中西医诊所"),IFERROR(R835/同类汇总数据!C$9,0),IF(AND($G835="互联网版",$H835="中医诊所"),IFERROR(R835/同类汇总数据!C$10,0),IF(AND($G835="互联网版",$H835="口腔诊所"),IFERROR(R835/同类汇总数据!C$11,0))))))))))</f>
        <v>0.380093350769233</v>
      </c>
      <c r="AE835" s="61">
        <f>IF(AND($G835="正式版",$H835="中西医诊所"),IFERROR(S835/同类汇总数据!D$3,0),IF(AND($G835="正式版",$H835="中医诊所"),IFERROR(S835/同类汇总数据!D$4,0),IF(AND($G835="正式版",$H835="口腔诊所"),IFERROR(S835/同类汇总数据!D$5,0),IF(AND($G835="检查版",$H835="中西医诊所"),IFERROR(S835/同类汇总数据!D$6,0),IF(AND($G835="检查版",$H835="中医诊所"),IFERROR(S835/同类汇总数据!D$7,0),IF(AND($G835="检查版",$H835="口腔诊所"),IFERROR(S835/同类汇总数据!D$8,0),IF(AND($G835="互联网版",$H835="中西医诊所"),IFERROR(S835/同类汇总数据!D$9,0),IF(AND($G835="互联网版",$H835="中医诊所"),IFERROR(S835/同类汇总数据!D$10,0),IF(AND($G835="互联网版",$H835="口腔诊所"),IFERROR(S835/同类汇总数据!D$11,0))))))))))</f>
        <v>0.612698518518741</v>
      </c>
      <c r="AF835" s="61">
        <f>IF(AND($G835="正式版",$H835="中西医诊所"),IFERROR(T835/同类汇总数据!E$3,0),IF(AND($G835="正式版",$H835="中医诊所"),IFERROR(T835/同类汇总数据!E$4,0),IF(AND($G835="正式版",$H835="口腔诊所"),IFERROR(T835/同类汇总数据!E$5,0),IF(AND($G835="检查版",$H835="中西医诊所"),IFERROR(T835/同类汇总数据!E$6,0),IF(AND($G835="检查版",$H835="中医诊所"),IFERROR(T835/同类汇总数据!E$7,0),IF(AND($G835="检查版",$H835="口腔诊所"),IFERROR(T835/同类汇总数据!E$8,0),IF(AND($G835="互联网版",$H835="中西医诊所"),IFERROR(T835/同类汇总数据!E$9,0),IF(AND($G835="互联网版",$H835="中医诊所"),IFERROR(T835/同类汇总数据!E$10,0),IF(AND($G835="互联网版",$H835="口腔诊所"),IFERROR(T835/同类汇总数据!E$11,0))))))))))</f>
        <v>1.22649704179893</v>
      </c>
      <c r="AG835" s="61">
        <f>IF(AND($G835="正式版",$H835="中西医诊所"),IFERROR(U835/同类汇总数据!F$3,0),IF(AND($G835="正式版",$H835="中医诊所"),IFERROR(U835/同类汇总数据!F$4,0),IF(AND($G835="正式版",$H835="口腔诊所"),IFERROR(U835/同类汇总数据!F$5,0),IF(AND($G835="检查版",$H835="中西医诊所"),IFERROR(U835/同类汇总数据!F$6,0),IF(AND($G835="检查版",$H835="中医诊所"),IFERROR(U835/同类汇总数据!F$7,0),IF(AND($G835="检查版",$H835="口腔诊所"),IFERROR(U835/同类汇总数据!F$8,0),IF(AND($G835="互联网版",$H835="中西医诊所"),IFERROR(U835/同类汇总数据!F$9,0),IF(AND($G835="互联网版",$H835="中医诊所"),IFERROR(U835/同类汇总数据!F$10,0),IF(AND($G835="互联网版",$H835="口腔诊所"),IFERROR(U835/同类汇总数据!F$11,0))))))))))</f>
        <v>1.1958998620232</v>
      </c>
      <c r="AH835" s="61">
        <f>IF(AND($G835="正式版",$H835="中西医诊所"),IFERROR(V835/同类汇总数据!G$3,0),IF(AND($G835="正式版",$H835="中医诊所"),IFERROR(V835/同类汇总数据!G$4,0),IF(AND($G835="正式版",$H835="口腔诊所"),IFERROR(V835/同类汇总数据!G$5,0),IF(AND($G835="检查版",$H835="中西医诊所"),IFERROR(V835/同类汇总数据!G$6,0),IF(AND($G835="检查版",$H835="中医诊所"),IFERROR(V835/同类汇总数据!G$7,0),IF(AND($G835="检查版",$H835="口腔诊所"),IFERROR(V835/同类汇总数据!G$8,0),IF(AND($G835="互联网版",$H835="中西医诊所"),IFERROR(V835/同类汇总数据!G$9,0),IF(AND($G835="互联网版",$H835="中医诊所"),IFERROR(V835/同类汇总数据!G$10,0),IF(AND($G835="互联网版",$H835="口腔诊所"),IFERROR(V835/同类汇总数据!G$11,0))))))))))</f>
        <v>0.594512648256592</v>
      </c>
      <c r="AI835" s="61">
        <f>IF(AND($G835="正式版",$H835="中西医诊所"),IFERROR(W835/同类汇总数据!H$3,0),IF(AND($G835="正式版",$H835="中医诊所"),IFERROR(W835/同类汇总数据!H$4,0),IF(AND($G835="正式版",$H835="口腔诊所"),IFERROR(W835/同类汇总数据!H$5,0),IF(AND($G835="检查版",$H835="中西医诊所"),IFERROR(W835/同类汇总数据!H$6,0),IF(AND($G835="检查版",$H835="中医诊所"),IFERROR(W835/同类汇总数据!H$7,0),IF(AND($G835="检查版",$H835="口腔诊所"),IFERROR(W835/同类汇总数据!H$8,0),IF(AND($G835="互联网版",$H835="中西医诊所"),IFERROR(W835/同类汇总数据!H$9,0),IF(AND($G835="互联网版",$H835="中医诊所"),IFERROR(W835/同类汇总数据!H$10,0),IF(AND($G835="互联网版",$H835="口腔诊所"),IFERROR(W835/同类汇总数据!H$11,0))))))))))</f>
        <v>0.810054537802252</v>
      </c>
      <c r="AJ835" s="61">
        <f>IF(AND($G835="正式版",$H835="中西医诊所"),IFERROR(X835/同类汇总数据!I$3,0),IF(AND($G835="正式版",$H835="中医诊所"),IFERROR(X835/同类汇总数据!I$4,0),IF(AND($G835="正式版",$H835="口腔诊所"),IFERROR(X835/同类汇总数据!I$5,0),IF(AND($G835="检查版",$H835="中西医诊所"),IFERROR(X835/同类汇总数据!I$6,0),IF(AND($G835="检查版",$H835="中医诊所"),IFERROR(X835/同类汇总数据!I$7,0),IF(AND($G835="检查版",$H835="口腔诊所"),IFERROR(X835/同类汇总数据!I$8,0),IF(AND($G835="互联网版",$H835="中西医诊所"),IFERROR(X835/同类汇总数据!I$9,0),IF(AND($G835="互联网版",$H835="中医诊所"),IFERROR(X835/同类汇总数据!I$10,0),IF(AND($G835="互联网版",$H835="口腔诊所"),IFERROR(X835/同类汇总数据!I$11,0))))))))))</f>
        <v>0.942107813733763</v>
      </c>
      <c r="AK835" s="61">
        <f>IF(AND($G835="正式版",$H835="中西医诊所"),IFERROR(Y835/同类汇总数据!J$3,0),IF(AND($G835="正式版",$H835="中医诊所"),IFERROR(Y835/同类汇总数据!J$4,0),IF(AND($G835="正式版",$H835="口腔诊所"),IFERROR(Y835/同类汇总数据!J$5,0),IF(AND($G835="检查版",$H835="中西医诊所"),IFERROR(Y835/同类汇总数据!J$6,0),IF(AND($G835="检查版",$H835="中医诊所"),IFERROR(Y835/同类汇总数据!J$7,0),IF(AND($G835="检查版",$H835="口腔诊所"),IFERROR(Y835/同类汇总数据!J$8,0),IF(AND($G835="互联网版",$H835="中西医诊所"),IFERROR(Y835/同类汇总数据!J$9,0),IF(AND($G835="互联网版",$H835="中医诊所"),IFERROR(Y835/同类汇总数据!J$10,0),IF(AND($G835="互联网版",$H835="口腔诊所"),IFERROR(Y835/同类汇总数据!J$11,0))))))))))</f>
        <v>0.926155303443867</v>
      </c>
      <c r="AL835" s="62" t="str">
        <f ca="1" t="shared" si="225"/>
        <v>-</v>
      </c>
      <c r="AM835" s="62" t="str">
        <f t="shared" si="226"/>
        <v/>
      </c>
      <c r="AN835" s="5" t="str">
        <f t="shared" si="227"/>
        <v/>
      </c>
      <c r="AO835" s="63">
        <f t="shared" si="204"/>
        <v>46102.7296474653</v>
      </c>
      <c r="AP835" s="5" t="str">
        <f t="shared" si="205"/>
        <v/>
      </c>
      <c r="AQ835" s="60">
        <v>45617.7844922338</v>
      </c>
    </row>
    <row r="836" ht="17" spans="1:43">
      <c r="A836" s="5">
        <f t="shared" si="221"/>
        <v>833</v>
      </c>
      <c r="B836" s="55" t="str">
        <f t="shared" si="222"/>
        <v>连续三月交易上升</v>
      </c>
      <c r="C836" s="2" t="str">
        <f t="shared" si="223"/>
        <v/>
      </c>
      <c r="D836" s="56" t="str">
        <f t="shared" si="224"/>
        <v>-</v>
      </c>
      <c r="E836" s="84" t="s">
        <v>2253</v>
      </c>
      <c r="F836" s="58">
        <v>45617.7934918866</v>
      </c>
      <c r="G836" s="59" t="s">
        <v>38</v>
      </c>
      <c r="H836" s="59" t="s">
        <v>63</v>
      </c>
      <c r="I836" s="59" t="s">
        <v>40</v>
      </c>
      <c r="J836" s="59" t="s">
        <v>149</v>
      </c>
      <c r="K836" s="59" t="s">
        <v>2254</v>
      </c>
      <c r="L836" s="59"/>
      <c r="M836" s="60">
        <v>46103.4187615741</v>
      </c>
      <c r="N836" s="60">
        <v>46103.5920228704</v>
      </c>
      <c r="O836" s="60">
        <v>46103.5915821412</v>
      </c>
      <c r="P836" s="60">
        <v>45733.6322928356</v>
      </c>
      <c r="Q836" s="60">
        <v>46100.6011728241</v>
      </c>
      <c r="R836" s="59">
        <v>11370</v>
      </c>
      <c r="S836" s="59">
        <v>45966</v>
      </c>
      <c r="T836" s="59">
        <v>98720.63</v>
      </c>
      <c r="U836" s="59">
        <v>94795.63</v>
      </c>
      <c r="V836" s="59">
        <v>14</v>
      </c>
      <c r="W836" s="59">
        <v>60</v>
      </c>
      <c r="X836" s="59">
        <v>149</v>
      </c>
      <c r="Y836" s="59">
        <v>139</v>
      </c>
      <c r="Z836" s="59">
        <v>824.309826087</v>
      </c>
      <c r="AA836" s="59">
        <v>0.7525545219</v>
      </c>
      <c r="AB836" s="59">
        <v>-0.0112577436</v>
      </c>
      <c r="AC836" s="59">
        <v>-0.3260681893</v>
      </c>
      <c r="AD836" s="61">
        <f>IF(AND($G836="正式版",$H836="中西医诊所"),IFERROR(R836/同类汇总数据!C$3,0),IF(AND($G836="正式版",$H836="中医诊所"),IFERROR(R836/同类汇总数据!C$4,0),IF(AND($G836="正式版",$H836="口腔诊所"),IFERROR(R836/同类汇总数据!C$5,0),IF(AND($G836="检查版",$H836="中西医诊所"),IFERROR(R836/同类汇总数据!C$6,0),IF(AND($G836="检查版",$H836="中医诊所"),IFERROR(R836/同类汇总数据!C$7,0),IF(AND($G836="检查版",$H836="口腔诊所"),IFERROR(R836/同类汇总数据!C$8,0),IF(AND($G836="互联网版",$H836="中西医诊所"),IFERROR(R836/同类汇总数据!C$9,0),IF(AND($G836="互联网版",$H836="中医诊所"),IFERROR(R836/同类汇总数据!C$10,0),IF(AND($G836="互联网版",$H836="口腔诊所"),IFERROR(R836/同类汇总数据!C$11,0))))))))))</f>
        <v>1.13727931532794</v>
      </c>
      <c r="AE836" s="61">
        <f>IF(AND($G836="正式版",$H836="中西医诊所"),IFERROR(S836/同类汇总数据!D$3,0),IF(AND($G836="正式版",$H836="中医诊所"),IFERROR(S836/同类汇总数据!D$4,0),IF(AND($G836="正式版",$H836="口腔诊所"),IFERROR(S836/同类汇总数据!D$5,0),IF(AND($G836="检查版",$H836="中西医诊所"),IFERROR(S836/同类汇总数据!D$6,0),IF(AND($G836="检查版",$H836="中医诊所"),IFERROR(S836/同类汇总数据!D$7,0),IF(AND($G836="检查版",$H836="口腔诊所"),IFERROR(S836/同类汇总数据!D$8,0),IF(AND($G836="互联网版",$H836="中西医诊所"),IFERROR(S836/同类汇总数据!D$9,0),IF(AND($G836="互联网版",$H836="中医诊所"),IFERROR(S836/同类汇总数据!D$10,0),IF(AND($G836="互联网版",$H836="口腔诊所"),IFERROR(S836/同类汇总数据!D$11,0))))))))))</f>
        <v>1.05837279602527</v>
      </c>
      <c r="AF836" s="61">
        <f>IF(AND($G836="正式版",$H836="中西医诊所"),IFERROR(T836/同类汇总数据!E$3,0),IF(AND($G836="正式版",$H836="中医诊所"),IFERROR(T836/同类汇总数据!E$4,0),IF(AND($G836="正式版",$H836="口腔诊所"),IFERROR(T836/同类汇总数据!E$5,0),IF(AND($G836="检查版",$H836="中西医诊所"),IFERROR(T836/同类汇总数据!E$6,0),IF(AND($G836="检查版",$H836="中医诊所"),IFERROR(T836/同类汇总数据!E$7,0),IF(AND($G836="检查版",$H836="口腔诊所"),IFERROR(T836/同类汇总数据!E$8,0),IF(AND($G836="互联网版",$H836="中西医诊所"),IFERROR(T836/同类汇总数据!E$9,0),IF(AND($G836="互联网版",$H836="中医诊所"),IFERROR(T836/同类汇总数据!E$10,0),IF(AND($G836="互联网版",$H836="口腔诊所"),IFERROR(T836/同类汇总数据!E$11,0))))))))))</f>
        <v>0.890442282277478</v>
      </c>
      <c r="AG836" s="61">
        <f>IF(AND($G836="正式版",$H836="中西医诊所"),IFERROR(U836/同类汇总数据!F$3,0),IF(AND($G836="正式版",$H836="中医诊所"),IFERROR(U836/同类汇总数据!F$4,0),IF(AND($G836="正式版",$H836="口腔诊所"),IFERROR(U836/同类汇总数据!F$5,0),IF(AND($G836="检查版",$H836="中西医诊所"),IFERROR(U836/同类汇总数据!F$6,0),IF(AND($G836="检查版",$H836="中医诊所"),IFERROR(U836/同类汇总数据!F$7,0),IF(AND($G836="检查版",$H836="口腔诊所"),IFERROR(U836/同类汇总数据!F$8,0),IF(AND($G836="互联网版",$H836="中西医诊所"),IFERROR(U836/同类汇总数据!F$9,0),IF(AND($G836="互联网版",$H836="中医诊所"),IFERROR(U836/同类汇总数据!F$10,0),IF(AND($G836="互联网版",$H836="口腔诊所"),IFERROR(U836/同类汇总数据!F$11,0))))))))))</f>
        <v>0.948924237765782</v>
      </c>
      <c r="AH836" s="61">
        <f>IF(AND($G836="正式版",$H836="中西医诊所"),IFERROR(V836/同类汇总数据!G$3,0),IF(AND($G836="正式版",$H836="中医诊所"),IFERROR(V836/同类汇总数据!G$4,0),IF(AND($G836="正式版",$H836="口腔诊所"),IFERROR(V836/同类汇总数据!G$5,0),IF(AND($G836="检查版",$H836="中西医诊所"),IFERROR(V836/同类汇总数据!G$6,0),IF(AND($G836="检查版",$H836="中医诊所"),IFERROR(V836/同类汇总数据!G$7,0),IF(AND($G836="检查版",$H836="口腔诊所"),IFERROR(V836/同类汇总数据!G$8,0),IF(AND($G836="互联网版",$H836="中西医诊所"),IFERROR(V836/同类汇总数据!G$9,0),IF(AND($G836="互联网版",$H836="中医诊所"),IFERROR(V836/同类汇总数据!G$10,0),IF(AND($G836="互联网版",$H836="口腔诊所"),IFERROR(V836/同类汇总数据!G$11,0))))))))))</f>
        <v>1.04039713444904</v>
      </c>
      <c r="AI836" s="61">
        <f>IF(AND($G836="正式版",$H836="中西医诊所"),IFERROR(W836/同类汇总数据!H$3,0),IF(AND($G836="正式版",$H836="中医诊所"),IFERROR(W836/同类汇总数据!H$4,0),IF(AND($G836="正式版",$H836="口腔诊所"),IFERROR(W836/同类汇总数据!H$5,0),IF(AND($G836="检查版",$H836="中西医诊所"),IFERROR(W836/同类汇总数据!H$6,0),IF(AND($G836="检查版",$H836="中医诊所"),IFERROR(W836/同类汇总数据!H$7,0),IF(AND($G836="检查版",$H836="口腔诊所"),IFERROR(W836/同类汇总数据!H$8,0),IF(AND($G836="互联网版",$H836="中西医诊所"),IFERROR(W836/同类汇总数据!H$9,0),IF(AND($G836="互联网版",$H836="中医诊所"),IFERROR(W836/同类汇总数据!H$10,0),IF(AND($G836="互联网版",$H836="口腔诊所"),IFERROR(W836/同类汇总数据!H$11,0))))))))))</f>
        <v>1.05659287539424</v>
      </c>
      <c r="AJ836" s="61">
        <f>IF(AND($G836="正式版",$H836="中西医诊所"),IFERROR(X836/同类汇总数据!I$3,0),IF(AND($G836="正式版",$H836="中医诊所"),IFERROR(X836/同类汇总数据!I$4,0),IF(AND($G836="正式版",$H836="口腔诊所"),IFERROR(X836/同类汇总数据!I$5,0),IF(AND($G836="检查版",$H836="中西医诊所"),IFERROR(X836/同类汇总数据!I$6,0),IF(AND($G836="检查版",$H836="中医诊所"),IFERROR(X836/同类汇总数据!I$7,0),IF(AND($G836="检查版",$H836="口腔诊所"),IFERROR(X836/同类汇总数据!I$8,0),IF(AND($G836="互联网版",$H836="中西医诊所"),IFERROR(X836/同类汇总数据!I$9,0),IF(AND($G836="互联网版",$H836="中医诊所"),IFERROR(X836/同类汇总数据!I$10,0),IF(AND($G836="互联网版",$H836="口腔诊所"),IFERROR(X836/同类汇总数据!I$11,0))))))))))</f>
        <v>1.00988535429015</v>
      </c>
      <c r="AK836" s="61">
        <f>IF(AND($G836="正式版",$H836="中西医诊所"),IFERROR(Y836/同类汇总数据!J$3,0),IF(AND($G836="正式版",$H836="中医诊所"),IFERROR(Y836/同类汇总数据!J$4,0),IF(AND($G836="正式版",$H836="口腔诊所"),IFERROR(Y836/同类汇总数据!J$5,0),IF(AND($G836="检查版",$H836="中西医诊所"),IFERROR(Y836/同类汇总数据!J$6,0),IF(AND($G836="检查版",$H836="中医诊所"),IFERROR(Y836/同类汇总数据!J$7,0),IF(AND($G836="检查版",$H836="口腔诊所"),IFERROR(Y836/同类汇总数据!J$8,0),IF(AND($G836="互联网版",$H836="中西医诊所"),IFERROR(Y836/同类汇总数据!J$9,0),IF(AND($G836="互联网版",$H836="中医诊所"),IFERROR(Y836/同类汇总数据!J$10,0),IF(AND($G836="互联网版",$H836="口腔诊所"),IFERROR(Y836/同类汇总数据!J$11,0))))))))))</f>
        <v>1.04663079007071</v>
      </c>
      <c r="AL836" s="62" t="str">
        <f ca="1" t="shared" si="225"/>
        <v>-</v>
      </c>
      <c r="AM836" s="62" t="str">
        <f t="shared" si="226"/>
        <v/>
      </c>
      <c r="AN836" s="5" t="str">
        <f t="shared" si="227"/>
        <v/>
      </c>
      <c r="AO836" s="63">
        <f t="shared" si="204"/>
        <v>46103.5920228704</v>
      </c>
      <c r="AP836" s="5" t="str">
        <f t="shared" si="205"/>
        <v/>
      </c>
      <c r="AQ836" s="60">
        <v>45617.7896125926</v>
      </c>
    </row>
    <row r="837" ht="17" spans="1:43">
      <c r="A837" s="5">
        <f t="shared" si="221"/>
        <v>834</v>
      </c>
      <c r="B837" s="55" t="str">
        <f t="shared" si="222"/>
        <v>交易波动较大</v>
      </c>
      <c r="C837" s="2" t="str">
        <f t="shared" si="223"/>
        <v>本月交易额降超50%</v>
      </c>
      <c r="D837" s="56" t="str">
        <f t="shared" si="224"/>
        <v>-</v>
      </c>
      <c r="E837" s="84" t="s">
        <v>2255</v>
      </c>
      <c r="F837" s="58">
        <v>45620.8289032407</v>
      </c>
      <c r="G837" s="59" t="s">
        <v>38</v>
      </c>
      <c r="H837" s="59" t="s">
        <v>63</v>
      </c>
      <c r="I837" s="59" t="s">
        <v>40</v>
      </c>
      <c r="J837" s="59" t="s">
        <v>85</v>
      </c>
      <c r="K837" s="59" t="s">
        <v>2256</v>
      </c>
      <c r="L837" s="59" t="s">
        <v>87</v>
      </c>
      <c r="M837" s="60">
        <v>46103.6607407407</v>
      </c>
      <c r="N837" s="60">
        <v>46103.6627316435</v>
      </c>
      <c r="O837" s="60">
        <v>45895.4015512037</v>
      </c>
      <c r="P837" s="60">
        <v>46005.6146555903</v>
      </c>
      <c r="Q837" s="60">
        <v>45804.4205094444</v>
      </c>
      <c r="R837" s="59">
        <v>5927</v>
      </c>
      <c r="S837" s="59">
        <v>31119</v>
      </c>
      <c r="T837" s="59">
        <v>189351</v>
      </c>
      <c r="U837" s="59">
        <v>162290</v>
      </c>
      <c r="V837" s="59">
        <v>9</v>
      </c>
      <c r="W837" s="59">
        <v>56</v>
      </c>
      <c r="X837" s="59">
        <v>260</v>
      </c>
      <c r="Y837" s="59">
        <v>216</v>
      </c>
      <c r="Z837" s="85" t="s">
        <v>2257</v>
      </c>
      <c r="AA837" s="59">
        <v>-0.5021278638</v>
      </c>
      <c r="AB837" s="59">
        <v>-0.347066689</v>
      </c>
      <c r="AC837" s="59">
        <v>0.1256084386</v>
      </c>
      <c r="AD837" s="61">
        <f>IF(AND($G837="正式版",$H837="中西医诊所"),IFERROR(R837/同类汇总数据!C$3,0),IF(AND($G837="正式版",$H837="中医诊所"),IFERROR(R837/同类汇总数据!C$4,0),IF(AND($G837="正式版",$H837="口腔诊所"),IFERROR(R837/同类汇总数据!C$5,0),IF(AND($G837="检查版",$H837="中西医诊所"),IFERROR(R837/同类汇总数据!C$6,0),IF(AND($G837="检查版",$H837="中医诊所"),IFERROR(R837/同类汇总数据!C$7,0),IF(AND($G837="检查版",$H837="口腔诊所"),IFERROR(R837/同类汇总数据!C$8,0),IF(AND($G837="互联网版",$H837="中西医诊所"),IFERROR(R837/同类汇总数据!C$9,0),IF(AND($G837="互联网版",$H837="中医诊所"),IFERROR(R837/同类汇总数据!C$10,0),IF(AND($G837="互联网版",$H837="口腔诊所"),IFERROR(R837/同类汇总数据!C$11,0))))))))))</f>
        <v>0.592845602634012</v>
      </c>
      <c r="AE837" s="61">
        <f>IF(AND($G837="正式版",$H837="中西医诊所"),IFERROR(S837/同类汇总数据!D$3,0),IF(AND($G837="正式版",$H837="中医诊所"),IFERROR(S837/同类汇总数据!D$4,0),IF(AND($G837="正式版",$H837="口腔诊所"),IFERROR(S837/同类汇总数据!D$5,0),IF(AND($G837="检查版",$H837="中西医诊所"),IFERROR(S837/同类汇总数据!D$6,0),IF(AND($G837="检查版",$H837="中医诊所"),IFERROR(S837/同类汇总数据!D$7,0),IF(AND($G837="检查版",$H837="口腔诊所"),IFERROR(S837/同类汇总数据!D$8,0),IF(AND($G837="互联网版",$H837="中西医诊所"),IFERROR(S837/同类汇总数据!D$9,0),IF(AND($G837="互联网版",$H837="中医诊所"),IFERROR(S837/同类汇总数据!D$10,0),IF(AND($G837="互联网版",$H837="口腔诊所"),IFERROR(S837/同类汇总数据!D$11,0))))))))))</f>
        <v>0.71651879736132</v>
      </c>
      <c r="AF837" s="61">
        <f>IF(AND($G837="正式版",$H837="中西医诊所"),IFERROR(T837/同类汇总数据!E$3,0),IF(AND($G837="正式版",$H837="中医诊所"),IFERROR(T837/同类汇总数据!E$4,0),IF(AND($G837="正式版",$H837="口腔诊所"),IFERROR(T837/同类汇总数据!E$5,0),IF(AND($G837="检查版",$H837="中西医诊所"),IFERROR(T837/同类汇总数据!E$6,0),IF(AND($G837="检查版",$H837="中医诊所"),IFERROR(T837/同类汇总数据!E$7,0),IF(AND($G837="检查版",$H837="口腔诊所"),IFERROR(T837/同类汇总数据!E$8,0),IF(AND($G837="互联网版",$H837="中西医诊所"),IFERROR(T837/同类汇总数据!E$9,0),IF(AND($G837="互联网版",$H837="中医诊所"),IFERROR(T837/同类汇总数据!E$10,0),IF(AND($G837="互联网版",$H837="口腔诊所"),IFERROR(T837/同类汇总数据!E$11,0))))))))))</f>
        <v>1.70791187811021</v>
      </c>
      <c r="AG837" s="61">
        <f>IF(AND($G837="正式版",$H837="中西医诊所"),IFERROR(U837/同类汇总数据!F$3,0),IF(AND($G837="正式版",$H837="中医诊所"),IFERROR(U837/同类汇总数据!F$4,0),IF(AND($G837="正式版",$H837="口腔诊所"),IFERROR(U837/同类汇总数据!F$5,0),IF(AND($G837="检查版",$H837="中西医诊所"),IFERROR(U837/同类汇总数据!F$6,0),IF(AND($G837="检查版",$H837="中医诊所"),IFERROR(U837/同类汇总数据!F$7,0),IF(AND($G837="检查版",$H837="口腔诊所"),IFERROR(U837/同类汇总数据!F$8,0),IF(AND($G837="互联网版",$H837="中西医诊所"),IFERROR(U837/同类汇总数据!F$9,0),IF(AND($G837="互联网版",$H837="中医诊所"),IFERROR(U837/同类汇总数据!F$10,0),IF(AND($G837="互联网版",$H837="口腔诊所"),IFERROR(U837/同类汇总数据!F$11,0))))))))))</f>
        <v>1.62455710824443</v>
      </c>
      <c r="AH837" s="61">
        <f>IF(AND($G837="正式版",$H837="中西医诊所"),IFERROR(V837/同类汇总数据!G$3,0),IF(AND($G837="正式版",$H837="中医诊所"),IFERROR(V837/同类汇总数据!G$4,0),IF(AND($G837="正式版",$H837="口腔诊所"),IFERROR(V837/同类汇总数据!G$5,0),IF(AND($G837="检查版",$H837="中西医诊所"),IFERROR(V837/同类汇总数据!G$6,0),IF(AND($G837="检查版",$H837="中医诊所"),IFERROR(V837/同类汇总数据!G$7,0),IF(AND($G837="检查版",$H837="口腔诊所"),IFERROR(V837/同类汇总数据!G$8,0),IF(AND($G837="互联网版",$H837="中西医诊所"),IFERROR(V837/同类汇总数据!G$9,0),IF(AND($G837="互联网版",$H837="中医诊所"),IFERROR(V837/同类汇总数据!G$10,0),IF(AND($G837="互联网版",$H837="口腔诊所"),IFERROR(V837/同类汇总数据!G$11,0))))))))))</f>
        <v>0.668826729288666</v>
      </c>
      <c r="AI837" s="61">
        <f>IF(AND($G837="正式版",$H837="中西医诊所"),IFERROR(W837/同类汇总数据!H$3,0),IF(AND($G837="正式版",$H837="中医诊所"),IFERROR(W837/同类汇总数据!H$4,0),IF(AND($G837="正式版",$H837="口腔诊所"),IFERROR(W837/同类汇总数据!H$5,0),IF(AND($G837="检查版",$H837="中西医诊所"),IFERROR(W837/同类汇总数据!H$6,0),IF(AND($G837="检查版",$H837="中医诊所"),IFERROR(W837/同类汇总数据!H$7,0),IF(AND($G837="检查版",$H837="口腔诊所"),IFERROR(W837/同类汇总数据!H$8,0),IF(AND($G837="互联网版",$H837="中西医诊所"),IFERROR(W837/同类汇总数据!H$9,0),IF(AND($G837="互联网版",$H837="中医诊所"),IFERROR(W837/同类汇总数据!H$10,0),IF(AND($G837="互联网版",$H837="口腔诊所"),IFERROR(W837/同类汇总数据!H$11,0))))))))))</f>
        <v>0.986153350367958</v>
      </c>
      <c r="AJ837" s="61">
        <f>IF(AND($G837="正式版",$H837="中西医诊所"),IFERROR(X837/同类汇总数据!I$3,0),IF(AND($G837="正式版",$H837="中医诊所"),IFERROR(X837/同类汇总数据!I$4,0),IF(AND($G837="正式版",$H837="口腔诊所"),IFERROR(X837/同类汇总数据!I$5,0),IF(AND($G837="检查版",$H837="中西医诊所"),IFERROR(X837/同类汇总数据!I$6,0),IF(AND($G837="检查版",$H837="中医诊所"),IFERROR(X837/同类汇总数据!I$7,0),IF(AND($G837="检查版",$H837="口腔诊所"),IFERROR(X837/同类汇总数据!I$8,0),IF(AND($G837="互联网版",$H837="中西医诊所"),IFERROR(X837/同类汇总数据!I$9,0),IF(AND($G837="互联网版",$H837="中医诊所"),IFERROR(X837/同类汇总数据!I$10,0),IF(AND($G837="互联网版",$H837="口腔诊所"),IFERROR(X837/同类汇总数据!I$11,0))))))))))</f>
        <v>1.76221605446603</v>
      </c>
      <c r="AK837" s="61">
        <f>IF(AND($G837="正式版",$H837="中西医诊所"),IFERROR(Y837/同类汇总数据!J$3,0),IF(AND($G837="正式版",$H837="中医诊所"),IFERROR(Y837/同类汇总数据!J$4,0),IF(AND($G837="正式版",$H837="口腔诊所"),IFERROR(Y837/同类汇总数据!J$5,0),IF(AND($G837="检查版",$H837="中西医诊所"),IFERROR(Y837/同类汇总数据!J$6,0),IF(AND($G837="检查版",$H837="中医诊所"),IFERROR(Y837/同类汇总数据!J$7,0),IF(AND($G837="检查版",$H837="口腔诊所"),IFERROR(Y837/同类汇总数据!J$8,0),IF(AND($G837="互联网版",$H837="中西医诊所"),IFERROR(Y837/同类汇总数据!J$9,0),IF(AND($G837="互联网版",$H837="中医诊所"),IFERROR(Y837/同类汇总数据!J$10,0),IF(AND($G837="互联网版",$H837="口腔诊所"),IFERROR(Y837/同类汇总数据!J$11,0))))))))))</f>
        <v>1.6264190694624</v>
      </c>
      <c r="AL837" s="62" t="str">
        <f ca="1" t="shared" si="225"/>
        <v>-</v>
      </c>
      <c r="AM837" s="62" t="str">
        <f t="shared" si="226"/>
        <v/>
      </c>
      <c r="AN837" s="5" t="str">
        <f t="shared" si="227"/>
        <v/>
      </c>
      <c r="AO837" s="63">
        <f t="shared" si="204"/>
        <v>46103.6627316435</v>
      </c>
      <c r="AP837" s="5" t="str">
        <f t="shared" si="205"/>
        <v/>
      </c>
      <c r="AQ837" s="60">
        <v>45617.7910243056</v>
      </c>
    </row>
    <row r="838" ht="17" spans="1:43">
      <c r="A838" s="5">
        <f t="shared" si="221"/>
        <v>835</v>
      </c>
      <c r="B838" s="55" t="str">
        <f t="shared" si="222"/>
        <v>连续三月交易上升</v>
      </c>
      <c r="C838" s="2" t="str">
        <f t="shared" si="223"/>
        <v/>
      </c>
      <c r="D838" s="56" t="str">
        <f t="shared" si="224"/>
        <v>-</v>
      </c>
      <c r="E838" s="84" t="s">
        <v>2258</v>
      </c>
      <c r="F838" s="58">
        <v>45620.8313941551</v>
      </c>
      <c r="G838" s="59" t="s">
        <v>38</v>
      </c>
      <c r="H838" s="59" t="s">
        <v>63</v>
      </c>
      <c r="I838" s="59" t="s">
        <v>40</v>
      </c>
      <c r="J838" s="59" t="s">
        <v>45</v>
      </c>
      <c r="K838" s="59" t="s">
        <v>2259</v>
      </c>
      <c r="L838" s="59"/>
      <c r="M838" s="60">
        <v>46104.380162037</v>
      </c>
      <c r="N838" s="60">
        <v>46103.7895058449</v>
      </c>
      <c r="O838" s="60">
        <v>46103.7891342708</v>
      </c>
      <c r="P838" s="60">
        <v>46093.5981175694</v>
      </c>
      <c r="Q838" s="60">
        <v>46103.7011889468</v>
      </c>
      <c r="R838" s="59">
        <v>12762.11</v>
      </c>
      <c r="S838" s="59">
        <v>83494.94</v>
      </c>
      <c r="T838" s="59">
        <v>189783.28</v>
      </c>
      <c r="U838" s="59">
        <v>179816.28</v>
      </c>
      <c r="V838" s="59">
        <v>30</v>
      </c>
      <c r="W838" s="59">
        <v>116</v>
      </c>
      <c r="X838" s="59">
        <v>293</v>
      </c>
      <c r="Y838" s="59">
        <v>262</v>
      </c>
      <c r="Z838" s="85" t="s">
        <v>2260</v>
      </c>
      <c r="AA838" s="59">
        <v>0.8223031117</v>
      </c>
      <c r="AB838" s="59">
        <v>-0.2422957639</v>
      </c>
      <c r="AC838" s="59">
        <v>-0.157390152</v>
      </c>
      <c r="AD838" s="61">
        <f>IF(AND($G838="正式版",$H838="中西医诊所"),IFERROR(R838/同类汇总数据!C$3,0),IF(AND($G838="正式版",$H838="中医诊所"),IFERROR(R838/同类汇总数据!C$4,0),IF(AND($G838="正式版",$H838="口腔诊所"),IFERROR(R838/同类汇总数据!C$5,0),IF(AND($G838="检查版",$H838="中西医诊所"),IFERROR(R838/同类汇总数据!C$6,0),IF(AND($G838="检查版",$H838="中医诊所"),IFERROR(R838/同类汇总数据!C$7,0),IF(AND($G838="检查版",$H838="口腔诊所"),IFERROR(R838/同类汇总数据!C$8,0),IF(AND($G838="互联网版",$H838="中西医诊所"),IFERROR(R838/同类汇总数据!C$9,0),IF(AND($G838="互联网版",$H838="中医诊所"),IFERROR(R838/同类汇总数据!C$10,0),IF(AND($G838="互联网版",$H838="口腔诊所"),IFERROR(R838/同类汇总数据!C$11,0))))))))))</f>
        <v>1.27652451389093</v>
      </c>
      <c r="AE838" s="61">
        <f>IF(AND($G838="正式版",$H838="中西医诊所"),IFERROR(S838/同类汇总数据!D$3,0),IF(AND($G838="正式版",$H838="中医诊所"),IFERROR(S838/同类汇总数据!D$4,0),IF(AND($G838="正式版",$H838="口腔诊所"),IFERROR(S838/同类汇总数据!D$5,0),IF(AND($G838="检查版",$H838="中西医诊所"),IFERROR(S838/同类汇总数据!D$6,0),IF(AND($G838="检查版",$H838="中医诊所"),IFERROR(S838/同类汇总数据!D$7,0),IF(AND($G838="检查版",$H838="口腔诊所"),IFERROR(S838/同类汇总数据!D$8,0),IF(AND($G838="互联网版",$H838="中西医诊所"),IFERROR(S838/同类汇总数据!D$9,0),IF(AND($G838="互联网版",$H838="中医诊所"),IFERROR(S838/同类汇总数据!D$10,0),IF(AND($G838="互联网版",$H838="口腔诊所"),IFERROR(S838/同类汇总数据!D$11,0))))))))))</f>
        <v>1.92248124922252</v>
      </c>
      <c r="AF838" s="61">
        <f>IF(AND($G838="正式版",$H838="中西医诊所"),IFERROR(T838/同类汇总数据!E$3,0),IF(AND($G838="正式版",$H838="中医诊所"),IFERROR(T838/同类汇总数据!E$4,0),IF(AND($G838="正式版",$H838="口腔诊所"),IFERROR(T838/同类汇总数据!E$5,0),IF(AND($G838="检查版",$H838="中西医诊所"),IFERROR(T838/同类汇总数据!E$6,0),IF(AND($G838="检查版",$H838="中医诊所"),IFERROR(T838/同类汇总数据!E$7,0),IF(AND($G838="检查版",$H838="口腔诊所"),IFERROR(T838/同类汇总数据!E$8,0),IF(AND($G838="互联网版",$H838="中西医诊所"),IFERROR(T838/同类汇总数据!E$9,0),IF(AND($G838="互联网版",$H838="中医诊所"),IFERROR(T838/同类汇总数据!E$10,0),IF(AND($G838="互联网版",$H838="口腔诊所"),IFERROR(T838/同类汇总数据!E$11,0))))))))))</f>
        <v>1.71181096576577</v>
      </c>
      <c r="AG838" s="61">
        <f>IF(AND($G838="正式版",$H838="中西医诊所"),IFERROR(U838/同类汇总数据!F$3,0),IF(AND($G838="正式版",$H838="中医诊所"),IFERROR(U838/同类汇总数据!F$4,0),IF(AND($G838="正式版",$H838="口腔诊所"),IFERROR(U838/同类汇总数据!F$5,0),IF(AND($G838="检查版",$H838="中西医诊所"),IFERROR(U838/同类汇总数据!F$6,0),IF(AND($G838="检查版",$H838="中医诊所"),IFERROR(U838/同类汇总数据!F$7,0),IF(AND($G838="检查版",$H838="口腔诊所"),IFERROR(U838/同类汇总数据!F$8,0),IF(AND($G838="互联网版",$H838="中西医诊所"),IFERROR(U838/同类汇总数据!F$9,0),IF(AND($G838="互联网版",$H838="中医诊所"),IFERROR(U838/同类汇总数据!F$10,0),IF(AND($G838="互联网版",$H838="口腔诊所"),IFERROR(U838/同类汇总数据!F$11,0))))))))))</f>
        <v>1.79999886531561</v>
      </c>
      <c r="AH838" s="61">
        <f>IF(AND($G838="正式版",$H838="中西医诊所"),IFERROR(V838/同类汇总数据!G$3,0),IF(AND($G838="正式版",$H838="中医诊所"),IFERROR(V838/同类汇总数据!G$4,0),IF(AND($G838="正式版",$H838="口腔诊所"),IFERROR(V838/同类汇总数据!G$5,0),IF(AND($G838="检查版",$H838="中西医诊所"),IFERROR(V838/同类汇总数据!G$6,0),IF(AND($G838="检查版",$H838="中医诊所"),IFERROR(V838/同类汇总数据!G$7,0),IF(AND($G838="检查版",$H838="口腔诊所"),IFERROR(V838/同类汇总数据!G$8,0),IF(AND($G838="互联网版",$H838="中西医诊所"),IFERROR(V838/同类汇总数据!G$9,0),IF(AND($G838="互联网版",$H838="中医诊所"),IFERROR(V838/同类汇总数据!G$10,0),IF(AND($G838="互联网版",$H838="口腔诊所"),IFERROR(V838/同类汇总数据!G$11,0))))))))))</f>
        <v>2.22942243096222</v>
      </c>
      <c r="AI838" s="61">
        <f>IF(AND($G838="正式版",$H838="中西医诊所"),IFERROR(W838/同类汇总数据!H$3,0),IF(AND($G838="正式版",$H838="中医诊所"),IFERROR(W838/同类汇总数据!H$4,0),IF(AND($G838="正式版",$H838="口腔诊所"),IFERROR(W838/同类汇总数据!H$5,0),IF(AND($G838="检查版",$H838="中西医诊所"),IFERROR(W838/同类汇总数据!H$6,0),IF(AND($G838="检查版",$H838="中医诊所"),IFERROR(W838/同类汇总数据!H$7,0),IF(AND($G838="检查版",$H838="口腔诊所"),IFERROR(W838/同类汇总数据!H$8,0),IF(AND($G838="互联网版",$H838="中西医诊所"),IFERROR(W838/同类汇总数据!H$9,0),IF(AND($G838="互联网版",$H838="中医诊所"),IFERROR(W838/同类汇总数据!H$10,0),IF(AND($G838="互联网版",$H838="口腔诊所"),IFERROR(W838/同类汇总数据!H$11,0))))))))))</f>
        <v>2.0427462257622</v>
      </c>
      <c r="AJ838" s="61">
        <f>IF(AND($G838="正式版",$H838="中西医诊所"),IFERROR(X838/同类汇总数据!I$3,0),IF(AND($G838="正式版",$H838="中医诊所"),IFERROR(X838/同类汇总数据!I$4,0),IF(AND($G838="正式版",$H838="口腔诊所"),IFERROR(X838/同类汇总数据!I$5,0),IF(AND($G838="检查版",$H838="中西医诊所"),IFERROR(X838/同类汇总数据!I$6,0),IF(AND($G838="检查版",$H838="中医诊所"),IFERROR(X838/同类汇总数据!I$7,0),IF(AND($G838="检查版",$H838="口腔诊所"),IFERROR(X838/同类汇总数据!I$8,0),IF(AND($G838="互联网版",$H838="中西医诊所"),IFERROR(X838/同类汇总数据!I$9,0),IF(AND($G838="互联网版",$H838="中医诊所"),IFERROR(X838/同类汇总数据!I$10,0),IF(AND($G838="互联网版",$H838="口腔诊所"),IFERROR(X838/同类汇总数据!I$11,0))))))))))</f>
        <v>1.9858819383021</v>
      </c>
      <c r="AK838" s="61">
        <f>IF(AND($G838="正式版",$H838="中西医诊所"),IFERROR(Y838/同类汇总数据!J$3,0),IF(AND($G838="正式版",$H838="中医诊所"),IFERROR(Y838/同类汇总数据!J$4,0),IF(AND($G838="正式版",$H838="口腔诊所"),IFERROR(Y838/同类汇总数据!J$5,0),IF(AND($G838="检查版",$H838="中西医诊所"),IFERROR(Y838/同类汇总数据!J$6,0),IF(AND($G838="检查版",$H838="中医诊所"),IFERROR(Y838/同类汇总数据!J$7,0),IF(AND($G838="检查版",$H838="口腔诊所"),IFERROR(Y838/同类汇总数据!J$8,0),IF(AND($G838="互联网版",$H838="中西医诊所"),IFERROR(Y838/同类汇总数据!J$9,0),IF(AND($G838="互联网版",$H838="中医诊所"),IFERROR(Y838/同类汇总数据!J$10,0),IF(AND($G838="互联网版",$H838="口腔诊所"),IFERROR(Y838/同类汇总数据!J$11,0))))))))))</f>
        <v>1.97278609351458</v>
      </c>
      <c r="AL838" s="62" t="str">
        <f ca="1" t="shared" si="225"/>
        <v>-</v>
      </c>
      <c r="AM838" s="62" t="str">
        <f t="shared" si="226"/>
        <v>高于同行150%</v>
      </c>
      <c r="AN838" s="5" t="str">
        <f t="shared" si="227"/>
        <v>高于同行100%</v>
      </c>
      <c r="AO838" s="63">
        <f t="shared" si="204"/>
        <v>46104.380162037</v>
      </c>
      <c r="AP838" s="5" t="str">
        <f t="shared" si="205"/>
        <v/>
      </c>
      <c r="AQ838" s="60">
        <v>45617.7923054514</v>
      </c>
    </row>
    <row r="839" ht="17" spans="1:43">
      <c r="A839" s="5">
        <f t="shared" si="221"/>
        <v>836</v>
      </c>
      <c r="B839" s="55" t="str">
        <f t="shared" si="222"/>
        <v>连续三月交易上升</v>
      </c>
      <c r="C839" s="2" t="str">
        <f t="shared" si="223"/>
        <v/>
      </c>
      <c r="D839" s="56" t="str">
        <f t="shared" si="224"/>
        <v>-</v>
      </c>
      <c r="E839" s="84" t="s">
        <v>2261</v>
      </c>
      <c r="F839" s="58">
        <v>45620.8328424421</v>
      </c>
      <c r="G839" s="59" t="s">
        <v>38</v>
      </c>
      <c r="H839" s="59" t="s">
        <v>63</v>
      </c>
      <c r="I839" s="59" t="s">
        <v>40</v>
      </c>
      <c r="J839" s="59" t="s">
        <v>45</v>
      </c>
      <c r="K839" s="59" t="s">
        <v>2262</v>
      </c>
      <c r="L839" s="59"/>
      <c r="M839" s="60">
        <v>46103.6362847222</v>
      </c>
      <c r="N839" s="60">
        <v>46103.6821036806</v>
      </c>
      <c r="O839" s="60">
        <v>46103.6793214815</v>
      </c>
      <c r="P839" s="60">
        <v>45938.6823701042</v>
      </c>
      <c r="Q839" s="60">
        <v>46103.6821701389</v>
      </c>
      <c r="R839" s="59">
        <v>5235</v>
      </c>
      <c r="S839" s="59">
        <v>18655</v>
      </c>
      <c r="T839" s="59">
        <v>50090</v>
      </c>
      <c r="U839" s="59">
        <v>45050</v>
      </c>
      <c r="V839" s="59">
        <v>6</v>
      </c>
      <c r="W839" s="59">
        <v>28</v>
      </c>
      <c r="X839" s="59">
        <v>70</v>
      </c>
      <c r="Y839" s="59">
        <v>65</v>
      </c>
      <c r="Z839" s="59">
        <v>819.0909090909</v>
      </c>
      <c r="AA839" s="59">
        <v>0.3808290155</v>
      </c>
      <c r="AB839" s="59">
        <v>-0.2463040446</v>
      </c>
      <c r="AC839" s="59">
        <v>0.3714613619</v>
      </c>
      <c r="AD839" s="61">
        <f>IF(AND($G839="正式版",$H839="中西医诊所"),IFERROR(R839/同类汇总数据!C$3,0),IF(AND($G839="正式版",$H839="中医诊所"),IFERROR(R839/同类汇总数据!C$4,0),IF(AND($G839="正式版",$H839="口腔诊所"),IFERROR(R839/同类汇总数据!C$5,0),IF(AND($G839="检查版",$H839="中西医诊所"),IFERROR(R839/同类汇总数据!C$6,0),IF(AND($G839="检查版",$H839="中医诊所"),IFERROR(R839/同类汇总数据!C$7,0),IF(AND($G839="检查版",$H839="口腔诊所"),IFERROR(R839/同类汇总数据!C$8,0),IF(AND($G839="互联网版",$H839="中西医诊所"),IFERROR(R839/同类汇总数据!C$9,0),IF(AND($G839="互联网版",$H839="中医诊所"),IFERROR(R839/同类汇总数据!C$10,0),IF(AND($G839="互联网版",$H839="口腔诊所"),IFERROR(R839/同类汇总数据!C$11,0))))))))))</f>
        <v>0.523628602967614</v>
      </c>
      <c r="AE839" s="61">
        <f>IF(AND($G839="正式版",$H839="中西医诊所"),IFERROR(S839/同类汇总数据!D$3,0),IF(AND($G839="正式版",$H839="中医诊所"),IFERROR(S839/同类汇总数据!D$4,0),IF(AND($G839="正式版",$H839="口腔诊所"),IFERROR(S839/同类汇总数据!D$5,0),IF(AND($G839="检查版",$H839="中西医诊所"),IFERROR(S839/同类汇总数据!D$6,0),IF(AND($G839="检查版",$H839="中医诊所"),IFERROR(S839/同类汇总数据!D$7,0),IF(AND($G839="检查版",$H839="口腔诊所"),IFERROR(S839/同类汇总数据!D$8,0),IF(AND($G839="互联网版",$H839="中西医诊所"),IFERROR(S839/同类汇总数据!D$9,0),IF(AND($G839="互联网版",$H839="中医诊所"),IFERROR(S839/同类汇总数据!D$10,0),IF(AND($G839="互联网版",$H839="口腔诊所"),IFERROR(S839/同类汇总数据!D$11,0))))))))))</f>
        <v>0.429533666402372</v>
      </c>
      <c r="AF839" s="61">
        <f>IF(AND($G839="正式版",$H839="中西医诊所"),IFERROR(T839/同类汇总数据!E$3,0),IF(AND($G839="正式版",$H839="中医诊所"),IFERROR(T839/同类汇总数据!E$4,0),IF(AND($G839="正式版",$H839="口腔诊所"),IFERROR(T839/同类汇总数据!E$5,0),IF(AND($G839="检查版",$H839="中西医诊所"),IFERROR(T839/同类汇总数据!E$6,0),IF(AND($G839="检查版",$H839="中医诊所"),IFERROR(T839/同类汇总数据!E$7,0),IF(AND($G839="检查版",$H839="口腔诊所"),IFERROR(T839/同类汇总数据!E$8,0),IF(AND($G839="互联网版",$H839="中西医诊所"),IFERROR(T839/同类汇总数据!E$9,0),IF(AND($G839="互联网版",$H839="中医诊所"),IFERROR(T839/同类汇总数据!E$10,0),IF(AND($G839="互联网版",$H839="口腔诊所"),IFERROR(T839/同类汇总数据!E$11,0))))))))))</f>
        <v>0.451802768269194</v>
      </c>
      <c r="AG839" s="61">
        <f>IF(AND($G839="正式版",$H839="中西医诊所"),IFERROR(U839/同类汇总数据!F$3,0),IF(AND($G839="正式版",$H839="中医诊所"),IFERROR(U839/同类汇总数据!F$4,0),IF(AND($G839="正式版",$H839="口腔诊所"),IFERROR(U839/同类汇总数据!F$5,0),IF(AND($G839="检查版",$H839="中西医诊所"),IFERROR(U839/同类汇总数据!F$6,0),IF(AND($G839="检查版",$H839="中医诊所"),IFERROR(U839/同类汇总数据!F$7,0),IF(AND($G839="检查版",$H839="口腔诊所"),IFERROR(U839/同类汇总数据!F$8,0),IF(AND($G839="互联网版",$H839="中西医诊所"),IFERROR(U839/同类汇总数据!F$9,0),IF(AND($G839="互联网版",$H839="中医诊所"),IFERROR(U839/同类汇总数据!F$10,0),IF(AND($G839="互联网版",$H839="口腔诊所"),IFERROR(U839/同类汇总数据!F$11,0))))))))))</f>
        <v>0.450959995849476</v>
      </c>
      <c r="AH839" s="61">
        <f>IF(AND($G839="正式版",$H839="中西医诊所"),IFERROR(V839/同类汇总数据!G$3,0),IF(AND($G839="正式版",$H839="中医诊所"),IFERROR(V839/同类汇总数据!G$4,0),IF(AND($G839="正式版",$H839="口腔诊所"),IFERROR(V839/同类汇总数据!G$5,0),IF(AND($G839="检查版",$H839="中西医诊所"),IFERROR(V839/同类汇总数据!G$6,0),IF(AND($G839="检查版",$H839="中医诊所"),IFERROR(V839/同类汇总数据!G$7,0),IF(AND($G839="检查版",$H839="口腔诊所"),IFERROR(V839/同类汇总数据!G$8,0),IF(AND($G839="互联网版",$H839="中西医诊所"),IFERROR(V839/同类汇总数据!G$9,0),IF(AND($G839="互联网版",$H839="中医诊所"),IFERROR(V839/同类汇总数据!G$10,0),IF(AND($G839="互联网版",$H839="口腔诊所"),IFERROR(V839/同类汇总数据!G$11,0))))))))))</f>
        <v>0.445884486192444</v>
      </c>
      <c r="AI839" s="61">
        <f>IF(AND($G839="正式版",$H839="中西医诊所"),IFERROR(W839/同类汇总数据!H$3,0),IF(AND($G839="正式版",$H839="中医诊所"),IFERROR(W839/同类汇总数据!H$4,0),IF(AND($G839="正式版",$H839="口腔诊所"),IFERROR(W839/同类汇总数据!H$5,0),IF(AND($G839="检查版",$H839="中西医诊所"),IFERROR(W839/同类汇总数据!H$6,0),IF(AND($G839="检查版",$H839="中医诊所"),IFERROR(W839/同类汇总数据!H$7,0),IF(AND($G839="检查版",$H839="口腔诊所"),IFERROR(W839/同类汇总数据!H$8,0),IF(AND($G839="互联网版",$H839="中西医诊所"),IFERROR(W839/同类汇总数据!H$9,0),IF(AND($G839="互联网版",$H839="中医诊所"),IFERROR(W839/同类汇总数据!H$10,0),IF(AND($G839="互联网版",$H839="口腔诊所"),IFERROR(W839/同类汇总数据!H$11,0))))))))))</f>
        <v>0.493076675183979</v>
      </c>
      <c r="AJ839" s="61">
        <f>IF(AND($G839="正式版",$H839="中西医诊所"),IFERROR(X839/同类汇总数据!I$3,0),IF(AND($G839="正式版",$H839="中医诊所"),IFERROR(X839/同类汇总数据!I$4,0),IF(AND($G839="正式版",$H839="口腔诊所"),IFERROR(X839/同类汇总数据!I$5,0),IF(AND($G839="检查版",$H839="中西医诊所"),IFERROR(X839/同类汇总数据!I$6,0),IF(AND($G839="检查版",$H839="中医诊所"),IFERROR(X839/同类汇总数据!I$7,0),IF(AND($G839="检查版",$H839="口腔诊所"),IFERROR(X839/同类汇总数据!I$8,0),IF(AND($G839="互联网版",$H839="中西医诊所"),IFERROR(X839/同类汇总数据!I$9,0),IF(AND($G839="互联网版",$H839="中医诊所"),IFERROR(X839/同类汇总数据!I$10,0),IF(AND($G839="互联网版",$H839="口腔诊所"),IFERROR(X839/同类汇总数据!I$11,0))))))))))</f>
        <v>0.474442783894701</v>
      </c>
      <c r="AK839" s="61">
        <f>IF(AND($G839="正式版",$H839="中西医诊所"),IFERROR(Y839/同类汇总数据!J$3,0),IF(AND($G839="正式版",$H839="中医诊所"),IFERROR(Y839/同类汇总数据!J$4,0),IF(AND($G839="正式版",$H839="口腔诊所"),IFERROR(Y839/同类汇总数据!J$5,0),IF(AND($G839="检查版",$H839="中西医诊所"),IFERROR(Y839/同类汇总数据!J$6,0),IF(AND($G839="检查版",$H839="中医诊所"),IFERROR(Y839/同类汇总数据!J$7,0),IF(AND($G839="检查版",$H839="口腔诊所"),IFERROR(Y839/同类汇总数据!J$8,0),IF(AND($G839="互联网版",$H839="中西医诊所"),IFERROR(Y839/同类汇总数据!J$9,0),IF(AND($G839="互联网版",$H839="中医诊所"),IFERROR(Y839/同类汇总数据!J$10,0),IF(AND($G839="互联网版",$H839="口腔诊所"),IFERROR(Y839/同类汇总数据!J$11,0))))))))))</f>
        <v>0.489431664421556</v>
      </c>
      <c r="AL839" s="62" t="str">
        <f ca="1" t="shared" si="225"/>
        <v>-</v>
      </c>
      <c r="AM839" s="62" t="str">
        <f t="shared" si="226"/>
        <v>低于同行50%</v>
      </c>
      <c r="AN839" s="5" t="str">
        <f t="shared" si="227"/>
        <v>低于同行50%</v>
      </c>
      <c r="AO839" s="63">
        <f t="shared" si="204"/>
        <v>46103.6821701389</v>
      </c>
      <c r="AP839" s="5" t="str">
        <f t="shared" si="205"/>
        <v/>
      </c>
      <c r="AQ839" s="60">
        <v>45617.7934918866</v>
      </c>
    </row>
    <row r="840" ht="17" spans="1:43">
      <c r="A840" s="5">
        <f t="shared" si="221"/>
        <v>837</v>
      </c>
      <c r="B840" s="55" t="str">
        <f t="shared" si="222"/>
        <v>连续三月交易上升</v>
      </c>
      <c r="C840" s="2" t="str">
        <f t="shared" si="223"/>
        <v/>
      </c>
      <c r="D840" s="56" t="str">
        <f t="shared" si="224"/>
        <v>-</v>
      </c>
      <c r="E840" s="84" t="s">
        <v>2263</v>
      </c>
      <c r="F840" s="58">
        <v>45620.8351652546</v>
      </c>
      <c r="G840" s="59" t="s">
        <v>38</v>
      </c>
      <c r="H840" s="59" t="s">
        <v>63</v>
      </c>
      <c r="I840" s="59" t="s">
        <v>40</v>
      </c>
      <c r="J840" s="59" t="s">
        <v>45</v>
      </c>
      <c r="K840" s="59" t="s">
        <v>2264</v>
      </c>
      <c r="L840" s="59" t="s">
        <v>2265</v>
      </c>
      <c r="M840" s="60">
        <v>46103.6378356482</v>
      </c>
      <c r="N840" s="60">
        <v>46103.6388463079</v>
      </c>
      <c r="O840" s="60">
        <v>46103.6384522685</v>
      </c>
      <c r="P840" s="60">
        <v>46087.5603519329</v>
      </c>
      <c r="Q840" s="60">
        <v>46087.5619720602</v>
      </c>
      <c r="R840" s="59">
        <v>6588</v>
      </c>
      <c r="S840" s="59">
        <v>24560</v>
      </c>
      <c r="T840" s="59">
        <v>54569</v>
      </c>
      <c r="U840" s="59">
        <v>52053</v>
      </c>
      <c r="V840" s="59">
        <v>5</v>
      </c>
      <c r="W840" s="59">
        <v>25</v>
      </c>
      <c r="X840" s="59">
        <v>79</v>
      </c>
      <c r="Y840" s="59">
        <v>74</v>
      </c>
      <c r="Z840" s="59">
        <v>882.2542372881</v>
      </c>
      <c r="AA840" s="59">
        <v>0.7271448664</v>
      </c>
      <c r="AB840" s="59">
        <v>-0.0993729812</v>
      </c>
      <c r="AC840" s="59">
        <v>-0.2760660248</v>
      </c>
      <c r="AD840" s="61">
        <f>IF(AND($G840="正式版",$H840="中西医诊所"),IFERROR(R840/同类汇总数据!C$3,0),IF(AND($G840="正式版",$H840="中医诊所"),IFERROR(R840/同类汇总数据!C$4,0),IF(AND($G840="正式版",$H840="口腔诊所"),IFERROR(R840/同类汇总数据!C$5,0),IF(AND($G840="检查版",$H840="中西医诊所"),IFERROR(R840/同类汇总数据!C$6,0),IF(AND($G840="检查版",$H840="中医诊所"),IFERROR(R840/同类汇总数据!C$7,0),IF(AND($G840="检查版",$H840="口腔诊所"),IFERROR(R840/同类汇总数据!C$8,0),IF(AND($G840="互联网版",$H840="中西医诊所"),IFERROR(R840/同类汇总数据!C$9,0),IF(AND($G840="互联网版",$H840="中医诊所"),IFERROR(R840/同类汇总数据!C$10,0),IF(AND($G840="互联网版",$H840="口腔诊所"),IFERROR(R840/同类汇总数据!C$11,0))))))))))</f>
        <v>0.65896184075466</v>
      </c>
      <c r="AE840" s="61">
        <f>IF(AND($G840="正式版",$H840="中西医诊所"),IFERROR(S840/同类汇总数据!D$3,0),IF(AND($G840="正式版",$H840="中医诊所"),IFERROR(S840/同类汇总数据!D$4,0),IF(AND($G840="正式版",$H840="口腔诊所"),IFERROR(S840/同类汇总数据!D$5,0),IF(AND($G840="检查版",$H840="中西医诊所"),IFERROR(S840/同类汇总数据!D$6,0),IF(AND($G840="检查版",$H840="中医诊所"),IFERROR(S840/同类汇总数据!D$7,0),IF(AND($G840="检查版",$H840="口腔诊所"),IFERROR(S840/同类汇总数据!D$8,0),IF(AND($G840="互联网版",$H840="中西医诊所"),IFERROR(S840/同类汇总数据!D$9,0),IF(AND($G840="互联网版",$H840="中医诊所"),IFERROR(S840/同类汇总数据!D$10,0),IF(AND($G840="互联网版",$H840="口腔诊所"),IFERROR(S840/同类汇总数据!D$11,0))))))))))</f>
        <v>0.565497016716283</v>
      </c>
      <c r="AF840" s="61">
        <f>IF(AND($G840="正式版",$H840="中西医诊所"),IFERROR(T840/同类汇总数据!E$3,0),IF(AND($G840="正式版",$H840="中医诊所"),IFERROR(T840/同类汇总数据!E$4,0),IF(AND($G840="正式版",$H840="口腔诊所"),IFERROR(T840/同类汇总数据!E$5,0),IF(AND($G840="检查版",$H840="中西医诊所"),IFERROR(T840/同类汇总数据!E$6,0),IF(AND($G840="检查版",$H840="中医诊所"),IFERROR(T840/同类汇总数据!E$7,0),IF(AND($G840="检查版",$H840="口腔诊所"),IFERROR(T840/同类汇总数据!E$8,0),IF(AND($G840="互联网版",$H840="中西医诊所"),IFERROR(T840/同类汇总数据!E$9,0),IF(AND($G840="互联网版",$H840="中医诊所"),IFERROR(T840/同类汇总数据!E$10,0),IF(AND($G840="互联网版",$H840="口腔诊所"),IFERROR(T840/同类汇总数据!E$11,0))))))))))</f>
        <v>0.492202540660444</v>
      </c>
      <c r="AG840" s="61">
        <f>IF(AND($G840="正式版",$H840="中西医诊所"),IFERROR(U840/同类汇总数据!F$3,0),IF(AND($G840="正式版",$H840="中医诊所"),IFERROR(U840/同类汇总数据!F$4,0),IF(AND($G840="正式版",$H840="口腔诊所"),IFERROR(U840/同类汇总数据!F$5,0),IF(AND($G840="检查版",$H840="中西医诊所"),IFERROR(U840/同类汇总数据!F$6,0),IF(AND($G840="检查版",$H840="中医诊所"),IFERROR(U840/同类汇总数据!F$7,0),IF(AND($G840="检查版",$H840="口腔诊所"),IFERROR(U840/同类汇总数据!F$8,0),IF(AND($G840="互联网版",$H840="中西医诊所"),IFERROR(U840/同类汇总数据!F$9,0),IF(AND($G840="互联网版",$H840="中医诊所"),IFERROR(U840/同类汇总数据!F$10,0),IF(AND($G840="互联网版",$H840="口腔诊所"),IFERROR(U840/同类汇总数据!F$11,0))))))))))</f>
        <v>0.521061501974534</v>
      </c>
      <c r="AH840" s="61">
        <f>IF(AND($G840="正式版",$H840="中西医诊所"),IFERROR(V840/同类汇总数据!G$3,0),IF(AND($G840="正式版",$H840="中医诊所"),IFERROR(V840/同类汇总数据!G$4,0),IF(AND($G840="正式版",$H840="口腔诊所"),IFERROR(V840/同类汇总数据!G$5,0),IF(AND($G840="检查版",$H840="中西医诊所"),IFERROR(V840/同类汇总数据!G$6,0),IF(AND($G840="检查版",$H840="中医诊所"),IFERROR(V840/同类汇总数据!G$7,0),IF(AND($G840="检查版",$H840="口腔诊所"),IFERROR(V840/同类汇总数据!G$8,0),IF(AND($G840="互联网版",$H840="中西医诊所"),IFERROR(V840/同类汇总数据!G$9,0),IF(AND($G840="互联网版",$H840="中医诊所"),IFERROR(V840/同类汇总数据!G$10,0),IF(AND($G840="互联网版",$H840="口腔诊所"),IFERROR(V840/同类汇总数据!G$11,0))))))))))</f>
        <v>0.37157040516037</v>
      </c>
      <c r="AI840" s="61">
        <f>IF(AND($G840="正式版",$H840="中西医诊所"),IFERROR(W840/同类汇总数据!H$3,0),IF(AND($G840="正式版",$H840="中医诊所"),IFERROR(W840/同类汇总数据!H$4,0),IF(AND($G840="正式版",$H840="口腔诊所"),IFERROR(W840/同类汇总数据!H$5,0),IF(AND($G840="检查版",$H840="中西医诊所"),IFERROR(W840/同类汇总数据!H$6,0),IF(AND($G840="检查版",$H840="中医诊所"),IFERROR(W840/同类汇总数据!H$7,0),IF(AND($G840="检查版",$H840="口腔诊所"),IFERROR(W840/同类汇总数据!H$8,0),IF(AND($G840="互联网版",$H840="中西医诊所"),IFERROR(W840/同类汇总数据!H$9,0),IF(AND($G840="互联网版",$H840="中医诊所"),IFERROR(W840/同类汇总数据!H$10,0),IF(AND($G840="互联网版",$H840="口腔诊所"),IFERROR(W840/同类汇总数据!H$11,0))))))))))</f>
        <v>0.440247031414267</v>
      </c>
      <c r="AJ840" s="61">
        <f>IF(AND($G840="正式版",$H840="中西医诊所"),IFERROR(X840/同类汇总数据!I$3,0),IF(AND($G840="正式版",$H840="中医诊所"),IFERROR(X840/同类汇总数据!I$4,0),IF(AND($G840="正式版",$H840="口腔诊所"),IFERROR(X840/同类汇总数据!I$5,0),IF(AND($G840="检查版",$H840="中西医诊所"),IFERROR(X840/同类汇总数据!I$6,0),IF(AND($G840="检查版",$H840="中医诊所"),IFERROR(X840/同类汇总数据!I$7,0),IF(AND($G840="检查版",$H840="口腔诊所"),IFERROR(X840/同类汇总数据!I$8,0),IF(AND($G840="互联网版",$H840="中西医诊所"),IFERROR(X840/同类汇总数据!I$9,0),IF(AND($G840="互联网版",$H840="中医诊所"),IFERROR(X840/同类汇总数据!I$10,0),IF(AND($G840="互联网版",$H840="口腔诊所"),IFERROR(X840/同类汇总数据!I$11,0))))))))))</f>
        <v>0.535442570395448</v>
      </c>
      <c r="AK840" s="61">
        <f>IF(AND($G840="正式版",$H840="中西医诊所"),IFERROR(Y840/同类汇总数据!J$3,0),IF(AND($G840="正式版",$H840="中医诊所"),IFERROR(Y840/同类汇总数据!J$4,0),IF(AND($G840="正式版",$H840="口腔诊所"),IFERROR(Y840/同类汇总数据!J$5,0),IF(AND($G840="检查版",$H840="中西医诊所"),IFERROR(Y840/同类汇总数据!J$6,0),IF(AND($G840="检查版",$H840="中医诊所"),IFERROR(Y840/同类汇总数据!J$7,0),IF(AND($G840="检查版",$H840="口腔诊所"),IFERROR(Y840/同类汇总数据!J$8,0),IF(AND($G840="互联网版",$H840="中西医诊所"),IFERROR(Y840/同类汇总数据!J$9,0),IF(AND($G840="互联网版",$H840="中医诊所"),IFERROR(Y840/同类汇总数据!J$10,0),IF(AND($G840="互联网版",$H840="口腔诊所"),IFERROR(Y840/同类汇总数据!J$11,0))))))))))</f>
        <v>0.557199125649156</v>
      </c>
      <c r="AL840" s="62" t="str">
        <f ca="1" t="shared" si="225"/>
        <v>-</v>
      </c>
      <c r="AM840" s="62" t="str">
        <f t="shared" si="226"/>
        <v/>
      </c>
      <c r="AN840" s="5" t="str">
        <f t="shared" si="227"/>
        <v>低于同行50%</v>
      </c>
      <c r="AO840" s="63">
        <f t="shared" si="204"/>
        <v>46103.6388463079</v>
      </c>
      <c r="AP840" s="5" t="str">
        <f t="shared" si="205"/>
        <v/>
      </c>
      <c r="AQ840" s="60">
        <v>45620.8289032407</v>
      </c>
    </row>
    <row r="841" ht="17" spans="1:43">
      <c r="A841" s="5">
        <f t="shared" si="221"/>
        <v>838</v>
      </c>
      <c r="B841" s="55" t="str">
        <f t="shared" si="222"/>
        <v>交易波动较大</v>
      </c>
      <c r="C841" s="2" t="str">
        <f t="shared" si="223"/>
        <v/>
      </c>
      <c r="D841" s="56" t="str">
        <f t="shared" si="224"/>
        <v>即将流失</v>
      </c>
      <c r="E841" s="84" t="s">
        <v>2266</v>
      </c>
      <c r="F841" s="58">
        <v>45620.8374114931</v>
      </c>
      <c r="G841" s="59" t="s">
        <v>38</v>
      </c>
      <c r="H841" s="59" t="s">
        <v>63</v>
      </c>
      <c r="I841" s="59" t="s">
        <v>40</v>
      </c>
      <c r="J841" s="59" t="s">
        <v>45</v>
      </c>
      <c r="K841" s="59" t="s">
        <v>2267</v>
      </c>
      <c r="L841" s="59" t="s">
        <v>2268</v>
      </c>
      <c r="M841" s="60">
        <v>46099.5083449074</v>
      </c>
      <c r="N841" s="60">
        <v>46097.4571152083</v>
      </c>
      <c r="O841" s="60">
        <v>46097.4558652315</v>
      </c>
      <c r="P841" s="60">
        <v>46093.6531574074</v>
      </c>
      <c r="Q841" s="60">
        <v>46093.6574313889</v>
      </c>
      <c r="R841" s="59">
        <v>700</v>
      </c>
      <c r="S841" s="59">
        <v>5196</v>
      </c>
      <c r="T841" s="59">
        <v>11925</v>
      </c>
      <c r="U841" s="59">
        <v>11645</v>
      </c>
      <c r="V841" s="59">
        <v>1</v>
      </c>
      <c r="W841" s="59">
        <v>6</v>
      </c>
      <c r="X841" s="59">
        <v>12</v>
      </c>
      <c r="Y841" s="59">
        <v>11</v>
      </c>
      <c r="Z841" s="85" t="s">
        <v>2269</v>
      </c>
      <c r="AA841" s="59">
        <v>0.067159581</v>
      </c>
      <c r="AB841" s="59">
        <v>1.6177419355</v>
      </c>
      <c r="AC841" s="59">
        <v>-0.5297092288</v>
      </c>
      <c r="AD841" s="61">
        <f>IF(AND($G841="正式版",$H841="中西医诊所"),IFERROR(R841/同类汇总数据!C$3,0),IF(AND($G841="正式版",$H841="中医诊所"),IFERROR(R841/同类汇总数据!C$4,0),IF(AND($G841="正式版",$H841="口腔诊所"),IFERROR(R841/同类汇总数据!C$5,0),IF(AND($G841="检查版",$H841="中西医诊所"),IFERROR(R841/同类汇总数据!C$6,0),IF(AND($G841="检查版",$H841="中医诊所"),IFERROR(R841/同类汇总数据!C$7,0),IF(AND($G841="检查版",$H841="口腔诊所"),IFERROR(R841/同类汇总数据!C$8,0),IF(AND($G841="互联网版",$H841="中西医诊所"),IFERROR(R841/同类汇总数据!C$9,0),IF(AND($G841="互联网版",$H841="中医诊所"),IFERROR(R841/同类汇总数据!C$10,0),IF(AND($G841="互联网版",$H841="口腔诊所"),IFERROR(R841/同类汇总数据!C$11,0))))))))))</f>
        <v>0.0700171961943324</v>
      </c>
      <c r="AE841" s="61">
        <f>IF(AND($G841="正式版",$H841="中西医诊所"),IFERROR(S841/同类汇总数据!D$3,0),IF(AND($G841="正式版",$H841="中医诊所"),IFERROR(S841/同类汇总数据!D$4,0),IF(AND($G841="正式版",$H841="口腔诊所"),IFERROR(S841/同类汇总数据!D$5,0),IF(AND($G841="检查版",$H841="中西医诊所"),IFERROR(S841/同类汇总数据!D$6,0),IF(AND($G841="检查版",$H841="中医诊所"),IFERROR(S841/同类汇总数据!D$7,0),IF(AND($G841="检查版",$H841="口腔诊所"),IFERROR(S841/同类汇总数据!D$8,0),IF(AND($G841="互联网版",$H841="中西医诊所"),IFERROR(S841/同类汇总数据!D$9,0),IF(AND($G841="互联网版",$H841="中医诊所"),IFERROR(S841/同类汇总数据!D$10,0),IF(AND($G841="互联网版",$H841="口腔诊所"),IFERROR(S841/同类汇总数据!D$11,0))))))))))</f>
        <v>0.119638538227109</v>
      </c>
      <c r="AF841" s="61">
        <f>IF(AND($G841="正式版",$H841="中西医诊所"),IFERROR(T841/同类汇总数据!E$3,0),IF(AND($G841="正式版",$H841="中医诊所"),IFERROR(T841/同类汇总数据!E$4,0),IF(AND($G841="正式版",$H841="口腔诊所"),IFERROR(T841/同类汇总数据!E$5,0),IF(AND($G841="检查版",$H841="中西医诊所"),IFERROR(T841/同类汇总数据!E$6,0),IF(AND($G841="检查版",$H841="中医诊所"),IFERROR(T841/同类汇总数据!E$7,0),IF(AND($G841="检查版",$H841="口腔诊所"),IFERROR(T841/同类汇总数据!E$8,0),IF(AND($G841="互联网版",$H841="中西医诊所"),IFERROR(T841/同类汇总数据!E$9,0),IF(AND($G841="互联网版",$H841="中医诊所"),IFERROR(T841/同类汇总数据!E$10,0),IF(AND($G841="互联网版",$H841="口腔诊所"),IFERROR(T841/同类汇总数据!E$11,0))))))))))</f>
        <v>0.107561349802558</v>
      </c>
      <c r="AG841" s="61">
        <f>IF(AND($G841="正式版",$H841="中西医诊所"),IFERROR(U841/同类汇总数据!F$3,0),IF(AND($G841="正式版",$H841="中医诊所"),IFERROR(U841/同类汇总数据!F$4,0),IF(AND($G841="正式版",$H841="口腔诊所"),IFERROR(U841/同类汇总数据!F$5,0),IF(AND($G841="检查版",$H841="中西医诊所"),IFERROR(U841/同类汇总数据!F$6,0),IF(AND($G841="检查版",$H841="中医诊所"),IFERROR(U841/同类汇总数据!F$7,0),IF(AND($G841="检查版",$H841="口腔诊所"),IFERROR(U841/同类汇总数据!F$8,0),IF(AND($G841="互联网版",$H841="中西医诊所"),IFERROR(U841/同类汇总数据!F$9,0),IF(AND($G841="互联网版",$H841="中医诊所"),IFERROR(U841/同类汇总数据!F$10,0),IF(AND($G841="互联网版",$H841="口腔诊所"),IFERROR(U841/同类汇总数据!F$11,0))))))))))</f>
        <v>0.116568904587506</v>
      </c>
      <c r="AH841" s="61">
        <f>IF(AND($G841="正式版",$H841="中西医诊所"),IFERROR(V841/同类汇总数据!G$3,0),IF(AND($G841="正式版",$H841="中医诊所"),IFERROR(V841/同类汇总数据!G$4,0),IF(AND($G841="正式版",$H841="口腔诊所"),IFERROR(V841/同类汇总数据!G$5,0),IF(AND($G841="检查版",$H841="中西医诊所"),IFERROR(V841/同类汇总数据!G$6,0),IF(AND($G841="检查版",$H841="中医诊所"),IFERROR(V841/同类汇总数据!G$7,0),IF(AND($G841="检查版",$H841="口腔诊所"),IFERROR(V841/同类汇总数据!G$8,0),IF(AND($G841="互联网版",$H841="中西医诊所"),IFERROR(V841/同类汇总数据!G$9,0),IF(AND($G841="互联网版",$H841="中医诊所"),IFERROR(V841/同类汇总数据!G$10,0),IF(AND($G841="互联网版",$H841="口腔诊所"),IFERROR(V841/同类汇总数据!G$11,0))))))))))</f>
        <v>0.074314081032074</v>
      </c>
      <c r="AI841" s="61">
        <f>IF(AND($G841="正式版",$H841="中西医诊所"),IFERROR(W841/同类汇总数据!H$3,0),IF(AND($G841="正式版",$H841="中医诊所"),IFERROR(W841/同类汇总数据!H$4,0),IF(AND($G841="正式版",$H841="口腔诊所"),IFERROR(W841/同类汇总数据!H$5,0),IF(AND($G841="检查版",$H841="中西医诊所"),IFERROR(W841/同类汇总数据!H$6,0),IF(AND($G841="检查版",$H841="中医诊所"),IFERROR(W841/同类汇总数据!H$7,0),IF(AND($G841="检查版",$H841="口腔诊所"),IFERROR(W841/同类汇总数据!H$8,0),IF(AND($G841="互联网版",$H841="中西医诊所"),IFERROR(W841/同类汇总数据!H$9,0),IF(AND($G841="互联网版",$H841="中医诊所"),IFERROR(W841/同类汇总数据!H$10,0),IF(AND($G841="互联网版",$H841="口腔诊所"),IFERROR(W841/同类汇总数据!H$11,0))))))))))</f>
        <v>0.105659287539424</v>
      </c>
      <c r="AJ841" s="61">
        <f>IF(AND($G841="正式版",$H841="中西医诊所"),IFERROR(X841/同类汇总数据!I$3,0),IF(AND($G841="正式版",$H841="中医诊所"),IFERROR(X841/同类汇总数据!I$4,0),IF(AND($G841="正式版",$H841="口腔诊所"),IFERROR(X841/同类汇总数据!I$5,0),IF(AND($G841="检查版",$H841="中西医诊所"),IFERROR(X841/同类汇总数据!I$6,0),IF(AND($G841="检查版",$H841="中医诊所"),IFERROR(X841/同类汇总数据!I$7,0),IF(AND($G841="检查版",$H841="口腔诊所"),IFERROR(X841/同类汇总数据!I$8,0),IF(AND($G841="互联网版",$H841="中西医诊所"),IFERROR(X841/同类汇总数据!I$9,0),IF(AND($G841="互联网版",$H841="中医诊所"),IFERROR(X841/同类汇总数据!I$10,0),IF(AND($G841="互联网版",$H841="口腔诊所"),IFERROR(X841/同类汇总数据!I$11,0))))))))))</f>
        <v>0.081333048667663</v>
      </c>
      <c r="AK841" s="61">
        <f>IF(AND($G841="正式版",$H841="中西医诊所"),IFERROR(Y841/同类汇总数据!J$3,0),IF(AND($G841="正式版",$H841="中医诊所"),IFERROR(Y841/同类汇总数据!J$4,0),IF(AND($G841="正式版",$H841="口腔诊所"),IFERROR(Y841/同类汇总数据!J$5,0),IF(AND($G841="检查版",$H841="中西医诊所"),IFERROR(Y841/同类汇总数据!J$6,0),IF(AND($G841="检查版",$H841="中医诊所"),IFERROR(Y841/同类汇总数据!J$7,0),IF(AND($G841="检查版",$H841="口腔诊所"),IFERROR(Y841/同类汇总数据!J$8,0),IF(AND($G841="互联网版",$H841="中西医诊所"),IFERROR(Y841/同类汇总数据!J$9,0),IF(AND($G841="互联网版",$H841="中医诊所"),IFERROR(Y841/同类汇总数据!J$10,0),IF(AND($G841="互联网版",$H841="口腔诊所"),IFERROR(Y841/同类汇总数据!J$11,0))))))))))</f>
        <v>0.0828268970559556</v>
      </c>
      <c r="AL841" s="62" t="str">
        <f ca="1" t="shared" si="225"/>
        <v>-</v>
      </c>
      <c r="AM841" s="62" t="str">
        <f t="shared" si="226"/>
        <v>低于同行20%</v>
      </c>
      <c r="AN841" s="5" t="str">
        <f t="shared" si="227"/>
        <v>低于同行20%</v>
      </c>
      <c r="AO841" s="63">
        <f t="shared" si="204"/>
        <v>46099.5083449074</v>
      </c>
      <c r="AP841" s="5" t="str">
        <f t="shared" si="205"/>
        <v/>
      </c>
      <c r="AQ841" s="60">
        <v>45620.8313941551</v>
      </c>
    </row>
    <row r="842" ht="17" spans="1:43">
      <c r="A842" s="5">
        <f t="shared" ref="A842:A851" si="228">ROW()-3</f>
        <v>839</v>
      </c>
      <c r="B842" s="55" t="str">
        <f t="shared" ref="B842:B862" si="229">IF(V842=0,"无交易",IF(AND(Y842&lt;=-0.2,Z842&lt;=-0.2,AA842&lt;=-0.2),"连续三月交易下滑",IF(AND(Y842&gt;=0.2,Z842&gt;=0.2,AA842&gt;=0.2),"连续三月交易上升",IF(AND(Y842&lt;0.2,Y842&gt;-0.2,Z842&lt;0.2,Z842&gt;-0.2,AA842&lt;0.2,AA842&gt;-0.2),"交易平稳",IF(OR(ABS(Y842-Z842)&gt;=0.2,ABS(Z842-AA842)&gt;=0.2),"交易波动较大","-")))))</f>
        <v>无交易</v>
      </c>
      <c r="C842" s="2" t="str">
        <f t="shared" ref="C842:C862" si="230">IF(AA842&lt;=-0.5,"本月交易额降超50%",IF(AA842&lt;=-0.2,"本月交易额降超20%",""))</f>
        <v/>
      </c>
      <c r="D842" s="56" t="str">
        <f t="shared" ref="D842:D862" si="231">IF(DATEDIF(AO842,$B$1,"d")&gt;30,"流失",IF(AND(DATEDIF(AO842,$B$1,"d")&gt;7,DATEDIF(AO842,$B$1,"d")&lt;=30),"可能流失",IF(AND(DATEDIF(AO842,$B$1,"d")&lt;=7,DATEDIF(AO842,$B$1,"d")&gt;3),"即将流失","-")))</f>
        <v>流失</v>
      </c>
      <c r="E842" s="84" t="s">
        <v>2270</v>
      </c>
      <c r="F842" s="58">
        <v>45621.5647222454</v>
      </c>
      <c r="G842" s="59" t="s">
        <v>38</v>
      </c>
      <c r="H842" s="59" t="s">
        <v>39</v>
      </c>
      <c r="I842" s="59" t="s">
        <v>40</v>
      </c>
      <c r="J842" s="59" t="s">
        <v>102</v>
      </c>
      <c r="K842" s="59" t="s">
        <v>2271</v>
      </c>
      <c r="L842" s="59" t="s">
        <v>104</v>
      </c>
      <c r="M842" s="60">
        <v>45952.7554398148</v>
      </c>
      <c r="N842" s="60">
        <v>45948.8190095833</v>
      </c>
      <c r="O842" s="60">
        <v>45950.6969652662</v>
      </c>
      <c r="P842" s="60"/>
      <c r="Q842" s="60">
        <v>45948.8190177083</v>
      </c>
      <c r="R842" s="59"/>
      <c r="S842" s="59"/>
      <c r="T842" s="59"/>
      <c r="U842" s="59"/>
      <c r="V842" s="59"/>
      <c r="W842" s="59"/>
      <c r="X842" s="59"/>
      <c r="Y842" s="59"/>
      <c r="Z842" s="59"/>
      <c r="AA842" s="59"/>
      <c r="AB842" s="59"/>
      <c r="AC842" s="59"/>
      <c r="AD842" s="61">
        <f>IF(AND($G842="正式版",$H842="中西医诊所"),IFERROR(R842/同类汇总数据!C$3,0),IF(AND($G842="正式版",$H842="中医诊所"),IFERROR(R842/同类汇总数据!C$4,0),IF(AND($G842="正式版",$H842="口腔诊所"),IFERROR(R842/同类汇总数据!C$5,0),IF(AND($G842="检查版",$H842="中西医诊所"),IFERROR(R842/同类汇总数据!C$6,0),IF(AND($G842="检查版",$H842="中医诊所"),IFERROR(R842/同类汇总数据!C$7,0),IF(AND($G842="检查版",$H842="口腔诊所"),IFERROR(R842/同类汇总数据!C$8,0),IF(AND($G842="互联网版",$H842="中西医诊所"),IFERROR(R842/同类汇总数据!C$9,0),IF(AND($G842="互联网版",$H842="中医诊所"),IFERROR(R842/同类汇总数据!C$10,0),IF(AND($G842="互联网版",$H842="口腔诊所"),IFERROR(R842/同类汇总数据!C$11,0))))))))))</f>
        <v>0</v>
      </c>
      <c r="AE842" s="61">
        <f>IF(AND($G842="正式版",$H842="中西医诊所"),IFERROR(S842/同类汇总数据!D$3,0),IF(AND($G842="正式版",$H842="中医诊所"),IFERROR(S842/同类汇总数据!D$4,0),IF(AND($G842="正式版",$H842="口腔诊所"),IFERROR(S842/同类汇总数据!D$5,0),IF(AND($G842="检查版",$H842="中西医诊所"),IFERROR(S842/同类汇总数据!D$6,0),IF(AND($G842="检查版",$H842="中医诊所"),IFERROR(S842/同类汇总数据!D$7,0),IF(AND($G842="检查版",$H842="口腔诊所"),IFERROR(S842/同类汇总数据!D$8,0),IF(AND($G842="互联网版",$H842="中西医诊所"),IFERROR(S842/同类汇总数据!D$9,0),IF(AND($G842="互联网版",$H842="中医诊所"),IFERROR(S842/同类汇总数据!D$10,0),IF(AND($G842="互联网版",$H842="口腔诊所"),IFERROR(S842/同类汇总数据!D$11,0))))))))))</f>
        <v>0</v>
      </c>
      <c r="AF842" s="61">
        <f>IF(AND($G842="正式版",$H842="中西医诊所"),IFERROR(T842/同类汇总数据!E$3,0),IF(AND($G842="正式版",$H842="中医诊所"),IFERROR(T842/同类汇总数据!E$4,0),IF(AND($G842="正式版",$H842="口腔诊所"),IFERROR(T842/同类汇总数据!E$5,0),IF(AND($G842="检查版",$H842="中西医诊所"),IFERROR(T842/同类汇总数据!E$6,0),IF(AND($G842="检查版",$H842="中医诊所"),IFERROR(T842/同类汇总数据!E$7,0),IF(AND($G842="检查版",$H842="口腔诊所"),IFERROR(T842/同类汇总数据!E$8,0),IF(AND($G842="互联网版",$H842="中西医诊所"),IFERROR(T842/同类汇总数据!E$9,0),IF(AND($G842="互联网版",$H842="中医诊所"),IFERROR(T842/同类汇总数据!E$10,0),IF(AND($G842="互联网版",$H842="口腔诊所"),IFERROR(T842/同类汇总数据!E$11,0))))))))))</f>
        <v>0</v>
      </c>
      <c r="AG842" s="61">
        <f>IF(AND($G842="正式版",$H842="中西医诊所"),IFERROR(U842/同类汇总数据!F$3,0),IF(AND($G842="正式版",$H842="中医诊所"),IFERROR(U842/同类汇总数据!F$4,0),IF(AND($G842="正式版",$H842="口腔诊所"),IFERROR(U842/同类汇总数据!F$5,0),IF(AND($G842="检查版",$H842="中西医诊所"),IFERROR(U842/同类汇总数据!F$6,0),IF(AND($G842="检查版",$H842="中医诊所"),IFERROR(U842/同类汇总数据!F$7,0),IF(AND($G842="检查版",$H842="口腔诊所"),IFERROR(U842/同类汇总数据!F$8,0),IF(AND($G842="互联网版",$H842="中西医诊所"),IFERROR(U842/同类汇总数据!F$9,0),IF(AND($G842="互联网版",$H842="中医诊所"),IFERROR(U842/同类汇总数据!F$10,0),IF(AND($G842="互联网版",$H842="口腔诊所"),IFERROR(U842/同类汇总数据!F$11,0))))))))))</f>
        <v>0</v>
      </c>
      <c r="AH842" s="61">
        <f>IF(AND($G842="正式版",$H842="中西医诊所"),IFERROR(V842/同类汇总数据!G$3,0),IF(AND($G842="正式版",$H842="中医诊所"),IFERROR(V842/同类汇总数据!G$4,0),IF(AND($G842="正式版",$H842="口腔诊所"),IFERROR(V842/同类汇总数据!G$5,0),IF(AND($G842="检查版",$H842="中西医诊所"),IFERROR(V842/同类汇总数据!G$6,0),IF(AND($G842="检查版",$H842="中医诊所"),IFERROR(V842/同类汇总数据!G$7,0),IF(AND($G842="检查版",$H842="口腔诊所"),IFERROR(V842/同类汇总数据!G$8,0),IF(AND($G842="互联网版",$H842="中西医诊所"),IFERROR(V842/同类汇总数据!G$9,0),IF(AND($G842="互联网版",$H842="中医诊所"),IFERROR(V842/同类汇总数据!G$10,0),IF(AND($G842="互联网版",$H842="口腔诊所"),IFERROR(V842/同类汇总数据!G$11,0))))))))))</f>
        <v>0</v>
      </c>
      <c r="AI842" s="61">
        <f>IF(AND($G842="正式版",$H842="中西医诊所"),IFERROR(W842/同类汇总数据!H$3,0),IF(AND($G842="正式版",$H842="中医诊所"),IFERROR(W842/同类汇总数据!H$4,0),IF(AND($G842="正式版",$H842="口腔诊所"),IFERROR(W842/同类汇总数据!H$5,0),IF(AND($G842="检查版",$H842="中西医诊所"),IFERROR(W842/同类汇总数据!H$6,0),IF(AND($G842="检查版",$H842="中医诊所"),IFERROR(W842/同类汇总数据!H$7,0),IF(AND($G842="检查版",$H842="口腔诊所"),IFERROR(W842/同类汇总数据!H$8,0),IF(AND($G842="互联网版",$H842="中西医诊所"),IFERROR(W842/同类汇总数据!H$9,0),IF(AND($G842="互联网版",$H842="中医诊所"),IFERROR(W842/同类汇总数据!H$10,0),IF(AND($G842="互联网版",$H842="口腔诊所"),IFERROR(W842/同类汇总数据!H$11,0))))))))))</f>
        <v>0</v>
      </c>
      <c r="AJ842" s="61">
        <f>IF(AND($G842="正式版",$H842="中西医诊所"),IFERROR(X842/同类汇总数据!I$3,0),IF(AND($G842="正式版",$H842="中医诊所"),IFERROR(X842/同类汇总数据!I$4,0),IF(AND($G842="正式版",$H842="口腔诊所"),IFERROR(X842/同类汇总数据!I$5,0),IF(AND($G842="检查版",$H842="中西医诊所"),IFERROR(X842/同类汇总数据!I$6,0),IF(AND($G842="检查版",$H842="中医诊所"),IFERROR(X842/同类汇总数据!I$7,0),IF(AND($G842="检查版",$H842="口腔诊所"),IFERROR(X842/同类汇总数据!I$8,0),IF(AND($G842="互联网版",$H842="中西医诊所"),IFERROR(X842/同类汇总数据!I$9,0),IF(AND($G842="互联网版",$H842="中医诊所"),IFERROR(X842/同类汇总数据!I$10,0),IF(AND($G842="互联网版",$H842="口腔诊所"),IFERROR(X842/同类汇总数据!I$11,0))))))))))</f>
        <v>0</v>
      </c>
      <c r="AK842" s="61">
        <f>IF(AND($G842="正式版",$H842="中西医诊所"),IFERROR(Y842/同类汇总数据!J$3,0),IF(AND($G842="正式版",$H842="中医诊所"),IFERROR(Y842/同类汇总数据!J$4,0),IF(AND($G842="正式版",$H842="口腔诊所"),IFERROR(Y842/同类汇总数据!J$5,0),IF(AND($G842="检查版",$H842="中西医诊所"),IFERROR(Y842/同类汇总数据!J$6,0),IF(AND($G842="检查版",$H842="中医诊所"),IFERROR(Y842/同类汇总数据!J$7,0),IF(AND($G842="检查版",$H842="口腔诊所"),IFERROR(Y842/同类汇总数据!J$8,0),IF(AND($G842="互联网版",$H842="中西医诊所"),IFERROR(Y842/同类汇总数据!J$9,0),IF(AND($G842="互联网版",$H842="中医诊所"),IFERROR(Y842/同类汇总数据!J$10,0),IF(AND($G842="互联网版",$H842="口腔诊所"),IFERROR(Y842/同类汇总数据!J$11,0))))))))))</f>
        <v>0</v>
      </c>
      <c r="AL842" s="62" t="str">
        <f ca="1" t="shared" ref="AL842:AL862" si="232">IF(YEAR(AO842)&lt;YEAR(TODAY()),"今年内未操作",IF(DATEDIF(AO842,$B$1,"d")&gt;90,"最近三月未操作",IF(DATEDIF(AO842,$B$1,"d")&gt;30,"最近一月未操作",IF(DATEDIF(AO842,$B$1,"d")&gt;7,"最近一周未操作","-"))))</f>
        <v>今年内未操作</v>
      </c>
      <c r="AM842" s="62" t="str">
        <f t="shared" ref="AM842:AM862" si="233">IF(AE842&lt;0.2,"低于同行20%",IF(AE842&lt;0.5,"低于同行50%",IF(AE842&gt;=2,"高于同行100%",IF(AE842&gt;=1.5,"高于同行150%",IF(AE842&gt;=1.2,"高于同行20%","")))))</f>
        <v>低于同行20%</v>
      </c>
      <c r="AN842" s="5" t="str">
        <f t="shared" ref="AN842:AN862" si="234">IF(AI842&lt;0.2,"低于同行20%",IF(AI842&lt;0.5,"低于同行50%",IF(AI842&gt;=2,"高于同行100%",IF(AI842&gt;=1.5,"高于同行150%",IF(AI842&gt;=1.2,"高于同行20%","")))))</f>
        <v>低于同行20%</v>
      </c>
      <c r="AO842" s="63">
        <f t="shared" si="204"/>
        <v>45952.7554398148</v>
      </c>
      <c r="AP842" s="5" t="str">
        <f t="shared" si="205"/>
        <v/>
      </c>
      <c r="AQ842" s="60">
        <v>45620.8328424421</v>
      </c>
    </row>
    <row r="843" ht="17" spans="1:43">
      <c r="A843" s="5">
        <f t="shared" si="228"/>
        <v>840</v>
      </c>
      <c r="B843" s="55" t="str">
        <f t="shared" si="229"/>
        <v>无交易</v>
      </c>
      <c r="C843" s="2" t="str">
        <f t="shared" si="230"/>
        <v/>
      </c>
      <c r="D843" s="56" t="str">
        <f t="shared" si="231"/>
        <v>-</v>
      </c>
      <c r="E843" s="84" t="s">
        <v>2272</v>
      </c>
      <c r="F843" s="58">
        <v>45621.5974033333</v>
      </c>
      <c r="G843" s="59" t="s">
        <v>38</v>
      </c>
      <c r="H843" s="59" t="s">
        <v>66</v>
      </c>
      <c r="I843" s="59" t="s">
        <v>40</v>
      </c>
      <c r="J843" s="59" t="s">
        <v>85</v>
      </c>
      <c r="K843" s="59" t="s">
        <v>2273</v>
      </c>
      <c r="L843" s="59" t="s">
        <v>2274</v>
      </c>
      <c r="M843" s="60">
        <v>46104.3920833333</v>
      </c>
      <c r="N843" s="60">
        <v>45882.7761546296</v>
      </c>
      <c r="O843" s="60">
        <v>45882.7664965741</v>
      </c>
      <c r="P843" s="60">
        <v>45833.6801123958</v>
      </c>
      <c r="Q843" s="60">
        <v>45844.7801750694</v>
      </c>
      <c r="R843" s="59"/>
      <c r="S843" s="59"/>
      <c r="T843" s="59"/>
      <c r="U843" s="59"/>
      <c r="V843" s="59"/>
      <c r="W843" s="59"/>
      <c r="X843" s="59"/>
      <c r="Y843" s="59"/>
      <c r="Z843" s="59"/>
      <c r="AA843" s="59"/>
      <c r="AB843" s="59"/>
      <c r="AC843" s="59"/>
      <c r="AD843" s="61">
        <f>IF(AND($G843="正式版",$H843="中西医诊所"),IFERROR(R843/同类汇总数据!C$3,0),IF(AND($G843="正式版",$H843="中医诊所"),IFERROR(R843/同类汇总数据!C$4,0),IF(AND($G843="正式版",$H843="口腔诊所"),IFERROR(R843/同类汇总数据!C$5,0),IF(AND($G843="检查版",$H843="中西医诊所"),IFERROR(R843/同类汇总数据!C$6,0),IF(AND($G843="检查版",$H843="中医诊所"),IFERROR(R843/同类汇总数据!C$7,0),IF(AND($G843="检查版",$H843="口腔诊所"),IFERROR(R843/同类汇总数据!C$8,0),IF(AND($G843="互联网版",$H843="中西医诊所"),IFERROR(R843/同类汇总数据!C$9,0),IF(AND($G843="互联网版",$H843="中医诊所"),IFERROR(R843/同类汇总数据!C$10,0),IF(AND($G843="互联网版",$H843="口腔诊所"),IFERROR(R843/同类汇总数据!C$11,0))))))))))</f>
        <v>0</v>
      </c>
      <c r="AE843" s="61">
        <f>IF(AND($G843="正式版",$H843="中西医诊所"),IFERROR(S843/同类汇总数据!D$3,0),IF(AND($G843="正式版",$H843="中医诊所"),IFERROR(S843/同类汇总数据!D$4,0),IF(AND($G843="正式版",$H843="口腔诊所"),IFERROR(S843/同类汇总数据!D$5,0),IF(AND($G843="检查版",$H843="中西医诊所"),IFERROR(S843/同类汇总数据!D$6,0),IF(AND($G843="检查版",$H843="中医诊所"),IFERROR(S843/同类汇总数据!D$7,0),IF(AND($G843="检查版",$H843="口腔诊所"),IFERROR(S843/同类汇总数据!D$8,0),IF(AND($G843="互联网版",$H843="中西医诊所"),IFERROR(S843/同类汇总数据!D$9,0),IF(AND($G843="互联网版",$H843="中医诊所"),IFERROR(S843/同类汇总数据!D$10,0),IF(AND($G843="互联网版",$H843="口腔诊所"),IFERROR(S843/同类汇总数据!D$11,0))))))))))</f>
        <v>0</v>
      </c>
      <c r="AF843" s="61">
        <f>IF(AND($G843="正式版",$H843="中西医诊所"),IFERROR(T843/同类汇总数据!E$3,0),IF(AND($G843="正式版",$H843="中医诊所"),IFERROR(T843/同类汇总数据!E$4,0),IF(AND($G843="正式版",$H843="口腔诊所"),IFERROR(T843/同类汇总数据!E$5,0),IF(AND($G843="检查版",$H843="中西医诊所"),IFERROR(T843/同类汇总数据!E$6,0),IF(AND($G843="检查版",$H843="中医诊所"),IFERROR(T843/同类汇总数据!E$7,0),IF(AND($G843="检查版",$H843="口腔诊所"),IFERROR(T843/同类汇总数据!E$8,0),IF(AND($G843="互联网版",$H843="中西医诊所"),IFERROR(T843/同类汇总数据!E$9,0),IF(AND($G843="互联网版",$H843="中医诊所"),IFERROR(T843/同类汇总数据!E$10,0),IF(AND($G843="互联网版",$H843="口腔诊所"),IFERROR(T843/同类汇总数据!E$11,0))))))))))</f>
        <v>0</v>
      </c>
      <c r="AG843" s="61">
        <f>IF(AND($G843="正式版",$H843="中西医诊所"),IFERROR(U843/同类汇总数据!F$3,0),IF(AND($G843="正式版",$H843="中医诊所"),IFERROR(U843/同类汇总数据!F$4,0),IF(AND($G843="正式版",$H843="口腔诊所"),IFERROR(U843/同类汇总数据!F$5,0),IF(AND($G843="检查版",$H843="中西医诊所"),IFERROR(U843/同类汇总数据!F$6,0),IF(AND($G843="检查版",$H843="中医诊所"),IFERROR(U843/同类汇总数据!F$7,0),IF(AND($G843="检查版",$H843="口腔诊所"),IFERROR(U843/同类汇总数据!F$8,0),IF(AND($G843="互联网版",$H843="中西医诊所"),IFERROR(U843/同类汇总数据!F$9,0),IF(AND($G843="互联网版",$H843="中医诊所"),IFERROR(U843/同类汇总数据!F$10,0),IF(AND($G843="互联网版",$H843="口腔诊所"),IFERROR(U843/同类汇总数据!F$11,0))))))))))</f>
        <v>0</v>
      </c>
      <c r="AH843" s="61">
        <f>IF(AND($G843="正式版",$H843="中西医诊所"),IFERROR(V843/同类汇总数据!G$3,0),IF(AND($G843="正式版",$H843="中医诊所"),IFERROR(V843/同类汇总数据!G$4,0),IF(AND($G843="正式版",$H843="口腔诊所"),IFERROR(V843/同类汇总数据!G$5,0),IF(AND($G843="检查版",$H843="中西医诊所"),IFERROR(V843/同类汇总数据!G$6,0),IF(AND($G843="检查版",$H843="中医诊所"),IFERROR(V843/同类汇总数据!G$7,0),IF(AND($G843="检查版",$H843="口腔诊所"),IFERROR(V843/同类汇总数据!G$8,0),IF(AND($G843="互联网版",$H843="中西医诊所"),IFERROR(V843/同类汇总数据!G$9,0),IF(AND($G843="互联网版",$H843="中医诊所"),IFERROR(V843/同类汇总数据!G$10,0),IF(AND($G843="互联网版",$H843="口腔诊所"),IFERROR(V843/同类汇总数据!G$11,0))))))))))</f>
        <v>0</v>
      </c>
      <c r="AI843" s="61">
        <f>IF(AND($G843="正式版",$H843="中西医诊所"),IFERROR(W843/同类汇总数据!H$3,0),IF(AND($G843="正式版",$H843="中医诊所"),IFERROR(W843/同类汇总数据!H$4,0),IF(AND($G843="正式版",$H843="口腔诊所"),IFERROR(W843/同类汇总数据!H$5,0),IF(AND($G843="检查版",$H843="中西医诊所"),IFERROR(W843/同类汇总数据!H$6,0),IF(AND($G843="检查版",$H843="中医诊所"),IFERROR(W843/同类汇总数据!H$7,0),IF(AND($G843="检查版",$H843="口腔诊所"),IFERROR(W843/同类汇总数据!H$8,0),IF(AND($G843="互联网版",$H843="中西医诊所"),IFERROR(W843/同类汇总数据!H$9,0),IF(AND($G843="互联网版",$H843="中医诊所"),IFERROR(W843/同类汇总数据!H$10,0),IF(AND($G843="互联网版",$H843="口腔诊所"),IFERROR(W843/同类汇总数据!H$11,0))))))))))</f>
        <v>0</v>
      </c>
      <c r="AJ843" s="61">
        <f>IF(AND($G843="正式版",$H843="中西医诊所"),IFERROR(X843/同类汇总数据!I$3,0),IF(AND($G843="正式版",$H843="中医诊所"),IFERROR(X843/同类汇总数据!I$4,0),IF(AND($G843="正式版",$H843="口腔诊所"),IFERROR(X843/同类汇总数据!I$5,0),IF(AND($G843="检查版",$H843="中西医诊所"),IFERROR(X843/同类汇总数据!I$6,0),IF(AND($G843="检查版",$H843="中医诊所"),IFERROR(X843/同类汇总数据!I$7,0),IF(AND($G843="检查版",$H843="口腔诊所"),IFERROR(X843/同类汇总数据!I$8,0),IF(AND($G843="互联网版",$H843="中西医诊所"),IFERROR(X843/同类汇总数据!I$9,0),IF(AND($G843="互联网版",$H843="中医诊所"),IFERROR(X843/同类汇总数据!I$10,0),IF(AND($G843="互联网版",$H843="口腔诊所"),IFERROR(X843/同类汇总数据!I$11,0))))))))))</f>
        <v>0</v>
      </c>
      <c r="AK843" s="61">
        <f>IF(AND($G843="正式版",$H843="中西医诊所"),IFERROR(Y843/同类汇总数据!J$3,0),IF(AND($G843="正式版",$H843="中医诊所"),IFERROR(Y843/同类汇总数据!J$4,0),IF(AND($G843="正式版",$H843="口腔诊所"),IFERROR(Y843/同类汇总数据!J$5,0),IF(AND($G843="检查版",$H843="中西医诊所"),IFERROR(Y843/同类汇总数据!J$6,0),IF(AND($G843="检查版",$H843="中医诊所"),IFERROR(Y843/同类汇总数据!J$7,0),IF(AND($G843="检查版",$H843="口腔诊所"),IFERROR(Y843/同类汇总数据!J$8,0),IF(AND($G843="互联网版",$H843="中西医诊所"),IFERROR(Y843/同类汇总数据!J$9,0),IF(AND($G843="互联网版",$H843="中医诊所"),IFERROR(Y843/同类汇总数据!J$10,0),IF(AND($G843="互联网版",$H843="口腔诊所"),IFERROR(Y843/同类汇总数据!J$11,0))))))))))</f>
        <v>0</v>
      </c>
      <c r="AL843" s="62" t="str">
        <f ca="1" t="shared" si="232"/>
        <v>-</v>
      </c>
      <c r="AM843" s="62" t="str">
        <f t="shared" si="233"/>
        <v>低于同行20%</v>
      </c>
      <c r="AN843" s="5" t="str">
        <f t="shared" si="234"/>
        <v>低于同行20%</v>
      </c>
      <c r="AO843" s="63">
        <f t="shared" si="204"/>
        <v>46104.3920833333</v>
      </c>
      <c r="AP843" s="5" t="str">
        <f t="shared" si="205"/>
        <v/>
      </c>
      <c r="AQ843" s="60">
        <v>45620.8351652546</v>
      </c>
    </row>
    <row r="844" ht="17" spans="1:43">
      <c r="A844" s="5">
        <f t="shared" si="228"/>
        <v>841</v>
      </c>
      <c r="B844" s="55" t="str">
        <f t="shared" si="229"/>
        <v>交易波动较大</v>
      </c>
      <c r="C844" s="2" t="str">
        <f t="shared" si="230"/>
        <v>本月交易额降超20%</v>
      </c>
      <c r="D844" s="56" t="str">
        <f t="shared" si="231"/>
        <v>-</v>
      </c>
      <c r="E844" s="84" t="s">
        <v>2275</v>
      </c>
      <c r="F844" s="58">
        <v>45621.8245356366</v>
      </c>
      <c r="G844" s="59" t="s">
        <v>38</v>
      </c>
      <c r="H844" s="59" t="s">
        <v>63</v>
      </c>
      <c r="I844" s="59" t="s">
        <v>40</v>
      </c>
      <c r="J844" s="59" t="s">
        <v>121</v>
      </c>
      <c r="K844" s="59" t="s">
        <v>2276</v>
      </c>
      <c r="L844" s="59"/>
      <c r="M844" s="60">
        <v>46102.3942824074</v>
      </c>
      <c r="N844" s="60">
        <v>46102.4939561806</v>
      </c>
      <c r="O844" s="60">
        <v>46102.491858287</v>
      </c>
      <c r="P844" s="60">
        <v>46032.5882195023</v>
      </c>
      <c r="Q844" s="60">
        <v>46102.4951116551</v>
      </c>
      <c r="R844" s="59">
        <v>474.48</v>
      </c>
      <c r="S844" s="59">
        <v>931.88</v>
      </c>
      <c r="T844" s="59">
        <v>3376.78</v>
      </c>
      <c r="U844" s="59">
        <v>3175.93</v>
      </c>
      <c r="V844" s="59">
        <v>3</v>
      </c>
      <c r="W844" s="59">
        <v>7</v>
      </c>
      <c r="X844" s="59">
        <v>19</v>
      </c>
      <c r="Y844" s="59">
        <v>18</v>
      </c>
      <c r="Z844" s="59">
        <v>226.8521428571</v>
      </c>
      <c r="AA844" s="59">
        <v>-0.4777042932</v>
      </c>
      <c r="AB844" s="59">
        <v>1.7004691993</v>
      </c>
      <c r="AC844" s="59">
        <v>-0.5734392149</v>
      </c>
      <c r="AD844" s="61">
        <f>IF(AND($G844="正式版",$H844="中西医诊所"),IFERROR(R844/同类汇总数据!C$3,0),IF(AND($G844="正式版",$H844="中医诊所"),IFERROR(R844/同类汇总数据!C$4,0),IF(AND($G844="正式版",$H844="口腔诊所"),IFERROR(R844/同类汇总数据!C$5,0),IF(AND($G844="检查版",$H844="中西医诊所"),IFERROR(R844/同类汇总数据!C$6,0),IF(AND($G844="检查版",$H844="中医诊所"),IFERROR(R844/同类汇总数据!C$7,0),IF(AND($G844="检查版",$H844="口腔诊所"),IFERROR(R844/同类汇总数据!C$8,0),IF(AND($G844="互联网版",$H844="中西医诊所"),IFERROR(R844/同类汇总数据!C$9,0),IF(AND($G844="互联网版",$H844="中医诊所"),IFERROR(R844/同类汇总数据!C$10,0),IF(AND($G844="互联网版",$H844="口腔诊所"),IFERROR(R844/同类汇总数据!C$11,0))))))))))</f>
        <v>0.0474596560718383</v>
      </c>
      <c r="AE844" s="61">
        <f>IF(AND($G844="正式版",$H844="中西医诊所"),IFERROR(S844/同类汇总数据!D$3,0),IF(AND($G844="正式版",$H844="中医诊所"),IFERROR(S844/同类汇总数据!D$4,0),IF(AND($G844="正式版",$H844="口腔诊所"),IFERROR(S844/同类汇总数据!D$5,0),IF(AND($G844="检查版",$H844="中西医诊所"),IFERROR(S844/同类汇总数据!D$6,0),IF(AND($G844="检查版",$H844="中医诊所"),IFERROR(S844/同类汇总数据!D$7,0),IF(AND($G844="检查版",$H844="口腔诊所"),IFERROR(S844/同类汇总数据!D$8,0),IF(AND($G844="互联网版",$H844="中西医诊所"),IFERROR(S844/同类汇总数据!D$9,0),IF(AND($G844="互联网版",$H844="中医诊所"),IFERROR(S844/同类汇总数据!D$10,0),IF(AND($G844="互联网版",$H844="口腔诊所"),IFERROR(S844/同类汇总数据!D$11,0))))))))))</f>
        <v>0.0214566514632561</v>
      </c>
      <c r="AF844" s="61">
        <f>IF(AND($G844="正式版",$H844="中西医诊所"),IFERROR(T844/同类汇总数据!E$3,0),IF(AND($G844="正式版",$H844="中医诊所"),IFERROR(T844/同类汇总数据!E$4,0),IF(AND($G844="正式版",$H844="口腔诊所"),IFERROR(T844/同类汇总数据!E$5,0),IF(AND($G844="检查版",$H844="中西医诊所"),IFERROR(T844/同类汇总数据!E$6,0),IF(AND($G844="检查版",$H844="中医诊所"),IFERROR(T844/同类汇总数据!E$7,0),IF(AND($G844="检查版",$H844="口腔诊所"),IFERROR(T844/同类汇总数据!E$8,0),IF(AND($G844="互联网版",$H844="中西医诊所"),IFERROR(T844/同类汇总数据!E$9,0),IF(AND($G844="互联网版",$H844="中医诊所"),IFERROR(T844/同类汇总数据!E$10,0),IF(AND($G844="互联网版",$H844="口腔诊所"),IFERROR(T844/同类汇总数据!E$11,0))))))))))</f>
        <v>0.0304579467326023</v>
      </c>
      <c r="AG844" s="61">
        <f>IF(AND($G844="正式版",$H844="中西医诊所"),IFERROR(U844/同类汇总数据!F$3,0),IF(AND($G844="正式版",$H844="中医诊所"),IFERROR(U844/同类汇总数据!F$4,0),IF(AND($G844="正式版",$H844="口腔诊所"),IFERROR(U844/同类汇总数据!F$5,0),IF(AND($G844="检查版",$H844="中西医诊所"),IFERROR(U844/同类汇总数据!F$6,0),IF(AND($G844="检查版",$H844="中医诊所"),IFERROR(U844/同类汇总数据!F$7,0),IF(AND($G844="检查版",$H844="口腔诊所"),IFERROR(U844/同类汇总数据!F$8,0),IF(AND($G844="互联网版",$H844="中西医诊所"),IFERROR(U844/同类汇总数据!F$9,0),IF(AND($G844="互联网版",$H844="中医诊所"),IFERROR(U844/同类汇总数据!F$10,0),IF(AND($G844="互联网版",$H844="口腔诊所"),IFERROR(U844/同类汇总数据!F$11,0))))))))))</f>
        <v>0.0317917287373635</v>
      </c>
      <c r="AH844" s="61">
        <f>IF(AND($G844="正式版",$H844="中西医诊所"),IFERROR(V844/同类汇总数据!G$3,0),IF(AND($G844="正式版",$H844="中医诊所"),IFERROR(V844/同类汇总数据!G$4,0),IF(AND($G844="正式版",$H844="口腔诊所"),IFERROR(V844/同类汇总数据!G$5,0),IF(AND($G844="检查版",$H844="中西医诊所"),IFERROR(V844/同类汇总数据!G$6,0),IF(AND($G844="检查版",$H844="中医诊所"),IFERROR(V844/同类汇总数据!G$7,0),IF(AND($G844="检查版",$H844="口腔诊所"),IFERROR(V844/同类汇总数据!G$8,0),IF(AND($G844="互联网版",$H844="中西医诊所"),IFERROR(V844/同类汇总数据!G$9,0),IF(AND($G844="互联网版",$H844="中医诊所"),IFERROR(V844/同类汇总数据!G$10,0),IF(AND($G844="互联网版",$H844="口腔诊所"),IFERROR(V844/同类汇总数据!G$11,0))))))))))</f>
        <v>0.222942243096222</v>
      </c>
      <c r="AI844" s="61">
        <f>IF(AND($G844="正式版",$H844="中西医诊所"),IFERROR(W844/同类汇总数据!H$3,0),IF(AND($G844="正式版",$H844="中医诊所"),IFERROR(W844/同类汇总数据!H$4,0),IF(AND($G844="正式版",$H844="口腔诊所"),IFERROR(W844/同类汇总数据!H$5,0),IF(AND($G844="检查版",$H844="中西医诊所"),IFERROR(W844/同类汇总数据!H$6,0),IF(AND($G844="检查版",$H844="中医诊所"),IFERROR(W844/同类汇总数据!H$7,0),IF(AND($G844="检查版",$H844="口腔诊所"),IFERROR(W844/同类汇总数据!H$8,0),IF(AND($G844="互联网版",$H844="中西医诊所"),IFERROR(W844/同类汇总数据!H$9,0),IF(AND($G844="互联网版",$H844="中医诊所"),IFERROR(W844/同类汇总数据!H$10,0),IF(AND($G844="互联网版",$H844="口腔诊所"),IFERROR(W844/同类汇总数据!H$11,0))))))))))</f>
        <v>0.123269168795995</v>
      </c>
      <c r="AJ844" s="61">
        <f>IF(AND($G844="正式版",$H844="中西医诊所"),IFERROR(X844/同类汇总数据!I$3,0),IF(AND($G844="正式版",$H844="中医诊所"),IFERROR(X844/同类汇总数据!I$4,0),IF(AND($G844="正式版",$H844="口腔诊所"),IFERROR(X844/同类汇总数据!I$5,0),IF(AND($G844="检查版",$H844="中西医诊所"),IFERROR(X844/同类汇总数据!I$6,0),IF(AND($G844="检查版",$H844="中医诊所"),IFERROR(X844/同类汇总数据!I$7,0),IF(AND($G844="检查版",$H844="口腔诊所"),IFERROR(X844/同类汇总数据!I$8,0),IF(AND($G844="互联网版",$H844="中西医诊所"),IFERROR(X844/同类汇总数据!I$9,0),IF(AND($G844="互联网版",$H844="中医诊所"),IFERROR(X844/同类汇总数据!I$10,0),IF(AND($G844="互联网版",$H844="口腔诊所"),IFERROR(X844/同类汇总数据!I$11,0))))))))))</f>
        <v>0.128777327057133</v>
      </c>
      <c r="AK844" s="61">
        <f>IF(AND($G844="正式版",$H844="中西医诊所"),IFERROR(Y844/同类汇总数据!J$3,0),IF(AND($G844="正式版",$H844="中医诊所"),IFERROR(Y844/同类汇总数据!J$4,0),IF(AND($G844="正式版",$H844="口腔诊所"),IFERROR(Y844/同类汇总数据!J$5,0),IF(AND($G844="检查版",$H844="中西医诊所"),IFERROR(Y844/同类汇总数据!J$6,0),IF(AND($G844="检查版",$H844="中医诊所"),IFERROR(Y844/同类汇总数据!J$7,0),IF(AND($G844="检查版",$H844="口腔诊所"),IFERROR(Y844/同类汇总数据!J$8,0),IF(AND($G844="互联网版",$H844="中西医诊所"),IFERROR(Y844/同类汇总数据!J$9,0),IF(AND($G844="互联网版",$H844="中医诊所"),IFERROR(Y844/同类汇总数据!J$10,0),IF(AND($G844="互联网版",$H844="口腔诊所"),IFERROR(Y844/同类汇总数据!J$11,0))))))))))</f>
        <v>0.1355349224552</v>
      </c>
      <c r="AL844" s="62" t="str">
        <f ca="1" t="shared" si="232"/>
        <v>-</v>
      </c>
      <c r="AM844" s="62" t="str">
        <f t="shared" si="233"/>
        <v>低于同行20%</v>
      </c>
      <c r="AN844" s="5" t="str">
        <f t="shared" si="234"/>
        <v>低于同行20%</v>
      </c>
      <c r="AO844" s="63">
        <f t="shared" si="204"/>
        <v>46102.4951116551</v>
      </c>
      <c r="AP844" s="5" t="str">
        <f t="shared" si="205"/>
        <v/>
      </c>
      <c r="AQ844" s="60">
        <v>45620.8374114931</v>
      </c>
    </row>
    <row r="845" ht="17" spans="1:43">
      <c r="A845" s="5">
        <f t="shared" si="228"/>
        <v>842</v>
      </c>
      <c r="B845" s="55" t="str">
        <f t="shared" si="229"/>
        <v>交易波动较大</v>
      </c>
      <c r="C845" s="2" t="str">
        <f t="shared" si="230"/>
        <v/>
      </c>
      <c r="D845" s="56" t="str">
        <f t="shared" si="231"/>
        <v>-</v>
      </c>
      <c r="E845" s="84" t="s">
        <v>2277</v>
      </c>
      <c r="F845" s="58">
        <v>45621.8280684259</v>
      </c>
      <c r="G845" s="59" t="s">
        <v>38</v>
      </c>
      <c r="H845" s="59" t="s">
        <v>63</v>
      </c>
      <c r="I845" s="59" t="s">
        <v>40</v>
      </c>
      <c r="J845" s="59" t="s">
        <v>41</v>
      </c>
      <c r="K845" s="59" t="s">
        <v>2278</v>
      </c>
      <c r="L845" s="59"/>
      <c r="M845" s="60">
        <v>46103.4314351852</v>
      </c>
      <c r="N845" s="60">
        <v>46103.4321636227</v>
      </c>
      <c r="O845" s="60">
        <v>46103.4319311574</v>
      </c>
      <c r="P845" s="60">
        <v>45924.5982137963</v>
      </c>
      <c r="Q845" s="60">
        <v>46097.7427122338</v>
      </c>
      <c r="R845" s="59">
        <v>5355</v>
      </c>
      <c r="S845" s="59">
        <v>11716</v>
      </c>
      <c r="T845" s="59">
        <v>46303.21</v>
      </c>
      <c r="U845" s="59">
        <v>39168.21</v>
      </c>
      <c r="V845" s="59">
        <v>10</v>
      </c>
      <c r="W845" s="59">
        <v>28</v>
      </c>
      <c r="X845" s="59">
        <v>96</v>
      </c>
      <c r="Y845" s="59">
        <v>81</v>
      </c>
      <c r="Z845" s="59">
        <v>910.8886046512</v>
      </c>
      <c r="AA845" s="59">
        <v>-0.0342894824</v>
      </c>
      <c r="AB845" s="59">
        <v>-0.4597244916</v>
      </c>
      <c r="AC845" s="59">
        <v>1.9988261218</v>
      </c>
      <c r="AD845" s="61">
        <f>IF(AND($G845="正式版",$H845="中西医诊所"),IFERROR(R845/同类汇总数据!C$3,0),IF(AND($G845="正式版",$H845="中医诊所"),IFERROR(R845/同类汇总数据!C$4,0),IF(AND($G845="正式版",$H845="口腔诊所"),IFERROR(R845/同类汇总数据!C$5,0),IF(AND($G845="检查版",$H845="中西医诊所"),IFERROR(R845/同类汇总数据!C$6,0),IF(AND($G845="检查版",$H845="中医诊所"),IFERROR(R845/同类汇总数据!C$7,0),IF(AND($G845="检查版",$H845="口腔诊所"),IFERROR(R845/同类汇总数据!C$8,0),IF(AND($G845="互联网版",$H845="中西医诊所"),IFERROR(R845/同类汇总数据!C$9,0),IF(AND($G845="互联网版",$H845="中医诊所"),IFERROR(R845/同类汇总数据!C$10,0),IF(AND($G845="互联网版",$H845="口腔诊所"),IFERROR(R845/同类汇总数据!C$11,0))))))))))</f>
        <v>0.535631550886643</v>
      </c>
      <c r="AE845" s="61">
        <f>IF(AND($G845="正式版",$H845="中西医诊所"),IFERROR(S845/同类汇总数据!D$3,0),IF(AND($G845="正式版",$H845="中医诊所"),IFERROR(S845/同类汇总数据!D$4,0),IF(AND($G845="正式版",$H845="口腔诊所"),IFERROR(S845/同类汇总数据!D$5,0),IF(AND($G845="检查版",$H845="中西医诊所"),IFERROR(S845/同类汇总数据!D$6,0),IF(AND($G845="检查版",$H845="中医诊所"),IFERROR(S845/同类汇总数据!D$7,0),IF(AND($G845="检查版",$H845="口腔诊所"),IFERROR(S845/同类汇总数据!D$8,0),IF(AND($G845="互联网版",$H845="中西医诊所"),IFERROR(S845/同类汇总数据!D$9,0),IF(AND($G845="互联网版",$H845="中医诊所"),IFERROR(S845/同类汇总数据!D$10,0),IF(AND($G845="互联网版",$H845="口腔诊所"),IFERROR(S845/同类汇总数据!D$11,0))))))))))</f>
        <v>0.269762339081758</v>
      </c>
      <c r="AF845" s="61">
        <f>IF(AND($G845="正式版",$H845="中西医诊所"),IFERROR(T845/同类汇总数据!E$3,0),IF(AND($G845="正式版",$H845="中医诊所"),IFERROR(T845/同类汇总数据!E$4,0),IF(AND($G845="正式版",$H845="口腔诊所"),IFERROR(T845/同类汇总数据!E$5,0),IF(AND($G845="检查版",$H845="中西医诊所"),IFERROR(T845/同类汇总数据!E$6,0),IF(AND($G845="检查版",$H845="中医诊所"),IFERROR(T845/同类汇总数据!E$7,0),IF(AND($G845="检查版",$H845="口腔诊所"),IFERROR(T845/同类汇总数据!E$8,0),IF(AND($G845="互联网版",$H845="中西医诊所"),IFERROR(T845/同类汇总数据!E$9,0),IF(AND($G845="互联网版",$H845="中医诊所"),IFERROR(T845/同类汇总数据!E$10,0),IF(AND($G845="互联网版",$H845="口腔诊所"),IFERROR(T845/同类汇总数据!E$11,0))))))))))</f>
        <v>0.417646605265519</v>
      </c>
      <c r="AG845" s="61">
        <f>IF(AND($G845="正式版",$H845="中西医诊所"),IFERROR(U845/同类汇总数据!F$3,0),IF(AND($G845="正式版",$H845="中医诊所"),IFERROR(U845/同类汇总数据!F$4,0),IF(AND($G845="正式版",$H845="口腔诊所"),IFERROR(U845/同类汇总数据!F$5,0),IF(AND($G845="检查版",$H845="中西医诊所"),IFERROR(U845/同类汇总数据!F$6,0),IF(AND($G845="检查版",$H845="中医诊所"),IFERROR(U845/同类汇总数据!F$7,0),IF(AND($G845="检查版",$H845="口腔诊所"),IFERROR(U845/同类汇总数据!F$8,0),IF(AND($G845="互联网版",$H845="中西医诊所"),IFERROR(U845/同类汇总数据!F$9,0),IF(AND($G845="互联网版",$H845="中医诊所"),IFERROR(U845/同类汇总数据!F$10,0),IF(AND($G845="互联网版",$H845="口腔诊所"),IFERROR(U845/同类汇总数据!F$11,0))))))))))</f>
        <v>0.3920820381583</v>
      </c>
      <c r="AH845" s="61">
        <f>IF(AND($G845="正式版",$H845="中西医诊所"),IFERROR(V845/同类汇总数据!G$3,0),IF(AND($G845="正式版",$H845="中医诊所"),IFERROR(V845/同类汇总数据!G$4,0),IF(AND($G845="正式版",$H845="口腔诊所"),IFERROR(V845/同类汇总数据!G$5,0),IF(AND($G845="检查版",$H845="中西医诊所"),IFERROR(V845/同类汇总数据!G$6,0),IF(AND($G845="检查版",$H845="中医诊所"),IFERROR(V845/同类汇总数据!G$7,0),IF(AND($G845="检查版",$H845="口腔诊所"),IFERROR(V845/同类汇总数据!G$8,0),IF(AND($G845="互联网版",$H845="中西医诊所"),IFERROR(V845/同类汇总数据!G$9,0),IF(AND($G845="互联网版",$H845="中医诊所"),IFERROR(V845/同类汇总数据!G$10,0),IF(AND($G845="互联网版",$H845="口腔诊所"),IFERROR(V845/同类汇总数据!G$11,0))))))))))</f>
        <v>0.74314081032074</v>
      </c>
      <c r="AI845" s="61">
        <f>IF(AND($G845="正式版",$H845="中西医诊所"),IFERROR(W845/同类汇总数据!H$3,0),IF(AND($G845="正式版",$H845="中医诊所"),IFERROR(W845/同类汇总数据!H$4,0),IF(AND($G845="正式版",$H845="口腔诊所"),IFERROR(W845/同类汇总数据!H$5,0),IF(AND($G845="检查版",$H845="中西医诊所"),IFERROR(W845/同类汇总数据!H$6,0),IF(AND($G845="检查版",$H845="中医诊所"),IFERROR(W845/同类汇总数据!H$7,0),IF(AND($G845="检查版",$H845="口腔诊所"),IFERROR(W845/同类汇总数据!H$8,0),IF(AND($G845="互联网版",$H845="中西医诊所"),IFERROR(W845/同类汇总数据!H$9,0),IF(AND($G845="互联网版",$H845="中医诊所"),IFERROR(W845/同类汇总数据!H$10,0),IF(AND($G845="互联网版",$H845="口腔诊所"),IFERROR(W845/同类汇总数据!H$11,0))))))))))</f>
        <v>0.493076675183979</v>
      </c>
      <c r="AJ845" s="61">
        <f>IF(AND($G845="正式版",$H845="中西医诊所"),IFERROR(X845/同类汇总数据!I$3,0),IF(AND($G845="正式版",$H845="中医诊所"),IFERROR(X845/同类汇总数据!I$4,0),IF(AND($G845="正式版",$H845="口腔诊所"),IFERROR(X845/同类汇总数据!I$5,0),IF(AND($G845="检查版",$H845="中西医诊所"),IFERROR(X845/同类汇总数据!I$6,0),IF(AND($G845="检查版",$H845="中医诊所"),IFERROR(X845/同类汇总数据!I$7,0),IF(AND($G845="检查版",$H845="口腔诊所"),IFERROR(X845/同类汇总数据!I$8,0),IF(AND($G845="互联网版",$H845="中西医诊所"),IFERROR(X845/同类汇总数据!I$9,0),IF(AND($G845="互联网版",$H845="中医诊所"),IFERROR(X845/同类汇总数据!I$10,0),IF(AND($G845="互联网版",$H845="口腔诊所"),IFERROR(X845/同类汇总数据!I$11,0))))))))))</f>
        <v>0.650664389341304</v>
      </c>
      <c r="AK845" s="61">
        <f>IF(AND($G845="正式版",$H845="中西医诊所"),IFERROR(Y845/同类汇总数据!J$3,0),IF(AND($G845="正式版",$H845="中医诊所"),IFERROR(Y845/同类汇总数据!J$4,0),IF(AND($G845="正式版",$H845="口腔诊所"),IFERROR(Y845/同类汇总数据!J$5,0),IF(AND($G845="检查版",$H845="中西医诊所"),IFERROR(Y845/同类汇总数据!J$6,0),IF(AND($G845="检查版",$H845="中医诊所"),IFERROR(Y845/同类汇总数据!J$7,0),IF(AND($G845="检查版",$H845="口腔诊所"),IFERROR(Y845/同类汇总数据!J$8,0),IF(AND($G845="互联网版",$H845="中西医诊所"),IFERROR(Y845/同类汇总数据!J$9,0),IF(AND($G845="互联网版",$H845="中医诊所"),IFERROR(Y845/同类汇总数据!J$10,0),IF(AND($G845="互联网版",$H845="口腔诊所"),IFERROR(Y845/同类汇总数据!J$11,0))))))))))</f>
        <v>0.6099071510484</v>
      </c>
      <c r="AL845" s="62" t="str">
        <f ca="1" t="shared" si="232"/>
        <v>-</v>
      </c>
      <c r="AM845" s="62" t="str">
        <f t="shared" si="233"/>
        <v>低于同行50%</v>
      </c>
      <c r="AN845" s="5" t="str">
        <f t="shared" si="234"/>
        <v>低于同行50%</v>
      </c>
      <c r="AO845" s="63">
        <f t="shared" si="204"/>
        <v>46103.4321636227</v>
      </c>
      <c r="AP845" s="5" t="str">
        <f t="shared" si="205"/>
        <v/>
      </c>
      <c r="AQ845" s="60">
        <v>45621.5647222454</v>
      </c>
    </row>
    <row r="846" ht="17" spans="1:43">
      <c r="A846" s="5">
        <f t="shared" si="228"/>
        <v>843</v>
      </c>
      <c r="B846" s="55" t="str">
        <f t="shared" si="229"/>
        <v>连续三月交易上升</v>
      </c>
      <c r="C846" s="2" t="str">
        <f t="shared" si="230"/>
        <v/>
      </c>
      <c r="D846" s="56" t="str">
        <f t="shared" si="231"/>
        <v>-</v>
      </c>
      <c r="E846" s="84" t="s">
        <v>2279</v>
      </c>
      <c r="F846" s="58">
        <v>45622.8541468634</v>
      </c>
      <c r="G846" s="59" t="s">
        <v>38</v>
      </c>
      <c r="H846" s="59" t="s">
        <v>63</v>
      </c>
      <c r="I846" s="59" t="s">
        <v>40</v>
      </c>
      <c r="J846" s="59" t="s">
        <v>121</v>
      </c>
      <c r="K846" s="59" t="s">
        <v>2280</v>
      </c>
      <c r="L846" s="59" t="s">
        <v>2281</v>
      </c>
      <c r="M846" s="60">
        <v>46103.5131481482</v>
      </c>
      <c r="N846" s="60">
        <v>46103.7127233102</v>
      </c>
      <c r="O846" s="60">
        <v>46103.7407692014</v>
      </c>
      <c r="P846" s="60">
        <v>46098.626063588</v>
      </c>
      <c r="Q846" s="60">
        <v>46100.4324321065</v>
      </c>
      <c r="R846" s="59">
        <v>3200</v>
      </c>
      <c r="S846" s="59">
        <v>7730</v>
      </c>
      <c r="T846" s="59">
        <v>26485</v>
      </c>
      <c r="U846" s="59">
        <v>22557</v>
      </c>
      <c r="V846" s="59">
        <v>7</v>
      </c>
      <c r="W846" s="59">
        <v>16</v>
      </c>
      <c r="X846" s="59">
        <v>45</v>
      </c>
      <c r="Y846" s="59">
        <v>37</v>
      </c>
      <c r="Z846" s="59">
        <v>683.5454545455</v>
      </c>
      <c r="AA846" s="59">
        <v>0.3737337835</v>
      </c>
      <c r="AB846" s="59">
        <v>-0.5713741621</v>
      </c>
      <c r="AC846" s="59">
        <v>-0.0827156034</v>
      </c>
      <c r="AD846" s="61">
        <f>IF(AND($G846="正式版",$H846="中西医诊所"),IFERROR(R846/同类汇总数据!C$3,0),IF(AND($G846="正式版",$H846="中医诊所"),IFERROR(R846/同类汇总数据!C$4,0),IF(AND($G846="正式版",$H846="口腔诊所"),IFERROR(R846/同类汇总数据!C$5,0),IF(AND($G846="检查版",$H846="中西医诊所"),IFERROR(R846/同类汇总数据!C$6,0),IF(AND($G846="检查版",$H846="中医诊所"),IFERROR(R846/同类汇总数据!C$7,0),IF(AND($G846="检查版",$H846="口腔诊所"),IFERROR(R846/同类汇总数据!C$8,0),IF(AND($G846="互联网版",$H846="中西医诊所"),IFERROR(R846/同类汇总数据!C$9,0),IF(AND($G846="互联网版",$H846="中医诊所"),IFERROR(R846/同类汇总数据!C$10,0),IF(AND($G846="互联网版",$H846="口腔诊所"),IFERROR(R846/同类汇总数据!C$11,0))))))))))</f>
        <v>0.320078611174091</v>
      </c>
      <c r="AE846" s="61">
        <f>IF(AND($G846="正式版",$H846="中西医诊所"),IFERROR(S846/同类汇总数据!D$3,0),IF(AND($G846="正式版",$H846="中医诊所"),IFERROR(S846/同类汇总数据!D$4,0),IF(AND($G846="正式版",$H846="口腔诊所"),IFERROR(S846/同类汇总数据!D$5,0),IF(AND($G846="检查版",$H846="中西医诊所"),IFERROR(S846/同类汇总数据!D$6,0),IF(AND($G846="检查版",$H846="中医诊所"),IFERROR(S846/同类汇总数据!D$7,0),IF(AND($G846="检查版",$H846="口腔诊所"),IFERROR(S846/同类汇总数据!D$8,0),IF(AND($G846="互联网版",$H846="中西医诊所"),IFERROR(S846/同类汇总数据!D$9,0),IF(AND($G846="互联网版",$H846="中医诊所"),IFERROR(S846/同类汇总数据!D$10,0),IF(AND($G846="互联网版",$H846="口腔诊所"),IFERROR(S846/同类汇总数据!D$11,0))))))))))</f>
        <v>0.177984199479514</v>
      </c>
      <c r="AF846" s="61">
        <f>IF(AND($G846="正式版",$H846="中西医诊所"),IFERROR(T846/同类汇总数据!E$3,0),IF(AND($G846="正式版",$H846="中医诊所"),IFERROR(T846/同类汇总数据!E$4,0),IF(AND($G846="正式版",$H846="口腔诊所"),IFERROR(T846/同类汇总数据!E$5,0),IF(AND($G846="检查版",$H846="中西医诊所"),IFERROR(T846/同类汇总数据!E$6,0),IF(AND($G846="检查版",$H846="中医诊所"),IFERROR(T846/同类汇总数据!E$7,0),IF(AND($G846="检查版",$H846="口腔诊所"),IFERROR(T846/同类汇总数据!E$8,0),IF(AND($G846="互联网版",$H846="中西医诊所"),IFERROR(T846/同类汇总数据!E$9,0),IF(AND($G846="互联网版",$H846="中医诊所"),IFERROR(T846/同类汇总数据!E$10,0),IF(AND($G846="互联网版",$H846="口腔诊所"),IFERROR(T846/同类汇总数据!E$11,0))))))))))</f>
        <v>0.238889924488114</v>
      </c>
      <c r="AG846" s="61">
        <f>IF(AND($G846="正式版",$H846="中西医诊所"),IFERROR(U846/同类汇总数据!F$3,0),IF(AND($G846="正式版",$H846="中医诊所"),IFERROR(U846/同类汇总数据!F$4,0),IF(AND($G846="正式版",$H846="口腔诊所"),IFERROR(U846/同类汇总数据!F$5,0),IF(AND($G846="检查版",$H846="中西医诊所"),IFERROR(U846/同类汇总数据!F$6,0),IF(AND($G846="检查版",$H846="中医诊所"),IFERROR(U846/同类汇总数据!F$7,0),IF(AND($G846="检查版",$H846="口腔诊所"),IFERROR(U846/同类汇总数据!F$8,0),IF(AND($G846="互联网版",$H846="中西医诊所"),IFERROR(U846/同类汇总数据!F$9,0),IF(AND($G846="互联网版",$H846="中医诊所"),IFERROR(U846/同类汇总数据!F$10,0),IF(AND($G846="互联网版",$H846="口腔诊所"),IFERROR(U846/同类汇总数据!F$11,0))))))))))</f>
        <v>0.225800324669848</v>
      </c>
      <c r="AH846" s="61">
        <f>IF(AND($G846="正式版",$H846="中西医诊所"),IFERROR(V846/同类汇总数据!G$3,0),IF(AND($G846="正式版",$H846="中医诊所"),IFERROR(V846/同类汇总数据!G$4,0),IF(AND($G846="正式版",$H846="口腔诊所"),IFERROR(V846/同类汇总数据!G$5,0),IF(AND($G846="检查版",$H846="中西医诊所"),IFERROR(V846/同类汇总数据!G$6,0),IF(AND($G846="检查版",$H846="中医诊所"),IFERROR(V846/同类汇总数据!G$7,0),IF(AND($G846="检查版",$H846="口腔诊所"),IFERROR(V846/同类汇总数据!G$8,0),IF(AND($G846="互联网版",$H846="中西医诊所"),IFERROR(V846/同类汇总数据!G$9,0),IF(AND($G846="互联网版",$H846="中医诊所"),IFERROR(V846/同类汇总数据!G$10,0),IF(AND($G846="互联网版",$H846="口腔诊所"),IFERROR(V846/同类汇总数据!G$11,0))))))))))</f>
        <v>0.520198567224518</v>
      </c>
      <c r="AI846" s="61">
        <f>IF(AND($G846="正式版",$H846="中西医诊所"),IFERROR(W846/同类汇总数据!H$3,0),IF(AND($G846="正式版",$H846="中医诊所"),IFERROR(W846/同类汇总数据!H$4,0),IF(AND($G846="正式版",$H846="口腔诊所"),IFERROR(W846/同类汇总数据!H$5,0),IF(AND($G846="检查版",$H846="中西医诊所"),IFERROR(W846/同类汇总数据!H$6,0),IF(AND($G846="检查版",$H846="中医诊所"),IFERROR(W846/同类汇总数据!H$7,0),IF(AND($G846="检查版",$H846="口腔诊所"),IFERROR(W846/同类汇总数据!H$8,0),IF(AND($G846="互联网版",$H846="中西医诊所"),IFERROR(W846/同类汇总数据!H$9,0),IF(AND($G846="互联网版",$H846="中医诊所"),IFERROR(W846/同类汇总数据!H$10,0),IF(AND($G846="互联网版",$H846="口腔诊所"),IFERROR(W846/同类汇总数据!H$11,0))))))))))</f>
        <v>0.281758100105131</v>
      </c>
      <c r="AJ846" s="61">
        <f>IF(AND($G846="正式版",$H846="中西医诊所"),IFERROR(X846/同类汇总数据!I$3,0),IF(AND($G846="正式版",$H846="中医诊所"),IFERROR(X846/同类汇总数据!I$4,0),IF(AND($G846="正式版",$H846="口腔诊所"),IFERROR(X846/同类汇总数据!I$5,0),IF(AND($G846="检查版",$H846="中西医诊所"),IFERROR(X846/同类汇总数据!I$6,0),IF(AND($G846="检查版",$H846="中医诊所"),IFERROR(X846/同类汇总数据!I$7,0),IF(AND($G846="检查版",$H846="口腔诊所"),IFERROR(X846/同类汇总数据!I$8,0),IF(AND($G846="互联网版",$H846="中西医诊所"),IFERROR(X846/同类汇总数据!I$9,0),IF(AND($G846="互联网版",$H846="中医诊所"),IFERROR(X846/同类汇总数据!I$10,0),IF(AND($G846="互联网版",$H846="口腔诊所"),IFERROR(X846/同类汇总数据!I$11,0))))))))))</f>
        <v>0.304998932503736</v>
      </c>
      <c r="AK846" s="61">
        <f>IF(AND($G846="正式版",$H846="中西医诊所"),IFERROR(Y846/同类汇总数据!J$3,0),IF(AND($G846="正式版",$H846="中医诊所"),IFERROR(Y846/同类汇总数据!J$4,0),IF(AND($G846="正式版",$H846="口腔诊所"),IFERROR(Y846/同类汇总数据!J$5,0),IF(AND($G846="检查版",$H846="中西医诊所"),IFERROR(Y846/同类汇总数据!J$6,0),IF(AND($G846="检查版",$H846="中医诊所"),IFERROR(Y846/同类汇总数据!J$7,0),IF(AND($G846="检查版",$H846="口腔诊所"),IFERROR(Y846/同类汇总数据!J$8,0),IF(AND($G846="互联网版",$H846="中西医诊所"),IFERROR(Y846/同类汇总数据!J$9,0),IF(AND($G846="互联网版",$H846="中医诊所"),IFERROR(Y846/同类汇总数据!J$10,0),IF(AND($G846="互联网版",$H846="口腔诊所"),IFERROR(Y846/同类汇总数据!J$11,0))))))))))</f>
        <v>0.278599562824578</v>
      </c>
      <c r="AL846" s="62" t="str">
        <f ca="1" t="shared" si="232"/>
        <v>-</v>
      </c>
      <c r="AM846" s="62" t="str">
        <f t="shared" si="233"/>
        <v>低于同行20%</v>
      </c>
      <c r="AN846" s="5" t="str">
        <f t="shared" si="234"/>
        <v>低于同行50%</v>
      </c>
      <c r="AO846" s="63">
        <f t="shared" ref="AO846:AO909" si="235">MAX(IF(M846&lt;&gt;"",M846,0),IF(N846&lt;&gt;"",N846,0),IF(O846&lt;&gt;"",O846,0),IF(P846&lt;&gt;"",P846,0),IF(Q846&lt;&gt;"",Q846,0))</f>
        <v>46103.7407692014</v>
      </c>
      <c r="AP846" s="5" t="str">
        <f t="shared" ref="AP846:AP909" si="236">IF(AND(DATEDIF(AQ846,$B$1,"d")&lt;=14,DATEDIF(N846,$B$1,"d")&gt;14),"未支付","")</f>
        <v/>
      </c>
      <c r="AQ846" s="60">
        <v>45621.5974033333</v>
      </c>
    </row>
    <row r="847" ht="17" spans="1:43">
      <c r="A847" s="5">
        <f t="shared" si="228"/>
        <v>844</v>
      </c>
      <c r="B847" s="55" t="str">
        <f t="shared" si="229"/>
        <v>连续三月交易上升</v>
      </c>
      <c r="C847" s="2" t="str">
        <f t="shared" si="230"/>
        <v/>
      </c>
      <c r="D847" s="56" t="str">
        <f t="shared" si="231"/>
        <v>-</v>
      </c>
      <c r="E847" s="84" t="s">
        <v>2282</v>
      </c>
      <c r="F847" s="58">
        <v>45622.8564752315</v>
      </c>
      <c r="G847" s="59" t="s">
        <v>38</v>
      </c>
      <c r="H847" s="59" t="s">
        <v>63</v>
      </c>
      <c r="I847" s="59" t="s">
        <v>40</v>
      </c>
      <c r="J847" s="59" t="s">
        <v>121</v>
      </c>
      <c r="K847" s="59" t="s">
        <v>2283</v>
      </c>
      <c r="L847" s="59" t="s">
        <v>2284</v>
      </c>
      <c r="M847" s="60">
        <v>46104.3655324074</v>
      </c>
      <c r="N847" s="60">
        <v>46103.6999013426</v>
      </c>
      <c r="O847" s="60">
        <v>46102.4219033912</v>
      </c>
      <c r="P847" s="60">
        <v>45988.4237208565</v>
      </c>
      <c r="Q847" s="60">
        <v>46103.699911088</v>
      </c>
      <c r="R847" s="59">
        <v>5159.2</v>
      </c>
      <c r="S847" s="59">
        <v>66104.77</v>
      </c>
      <c r="T847" s="59">
        <v>167412.29</v>
      </c>
      <c r="U847" s="59">
        <v>144300.62</v>
      </c>
      <c r="V847" s="59">
        <v>23</v>
      </c>
      <c r="W847" s="59">
        <v>128</v>
      </c>
      <c r="X847" s="59">
        <v>350</v>
      </c>
      <c r="Y847" s="59">
        <v>304</v>
      </c>
      <c r="Z847" s="59">
        <v>767.5564893617</v>
      </c>
      <c r="AA847" s="59">
        <v>0.7060576678</v>
      </c>
      <c r="AB847" s="59">
        <v>-0.3806454016</v>
      </c>
      <c r="AC847" s="59">
        <v>0.0213484188</v>
      </c>
      <c r="AD847" s="61">
        <f>IF(AND($G847="正式版",$H847="中西医诊所"),IFERROR(R847/同类汇总数据!C$3,0),IF(AND($G847="正式版",$H847="中医诊所"),IFERROR(R847/同类汇总数据!C$4,0),IF(AND($G847="正式版",$H847="口腔诊所"),IFERROR(R847/同类汇总数据!C$5,0),IF(AND($G847="检查版",$H847="中西医诊所"),IFERROR(R847/同类汇总数据!C$6,0),IF(AND($G847="检查版",$H847="中医诊所"),IFERROR(R847/同类汇总数据!C$7,0),IF(AND($G847="检查版",$H847="口腔诊所"),IFERROR(R847/同类汇总数据!C$8,0),IF(AND($G847="互联网版",$H847="中西医诊所"),IFERROR(R847/同类汇总数据!C$9,0),IF(AND($G847="互联网版",$H847="中医诊所"),IFERROR(R847/同类汇总数据!C$10,0),IF(AND($G847="互联网版",$H847="口腔诊所"),IFERROR(R847/同类汇总数据!C$11,0))))))))))</f>
        <v>0.516046740865428</v>
      </c>
      <c r="AE847" s="61">
        <f>IF(AND($G847="正式版",$H847="中西医诊所"),IFERROR(S847/同类汇总数据!D$3,0),IF(AND($G847="正式版",$H847="中医诊所"),IFERROR(S847/同类汇总数据!D$4,0),IF(AND($G847="正式版",$H847="口腔诊所"),IFERROR(S847/同类汇总数据!D$5,0),IF(AND($G847="检查版",$H847="中西医诊所"),IFERROR(S847/同类汇总数据!D$6,0),IF(AND($G847="检查版",$H847="中医诊所"),IFERROR(S847/同类汇总数据!D$7,0),IF(AND($G847="检查版",$H847="口腔诊所"),IFERROR(S847/同类汇总数据!D$8,0),IF(AND($G847="互联网版",$H847="中西医诊所"),IFERROR(S847/同类汇总数据!D$9,0),IF(AND($G847="互联网版",$H847="中医诊所"),IFERROR(S847/同类汇总数据!D$10,0),IF(AND($G847="互联网版",$H847="口腔诊所"),IFERROR(S847/同类汇总数据!D$11,0))))))))))</f>
        <v>1.52207044892981</v>
      </c>
      <c r="AF847" s="61">
        <f>IF(AND($G847="正式版",$H847="中西医诊所"),IFERROR(T847/同类汇总数据!E$3,0),IF(AND($G847="正式版",$H847="中医诊所"),IFERROR(T847/同类汇总数据!E$4,0),IF(AND($G847="正式版",$H847="口腔诊所"),IFERROR(T847/同类汇总数据!E$5,0),IF(AND($G847="检查版",$H847="中西医诊所"),IFERROR(T847/同类汇总数据!E$6,0),IF(AND($G847="检查版",$H847="中医诊所"),IFERROR(T847/同类汇总数据!E$7,0),IF(AND($G847="检查版",$H847="口腔诊所"),IFERROR(T847/同类汇总数据!E$8,0),IF(AND($G847="互联网版",$H847="中西医诊所"),IFERROR(T847/同类汇总数据!E$9,0),IF(AND($G847="互联网版",$H847="中医诊所"),IFERROR(T847/同类汇总数据!E$10,0),IF(AND($G847="互联网版",$H847="口腔诊所"),IFERROR(T847/同类汇总数据!E$11,0))))))))))</f>
        <v>1.51002866968028</v>
      </c>
      <c r="AG847" s="61">
        <f>IF(AND($G847="正式版",$H847="中西医诊所"),IFERROR(U847/同类汇总数据!F$3,0),IF(AND($G847="正式版",$H847="中医诊所"),IFERROR(U847/同类汇总数据!F$4,0),IF(AND($G847="正式版",$H847="口腔诊所"),IFERROR(U847/同类汇总数据!F$5,0),IF(AND($G847="检查版",$H847="中西医诊所"),IFERROR(U847/同类汇总数据!F$6,0),IF(AND($G847="检查版",$H847="中医诊所"),IFERROR(U847/同类汇总数据!F$7,0),IF(AND($G847="检查版",$H847="口腔诊所"),IFERROR(U847/同类汇总数据!F$8,0),IF(AND($G847="互联网版",$H847="中西医诊所"),IFERROR(U847/同类汇总数据!F$9,0),IF(AND($G847="互联网版",$H847="中医诊所"),IFERROR(U847/同类汇总数据!F$10,0),IF(AND($G847="互联网版",$H847="口腔诊所"),IFERROR(U847/同类汇总数据!F$11,0))))))))))</f>
        <v>1.44447962255886</v>
      </c>
      <c r="AH847" s="61">
        <f>IF(AND($G847="正式版",$H847="中西医诊所"),IFERROR(V847/同类汇总数据!G$3,0),IF(AND($G847="正式版",$H847="中医诊所"),IFERROR(V847/同类汇总数据!G$4,0),IF(AND($G847="正式版",$H847="口腔诊所"),IFERROR(V847/同类汇总数据!G$5,0),IF(AND($G847="检查版",$H847="中西医诊所"),IFERROR(V847/同类汇总数据!G$6,0),IF(AND($G847="检查版",$H847="中医诊所"),IFERROR(V847/同类汇总数据!G$7,0),IF(AND($G847="检查版",$H847="口腔诊所"),IFERROR(V847/同类汇总数据!G$8,0),IF(AND($G847="互联网版",$H847="中西医诊所"),IFERROR(V847/同类汇总数据!G$9,0),IF(AND($G847="互联网版",$H847="中医诊所"),IFERROR(V847/同类汇总数据!G$10,0),IF(AND($G847="互联网版",$H847="口腔诊所"),IFERROR(V847/同类汇总数据!G$11,0))))))))))</f>
        <v>1.7092238637377</v>
      </c>
      <c r="AI847" s="61">
        <f>IF(AND($G847="正式版",$H847="中西医诊所"),IFERROR(W847/同类汇总数据!H$3,0),IF(AND($G847="正式版",$H847="中医诊所"),IFERROR(W847/同类汇总数据!H$4,0),IF(AND($G847="正式版",$H847="口腔诊所"),IFERROR(W847/同类汇总数据!H$5,0),IF(AND($G847="检查版",$H847="中西医诊所"),IFERROR(W847/同类汇总数据!H$6,0),IF(AND($G847="检查版",$H847="中医诊所"),IFERROR(W847/同类汇总数据!H$7,0),IF(AND($G847="检查版",$H847="口腔诊所"),IFERROR(W847/同类汇总数据!H$8,0),IF(AND($G847="互联网版",$H847="中西医诊所"),IFERROR(W847/同类汇总数据!H$9,0),IF(AND($G847="互联网版",$H847="中医诊所"),IFERROR(W847/同类汇总数据!H$10,0),IF(AND($G847="互联网版",$H847="口腔诊所"),IFERROR(W847/同类汇总数据!H$11,0))))))))))</f>
        <v>2.25406480084105</v>
      </c>
      <c r="AJ847" s="61">
        <f>IF(AND($G847="正式版",$H847="中西医诊所"),IFERROR(X847/同类汇总数据!I$3,0),IF(AND($G847="正式版",$H847="中医诊所"),IFERROR(X847/同类汇总数据!I$4,0),IF(AND($G847="正式版",$H847="口腔诊所"),IFERROR(X847/同类汇总数据!I$5,0),IF(AND($G847="检查版",$H847="中西医诊所"),IFERROR(X847/同类汇总数据!I$6,0),IF(AND($G847="检查版",$H847="中医诊所"),IFERROR(X847/同类汇总数据!I$7,0),IF(AND($G847="检查版",$H847="口腔诊所"),IFERROR(X847/同类汇总数据!I$8,0),IF(AND($G847="互联网版",$H847="中西医诊所"),IFERROR(X847/同类汇总数据!I$9,0),IF(AND($G847="互联网版",$H847="中医诊所"),IFERROR(X847/同类汇总数据!I$10,0),IF(AND($G847="互联网版",$H847="口腔诊所"),IFERROR(X847/同类汇总数据!I$11,0))))))))))</f>
        <v>2.3722139194735</v>
      </c>
      <c r="AK847" s="61">
        <f>IF(AND($G847="正式版",$H847="中西医诊所"),IFERROR(Y847/同类汇总数据!J$3,0),IF(AND($G847="正式版",$H847="中医诊所"),IFERROR(Y847/同类汇总数据!J$4,0),IF(AND($G847="正式版",$H847="口腔诊所"),IFERROR(Y847/同类汇总数据!J$5,0),IF(AND($G847="检查版",$H847="中西医诊所"),IFERROR(Y847/同类汇总数据!J$6,0),IF(AND($G847="检查版",$H847="中医诊所"),IFERROR(Y847/同类汇总数据!J$7,0),IF(AND($G847="检查版",$H847="口腔诊所"),IFERROR(Y847/同类汇总数据!J$8,0),IF(AND($G847="互联网版",$H847="中西医诊所"),IFERROR(Y847/同类汇总数据!J$9,0),IF(AND($G847="互联网版",$H847="中医诊所"),IFERROR(Y847/同类汇总数据!J$10,0),IF(AND($G847="互联网版",$H847="口腔诊所"),IFERROR(Y847/同类汇总数据!J$11,0))))))))))</f>
        <v>2.28903424591005</v>
      </c>
      <c r="AL847" s="62" t="str">
        <f ca="1" t="shared" si="232"/>
        <v>-</v>
      </c>
      <c r="AM847" s="62" t="str">
        <f t="shared" si="233"/>
        <v>高于同行150%</v>
      </c>
      <c r="AN847" s="5" t="str">
        <f t="shared" si="234"/>
        <v>高于同行100%</v>
      </c>
      <c r="AO847" s="63">
        <f t="shared" si="235"/>
        <v>46104.3655324074</v>
      </c>
      <c r="AP847" s="5" t="str">
        <f t="shared" si="236"/>
        <v/>
      </c>
      <c r="AQ847" s="60">
        <v>45621.8245356366</v>
      </c>
    </row>
    <row r="848" ht="17" spans="1:43">
      <c r="A848" s="5">
        <f t="shared" si="228"/>
        <v>845</v>
      </c>
      <c r="B848" s="55" t="str">
        <f t="shared" si="229"/>
        <v>连续三月交易上升</v>
      </c>
      <c r="C848" s="2" t="str">
        <f t="shared" si="230"/>
        <v/>
      </c>
      <c r="D848" s="56" t="str">
        <f t="shared" si="231"/>
        <v>-</v>
      </c>
      <c r="E848" s="84" t="s">
        <v>2285</v>
      </c>
      <c r="F848" s="58">
        <v>45622.8591552431</v>
      </c>
      <c r="G848" s="59" t="s">
        <v>38</v>
      </c>
      <c r="H848" s="59" t="s">
        <v>63</v>
      </c>
      <c r="I848" s="59" t="s">
        <v>40</v>
      </c>
      <c r="J848" s="59" t="s">
        <v>149</v>
      </c>
      <c r="K848" s="59" t="s">
        <v>2286</v>
      </c>
      <c r="L848" s="59"/>
      <c r="M848" s="60">
        <v>46104.3705671296</v>
      </c>
      <c r="N848" s="60">
        <v>46099.4762833218</v>
      </c>
      <c r="O848" s="60">
        <v>46085.3817826042</v>
      </c>
      <c r="P848" s="60">
        <v>46004.4835045949</v>
      </c>
      <c r="Q848" s="60">
        <v>46102.3937524537</v>
      </c>
      <c r="R848" s="59">
        <v>430</v>
      </c>
      <c r="S848" s="59">
        <v>19540</v>
      </c>
      <c r="T848" s="59">
        <v>54070</v>
      </c>
      <c r="U848" s="59">
        <v>40200</v>
      </c>
      <c r="V848" s="59">
        <v>1</v>
      </c>
      <c r="W848" s="59">
        <v>31</v>
      </c>
      <c r="X848" s="59">
        <v>92</v>
      </c>
      <c r="Y848" s="59">
        <v>78</v>
      </c>
      <c r="Z848" s="59">
        <v>600</v>
      </c>
      <c r="AA848" s="59">
        <v>0.6888504754</v>
      </c>
      <c r="AB848" s="59">
        <v>-0.4960801394</v>
      </c>
      <c r="AC848" s="59">
        <v>0.0464904284</v>
      </c>
      <c r="AD848" s="61">
        <f>IF(AND($G848="正式版",$H848="中西医诊所"),IFERROR(R848/同类汇总数据!C$3,0),IF(AND($G848="正式版",$H848="中医诊所"),IFERROR(R848/同类汇总数据!C$4,0),IF(AND($G848="正式版",$H848="口腔诊所"),IFERROR(R848/同类汇总数据!C$5,0),IF(AND($G848="检查版",$H848="中西医诊所"),IFERROR(R848/同类汇总数据!C$6,0),IF(AND($G848="检查版",$H848="中医诊所"),IFERROR(R848/同类汇总数据!C$7,0),IF(AND($G848="检查版",$H848="口腔诊所"),IFERROR(R848/同类汇总数据!C$8,0),IF(AND($G848="互联网版",$H848="中西医诊所"),IFERROR(R848/同类汇总数据!C$9,0),IF(AND($G848="互联网版",$H848="中医诊所"),IFERROR(R848/同类汇总数据!C$10,0),IF(AND($G848="互联网版",$H848="口腔诊所"),IFERROR(R848/同类汇总数据!C$11,0))))))))))</f>
        <v>0.0430105633765185</v>
      </c>
      <c r="AE848" s="61">
        <f>IF(AND($G848="正式版",$H848="中西医诊所"),IFERROR(S848/同类汇总数据!D$3,0),IF(AND($G848="正式版",$H848="中医诊所"),IFERROR(S848/同类汇总数据!D$4,0),IF(AND($G848="正式版",$H848="口腔诊所"),IFERROR(S848/同类汇总数据!D$5,0),IF(AND($G848="检查版",$H848="中西医诊所"),IFERROR(S848/同类汇总数据!D$6,0),IF(AND($G848="检查版",$H848="中医诊所"),IFERROR(S848/同类汇总数据!D$7,0),IF(AND($G848="检查版",$H848="口腔诊所"),IFERROR(S848/同类汇总数据!D$8,0),IF(AND($G848="互联网版",$H848="中西医诊所"),IFERROR(S848/同类汇总数据!D$9,0),IF(AND($G848="互联网版",$H848="中医诊所"),IFERROR(S848/同类汇总数据!D$10,0),IF(AND($G848="互联网版",$H848="口腔诊所"),IFERROR(S848/同类汇总数据!D$11,0))))))))))</f>
        <v>0.449910900107336</v>
      </c>
      <c r="AF848" s="61">
        <f>IF(AND($G848="正式版",$H848="中西医诊所"),IFERROR(T848/同类汇总数据!E$3,0),IF(AND($G848="正式版",$H848="中医诊所"),IFERROR(T848/同类汇总数据!E$4,0),IF(AND($G848="正式版",$H848="口腔诊所"),IFERROR(T848/同类汇总数据!E$5,0),IF(AND($G848="检查版",$H848="中西医诊所"),IFERROR(T848/同类汇总数据!E$6,0),IF(AND($G848="检查版",$H848="中医诊所"),IFERROR(T848/同类汇总数据!E$7,0),IF(AND($G848="检查版",$H848="口腔诊所"),IFERROR(T848/同类汇总数据!E$8,0),IF(AND($G848="互联网版",$H848="中西医诊所"),IFERROR(T848/同类汇总数据!E$9,0),IF(AND($G848="互联网版",$H848="中医诊所"),IFERROR(T848/同类汇总数据!E$10,0),IF(AND($G848="互联网版",$H848="口腔诊所"),IFERROR(T848/同类汇总数据!E$11,0))))))))))</f>
        <v>0.487701650635163</v>
      </c>
      <c r="AG848" s="61">
        <f>IF(AND($G848="正式版",$H848="中西医诊所"),IFERROR(U848/同类汇总数据!F$3,0),IF(AND($G848="正式版",$H848="中医诊所"),IFERROR(U848/同类汇总数据!F$4,0),IF(AND($G848="正式版",$H848="口腔诊所"),IFERROR(U848/同类汇总数据!F$5,0),IF(AND($G848="检查版",$H848="中西医诊所"),IFERROR(U848/同类汇总数据!F$6,0),IF(AND($G848="检查版",$H848="中医诊所"),IFERROR(U848/同类汇总数据!F$7,0),IF(AND($G848="检查版",$H848="口腔诊所"),IFERROR(U848/同类汇总数据!F$8,0),IF(AND($G848="互联网版",$H848="中西医诊所"),IFERROR(U848/同类汇总数据!F$9,0),IF(AND($G848="互联网版",$H848="中医诊所"),IFERROR(U848/同类汇总数据!F$10,0),IF(AND($G848="互联网版",$H848="口腔诊所"),IFERROR(U848/同类汇总数据!F$11,0))))))))))</f>
        <v>0.402410473543817</v>
      </c>
      <c r="AH848" s="61">
        <f>IF(AND($G848="正式版",$H848="中西医诊所"),IFERROR(V848/同类汇总数据!G$3,0),IF(AND($G848="正式版",$H848="中医诊所"),IFERROR(V848/同类汇总数据!G$4,0),IF(AND($G848="正式版",$H848="口腔诊所"),IFERROR(V848/同类汇总数据!G$5,0),IF(AND($G848="检查版",$H848="中西医诊所"),IFERROR(V848/同类汇总数据!G$6,0),IF(AND($G848="检查版",$H848="中医诊所"),IFERROR(V848/同类汇总数据!G$7,0),IF(AND($G848="检查版",$H848="口腔诊所"),IFERROR(V848/同类汇总数据!G$8,0),IF(AND($G848="互联网版",$H848="中西医诊所"),IFERROR(V848/同类汇总数据!G$9,0),IF(AND($G848="互联网版",$H848="中医诊所"),IFERROR(V848/同类汇总数据!G$10,0),IF(AND($G848="互联网版",$H848="口腔诊所"),IFERROR(V848/同类汇总数据!G$11,0))))))))))</f>
        <v>0.074314081032074</v>
      </c>
      <c r="AI848" s="61">
        <f>IF(AND($G848="正式版",$H848="中西医诊所"),IFERROR(W848/同类汇总数据!H$3,0),IF(AND($G848="正式版",$H848="中医诊所"),IFERROR(W848/同类汇总数据!H$4,0),IF(AND($G848="正式版",$H848="口腔诊所"),IFERROR(W848/同类汇总数据!H$5,0),IF(AND($G848="检查版",$H848="中西医诊所"),IFERROR(W848/同类汇总数据!H$6,0),IF(AND($G848="检查版",$H848="中医诊所"),IFERROR(W848/同类汇总数据!H$7,0),IF(AND($G848="检查版",$H848="口腔诊所"),IFERROR(W848/同类汇总数据!H$8,0),IF(AND($G848="互联网版",$H848="中西医诊所"),IFERROR(W848/同类汇总数据!H$9,0),IF(AND($G848="互联网版",$H848="中医诊所"),IFERROR(W848/同类汇总数据!H$10,0),IF(AND($G848="互联网版",$H848="口腔诊所"),IFERROR(W848/同类汇总数据!H$11,0))))))))))</f>
        <v>0.545906318953691</v>
      </c>
      <c r="AJ848" s="61">
        <f>IF(AND($G848="正式版",$H848="中西医诊所"),IFERROR(X848/同类汇总数据!I$3,0),IF(AND($G848="正式版",$H848="中医诊所"),IFERROR(X848/同类汇总数据!I$4,0),IF(AND($G848="正式版",$H848="口腔诊所"),IFERROR(X848/同类汇总数据!I$5,0),IF(AND($G848="检查版",$H848="中西医诊所"),IFERROR(X848/同类汇总数据!I$6,0),IF(AND($G848="检查版",$H848="中医诊所"),IFERROR(X848/同类汇总数据!I$7,0),IF(AND($G848="检查版",$H848="口腔诊所"),IFERROR(X848/同类汇总数据!I$8,0),IF(AND($G848="互联网版",$H848="中西医诊所"),IFERROR(X848/同类汇总数据!I$9,0),IF(AND($G848="互联网版",$H848="中医诊所"),IFERROR(X848/同类汇总数据!I$10,0),IF(AND($G848="互联网版",$H848="口腔诊所"),IFERROR(X848/同类汇总数据!I$11,0))))))))))</f>
        <v>0.62355337311875</v>
      </c>
      <c r="AK848" s="61">
        <f>IF(AND($G848="正式版",$H848="中西医诊所"),IFERROR(Y848/同类汇总数据!J$3,0),IF(AND($G848="正式版",$H848="中医诊所"),IFERROR(Y848/同类汇总数据!J$4,0),IF(AND($G848="正式版",$H848="口腔诊所"),IFERROR(Y848/同类汇总数据!J$5,0),IF(AND($G848="检查版",$H848="中西医诊所"),IFERROR(Y848/同类汇总数据!J$6,0),IF(AND($G848="检查版",$H848="中医诊所"),IFERROR(Y848/同类汇总数据!J$7,0),IF(AND($G848="检查版",$H848="口腔诊所"),IFERROR(Y848/同类汇总数据!J$8,0),IF(AND($G848="互联网版",$H848="中西医诊所"),IFERROR(Y848/同类汇总数据!J$9,0),IF(AND($G848="互联网版",$H848="中医诊所"),IFERROR(Y848/同类汇总数据!J$10,0),IF(AND($G848="互联网版",$H848="口腔诊所"),IFERROR(Y848/同类汇总数据!J$11,0))))))))))</f>
        <v>0.587317997305867</v>
      </c>
      <c r="AL848" s="62" t="str">
        <f ca="1" t="shared" si="232"/>
        <v>-</v>
      </c>
      <c r="AM848" s="62" t="str">
        <f t="shared" si="233"/>
        <v>低于同行50%</v>
      </c>
      <c r="AN848" s="5" t="str">
        <f t="shared" si="234"/>
        <v/>
      </c>
      <c r="AO848" s="63">
        <f t="shared" si="235"/>
        <v>46104.3705671296</v>
      </c>
      <c r="AP848" s="5" t="str">
        <f t="shared" si="236"/>
        <v/>
      </c>
      <c r="AQ848" s="60">
        <v>45621.8280684259</v>
      </c>
    </row>
    <row r="849" ht="17" spans="1:43">
      <c r="A849" s="5">
        <f t="shared" si="228"/>
        <v>846</v>
      </c>
      <c r="B849" s="55" t="str">
        <f t="shared" si="229"/>
        <v>连续三月交易上升</v>
      </c>
      <c r="C849" s="2" t="str">
        <f t="shared" si="230"/>
        <v/>
      </c>
      <c r="D849" s="56" t="str">
        <f t="shared" si="231"/>
        <v>-</v>
      </c>
      <c r="E849" s="84" t="s">
        <v>2287</v>
      </c>
      <c r="F849" s="58">
        <v>45622.8619409838</v>
      </c>
      <c r="G849" s="59" t="s">
        <v>38</v>
      </c>
      <c r="H849" s="59" t="s">
        <v>63</v>
      </c>
      <c r="I849" s="59" t="s">
        <v>40</v>
      </c>
      <c r="J849" s="59" t="s">
        <v>149</v>
      </c>
      <c r="K849" s="59" t="s">
        <v>2288</v>
      </c>
      <c r="L849" s="59"/>
      <c r="M849" s="60">
        <v>46104.3987152778</v>
      </c>
      <c r="N849" s="60">
        <v>46103.7471037616</v>
      </c>
      <c r="O849" s="60"/>
      <c r="P849" s="60">
        <v>45837.3896812153</v>
      </c>
      <c r="Q849" s="60">
        <v>46085.4874243171</v>
      </c>
      <c r="R849" s="59">
        <v>14086.5</v>
      </c>
      <c r="S849" s="59">
        <v>58866</v>
      </c>
      <c r="T849" s="59">
        <v>154357.3</v>
      </c>
      <c r="U849" s="59">
        <v>141642.2</v>
      </c>
      <c r="V849" s="59">
        <v>23</v>
      </c>
      <c r="W849" s="59">
        <v>95</v>
      </c>
      <c r="X849" s="59">
        <v>232</v>
      </c>
      <c r="Y849" s="59">
        <v>207</v>
      </c>
      <c r="Z849" s="59">
        <v>769.7945652174</v>
      </c>
      <c r="AA849" s="59">
        <v>0.7942465603</v>
      </c>
      <c r="AB849" s="59">
        <v>-0.4766021464</v>
      </c>
      <c r="AC849" s="59">
        <v>0.2976145402</v>
      </c>
      <c r="AD849" s="61">
        <f>IF(AND($G849="正式版",$H849="中西医诊所"),IFERROR(R849/同类汇总数据!C$3,0),IF(AND($G849="正式版",$H849="中医诊所"),IFERROR(R849/同类汇总数据!C$4,0),IF(AND($G849="正式版",$H849="口腔诊所"),IFERROR(R849/同类汇总数据!C$5,0),IF(AND($G849="检查版",$H849="中西医诊所"),IFERROR(R849/同类汇总数据!C$6,0),IF(AND($G849="检查版",$H849="中医诊所"),IFERROR(R849/同类汇总数据!C$7,0),IF(AND($G849="检查版",$H849="口腔诊所"),IFERROR(R849/同类汇总数据!C$8,0),IF(AND($G849="互联网版",$H849="中西医诊所"),IFERROR(R849/同类汇总数据!C$9,0),IF(AND($G849="互联网版",$H849="中医诊所"),IFERROR(R849/同类汇总数据!C$10,0),IF(AND($G849="互联网版",$H849="口腔诊所"),IFERROR(R849/同类汇总数据!C$11,0))))))))))</f>
        <v>1.40899604884495</v>
      </c>
      <c r="AE849" s="61">
        <f>IF(AND($G849="正式版",$H849="中西医诊所"),IFERROR(S849/同类汇总数据!D$3,0),IF(AND($G849="正式版",$H849="中医诊所"),IFERROR(S849/同类汇总数据!D$4,0),IF(AND($G849="正式版",$H849="口腔诊所"),IFERROR(S849/同类汇总数据!D$5,0),IF(AND($G849="检查版",$H849="中西医诊所"),IFERROR(S849/同类汇总数据!D$6,0),IF(AND($G849="检查版",$H849="中医诊所"),IFERROR(S849/同类汇总数据!D$7,0),IF(AND($G849="检查版",$H849="口腔诊所"),IFERROR(S849/同类汇总数据!D$8,0),IF(AND($G849="互联网版",$H849="中西医诊所"),IFERROR(S849/同类汇总数据!D$9,0),IF(AND($G849="互联网版",$H849="中医诊所"),IFERROR(S849/同类汇总数据!D$10,0),IF(AND($G849="互联网版",$H849="口腔诊所"),IFERROR(S849/同类汇总数据!D$11,0))))))))))</f>
        <v>1.3553968805383</v>
      </c>
      <c r="AF849" s="61">
        <f>IF(AND($G849="正式版",$H849="中西医诊所"),IFERROR(T849/同类汇总数据!E$3,0),IF(AND($G849="正式版",$H849="中医诊所"),IFERROR(T849/同类汇总数据!E$4,0),IF(AND($G849="正式版",$H849="口腔诊所"),IFERROR(T849/同类汇总数据!E$5,0),IF(AND($G849="检查版",$H849="中西医诊所"),IFERROR(T849/同类汇总数据!E$6,0),IF(AND($G849="检查版",$H849="中医诊所"),IFERROR(T849/同类汇总数据!E$7,0),IF(AND($G849="检查版",$H849="口腔诊所"),IFERROR(T849/同类汇总数据!E$8,0),IF(AND($G849="互联网版",$H849="中西医诊所"),IFERROR(T849/同类汇总数据!E$9,0),IF(AND($G849="互联网版",$H849="中医诊所"),IFERROR(T849/同类汇总数据!E$10,0),IF(AND($G849="互联网版",$H849="口腔诊所"),IFERROR(T849/同类汇总数据!E$11,0))))))))))</f>
        <v>1.39227501382628</v>
      </c>
      <c r="AG849" s="61">
        <f>IF(AND($G849="正式版",$H849="中西医诊所"),IFERROR(U849/同类汇总数据!F$3,0),IF(AND($G849="正式版",$H849="中医诊所"),IFERROR(U849/同类汇总数据!F$4,0),IF(AND($G849="正式版",$H849="口腔诊所"),IFERROR(U849/同类汇总数据!F$5,0),IF(AND($G849="检查版",$H849="中西医诊所"),IFERROR(U849/同类汇总数据!F$6,0),IF(AND($G849="检查版",$H849="中医诊所"),IFERROR(U849/同类汇总数据!F$7,0),IF(AND($G849="检查版",$H849="口腔诊所"),IFERROR(U849/同类汇总数据!F$8,0),IF(AND($G849="互联网版",$H849="中西医诊所"),IFERROR(U849/同类汇总数据!F$9,0),IF(AND($G849="互联网版",$H849="中医诊所"),IFERROR(U849/同类汇总数据!F$10,0),IF(AND($G849="互联网版",$H849="口腔诊所"),IFERROR(U849/同类汇总数据!F$11,0))))))))))</f>
        <v>1.41786827800468</v>
      </c>
      <c r="AH849" s="61">
        <f>IF(AND($G849="正式版",$H849="中西医诊所"),IFERROR(V849/同类汇总数据!G$3,0),IF(AND($G849="正式版",$H849="中医诊所"),IFERROR(V849/同类汇总数据!G$4,0),IF(AND($G849="正式版",$H849="口腔诊所"),IFERROR(V849/同类汇总数据!G$5,0),IF(AND($G849="检查版",$H849="中西医诊所"),IFERROR(V849/同类汇总数据!G$6,0),IF(AND($G849="检查版",$H849="中医诊所"),IFERROR(V849/同类汇总数据!G$7,0),IF(AND($G849="检查版",$H849="口腔诊所"),IFERROR(V849/同类汇总数据!G$8,0),IF(AND($G849="互联网版",$H849="中西医诊所"),IFERROR(V849/同类汇总数据!G$9,0),IF(AND($G849="互联网版",$H849="中医诊所"),IFERROR(V849/同类汇总数据!G$10,0),IF(AND($G849="互联网版",$H849="口腔诊所"),IFERROR(V849/同类汇总数据!G$11,0))))))))))</f>
        <v>1.7092238637377</v>
      </c>
      <c r="AI849" s="61">
        <f>IF(AND($G849="正式版",$H849="中西医诊所"),IFERROR(W849/同类汇总数据!H$3,0),IF(AND($G849="正式版",$H849="中医诊所"),IFERROR(W849/同类汇总数据!H$4,0),IF(AND($G849="正式版",$H849="口腔诊所"),IFERROR(W849/同类汇总数据!H$5,0),IF(AND($G849="检查版",$H849="中西医诊所"),IFERROR(W849/同类汇总数据!H$6,0),IF(AND($G849="检查版",$H849="中医诊所"),IFERROR(W849/同类汇总数据!H$7,0),IF(AND($G849="检查版",$H849="口腔诊所"),IFERROR(W849/同类汇总数据!H$8,0),IF(AND($G849="互联网版",$H849="中西医诊所"),IFERROR(W849/同类汇总数据!H$9,0),IF(AND($G849="互联网版",$H849="中医诊所"),IFERROR(W849/同类汇总数据!H$10,0),IF(AND($G849="互联网版",$H849="口腔诊所"),IFERROR(W849/同类汇总数据!H$11,0))))))))))</f>
        <v>1.67293871937422</v>
      </c>
      <c r="AJ849" s="61">
        <f>IF(AND($G849="正式版",$H849="中西医诊所"),IFERROR(X849/同类汇总数据!I$3,0),IF(AND($G849="正式版",$H849="中医诊所"),IFERROR(X849/同类汇总数据!I$4,0),IF(AND($G849="正式版",$H849="口腔诊所"),IFERROR(X849/同类汇总数据!I$5,0),IF(AND($G849="检查版",$H849="中西医诊所"),IFERROR(X849/同类汇总数据!I$6,0),IF(AND($G849="检查版",$H849="中医诊所"),IFERROR(X849/同类汇总数据!I$7,0),IF(AND($G849="检查版",$H849="口腔诊所"),IFERROR(X849/同类汇总数据!I$8,0),IF(AND($G849="互联网版",$H849="中西医诊所"),IFERROR(X849/同类汇总数据!I$9,0),IF(AND($G849="互联网版",$H849="中医诊所"),IFERROR(X849/同类汇总数据!I$10,0),IF(AND($G849="互联网版",$H849="口腔诊所"),IFERROR(X849/同类汇总数据!I$11,0))))))))))</f>
        <v>1.57243894090815</v>
      </c>
      <c r="AK849" s="61">
        <f>IF(AND($G849="正式版",$H849="中西医诊所"),IFERROR(Y849/同类汇总数据!J$3,0),IF(AND($G849="正式版",$H849="中医诊所"),IFERROR(Y849/同类汇总数据!J$4,0),IF(AND($G849="正式版",$H849="口腔诊所"),IFERROR(Y849/同类汇总数据!J$5,0),IF(AND($G849="检查版",$H849="中西医诊所"),IFERROR(Y849/同类汇总数据!J$6,0),IF(AND($G849="检查版",$H849="中医诊所"),IFERROR(Y849/同类汇总数据!J$7,0),IF(AND($G849="检查版",$H849="口腔诊所"),IFERROR(Y849/同类汇总数据!J$8,0),IF(AND($G849="互联网版",$H849="中西医诊所"),IFERROR(Y849/同类汇总数据!J$9,0),IF(AND($G849="互联网版",$H849="中医诊所"),IFERROR(Y849/同类汇总数据!J$10,0),IF(AND($G849="互联网版",$H849="口腔诊所"),IFERROR(Y849/同类汇总数据!J$11,0))))))))))</f>
        <v>1.5586516082348</v>
      </c>
      <c r="AL849" s="62" t="str">
        <f ca="1" t="shared" si="232"/>
        <v>-</v>
      </c>
      <c r="AM849" s="62" t="str">
        <f t="shared" si="233"/>
        <v>高于同行20%</v>
      </c>
      <c r="AN849" s="5" t="str">
        <f t="shared" si="234"/>
        <v>高于同行150%</v>
      </c>
      <c r="AO849" s="63">
        <f t="shared" si="235"/>
        <v>46104.3987152778</v>
      </c>
      <c r="AP849" s="5" t="str">
        <f t="shared" si="236"/>
        <v/>
      </c>
      <c r="AQ849" s="60">
        <v>45622.8541468634</v>
      </c>
    </row>
    <row r="850" ht="17" spans="1:43">
      <c r="A850" s="5">
        <f t="shared" si="228"/>
        <v>847</v>
      </c>
      <c r="B850" s="55" t="str">
        <f t="shared" si="229"/>
        <v>交易波动较大</v>
      </c>
      <c r="C850" s="2" t="str">
        <f t="shared" si="230"/>
        <v>本月交易额降超20%</v>
      </c>
      <c r="D850" s="56" t="str">
        <f t="shared" si="231"/>
        <v>-</v>
      </c>
      <c r="E850" s="84" t="s">
        <v>2289</v>
      </c>
      <c r="F850" s="58">
        <v>45622.867269537</v>
      </c>
      <c r="G850" s="59" t="s">
        <v>38</v>
      </c>
      <c r="H850" s="59" t="s">
        <v>63</v>
      </c>
      <c r="I850" s="59" t="s">
        <v>40</v>
      </c>
      <c r="J850" s="59" t="s">
        <v>149</v>
      </c>
      <c r="K850" s="59" t="s">
        <v>2290</v>
      </c>
      <c r="L850" s="59"/>
      <c r="M850" s="60">
        <v>46103.7473726852</v>
      </c>
      <c r="N850" s="60">
        <v>46103.8330312731</v>
      </c>
      <c r="O850" s="60">
        <v>46103.8362433565</v>
      </c>
      <c r="P850" s="60">
        <v>46094.4193621181</v>
      </c>
      <c r="Q850" s="60">
        <v>46103.7503389815</v>
      </c>
      <c r="R850" s="59">
        <v>7565</v>
      </c>
      <c r="S850" s="59">
        <v>11407</v>
      </c>
      <c r="T850" s="59">
        <v>36711.5</v>
      </c>
      <c r="U850" s="59">
        <v>35565</v>
      </c>
      <c r="V850" s="59">
        <v>8</v>
      </c>
      <c r="W850" s="59">
        <v>43</v>
      </c>
      <c r="X850" s="59">
        <v>101</v>
      </c>
      <c r="Y850" s="59">
        <v>94</v>
      </c>
      <c r="Z850" s="59">
        <v>455.9615384615</v>
      </c>
      <c r="AA850" s="59">
        <v>-0.2607019022</v>
      </c>
      <c r="AB850" s="59">
        <v>0.5624810127</v>
      </c>
      <c r="AC850" s="59">
        <v>0.5132476209</v>
      </c>
      <c r="AD850" s="61">
        <f>IF(AND($G850="正式版",$H850="中西医诊所"),IFERROR(R850/同类汇总数据!C$3,0),IF(AND($G850="正式版",$H850="中医诊所"),IFERROR(R850/同类汇总数据!C$4,0),IF(AND($G850="正式版",$H850="口腔诊所"),IFERROR(R850/同类汇总数据!C$5,0),IF(AND($G850="检查版",$H850="中西医诊所"),IFERROR(R850/同类汇总数据!C$6,0),IF(AND($G850="检查版",$H850="中医诊所"),IFERROR(R850/同类汇总数据!C$7,0),IF(AND($G850="检查版",$H850="口腔诊所"),IFERROR(R850/同类汇总数据!C$8,0),IF(AND($G850="互联网版",$H850="中西医诊所"),IFERROR(R850/同类汇总数据!C$9,0),IF(AND($G850="互联网版",$H850="中医诊所"),IFERROR(R850/同类汇总数据!C$10,0),IF(AND($G850="互联网版",$H850="口腔诊所"),IFERROR(R850/同类汇总数据!C$11,0))))))))))</f>
        <v>0.756685841728749</v>
      </c>
      <c r="AE850" s="61">
        <f>IF(AND($G850="正式版",$H850="中西医诊所"),IFERROR(S850/同类汇总数据!D$3,0),IF(AND($G850="正式版",$H850="中医诊所"),IFERROR(S850/同类汇总数据!D$4,0),IF(AND($G850="正式版",$H850="口腔诊所"),IFERROR(S850/同类汇总数据!D$5,0),IF(AND($G850="检查版",$H850="中西医诊所"),IFERROR(S850/同类汇总数据!D$6,0),IF(AND($G850="检查版",$H850="中医诊所"),IFERROR(S850/同类汇总数据!D$7,0),IF(AND($G850="检查版",$H850="口腔诊所"),IFERROR(S850/同类汇总数据!D$8,0),IF(AND($G850="互联网版",$H850="中西医诊所"),IFERROR(S850/同类汇总数据!D$9,0),IF(AND($G850="互联网版",$H850="中医诊所"),IFERROR(S850/同类汇总数据!D$10,0),IF(AND($G850="互联网版",$H850="口腔诊所"),IFERROR(S850/同类汇总数据!D$11,0))))))))))</f>
        <v>0.262647576127143</v>
      </c>
      <c r="AF850" s="61">
        <f>IF(AND($G850="正式版",$H850="中西医诊所"),IFERROR(T850/同类汇总数据!E$3,0),IF(AND($G850="正式版",$H850="中医诊所"),IFERROR(T850/同类汇总数据!E$4,0),IF(AND($G850="正式版",$H850="口腔诊所"),IFERROR(T850/同类汇总数据!E$5,0),IF(AND($G850="检查版",$H850="中西医诊所"),IFERROR(T850/同类汇总数据!E$6,0),IF(AND($G850="检查版",$H850="中医诊所"),IFERROR(T850/同类汇总数据!E$7,0),IF(AND($G850="检查版",$H850="口腔诊所"),IFERROR(T850/同类汇总数据!E$8,0),IF(AND($G850="互联网版",$H850="中西医诊所"),IFERROR(T850/同类汇总数据!E$9,0),IF(AND($G850="互联网版",$H850="中医诊所"),IFERROR(T850/同类汇总数据!E$10,0),IF(AND($G850="互联网版",$H850="口腔诊所"),IFERROR(T850/同类汇总数据!E$11,0))))))))))</f>
        <v>0.331131110547305</v>
      </c>
      <c r="AG850" s="61">
        <f>IF(AND($G850="正式版",$H850="中西医诊所"),IFERROR(U850/同类汇总数据!F$3,0),IF(AND($G850="正式版",$H850="中医诊所"),IFERROR(U850/同类汇总数据!F$4,0),IF(AND($G850="正式版",$H850="口腔诊所"),IFERROR(U850/同类汇总数据!F$5,0),IF(AND($G850="检查版",$H850="中西医诊所"),IFERROR(U850/同类汇总数据!F$6,0),IF(AND($G850="检查版",$H850="中医诊所"),IFERROR(U850/同类汇总数据!F$7,0),IF(AND($G850="检查版",$H850="口腔诊所"),IFERROR(U850/同类汇总数据!F$8,0),IF(AND($G850="互联网版",$H850="中西医诊所"),IFERROR(U850/同类汇总数据!F$9,0),IF(AND($G850="互联网版",$H850="中医诊所"),IFERROR(U850/同类汇总数据!F$10,0),IF(AND($G850="互联网版",$H850="口腔诊所"),IFERROR(U850/同类汇总数据!F$11,0))))))))))</f>
        <v>0.356013146556862</v>
      </c>
      <c r="AH850" s="61">
        <f>IF(AND($G850="正式版",$H850="中西医诊所"),IFERROR(V850/同类汇总数据!G$3,0),IF(AND($G850="正式版",$H850="中医诊所"),IFERROR(V850/同类汇总数据!G$4,0),IF(AND($G850="正式版",$H850="口腔诊所"),IFERROR(V850/同类汇总数据!G$5,0),IF(AND($G850="检查版",$H850="中西医诊所"),IFERROR(V850/同类汇总数据!G$6,0),IF(AND($G850="检查版",$H850="中医诊所"),IFERROR(V850/同类汇总数据!G$7,0),IF(AND($G850="检查版",$H850="口腔诊所"),IFERROR(V850/同类汇总数据!G$8,0),IF(AND($G850="互联网版",$H850="中西医诊所"),IFERROR(V850/同类汇总数据!G$9,0),IF(AND($G850="互联网版",$H850="中医诊所"),IFERROR(V850/同类汇总数据!G$10,0),IF(AND($G850="互联网版",$H850="口腔诊所"),IFERROR(V850/同类汇总数据!G$11,0))))))))))</f>
        <v>0.594512648256592</v>
      </c>
      <c r="AI850" s="61">
        <f>IF(AND($G850="正式版",$H850="中西医诊所"),IFERROR(W850/同类汇总数据!H$3,0),IF(AND($G850="正式版",$H850="中医诊所"),IFERROR(W850/同类汇总数据!H$4,0),IF(AND($G850="正式版",$H850="口腔诊所"),IFERROR(W850/同类汇总数据!H$5,0),IF(AND($G850="检查版",$H850="中西医诊所"),IFERROR(W850/同类汇总数据!H$6,0),IF(AND($G850="检查版",$H850="中医诊所"),IFERROR(W850/同类汇总数据!H$7,0),IF(AND($G850="检查版",$H850="口腔诊所"),IFERROR(W850/同类汇总数据!H$8,0),IF(AND($G850="互联网版",$H850="中西医诊所"),IFERROR(W850/同类汇总数据!H$9,0),IF(AND($G850="互联网版",$H850="中医诊所"),IFERROR(W850/同类汇总数据!H$10,0),IF(AND($G850="互联网版",$H850="口腔诊所"),IFERROR(W850/同类汇总数据!H$11,0))))))))))</f>
        <v>0.75722489403254</v>
      </c>
      <c r="AJ850" s="61">
        <f>IF(AND($G850="正式版",$H850="中西医诊所"),IFERROR(X850/同类汇总数据!I$3,0),IF(AND($G850="正式版",$H850="中医诊所"),IFERROR(X850/同类汇总数据!I$4,0),IF(AND($G850="正式版",$H850="口腔诊所"),IFERROR(X850/同类汇总数据!I$5,0),IF(AND($G850="检查版",$H850="中西医诊所"),IFERROR(X850/同类汇总数据!I$6,0),IF(AND($G850="检查版",$H850="中医诊所"),IFERROR(X850/同类汇总数据!I$7,0),IF(AND($G850="检查版",$H850="口腔诊所"),IFERROR(X850/同类汇总数据!I$8,0),IF(AND($G850="互联网版",$H850="中西医诊所"),IFERROR(X850/同类汇总数据!I$9,0),IF(AND($G850="互联网版",$H850="中医诊所"),IFERROR(X850/同类汇总数据!I$10,0),IF(AND($G850="互联网版",$H850="口腔诊所"),IFERROR(X850/同类汇总数据!I$11,0))))))))))</f>
        <v>0.684553159619497</v>
      </c>
      <c r="AK850" s="61">
        <f>IF(AND($G850="正式版",$H850="中西医诊所"),IFERROR(Y850/同类汇总数据!J$3,0),IF(AND($G850="正式版",$H850="中医诊所"),IFERROR(Y850/同类汇总数据!J$4,0),IF(AND($G850="正式版",$H850="口腔诊所"),IFERROR(Y850/同类汇总数据!J$5,0),IF(AND($G850="检查版",$H850="中西医诊所"),IFERROR(Y850/同类汇总数据!J$6,0),IF(AND($G850="检查版",$H850="中医诊所"),IFERROR(Y850/同类汇总数据!J$7,0),IF(AND($G850="检查版",$H850="口腔诊所"),IFERROR(Y850/同类汇总数据!J$8,0),IF(AND($G850="互联网版",$H850="中西医诊所"),IFERROR(Y850/同类汇总数据!J$9,0),IF(AND($G850="互联网版",$H850="中医诊所"),IFERROR(Y850/同类汇总数据!J$10,0),IF(AND($G850="互联网版",$H850="口腔诊所"),IFERROR(Y850/同类汇总数据!J$11,0))))))))))</f>
        <v>0.707793483932711</v>
      </c>
      <c r="AL850" s="62" t="str">
        <f ca="1" t="shared" si="232"/>
        <v>-</v>
      </c>
      <c r="AM850" s="62" t="str">
        <f t="shared" si="233"/>
        <v>低于同行50%</v>
      </c>
      <c r="AN850" s="5" t="str">
        <f t="shared" si="234"/>
        <v/>
      </c>
      <c r="AO850" s="63">
        <f t="shared" si="235"/>
        <v>46103.8362433565</v>
      </c>
      <c r="AP850" s="5" t="str">
        <f t="shared" si="236"/>
        <v/>
      </c>
      <c r="AQ850" s="60">
        <v>45622.8564752315</v>
      </c>
    </row>
    <row r="851" ht="17" spans="1:43">
      <c r="A851" s="5">
        <f t="shared" si="228"/>
        <v>848</v>
      </c>
      <c r="B851" s="55" t="str">
        <f t="shared" si="229"/>
        <v>连续三月交易上升</v>
      </c>
      <c r="C851" s="2" t="str">
        <f t="shared" si="230"/>
        <v/>
      </c>
      <c r="D851" s="56" t="str">
        <f t="shared" si="231"/>
        <v>-</v>
      </c>
      <c r="E851" s="84" t="s">
        <v>2291</v>
      </c>
      <c r="F851" s="58">
        <v>45622.8703719676</v>
      </c>
      <c r="G851" s="59" t="s">
        <v>38</v>
      </c>
      <c r="H851" s="59" t="s">
        <v>63</v>
      </c>
      <c r="I851" s="59" t="s">
        <v>40</v>
      </c>
      <c r="J851" s="59" t="s">
        <v>45</v>
      </c>
      <c r="K851" s="59" t="s">
        <v>2292</v>
      </c>
      <c r="L851" s="59"/>
      <c r="M851" s="60">
        <v>46104.3732407407</v>
      </c>
      <c r="N851" s="60">
        <v>46103.7676510301</v>
      </c>
      <c r="O851" s="60">
        <v>46103.7667999074</v>
      </c>
      <c r="P851" s="60">
        <v>46075.7799008333</v>
      </c>
      <c r="Q851" s="60">
        <v>46103.7676766898</v>
      </c>
      <c r="R851" s="59">
        <v>5965</v>
      </c>
      <c r="S851" s="59">
        <v>71970</v>
      </c>
      <c r="T851" s="59">
        <v>186270</v>
      </c>
      <c r="U851" s="59">
        <v>170315</v>
      </c>
      <c r="V851" s="59">
        <v>17</v>
      </c>
      <c r="W851" s="59">
        <v>100</v>
      </c>
      <c r="X851" s="59">
        <v>282</v>
      </c>
      <c r="Y851" s="59">
        <v>257</v>
      </c>
      <c r="Z851" s="59">
        <v>807.1800947867</v>
      </c>
      <c r="AA851" s="59">
        <v>0.4892912571</v>
      </c>
      <c r="AB851" s="59">
        <v>-0.2675255779</v>
      </c>
      <c r="AC851" s="59">
        <v>-0.1531352288</v>
      </c>
      <c r="AD851" s="61">
        <f>IF(AND($G851="正式版",$H851="中西医诊所"),IFERROR(R851/同类汇总数据!C$3,0),IF(AND($G851="正式版",$H851="中医诊所"),IFERROR(R851/同类汇总数据!C$4,0),IF(AND($G851="正式版",$H851="口腔诊所"),IFERROR(R851/同类汇总数据!C$5,0),IF(AND($G851="检查版",$H851="中西医诊所"),IFERROR(R851/同类汇总数据!C$6,0),IF(AND($G851="检查版",$H851="中医诊所"),IFERROR(R851/同类汇总数据!C$7,0),IF(AND($G851="检查版",$H851="口腔诊所"),IFERROR(R851/同类汇总数据!C$8,0),IF(AND($G851="互联网版",$H851="中西医诊所"),IFERROR(R851/同类汇总数据!C$9,0),IF(AND($G851="互联网版",$H851="中医诊所"),IFERROR(R851/同类汇总数据!C$10,0),IF(AND($G851="互联网版",$H851="口腔诊所"),IFERROR(R851/同类汇总数据!C$11,0))))))))))</f>
        <v>0.596646536141704</v>
      </c>
      <c r="AE851" s="61">
        <f>IF(AND($G851="正式版",$H851="中西医诊所"),IFERROR(S851/同类汇总数据!D$3,0),IF(AND($G851="正式版",$H851="中医诊所"),IFERROR(S851/同类汇总数据!D$4,0),IF(AND($G851="正式版",$H851="口腔诊所"),IFERROR(S851/同类汇总数据!D$5,0),IF(AND($G851="检查版",$H851="中西医诊所"),IFERROR(S851/同类汇总数据!D$6,0),IF(AND($G851="检查版",$H851="中医诊所"),IFERROR(S851/同类汇总数据!D$7,0),IF(AND($G851="检查版",$H851="口腔诊所"),IFERROR(S851/同类汇总数据!D$8,0),IF(AND($G851="互联网版",$H851="中西医诊所"),IFERROR(S851/同类汇总数据!D$9,0),IF(AND($G851="互联网版",$H851="中医诊所"),IFERROR(S851/同类汇总数据!D$10,0),IF(AND($G851="互联网版",$H851="口腔诊所"),IFERROR(S851/同类汇总数据!D$11,0))))))))))</f>
        <v>1.65711809010875</v>
      </c>
      <c r="AF851" s="61">
        <f>IF(AND($G851="正式版",$H851="中西医诊所"),IFERROR(T851/同类汇总数据!E$3,0),IF(AND($G851="正式版",$H851="中医诊所"),IFERROR(T851/同类汇总数据!E$4,0),IF(AND($G851="正式版",$H851="口腔诊所"),IFERROR(T851/同类汇总数据!E$5,0),IF(AND($G851="检查版",$H851="中西医诊所"),IFERROR(T851/同类汇总数据!E$6,0),IF(AND($G851="检查版",$H851="中医诊所"),IFERROR(T851/同类汇总数据!E$7,0),IF(AND($G851="检查版",$H851="口腔诊所"),IFERROR(T851/同类汇总数据!E$8,0),IF(AND($G851="互联网版",$H851="中西医诊所"),IFERROR(T851/同类汇总数据!E$9,0),IF(AND($G851="互联网版",$H851="中医诊所"),IFERROR(T851/同类汇总数据!E$10,0),IF(AND($G851="互联网版",$H851="口腔诊所"),IFERROR(T851/同类汇总数据!E$11,0))))))))))</f>
        <v>1.68012181364549</v>
      </c>
      <c r="AG851" s="61">
        <f>IF(AND($G851="正式版",$H851="中西医诊所"),IFERROR(U851/同类汇总数据!F$3,0),IF(AND($G851="正式版",$H851="中医诊所"),IFERROR(U851/同类汇总数据!F$4,0),IF(AND($G851="正式版",$H851="口腔诊所"),IFERROR(U851/同类汇总数据!F$5,0),IF(AND($G851="检查版",$H851="中西医诊所"),IFERROR(U851/同类汇总数据!F$6,0),IF(AND($G851="检查版",$H851="中医诊所"),IFERROR(U851/同类汇总数据!F$7,0),IF(AND($G851="检查版",$H851="口腔诊所"),IFERROR(U851/同类汇总数据!F$8,0),IF(AND($G851="互联网版",$H851="中西医诊所"),IFERROR(U851/同类汇总数据!F$9,0),IF(AND($G851="互联网版",$H851="中医诊所"),IFERROR(U851/同类汇总数据!F$10,0),IF(AND($G851="互联网版",$H851="口腔诊所"),IFERROR(U851/同类汇总数据!F$11,0))))))))))</f>
        <v>1.70488904979142</v>
      </c>
      <c r="AH851" s="61">
        <f>IF(AND($G851="正式版",$H851="中西医诊所"),IFERROR(V851/同类汇总数据!G$3,0),IF(AND($G851="正式版",$H851="中医诊所"),IFERROR(V851/同类汇总数据!G$4,0),IF(AND($G851="正式版",$H851="口腔诊所"),IFERROR(V851/同类汇总数据!G$5,0),IF(AND($G851="检查版",$H851="中西医诊所"),IFERROR(V851/同类汇总数据!G$6,0),IF(AND($G851="检查版",$H851="中医诊所"),IFERROR(V851/同类汇总数据!G$7,0),IF(AND($G851="检查版",$H851="口腔诊所"),IFERROR(V851/同类汇总数据!G$8,0),IF(AND($G851="互联网版",$H851="中西医诊所"),IFERROR(V851/同类汇总数据!G$9,0),IF(AND($G851="互联网版",$H851="中医诊所"),IFERROR(V851/同类汇总数据!G$10,0),IF(AND($G851="互联网版",$H851="口腔诊所"),IFERROR(V851/同类汇总数据!G$11,0))))))))))</f>
        <v>1.26333937754526</v>
      </c>
      <c r="AI851" s="61">
        <f>IF(AND($G851="正式版",$H851="中西医诊所"),IFERROR(W851/同类汇总数据!H$3,0),IF(AND($G851="正式版",$H851="中医诊所"),IFERROR(W851/同类汇总数据!H$4,0),IF(AND($G851="正式版",$H851="口腔诊所"),IFERROR(W851/同类汇总数据!H$5,0),IF(AND($G851="检查版",$H851="中西医诊所"),IFERROR(W851/同类汇总数据!H$6,0),IF(AND($G851="检查版",$H851="中医诊所"),IFERROR(W851/同类汇总数据!H$7,0),IF(AND($G851="检查版",$H851="口腔诊所"),IFERROR(W851/同类汇总数据!H$8,0),IF(AND($G851="互联网版",$H851="中西医诊所"),IFERROR(W851/同类汇总数据!H$9,0),IF(AND($G851="互联网版",$H851="中医诊所"),IFERROR(W851/同类汇总数据!H$10,0),IF(AND($G851="互联网版",$H851="口腔诊所"),IFERROR(W851/同类汇总数据!H$11,0))))))))))</f>
        <v>1.76098812565707</v>
      </c>
      <c r="AJ851" s="61">
        <f>IF(AND($G851="正式版",$H851="中西医诊所"),IFERROR(X851/同类汇总数据!I$3,0),IF(AND($G851="正式版",$H851="中医诊所"),IFERROR(X851/同类汇总数据!I$4,0),IF(AND($G851="正式版",$H851="口腔诊所"),IFERROR(X851/同类汇总数据!I$5,0),IF(AND($G851="检查版",$H851="中西医诊所"),IFERROR(X851/同类汇总数据!I$6,0),IF(AND($G851="检查版",$H851="中医诊所"),IFERROR(X851/同类汇总数据!I$7,0),IF(AND($G851="检查版",$H851="口腔诊所"),IFERROR(X851/同类汇总数据!I$8,0),IF(AND($G851="互联网版",$H851="中西医诊所"),IFERROR(X851/同类汇总数据!I$9,0),IF(AND($G851="互联网版",$H851="中医诊所"),IFERROR(X851/同类汇总数据!I$10,0),IF(AND($G851="互联网版",$H851="口腔诊所"),IFERROR(X851/同类汇总数据!I$11,0))))))))))</f>
        <v>1.91132664369008</v>
      </c>
      <c r="AK851" s="61">
        <f>IF(AND($G851="正式版",$H851="中西医诊所"),IFERROR(Y851/同类汇总数据!J$3,0),IF(AND($G851="正式版",$H851="中医诊所"),IFERROR(Y851/同类汇总数据!J$4,0),IF(AND($G851="正式版",$H851="口腔诊所"),IFERROR(Y851/同类汇总数据!J$5,0),IF(AND($G851="检查版",$H851="中西医诊所"),IFERROR(Y851/同类汇总数据!J$6,0),IF(AND($G851="检查版",$H851="中医诊所"),IFERROR(Y851/同类汇总数据!J$7,0),IF(AND($G851="检查版",$H851="口腔诊所"),IFERROR(Y851/同类汇总数据!J$8,0),IF(AND($G851="互联网版",$H851="中西医诊所"),IFERROR(Y851/同类汇总数据!J$9,0),IF(AND($G851="互联网版",$H851="中医诊所"),IFERROR(Y851/同类汇总数据!J$10,0),IF(AND($G851="互联网版",$H851="口腔诊所"),IFERROR(Y851/同类汇总数据!J$11,0))))))))))</f>
        <v>1.93513750394369</v>
      </c>
      <c r="AL851" s="62" t="str">
        <f ca="1" t="shared" si="232"/>
        <v>-</v>
      </c>
      <c r="AM851" s="62" t="str">
        <f t="shared" si="233"/>
        <v>高于同行150%</v>
      </c>
      <c r="AN851" s="5" t="str">
        <f t="shared" si="234"/>
        <v>高于同行150%</v>
      </c>
      <c r="AO851" s="63">
        <f t="shared" si="235"/>
        <v>46104.3732407407</v>
      </c>
      <c r="AP851" s="5" t="str">
        <f t="shared" si="236"/>
        <v/>
      </c>
      <c r="AQ851" s="60">
        <v>45622.8591552431</v>
      </c>
    </row>
    <row r="852" ht="17" spans="1:43">
      <c r="A852" s="5">
        <f t="shared" ref="A852:A862" si="237">ROW()-3</f>
        <v>849</v>
      </c>
      <c r="B852" s="55" t="str">
        <f t="shared" si="229"/>
        <v>交易波动较大</v>
      </c>
      <c r="C852" s="2" t="str">
        <f t="shared" si="230"/>
        <v/>
      </c>
      <c r="D852" s="56" t="str">
        <f t="shared" si="231"/>
        <v>-</v>
      </c>
      <c r="E852" s="84" t="s">
        <v>2293</v>
      </c>
      <c r="F852" s="58">
        <v>45622.8720756597</v>
      </c>
      <c r="G852" s="59" t="s">
        <v>38</v>
      </c>
      <c r="H852" s="59" t="s">
        <v>63</v>
      </c>
      <c r="I852" s="59" t="s">
        <v>40</v>
      </c>
      <c r="J852" s="59" t="s">
        <v>45</v>
      </c>
      <c r="K852" s="59" t="s">
        <v>2294</v>
      </c>
      <c r="L852" s="59"/>
      <c r="M852" s="60">
        <v>46103.3727662037</v>
      </c>
      <c r="N852" s="60">
        <v>46103.58992375</v>
      </c>
      <c r="O852" s="60">
        <v>46103.5893703588</v>
      </c>
      <c r="P852" s="60">
        <v>46093.4651809491</v>
      </c>
      <c r="Q852" s="60">
        <v>46103.5671400579</v>
      </c>
      <c r="R852" s="59">
        <v>7592</v>
      </c>
      <c r="S852" s="59">
        <v>65850</v>
      </c>
      <c r="T852" s="59">
        <v>194665</v>
      </c>
      <c r="U852" s="59">
        <v>183070</v>
      </c>
      <c r="V852" s="59">
        <v>8</v>
      </c>
      <c r="W852" s="59">
        <v>43</v>
      </c>
      <c r="X852" s="59">
        <v>125</v>
      </c>
      <c r="Y852" s="59">
        <v>113</v>
      </c>
      <c r="Z852" s="85" t="s">
        <v>2295</v>
      </c>
      <c r="AA852" s="59">
        <v>-0.0183509489</v>
      </c>
      <c r="AB852" s="59">
        <v>0.0866135355</v>
      </c>
      <c r="AC852" s="59">
        <v>0.6330881964</v>
      </c>
      <c r="AD852" s="61">
        <f>IF(AND($G852="正式版",$H852="中西医诊所"),IFERROR(R852/同类汇总数据!C$3,0),IF(AND($G852="正式版",$H852="中医诊所"),IFERROR(R852/同类汇总数据!C$4,0),IF(AND($G852="正式版",$H852="口腔诊所"),IFERROR(R852/同类汇总数据!C$5,0),IF(AND($G852="检查版",$H852="中西医诊所"),IFERROR(R852/同类汇总数据!C$6,0),IF(AND($G852="检查版",$H852="中医诊所"),IFERROR(R852/同类汇总数据!C$7,0),IF(AND($G852="检查版",$H852="口腔诊所"),IFERROR(R852/同类汇总数据!C$8,0),IF(AND($G852="互联网版",$H852="中西医诊所"),IFERROR(R852/同类汇总数据!C$9,0),IF(AND($G852="互联网版",$H852="中医诊所"),IFERROR(R852/同类汇总数据!C$10,0),IF(AND($G852="互联网版",$H852="口腔诊所"),IFERROR(R852/同类汇总数据!C$11,0))))))))))</f>
        <v>0.759386505010531</v>
      </c>
      <c r="AE852" s="61">
        <f>IF(AND($G852="正式版",$H852="中西医诊所"),IFERROR(S852/同类汇总数据!D$3,0),IF(AND($G852="正式版",$H852="中医诊所"),IFERROR(S852/同类汇总数据!D$4,0),IF(AND($G852="正式版",$H852="口腔诊所"),IFERROR(S852/同类汇总数据!D$5,0),IF(AND($G852="检查版",$H852="中西医诊所"),IFERROR(S852/同类汇总数据!D$6,0),IF(AND($G852="检查版",$H852="中医诊所"),IFERROR(S852/同类汇总数据!D$7,0),IF(AND($G852="检查版",$H852="口腔诊所"),IFERROR(S852/同类汇总数据!D$8,0),IF(AND($G852="互联网版",$H852="中西医诊所"),IFERROR(S852/同类汇总数据!D$9,0),IF(AND($G852="互联网版",$H852="中医诊所"),IFERROR(S852/同类汇总数据!D$10,0),IF(AND($G852="互联网版",$H852="口腔诊所"),IFERROR(S852/同类汇总数据!D$11,0))))))))))</f>
        <v>1.51620433838629</v>
      </c>
      <c r="AF852" s="61">
        <f>IF(AND($G852="正式版",$H852="中西医诊所"),IFERROR(T852/同类汇总数据!E$3,0),IF(AND($G852="正式版",$H852="中医诊所"),IFERROR(T852/同类汇总数据!E$4,0),IF(AND($G852="正式版",$H852="口腔诊所"),IFERROR(T852/同类汇总数据!E$5,0),IF(AND($G852="检查版",$H852="中西医诊所"),IFERROR(T852/同类汇总数据!E$6,0),IF(AND($G852="检查版",$H852="中医诊所"),IFERROR(T852/同类汇总数据!E$7,0),IF(AND($G852="检查版",$H852="口腔诊所"),IFERROR(T852/同类汇总数据!E$8,0),IF(AND($G852="互联网版",$H852="中西医诊所"),IFERROR(T852/同类汇总数据!E$9,0),IF(AND($G852="互联网版",$H852="中医诊所"),IFERROR(T852/同类汇总数据!E$10,0),IF(AND($G852="互联网版",$H852="口腔诊所"),IFERROR(T852/同类汇总数据!E$11,0))))))))))</f>
        <v>1.75584319994256</v>
      </c>
      <c r="AG852" s="61">
        <f>IF(AND($G852="正式版",$H852="中西医诊所"),IFERROR(U852/同类汇总数据!F$3,0),IF(AND($G852="正式版",$H852="中医诊所"),IFERROR(U852/同类汇总数据!F$4,0),IF(AND($G852="正式版",$H852="口腔诊所"),IFERROR(U852/同类汇总数据!F$5,0),IF(AND($G852="检查版",$H852="中西医诊所"),IFERROR(U852/同类汇总数据!F$6,0),IF(AND($G852="检查版",$H852="中医诊所"),IFERROR(U852/同类汇总数据!F$7,0),IF(AND($G852="检查版",$H852="口腔诊所"),IFERROR(U852/同类汇总数据!F$8,0),IF(AND($G852="互联网版",$H852="中西医诊所"),IFERROR(U852/同类汇总数据!F$9,0),IF(AND($G852="互联网版",$H852="中医诊所"),IFERROR(U852/同类汇总数据!F$10,0),IF(AND($G852="互联网版",$H852="口腔诊所"),IFERROR(U852/同类汇总数据!F$11,0))))))))))</f>
        <v>1.83256928834991</v>
      </c>
      <c r="AH852" s="61">
        <f>IF(AND($G852="正式版",$H852="中西医诊所"),IFERROR(V852/同类汇总数据!G$3,0),IF(AND($G852="正式版",$H852="中医诊所"),IFERROR(V852/同类汇总数据!G$4,0),IF(AND($G852="正式版",$H852="口腔诊所"),IFERROR(V852/同类汇总数据!G$5,0),IF(AND($G852="检查版",$H852="中西医诊所"),IFERROR(V852/同类汇总数据!G$6,0),IF(AND($G852="检查版",$H852="中医诊所"),IFERROR(V852/同类汇总数据!G$7,0),IF(AND($G852="检查版",$H852="口腔诊所"),IFERROR(V852/同类汇总数据!G$8,0),IF(AND($G852="互联网版",$H852="中西医诊所"),IFERROR(V852/同类汇总数据!G$9,0),IF(AND($G852="互联网版",$H852="中医诊所"),IFERROR(V852/同类汇总数据!G$10,0),IF(AND($G852="互联网版",$H852="口腔诊所"),IFERROR(V852/同类汇总数据!G$11,0))))))))))</f>
        <v>0.594512648256592</v>
      </c>
      <c r="AI852" s="61">
        <f>IF(AND($G852="正式版",$H852="中西医诊所"),IFERROR(W852/同类汇总数据!H$3,0),IF(AND($G852="正式版",$H852="中医诊所"),IFERROR(W852/同类汇总数据!H$4,0),IF(AND($G852="正式版",$H852="口腔诊所"),IFERROR(W852/同类汇总数据!H$5,0),IF(AND($G852="检查版",$H852="中西医诊所"),IFERROR(W852/同类汇总数据!H$6,0),IF(AND($G852="检查版",$H852="中医诊所"),IFERROR(W852/同类汇总数据!H$7,0),IF(AND($G852="检查版",$H852="口腔诊所"),IFERROR(W852/同类汇总数据!H$8,0),IF(AND($G852="互联网版",$H852="中西医诊所"),IFERROR(W852/同类汇总数据!H$9,0),IF(AND($G852="互联网版",$H852="中医诊所"),IFERROR(W852/同类汇总数据!H$10,0),IF(AND($G852="互联网版",$H852="口腔诊所"),IFERROR(W852/同类汇总数据!H$11,0))))))))))</f>
        <v>0.75722489403254</v>
      </c>
      <c r="AJ852" s="61">
        <f>IF(AND($G852="正式版",$H852="中西医诊所"),IFERROR(X852/同类汇总数据!I$3,0),IF(AND($G852="正式版",$H852="中医诊所"),IFERROR(X852/同类汇总数据!I$4,0),IF(AND($G852="正式版",$H852="口腔诊所"),IFERROR(X852/同类汇总数据!I$5,0),IF(AND($G852="检查版",$H852="中西医诊所"),IFERROR(X852/同类汇总数据!I$6,0),IF(AND($G852="检查版",$H852="中医诊所"),IFERROR(X852/同类汇总数据!I$7,0),IF(AND($G852="检查版",$H852="口腔诊所"),IFERROR(X852/同类汇总数据!I$8,0),IF(AND($G852="互联网版",$H852="中西医诊所"),IFERROR(X852/同类汇总数据!I$9,0),IF(AND($G852="互联网版",$H852="中医诊所"),IFERROR(X852/同类汇总数据!I$10,0),IF(AND($G852="互联网版",$H852="口腔诊所"),IFERROR(X852/同类汇总数据!I$11,0))))))))))</f>
        <v>0.847219256954823</v>
      </c>
      <c r="AK852" s="61">
        <f>IF(AND($G852="正式版",$H852="中西医诊所"),IFERROR(Y852/同类汇总数据!J$3,0),IF(AND($G852="正式版",$H852="中医诊所"),IFERROR(Y852/同类汇总数据!J$4,0),IF(AND($G852="正式版",$H852="口腔诊所"),IFERROR(Y852/同类汇总数据!J$5,0),IF(AND($G852="检查版",$H852="中西医诊所"),IFERROR(Y852/同类汇总数据!J$6,0),IF(AND($G852="检查版",$H852="中医诊所"),IFERROR(Y852/同类汇总数据!J$7,0),IF(AND($G852="检查版",$H852="口腔诊所"),IFERROR(Y852/同类汇总数据!J$8,0),IF(AND($G852="互联网版",$H852="中西医诊所"),IFERROR(Y852/同类汇总数据!J$9,0),IF(AND($G852="互联网版",$H852="中医诊所"),IFERROR(Y852/同类汇总数据!J$10,0),IF(AND($G852="互联网版",$H852="口腔诊所"),IFERROR(Y852/同类汇总数据!J$11,0))))))))))</f>
        <v>0.850858124302089</v>
      </c>
      <c r="AL852" s="62" t="str">
        <f ca="1" t="shared" si="232"/>
        <v>-</v>
      </c>
      <c r="AM852" s="62" t="str">
        <f t="shared" si="233"/>
        <v>高于同行150%</v>
      </c>
      <c r="AN852" s="5" t="str">
        <f t="shared" si="234"/>
        <v/>
      </c>
      <c r="AO852" s="63">
        <f t="shared" si="235"/>
        <v>46103.58992375</v>
      </c>
      <c r="AP852" s="5" t="str">
        <f t="shared" si="236"/>
        <v/>
      </c>
      <c r="AQ852" s="60">
        <v>45622.8619409838</v>
      </c>
    </row>
    <row r="853" ht="17" spans="1:43">
      <c r="A853" s="5">
        <f t="shared" si="237"/>
        <v>850</v>
      </c>
      <c r="B853" s="55" t="str">
        <f t="shared" si="229"/>
        <v>交易波动较大</v>
      </c>
      <c r="C853" s="2" t="str">
        <f t="shared" si="230"/>
        <v/>
      </c>
      <c r="D853" s="56" t="str">
        <f t="shared" si="231"/>
        <v>-</v>
      </c>
      <c r="E853" s="84" t="s">
        <v>2296</v>
      </c>
      <c r="F853" s="58">
        <v>45622.8734548495</v>
      </c>
      <c r="G853" s="59" t="s">
        <v>38</v>
      </c>
      <c r="H853" s="59" t="s">
        <v>63</v>
      </c>
      <c r="I853" s="59" t="s">
        <v>40</v>
      </c>
      <c r="J853" s="59" t="s">
        <v>45</v>
      </c>
      <c r="K853" s="59" t="s">
        <v>2297</v>
      </c>
      <c r="L853" s="59"/>
      <c r="M853" s="60">
        <v>46104.3987731481</v>
      </c>
      <c r="N853" s="60">
        <v>46103.7598028935</v>
      </c>
      <c r="O853" s="60">
        <v>45730.7428692245</v>
      </c>
      <c r="P853" s="60">
        <v>46095.567849375</v>
      </c>
      <c r="Q853" s="60">
        <v>46095.7446405787</v>
      </c>
      <c r="R853" s="59">
        <v>55784</v>
      </c>
      <c r="S853" s="59">
        <v>165136.66</v>
      </c>
      <c r="T853" s="59">
        <v>574803.56</v>
      </c>
      <c r="U853" s="59">
        <v>496729.36</v>
      </c>
      <c r="V853" s="59">
        <v>35</v>
      </c>
      <c r="W853" s="59">
        <v>136</v>
      </c>
      <c r="X853" s="59">
        <v>393</v>
      </c>
      <c r="Y853" s="59">
        <v>342</v>
      </c>
      <c r="Z853" s="85" t="s">
        <v>2298</v>
      </c>
      <c r="AA853" s="59">
        <v>-0.0085044349</v>
      </c>
      <c r="AB853" s="59">
        <v>-0.3149171293</v>
      </c>
      <c r="AC853" s="59">
        <v>0.0442625796</v>
      </c>
      <c r="AD853" s="61">
        <f>IF(AND($G853="正式版",$H853="中西医诊所"),IFERROR(R853/同类汇总数据!C$3,0),IF(AND($G853="正式版",$H853="中医诊所"),IFERROR(R853/同类汇总数据!C$4,0),IF(AND($G853="正式版",$H853="口腔诊所"),IFERROR(R853/同类汇总数据!C$5,0),IF(AND($G853="检查版",$H853="中西医诊所"),IFERROR(R853/同类汇总数据!C$6,0),IF(AND($G853="检查版",$H853="中医诊所"),IFERROR(R853/同类汇总数据!C$7,0),IF(AND($G853="检查版",$H853="口腔诊所"),IFERROR(R853/同类汇总数据!C$8,0),IF(AND($G853="互联网版",$H853="中西医诊所"),IFERROR(R853/同类汇总数据!C$9,0),IF(AND($G853="互联网版",$H853="中医诊所"),IFERROR(R853/同类汇总数据!C$10,0),IF(AND($G853="互联网版",$H853="口腔诊所"),IFERROR(R853/同类汇总数据!C$11,0))))))))))</f>
        <v>5.57977038929234</v>
      </c>
      <c r="AE853" s="61">
        <f>IF(AND($G853="正式版",$H853="中西医诊所"),IFERROR(S853/同类汇总数据!D$3,0),IF(AND($G853="正式版",$H853="中医诊所"),IFERROR(S853/同类汇总数据!D$4,0),IF(AND($G853="正式版",$H853="口腔诊所"),IFERROR(S853/同类汇总数据!D$5,0),IF(AND($G853="检查版",$H853="中西医诊所"),IFERROR(S853/同类汇总数据!D$6,0),IF(AND($G853="检查版",$H853="中医诊所"),IFERROR(S853/同类汇总数据!D$7,0),IF(AND($G853="检查版",$H853="口腔诊所"),IFERROR(S853/同类汇总数据!D$8,0),IF(AND($G853="互联网版",$H853="中西医诊所"),IFERROR(S853/同类汇总数据!D$9,0),IF(AND($G853="互联网版",$H853="中医诊所"),IFERROR(S853/同类汇总数据!D$10,0),IF(AND($G853="互联网版",$H853="口腔诊所"),IFERROR(S853/同类汇总数据!D$11,0))))))))))</f>
        <v>3.80229188031316</v>
      </c>
      <c r="AF853" s="61">
        <f>IF(AND($G853="正式版",$H853="中西医诊所"),IFERROR(T853/同类汇总数据!E$3,0),IF(AND($G853="正式版",$H853="中医诊所"),IFERROR(T853/同类汇总数据!E$4,0),IF(AND($G853="正式版",$H853="口腔诊所"),IFERROR(T853/同类汇总数据!E$5,0),IF(AND($G853="检查版",$H853="中西医诊所"),IFERROR(T853/同类汇总数据!E$6,0),IF(AND($G853="检查版",$H853="中医诊所"),IFERROR(T853/同类汇总数据!E$7,0),IF(AND($G853="检查版",$H853="口腔诊所"),IFERROR(T853/同类汇总数据!E$8,0),IF(AND($G853="互联网版",$H853="中西医诊所"),IFERROR(T853/同类汇总数据!E$9,0),IF(AND($G853="互联网版",$H853="中医诊所"),IFERROR(T853/同类汇总数据!E$10,0),IF(AND($G853="互联网版",$H853="口腔诊所"),IFERROR(T853/同类汇总数据!E$11,0))))))))))</f>
        <v>5.18462446833675</v>
      </c>
      <c r="AG853" s="61">
        <f>IF(AND($G853="正式版",$H853="中西医诊所"),IFERROR(U853/同类汇总数据!F$3,0),IF(AND($G853="正式版",$H853="中医诊所"),IFERROR(U853/同类汇总数据!F$4,0),IF(AND($G853="正式版",$H853="口腔诊所"),IFERROR(U853/同类汇总数据!F$5,0),IF(AND($G853="检查版",$H853="中西医诊所"),IFERROR(U853/同类汇总数据!F$6,0),IF(AND($G853="检查版",$H853="中医诊所"),IFERROR(U853/同类汇总数据!F$7,0),IF(AND($G853="检查版",$H853="口腔诊所"),IFERROR(U853/同类汇总数据!F$8,0),IF(AND($G853="互联网版",$H853="中西医诊所"),IFERROR(U853/同类汇总数据!F$9,0),IF(AND($G853="互联网版",$H853="中医诊所"),IFERROR(U853/同类汇总数据!F$10,0),IF(AND($G853="互联网版",$H853="口腔诊所"),IFERROR(U853/同类汇总数据!F$11,0))))))))))</f>
        <v>4.97236559653525</v>
      </c>
      <c r="AH853" s="61">
        <f>IF(AND($G853="正式版",$H853="中西医诊所"),IFERROR(V853/同类汇总数据!G$3,0),IF(AND($G853="正式版",$H853="中医诊所"),IFERROR(V853/同类汇总数据!G$4,0),IF(AND($G853="正式版",$H853="口腔诊所"),IFERROR(V853/同类汇总数据!G$5,0),IF(AND($G853="检查版",$H853="中西医诊所"),IFERROR(V853/同类汇总数据!G$6,0),IF(AND($G853="检查版",$H853="中医诊所"),IFERROR(V853/同类汇总数据!G$7,0),IF(AND($G853="检查版",$H853="口腔诊所"),IFERROR(V853/同类汇总数据!G$8,0),IF(AND($G853="互联网版",$H853="中西医诊所"),IFERROR(V853/同类汇总数据!G$9,0),IF(AND($G853="互联网版",$H853="中医诊所"),IFERROR(V853/同类汇总数据!G$10,0),IF(AND($G853="互联网版",$H853="口腔诊所"),IFERROR(V853/同类汇总数据!G$11,0))))))))))</f>
        <v>2.60099283612259</v>
      </c>
      <c r="AI853" s="61">
        <f>IF(AND($G853="正式版",$H853="中西医诊所"),IFERROR(W853/同类汇总数据!H$3,0),IF(AND($G853="正式版",$H853="中医诊所"),IFERROR(W853/同类汇总数据!H$4,0),IF(AND($G853="正式版",$H853="口腔诊所"),IFERROR(W853/同类汇总数据!H$5,0),IF(AND($G853="检查版",$H853="中西医诊所"),IFERROR(W853/同类汇总数据!H$6,0),IF(AND($G853="检查版",$H853="中医诊所"),IFERROR(W853/同类汇总数据!H$7,0),IF(AND($G853="检查版",$H853="口腔诊所"),IFERROR(W853/同类汇总数据!H$8,0),IF(AND($G853="互联网版",$H853="中西医诊所"),IFERROR(W853/同类汇总数据!H$9,0),IF(AND($G853="互联网版",$H853="中医诊所"),IFERROR(W853/同类汇总数据!H$10,0),IF(AND($G853="互联网版",$H853="口腔诊所"),IFERROR(W853/同类汇总数据!H$11,0))))))))))</f>
        <v>2.39494385089361</v>
      </c>
      <c r="AJ853" s="61">
        <f>IF(AND($G853="正式版",$H853="中西医诊所"),IFERROR(X853/同类汇总数据!I$3,0),IF(AND($G853="正式版",$H853="中医诊所"),IFERROR(X853/同类汇总数据!I$4,0),IF(AND($G853="正式版",$H853="口腔诊所"),IFERROR(X853/同类汇总数据!I$5,0),IF(AND($G853="检查版",$H853="中西医诊所"),IFERROR(X853/同类汇总数据!I$6,0),IF(AND($G853="检查版",$H853="中医诊所"),IFERROR(X853/同类汇总数据!I$7,0),IF(AND($G853="检查版",$H853="口腔诊所"),IFERROR(X853/同类汇总数据!I$8,0),IF(AND($G853="互联网版",$H853="中西医诊所"),IFERROR(X853/同类汇总数据!I$9,0),IF(AND($G853="互联网版",$H853="中医诊所"),IFERROR(X853/同类汇总数据!I$10,0),IF(AND($G853="互联网版",$H853="口腔诊所"),IFERROR(X853/同类汇总数据!I$11,0))))))))))</f>
        <v>2.66365734386596</v>
      </c>
      <c r="AK853" s="61">
        <f>IF(AND($G853="正式版",$H853="中西医诊所"),IFERROR(Y853/同类汇总数据!J$3,0),IF(AND($G853="正式版",$H853="中医诊所"),IFERROR(Y853/同类汇总数据!J$4,0),IF(AND($G853="正式版",$H853="口腔诊所"),IFERROR(Y853/同类汇总数据!J$5,0),IF(AND($G853="检查版",$H853="中西医诊所"),IFERROR(Y853/同类汇总数据!J$6,0),IF(AND($G853="检查版",$H853="中医诊所"),IFERROR(Y853/同类汇总数据!J$7,0),IF(AND($G853="检查版",$H853="口腔诊所"),IFERROR(Y853/同类汇总数据!J$8,0),IF(AND($G853="互联网版",$H853="中西医诊所"),IFERROR(Y853/同类汇总数据!J$9,0),IF(AND($G853="互联网版",$H853="中医诊所"),IFERROR(Y853/同类汇总数据!J$10,0),IF(AND($G853="互联网版",$H853="口腔诊所"),IFERROR(Y853/同类汇总数据!J$11,0))))))))))</f>
        <v>2.5751635266488</v>
      </c>
      <c r="AL853" s="62" t="str">
        <f ca="1" t="shared" si="232"/>
        <v>-</v>
      </c>
      <c r="AM853" s="62" t="str">
        <f t="shared" si="233"/>
        <v>高于同行100%</v>
      </c>
      <c r="AN853" s="5" t="str">
        <f t="shared" si="234"/>
        <v>高于同行100%</v>
      </c>
      <c r="AO853" s="63">
        <f t="shared" si="235"/>
        <v>46104.3987731481</v>
      </c>
      <c r="AP853" s="5" t="str">
        <f t="shared" si="236"/>
        <v/>
      </c>
      <c r="AQ853" s="60">
        <v>45622.867269537</v>
      </c>
    </row>
    <row r="854" ht="17" spans="1:43">
      <c r="A854" s="5">
        <f t="shared" si="237"/>
        <v>851</v>
      </c>
      <c r="B854" s="55" t="str">
        <f t="shared" si="229"/>
        <v>连续三月交易上升</v>
      </c>
      <c r="C854" s="2" t="str">
        <f t="shared" si="230"/>
        <v/>
      </c>
      <c r="D854" s="56" t="str">
        <f t="shared" si="231"/>
        <v>-</v>
      </c>
      <c r="E854" s="84" t="s">
        <v>2299</v>
      </c>
      <c r="F854" s="58">
        <v>45623.8011680903</v>
      </c>
      <c r="G854" s="59" t="s">
        <v>38</v>
      </c>
      <c r="H854" s="59" t="s">
        <v>63</v>
      </c>
      <c r="I854" s="59" t="s">
        <v>40</v>
      </c>
      <c r="J854" s="59" t="s">
        <v>53</v>
      </c>
      <c r="K854" s="59" t="s">
        <v>2300</v>
      </c>
      <c r="L854" s="59" t="s">
        <v>2301</v>
      </c>
      <c r="M854" s="60">
        <v>46091.3933796296</v>
      </c>
      <c r="N854" s="60">
        <v>46102.6366077083</v>
      </c>
      <c r="O854" s="60">
        <v>45786.3611977894</v>
      </c>
      <c r="P854" s="60">
        <v>45945.4275590741</v>
      </c>
      <c r="Q854" s="60">
        <v>46036.4652178125</v>
      </c>
      <c r="R854" s="59">
        <v>2240</v>
      </c>
      <c r="S854" s="59">
        <v>6625</v>
      </c>
      <c r="T854" s="59">
        <v>17425</v>
      </c>
      <c r="U854" s="59">
        <v>16220</v>
      </c>
      <c r="V854" s="59">
        <v>11</v>
      </c>
      <c r="W854" s="59">
        <v>40</v>
      </c>
      <c r="X854" s="59">
        <v>111</v>
      </c>
      <c r="Y854" s="59">
        <v>97</v>
      </c>
      <c r="Z854" s="59">
        <v>277.0689655172</v>
      </c>
      <c r="AA854" s="59">
        <v>0.5160183066</v>
      </c>
      <c r="AB854" s="59">
        <v>-0.3203732504</v>
      </c>
      <c r="AC854" s="59">
        <v>0.2906463268</v>
      </c>
      <c r="AD854" s="61">
        <f>IF(AND($G854="正式版",$H854="中西医诊所"),IFERROR(R854/同类汇总数据!C$3,0),IF(AND($G854="正式版",$H854="中医诊所"),IFERROR(R854/同类汇总数据!C$4,0),IF(AND($G854="正式版",$H854="口腔诊所"),IFERROR(R854/同类汇总数据!C$5,0),IF(AND($G854="检查版",$H854="中西医诊所"),IFERROR(R854/同类汇总数据!C$6,0),IF(AND($G854="检查版",$H854="中医诊所"),IFERROR(R854/同类汇总数据!C$7,0),IF(AND($G854="检查版",$H854="口腔诊所"),IFERROR(R854/同类汇总数据!C$8,0),IF(AND($G854="互联网版",$H854="中西医诊所"),IFERROR(R854/同类汇总数据!C$9,0),IF(AND($G854="互联网版",$H854="中医诊所"),IFERROR(R854/同类汇总数据!C$10,0),IF(AND($G854="互联网版",$H854="口腔诊所"),IFERROR(R854/同类汇总数据!C$11,0))))))))))</f>
        <v>0.224055027821864</v>
      </c>
      <c r="AE854" s="61">
        <f>IF(AND($G854="正式版",$H854="中西医诊所"),IFERROR(S854/同类汇总数据!D$3,0),IF(AND($G854="正式版",$H854="中医诊所"),IFERROR(S854/同类汇总数据!D$4,0),IF(AND($G854="正式版",$H854="口腔诊所"),IFERROR(S854/同类汇总数据!D$5,0),IF(AND($G854="检查版",$H854="中西医诊所"),IFERROR(S854/同类汇总数据!D$6,0),IF(AND($G854="检查版",$H854="中医诊所"),IFERROR(S854/同类汇总数据!D$7,0),IF(AND($G854="检查版",$H854="口腔诊所"),IFERROR(S854/同类汇总数据!D$8,0),IF(AND($G854="互联网版",$H854="中西医诊所"),IFERROR(S854/同类汇总数据!D$9,0),IF(AND($G854="互联网版",$H854="中医诊所"),IFERROR(S854/同类汇总数据!D$10,0),IF(AND($G854="互联网版",$H854="口腔诊所"),IFERROR(S854/同类汇总数据!D$11,0))))))))))</f>
        <v>0.152541438751847</v>
      </c>
      <c r="AF854" s="61">
        <f>IF(AND($G854="正式版",$H854="中西医诊所"),IFERROR(T854/同类汇总数据!E$3,0),IF(AND($G854="正式版",$H854="中医诊所"),IFERROR(T854/同类汇总数据!E$4,0),IF(AND($G854="正式版",$H854="口腔诊所"),IFERROR(T854/同类汇总数据!E$5,0),IF(AND($G854="检查版",$H854="中西医诊所"),IFERROR(T854/同类汇总数据!E$6,0),IF(AND($G854="检查版",$H854="中医诊所"),IFERROR(T854/同类汇总数据!E$7,0),IF(AND($G854="检查版",$H854="口腔诊所"),IFERROR(T854/同类汇总数据!E$8,0),IF(AND($G854="互联网版",$H854="中西医诊所"),IFERROR(T854/同类汇总数据!E$9,0),IF(AND($G854="互联网版",$H854="中医诊所"),IFERROR(T854/同类汇总数据!E$10,0),IF(AND($G854="互联网版",$H854="口腔诊所"),IFERROR(T854/同类汇总数据!E$11,0))))))))))</f>
        <v>0.157170358097239</v>
      </c>
      <c r="AG854" s="61">
        <f>IF(AND($G854="正式版",$H854="中西医诊所"),IFERROR(U854/同类汇总数据!F$3,0),IF(AND($G854="正式版",$H854="中医诊所"),IFERROR(U854/同类汇总数据!F$4,0),IF(AND($G854="正式版",$H854="口腔诊所"),IFERROR(U854/同类汇总数据!F$5,0),IF(AND($G854="检查版",$H854="中西医诊所"),IFERROR(U854/同类汇总数据!F$6,0),IF(AND($G854="检查版",$H854="中医诊所"),IFERROR(U854/同类汇总数据!F$7,0),IF(AND($G854="检查版",$H854="口腔诊所"),IFERROR(U854/同类汇总数据!F$8,0),IF(AND($G854="互联网版",$H854="中西医诊所"),IFERROR(U854/同类汇总数据!F$9,0),IF(AND($G854="互联网版",$H854="中医诊所"),IFERROR(U854/同类汇总数据!F$10,0),IF(AND($G854="互联网版",$H854="口腔诊所"),IFERROR(U854/同类汇总数据!F$11,0))))))))))</f>
        <v>0.162365618927381</v>
      </c>
      <c r="AH854" s="61">
        <f>IF(AND($G854="正式版",$H854="中西医诊所"),IFERROR(V854/同类汇总数据!G$3,0),IF(AND($G854="正式版",$H854="中医诊所"),IFERROR(V854/同类汇总数据!G$4,0),IF(AND($G854="正式版",$H854="口腔诊所"),IFERROR(V854/同类汇总数据!G$5,0),IF(AND($G854="检查版",$H854="中西医诊所"),IFERROR(V854/同类汇总数据!G$6,0),IF(AND($G854="检查版",$H854="中医诊所"),IFERROR(V854/同类汇总数据!G$7,0),IF(AND($G854="检查版",$H854="口腔诊所"),IFERROR(V854/同类汇总数据!G$8,0),IF(AND($G854="互联网版",$H854="中西医诊所"),IFERROR(V854/同类汇总数据!G$9,0),IF(AND($G854="互联网版",$H854="中医诊所"),IFERROR(V854/同类汇总数据!G$10,0),IF(AND($G854="互联网版",$H854="口腔诊所"),IFERROR(V854/同类汇总数据!G$11,0))))))))))</f>
        <v>0.817454891352813</v>
      </c>
      <c r="AI854" s="61">
        <f>IF(AND($G854="正式版",$H854="中西医诊所"),IFERROR(W854/同类汇总数据!H$3,0),IF(AND($G854="正式版",$H854="中医诊所"),IFERROR(W854/同类汇总数据!H$4,0),IF(AND($G854="正式版",$H854="口腔诊所"),IFERROR(W854/同类汇总数据!H$5,0),IF(AND($G854="检查版",$H854="中西医诊所"),IFERROR(W854/同类汇总数据!H$6,0),IF(AND($G854="检查版",$H854="中医诊所"),IFERROR(W854/同类汇总数据!H$7,0),IF(AND($G854="检查版",$H854="口腔诊所"),IFERROR(W854/同类汇总数据!H$8,0),IF(AND($G854="互联网版",$H854="中西医诊所"),IFERROR(W854/同类汇总数据!H$9,0),IF(AND($G854="互联网版",$H854="中医诊所"),IFERROR(W854/同类汇总数据!H$10,0),IF(AND($G854="互联网版",$H854="口腔诊所"),IFERROR(W854/同类汇总数据!H$11,0))))))))))</f>
        <v>0.704395250262828</v>
      </c>
      <c r="AJ854" s="61">
        <f>IF(AND($G854="正式版",$H854="中西医诊所"),IFERROR(X854/同类汇总数据!I$3,0),IF(AND($G854="正式版",$H854="中医诊所"),IFERROR(X854/同类汇总数据!I$4,0),IF(AND($G854="正式版",$H854="口腔诊所"),IFERROR(X854/同类汇总数据!I$5,0),IF(AND($G854="检查版",$H854="中西医诊所"),IFERROR(X854/同类汇总数据!I$6,0),IF(AND($G854="检查版",$H854="中医诊所"),IFERROR(X854/同类汇总数据!I$7,0),IF(AND($G854="检查版",$H854="口腔诊所"),IFERROR(X854/同类汇总数据!I$8,0),IF(AND($G854="互联网版",$H854="中西医诊所"),IFERROR(X854/同类汇总数据!I$9,0),IF(AND($G854="互联网版",$H854="中医诊所"),IFERROR(X854/同类汇总数据!I$10,0),IF(AND($G854="互联网版",$H854="口腔诊所"),IFERROR(X854/同类汇总数据!I$11,0))))))))))</f>
        <v>0.752330700175883</v>
      </c>
      <c r="AK854" s="61">
        <f>IF(AND($G854="正式版",$H854="中西医诊所"),IFERROR(Y854/同类汇总数据!J$3,0),IF(AND($G854="正式版",$H854="中医诊所"),IFERROR(Y854/同类汇总数据!J$4,0),IF(AND($G854="正式版",$H854="口腔诊所"),IFERROR(Y854/同类汇总数据!J$5,0),IF(AND($G854="检查版",$H854="中西医诊所"),IFERROR(Y854/同类汇总数据!J$6,0),IF(AND($G854="检查版",$H854="中医诊所"),IFERROR(Y854/同类汇总数据!J$7,0),IF(AND($G854="检查版",$H854="口腔诊所"),IFERROR(Y854/同类汇总数据!J$8,0),IF(AND($G854="互联网版",$H854="中西医诊所"),IFERROR(Y854/同类汇总数据!J$9,0),IF(AND($G854="互联网版",$H854="中医诊所"),IFERROR(Y854/同类汇总数据!J$10,0),IF(AND($G854="互联网版",$H854="口腔诊所"),IFERROR(Y854/同类汇总数据!J$11,0))))))))))</f>
        <v>0.730382637675245</v>
      </c>
      <c r="AL854" s="62" t="str">
        <f ca="1" t="shared" si="232"/>
        <v>-</v>
      </c>
      <c r="AM854" s="62" t="str">
        <f t="shared" si="233"/>
        <v>低于同行20%</v>
      </c>
      <c r="AN854" s="5" t="str">
        <f t="shared" si="234"/>
        <v/>
      </c>
      <c r="AO854" s="63">
        <f t="shared" si="235"/>
        <v>46102.6366077083</v>
      </c>
      <c r="AP854" s="5" t="str">
        <f t="shared" si="236"/>
        <v/>
      </c>
      <c r="AQ854" s="60">
        <v>45622.8703719676</v>
      </c>
    </row>
    <row r="855" ht="17" spans="1:43">
      <c r="A855" s="5">
        <f t="shared" si="237"/>
        <v>852</v>
      </c>
      <c r="B855" s="55" t="str">
        <f t="shared" si="229"/>
        <v>无交易</v>
      </c>
      <c r="C855" s="2" t="str">
        <f t="shared" si="230"/>
        <v>本月交易额降超50%</v>
      </c>
      <c r="D855" s="56" t="str">
        <f t="shared" si="231"/>
        <v>-</v>
      </c>
      <c r="E855" s="84" t="s">
        <v>2302</v>
      </c>
      <c r="F855" s="58">
        <v>45623.8134573495</v>
      </c>
      <c r="G855" s="59" t="s">
        <v>38</v>
      </c>
      <c r="H855" s="59" t="s">
        <v>39</v>
      </c>
      <c r="I855" s="59" t="s">
        <v>40</v>
      </c>
      <c r="J855" s="59" t="s">
        <v>85</v>
      </c>
      <c r="K855" s="59" t="s">
        <v>2303</v>
      </c>
      <c r="L855" s="59" t="s">
        <v>2304</v>
      </c>
      <c r="M855" s="60">
        <v>46102.6226851852</v>
      </c>
      <c r="N855" s="60">
        <v>46088.6836748727</v>
      </c>
      <c r="O855" s="60">
        <v>46088.6830552083</v>
      </c>
      <c r="P855" s="60">
        <v>46082.521136169</v>
      </c>
      <c r="Q855" s="60">
        <v>46088.6836831829</v>
      </c>
      <c r="R855" s="59"/>
      <c r="S855" s="59">
        <v>15758.72</v>
      </c>
      <c r="T855" s="59">
        <v>111354.76</v>
      </c>
      <c r="U855" s="59">
        <v>90563.23</v>
      </c>
      <c r="V855" s="59"/>
      <c r="W855" s="59">
        <v>135</v>
      </c>
      <c r="X855" s="59">
        <v>938</v>
      </c>
      <c r="Y855" s="59">
        <v>788</v>
      </c>
      <c r="Z855" s="59">
        <v>182.6408686869</v>
      </c>
      <c r="AA855" s="59">
        <v>-0.6062844701</v>
      </c>
      <c r="AB855" s="59">
        <v>-0.2797306263</v>
      </c>
      <c r="AC855" s="59">
        <v>-0.0238499005</v>
      </c>
      <c r="AD855" s="61">
        <f>IF(AND($G855="正式版",$H855="中西医诊所"),IFERROR(R855/同类汇总数据!C$3,0),IF(AND($G855="正式版",$H855="中医诊所"),IFERROR(R855/同类汇总数据!C$4,0),IF(AND($G855="正式版",$H855="口腔诊所"),IFERROR(R855/同类汇总数据!C$5,0),IF(AND($G855="检查版",$H855="中西医诊所"),IFERROR(R855/同类汇总数据!C$6,0),IF(AND($G855="检查版",$H855="中医诊所"),IFERROR(R855/同类汇总数据!C$7,0),IF(AND($G855="检查版",$H855="口腔诊所"),IFERROR(R855/同类汇总数据!C$8,0),IF(AND($G855="互联网版",$H855="中西医诊所"),IFERROR(R855/同类汇总数据!C$9,0),IF(AND($G855="互联网版",$H855="中医诊所"),IFERROR(R855/同类汇总数据!C$10,0),IF(AND($G855="互联网版",$H855="口腔诊所"),IFERROR(R855/同类汇总数据!C$11,0))))))))))</f>
        <v>0</v>
      </c>
      <c r="AE855" s="61">
        <f>IF(AND($G855="正式版",$H855="中西医诊所"),IFERROR(S855/同类汇总数据!D$3,0),IF(AND($G855="正式版",$H855="中医诊所"),IFERROR(S855/同类汇总数据!D$4,0),IF(AND($G855="正式版",$H855="口腔诊所"),IFERROR(S855/同类汇总数据!D$5,0),IF(AND($G855="检查版",$H855="中西医诊所"),IFERROR(S855/同类汇总数据!D$6,0),IF(AND($G855="检查版",$H855="中医诊所"),IFERROR(S855/同类汇总数据!D$7,0),IF(AND($G855="检查版",$H855="口腔诊所"),IFERROR(S855/同类汇总数据!D$8,0),IF(AND($G855="互联网版",$H855="中西医诊所"),IFERROR(S855/同类汇总数据!D$9,0),IF(AND($G855="互联网版",$H855="中医诊所"),IFERROR(S855/同类汇总数据!D$10,0),IF(AND($G855="互联网版",$H855="口腔诊所"),IFERROR(S855/同类汇总数据!D$11,0))))))))))</f>
        <v>0.431938591931116</v>
      </c>
      <c r="AF855" s="61">
        <f>IF(AND($G855="正式版",$H855="中西医诊所"),IFERROR(T855/同类汇总数据!E$3,0),IF(AND($G855="正式版",$H855="中医诊所"),IFERROR(T855/同类汇总数据!E$4,0),IF(AND($G855="正式版",$H855="口腔诊所"),IFERROR(T855/同类汇总数据!E$5,0),IF(AND($G855="检查版",$H855="中西医诊所"),IFERROR(T855/同类汇总数据!E$6,0),IF(AND($G855="检查版",$H855="中医诊所"),IFERROR(T855/同类汇总数据!E$7,0),IF(AND($G855="检查版",$H855="口腔诊所"),IFERROR(T855/同类汇总数据!E$8,0),IF(AND($G855="互联网版",$H855="中西医诊所"),IFERROR(T855/同类汇总数据!E$9,0),IF(AND($G855="互联网版",$H855="中医诊所"),IFERROR(T855/同类汇总数据!E$10,0),IF(AND($G855="互联网版",$H855="口腔诊所"),IFERROR(T855/同类汇总数据!E$11,0))))))))))</f>
        <v>1.02051532857984</v>
      </c>
      <c r="AG855" s="61">
        <f>IF(AND($G855="正式版",$H855="中西医诊所"),IFERROR(U855/同类汇总数据!F$3,0),IF(AND($G855="正式版",$H855="中医诊所"),IFERROR(U855/同类汇总数据!F$4,0),IF(AND($G855="正式版",$H855="口腔诊所"),IFERROR(U855/同类汇总数据!F$5,0),IF(AND($G855="检查版",$H855="中西医诊所"),IFERROR(U855/同类汇总数据!F$6,0),IF(AND($G855="检查版",$H855="中医诊所"),IFERROR(U855/同类汇总数据!F$7,0),IF(AND($G855="检查版",$H855="口腔诊所"),IFERROR(U855/同类汇总数据!F$8,0),IF(AND($G855="互联网版",$H855="中西医诊所"),IFERROR(U855/同类汇总数据!F$9,0),IF(AND($G855="互联网版",$H855="中医诊所"),IFERROR(U855/同类汇总数据!F$10,0),IF(AND($G855="互联网版",$H855="口腔诊所"),IFERROR(U855/同类汇总数据!F$11,0))))))))))</f>
        <v>0.944122474576567</v>
      </c>
      <c r="AH855" s="61">
        <f>IF(AND($G855="正式版",$H855="中西医诊所"),IFERROR(V855/同类汇总数据!G$3,0),IF(AND($G855="正式版",$H855="中医诊所"),IFERROR(V855/同类汇总数据!G$4,0),IF(AND($G855="正式版",$H855="口腔诊所"),IFERROR(V855/同类汇总数据!G$5,0),IF(AND($G855="检查版",$H855="中西医诊所"),IFERROR(V855/同类汇总数据!G$6,0),IF(AND($G855="检查版",$H855="中医诊所"),IFERROR(V855/同类汇总数据!G$7,0),IF(AND($G855="检查版",$H855="口腔诊所"),IFERROR(V855/同类汇总数据!G$8,0),IF(AND($G855="互联网版",$H855="中西医诊所"),IFERROR(V855/同类汇总数据!G$9,0),IF(AND($G855="互联网版",$H855="中医诊所"),IFERROR(V855/同类汇总数据!G$10,0),IF(AND($G855="互联网版",$H855="口腔诊所"),IFERROR(V855/同类汇总数据!G$11,0))))))))))</f>
        <v>0</v>
      </c>
      <c r="AI855" s="61">
        <f>IF(AND($G855="正式版",$H855="中西医诊所"),IFERROR(W855/同类汇总数据!H$3,0),IF(AND($G855="正式版",$H855="中医诊所"),IFERROR(W855/同类汇总数据!H$4,0),IF(AND($G855="正式版",$H855="口腔诊所"),IFERROR(W855/同类汇总数据!H$5,0),IF(AND($G855="检查版",$H855="中西医诊所"),IFERROR(W855/同类汇总数据!H$6,0),IF(AND($G855="检查版",$H855="中医诊所"),IFERROR(W855/同类汇总数据!H$7,0),IF(AND($G855="检查版",$H855="口腔诊所"),IFERROR(W855/同类汇总数据!H$8,0),IF(AND($G855="互联网版",$H855="中西医诊所"),IFERROR(W855/同类汇总数据!H$9,0),IF(AND($G855="互联网版",$H855="中医诊所"),IFERROR(W855/同类汇总数据!H$10,0),IF(AND($G855="互联网版",$H855="口腔诊所"),IFERROR(W855/同类汇总数据!H$11,0))))))))))</f>
        <v>0.369225316056871</v>
      </c>
      <c r="AJ855" s="61">
        <f>IF(AND($G855="正式版",$H855="中西医诊所"),IFERROR(X855/同类汇总数据!I$3,0),IF(AND($G855="正式版",$H855="中医诊所"),IFERROR(X855/同类汇总数据!I$4,0),IF(AND($G855="正式版",$H855="口腔诊所"),IFERROR(X855/同类汇总数据!I$5,0),IF(AND($G855="检查版",$H855="中西医诊所"),IFERROR(X855/同类汇总数据!I$6,0),IF(AND($G855="检查版",$H855="中医诊所"),IFERROR(X855/同类汇总数据!I$7,0),IF(AND($G855="检查版",$H855="口腔诊所"),IFERROR(X855/同类汇总数据!I$8,0),IF(AND($G855="互联网版",$H855="中西医诊所"),IFERROR(X855/同类汇总数据!I$9,0),IF(AND($G855="互联网版",$H855="中医诊所"),IFERROR(X855/同类汇总数据!I$10,0),IF(AND($G855="互联网版",$H855="口腔诊所"),IFERROR(X855/同类汇总数据!I$11,0))))))))))</f>
        <v>0.829420628469164</v>
      </c>
      <c r="AK855" s="61">
        <f>IF(AND($G855="正式版",$H855="中西医诊所"),IFERROR(Y855/同类汇总数据!J$3,0),IF(AND($G855="正式版",$H855="中医诊所"),IFERROR(Y855/同类汇总数据!J$4,0),IF(AND($G855="正式版",$H855="口腔诊所"),IFERROR(Y855/同类汇总数据!J$5,0),IF(AND($G855="检查版",$H855="中西医诊所"),IFERROR(Y855/同类汇总数据!J$6,0),IF(AND($G855="检查版",$H855="中医诊所"),IFERROR(Y855/同类汇总数据!J$7,0),IF(AND($G855="检查版",$H855="口腔诊所"),IFERROR(Y855/同类汇总数据!J$8,0),IF(AND($G855="互联网版",$H855="中西医诊所"),IFERROR(Y855/同类汇总数据!J$9,0),IF(AND($G855="互联网版",$H855="中医诊所"),IFERROR(Y855/同类汇总数据!J$10,0),IF(AND($G855="互联网版",$H855="口腔诊所"),IFERROR(Y855/同类汇总数据!J$11,0))))))))))</f>
        <v>0.787383950796896</v>
      </c>
      <c r="AL855" s="62" t="str">
        <f ca="1" t="shared" si="232"/>
        <v>-</v>
      </c>
      <c r="AM855" s="62" t="str">
        <f t="shared" si="233"/>
        <v>低于同行50%</v>
      </c>
      <c r="AN855" s="5" t="str">
        <f t="shared" si="234"/>
        <v>低于同行50%</v>
      </c>
      <c r="AO855" s="63">
        <f t="shared" si="235"/>
        <v>46102.6226851852</v>
      </c>
      <c r="AP855" s="5" t="str">
        <f t="shared" si="236"/>
        <v/>
      </c>
      <c r="AQ855" s="60">
        <v>45622.8720756597</v>
      </c>
    </row>
    <row r="856" ht="17" spans="1:43">
      <c r="A856" s="5">
        <f t="shared" si="237"/>
        <v>853</v>
      </c>
      <c r="B856" s="55" t="str">
        <f t="shared" si="229"/>
        <v>连续三月交易上升</v>
      </c>
      <c r="C856" s="2" t="str">
        <f t="shared" si="230"/>
        <v/>
      </c>
      <c r="D856" s="56" t="str">
        <f t="shared" si="231"/>
        <v>-</v>
      </c>
      <c r="E856" s="84" t="s">
        <v>2305</v>
      </c>
      <c r="F856" s="58">
        <v>45624.5934032523</v>
      </c>
      <c r="G856" s="59" t="s">
        <v>38</v>
      </c>
      <c r="H856" s="59" t="s">
        <v>63</v>
      </c>
      <c r="I856" s="59" t="s">
        <v>40</v>
      </c>
      <c r="J856" s="59" t="s">
        <v>85</v>
      </c>
      <c r="K856" s="59" t="s">
        <v>2306</v>
      </c>
      <c r="L856" s="59"/>
      <c r="M856" s="60">
        <v>46104.3912731481</v>
      </c>
      <c r="N856" s="60">
        <v>46103.5511991782</v>
      </c>
      <c r="O856" s="60">
        <v>46103.5504274769</v>
      </c>
      <c r="P856" s="60">
        <v>45825.6746166319</v>
      </c>
      <c r="Q856" s="60">
        <v>46103.5512047454</v>
      </c>
      <c r="R856" s="59">
        <v>32385</v>
      </c>
      <c r="S856" s="59">
        <v>133343.48</v>
      </c>
      <c r="T856" s="59">
        <v>255574.81</v>
      </c>
      <c r="U856" s="59">
        <v>216548.81</v>
      </c>
      <c r="V856" s="59">
        <v>40</v>
      </c>
      <c r="W856" s="59">
        <v>177</v>
      </c>
      <c r="X856" s="59">
        <v>358</v>
      </c>
      <c r="Y856" s="59">
        <v>331</v>
      </c>
      <c r="Z856" s="59">
        <v>891.1473662551</v>
      </c>
      <c r="AA856" s="59">
        <v>2.5106094832</v>
      </c>
      <c r="AB856" s="59">
        <v>-0.5491542681</v>
      </c>
      <c r="AC856" s="59">
        <v>0.6589724918</v>
      </c>
      <c r="AD856" s="61">
        <f>IF(AND($G856="正式版",$H856="中西医诊所"),IFERROR(R856/同类汇总数据!C$3,0),IF(AND($G856="正式版",$H856="中医诊所"),IFERROR(R856/同类汇总数据!C$4,0),IF(AND($G856="正式版",$H856="口腔诊所"),IFERROR(R856/同类汇总数据!C$5,0),IF(AND($G856="检查版",$H856="中西医诊所"),IFERROR(R856/同类汇总数据!C$6,0),IF(AND($G856="检查版",$H856="中医诊所"),IFERROR(R856/同类汇总数据!C$7,0),IF(AND($G856="检查版",$H856="口腔诊所"),IFERROR(R856/同类汇总数据!C$8,0),IF(AND($G856="互联网版",$H856="中西医诊所"),IFERROR(R856/同类汇总数据!C$9,0),IF(AND($G856="互联网版",$H856="中医诊所"),IFERROR(R856/同类汇总数据!C$10,0),IF(AND($G856="互联网版",$H856="口腔诊所"),IFERROR(R856/同类汇总数据!C$11,0))))))))))</f>
        <v>3.23929556964779</v>
      </c>
      <c r="AE856" s="61">
        <f>IF(AND($G856="正式版",$H856="中西医诊所"),IFERROR(S856/同类汇总数据!D$3,0),IF(AND($G856="正式版",$H856="中医诊所"),IFERROR(S856/同类汇总数据!D$4,0),IF(AND($G856="正式版",$H856="口腔诊所"),IFERROR(S856/同类汇总数据!D$5,0),IF(AND($G856="检查版",$H856="中西医诊所"),IFERROR(S856/同类汇总数据!D$6,0),IF(AND($G856="检查版",$H856="中医诊所"),IFERROR(S856/同类汇总数据!D$7,0),IF(AND($G856="检查版",$H856="口腔诊所"),IFERROR(S856/同类汇总数据!D$8,0),IF(AND($G856="互联网版",$H856="中西医诊所"),IFERROR(S856/同类汇总数据!D$9,0),IF(AND($G856="互联网版",$H856="中医诊所"),IFERROR(S856/同类汇总数据!D$10,0),IF(AND($G856="互联网版",$H856="口腔诊所"),IFERROR(S856/同类汇总数据!D$11,0))))))))))</f>
        <v>3.07025000564199</v>
      </c>
      <c r="AF856" s="61">
        <f>IF(AND($G856="正式版",$H856="中西医诊所"),IFERROR(T856/同类汇总数据!E$3,0),IF(AND($G856="正式版",$H856="中医诊所"),IFERROR(T856/同类汇总数据!E$4,0),IF(AND($G856="正式版",$H856="口腔诊所"),IFERROR(T856/同类汇总数据!E$5,0),IF(AND($G856="检查版",$H856="中西医诊所"),IFERROR(T856/同类汇总数据!E$6,0),IF(AND($G856="检查版",$H856="中医诊所"),IFERROR(T856/同类汇总数据!E$7,0),IF(AND($G856="检查版",$H856="口腔诊所"),IFERROR(T856/同类汇总数据!E$8,0),IF(AND($G856="互联网版",$H856="中西医诊所"),IFERROR(T856/同类汇总数据!E$9,0),IF(AND($G856="互联网版",$H856="中医诊所"),IFERROR(T856/同类汇总数据!E$10,0),IF(AND($G856="互联网版",$H856="口腔诊所"),IFERROR(T856/同类汇总数据!E$11,0))))))))))</f>
        <v>2.30523870349118</v>
      </c>
      <c r="AG856" s="61">
        <f>IF(AND($G856="正式版",$H856="中西医诊所"),IFERROR(U856/同类汇总数据!F$3,0),IF(AND($G856="正式版",$H856="中医诊所"),IFERROR(U856/同类汇总数据!F$4,0),IF(AND($G856="正式版",$H856="口腔诊所"),IFERROR(U856/同类汇总数据!F$5,0),IF(AND($G856="检查版",$H856="中西医诊所"),IFERROR(U856/同类汇总数据!F$6,0),IF(AND($G856="检查版",$H856="中医诊所"),IFERROR(U856/同类汇总数据!F$7,0),IF(AND($G856="检查版",$H856="口腔诊所"),IFERROR(U856/同类汇总数据!F$8,0),IF(AND($G856="互联网版",$H856="中西医诊所"),IFERROR(U856/同类汇总数据!F$9,0),IF(AND($G856="互联网版",$H856="中医诊所"),IFERROR(U856/同类汇总数据!F$10,0),IF(AND($G856="互联网版",$H856="口腔诊所"),IFERROR(U856/同类汇总数据!F$11,0))))))))))</f>
        <v>2.1676992332699</v>
      </c>
      <c r="AH856" s="61">
        <f>IF(AND($G856="正式版",$H856="中西医诊所"),IFERROR(V856/同类汇总数据!G$3,0),IF(AND($G856="正式版",$H856="中医诊所"),IFERROR(V856/同类汇总数据!G$4,0),IF(AND($G856="正式版",$H856="口腔诊所"),IFERROR(V856/同类汇总数据!G$5,0),IF(AND($G856="检查版",$H856="中西医诊所"),IFERROR(V856/同类汇总数据!G$6,0),IF(AND($G856="检查版",$H856="中医诊所"),IFERROR(V856/同类汇总数据!G$7,0),IF(AND($G856="检查版",$H856="口腔诊所"),IFERROR(V856/同类汇总数据!G$8,0),IF(AND($G856="互联网版",$H856="中西医诊所"),IFERROR(V856/同类汇总数据!G$9,0),IF(AND($G856="互联网版",$H856="中医诊所"),IFERROR(V856/同类汇总数据!G$10,0),IF(AND($G856="互联网版",$H856="口腔诊所"),IFERROR(V856/同类汇总数据!G$11,0))))))))))</f>
        <v>2.97256324128296</v>
      </c>
      <c r="AI856" s="61">
        <f>IF(AND($G856="正式版",$H856="中西医诊所"),IFERROR(W856/同类汇总数据!H$3,0),IF(AND($G856="正式版",$H856="中医诊所"),IFERROR(W856/同类汇总数据!H$4,0),IF(AND($G856="正式版",$H856="口腔诊所"),IFERROR(W856/同类汇总数据!H$5,0),IF(AND($G856="检查版",$H856="中西医诊所"),IFERROR(W856/同类汇总数据!H$6,0),IF(AND($G856="检查版",$H856="中医诊所"),IFERROR(W856/同类汇总数据!H$7,0),IF(AND($G856="检查版",$H856="口腔诊所"),IFERROR(W856/同类汇总数据!H$8,0),IF(AND($G856="互联网版",$H856="中西医诊所"),IFERROR(W856/同类汇总数据!H$9,0),IF(AND($G856="互联网版",$H856="中医诊所"),IFERROR(W856/同类汇总数据!H$10,0),IF(AND($G856="互联网版",$H856="口腔诊所"),IFERROR(W856/同类汇总数据!H$11,0))))))))))</f>
        <v>3.11694898241301</v>
      </c>
      <c r="AJ856" s="61">
        <f>IF(AND($G856="正式版",$H856="中西医诊所"),IFERROR(X856/同类汇总数据!I$3,0),IF(AND($G856="正式版",$H856="中医诊所"),IFERROR(X856/同类汇总数据!I$4,0),IF(AND($G856="正式版",$H856="口腔诊所"),IFERROR(X856/同类汇总数据!I$5,0),IF(AND($G856="检查版",$H856="中西医诊所"),IFERROR(X856/同类汇总数据!I$6,0),IF(AND($G856="检查版",$H856="中医诊所"),IFERROR(X856/同类汇总数据!I$7,0),IF(AND($G856="检查版",$H856="口腔诊所"),IFERROR(X856/同类汇总数据!I$8,0),IF(AND($G856="互联网版",$H856="中西医诊所"),IFERROR(X856/同类汇总数据!I$9,0),IF(AND($G856="互联网版",$H856="中医诊所"),IFERROR(X856/同类汇总数据!I$10,0),IF(AND($G856="互联网版",$H856="口腔诊所"),IFERROR(X856/同类汇总数据!I$11,0))))))))))</f>
        <v>2.42643595191861</v>
      </c>
      <c r="AK856" s="61">
        <f>IF(AND($G856="正式版",$H856="中西医诊所"),IFERROR(Y856/同类汇总数据!J$3,0),IF(AND($G856="正式版",$H856="中医诊所"),IFERROR(Y856/同类汇总数据!J$4,0),IF(AND($G856="正式版",$H856="口腔诊所"),IFERROR(Y856/同类汇总数据!J$5,0),IF(AND($G856="检查版",$H856="中西医诊所"),IFERROR(Y856/同类汇总数据!J$6,0),IF(AND($G856="检查版",$H856="中医诊所"),IFERROR(Y856/同类汇总数据!J$7,0),IF(AND($G856="检查版",$H856="口腔诊所"),IFERROR(Y856/同类汇总数据!J$8,0),IF(AND($G856="互联网版",$H856="中西医诊所"),IFERROR(Y856/同类汇总数据!J$9,0),IF(AND($G856="互联网版",$H856="中医诊所"),IFERROR(Y856/同类汇总数据!J$10,0),IF(AND($G856="互联网版",$H856="口腔诊所"),IFERROR(Y856/同类汇总数据!J$11,0))))))))))</f>
        <v>2.49233662959285</v>
      </c>
      <c r="AL856" s="62" t="str">
        <f ca="1" t="shared" si="232"/>
        <v>-</v>
      </c>
      <c r="AM856" s="62" t="str">
        <f t="shared" si="233"/>
        <v>高于同行100%</v>
      </c>
      <c r="AN856" s="5" t="str">
        <f t="shared" si="234"/>
        <v>高于同行100%</v>
      </c>
      <c r="AO856" s="63">
        <f t="shared" si="235"/>
        <v>46104.3912731481</v>
      </c>
      <c r="AP856" s="5" t="str">
        <f t="shared" si="236"/>
        <v/>
      </c>
      <c r="AQ856" s="60">
        <v>45622.8734548495</v>
      </c>
    </row>
    <row r="857" ht="17" spans="1:43">
      <c r="A857" s="5">
        <f t="shared" si="237"/>
        <v>854</v>
      </c>
      <c r="B857" s="55" t="str">
        <f t="shared" si="229"/>
        <v>交易波动较大</v>
      </c>
      <c r="C857" s="2" t="str">
        <f t="shared" si="230"/>
        <v>本月交易额降超20%</v>
      </c>
      <c r="D857" s="56" t="str">
        <f t="shared" si="231"/>
        <v>-</v>
      </c>
      <c r="E857" s="84" t="s">
        <v>2307</v>
      </c>
      <c r="F857" s="58">
        <v>45624.8735003125</v>
      </c>
      <c r="G857" s="59" t="s">
        <v>38</v>
      </c>
      <c r="H857" s="59" t="s">
        <v>39</v>
      </c>
      <c r="I857" s="59" t="s">
        <v>40</v>
      </c>
      <c r="J857" s="59" t="s">
        <v>85</v>
      </c>
      <c r="K857" s="59" t="s">
        <v>2308</v>
      </c>
      <c r="L857" s="59"/>
      <c r="M857" s="60">
        <v>46103.3893402778</v>
      </c>
      <c r="N857" s="60">
        <v>46103.8110171643</v>
      </c>
      <c r="O857" s="60">
        <v>46103.8105505208</v>
      </c>
      <c r="P857" s="60">
        <v>46098.6109370255</v>
      </c>
      <c r="Q857" s="60">
        <v>46103.8125517824</v>
      </c>
      <c r="R857" s="59">
        <v>822</v>
      </c>
      <c r="S857" s="59">
        <v>4370</v>
      </c>
      <c r="T857" s="59">
        <v>13223.73</v>
      </c>
      <c r="U857" s="59">
        <v>12469.73</v>
      </c>
      <c r="V857" s="59">
        <v>9</v>
      </c>
      <c r="W857" s="59">
        <v>64</v>
      </c>
      <c r="X857" s="59">
        <v>182</v>
      </c>
      <c r="Y857" s="59">
        <v>168</v>
      </c>
      <c r="Z857" s="59">
        <v>113.3611818182</v>
      </c>
      <c r="AA857" s="59">
        <v>-0.288937197</v>
      </c>
      <c r="AB857" s="59">
        <v>1.269471935</v>
      </c>
      <c r="AC857" s="59">
        <v>-0.5713697806</v>
      </c>
      <c r="AD857" s="61">
        <f>IF(AND($G857="正式版",$H857="中西医诊所"),IFERROR(R857/同类汇总数据!C$3,0),IF(AND($G857="正式版",$H857="中医诊所"),IFERROR(R857/同类汇总数据!C$4,0),IF(AND($G857="正式版",$H857="口腔诊所"),IFERROR(R857/同类汇总数据!C$5,0),IF(AND($G857="检查版",$H857="中西医诊所"),IFERROR(R857/同类汇总数据!C$6,0),IF(AND($G857="检查版",$H857="中医诊所"),IFERROR(R857/同类汇总数据!C$7,0),IF(AND($G857="检查版",$H857="口腔诊所"),IFERROR(R857/同类汇总数据!C$8,0),IF(AND($G857="互联网版",$H857="中西医诊所"),IFERROR(R857/同类汇总数据!C$9,0),IF(AND($G857="互联网版",$H857="中医诊所"),IFERROR(R857/同类汇总数据!C$10,0),IF(AND($G857="互联网版",$H857="口腔诊所"),IFERROR(R857/同类汇总数据!C$11,0))))))))))</f>
        <v>0.0898188673956567</v>
      </c>
      <c r="AE857" s="61">
        <f>IF(AND($G857="正式版",$H857="中西医诊所"),IFERROR(S857/同类汇总数据!D$3,0),IF(AND($G857="正式版",$H857="中医诊所"),IFERROR(S857/同类汇总数据!D$4,0),IF(AND($G857="正式版",$H857="口腔诊所"),IFERROR(S857/同类汇总数据!D$5,0),IF(AND($G857="检查版",$H857="中西医诊所"),IFERROR(S857/同类汇总数据!D$6,0),IF(AND($G857="检查版",$H857="中医诊所"),IFERROR(S857/同类汇总数据!D$7,0),IF(AND($G857="检查版",$H857="口腔诊所"),IFERROR(S857/同类汇总数据!D$8,0),IF(AND($G857="互联网版",$H857="中西医诊所"),IFERROR(S857/同类汇总数据!D$9,0),IF(AND($G857="互联网版",$H857="中医诊所"),IFERROR(S857/同类汇总数据!D$10,0),IF(AND($G857="互联网版",$H857="口腔诊所"),IFERROR(S857/同类汇总数据!D$11,0))))))))))</f>
        <v>0.119779502823769</v>
      </c>
      <c r="AF857" s="61">
        <f>IF(AND($G857="正式版",$H857="中西医诊所"),IFERROR(T857/同类汇总数据!E$3,0),IF(AND($G857="正式版",$H857="中医诊所"),IFERROR(T857/同类汇总数据!E$4,0),IF(AND($G857="正式版",$H857="口腔诊所"),IFERROR(T857/同类汇总数据!E$5,0),IF(AND($G857="检查版",$H857="中西医诊所"),IFERROR(T857/同类汇总数据!E$6,0),IF(AND($G857="检查版",$H857="中医诊所"),IFERROR(T857/同类汇总数据!E$7,0),IF(AND($G857="检查版",$H857="口腔诊所"),IFERROR(T857/同类汇总数据!E$8,0),IF(AND($G857="互联网版",$H857="中西医诊所"),IFERROR(T857/同类汇总数据!E$9,0),IF(AND($G857="互联网版",$H857="中医诊所"),IFERROR(T857/同类汇总数据!E$10,0),IF(AND($G857="互联网版",$H857="口腔诊所"),IFERROR(T857/同类汇总数据!E$11,0))))))))))</f>
        <v>0.121189423478629</v>
      </c>
      <c r="AG857" s="61">
        <f>IF(AND($G857="正式版",$H857="中西医诊所"),IFERROR(U857/同类汇总数据!F$3,0),IF(AND($G857="正式版",$H857="中医诊所"),IFERROR(U857/同类汇总数据!F$4,0),IF(AND($G857="正式版",$H857="口腔诊所"),IFERROR(U857/同类汇总数据!F$5,0),IF(AND($G857="检查版",$H857="中西医诊所"),IFERROR(U857/同类汇总数据!F$6,0),IF(AND($G857="检查版",$H857="中医诊所"),IFERROR(U857/同类汇总数据!F$7,0),IF(AND($G857="检查版",$H857="口腔诊所"),IFERROR(U857/同类汇总数据!F$8,0),IF(AND($G857="互联网版",$H857="中西医诊所"),IFERROR(U857/同类汇总数据!F$9,0),IF(AND($G857="互联网版",$H857="中医诊所"),IFERROR(U857/同类汇总数据!F$10,0),IF(AND($G857="互联网版",$H857="口腔诊所"),IFERROR(U857/同类汇总数据!F$11,0))))))))))</f>
        <v>0.129997045654198</v>
      </c>
      <c r="AH857" s="61">
        <f>IF(AND($G857="正式版",$H857="中西医诊所"),IFERROR(V857/同类汇总数据!G$3,0),IF(AND($G857="正式版",$H857="中医诊所"),IFERROR(V857/同类汇总数据!G$4,0),IF(AND($G857="正式版",$H857="口腔诊所"),IFERROR(V857/同类汇总数据!G$5,0),IF(AND($G857="检查版",$H857="中西医诊所"),IFERROR(V857/同类汇总数据!G$6,0),IF(AND($G857="检查版",$H857="中医诊所"),IFERROR(V857/同类汇总数据!G$7,0),IF(AND($G857="检查版",$H857="口腔诊所"),IFERROR(V857/同类汇总数据!G$8,0),IF(AND($G857="互联网版",$H857="中西医诊所"),IFERROR(V857/同类汇总数据!G$9,0),IF(AND($G857="互联网版",$H857="中医诊所"),IFERROR(V857/同类汇总数据!G$10,0),IF(AND($G857="互联网版",$H857="口腔诊所"),IFERROR(V857/同类汇总数据!G$11,0))))))))))</f>
        <v>0.0949356072872572</v>
      </c>
      <c r="AI857" s="61">
        <f>IF(AND($G857="正式版",$H857="中西医诊所"),IFERROR(W857/同类汇总数据!H$3,0),IF(AND($G857="正式版",$H857="中医诊所"),IFERROR(W857/同类汇总数据!H$4,0),IF(AND($G857="正式版",$H857="口腔诊所"),IFERROR(W857/同类汇总数据!H$5,0),IF(AND($G857="检查版",$H857="中西医诊所"),IFERROR(W857/同类汇总数据!H$6,0),IF(AND($G857="检查版",$H857="中医诊所"),IFERROR(W857/同类汇总数据!H$7,0),IF(AND($G857="检查版",$H857="口腔诊所"),IFERROR(W857/同类汇总数据!H$8,0),IF(AND($G857="互联网版",$H857="中西医诊所"),IFERROR(W857/同类汇总数据!H$9,0),IF(AND($G857="互联网版",$H857="中医诊所"),IFERROR(W857/同类汇总数据!H$10,0),IF(AND($G857="互联网版",$H857="口腔诊所"),IFERROR(W857/同类汇总数据!H$11,0))))))))))</f>
        <v>0.175040149834368</v>
      </c>
      <c r="AJ857" s="61">
        <f>IF(AND($G857="正式版",$H857="中西医诊所"),IFERROR(X857/同类汇总数据!I$3,0),IF(AND($G857="正式版",$H857="中医诊所"),IFERROR(X857/同类汇总数据!I$4,0),IF(AND($G857="正式版",$H857="口腔诊所"),IFERROR(X857/同类汇总数据!I$5,0),IF(AND($G857="检查版",$H857="中西医诊所"),IFERROR(X857/同类汇总数据!I$6,0),IF(AND($G857="检查版",$H857="中医诊所"),IFERROR(X857/同类汇总数据!I$7,0),IF(AND($G857="检查版",$H857="口腔诊所"),IFERROR(X857/同类汇总数据!I$8,0),IF(AND($G857="互联网版",$H857="中西医诊所"),IFERROR(X857/同类汇总数据!I$9,0),IF(AND($G857="互联网版",$H857="中医诊所"),IFERROR(X857/同类汇总数据!I$10,0),IF(AND($G857="互联网版",$H857="口腔诊所"),IFERROR(X857/同类汇总数据!I$11,0))))))))))</f>
        <v>0.160932360747748</v>
      </c>
      <c r="AK857" s="61">
        <f>IF(AND($G857="正式版",$H857="中西医诊所"),IFERROR(Y857/同类汇总数据!J$3,0),IF(AND($G857="正式版",$H857="中医诊所"),IFERROR(Y857/同类汇总数据!J$4,0),IF(AND($G857="正式版",$H857="口腔诊所"),IFERROR(Y857/同类汇总数据!J$5,0),IF(AND($G857="检查版",$H857="中西医诊所"),IFERROR(Y857/同类汇总数据!J$6,0),IF(AND($G857="检查版",$H857="中医诊所"),IFERROR(Y857/同类汇总数据!J$7,0),IF(AND($G857="检查版",$H857="口腔诊所"),IFERROR(Y857/同类汇总数据!J$8,0),IF(AND($G857="互联网版",$H857="中西医诊所"),IFERROR(Y857/同类汇总数据!J$9,0),IF(AND($G857="互联网版",$H857="中医诊所"),IFERROR(Y857/同类汇总数据!J$10,0),IF(AND($G857="互联网版",$H857="口腔诊所"),IFERROR(Y857/同类汇总数据!J$11,0))))))))))</f>
        <v>0.16786865956076</v>
      </c>
      <c r="AL857" s="62" t="str">
        <f ca="1" t="shared" si="232"/>
        <v>-</v>
      </c>
      <c r="AM857" s="62" t="str">
        <f t="shared" si="233"/>
        <v>低于同行20%</v>
      </c>
      <c r="AN857" s="5" t="str">
        <f t="shared" si="234"/>
        <v>低于同行20%</v>
      </c>
      <c r="AO857" s="63">
        <f t="shared" si="235"/>
        <v>46103.8125517824</v>
      </c>
      <c r="AP857" s="5" t="str">
        <f t="shared" si="236"/>
        <v/>
      </c>
      <c r="AQ857" s="60">
        <v>45623.8011680903</v>
      </c>
    </row>
    <row r="858" ht="17" spans="1:43">
      <c r="A858" s="5">
        <f t="shared" si="237"/>
        <v>855</v>
      </c>
      <c r="B858" s="55" t="str">
        <f t="shared" si="229"/>
        <v>连续三月交易上升</v>
      </c>
      <c r="C858" s="2" t="str">
        <f t="shared" si="230"/>
        <v/>
      </c>
      <c r="D858" s="56" t="str">
        <f t="shared" si="231"/>
        <v>-</v>
      </c>
      <c r="E858" s="84" t="s">
        <v>2309</v>
      </c>
      <c r="F858" s="58">
        <v>45624.8752265278</v>
      </c>
      <c r="G858" s="59" t="s">
        <v>38</v>
      </c>
      <c r="H858" s="59" t="s">
        <v>63</v>
      </c>
      <c r="I858" s="59" t="s">
        <v>40</v>
      </c>
      <c r="J858" s="59" t="s">
        <v>85</v>
      </c>
      <c r="K858" s="59" t="s">
        <v>2310</v>
      </c>
      <c r="L858" s="59" t="s">
        <v>87</v>
      </c>
      <c r="M858" s="60">
        <v>46103.4946527778</v>
      </c>
      <c r="N858" s="60">
        <v>46103.7572426157</v>
      </c>
      <c r="O858" s="60">
        <v>46039.4619570139</v>
      </c>
      <c r="P858" s="60">
        <v>46103.7557213657</v>
      </c>
      <c r="Q858" s="60">
        <v>45835.4412470949</v>
      </c>
      <c r="R858" s="59">
        <v>11980</v>
      </c>
      <c r="S858" s="59">
        <v>35621</v>
      </c>
      <c r="T858" s="59">
        <v>90660.04</v>
      </c>
      <c r="U858" s="59">
        <v>85026.44</v>
      </c>
      <c r="V858" s="59">
        <v>9</v>
      </c>
      <c r="W858" s="59">
        <v>24</v>
      </c>
      <c r="X858" s="59">
        <v>74</v>
      </c>
      <c r="Y858" s="59">
        <v>67</v>
      </c>
      <c r="Z858" s="85" t="s">
        <v>2311</v>
      </c>
      <c r="AA858" s="59">
        <v>0.6018365291</v>
      </c>
      <c r="AB858" s="59">
        <v>-0.3220541537</v>
      </c>
      <c r="AC858" s="59">
        <v>0.1474940949</v>
      </c>
      <c r="AD858" s="61">
        <f>IF(AND($G858="正式版",$H858="中西医诊所"),IFERROR(R858/同类汇总数据!C$3,0),IF(AND($G858="正式版",$H858="中医诊所"),IFERROR(R858/同类汇总数据!C$4,0),IF(AND($G858="正式版",$H858="口腔诊所"),IFERROR(R858/同类汇总数据!C$5,0),IF(AND($G858="检查版",$H858="中西医诊所"),IFERROR(R858/同类汇总数据!C$6,0),IF(AND($G858="检查版",$H858="中医诊所"),IFERROR(R858/同类汇总数据!C$7,0),IF(AND($G858="检查版",$H858="口腔诊所"),IFERROR(R858/同类汇总数据!C$8,0),IF(AND($G858="互联网版",$H858="中西医诊所"),IFERROR(R858/同类汇总数据!C$9,0),IF(AND($G858="互联网版",$H858="中医诊所"),IFERROR(R858/同类汇总数据!C$10,0),IF(AND($G858="互联网版",$H858="口腔诊所"),IFERROR(R858/同类汇总数据!C$11,0))))))))))</f>
        <v>1.198294300583</v>
      </c>
      <c r="AE858" s="61">
        <f>IF(AND($G858="正式版",$H858="中西医诊所"),IFERROR(S858/同类汇总数据!D$3,0),IF(AND($G858="正式版",$H858="中医诊所"),IFERROR(S858/同类汇总数据!D$4,0),IF(AND($G858="正式版",$H858="口腔诊所"),IFERROR(S858/同类汇总数据!D$5,0),IF(AND($G858="检查版",$H858="中西医诊所"),IFERROR(S858/同类汇总数据!D$6,0),IF(AND($G858="检查版",$H858="中医诊所"),IFERROR(S858/同类汇总数据!D$7,0),IF(AND($G858="检查版",$H858="口腔诊所"),IFERROR(S858/同类汇总数据!D$8,0),IF(AND($G858="互联网版",$H858="中西医诊所"),IFERROR(S858/同类汇总数据!D$9,0),IF(AND($G858="互联网版",$H858="中医诊所"),IFERROR(S858/同类汇总数据!D$10,0),IF(AND($G858="互联网版",$H858="口腔诊所"),IFERROR(S858/同类汇总数据!D$11,0))))))))))</f>
        <v>0.820177900344084</v>
      </c>
      <c r="AF858" s="61">
        <f>IF(AND($G858="正式版",$H858="中西医诊所"),IFERROR(T858/同类汇总数据!E$3,0),IF(AND($G858="正式版",$H858="中医诊所"),IFERROR(T858/同类汇总数据!E$4,0),IF(AND($G858="正式版",$H858="口腔诊所"),IFERROR(T858/同类汇总数据!E$5,0),IF(AND($G858="检查版",$H858="中西医诊所"),IFERROR(T858/同类汇总数据!E$6,0),IF(AND($G858="检查版",$H858="中医诊所"),IFERROR(T858/同类汇总数据!E$7,0),IF(AND($G858="检查版",$H858="口腔诊所"),IFERROR(T858/同类汇总数据!E$8,0),IF(AND($G858="互联网版",$H858="中西医诊所"),IFERROR(T858/同类汇总数据!E$9,0),IF(AND($G858="互联网版",$H858="中医诊所"),IFERROR(T858/同类汇总数据!E$10,0),IF(AND($G858="互联网版",$H858="口腔诊所"),IFERROR(T858/同类汇总数据!E$11,0))))))))))</f>
        <v>0.817737213882928</v>
      </c>
      <c r="AG858" s="61">
        <f>IF(AND($G858="正式版",$H858="中西医诊所"),IFERROR(U858/同类汇总数据!F$3,0),IF(AND($G858="正式版",$H858="中医诊所"),IFERROR(U858/同类汇总数据!F$4,0),IF(AND($G858="正式版",$H858="口腔诊所"),IFERROR(U858/同类汇总数据!F$5,0),IF(AND($G858="检查版",$H858="中西医诊所"),IFERROR(U858/同类汇总数据!F$6,0),IF(AND($G858="检查版",$H858="中医诊所"),IFERROR(U858/同类汇总数据!F$7,0),IF(AND($G858="检查版",$H858="口腔诊所"),IFERROR(U858/同类汇总数据!F$8,0),IF(AND($G858="互联网版",$H858="中西医诊所"),IFERROR(U858/同类汇总数据!F$9,0),IF(AND($G858="互联网版",$H858="中医诊所"),IFERROR(U858/同类汇总数据!F$10,0),IF(AND($G858="互联网版",$H858="口腔诊所"),IFERROR(U858/同类汇总数据!F$11,0))))))))))</f>
        <v>0.851132586670271</v>
      </c>
      <c r="AH858" s="61">
        <f>IF(AND($G858="正式版",$H858="中西医诊所"),IFERROR(V858/同类汇总数据!G$3,0),IF(AND($G858="正式版",$H858="中医诊所"),IFERROR(V858/同类汇总数据!G$4,0),IF(AND($G858="正式版",$H858="口腔诊所"),IFERROR(V858/同类汇总数据!G$5,0),IF(AND($G858="检查版",$H858="中西医诊所"),IFERROR(V858/同类汇总数据!G$6,0),IF(AND($G858="检查版",$H858="中医诊所"),IFERROR(V858/同类汇总数据!G$7,0),IF(AND($G858="检查版",$H858="口腔诊所"),IFERROR(V858/同类汇总数据!G$8,0),IF(AND($G858="互联网版",$H858="中西医诊所"),IFERROR(V858/同类汇总数据!G$9,0),IF(AND($G858="互联网版",$H858="中医诊所"),IFERROR(V858/同类汇总数据!G$10,0),IF(AND($G858="互联网版",$H858="口腔诊所"),IFERROR(V858/同类汇总数据!G$11,0))))))))))</f>
        <v>0.668826729288666</v>
      </c>
      <c r="AI858" s="61">
        <f>IF(AND($G858="正式版",$H858="中西医诊所"),IFERROR(W858/同类汇总数据!H$3,0),IF(AND($G858="正式版",$H858="中医诊所"),IFERROR(W858/同类汇总数据!H$4,0),IF(AND($G858="正式版",$H858="口腔诊所"),IFERROR(W858/同类汇总数据!H$5,0),IF(AND($G858="检查版",$H858="中西医诊所"),IFERROR(W858/同类汇总数据!H$6,0),IF(AND($G858="检查版",$H858="中医诊所"),IFERROR(W858/同类汇总数据!H$7,0),IF(AND($G858="检查版",$H858="口腔诊所"),IFERROR(W858/同类汇总数据!H$8,0),IF(AND($G858="互联网版",$H858="中西医诊所"),IFERROR(W858/同类汇总数据!H$9,0),IF(AND($G858="互联网版",$H858="中医诊所"),IFERROR(W858/同类汇总数据!H$10,0),IF(AND($G858="互联网版",$H858="口腔诊所"),IFERROR(W858/同类汇总数据!H$11,0))))))))))</f>
        <v>0.422637150157696</v>
      </c>
      <c r="AJ858" s="61">
        <f>IF(AND($G858="正式版",$H858="中西医诊所"),IFERROR(X858/同类汇总数据!I$3,0),IF(AND($G858="正式版",$H858="中医诊所"),IFERROR(X858/同类汇总数据!I$4,0),IF(AND($G858="正式版",$H858="口腔诊所"),IFERROR(X858/同类汇总数据!I$5,0),IF(AND($G858="检查版",$H858="中西医诊所"),IFERROR(X858/同类汇总数据!I$6,0),IF(AND($G858="检查版",$H858="中医诊所"),IFERROR(X858/同类汇总数据!I$7,0),IF(AND($G858="检查版",$H858="口腔诊所"),IFERROR(X858/同类汇总数据!I$8,0),IF(AND($G858="互联网版",$H858="中西医诊所"),IFERROR(X858/同类汇总数据!I$9,0),IF(AND($G858="互联网版",$H858="中医诊所"),IFERROR(X858/同类汇总数据!I$10,0),IF(AND($G858="互联网版",$H858="口腔诊所"),IFERROR(X858/同类汇总数据!I$11,0))))))))))</f>
        <v>0.501553800117255</v>
      </c>
      <c r="AK858" s="61">
        <f>IF(AND($G858="正式版",$H858="中西医诊所"),IFERROR(Y858/同类汇总数据!J$3,0),IF(AND($G858="正式版",$H858="中医诊所"),IFERROR(Y858/同类汇总数据!J$4,0),IF(AND($G858="正式版",$H858="口腔诊所"),IFERROR(Y858/同类汇总数据!J$5,0),IF(AND($G858="检查版",$H858="中西医诊所"),IFERROR(Y858/同类汇总数据!J$6,0),IF(AND($G858="检查版",$H858="中医诊所"),IFERROR(Y858/同类汇总数据!J$7,0),IF(AND($G858="检查版",$H858="口腔诊所"),IFERROR(Y858/同类汇总数据!J$8,0),IF(AND($G858="互联网版",$H858="中西医诊所"),IFERROR(Y858/同类汇总数据!J$9,0),IF(AND($G858="互联网版",$H858="中医诊所"),IFERROR(Y858/同类汇总数据!J$10,0),IF(AND($G858="互联网版",$H858="口腔诊所"),IFERROR(Y858/同类汇总数据!J$11,0))))))))))</f>
        <v>0.504491100249911</v>
      </c>
      <c r="AL858" s="62" t="str">
        <f ca="1" t="shared" si="232"/>
        <v>-</v>
      </c>
      <c r="AM858" s="62" t="str">
        <f t="shared" si="233"/>
        <v/>
      </c>
      <c r="AN858" s="5" t="str">
        <f t="shared" si="234"/>
        <v>低于同行50%</v>
      </c>
      <c r="AO858" s="63">
        <f t="shared" si="235"/>
        <v>46103.7572426157</v>
      </c>
      <c r="AP858" s="5" t="str">
        <f t="shared" si="236"/>
        <v/>
      </c>
      <c r="AQ858" s="60">
        <v>45623.8134573495</v>
      </c>
    </row>
    <row r="859" ht="17" spans="1:43">
      <c r="A859" s="5">
        <f t="shared" si="237"/>
        <v>856</v>
      </c>
      <c r="B859" s="55" t="str">
        <f t="shared" si="229"/>
        <v>连续三月交易上升</v>
      </c>
      <c r="C859" s="2" t="str">
        <f t="shared" si="230"/>
        <v/>
      </c>
      <c r="D859" s="56" t="str">
        <f t="shared" si="231"/>
        <v>-</v>
      </c>
      <c r="E859" s="84" t="s">
        <v>2312</v>
      </c>
      <c r="F859" s="58">
        <v>45625.5975207755</v>
      </c>
      <c r="G859" s="59" t="s">
        <v>38</v>
      </c>
      <c r="H859" s="59" t="s">
        <v>63</v>
      </c>
      <c r="I859" s="59" t="s">
        <v>40</v>
      </c>
      <c r="J859" s="59" t="s">
        <v>270</v>
      </c>
      <c r="K859" s="59" t="s">
        <v>2313</v>
      </c>
      <c r="L859" s="59"/>
      <c r="M859" s="60">
        <v>46103.4412268518</v>
      </c>
      <c r="N859" s="60">
        <v>46103.4428651273</v>
      </c>
      <c r="O859" s="60">
        <v>46103.4420084028</v>
      </c>
      <c r="P859" s="60">
        <v>45927.6616986343</v>
      </c>
      <c r="Q859" s="60">
        <v>46103.4510022917</v>
      </c>
      <c r="R859" s="59">
        <v>1544</v>
      </c>
      <c r="S859" s="59">
        <v>10710</v>
      </c>
      <c r="T859" s="59">
        <v>22944</v>
      </c>
      <c r="U859" s="59">
        <v>21454</v>
      </c>
      <c r="V859" s="59">
        <v>6</v>
      </c>
      <c r="W859" s="59">
        <v>18</v>
      </c>
      <c r="X859" s="59">
        <v>60</v>
      </c>
      <c r="Y859" s="59">
        <v>54</v>
      </c>
      <c r="Z859" s="59">
        <v>446.9583333333</v>
      </c>
      <c r="AA859" s="59">
        <v>0.9959001118</v>
      </c>
      <c r="AB859" s="59">
        <v>-0.218695399</v>
      </c>
      <c r="AC859" s="59">
        <v>-0.5445019233</v>
      </c>
      <c r="AD859" s="61">
        <f>IF(AND($G859="正式版",$H859="中西医诊所"),IFERROR(R859/同类汇总数据!C$3,0),IF(AND($G859="正式版",$H859="中医诊所"),IFERROR(R859/同类汇总数据!C$4,0),IF(AND($G859="正式版",$H859="口腔诊所"),IFERROR(R859/同类汇总数据!C$5,0),IF(AND($G859="检查版",$H859="中西医诊所"),IFERROR(R859/同类汇总数据!C$6,0),IF(AND($G859="检查版",$H859="中医诊所"),IFERROR(R859/同类汇总数据!C$7,0),IF(AND($G859="检查版",$H859="口腔诊所"),IFERROR(R859/同类汇总数据!C$8,0),IF(AND($G859="互联网版",$H859="中西医诊所"),IFERROR(R859/同类汇总数据!C$9,0),IF(AND($G859="互联网版",$H859="中医诊所"),IFERROR(R859/同类汇总数据!C$10,0),IF(AND($G859="互联网版",$H859="口腔诊所"),IFERROR(R859/同类汇总数据!C$11,0))))))))))</f>
        <v>0.154437929891499</v>
      </c>
      <c r="AE859" s="61">
        <f>IF(AND($G859="正式版",$H859="中西医诊所"),IFERROR(S859/同类汇总数据!D$3,0),IF(AND($G859="正式版",$H859="中医诊所"),IFERROR(S859/同类汇总数据!D$4,0),IF(AND($G859="正式版",$H859="口腔诊所"),IFERROR(S859/同类汇总数据!D$5,0),IF(AND($G859="检查版",$H859="中西医诊所"),IFERROR(S859/同类汇总数据!D$6,0),IF(AND($G859="检查版",$H859="中医诊所"),IFERROR(S859/同类汇总数据!D$7,0),IF(AND($G859="检查版",$H859="口腔诊所"),IFERROR(S859/同类汇总数据!D$8,0),IF(AND($G859="互联网版",$H859="中西医诊所"),IFERROR(S859/同类汇总数据!D$9,0),IF(AND($G859="互联网版",$H859="中医诊所"),IFERROR(S859/同类汇总数据!D$10,0),IF(AND($G859="互联网版",$H859="口腔诊所"),IFERROR(S859/同类汇总数据!D$11,0))))))))))</f>
        <v>0.246599065514307</v>
      </c>
      <c r="AF859" s="61">
        <f>IF(AND($G859="正式版",$H859="中西医诊所"),IFERROR(T859/同类汇总数据!E$3,0),IF(AND($G859="正式版",$H859="中医诊所"),IFERROR(T859/同类汇总数据!E$4,0),IF(AND($G859="正式版",$H859="口腔诊所"),IFERROR(T859/同类汇总数据!E$5,0),IF(AND($G859="检查版",$H859="中西医诊所"),IFERROR(T859/同类汇总数据!E$6,0),IF(AND($G859="检查版",$H859="中医诊所"),IFERROR(T859/同类汇总数据!E$7,0),IF(AND($G859="检查版",$H859="口腔诊所"),IFERROR(T859/同类汇总数据!E$8,0),IF(AND($G859="互联网版",$H859="中西医诊所"),IFERROR(T859/同类汇总数据!E$9,0),IF(AND($G859="互联网版",$H859="中医诊所"),IFERROR(T859/同类汇总数据!E$10,0),IF(AND($G859="互联网版",$H859="口腔诊所"),IFERROR(T859/同类汇总数据!E$11,0))))))))))</f>
        <v>0.206950742966029</v>
      </c>
      <c r="AG859" s="61">
        <f>IF(AND($G859="正式版",$H859="中西医诊所"),IFERROR(U859/同类汇总数据!F$3,0),IF(AND($G859="正式版",$H859="中医诊所"),IFERROR(U859/同类汇总数据!F$4,0),IF(AND($G859="正式版",$H859="口腔诊所"),IFERROR(U859/同类汇总数据!F$5,0),IF(AND($G859="检查版",$H859="中西医诊所"),IFERROR(U859/同类汇总数据!F$6,0),IF(AND($G859="检查版",$H859="中医诊所"),IFERROR(U859/同类汇总数据!F$7,0),IF(AND($G859="检查版",$H859="口腔诊所"),IFERROR(U859/同类汇总数据!F$8,0),IF(AND($G859="互联网版",$H859="中西医诊所"),IFERROR(U859/同类汇总数据!F$9,0),IF(AND($G859="互联网版",$H859="中医诊所"),IFERROR(U859/同类汇总数据!F$10,0),IF(AND($G859="互联网版",$H859="口腔诊所"),IFERROR(U859/同类汇总数据!F$11,0))))))))))</f>
        <v>0.214759062174354</v>
      </c>
      <c r="AH859" s="61">
        <f>IF(AND($G859="正式版",$H859="中西医诊所"),IFERROR(V859/同类汇总数据!G$3,0),IF(AND($G859="正式版",$H859="中医诊所"),IFERROR(V859/同类汇总数据!G$4,0),IF(AND($G859="正式版",$H859="口腔诊所"),IFERROR(V859/同类汇总数据!G$5,0),IF(AND($G859="检查版",$H859="中西医诊所"),IFERROR(V859/同类汇总数据!G$6,0),IF(AND($G859="检查版",$H859="中医诊所"),IFERROR(V859/同类汇总数据!G$7,0),IF(AND($G859="检查版",$H859="口腔诊所"),IFERROR(V859/同类汇总数据!G$8,0),IF(AND($G859="互联网版",$H859="中西医诊所"),IFERROR(V859/同类汇总数据!G$9,0),IF(AND($G859="互联网版",$H859="中医诊所"),IFERROR(V859/同类汇总数据!G$10,0),IF(AND($G859="互联网版",$H859="口腔诊所"),IFERROR(V859/同类汇总数据!G$11,0))))))))))</f>
        <v>0.445884486192444</v>
      </c>
      <c r="AI859" s="61">
        <f>IF(AND($G859="正式版",$H859="中西医诊所"),IFERROR(W859/同类汇总数据!H$3,0),IF(AND($G859="正式版",$H859="中医诊所"),IFERROR(W859/同类汇总数据!H$4,0),IF(AND($G859="正式版",$H859="口腔诊所"),IFERROR(W859/同类汇总数据!H$5,0),IF(AND($G859="检查版",$H859="中西医诊所"),IFERROR(W859/同类汇总数据!H$6,0),IF(AND($G859="检查版",$H859="中医诊所"),IFERROR(W859/同类汇总数据!H$7,0),IF(AND($G859="检查版",$H859="口腔诊所"),IFERROR(W859/同类汇总数据!H$8,0),IF(AND($G859="互联网版",$H859="中西医诊所"),IFERROR(W859/同类汇总数据!H$9,0),IF(AND($G859="互联网版",$H859="中医诊所"),IFERROR(W859/同类汇总数据!H$10,0),IF(AND($G859="互联网版",$H859="口腔诊所"),IFERROR(W859/同类汇总数据!H$11,0))))))))))</f>
        <v>0.316977862618272</v>
      </c>
      <c r="AJ859" s="61">
        <f>IF(AND($G859="正式版",$H859="中西医诊所"),IFERROR(X859/同类汇总数据!I$3,0),IF(AND($G859="正式版",$H859="中医诊所"),IFERROR(X859/同类汇总数据!I$4,0),IF(AND($G859="正式版",$H859="口腔诊所"),IFERROR(X859/同类汇总数据!I$5,0),IF(AND($G859="检查版",$H859="中西医诊所"),IFERROR(X859/同类汇总数据!I$6,0),IF(AND($G859="检查版",$H859="中医诊所"),IFERROR(X859/同类汇总数据!I$7,0),IF(AND($G859="检查版",$H859="口腔诊所"),IFERROR(X859/同类汇总数据!I$8,0),IF(AND($G859="互联网版",$H859="中西医诊所"),IFERROR(X859/同类汇总数据!I$9,0),IF(AND($G859="互联网版",$H859="中医诊所"),IFERROR(X859/同类汇总数据!I$10,0),IF(AND($G859="互联网版",$H859="口腔诊所"),IFERROR(X859/同类汇总数据!I$11,0))))))))))</f>
        <v>0.406665243338315</v>
      </c>
      <c r="AK859" s="61">
        <f>IF(AND($G859="正式版",$H859="中西医诊所"),IFERROR(Y859/同类汇总数据!J$3,0),IF(AND($G859="正式版",$H859="中医诊所"),IFERROR(Y859/同类汇总数据!J$4,0),IF(AND($G859="正式版",$H859="口腔诊所"),IFERROR(Y859/同类汇总数据!J$5,0),IF(AND($G859="检查版",$H859="中西医诊所"),IFERROR(Y859/同类汇总数据!J$6,0),IF(AND($G859="检查版",$H859="中医诊所"),IFERROR(Y859/同类汇总数据!J$7,0),IF(AND($G859="检查版",$H859="口腔诊所"),IFERROR(Y859/同类汇总数据!J$8,0),IF(AND($G859="互联网版",$H859="中西医诊所"),IFERROR(Y859/同类汇总数据!J$9,0),IF(AND($G859="互联网版",$H859="中医诊所"),IFERROR(Y859/同类汇总数据!J$10,0),IF(AND($G859="互联网版",$H859="口腔诊所"),IFERROR(Y859/同类汇总数据!J$11,0))))))))))</f>
        <v>0.4066047673656</v>
      </c>
      <c r="AL859" s="62" t="str">
        <f ca="1" t="shared" si="232"/>
        <v>-</v>
      </c>
      <c r="AM859" s="62" t="str">
        <f t="shared" si="233"/>
        <v>低于同行50%</v>
      </c>
      <c r="AN859" s="5" t="str">
        <f t="shared" si="234"/>
        <v>低于同行50%</v>
      </c>
      <c r="AO859" s="63">
        <f t="shared" si="235"/>
        <v>46103.4510022917</v>
      </c>
      <c r="AP859" s="5" t="str">
        <f t="shared" si="236"/>
        <v/>
      </c>
      <c r="AQ859" s="60">
        <v>45624.5934032523</v>
      </c>
    </row>
    <row r="860" ht="17" spans="1:43">
      <c r="A860" s="5">
        <f t="shared" si="237"/>
        <v>857</v>
      </c>
      <c r="B860" s="55" t="str">
        <f t="shared" si="229"/>
        <v>连续三月交易上升</v>
      </c>
      <c r="C860" s="2" t="str">
        <f t="shared" si="230"/>
        <v/>
      </c>
      <c r="D860" s="56" t="str">
        <f t="shared" si="231"/>
        <v>-</v>
      </c>
      <c r="E860" s="84" t="s">
        <v>2314</v>
      </c>
      <c r="F860" s="58">
        <v>45625.5989586343</v>
      </c>
      <c r="G860" s="59" t="s">
        <v>38</v>
      </c>
      <c r="H860" s="59" t="s">
        <v>63</v>
      </c>
      <c r="I860" s="59" t="s">
        <v>40</v>
      </c>
      <c r="J860" s="59" t="s">
        <v>85</v>
      </c>
      <c r="K860" s="59" t="s">
        <v>2315</v>
      </c>
      <c r="L860" s="59" t="s">
        <v>2316</v>
      </c>
      <c r="M860" s="60">
        <v>46103.3762847222</v>
      </c>
      <c r="N860" s="60">
        <v>46101.4445549537</v>
      </c>
      <c r="O860" s="60">
        <v>46101.4437378935</v>
      </c>
      <c r="P860" s="60">
        <v>45662.5195678009</v>
      </c>
      <c r="Q860" s="60"/>
      <c r="R860" s="59">
        <v>15600</v>
      </c>
      <c r="S860" s="59">
        <v>20500</v>
      </c>
      <c r="T860" s="59">
        <v>25250</v>
      </c>
      <c r="U860" s="59">
        <v>24450</v>
      </c>
      <c r="V860" s="59">
        <v>4</v>
      </c>
      <c r="W860" s="59">
        <v>6</v>
      </c>
      <c r="X860" s="59">
        <v>14</v>
      </c>
      <c r="Y860" s="59">
        <v>13</v>
      </c>
      <c r="Z860" s="85" t="s">
        <v>2317</v>
      </c>
      <c r="AA860" s="59">
        <v>7.9912280702</v>
      </c>
      <c r="AB860" s="59">
        <v>-0.0769230769</v>
      </c>
      <c r="AC860" s="59">
        <v>-0.8156716418</v>
      </c>
      <c r="AD860" s="61">
        <f>IF(AND($G860="正式版",$H860="中西医诊所"),IFERROR(R860/同类汇总数据!C$3,0),IF(AND($G860="正式版",$H860="中医诊所"),IFERROR(R860/同类汇总数据!C$4,0),IF(AND($G860="正式版",$H860="口腔诊所"),IFERROR(R860/同类汇总数据!C$5,0),IF(AND($G860="检查版",$H860="中西医诊所"),IFERROR(R860/同类汇总数据!C$6,0),IF(AND($G860="检查版",$H860="中医诊所"),IFERROR(R860/同类汇总数据!C$7,0),IF(AND($G860="检查版",$H860="口腔诊所"),IFERROR(R860/同类汇总数据!C$8,0),IF(AND($G860="互联网版",$H860="中西医诊所"),IFERROR(R860/同类汇总数据!C$9,0),IF(AND($G860="互联网版",$H860="中医诊所"),IFERROR(R860/同类汇总数据!C$10,0),IF(AND($G860="互联网版",$H860="口腔诊所"),IFERROR(R860/同类汇总数据!C$11,0))))))))))</f>
        <v>1.56038322947369</v>
      </c>
      <c r="AE860" s="61">
        <f>IF(AND($G860="正式版",$H860="中西医诊所"),IFERROR(S860/同类汇总数据!D$3,0),IF(AND($G860="正式版",$H860="中医诊所"),IFERROR(S860/同类汇总数据!D$4,0),IF(AND($G860="正式版",$H860="口腔诊所"),IFERROR(S860/同类汇总数据!D$5,0),IF(AND($G860="检查版",$H860="中西医诊所"),IFERROR(S860/同类汇总数据!D$6,0),IF(AND($G860="检查版",$H860="中医诊所"),IFERROR(S860/同类汇总数据!D$7,0),IF(AND($G860="检查版",$H860="口腔诊所"),IFERROR(S860/同类汇总数据!D$8,0),IF(AND($G860="互联网版",$H860="中西医诊所"),IFERROR(S860/同类汇总数据!D$9,0),IF(AND($G860="互联网版",$H860="中医诊所"),IFERROR(S860/同类汇总数据!D$10,0),IF(AND($G860="互联网版",$H860="口腔诊所"),IFERROR(S860/同类汇总数据!D$11,0))))))))))</f>
        <v>0.472015018024585</v>
      </c>
      <c r="AF860" s="61">
        <f>IF(AND($G860="正式版",$H860="中西医诊所"),IFERROR(T860/同类汇总数据!E$3,0),IF(AND($G860="正式版",$H860="中医诊所"),IFERROR(T860/同类汇总数据!E$4,0),IF(AND($G860="正式版",$H860="口腔诊所"),IFERROR(T860/同类汇总数据!E$5,0),IF(AND($G860="检查版",$H860="中西医诊所"),IFERROR(T860/同类汇总数据!E$6,0),IF(AND($G860="检查版",$H860="中医诊所"),IFERROR(T860/同类汇总数据!E$7,0),IF(AND($G860="检查版",$H860="口腔诊所"),IFERROR(T860/同类汇总数据!E$8,0),IF(AND($G860="互联网版",$H860="中西医诊所"),IFERROR(T860/同类汇总数据!E$9,0),IF(AND($G860="互联网版",$H860="中医诊所"),IFERROR(T860/同类汇总数据!E$10,0),IF(AND($G860="互联网版",$H860="口腔诊所"),IFERROR(T860/同类汇总数据!E$11,0))))))))))</f>
        <v>0.227750447171035</v>
      </c>
      <c r="AG860" s="61">
        <f>IF(AND($G860="正式版",$H860="中西医诊所"),IFERROR(U860/同类汇总数据!F$3,0),IF(AND($G860="正式版",$H860="中医诊所"),IFERROR(U860/同类汇总数据!F$4,0),IF(AND($G860="正式版",$H860="口腔诊所"),IFERROR(U860/同类汇总数据!F$5,0),IF(AND($G860="检查版",$H860="中西医诊所"),IFERROR(U860/同类汇总数据!F$6,0),IF(AND($G860="检查版",$H860="中医诊所"),IFERROR(U860/同类汇总数据!F$7,0),IF(AND($G860="检查版",$H860="口腔诊所"),IFERROR(U860/同类汇总数据!F$8,0),IF(AND($G860="互联网版",$H860="中西医诊所"),IFERROR(U860/同类汇总数据!F$9,0),IF(AND($G860="互联网版",$H860="中医诊所"),IFERROR(U860/同类汇总数据!F$10,0),IF(AND($G860="互联网版",$H860="口腔诊所"),IFERROR(U860/同类汇总数据!F$11,0))))))))))</f>
        <v>0.244749653685232</v>
      </c>
      <c r="AH860" s="61">
        <f>IF(AND($G860="正式版",$H860="中西医诊所"),IFERROR(V860/同类汇总数据!G$3,0),IF(AND($G860="正式版",$H860="中医诊所"),IFERROR(V860/同类汇总数据!G$4,0),IF(AND($G860="正式版",$H860="口腔诊所"),IFERROR(V860/同类汇总数据!G$5,0),IF(AND($G860="检查版",$H860="中西医诊所"),IFERROR(V860/同类汇总数据!G$6,0),IF(AND($G860="检查版",$H860="中医诊所"),IFERROR(V860/同类汇总数据!G$7,0),IF(AND($G860="检查版",$H860="口腔诊所"),IFERROR(V860/同类汇总数据!G$8,0),IF(AND($G860="互联网版",$H860="中西医诊所"),IFERROR(V860/同类汇总数据!G$9,0),IF(AND($G860="互联网版",$H860="中医诊所"),IFERROR(V860/同类汇总数据!G$10,0),IF(AND($G860="互联网版",$H860="口腔诊所"),IFERROR(V860/同类汇总数据!G$11,0))))))))))</f>
        <v>0.297256324128296</v>
      </c>
      <c r="AI860" s="61">
        <f>IF(AND($G860="正式版",$H860="中西医诊所"),IFERROR(W860/同类汇总数据!H$3,0),IF(AND($G860="正式版",$H860="中医诊所"),IFERROR(W860/同类汇总数据!H$4,0),IF(AND($G860="正式版",$H860="口腔诊所"),IFERROR(W860/同类汇总数据!H$5,0),IF(AND($G860="检查版",$H860="中西医诊所"),IFERROR(W860/同类汇总数据!H$6,0),IF(AND($G860="检查版",$H860="中医诊所"),IFERROR(W860/同类汇总数据!H$7,0),IF(AND($G860="检查版",$H860="口腔诊所"),IFERROR(W860/同类汇总数据!H$8,0),IF(AND($G860="互联网版",$H860="中西医诊所"),IFERROR(W860/同类汇总数据!H$9,0),IF(AND($G860="互联网版",$H860="中医诊所"),IFERROR(W860/同类汇总数据!H$10,0),IF(AND($G860="互联网版",$H860="口腔诊所"),IFERROR(W860/同类汇总数据!H$11,0))))))))))</f>
        <v>0.105659287539424</v>
      </c>
      <c r="AJ860" s="61">
        <f>IF(AND($G860="正式版",$H860="中西医诊所"),IFERROR(X860/同类汇总数据!I$3,0),IF(AND($G860="正式版",$H860="中医诊所"),IFERROR(X860/同类汇总数据!I$4,0),IF(AND($G860="正式版",$H860="口腔诊所"),IFERROR(X860/同类汇总数据!I$5,0),IF(AND($G860="检查版",$H860="中西医诊所"),IFERROR(X860/同类汇总数据!I$6,0),IF(AND($G860="检查版",$H860="中医诊所"),IFERROR(X860/同类汇总数据!I$7,0),IF(AND($G860="检查版",$H860="口腔诊所"),IFERROR(X860/同类汇总数据!I$8,0),IF(AND($G860="互联网版",$H860="中西医诊所"),IFERROR(X860/同类汇总数据!I$9,0),IF(AND($G860="互联网版",$H860="中医诊所"),IFERROR(X860/同类汇总数据!I$10,0),IF(AND($G860="互联网版",$H860="口腔诊所"),IFERROR(X860/同类汇总数据!I$11,0))))))))))</f>
        <v>0.0948885567789401</v>
      </c>
      <c r="AK860" s="61">
        <f>IF(AND($G860="正式版",$H860="中西医诊所"),IFERROR(Y860/同类汇总数据!J$3,0),IF(AND($G860="正式版",$H860="中医诊所"),IFERROR(Y860/同类汇总数据!J$4,0),IF(AND($G860="正式版",$H860="口腔诊所"),IFERROR(Y860/同类汇总数据!J$5,0),IF(AND($G860="检查版",$H860="中西医诊所"),IFERROR(Y860/同类汇总数据!J$6,0),IF(AND($G860="检查版",$H860="中医诊所"),IFERROR(Y860/同类汇总数据!J$7,0),IF(AND($G860="检查版",$H860="口腔诊所"),IFERROR(Y860/同类汇总数据!J$8,0),IF(AND($G860="互联网版",$H860="中西医诊所"),IFERROR(Y860/同类汇总数据!J$9,0),IF(AND($G860="互联网版",$H860="中医诊所"),IFERROR(Y860/同类汇总数据!J$10,0),IF(AND($G860="互联网版",$H860="口腔诊所"),IFERROR(Y860/同类汇总数据!J$11,0))))))))))</f>
        <v>0.0978863328843112</v>
      </c>
      <c r="AL860" s="62" t="str">
        <f ca="1" t="shared" si="232"/>
        <v>-</v>
      </c>
      <c r="AM860" s="62" t="str">
        <f t="shared" si="233"/>
        <v>低于同行50%</v>
      </c>
      <c r="AN860" s="5" t="str">
        <f t="shared" si="234"/>
        <v>低于同行20%</v>
      </c>
      <c r="AO860" s="63">
        <f t="shared" si="235"/>
        <v>46103.3762847222</v>
      </c>
      <c r="AP860" s="5" t="str">
        <f t="shared" si="236"/>
        <v/>
      </c>
      <c r="AQ860" s="60">
        <v>45624.8735003125</v>
      </c>
    </row>
    <row r="861" ht="17" spans="1:43">
      <c r="A861" s="5">
        <f t="shared" si="237"/>
        <v>858</v>
      </c>
      <c r="B861" s="55" t="str">
        <f t="shared" si="229"/>
        <v>连续三月交易上升</v>
      </c>
      <c r="C861" s="2" t="str">
        <f t="shared" si="230"/>
        <v/>
      </c>
      <c r="D861" s="56" t="str">
        <f t="shared" si="231"/>
        <v>-</v>
      </c>
      <c r="E861" s="84" t="s">
        <v>2318</v>
      </c>
      <c r="F861" s="58">
        <v>45627.8655014815</v>
      </c>
      <c r="G861" s="59" t="s">
        <v>38</v>
      </c>
      <c r="H861" s="59" t="s">
        <v>39</v>
      </c>
      <c r="I861" s="59" t="s">
        <v>40</v>
      </c>
      <c r="J861" s="59" t="s">
        <v>155</v>
      </c>
      <c r="K861" s="59" t="s">
        <v>2319</v>
      </c>
      <c r="L861" s="59" t="s">
        <v>2320</v>
      </c>
      <c r="M861" s="60">
        <v>46102.6086111111</v>
      </c>
      <c r="N861" s="60">
        <v>46102.6092135301</v>
      </c>
      <c r="O861" s="60"/>
      <c r="P861" s="60">
        <v>46008.695180463</v>
      </c>
      <c r="Q861" s="60">
        <v>45968.5000997222</v>
      </c>
      <c r="R861" s="59">
        <v>9430</v>
      </c>
      <c r="S861" s="59">
        <v>29767</v>
      </c>
      <c r="T861" s="59">
        <v>71138</v>
      </c>
      <c r="U861" s="59">
        <v>66908</v>
      </c>
      <c r="V861" s="59">
        <v>17</v>
      </c>
      <c r="W861" s="59">
        <v>51</v>
      </c>
      <c r="X861" s="59">
        <v>142</v>
      </c>
      <c r="Y861" s="59">
        <v>134</v>
      </c>
      <c r="Z861" s="85" t="s">
        <v>2321</v>
      </c>
      <c r="AA861" s="59">
        <v>1.0324320634</v>
      </c>
      <c r="AB861" s="59">
        <v>-0.4519738073</v>
      </c>
      <c r="AC861" s="59">
        <v>-0.3579869546</v>
      </c>
      <c r="AD861" s="61">
        <f>IF(AND($G861="正式版",$H861="中西医诊所"),IFERROR(R861/同类汇总数据!C$3,0),IF(AND($G861="正式版",$H861="中医诊所"),IFERROR(R861/同类汇总数据!C$4,0),IF(AND($G861="正式版",$H861="口腔诊所"),IFERROR(R861/同类汇总数据!C$5,0),IF(AND($G861="检查版",$H861="中西医诊所"),IFERROR(R861/同类汇总数据!C$6,0),IF(AND($G861="检查版",$H861="中医诊所"),IFERROR(R861/同类汇总数据!C$7,0),IF(AND($G861="检查版",$H861="口腔诊所"),IFERROR(R861/同类汇总数据!C$8,0),IF(AND($G861="互联网版",$H861="中西医诊所"),IFERROR(R861/同类汇总数据!C$9,0),IF(AND($G861="互联网版",$H861="中医诊所"),IFERROR(R861/同类汇总数据!C$10,0),IF(AND($G861="互联网版",$H861="口腔诊所"),IFERROR(R861/同类汇总数据!C$11,0))))))))))</f>
        <v>1.0304037950621</v>
      </c>
      <c r="AE861" s="61">
        <f>IF(AND($G861="正式版",$H861="中西医诊所"),IFERROR(S861/同类汇总数据!D$3,0),IF(AND($G861="正式版",$H861="中医诊所"),IFERROR(S861/同类汇总数据!D$4,0),IF(AND($G861="正式版",$H861="口腔诊所"),IFERROR(S861/同类汇总数据!D$5,0),IF(AND($G861="检查版",$H861="中西医诊所"),IFERROR(S861/同类汇总数据!D$6,0),IF(AND($G861="检查版",$H861="中医诊所"),IFERROR(S861/同类汇总数据!D$7,0),IF(AND($G861="检查版",$H861="口腔诊所"),IFERROR(S861/同类汇总数据!D$8,0),IF(AND($G861="互联网版",$H861="中西医诊所"),IFERROR(S861/同类汇总数据!D$9,0),IF(AND($G861="互联网版",$H861="中医诊所"),IFERROR(S861/同类汇总数据!D$10,0),IF(AND($G861="互联网版",$H861="口腔诊所"),IFERROR(S861/同类汇总数据!D$11,0))))))))))</f>
        <v>0.815898503559524</v>
      </c>
      <c r="AF861" s="61">
        <f>IF(AND($G861="正式版",$H861="中西医诊所"),IFERROR(T861/同类汇总数据!E$3,0),IF(AND($G861="正式版",$H861="中医诊所"),IFERROR(T861/同类汇总数据!E$4,0),IF(AND($G861="正式版",$H861="口腔诊所"),IFERROR(T861/同类汇总数据!E$5,0),IF(AND($G861="检查版",$H861="中西医诊所"),IFERROR(T861/同类汇总数据!E$6,0),IF(AND($G861="检查版",$H861="中医诊所"),IFERROR(T861/同类汇总数据!E$7,0),IF(AND($G861="检查版",$H861="口腔诊所"),IFERROR(T861/同类汇总数据!E$8,0),IF(AND($G861="互联网版",$H861="中西医诊所"),IFERROR(T861/同类汇总数据!E$9,0),IF(AND($G861="互联网版",$H861="中医诊所"),IFERROR(T861/同类汇总数据!E$10,0),IF(AND($G861="互联网版",$H861="口腔诊所"),IFERROR(T861/同类汇总数据!E$11,0))))))))))</f>
        <v>0.651947159192053</v>
      </c>
      <c r="AG861" s="61">
        <f>IF(AND($G861="正式版",$H861="中西医诊所"),IFERROR(U861/同类汇总数据!F$3,0),IF(AND($G861="正式版",$H861="中医诊所"),IFERROR(U861/同类汇总数据!F$4,0),IF(AND($G861="正式版",$H861="口腔诊所"),IFERROR(U861/同类汇总数据!F$5,0),IF(AND($G861="检查版",$H861="中西医诊所"),IFERROR(U861/同类汇总数据!F$6,0),IF(AND($G861="检查版",$H861="中医诊所"),IFERROR(U861/同类汇总数据!F$7,0),IF(AND($G861="检查版",$H861="口腔诊所"),IFERROR(U861/同类汇总数据!F$8,0),IF(AND($G861="互联网版",$H861="中西医诊所"),IFERROR(U861/同类汇总数据!F$9,0),IF(AND($G861="互联网版",$H861="中医诊所"),IFERROR(U861/同类汇总数据!F$10,0),IF(AND($G861="互联网版",$H861="口腔诊所"),IFERROR(U861/同类汇总数据!F$11,0))))))))))</f>
        <v>0.697516492388455</v>
      </c>
      <c r="AH861" s="61">
        <f>IF(AND($G861="正式版",$H861="中西医诊所"),IFERROR(V861/同类汇总数据!G$3,0),IF(AND($G861="正式版",$H861="中医诊所"),IFERROR(V861/同类汇总数据!G$4,0),IF(AND($G861="正式版",$H861="口腔诊所"),IFERROR(V861/同类汇总数据!G$5,0),IF(AND($G861="检查版",$H861="中西医诊所"),IFERROR(V861/同类汇总数据!G$6,0),IF(AND($G861="检查版",$H861="中医诊所"),IFERROR(V861/同类汇总数据!G$7,0),IF(AND($G861="检查版",$H861="口腔诊所"),IFERROR(V861/同类汇总数据!G$8,0),IF(AND($G861="互联网版",$H861="中西医诊所"),IFERROR(V861/同类汇总数据!G$9,0),IF(AND($G861="互联网版",$H861="中医诊所"),IFERROR(V861/同类汇总数据!G$10,0),IF(AND($G861="互联网版",$H861="口腔诊所"),IFERROR(V861/同类汇总数据!G$11,0))))))))))</f>
        <v>0.179322813764819</v>
      </c>
      <c r="AI861" s="61">
        <f>IF(AND($G861="正式版",$H861="中西医诊所"),IFERROR(W861/同类汇总数据!H$3,0),IF(AND($G861="正式版",$H861="中医诊所"),IFERROR(W861/同类汇总数据!H$4,0),IF(AND($G861="正式版",$H861="口腔诊所"),IFERROR(W861/同类汇总数据!H$5,0),IF(AND($G861="检查版",$H861="中西医诊所"),IFERROR(W861/同类汇总数据!H$6,0),IF(AND($G861="检查版",$H861="中医诊所"),IFERROR(W861/同类汇总数据!H$7,0),IF(AND($G861="检查版",$H861="口腔诊所"),IFERROR(W861/同类汇总数据!H$8,0),IF(AND($G861="互联网版",$H861="中西医诊所"),IFERROR(W861/同类汇总数据!H$9,0),IF(AND($G861="互联网版",$H861="中医诊所"),IFERROR(W861/同类汇总数据!H$10,0),IF(AND($G861="互联网版",$H861="口腔诊所"),IFERROR(W861/同类汇总数据!H$11,0))))))))))</f>
        <v>0.139485119399262</v>
      </c>
      <c r="AJ861" s="61">
        <f>IF(AND($G861="正式版",$H861="中西医诊所"),IFERROR(X861/同类汇总数据!I$3,0),IF(AND($G861="正式版",$H861="中医诊所"),IFERROR(X861/同类汇总数据!I$4,0),IF(AND($G861="正式版",$H861="口腔诊所"),IFERROR(X861/同类汇总数据!I$5,0),IF(AND($G861="检查版",$H861="中西医诊所"),IFERROR(X861/同类汇总数据!I$6,0),IF(AND($G861="检查版",$H861="中医诊所"),IFERROR(X861/同类汇总数据!I$7,0),IF(AND($G861="检查版",$H861="口腔诊所"),IFERROR(X861/同类汇总数据!I$8,0),IF(AND($G861="互联网版",$H861="中西医诊所"),IFERROR(X861/同类汇总数据!I$9,0),IF(AND($G861="互联网版",$H861="中医诊所"),IFERROR(X861/同类汇总数据!I$10,0),IF(AND($G861="互联网版",$H861="口腔诊所"),IFERROR(X861/同类汇总数据!I$11,0))))))))))</f>
        <v>0.125562611132859</v>
      </c>
      <c r="AK861" s="61">
        <f>IF(AND($G861="正式版",$H861="中西医诊所"),IFERROR(Y861/同类汇总数据!J$3,0),IF(AND($G861="正式版",$H861="中医诊所"),IFERROR(Y861/同类汇总数据!J$4,0),IF(AND($G861="正式版",$H861="口腔诊所"),IFERROR(Y861/同类汇总数据!J$5,0),IF(AND($G861="检查版",$H861="中西医诊所"),IFERROR(Y861/同类汇总数据!J$6,0),IF(AND($G861="检查版",$H861="中医诊所"),IFERROR(Y861/同类汇总数据!J$7,0),IF(AND($G861="检查版",$H861="口腔诊所"),IFERROR(Y861/同类汇总数据!J$8,0),IF(AND($G861="互联网版",$H861="中西医诊所"),IFERROR(Y861/同类汇总数据!J$9,0),IF(AND($G861="互联网版",$H861="中医诊所"),IFERROR(Y861/同类汇总数据!J$10,0),IF(AND($G861="互联网版",$H861="口腔诊所"),IFERROR(Y861/同类汇总数据!J$11,0))))))))))</f>
        <v>0.133895240363939</v>
      </c>
      <c r="AL861" s="62" t="str">
        <f ca="1" t="shared" si="232"/>
        <v>-</v>
      </c>
      <c r="AM861" s="62" t="str">
        <f t="shared" si="233"/>
        <v/>
      </c>
      <c r="AN861" s="5" t="str">
        <f t="shared" si="234"/>
        <v>低于同行20%</v>
      </c>
      <c r="AO861" s="63">
        <f t="shared" si="235"/>
        <v>46102.6092135301</v>
      </c>
      <c r="AP861" s="5" t="str">
        <f t="shared" si="236"/>
        <v/>
      </c>
      <c r="AQ861" s="60">
        <v>45624.8752265278</v>
      </c>
    </row>
    <row r="862" ht="17" spans="1:43">
      <c r="A862" s="5">
        <f t="shared" si="237"/>
        <v>859</v>
      </c>
      <c r="B862" s="55" t="str">
        <f t="shared" si="229"/>
        <v>连续三月交易上升</v>
      </c>
      <c r="C862" s="2" t="str">
        <f t="shared" si="230"/>
        <v/>
      </c>
      <c r="D862" s="56" t="str">
        <f t="shared" si="231"/>
        <v>-</v>
      </c>
      <c r="E862" s="84" t="s">
        <v>2322</v>
      </c>
      <c r="F862" s="58">
        <v>45627.8665963542</v>
      </c>
      <c r="G862" s="59" t="s">
        <v>38</v>
      </c>
      <c r="H862" s="59" t="s">
        <v>63</v>
      </c>
      <c r="I862" s="59" t="s">
        <v>40</v>
      </c>
      <c r="J862" s="59" t="s">
        <v>117</v>
      </c>
      <c r="K862" s="59" t="s">
        <v>2323</v>
      </c>
      <c r="L862" s="59"/>
      <c r="M862" s="60">
        <v>46103.3754861111</v>
      </c>
      <c r="N862" s="60">
        <v>46103.788171088</v>
      </c>
      <c r="O862" s="60">
        <v>46103.78792125</v>
      </c>
      <c r="P862" s="60">
        <v>46095.4315965741</v>
      </c>
      <c r="Q862" s="60">
        <v>46103.7881752199</v>
      </c>
      <c r="R862" s="59">
        <v>13265.1</v>
      </c>
      <c r="S862" s="59">
        <v>41918.9</v>
      </c>
      <c r="T862" s="59">
        <v>87547.79</v>
      </c>
      <c r="U862" s="59">
        <v>77937.79</v>
      </c>
      <c r="V862" s="59">
        <v>20</v>
      </c>
      <c r="W862" s="59">
        <v>56</v>
      </c>
      <c r="X862" s="59">
        <v>125</v>
      </c>
      <c r="Y862" s="59">
        <v>111</v>
      </c>
      <c r="Z862" s="59">
        <v>856.4592307692</v>
      </c>
      <c r="AA862" s="59">
        <v>2.2010669485</v>
      </c>
      <c r="AB862" s="59">
        <v>-0.5974841395</v>
      </c>
      <c r="AC862" s="59">
        <v>-0.2566360115</v>
      </c>
      <c r="AD862" s="61">
        <f>IF(AND($G862="正式版",$H862="中西医诊所"),IFERROR(R862/同类汇总数据!C$3,0),IF(AND($G862="正式版",$H862="中医诊所"),IFERROR(R862/同类汇总数据!C$4,0),IF(AND($G862="正式版",$H862="口腔诊所"),IFERROR(R862/同类汇总数据!C$5,0),IF(AND($G862="检查版",$H862="中西医诊所"),IFERROR(R862/同类汇总数据!C$6,0),IF(AND($G862="检查版",$H862="中医诊所"),IFERROR(R862/同类汇总数据!C$7,0),IF(AND($G862="检查版",$H862="口腔诊所"),IFERROR(R862/同类汇总数据!C$8,0),IF(AND($G862="互联网版",$H862="中西医诊所"),IFERROR(R862/同类汇总数据!C$9,0),IF(AND($G862="互联网版",$H862="中医诊所"),IFERROR(R862/同类汇总数据!C$10,0),IF(AND($G862="互联网版",$H862="口腔诊所"),IFERROR(R862/同类汇总数据!C$11,0))))))))))</f>
        <v>1.3268358703392</v>
      </c>
      <c r="AE862" s="61">
        <f>IF(AND($G862="正式版",$H862="中西医诊所"),IFERROR(S862/同类汇总数据!D$3,0),IF(AND($G862="正式版",$H862="中医诊所"),IFERROR(S862/同类汇总数据!D$4,0),IF(AND($G862="正式版",$H862="口腔诊所"),IFERROR(S862/同类汇总数据!D$5,0),IF(AND($G862="检查版",$H862="中西医诊所"),IFERROR(S862/同类汇总数据!D$6,0),IF(AND($G862="检查版",$H862="中医诊所"),IFERROR(S862/同类汇总数据!D$7,0),IF(AND($G862="检查版",$H862="口腔诊所"),IFERROR(S862/同类汇总数据!D$8,0),IF(AND($G862="互联网版",$H862="中西医诊所"),IFERROR(S862/同类汇总数据!D$9,0),IF(AND($G862="互联网版",$H862="中医诊所"),IFERROR(S862/同类汇总数据!D$10,0),IF(AND($G862="互联网版",$H862="口腔诊所"),IFERROR(S862/同类汇总数据!D$11,0))))))))))</f>
        <v>0.965187821418086</v>
      </c>
      <c r="AF862" s="61">
        <f>IF(AND($G862="正式版",$H862="中西医诊所"),IFERROR(T862/同类汇总数据!E$3,0),IF(AND($G862="正式版",$H862="中医诊所"),IFERROR(T862/同类汇总数据!E$4,0),IF(AND($G862="正式版",$H862="口腔诊所"),IFERROR(T862/同类汇总数据!E$5,0),IF(AND($G862="检查版",$H862="中西医诊所"),IFERROR(T862/同类汇总数据!E$6,0),IF(AND($G862="检查版",$H862="中医诊所"),IFERROR(T862/同类汇总数据!E$7,0),IF(AND($G862="检查版",$H862="口腔诊所"),IFERROR(T862/同类汇总数据!E$8,0),IF(AND($G862="互联网版",$H862="中西医诊所"),IFERROR(T862/同类汇总数据!E$9,0),IF(AND($G862="互联网版",$H862="中医诊所"),IFERROR(T862/同类汇总数据!E$10,0),IF(AND($G862="互联网版",$H862="口腔诊所"),IFERROR(T862/同类汇总数据!E$11,0))))))))))</f>
        <v>0.789665280052906</v>
      </c>
      <c r="AG862" s="61">
        <f>IF(AND($G862="正式版",$H862="中西医诊所"),IFERROR(U862/同类汇总数据!F$3,0),IF(AND($G862="正式版",$H862="中医诊所"),IFERROR(U862/同类汇总数据!F$4,0),IF(AND($G862="正式版",$H862="口腔诊所"),IFERROR(U862/同类汇总数据!F$5,0),IF(AND($G862="检查版",$H862="中西医诊所"),IFERROR(U862/同类汇总数据!F$6,0),IF(AND($G862="检查版",$H862="中医诊所"),IFERROR(U862/同类汇总数据!F$7,0),IF(AND($G862="检查版",$H862="口腔诊所"),IFERROR(U862/同类汇总数据!F$8,0),IF(AND($G862="互联网版",$H862="中西医诊所"),IFERROR(U862/同类汇总数据!F$9,0),IF(AND($G862="互联网版",$H862="中医诊所"),IFERROR(U862/同类汇总数据!F$10,0),IF(AND($G862="互联网版",$H862="口腔诊所"),IFERROR(U862/同类汇总数据!F$11,0))))))))))</f>
        <v>0.780173705991506</v>
      </c>
      <c r="AH862" s="61">
        <f>IF(AND($G862="正式版",$H862="中西医诊所"),IFERROR(V862/同类汇总数据!G$3,0),IF(AND($G862="正式版",$H862="中医诊所"),IFERROR(V862/同类汇总数据!G$4,0),IF(AND($G862="正式版",$H862="口腔诊所"),IFERROR(V862/同类汇总数据!G$5,0),IF(AND($G862="检查版",$H862="中西医诊所"),IFERROR(V862/同类汇总数据!G$6,0),IF(AND($G862="检查版",$H862="中医诊所"),IFERROR(V862/同类汇总数据!G$7,0),IF(AND($G862="检查版",$H862="口腔诊所"),IFERROR(V862/同类汇总数据!G$8,0),IF(AND($G862="互联网版",$H862="中西医诊所"),IFERROR(V862/同类汇总数据!G$9,0),IF(AND($G862="互联网版",$H862="中医诊所"),IFERROR(V862/同类汇总数据!G$10,0),IF(AND($G862="互联网版",$H862="口腔诊所"),IFERROR(V862/同类汇总数据!G$11,0))))))))))</f>
        <v>1.48628162064148</v>
      </c>
      <c r="AI862" s="61">
        <f>IF(AND($G862="正式版",$H862="中西医诊所"),IFERROR(W862/同类汇总数据!H$3,0),IF(AND($G862="正式版",$H862="中医诊所"),IFERROR(W862/同类汇总数据!H$4,0),IF(AND($G862="正式版",$H862="口腔诊所"),IFERROR(W862/同类汇总数据!H$5,0),IF(AND($G862="检查版",$H862="中西医诊所"),IFERROR(W862/同类汇总数据!H$6,0),IF(AND($G862="检查版",$H862="中医诊所"),IFERROR(W862/同类汇总数据!H$7,0),IF(AND($G862="检查版",$H862="口腔诊所"),IFERROR(W862/同类汇总数据!H$8,0),IF(AND($G862="互联网版",$H862="中西医诊所"),IFERROR(W862/同类汇总数据!H$9,0),IF(AND($G862="互联网版",$H862="中医诊所"),IFERROR(W862/同类汇总数据!H$10,0),IF(AND($G862="互联网版",$H862="口腔诊所"),IFERROR(W862/同类汇总数据!H$11,0))))))))))</f>
        <v>0.986153350367958</v>
      </c>
      <c r="AJ862" s="61">
        <f>IF(AND($G862="正式版",$H862="中西医诊所"),IFERROR(X862/同类汇总数据!I$3,0),IF(AND($G862="正式版",$H862="中医诊所"),IFERROR(X862/同类汇总数据!I$4,0),IF(AND($G862="正式版",$H862="口腔诊所"),IFERROR(X862/同类汇总数据!I$5,0),IF(AND($G862="检查版",$H862="中西医诊所"),IFERROR(X862/同类汇总数据!I$6,0),IF(AND($G862="检查版",$H862="中医诊所"),IFERROR(X862/同类汇总数据!I$7,0),IF(AND($G862="检查版",$H862="口腔诊所"),IFERROR(X862/同类汇总数据!I$8,0),IF(AND($G862="互联网版",$H862="中西医诊所"),IFERROR(X862/同类汇总数据!I$9,0),IF(AND($G862="互联网版",$H862="中医诊所"),IFERROR(X862/同类汇总数据!I$10,0),IF(AND($G862="互联网版",$H862="口腔诊所"),IFERROR(X862/同类汇总数据!I$11,0))))))))))</f>
        <v>0.847219256954823</v>
      </c>
      <c r="AK862" s="61">
        <f>IF(AND($G862="正式版",$H862="中西医诊所"),IFERROR(Y862/同类汇总数据!J$3,0),IF(AND($G862="正式版",$H862="中医诊所"),IFERROR(Y862/同类汇总数据!J$4,0),IF(AND($G862="正式版",$H862="口腔诊所"),IFERROR(Y862/同类汇总数据!J$5,0),IF(AND($G862="检查版",$H862="中西医诊所"),IFERROR(Y862/同类汇总数据!J$6,0),IF(AND($G862="检查版",$H862="中医诊所"),IFERROR(Y862/同类汇总数据!J$7,0),IF(AND($G862="检查版",$H862="口腔诊所"),IFERROR(Y862/同类汇总数据!J$8,0),IF(AND($G862="互联网版",$H862="中西医诊所"),IFERROR(Y862/同类汇总数据!J$9,0),IF(AND($G862="互联网版",$H862="中医诊所"),IFERROR(Y862/同类汇总数据!J$10,0),IF(AND($G862="互联网版",$H862="口腔诊所"),IFERROR(Y862/同类汇总数据!J$11,0))))))))))</f>
        <v>0.835798688473734</v>
      </c>
      <c r="AL862" s="62" t="str">
        <f ca="1" t="shared" si="232"/>
        <v>-</v>
      </c>
      <c r="AM862" s="62" t="str">
        <f t="shared" si="233"/>
        <v/>
      </c>
      <c r="AN862" s="5" t="str">
        <f t="shared" si="234"/>
        <v/>
      </c>
      <c r="AO862" s="63">
        <f t="shared" si="235"/>
        <v>46103.7881752199</v>
      </c>
      <c r="AP862" s="5" t="str">
        <f t="shared" si="236"/>
        <v/>
      </c>
      <c r="AQ862" s="60">
        <v>45625.5975207755</v>
      </c>
    </row>
    <row r="863" ht="17" spans="1:43">
      <c r="A863" s="5">
        <f t="shared" ref="A863:A875" si="238">ROW()-3</f>
        <v>860</v>
      </c>
      <c r="B863" s="55" t="str">
        <f t="shared" ref="B863:B875" si="239">IF(V863=0,"无交易",IF(AND(Y863&lt;=-0.2,Z863&lt;=-0.2,AA863&lt;=-0.2),"连续三月交易下滑",IF(AND(Y863&gt;=0.2,Z863&gt;=0.2,AA863&gt;=0.2),"连续三月交易上升",IF(AND(Y863&lt;0.2,Y863&gt;-0.2,Z863&lt;0.2,Z863&gt;-0.2,AA863&lt;0.2,AA863&gt;-0.2),"交易平稳",IF(OR(ABS(Y863-Z863)&gt;=0.2,ABS(Z863-AA863)&gt;=0.2),"交易波动较大","-")))))</f>
        <v>无交易</v>
      </c>
      <c r="C863" s="2" t="str">
        <f t="shared" ref="C863:C875" si="240">IF(AA863&lt;=-0.5,"本月交易额降超50%",IF(AA863&lt;=-0.2,"本月交易额降超20%",""))</f>
        <v/>
      </c>
      <c r="D863" s="56" t="str">
        <f t="shared" ref="D863:D875" si="241">IF(DATEDIF(AO863,$B$1,"d")&gt;30,"流失",IF(AND(DATEDIF(AO863,$B$1,"d")&gt;7,DATEDIF(AO863,$B$1,"d")&lt;=30),"可能流失",IF(AND(DATEDIF(AO863,$B$1,"d")&lt;=7,DATEDIF(AO863,$B$1,"d")&gt;3),"即将流失","-")))</f>
        <v>可能流失</v>
      </c>
      <c r="E863" s="84" t="s">
        <v>2324</v>
      </c>
      <c r="F863" s="58">
        <v>45627.8680630324</v>
      </c>
      <c r="G863" s="59" t="s">
        <v>38</v>
      </c>
      <c r="H863" s="59" t="s">
        <v>66</v>
      </c>
      <c r="I863" s="59" t="s">
        <v>40</v>
      </c>
      <c r="J863" s="59" t="s">
        <v>117</v>
      </c>
      <c r="K863" s="59" t="s">
        <v>2325</v>
      </c>
      <c r="L863" s="59" t="s">
        <v>2326</v>
      </c>
      <c r="M863" s="60">
        <v>46090.377650463</v>
      </c>
      <c r="N863" s="60">
        <v>46090.3996519097</v>
      </c>
      <c r="O863" s="60"/>
      <c r="P863" s="60">
        <v>45628.651677963</v>
      </c>
      <c r="Q863" s="60"/>
      <c r="R863" s="59"/>
      <c r="S863" s="59">
        <v>6000</v>
      </c>
      <c r="T863" s="59">
        <v>7125</v>
      </c>
      <c r="U863" s="59">
        <v>7125</v>
      </c>
      <c r="V863" s="59"/>
      <c r="W863" s="59">
        <v>1</v>
      </c>
      <c r="X863" s="59">
        <v>3</v>
      </c>
      <c r="Y863" s="59">
        <v>3</v>
      </c>
      <c r="Z863" s="85" t="s">
        <v>2327</v>
      </c>
      <c r="AA863" s="59"/>
      <c r="AB863" s="59"/>
      <c r="AC863" s="59">
        <v>1.25</v>
      </c>
      <c r="AD863" s="61">
        <f>IF(AND($G863="正式版",$H863="中西医诊所"),IFERROR(R863/同类汇总数据!C$3,0),IF(AND($G863="正式版",$H863="中医诊所"),IFERROR(R863/同类汇总数据!C$4,0),IF(AND($G863="正式版",$H863="口腔诊所"),IFERROR(R863/同类汇总数据!C$5,0),IF(AND($G863="检查版",$H863="中西医诊所"),IFERROR(R863/同类汇总数据!C$6,0),IF(AND($G863="检查版",$H863="中医诊所"),IFERROR(R863/同类汇总数据!C$7,0),IF(AND($G863="检查版",$H863="口腔诊所"),IFERROR(R863/同类汇总数据!C$8,0),IF(AND($G863="互联网版",$H863="中西医诊所"),IFERROR(R863/同类汇总数据!C$9,0),IF(AND($G863="互联网版",$H863="中医诊所"),IFERROR(R863/同类汇总数据!C$10,0),IF(AND($G863="互联网版",$H863="口腔诊所"),IFERROR(R863/同类汇总数据!C$11,0))))))))))</f>
        <v>0</v>
      </c>
      <c r="AE863" s="61">
        <f>IF(AND($G863="正式版",$H863="中西医诊所"),IFERROR(S863/同类汇总数据!D$3,0),IF(AND($G863="正式版",$H863="中医诊所"),IFERROR(S863/同类汇总数据!D$4,0),IF(AND($G863="正式版",$H863="口腔诊所"),IFERROR(S863/同类汇总数据!D$5,0),IF(AND($G863="检查版",$H863="中西医诊所"),IFERROR(S863/同类汇总数据!D$6,0),IF(AND($G863="检查版",$H863="中医诊所"),IFERROR(S863/同类汇总数据!D$7,0),IF(AND($G863="检查版",$H863="口腔诊所"),IFERROR(S863/同类汇总数据!D$8,0),IF(AND($G863="互联网版",$H863="中西医诊所"),IFERROR(S863/同类汇总数据!D$9,0),IF(AND($G863="互联网版",$H863="中医诊所"),IFERROR(S863/同类汇总数据!D$10,0),IF(AND($G863="互联网版",$H863="口腔诊所"),IFERROR(S863/同类汇总数据!D$11,0))))))))))</f>
        <v>0.222599311485379</v>
      </c>
      <c r="AF863" s="61">
        <f>IF(AND($G863="正式版",$H863="中西医诊所"),IFERROR(T863/同类汇总数据!E$3,0),IF(AND($G863="正式版",$H863="中医诊所"),IFERROR(T863/同类汇总数据!E$4,0),IF(AND($G863="正式版",$H863="口腔诊所"),IFERROR(T863/同类汇总数据!E$5,0),IF(AND($G863="检查版",$H863="中西医诊所"),IFERROR(T863/同类汇总数据!E$6,0),IF(AND($G863="检查版",$H863="中医诊所"),IFERROR(T863/同类汇总数据!E$7,0),IF(AND($G863="检查版",$H863="口腔诊所"),IFERROR(T863/同类汇总数据!E$8,0),IF(AND($G863="互联网版",$H863="中西医诊所"),IFERROR(T863/同类汇总数据!E$9,0),IF(AND($G863="互联网版",$H863="中医诊所"),IFERROR(T863/同类汇总数据!E$10,0),IF(AND($G863="互联网版",$H863="口腔诊所"),IFERROR(T863/同类汇总数据!E$11,0))))))))))</f>
        <v>0.0915519243290584</v>
      </c>
      <c r="AG863" s="61">
        <f>IF(AND($G863="正式版",$H863="中西医诊所"),IFERROR(U863/同类汇总数据!F$3,0),IF(AND($G863="正式版",$H863="中医诊所"),IFERROR(U863/同类汇总数据!F$4,0),IF(AND($G863="正式版",$H863="口腔诊所"),IFERROR(U863/同类汇总数据!F$5,0),IF(AND($G863="检查版",$H863="中西医诊所"),IFERROR(U863/同类汇总数据!F$6,0),IF(AND($G863="检查版",$H863="中医诊所"),IFERROR(U863/同类汇总数据!F$7,0),IF(AND($G863="检查版",$H863="口腔诊所"),IFERROR(U863/同类汇总数据!F$8,0),IF(AND($G863="互联网版",$H863="中西医诊所"),IFERROR(U863/同类汇总数据!F$9,0),IF(AND($G863="互联网版",$H863="中医诊所"),IFERROR(U863/同类汇总数据!F$10,0),IF(AND($G863="互联网版",$H863="口腔诊所"),IFERROR(U863/同类汇总数据!F$11,0))))))))))</f>
        <v>0.106682405775172</v>
      </c>
      <c r="AH863" s="61">
        <f>IF(AND($G863="正式版",$H863="中西医诊所"),IFERROR(V863/同类汇总数据!G$3,0),IF(AND($G863="正式版",$H863="中医诊所"),IFERROR(V863/同类汇总数据!G$4,0),IF(AND($G863="正式版",$H863="口腔诊所"),IFERROR(V863/同类汇总数据!G$5,0),IF(AND($G863="检查版",$H863="中西医诊所"),IFERROR(V863/同类汇总数据!G$6,0),IF(AND($G863="检查版",$H863="中医诊所"),IFERROR(V863/同类汇总数据!G$7,0),IF(AND($G863="检查版",$H863="口腔诊所"),IFERROR(V863/同类汇总数据!G$8,0),IF(AND($G863="互联网版",$H863="中西医诊所"),IFERROR(V863/同类汇总数据!G$9,0),IF(AND($G863="互联网版",$H863="中医诊所"),IFERROR(V863/同类汇总数据!G$10,0),IF(AND($G863="互联网版",$H863="口腔诊所"),IFERROR(V863/同类汇总数据!G$11,0))))))))))</f>
        <v>0</v>
      </c>
      <c r="AI863" s="61">
        <f>IF(AND($G863="正式版",$H863="中西医诊所"),IFERROR(W863/同类汇总数据!H$3,0),IF(AND($G863="正式版",$H863="中医诊所"),IFERROR(W863/同类汇总数据!H$4,0),IF(AND($G863="正式版",$H863="口腔诊所"),IFERROR(W863/同类汇总数据!H$5,0),IF(AND($G863="检查版",$H863="中西医诊所"),IFERROR(W863/同类汇总数据!H$6,0),IF(AND($G863="检查版",$H863="中医诊所"),IFERROR(W863/同类汇总数据!H$7,0),IF(AND($G863="检查版",$H863="口腔诊所"),IFERROR(W863/同类汇总数据!H$8,0),IF(AND($G863="互联网版",$H863="中西医诊所"),IFERROR(W863/同类汇总数据!H$9,0),IF(AND($G863="互联网版",$H863="中医诊所"),IFERROR(W863/同类汇总数据!H$10,0),IF(AND($G863="互联网版",$H863="口腔诊所"),IFERROR(W863/同类汇总数据!H$11,0))))))))))</f>
        <v>0.00568302259512954</v>
      </c>
      <c r="AJ863" s="61">
        <f>IF(AND($G863="正式版",$H863="中西医诊所"),IFERROR(X863/同类汇总数据!I$3,0),IF(AND($G863="正式版",$H863="中医诊所"),IFERROR(X863/同类汇总数据!I$4,0),IF(AND($G863="正式版",$H863="口腔诊所"),IFERROR(X863/同类汇总数据!I$5,0),IF(AND($G863="检查版",$H863="中西医诊所"),IFERROR(X863/同类汇总数据!I$6,0),IF(AND($G863="检查版",$H863="中医诊所"),IFERROR(X863/同类汇总数据!I$7,0),IF(AND($G863="检查版",$H863="口腔诊所"),IFERROR(X863/同类汇总数据!I$8,0),IF(AND($G863="互联网版",$H863="中西医诊所"),IFERROR(X863/同类汇总数据!I$9,0),IF(AND($G863="互联网版",$H863="中医诊所"),IFERROR(X863/同类汇总数据!I$10,0),IF(AND($G863="互联网版",$H863="口腔诊所"),IFERROR(X863/同类汇总数据!I$11,0))))))))))</f>
        <v>0.00581067653706921</v>
      </c>
      <c r="AK863" s="61">
        <f>IF(AND($G863="正式版",$H863="中西医诊所"),IFERROR(Y863/同类汇总数据!J$3,0),IF(AND($G863="正式版",$H863="中医诊所"),IFERROR(Y863/同类汇总数据!J$4,0),IF(AND($G863="正式版",$H863="口腔诊所"),IFERROR(Y863/同类汇总数据!J$5,0),IF(AND($G863="检查版",$H863="中西医诊所"),IFERROR(Y863/同类汇总数据!J$6,0),IF(AND($G863="检查版",$H863="中医诊所"),IFERROR(Y863/同类汇总数据!J$7,0),IF(AND($G863="检查版",$H863="口腔诊所"),IFERROR(Y863/同类汇总数据!J$8,0),IF(AND($G863="互联网版",$H863="中西医诊所"),IFERROR(Y863/同类汇总数据!J$9,0),IF(AND($G863="互联网版",$H863="中医诊所"),IFERROR(Y863/同类汇总数据!J$10,0),IF(AND($G863="互联网版",$H863="口腔诊所"),IFERROR(Y863/同类汇总数据!J$11,0))))))))))</f>
        <v>0.00658239446446955</v>
      </c>
      <c r="AL863" s="62" t="str">
        <f ca="1" t="shared" ref="AL863:AL875" si="242">IF(YEAR(AO863)&lt;YEAR(TODAY()),"今年内未操作",IF(DATEDIF(AO863,$B$1,"d")&gt;90,"最近三月未操作",IF(DATEDIF(AO863,$B$1,"d")&gt;30,"最近一月未操作",IF(DATEDIF(AO863,$B$1,"d")&gt;7,"最近一周未操作","-"))))</f>
        <v>最近一周未操作</v>
      </c>
      <c r="AM863" s="62" t="str">
        <f t="shared" ref="AM863:AM875" si="243">IF(AE863&lt;0.2,"低于同行20%",IF(AE863&lt;0.5,"低于同行50%",IF(AE863&gt;=2,"高于同行100%",IF(AE863&gt;=1.5,"高于同行150%",IF(AE863&gt;=1.2,"高于同行20%","")))))</f>
        <v>低于同行50%</v>
      </c>
      <c r="AN863" s="5" t="str">
        <f t="shared" ref="AN863:AN875" si="244">IF(AI863&lt;0.2,"低于同行20%",IF(AI863&lt;0.5,"低于同行50%",IF(AI863&gt;=2,"高于同行100%",IF(AI863&gt;=1.5,"高于同行150%",IF(AI863&gt;=1.2,"高于同行20%","")))))</f>
        <v>低于同行20%</v>
      </c>
      <c r="AO863" s="63">
        <f t="shared" si="235"/>
        <v>46090.3996519097</v>
      </c>
      <c r="AP863" s="5" t="str">
        <f t="shared" si="236"/>
        <v/>
      </c>
      <c r="AQ863" s="60">
        <v>45625.5989586343</v>
      </c>
    </row>
    <row r="864" ht="17" spans="1:43">
      <c r="A864" s="5">
        <f t="shared" si="238"/>
        <v>861</v>
      </c>
      <c r="B864" s="55" t="str">
        <f t="shared" si="239"/>
        <v>连续三月交易上升</v>
      </c>
      <c r="C864" s="2" t="str">
        <f t="shared" si="240"/>
        <v/>
      </c>
      <c r="D864" s="56" t="str">
        <f t="shared" si="241"/>
        <v>-</v>
      </c>
      <c r="E864" s="84" t="s">
        <v>2328</v>
      </c>
      <c r="F864" s="58">
        <v>45627.8696135301</v>
      </c>
      <c r="G864" s="59" t="s">
        <v>38</v>
      </c>
      <c r="H864" s="59" t="s">
        <v>63</v>
      </c>
      <c r="I864" s="59" t="s">
        <v>40</v>
      </c>
      <c r="J864" s="59" t="s">
        <v>45</v>
      </c>
      <c r="K864" s="59" t="s">
        <v>2329</v>
      </c>
      <c r="L864" s="59" t="s">
        <v>2330</v>
      </c>
      <c r="M864" s="60">
        <v>46103.4014351852</v>
      </c>
      <c r="N864" s="60">
        <v>46103.4614961343</v>
      </c>
      <c r="O864" s="60">
        <v>45993.5064847106</v>
      </c>
      <c r="P864" s="60">
        <v>46092.4327793403</v>
      </c>
      <c r="Q864" s="60">
        <v>45983.5427019907</v>
      </c>
      <c r="R864" s="59">
        <v>3784</v>
      </c>
      <c r="S864" s="59">
        <v>23470.2</v>
      </c>
      <c r="T864" s="59">
        <v>56695.6</v>
      </c>
      <c r="U864" s="59">
        <v>48895.6</v>
      </c>
      <c r="V864" s="59">
        <v>8</v>
      </c>
      <c r="W864" s="59">
        <v>48</v>
      </c>
      <c r="X864" s="59">
        <v>108</v>
      </c>
      <c r="Y864" s="59">
        <v>101</v>
      </c>
      <c r="Z864" s="59">
        <v>679.1055555556</v>
      </c>
      <c r="AA864" s="59">
        <v>0.94479707</v>
      </c>
      <c r="AB864" s="59">
        <v>-0.4295937081</v>
      </c>
      <c r="AC864" s="59">
        <v>0.0143543423</v>
      </c>
      <c r="AD864" s="61">
        <f>IF(AND($G864="正式版",$H864="中西医诊所"),IFERROR(R864/同类汇总数据!C$3,0),IF(AND($G864="正式版",$H864="中医诊所"),IFERROR(R864/同类汇总数据!C$4,0),IF(AND($G864="正式版",$H864="口腔诊所"),IFERROR(R864/同类汇总数据!C$5,0),IF(AND($G864="检查版",$H864="中西医诊所"),IFERROR(R864/同类汇总数据!C$6,0),IF(AND($G864="检查版",$H864="中医诊所"),IFERROR(R864/同类汇总数据!C$7,0),IF(AND($G864="检查版",$H864="口腔诊所"),IFERROR(R864/同类汇总数据!C$8,0),IF(AND($G864="互联网版",$H864="中西医诊所"),IFERROR(R864/同类汇总数据!C$9,0),IF(AND($G864="互联网版",$H864="中医诊所"),IFERROR(R864/同类汇总数据!C$10,0),IF(AND($G864="互联网版",$H864="口腔诊所"),IFERROR(R864/同类汇总数据!C$11,0))))))))))</f>
        <v>0.378492957713362</v>
      </c>
      <c r="AE864" s="61">
        <f>IF(AND($G864="正式版",$H864="中西医诊所"),IFERROR(S864/同类汇总数据!D$3,0),IF(AND($G864="正式版",$H864="中医诊所"),IFERROR(S864/同类汇总数据!D$4,0),IF(AND($G864="正式版",$H864="口腔诊所"),IFERROR(S864/同类汇总数据!D$5,0),IF(AND($G864="检查版",$H864="中西医诊所"),IFERROR(S864/同类汇总数据!D$6,0),IF(AND($G864="检查版",$H864="中医诊所"),IFERROR(S864/同类汇总数据!D$7,0),IF(AND($G864="检查版",$H864="口腔诊所"),IFERROR(S864/同类汇总数据!D$8,0),IF(AND($G864="互联网版",$H864="中西医诊所"),IFERROR(S864/同类汇总数据!D$9,0),IF(AND($G864="互联网版",$H864="中医诊所"),IFERROR(S864/同类汇总数据!D$10,0),IF(AND($G864="互联网版",$H864="口腔诊所"),IFERROR(S864/同类汇总数据!D$11,0))))))))))</f>
        <v>0.540404237855639</v>
      </c>
      <c r="AF864" s="61">
        <f>IF(AND($G864="正式版",$H864="中西医诊所"),IFERROR(T864/同类汇总数据!E$3,0),IF(AND($G864="正式版",$H864="中医诊所"),IFERROR(T864/同类汇总数据!E$4,0),IF(AND($G864="正式版",$H864="口腔诊所"),IFERROR(T864/同类汇总数据!E$5,0),IF(AND($G864="检查版",$H864="中西医诊所"),IFERROR(T864/同类汇总数据!E$6,0),IF(AND($G864="检查版",$H864="中医诊所"),IFERROR(T864/同类汇总数据!E$7,0),IF(AND($G864="检查版",$H864="口腔诊所"),IFERROR(T864/同类汇总数据!E$8,0),IF(AND($G864="互联网版",$H864="中西医诊所"),IFERROR(T864/同类汇总数据!E$9,0),IF(AND($G864="互联网版",$H864="中医诊所"),IFERROR(T864/同类汇总数据!E$10,0),IF(AND($G864="互联网版",$H864="口腔诊所"),IFERROR(T864/同类汇总数据!E$11,0))))))))))</f>
        <v>0.511384089213075</v>
      </c>
      <c r="AG864" s="61">
        <f>IF(AND($G864="正式版",$H864="中西医诊所"),IFERROR(U864/同类汇总数据!F$3,0),IF(AND($G864="正式版",$H864="中医诊所"),IFERROR(U864/同类汇总数据!F$4,0),IF(AND($G864="正式版",$H864="口腔诊所"),IFERROR(U864/同类汇总数据!F$5,0),IF(AND($G864="检查版",$H864="中西医诊所"),IFERROR(U864/同类汇总数据!F$6,0),IF(AND($G864="检查版",$H864="中医诊所"),IFERROR(U864/同类汇总数据!F$7,0),IF(AND($G864="检查版",$H864="口腔诊所"),IFERROR(U864/同类汇总数据!F$8,0),IF(AND($G864="互联网版",$H864="中西医诊所"),IFERROR(U864/同类汇总数据!F$9,0),IF(AND($G864="互联网版",$H864="中医诊所"),IFERROR(U864/同类汇总数据!F$10,0),IF(AND($G864="互联网版",$H864="口腔诊所"),IFERROR(U864/同类汇总数据!F$11,0))))))))))</f>
        <v>0.489455262443011</v>
      </c>
      <c r="AH864" s="61">
        <f>IF(AND($G864="正式版",$H864="中西医诊所"),IFERROR(V864/同类汇总数据!G$3,0),IF(AND($G864="正式版",$H864="中医诊所"),IFERROR(V864/同类汇总数据!G$4,0),IF(AND($G864="正式版",$H864="口腔诊所"),IFERROR(V864/同类汇总数据!G$5,0),IF(AND($G864="检查版",$H864="中西医诊所"),IFERROR(V864/同类汇总数据!G$6,0),IF(AND($G864="检查版",$H864="中医诊所"),IFERROR(V864/同类汇总数据!G$7,0),IF(AND($G864="检查版",$H864="口腔诊所"),IFERROR(V864/同类汇总数据!G$8,0),IF(AND($G864="互联网版",$H864="中西医诊所"),IFERROR(V864/同类汇总数据!G$9,0),IF(AND($G864="互联网版",$H864="中医诊所"),IFERROR(V864/同类汇总数据!G$10,0),IF(AND($G864="互联网版",$H864="口腔诊所"),IFERROR(V864/同类汇总数据!G$11,0))))))))))</f>
        <v>0.594512648256592</v>
      </c>
      <c r="AI864" s="61">
        <f>IF(AND($G864="正式版",$H864="中西医诊所"),IFERROR(W864/同类汇总数据!H$3,0),IF(AND($G864="正式版",$H864="中医诊所"),IFERROR(W864/同类汇总数据!H$4,0),IF(AND($G864="正式版",$H864="口腔诊所"),IFERROR(W864/同类汇总数据!H$5,0),IF(AND($G864="检查版",$H864="中西医诊所"),IFERROR(W864/同类汇总数据!H$6,0),IF(AND($G864="检查版",$H864="中医诊所"),IFERROR(W864/同类汇总数据!H$7,0),IF(AND($G864="检查版",$H864="口腔诊所"),IFERROR(W864/同类汇总数据!H$8,0),IF(AND($G864="互联网版",$H864="中西医诊所"),IFERROR(W864/同类汇总数据!H$9,0),IF(AND($G864="互联网版",$H864="中医诊所"),IFERROR(W864/同类汇总数据!H$10,0),IF(AND($G864="互联网版",$H864="口腔诊所"),IFERROR(W864/同类汇总数据!H$11,0))))))))))</f>
        <v>0.845274300315393</v>
      </c>
      <c r="AJ864" s="61">
        <f>IF(AND($G864="正式版",$H864="中西医诊所"),IFERROR(X864/同类汇总数据!I$3,0),IF(AND($G864="正式版",$H864="中医诊所"),IFERROR(X864/同类汇总数据!I$4,0),IF(AND($G864="正式版",$H864="口腔诊所"),IFERROR(X864/同类汇总数据!I$5,0),IF(AND($G864="检查版",$H864="中西医诊所"),IFERROR(X864/同类汇总数据!I$6,0),IF(AND($G864="检查版",$H864="中医诊所"),IFERROR(X864/同类汇总数据!I$7,0),IF(AND($G864="检查版",$H864="口腔诊所"),IFERROR(X864/同类汇总数据!I$8,0),IF(AND($G864="互联网版",$H864="中西医诊所"),IFERROR(X864/同类汇总数据!I$9,0),IF(AND($G864="互联网版",$H864="中医诊所"),IFERROR(X864/同类汇总数据!I$10,0),IF(AND($G864="互联网版",$H864="口腔诊所"),IFERROR(X864/同类汇总数据!I$11,0))))))))))</f>
        <v>0.731997438008967</v>
      </c>
      <c r="AK864" s="61">
        <f>IF(AND($G864="正式版",$H864="中西医诊所"),IFERROR(Y864/同类汇总数据!J$3,0),IF(AND($G864="正式版",$H864="中医诊所"),IFERROR(Y864/同类汇总数据!J$4,0),IF(AND($G864="正式版",$H864="口腔诊所"),IFERROR(Y864/同类汇总数据!J$5,0),IF(AND($G864="检查版",$H864="中西医诊所"),IFERROR(Y864/同类汇总数据!J$6,0),IF(AND($G864="检查版",$H864="中医诊所"),IFERROR(Y864/同类汇总数据!J$7,0),IF(AND($G864="检查版",$H864="口腔诊所"),IFERROR(Y864/同类汇总数据!J$8,0),IF(AND($G864="互联网版",$H864="中西医诊所"),IFERROR(Y864/同类汇总数据!J$9,0),IF(AND($G864="互联网版",$H864="中医诊所"),IFERROR(Y864/同类汇总数据!J$10,0),IF(AND($G864="互联网版",$H864="口腔诊所"),IFERROR(Y864/同类汇总数据!J$11,0))))))))))</f>
        <v>0.760501509331956</v>
      </c>
      <c r="AL864" s="62" t="str">
        <f ca="1" t="shared" si="242"/>
        <v>-</v>
      </c>
      <c r="AM864" s="62" t="str">
        <f t="shared" si="243"/>
        <v/>
      </c>
      <c r="AN864" s="5" t="str">
        <f t="shared" si="244"/>
        <v/>
      </c>
      <c r="AO864" s="63">
        <f t="shared" si="235"/>
        <v>46103.4614961343</v>
      </c>
      <c r="AP864" s="5" t="str">
        <f t="shared" si="236"/>
        <v/>
      </c>
      <c r="AQ864" s="60">
        <v>45627.8655014815</v>
      </c>
    </row>
    <row r="865" ht="17" spans="1:43">
      <c r="A865" s="5">
        <f t="shared" si="238"/>
        <v>862</v>
      </c>
      <c r="B865" s="55" t="str">
        <f t="shared" si="239"/>
        <v>连续三月交易上升</v>
      </c>
      <c r="C865" s="2" t="str">
        <f t="shared" si="240"/>
        <v/>
      </c>
      <c r="D865" s="56" t="str">
        <f t="shared" si="241"/>
        <v>-</v>
      </c>
      <c r="E865" s="84" t="s">
        <v>2331</v>
      </c>
      <c r="F865" s="58">
        <v>45628.7769452894</v>
      </c>
      <c r="G865" s="59" t="s">
        <v>38</v>
      </c>
      <c r="H865" s="59" t="s">
        <v>63</v>
      </c>
      <c r="I865" s="59" t="s">
        <v>40</v>
      </c>
      <c r="J865" s="59" t="s">
        <v>41</v>
      </c>
      <c r="K865" s="59" t="s">
        <v>2332</v>
      </c>
      <c r="L865" s="59"/>
      <c r="M865" s="60">
        <v>46104.3658680556</v>
      </c>
      <c r="N865" s="60">
        <v>46103.7549265972</v>
      </c>
      <c r="O865" s="60">
        <v>45670.6257447917</v>
      </c>
      <c r="P865" s="60">
        <v>46098.6202846412</v>
      </c>
      <c r="Q865" s="60">
        <v>46102.7314662037</v>
      </c>
      <c r="R865" s="59">
        <v>38289</v>
      </c>
      <c r="S865" s="59">
        <v>157721.06</v>
      </c>
      <c r="T865" s="59">
        <v>314720.54</v>
      </c>
      <c r="U865" s="59">
        <v>283764.54</v>
      </c>
      <c r="V865" s="59">
        <v>55</v>
      </c>
      <c r="W865" s="59">
        <v>259</v>
      </c>
      <c r="X865" s="59">
        <v>664</v>
      </c>
      <c r="Y865" s="59">
        <v>600</v>
      </c>
      <c r="Z865" s="59">
        <v>842.0312759644</v>
      </c>
      <c r="AA865" s="59">
        <v>1.2240960546</v>
      </c>
      <c r="AB865" s="59">
        <v>-0.1762229801</v>
      </c>
      <c r="AC865" s="59">
        <v>-0.1884815298</v>
      </c>
      <c r="AD865" s="61">
        <f>IF(AND($G865="正式版",$H865="中西医诊所"),IFERROR(R865/同类汇总数据!C$3,0),IF(AND($G865="正式版",$H865="中医诊所"),IFERROR(R865/同类汇总数据!C$4,0),IF(AND($G865="正式版",$H865="口腔诊所"),IFERROR(R865/同类汇总数据!C$5,0),IF(AND($G865="检查版",$H865="中西医诊所"),IFERROR(R865/同类汇总数据!C$6,0),IF(AND($G865="检查版",$H865="中医诊所"),IFERROR(R865/同类汇总数据!C$7,0),IF(AND($G865="检查版",$H865="口腔诊所"),IFERROR(R865/同类汇总数据!C$8,0),IF(AND($G865="互联网版",$H865="中西医诊所"),IFERROR(R865/同类汇总数据!C$9,0),IF(AND($G865="互联网版",$H865="中医诊所"),IFERROR(R865/同类汇总数据!C$10,0),IF(AND($G865="互联网版",$H865="口腔诊所"),IFERROR(R865/同类汇总数据!C$11,0))))))))))</f>
        <v>3.82984060726399</v>
      </c>
      <c r="AE865" s="61">
        <f>IF(AND($G865="正式版",$H865="中西医诊所"),IFERROR(S865/同类汇总数据!D$3,0),IF(AND($G865="正式版",$H865="中医诊所"),IFERROR(S865/同类汇总数据!D$4,0),IF(AND($G865="正式版",$H865="口腔诊所"),IFERROR(S865/同类汇总数据!D$5,0),IF(AND($G865="检查版",$H865="中西医诊所"),IFERROR(S865/同类汇总数据!D$6,0),IF(AND($G865="检查版",$H865="中医诊所"),IFERROR(S865/同类汇总数据!D$7,0),IF(AND($G865="检查版",$H865="口腔诊所"),IFERROR(S865/同类汇总数据!D$8,0),IF(AND($G865="互联网版",$H865="中西医诊所"),IFERROR(S865/同类汇总数据!D$9,0),IF(AND($G865="互联网版",$H865="中医诊所"),IFERROR(S865/同类汇总数据!D$10,0),IF(AND($G865="互联网版",$H865="口腔诊所"),IFERROR(S865/同类汇总数据!D$11,0))))))))))</f>
        <v>3.63154677945154</v>
      </c>
      <c r="AF865" s="61">
        <f>IF(AND($G865="正式版",$H865="中西医诊所"),IFERROR(T865/同类汇总数据!E$3,0),IF(AND($G865="正式版",$H865="中医诊所"),IFERROR(T865/同类汇总数据!E$4,0),IF(AND($G865="正式版",$H865="口腔诊所"),IFERROR(T865/同类汇总数据!E$5,0),IF(AND($G865="检查版",$H865="中西医诊所"),IFERROR(T865/同类汇总数据!E$6,0),IF(AND($G865="检查版",$H865="中医诊所"),IFERROR(T865/同类汇总数据!E$7,0),IF(AND($G865="检查版",$H865="口腔诊所"),IFERROR(T865/同类汇总数据!E$8,0),IF(AND($G865="互联网版",$H865="中西医诊所"),IFERROR(T865/同类汇总数据!E$9,0),IF(AND($G865="互联网版",$H865="中医诊所"),IFERROR(T865/同类汇总数据!E$10,0),IF(AND($G865="互联网版",$H865="口腔诊所"),IFERROR(T865/同类汇总数据!E$11,0))))))))))</f>
        <v>2.83872252352118</v>
      </c>
      <c r="AG865" s="61">
        <f>IF(AND($G865="正式版",$H865="中西医诊所"),IFERROR(U865/同类汇总数据!F$3,0),IF(AND($G865="正式版",$H865="中医诊所"),IFERROR(U865/同类汇总数据!F$4,0),IF(AND($G865="正式版",$H865="口腔诊所"),IFERROR(U865/同类汇总数据!F$5,0),IF(AND($G865="检查版",$H865="中西医诊所"),IFERROR(U865/同类汇总数据!F$6,0),IF(AND($G865="检查版",$H865="中医诊所"),IFERROR(U865/同类汇总数据!F$7,0),IF(AND($G865="检查版",$H865="口腔诊所"),IFERROR(U865/同类汇总数据!F$8,0),IF(AND($G865="互联网版",$H865="中西医诊所"),IFERROR(U865/同类汇总数据!F$9,0),IF(AND($G865="互联网版",$H865="中医诊所"),IFERROR(U865/同类汇总数据!F$10,0),IF(AND($G865="互联网版",$H865="口腔诊所"),IFERROR(U865/同类汇总数据!F$11,0))))))))))</f>
        <v>2.8405428586155</v>
      </c>
      <c r="AH865" s="61">
        <f>IF(AND($G865="正式版",$H865="中西医诊所"),IFERROR(V865/同类汇总数据!G$3,0),IF(AND($G865="正式版",$H865="中医诊所"),IFERROR(V865/同类汇总数据!G$4,0),IF(AND($G865="正式版",$H865="口腔诊所"),IFERROR(V865/同类汇总数据!G$5,0),IF(AND($G865="检查版",$H865="中西医诊所"),IFERROR(V865/同类汇总数据!G$6,0),IF(AND($G865="检查版",$H865="中医诊所"),IFERROR(V865/同类汇总数据!G$7,0),IF(AND($G865="检查版",$H865="口腔诊所"),IFERROR(V865/同类汇总数据!G$8,0),IF(AND($G865="互联网版",$H865="中西医诊所"),IFERROR(V865/同类汇总数据!G$9,0),IF(AND($G865="互联网版",$H865="中医诊所"),IFERROR(V865/同类汇总数据!G$10,0),IF(AND($G865="互联网版",$H865="口腔诊所"),IFERROR(V865/同类汇总数据!G$11,0))))))))))</f>
        <v>4.08727445676407</v>
      </c>
      <c r="AI865" s="61">
        <f>IF(AND($G865="正式版",$H865="中西医诊所"),IFERROR(W865/同类汇总数据!H$3,0),IF(AND($G865="正式版",$H865="中医诊所"),IFERROR(W865/同类汇总数据!H$4,0),IF(AND($G865="正式版",$H865="口腔诊所"),IFERROR(W865/同类汇总数据!H$5,0),IF(AND($G865="检查版",$H865="中西医诊所"),IFERROR(W865/同类汇总数据!H$6,0),IF(AND($G865="检查版",$H865="中医诊所"),IFERROR(W865/同类汇总数据!H$7,0),IF(AND($G865="检查版",$H865="口腔诊所"),IFERROR(W865/同类汇总数据!H$8,0),IF(AND($G865="互联网版",$H865="中西医诊所"),IFERROR(W865/同类汇总数据!H$9,0),IF(AND($G865="互联网版",$H865="中医诊所"),IFERROR(W865/同类汇总数据!H$10,0),IF(AND($G865="互联网版",$H865="口腔诊所"),IFERROR(W865/同类汇总数据!H$11,0))))))))))</f>
        <v>4.56095924545181</v>
      </c>
      <c r="AJ865" s="61">
        <f>IF(AND($G865="正式版",$H865="中西医诊所"),IFERROR(X865/同类汇总数据!I$3,0),IF(AND($G865="正式版",$H865="中医诊所"),IFERROR(X865/同类汇总数据!I$4,0),IF(AND($G865="正式版",$H865="口腔诊所"),IFERROR(X865/同类汇总数据!I$5,0),IF(AND($G865="检查版",$H865="中西医诊所"),IFERROR(X865/同类汇总数据!I$6,0),IF(AND($G865="检查版",$H865="中医诊所"),IFERROR(X865/同类汇总数据!I$7,0),IF(AND($G865="检查版",$H865="口腔诊所"),IFERROR(X865/同类汇总数据!I$8,0),IF(AND($G865="互联网版",$H865="中西医诊所"),IFERROR(X865/同类汇总数据!I$9,0),IF(AND($G865="互联网版",$H865="中医诊所"),IFERROR(X865/同类汇总数据!I$10,0),IF(AND($G865="互联网版",$H865="口腔诊所"),IFERROR(X865/同类汇总数据!I$11,0))))))))))</f>
        <v>4.50042869294402</v>
      </c>
      <c r="AK865" s="61">
        <f>IF(AND($G865="正式版",$H865="中西医诊所"),IFERROR(Y865/同类汇总数据!J$3,0),IF(AND($G865="正式版",$H865="中医诊所"),IFERROR(Y865/同类汇总数据!J$4,0),IF(AND($G865="正式版",$H865="口腔诊所"),IFERROR(Y865/同类汇总数据!J$5,0),IF(AND($G865="检查版",$H865="中西医诊所"),IFERROR(Y865/同类汇总数据!J$6,0),IF(AND($G865="检查版",$H865="中医诊所"),IFERROR(Y865/同类汇总数据!J$7,0),IF(AND($G865="检查版",$H865="口腔诊所"),IFERROR(Y865/同类汇总数据!J$8,0),IF(AND($G865="互联网版",$H865="中西医诊所"),IFERROR(Y865/同类汇总数据!J$9,0),IF(AND($G865="互联网版",$H865="中医诊所"),IFERROR(Y865/同类汇总数据!J$10,0),IF(AND($G865="互联网版",$H865="口腔诊所"),IFERROR(Y865/同类汇总数据!J$11,0))))))))))</f>
        <v>4.51783074850667</v>
      </c>
      <c r="AL865" s="62" t="str">
        <f ca="1" t="shared" si="242"/>
        <v>-</v>
      </c>
      <c r="AM865" s="62" t="str">
        <f t="shared" si="243"/>
        <v>高于同行100%</v>
      </c>
      <c r="AN865" s="5" t="str">
        <f t="shared" si="244"/>
        <v>高于同行100%</v>
      </c>
      <c r="AO865" s="63">
        <f t="shared" si="235"/>
        <v>46104.3658680556</v>
      </c>
      <c r="AP865" s="5" t="str">
        <f t="shared" si="236"/>
        <v/>
      </c>
      <c r="AQ865" s="60">
        <v>45627.8665963542</v>
      </c>
    </row>
    <row r="866" ht="17" spans="1:43">
      <c r="A866" s="5">
        <f t="shared" si="238"/>
        <v>863</v>
      </c>
      <c r="B866" s="55" t="str">
        <f t="shared" si="239"/>
        <v>连续三月交易上升</v>
      </c>
      <c r="C866" s="2" t="str">
        <f t="shared" si="240"/>
        <v/>
      </c>
      <c r="D866" s="56" t="str">
        <f t="shared" si="241"/>
        <v>-</v>
      </c>
      <c r="E866" s="84" t="s">
        <v>2333</v>
      </c>
      <c r="F866" s="58">
        <v>45628.7798631829</v>
      </c>
      <c r="G866" s="59" t="s">
        <v>38</v>
      </c>
      <c r="H866" s="59" t="s">
        <v>63</v>
      </c>
      <c r="I866" s="59" t="s">
        <v>40</v>
      </c>
      <c r="J866" s="59" t="s">
        <v>78</v>
      </c>
      <c r="K866" s="59" t="s">
        <v>2334</v>
      </c>
      <c r="L866" s="59"/>
      <c r="M866" s="60">
        <v>46104.3913888889</v>
      </c>
      <c r="N866" s="60">
        <v>46104.3976630671</v>
      </c>
      <c r="O866" s="60">
        <v>46104.397095625</v>
      </c>
      <c r="P866" s="60">
        <v>46097.3984330787</v>
      </c>
      <c r="Q866" s="60">
        <v>46104.3976707523</v>
      </c>
      <c r="R866" s="59">
        <v>13089.61</v>
      </c>
      <c r="S866" s="59">
        <v>57163.39</v>
      </c>
      <c r="T866" s="59">
        <v>145883.87</v>
      </c>
      <c r="U866" s="59">
        <v>136011.78</v>
      </c>
      <c r="V866" s="59">
        <v>44</v>
      </c>
      <c r="W866" s="59">
        <v>199</v>
      </c>
      <c r="X866" s="59">
        <v>504</v>
      </c>
      <c r="Y866" s="59">
        <v>467</v>
      </c>
      <c r="Z866" s="59">
        <v>483.8498220641</v>
      </c>
      <c r="AA866" s="59">
        <v>0.364747483</v>
      </c>
      <c r="AB866" s="59">
        <v>-0.1056714464</v>
      </c>
      <c r="AC866" s="59">
        <v>-0.3339499201</v>
      </c>
      <c r="AD866" s="61">
        <f>IF(AND($G866="正式版",$H866="中西医诊所"),IFERROR(R866/同类汇总数据!C$3,0),IF(AND($G866="正式版",$H866="中医诊所"),IFERROR(R866/同类汇总数据!C$4,0),IF(AND($G866="正式版",$H866="口腔诊所"),IFERROR(R866/同类汇总数据!C$5,0),IF(AND($G866="检查版",$H866="中西医诊所"),IFERROR(R866/同类汇总数据!C$6,0),IF(AND($G866="检查版",$H866="中医诊所"),IFERROR(R866/同类汇总数据!C$7,0),IF(AND($G866="检查版",$H866="口腔诊所"),IFERROR(R866/同类汇总数据!C$8,0),IF(AND($G866="互联网版",$H866="中西医诊所"),IFERROR(R866/同类汇总数据!C$9,0),IF(AND($G866="互联网版",$H866="中医诊所"),IFERROR(R866/同类汇总数据!C$10,0),IF(AND($G866="互联网版",$H866="口腔诊所"),IFERROR(R866/同类汇总数据!C$11,0))))))))))</f>
        <v>1.30928255925328</v>
      </c>
      <c r="AE866" s="61">
        <f>IF(AND($G866="正式版",$H866="中西医诊所"),IFERROR(S866/同类汇总数据!D$3,0),IF(AND($G866="正式版",$H866="中医诊所"),IFERROR(S866/同类汇总数据!D$4,0),IF(AND($G866="正式版",$H866="口腔诊所"),IFERROR(S866/同类汇总数据!D$5,0),IF(AND($G866="检查版",$H866="中西医诊所"),IFERROR(S866/同类汇总数据!D$6,0),IF(AND($G866="检查版",$H866="中医诊所"),IFERROR(S866/同类汇总数据!D$7,0),IF(AND($G866="检查版",$H866="口腔诊所"),IFERROR(S866/同类汇总数据!D$8,0),IF(AND($G866="互联网版",$H866="中西医诊所"),IFERROR(S866/同类汇总数据!D$9,0),IF(AND($G866="互联网版",$H866="中医诊所"),IFERROR(S866/同类汇总数据!D$10,0),IF(AND($G866="互联网版",$H866="口腔诊所"),IFERROR(S866/同类汇总数据!D$11,0))))))))))</f>
        <v>1.31619407615592</v>
      </c>
      <c r="AF866" s="61">
        <f>IF(AND($G866="正式版",$H866="中西医诊所"),IFERROR(T866/同类汇总数据!E$3,0),IF(AND($G866="正式版",$H866="中医诊所"),IFERROR(T866/同类汇总数据!E$4,0),IF(AND($G866="正式版",$H866="口腔诊所"),IFERROR(T866/同类汇总数据!E$5,0),IF(AND($G866="检查版",$H866="中西医诊所"),IFERROR(T866/同类汇总数据!E$6,0),IF(AND($G866="检查版",$H866="中医诊所"),IFERROR(T866/同类汇总数据!E$7,0),IF(AND($G866="检查版",$H866="口腔诊所"),IFERROR(T866/同类汇总数据!E$8,0),IF(AND($G866="互联网版",$H866="中西医诊所"),IFERROR(T866/同类汇总数据!E$9,0),IF(AND($G866="互联网版",$H866="中医诊所"),IFERROR(T866/同类汇总数据!E$10,0),IF(AND($G866="互联网版",$H866="口腔诊所"),IFERROR(T866/同类汇总数据!E$11,0))))))))))</f>
        <v>1.31584620307094</v>
      </c>
      <c r="AG866" s="61">
        <f>IF(AND($G866="正式版",$H866="中西医诊所"),IFERROR(U866/同类汇总数据!F$3,0),IF(AND($G866="正式版",$H866="中医诊所"),IFERROR(U866/同类汇总数据!F$4,0),IF(AND($G866="正式版",$H866="口腔诊所"),IFERROR(U866/同类汇总数据!F$5,0),IF(AND($G866="检查版",$H866="中西医诊所"),IFERROR(U866/同类汇总数据!F$6,0),IF(AND($G866="检查版",$H866="中医诊所"),IFERROR(U866/同类汇总数据!F$7,0),IF(AND($G866="检查版",$H866="口腔诊所"),IFERROR(U866/同类汇总数据!F$8,0),IF(AND($G866="互联网版",$H866="中西医诊所"),IFERROR(U866/同类汇总数据!F$9,0),IF(AND($G866="互联网版",$H866="中医诊所"),IFERROR(U866/同类汇总数据!F$10,0),IF(AND($G866="互联网版",$H866="口腔诊所"),IFERROR(U866/同类汇总数据!F$11,0))))))))))</f>
        <v>1.36150658699844</v>
      </c>
      <c r="AH866" s="61">
        <f>IF(AND($G866="正式版",$H866="中西医诊所"),IFERROR(V866/同类汇总数据!G$3,0),IF(AND($G866="正式版",$H866="中医诊所"),IFERROR(V866/同类汇总数据!G$4,0),IF(AND($G866="正式版",$H866="口腔诊所"),IFERROR(V866/同类汇总数据!G$5,0),IF(AND($G866="检查版",$H866="中西医诊所"),IFERROR(V866/同类汇总数据!G$6,0),IF(AND($G866="检查版",$H866="中医诊所"),IFERROR(V866/同类汇总数据!G$7,0),IF(AND($G866="检查版",$H866="口腔诊所"),IFERROR(V866/同类汇总数据!G$8,0),IF(AND($G866="互联网版",$H866="中西医诊所"),IFERROR(V866/同类汇总数据!G$9,0),IF(AND($G866="互联网版",$H866="中医诊所"),IFERROR(V866/同类汇总数据!G$10,0),IF(AND($G866="互联网版",$H866="口腔诊所"),IFERROR(V866/同类汇总数据!G$11,0))))))))))</f>
        <v>3.26981956541125</v>
      </c>
      <c r="AI866" s="61">
        <f>IF(AND($G866="正式版",$H866="中西医诊所"),IFERROR(W866/同类汇总数据!H$3,0),IF(AND($G866="正式版",$H866="中医诊所"),IFERROR(W866/同类汇总数据!H$4,0),IF(AND($G866="正式版",$H866="口腔诊所"),IFERROR(W866/同类汇总数据!H$5,0),IF(AND($G866="检查版",$H866="中西医诊所"),IFERROR(W866/同类汇总数据!H$6,0),IF(AND($G866="检查版",$H866="中医诊所"),IFERROR(W866/同类汇总数据!H$7,0),IF(AND($G866="检查版",$H866="口腔诊所"),IFERROR(W866/同类汇总数据!H$8,0),IF(AND($G866="互联网版",$H866="中西医诊所"),IFERROR(W866/同类汇总数据!H$9,0),IF(AND($G866="互联网版",$H866="中医诊所"),IFERROR(W866/同类汇总数据!H$10,0),IF(AND($G866="互联网版",$H866="口腔诊所"),IFERROR(W866/同类汇总数据!H$11,0))))))))))</f>
        <v>3.50436637005757</v>
      </c>
      <c r="AJ866" s="61">
        <f>IF(AND($G866="正式版",$H866="中西医诊所"),IFERROR(X866/同类汇总数据!I$3,0),IF(AND($G866="正式版",$H866="中医诊所"),IFERROR(X866/同类汇总数据!I$4,0),IF(AND($G866="正式版",$H866="口腔诊所"),IFERROR(X866/同类汇总数据!I$5,0),IF(AND($G866="检查版",$H866="中西医诊所"),IFERROR(X866/同类汇总数据!I$6,0),IF(AND($G866="检查版",$H866="中医诊所"),IFERROR(X866/同类汇总数据!I$7,0),IF(AND($G866="检查版",$H866="口腔诊所"),IFERROR(X866/同类汇总数据!I$8,0),IF(AND($G866="互联网版",$H866="中西医诊所"),IFERROR(X866/同类汇总数据!I$9,0),IF(AND($G866="互联网版",$H866="中医诊所"),IFERROR(X866/同类汇总数据!I$10,0),IF(AND($G866="互联网版",$H866="口腔诊所"),IFERROR(X866/同类汇总数据!I$11,0))))))))))</f>
        <v>3.41598804404185</v>
      </c>
      <c r="AK866" s="61">
        <f>IF(AND($G866="正式版",$H866="中西医诊所"),IFERROR(Y866/同类汇总数据!J$3,0),IF(AND($G866="正式版",$H866="中医诊所"),IFERROR(Y866/同类汇总数据!J$4,0),IF(AND($G866="正式版",$H866="口腔诊所"),IFERROR(Y866/同类汇总数据!J$5,0),IF(AND($G866="检查版",$H866="中西医诊所"),IFERROR(Y866/同类汇总数据!J$6,0),IF(AND($G866="检查版",$H866="中医诊所"),IFERROR(Y866/同类汇总数据!J$7,0),IF(AND($G866="检查版",$H866="口腔诊所"),IFERROR(Y866/同类汇总数据!J$8,0),IF(AND($G866="互联网版",$H866="中西医诊所"),IFERROR(Y866/同类汇总数据!J$9,0),IF(AND($G866="互联网版",$H866="中医诊所"),IFERROR(Y866/同类汇总数据!J$10,0),IF(AND($G866="互联网版",$H866="口腔诊所"),IFERROR(Y866/同类汇总数据!J$11,0))))))))))</f>
        <v>3.51637826592102</v>
      </c>
      <c r="AL866" s="62" t="str">
        <f ca="1" t="shared" si="242"/>
        <v>-</v>
      </c>
      <c r="AM866" s="62" t="str">
        <f t="shared" si="243"/>
        <v>高于同行20%</v>
      </c>
      <c r="AN866" s="5" t="str">
        <f t="shared" si="244"/>
        <v>高于同行100%</v>
      </c>
      <c r="AO866" s="63">
        <f t="shared" si="235"/>
        <v>46104.3976707523</v>
      </c>
      <c r="AP866" s="5" t="str">
        <f t="shared" si="236"/>
        <v/>
      </c>
      <c r="AQ866" s="60">
        <v>45627.8680630324</v>
      </c>
    </row>
    <row r="867" ht="17" spans="1:43">
      <c r="A867" s="5">
        <f t="shared" si="238"/>
        <v>864</v>
      </c>
      <c r="B867" s="55" t="str">
        <f t="shared" si="239"/>
        <v>交易波动较大</v>
      </c>
      <c r="C867" s="2" t="str">
        <f t="shared" si="240"/>
        <v/>
      </c>
      <c r="D867" s="56" t="str">
        <f t="shared" si="241"/>
        <v>-</v>
      </c>
      <c r="E867" s="84" t="s">
        <v>2335</v>
      </c>
      <c r="F867" s="58">
        <v>45629.5748599884</v>
      </c>
      <c r="G867" s="59" t="s">
        <v>38</v>
      </c>
      <c r="H867" s="59" t="s">
        <v>39</v>
      </c>
      <c r="I867" s="59" t="s">
        <v>40</v>
      </c>
      <c r="J867" s="59" t="s">
        <v>41</v>
      </c>
      <c r="K867" s="59" t="s">
        <v>2336</v>
      </c>
      <c r="L867" s="59"/>
      <c r="M867" s="60">
        <v>46104.3399768519</v>
      </c>
      <c r="N867" s="60">
        <v>46104.399246331</v>
      </c>
      <c r="O867" s="60">
        <v>46104.3993891782</v>
      </c>
      <c r="P867" s="60">
        <v>46093.4122164005</v>
      </c>
      <c r="Q867" s="60">
        <v>46104.3992995255</v>
      </c>
      <c r="R867" s="59">
        <v>69295.43</v>
      </c>
      <c r="S867" s="59">
        <v>288990.31</v>
      </c>
      <c r="T867" s="59">
        <v>895757.62</v>
      </c>
      <c r="U867" s="59">
        <v>796985.87</v>
      </c>
      <c r="V867" s="59">
        <v>1010</v>
      </c>
      <c r="W867" s="59">
        <v>4226</v>
      </c>
      <c r="X867" s="59">
        <v>13983</v>
      </c>
      <c r="Y867" s="59">
        <v>12408</v>
      </c>
      <c r="Z867" s="59">
        <v>120.3820622451</v>
      </c>
      <c r="AA867" s="59">
        <v>0.105993811</v>
      </c>
      <c r="AB867" s="59">
        <v>-0.2436602067</v>
      </c>
      <c r="AC867" s="59">
        <v>-0.0813445215</v>
      </c>
      <c r="AD867" s="61">
        <f>IF(AND($G867="正式版",$H867="中西医诊所"),IFERROR(R867/同类汇总数据!C$3,0),IF(AND($G867="正式版",$H867="中医诊所"),IFERROR(R867/同类汇总数据!C$4,0),IF(AND($G867="正式版",$H867="口腔诊所"),IFERROR(R867/同类汇总数据!C$5,0),IF(AND($G867="检查版",$H867="中西医诊所"),IFERROR(R867/同类汇总数据!C$6,0),IF(AND($G867="检查版",$H867="中医诊所"),IFERROR(R867/同类汇总数据!C$7,0),IF(AND($G867="检查版",$H867="口腔诊所"),IFERROR(R867/同类汇总数据!C$8,0),IF(AND($G867="互联网版",$H867="中西医诊所"),IFERROR(R867/同类汇总数据!C$9,0),IF(AND($G867="互联网版",$H867="中医诊所"),IFERROR(R867/同类汇总数据!C$10,0),IF(AND($G867="互联网版",$H867="口腔诊所"),IFERROR(R867/同类汇总数据!C$11,0))))))))))</f>
        <v>7.57182121447082</v>
      </c>
      <c r="AE867" s="61">
        <f>IF(AND($G867="正式版",$H867="中西医诊所"),IFERROR(S867/同类汇总数据!D$3,0),IF(AND($G867="正式版",$H867="中医诊所"),IFERROR(S867/同类汇总数据!D$4,0),IF(AND($G867="正式版",$H867="口腔诊所"),IFERROR(S867/同类汇总数据!D$5,0),IF(AND($G867="检查版",$H867="中西医诊所"),IFERROR(S867/同类汇总数据!D$6,0),IF(AND($G867="检查版",$H867="中医诊所"),IFERROR(S867/同类汇总数据!D$7,0),IF(AND($G867="检查版",$H867="口腔诊所"),IFERROR(S867/同类汇总数据!D$8,0),IF(AND($G867="互联网版",$H867="中西医诊所"),IFERROR(S867/同类汇总数据!D$9,0),IF(AND($G867="互联网版",$H867="中医诊所"),IFERROR(S867/同类汇总数据!D$10,0),IF(AND($G867="互联网版",$H867="口腔诊所"),IFERROR(S867/同类汇总数据!D$11,0))))))))))</f>
        <v>7.92107909672466</v>
      </c>
      <c r="AF867" s="61">
        <f>IF(AND($G867="正式版",$H867="中西医诊所"),IFERROR(T867/同类汇总数据!E$3,0),IF(AND($G867="正式版",$H867="中医诊所"),IFERROR(T867/同类汇总数据!E$4,0),IF(AND($G867="正式版",$H867="口腔诊所"),IFERROR(T867/同类汇总数据!E$5,0),IF(AND($G867="检查版",$H867="中西医诊所"),IFERROR(T867/同类汇总数据!E$6,0),IF(AND($G867="检查版",$H867="中医诊所"),IFERROR(T867/同类汇总数据!E$7,0),IF(AND($G867="检查版",$H867="口腔诊所"),IFERROR(T867/同类汇总数据!E$8,0),IF(AND($G867="互联网版",$H867="中西医诊所"),IFERROR(T867/同类汇总数据!E$9,0),IF(AND($G867="互联网版",$H867="中医诊所"),IFERROR(T867/同类汇总数据!E$10,0),IF(AND($G867="互联网版",$H867="口腔诊所"),IFERROR(T867/同类汇总数据!E$11,0))))))))))</f>
        <v>8.20920795754217</v>
      </c>
      <c r="AG867" s="61">
        <f>IF(AND($G867="正式版",$H867="中西医诊所"),IFERROR(U867/同类汇总数据!F$3,0),IF(AND($G867="正式版",$H867="中医诊所"),IFERROR(U867/同类汇总数据!F$4,0),IF(AND($G867="正式版",$H867="口腔诊所"),IFERROR(U867/同类汇总数据!F$5,0),IF(AND($G867="检查版",$H867="中西医诊所"),IFERROR(U867/同类汇总数据!F$6,0),IF(AND($G867="检查版",$H867="中医诊所"),IFERROR(U867/同类汇总数据!F$7,0),IF(AND($G867="检查版",$H867="口腔诊所"),IFERROR(U867/同类汇总数据!F$8,0),IF(AND($G867="互联网版",$H867="中西医诊所"),IFERROR(U867/同类汇总数据!F$9,0),IF(AND($G867="互联网版",$H867="中医诊所"),IFERROR(U867/同类汇总数据!F$10,0),IF(AND($G867="互联网版",$H867="口腔诊所"),IFERROR(U867/同类汇总数据!F$11,0))))))))))</f>
        <v>8.3085847510845</v>
      </c>
      <c r="AH867" s="61">
        <f>IF(AND($G867="正式版",$H867="中西医诊所"),IFERROR(V867/同类汇总数据!G$3,0),IF(AND($G867="正式版",$H867="中医诊所"),IFERROR(V867/同类汇总数据!G$4,0),IF(AND($G867="正式版",$H867="口腔诊所"),IFERROR(V867/同类汇总数据!G$5,0),IF(AND($G867="检查版",$H867="中西医诊所"),IFERROR(V867/同类汇总数据!G$6,0),IF(AND($G867="检查版",$H867="中医诊所"),IFERROR(V867/同类汇总数据!G$7,0),IF(AND($G867="检查版",$H867="口腔诊所"),IFERROR(V867/同类汇总数据!G$8,0),IF(AND($G867="互联网版",$H867="中西医诊所"),IFERROR(V867/同类汇总数据!G$9,0),IF(AND($G867="互联网版",$H867="中医诊所"),IFERROR(V867/同类汇总数据!G$10,0),IF(AND($G867="互联网版",$H867="口腔诊所"),IFERROR(V867/同类汇总数据!G$11,0))))))))))</f>
        <v>10.6538848177922</v>
      </c>
      <c r="AI867" s="61">
        <f>IF(AND($G867="正式版",$H867="中西医诊所"),IFERROR(W867/同类汇总数据!H$3,0),IF(AND($G867="正式版",$H867="中医诊所"),IFERROR(W867/同类汇总数据!H$4,0),IF(AND($G867="正式版",$H867="口腔诊所"),IFERROR(W867/同类汇总数据!H$5,0),IF(AND($G867="检查版",$H867="中西医诊所"),IFERROR(W867/同类汇总数据!H$6,0),IF(AND($G867="检查版",$H867="中医诊所"),IFERROR(W867/同类汇总数据!H$7,0),IF(AND($G867="检查版",$H867="口腔诊所"),IFERROR(W867/同类汇总数据!H$8,0),IF(AND($G867="互联网版",$H867="中西医诊所"),IFERROR(W867/同类汇总数据!H$9,0),IF(AND($G867="互联网版",$H867="中医诊所"),IFERROR(W867/同类汇总数据!H$10,0),IF(AND($G867="互联网版",$H867="口腔诊所"),IFERROR(W867/同类汇总数据!H$11,0))))))))))</f>
        <v>11.5581198937506</v>
      </c>
      <c r="AJ867" s="61">
        <f>IF(AND($G867="正式版",$H867="中西医诊所"),IFERROR(X867/同类汇总数据!I$3,0),IF(AND($G867="正式版",$H867="中医诊所"),IFERROR(X867/同类汇总数据!I$4,0),IF(AND($G867="正式版",$H867="口腔诊所"),IFERROR(X867/同类汇总数据!I$5,0),IF(AND($G867="检查版",$H867="中西医诊所"),IFERROR(X867/同类汇总数据!I$6,0),IF(AND($G867="检查版",$H867="中医诊所"),IFERROR(X867/同类汇总数据!I$7,0),IF(AND($G867="检查版",$H867="口腔诊所"),IFERROR(X867/同类汇总数据!I$8,0),IF(AND($G867="互联网版",$H867="中西医诊所"),IFERROR(X867/同类汇总数据!I$9,0),IF(AND($G867="互联网版",$H867="中医诊所"),IFERROR(X867/同类汇总数据!I$10,0),IF(AND($G867="互联网版",$H867="口腔诊所"),IFERROR(X867/同类汇总数据!I$11,0))))))))))</f>
        <v>12.3643802216251</v>
      </c>
      <c r="AK867" s="61">
        <f>IF(AND($G867="正式版",$H867="中西医诊所"),IFERROR(Y867/同类汇总数据!J$3,0),IF(AND($G867="正式版",$H867="中医诊所"),IFERROR(Y867/同类汇总数据!J$4,0),IF(AND($G867="正式版",$H867="口腔诊所"),IFERROR(Y867/同类汇总数据!J$5,0),IF(AND($G867="检查版",$H867="中西医诊所"),IFERROR(Y867/同类汇总数据!J$6,0),IF(AND($G867="检查版",$H867="中医诊所"),IFERROR(Y867/同类汇总数据!J$7,0),IF(AND($G867="检查版",$H867="口腔诊所"),IFERROR(Y867/同类汇总数据!J$8,0),IF(AND($G867="互联网版",$H867="中西医诊所"),IFERROR(Y867/同类汇总数据!J$9,0),IF(AND($G867="互联网版",$H867="中医诊所"),IFERROR(Y867/同类汇总数据!J$10,0),IF(AND($G867="互联网版",$H867="口腔诊所"),IFERROR(Y867/同类汇总数据!J$11,0))))))))))</f>
        <v>12.3982995704161</v>
      </c>
      <c r="AL867" s="62" t="str">
        <f ca="1" t="shared" si="242"/>
        <v>-</v>
      </c>
      <c r="AM867" s="62" t="str">
        <f t="shared" si="243"/>
        <v>高于同行100%</v>
      </c>
      <c r="AN867" s="5" t="str">
        <f t="shared" si="244"/>
        <v>高于同行100%</v>
      </c>
      <c r="AO867" s="63">
        <f t="shared" si="235"/>
        <v>46104.3993891782</v>
      </c>
      <c r="AP867" s="5" t="str">
        <f t="shared" si="236"/>
        <v/>
      </c>
      <c r="AQ867" s="60">
        <v>45627.8696135301</v>
      </c>
    </row>
    <row r="868" ht="17" spans="1:43">
      <c r="A868" s="5">
        <f t="shared" si="238"/>
        <v>865</v>
      </c>
      <c r="B868" s="55" t="str">
        <f t="shared" si="239"/>
        <v>无交易</v>
      </c>
      <c r="C868" s="2" t="str">
        <f t="shared" si="240"/>
        <v/>
      </c>
      <c r="D868" s="56" t="str">
        <f t="shared" si="241"/>
        <v>流失</v>
      </c>
      <c r="E868" s="84" t="s">
        <v>2337</v>
      </c>
      <c r="F868" s="58">
        <v>45630.4305272801</v>
      </c>
      <c r="G868" s="59" t="s">
        <v>38</v>
      </c>
      <c r="H868" s="59" t="s">
        <v>39</v>
      </c>
      <c r="I868" s="59" t="s">
        <v>40</v>
      </c>
      <c r="J868" s="59" t="s">
        <v>149</v>
      </c>
      <c r="K868" s="59" t="s">
        <v>2338</v>
      </c>
      <c r="L868" s="59" t="s">
        <v>151</v>
      </c>
      <c r="M868" s="60">
        <v>45841.4355208333</v>
      </c>
      <c r="N868" s="60"/>
      <c r="O868" s="60"/>
      <c r="P868" s="60"/>
      <c r="Q868" s="60"/>
      <c r="R868" s="59"/>
      <c r="S868" s="59"/>
      <c r="T868" s="59"/>
      <c r="U868" s="59"/>
      <c r="V868" s="59"/>
      <c r="W868" s="59"/>
      <c r="X868" s="59"/>
      <c r="Y868" s="59"/>
      <c r="Z868" s="59"/>
      <c r="AA868" s="59"/>
      <c r="AB868" s="59"/>
      <c r="AC868" s="59"/>
      <c r="AD868" s="61">
        <f>IF(AND($G868="正式版",$H868="中西医诊所"),IFERROR(R868/同类汇总数据!C$3,0),IF(AND($G868="正式版",$H868="中医诊所"),IFERROR(R868/同类汇总数据!C$4,0),IF(AND($G868="正式版",$H868="口腔诊所"),IFERROR(R868/同类汇总数据!C$5,0),IF(AND($G868="检查版",$H868="中西医诊所"),IFERROR(R868/同类汇总数据!C$6,0),IF(AND($G868="检查版",$H868="中医诊所"),IFERROR(R868/同类汇总数据!C$7,0),IF(AND($G868="检查版",$H868="口腔诊所"),IFERROR(R868/同类汇总数据!C$8,0),IF(AND($G868="互联网版",$H868="中西医诊所"),IFERROR(R868/同类汇总数据!C$9,0),IF(AND($G868="互联网版",$H868="中医诊所"),IFERROR(R868/同类汇总数据!C$10,0),IF(AND($G868="互联网版",$H868="口腔诊所"),IFERROR(R868/同类汇总数据!C$11,0))))))))))</f>
        <v>0</v>
      </c>
      <c r="AE868" s="61">
        <f>IF(AND($G868="正式版",$H868="中西医诊所"),IFERROR(S868/同类汇总数据!D$3,0),IF(AND($G868="正式版",$H868="中医诊所"),IFERROR(S868/同类汇总数据!D$4,0),IF(AND($G868="正式版",$H868="口腔诊所"),IFERROR(S868/同类汇总数据!D$5,0),IF(AND($G868="检查版",$H868="中西医诊所"),IFERROR(S868/同类汇总数据!D$6,0),IF(AND($G868="检查版",$H868="中医诊所"),IFERROR(S868/同类汇总数据!D$7,0),IF(AND($G868="检查版",$H868="口腔诊所"),IFERROR(S868/同类汇总数据!D$8,0),IF(AND($G868="互联网版",$H868="中西医诊所"),IFERROR(S868/同类汇总数据!D$9,0),IF(AND($G868="互联网版",$H868="中医诊所"),IFERROR(S868/同类汇总数据!D$10,0),IF(AND($G868="互联网版",$H868="口腔诊所"),IFERROR(S868/同类汇总数据!D$11,0))))))))))</f>
        <v>0</v>
      </c>
      <c r="AF868" s="61">
        <f>IF(AND($G868="正式版",$H868="中西医诊所"),IFERROR(T868/同类汇总数据!E$3,0),IF(AND($G868="正式版",$H868="中医诊所"),IFERROR(T868/同类汇总数据!E$4,0),IF(AND($G868="正式版",$H868="口腔诊所"),IFERROR(T868/同类汇总数据!E$5,0),IF(AND($G868="检查版",$H868="中西医诊所"),IFERROR(T868/同类汇总数据!E$6,0),IF(AND($G868="检查版",$H868="中医诊所"),IFERROR(T868/同类汇总数据!E$7,0),IF(AND($G868="检查版",$H868="口腔诊所"),IFERROR(T868/同类汇总数据!E$8,0),IF(AND($G868="互联网版",$H868="中西医诊所"),IFERROR(T868/同类汇总数据!E$9,0),IF(AND($G868="互联网版",$H868="中医诊所"),IFERROR(T868/同类汇总数据!E$10,0),IF(AND($G868="互联网版",$H868="口腔诊所"),IFERROR(T868/同类汇总数据!E$11,0))))))))))</f>
        <v>0</v>
      </c>
      <c r="AG868" s="61">
        <f>IF(AND($G868="正式版",$H868="中西医诊所"),IFERROR(U868/同类汇总数据!F$3,0),IF(AND($G868="正式版",$H868="中医诊所"),IFERROR(U868/同类汇总数据!F$4,0),IF(AND($G868="正式版",$H868="口腔诊所"),IFERROR(U868/同类汇总数据!F$5,0),IF(AND($G868="检查版",$H868="中西医诊所"),IFERROR(U868/同类汇总数据!F$6,0),IF(AND($G868="检查版",$H868="中医诊所"),IFERROR(U868/同类汇总数据!F$7,0),IF(AND($G868="检查版",$H868="口腔诊所"),IFERROR(U868/同类汇总数据!F$8,0),IF(AND($G868="互联网版",$H868="中西医诊所"),IFERROR(U868/同类汇总数据!F$9,0),IF(AND($G868="互联网版",$H868="中医诊所"),IFERROR(U868/同类汇总数据!F$10,0),IF(AND($G868="互联网版",$H868="口腔诊所"),IFERROR(U868/同类汇总数据!F$11,0))))))))))</f>
        <v>0</v>
      </c>
      <c r="AH868" s="61">
        <f>IF(AND($G868="正式版",$H868="中西医诊所"),IFERROR(V868/同类汇总数据!G$3,0),IF(AND($G868="正式版",$H868="中医诊所"),IFERROR(V868/同类汇总数据!G$4,0),IF(AND($G868="正式版",$H868="口腔诊所"),IFERROR(V868/同类汇总数据!G$5,0),IF(AND($G868="检查版",$H868="中西医诊所"),IFERROR(V868/同类汇总数据!G$6,0),IF(AND($G868="检查版",$H868="中医诊所"),IFERROR(V868/同类汇总数据!G$7,0),IF(AND($G868="检查版",$H868="口腔诊所"),IFERROR(V868/同类汇总数据!G$8,0),IF(AND($G868="互联网版",$H868="中西医诊所"),IFERROR(V868/同类汇总数据!G$9,0),IF(AND($G868="互联网版",$H868="中医诊所"),IFERROR(V868/同类汇总数据!G$10,0),IF(AND($G868="互联网版",$H868="口腔诊所"),IFERROR(V868/同类汇总数据!G$11,0))))))))))</f>
        <v>0</v>
      </c>
      <c r="AI868" s="61">
        <f>IF(AND($G868="正式版",$H868="中西医诊所"),IFERROR(W868/同类汇总数据!H$3,0),IF(AND($G868="正式版",$H868="中医诊所"),IFERROR(W868/同类汇总数据!H$4,0),IF(AND($G868="正式版",$H868="口腔诊所"),IFERROR(W868/同类汇总数据!H$5,0),IF(AND($G868="检查版",$H868="中西医诊所"),IFERROR(W868/同类汇总数据!H$6,0),IF(AND($G868="检查版",$H868="中医诊所"),IFERROR(W868/同类汇总数据!H$7,0),IF(AND($G868="检查版",$H868="口腔诊所"),IFERROR(W868/同类汇总数据!H$8,0),IF(AND($G868="互联网版",$H868="中西医诊所"),IFERROR(W868/同类汇总数据!H$9,0),IF(AND($G868="互联网版",$H868="中医诊所"),IFERROR(W868/同类汇总数据!H$10,0),IF(AND($G868="互联网版",$H868="口腔诊所"),IFERROR(W868/同类汇总数据!H$11,0))))))))))</f>
        <v>0</v>
      </c>
      <c r="AJ868" s="61">
        <f>IF(AND($G868="正式版",$H868="中西医诊所"),IFERROR(X868/同类汇总数据!I$3,0),IF(AND($G868="正式版",$H868="中医诊所"),IFERROR(X868/同类汇总数据!I$4,0),IF(AND($G868="正式版",$H868="口腔诊所"),IFERROR(X868/同类汇总数据!I$5,0),IF(AND($G868="检查版",$H868="中西医诊所"),IFERROR(X868/同类汇总数据!I$6,0),IF(AND($G868="检查版",$H868="中医诊所"),IFERROR(X868/同类汇总数据!I$7,0),IF(AND($G868="检查版",$H868="口腔诊所"),IFERROR(X868/同类汇总数据!I$8,0),IF(AND($G868="互联网版",$H868="中西医诊所"),IFERROR(X868/同类汇总数据!I$9,0),IF(AND($G868="互联网版",$H868="中医诊所"),IFERROR(X868/同类汇总数据!I$10,0),IF(AND($G868="互联网版",$H868="口腔诊所"),IFERROR(X868/同类汇总数据!I$11,0))))))))))</f>
        <v>0</v>
      </c>
      <c r="AK868" s="61">
        <f>IF(AND($G868="正式版",$H868="中西医诊所"),IFERROR(Y868/同类汇总数据!J$3,0),IF(AND($G868="正式版",$H868="中医诊所"),IFERROR(Y868/同类汇总数据!J$4,0),IF(AND($G868="正式版",$H868="口腔诊所"),IFERROR(Y868/同类汇总数据!J$5,0),IF(AND($G868="检查版",$H868="中西医诊所"),IFERROR(Y868/同类汇总数据!J$6,0),IF(AND($G868="检查版",$H868="中医诊所"),IFERROR(Y868/同类汇总数据!J$7,0),IF(AND($G868="检查版",$H868="口腔诊所"),IFERROR(Y868/同类汇总数据!J$8,0),IF(AND($G868="互联网版",$H868="中西医诊所"),IFERROR(Y868/同类汇总数据!J$9,0),IF(AND($G868="互联网版",$H868="中医诊所"),IFERROR(Y868/同类汇总数据!J$10,0),IF(AND($G868="互联网版",$H868="口腔诊所"),IFERROR(Y868/同类汇总数据!J$11,0))))))))))</f>
        <v>0</v>
      </c>
      <c r="AL868" s="62" t="str">
        <f ca="1" t="shared" si="242"/>
        <v>今年内未操作</v>
      </c>
      <c r="AM868" s="62" t="str">
        <f t="shared" si="243"/>
        <v>低于同行20%</v>
      </c>
      <c r="AN868" s="5" t="str">
        <f t="shared" si="244"/>
        <v>低于同行20%</v>
      </c>
      <c r="AO868" s="63">
        <f t="shared" si="235"/>
        <v>45841.4355208333</v>
      </c>
      <c r="AP868" s="5" t="str">
        <f t="shared" si="236"/>
        <v/>
      </c>
      <c r="AQ868" s="60">
        <v>45628.7769452894</v>
      </c>
    </row>
    <row r="869" ht="17" spans="1:43">
      <c r="A869" s="5">
        <f t="shared" si="238"/>
        <v>866</v>
      </c>
      <c r="B869" s="55" t="str">
        <f t="shared" si="239"/>
        <v>连续三月交易上升</v>
      </c>
      <c r="C869" s="2" t="str">
        <f t="shared" si="240"/>
        <v/>
      </c>
      <c r="D869" s="56" t="str">
        <f t="shared" si="241"/>
        <v>-</v>
      </c>
      <c r="E869" s="84" t="s">
        <v>2339</v>
      </c>
      <c r="F869" s="58">
        <v>45630.5712653356</v>
      </c>
      <c r="G869" s="59" t="s">
        <v>38</v>
      </c>
      <c r="H869" s="59" t="s">
        <v>63</v>
      </c>
      <c r="I869" s="59" t="s">
        <v>40</v>
      </c>
      <c r="J869" s="59" t="s">
        <v>78</v>
      </c>
      <c r="K869" s="59" t="s">
        <v>2340</v>
      </c>
      <c r="L869" s="59"/>
      <c r="M869" s="60">
        <v>46104.3647569444</v>
      </c>
      <c r="N869" s="60">
        <v>46103.6633053472</v>
      </c>
      <c r="O869" s="60">
        <v>46103.6581683681</v>
      </c>
      <c r="P869" s="60">
        <v>46052.8462927083</v>
      </c>
      <c r="Q869" s="60">
        <v>45982.7117884375</v>
      </c>
      <c r="R869" s="59">
        <v>39665</v>
      </c>
      <c r="S869" s="59">
        <v>206866.8</v>
      </c>
      <c r="T869" s="59">
        <v>421468.4</v>
      </c>
      <c r="U869" s="59">
        <v>382692.5</v>
      </c>
      <c r="V869" s="59">
        <v>42</v>
      </c>
      <c r="W869" s="59">
        <v>175</v>
      </c>
      <c r="X869" s="59">
        <v>418</v>
      </c>
      <c r="Y869" s="59">
        <v>387</v>
      </c>
      <c r="Z869" s="85" t="s">
        <v>2341</v>
      </c>
      <c r="AA869" s="59">
        <v>1.0080490163</v>
      </c>
      <c r="AB869" s="59">
        <v>-0.0767501801</v>
      </c>
      <c r="AC869" s="59">
        <v>-0.1813290779</v>
      </c>
      <c r="AD869" s="61">
        <f>IF(AND($G869="正式版",$H869="中西医诊所"),IFERROR(R869/同类汇总数据!C$3,0),IF(AND($G869="正式版",$H869="中医诊所"),IFERROR(R869/同类汇总数据!C$4,0),IF(AND($G869="正式版",$H869="口腔诊所"),IFERROR(R869/同类汇总数据!C$5,0),IF(AND($G869="检查版",$H869="中西医诊所"),IFERROR(R869/同类汇总数据!C$6,0),IF(AND($G869="检查版",$H869="中医诊所"),IFERROR(R869/同类汇总数据!C$7,0),IF(AND($G869="检查版",$H869="口腔诊所"),IFERROR(R869/同类汇总数据!C$8,0),IF(AND($G869="互联网版",$H869="中西医诊所"),IFERROR(R869/同类汇总数据!C$9,0),IF(AND($G869="互联网版",$H869="中医诊所"),IFERROR(R869/同类汇总数据!C$10,0),IF(AND($G869="互联网版",$H869="口腔诊所"),IFERROR(R869/同类汇总数据!C$11,0))))))))))</f>
        <v>3.96747441006885</v>
      </c>
      <c r="AE869" s="61">
        <f>IF(AND($G869="正式版",$H869="中西医诊所"),IFERROR(S869/同类汇总数据!D$3,0),IF(AND($G869="正式版",$H869="中医诊所"),IFERROR(S869/同类汇总数据!D$4,0),IF(AND($G869="正式版",$H869="口腔诊所"),IFERROR(S869/同类汇总数据!D$5,0),IF(AND($G869="检查版",$H869="中西医诊所"),IFERROR(S869/同类汇总数据!D$6,0),IF(AND($G869="检查版",$H869="中医诊所"),IFERROR(S869/同类汇总数据!D$7,0),IF(AND($G869="检查版",$H869="口腔诊所"),IFERROR(S869/同类汇总数据!D$8,0),IF(AND($G869="互联网版",$H869="中西医诊所"),IFERROR(S869/同类汇总数据!D$9,0),IF(AND($G869="互联网版",$H869="中医诊所"),IFERROR(S869/同类汇总数据!D$10,0),IF(AND($G869="互联网版",$H869="口腔诊所"),IFERROR(S869/同类汇总数据!D$11,0))))))))))</f>
        <v>4.76313347954576</v>
      </c>
      <c r="AF869" s="61">
        <f>IF(AND($G869="正式版",$H869="中西医诊所"),IFERROR(T869/同类汇总数据!E$3,0),IF(AND($G869="正式版",$H869="中医诊所"),IFERROR(T869/同类汇总数据!E$4,0),IF(AND($G869="正式版",$H869="口腔诊所"),IFERROR(T869/同类汇总数据!E$5,0),IF(AND($G869="检查版",$H869="中西医诊所"),IFERROR(T869/同类汇总数据!E$6,0),IF(AND($G869="检查版",$H869="中医诊所"),IFERROR(T869/同类汇总数据!E$7,0),IF(AND($G869="检查版",$H869="口腔诊所"),IFERROR(T869/同类汇总数据!E$8,0),IF(AND($G869="互联网版",$H869="中西医诊所"),IFERROR(T869/同类汇总数据!E$9,0),IF(AND($G869="互联网版",$H869="中医诊所"),IFERROR(T869/同类汇总数据!E$10,0),IF(AND($G869="互联网版",$H869="口腔诊所"),IFERROR(T869/同类汇总数据!E$11,0))))))))))</f>
        <v>3.80156897300835</v>
      </c>
      <c r="AG869" s="61">
        <f>IF(AND($G869="正式版",$H869="中西医诊所"),IFERROR(U869/同类汇总数据!F$3,0),IF(AND($G869="正式版",$H869="中医诊所"),IFERROR(U869/同类汇总数据!F$4,0),IF(AND($G869="正式版",$H869="口腔诊所"),IFERROR(U869/同类汇总数据!F$5,0),IF(AND($G869="检查版",$H869="中西医诊所"),IFERROR(U869/同类汇总数据!F$6,0),IF(AND($G869="检查版",$H869="中医诊所"),IFERROR(U869/同类汇总数据!F$7,0),IF(AND($G869="检查版",$H869="口腔诊所"),IFERROR(U869/同类汇总数据!F$8,0),IF(AND($G869="互联网版",$H869="中西医诊所"),IFERROR(U869/同类汇总数据!F$9,0),IF(AND($G869="互联网版",$H869="中医诊所"),IFERROR(U869/同类汇总数据!F$10,0),IF(AND($G869="互联网版",$H869="口腔诊所"),IFERROR(U869/同类汇总数据!F$11,0))))))))))</f>
        <v>3.83083259071311</v>
      </c>
      <c r="AH869" s="61">
        <f>IF(AND($G869="正式版",$H869="中西医诊所"),IFERROR(V869/同类汇总数据!G$3,0),IF(AND($G869="正式版",$H869="中医诊所"),IFERROR(V869/同类汇总数据!G$4,0),IF(AND($G869="正式版",$H869="口腔诊所"),IFERROR(V869/同类汇总数据!G$5,0),IF(AND($G869="检查版",$H869="中西医诊所"),IFERROR(V869/同类汇总数据!G$6,0),IF(AND($G869="检查版",$H869="中医诊所"),IFERROR(V869/同类汇总数据!G$7,0),IF(AND($G869="检查版",$H869="口腔诊所"),IFERROR(V869/同类汇总数据!G$8,0),IF(AND($G869="互联网版",$H869="中西医诊所"),IFERROR(V869/同类汇总数据!G$9,0),IF(AND($G869="互联网版",$H869="中医诊所"),IFERROR(V869/同类汇总数据!G$10,0),IF(AND($G869="互联网版",$H869="口腔诊所"),IFERROR(V869/同类汇总数据!G$11,0))))))))))</f>
        <v>3.12119140334711</v>
      </c>
      <c r="AI869" s="61">
        <f>IF(AND($G869="正式版",$H869="中西医诊所"),IFERROR(W869/同类汇总数据!H$3,0),IF(AND($G869="正式版",$H869="中医诊所"),IFERROR(W869/同类汇总数据!H$4,0),IF(AND($G869="正式版",$H869="口腔诊所"),IFERROR(W869/同类汇总数据!H$5,0),IF(AND($G869="检查版",$H869="中西医诊所"),IFERROR(W869/同类汇总数据!H$6,0),IF(AND($G869="检查版",$H869="中医诊所"),IFERROR(W869/同类汇总数据!H$7,0),IF(AND($G869="检查版",$H869="口腔诊所"),IFERROR(W869/同类汇总数据!H$8,0),IF(AND($G869="互联网版",$H869="中西医诊所"),IFERROR(W869/同类汇总数据!H$9,0),IF(AND($G869="互联网版",$H869="中医诊所"),IFERROR(W869/同类汇总数据!H$10,0),IF(AND($G869="互联网版",$H869="口腔诊所"),IFERROR(W869/同类汇总数据!H$11,0))))))))))</f>
        <v>3.08172921989987</v>
      </c>
      <c r="AJ869" s="61">
        <f>IF(AND($G869="正式版",$H869="中西医诊所"),IFERROR(X869/同类汇总数据!I$3,0),IF(AND($G869="正式版",$H869="中医诊所"),IFERROR(X869/同类汇总数据!I$4,0),IF(AND($G869="正式版",$H869="口腔诊所"),IFERROR(X869/同类汇总数据!I$5,0),IF(AND($G869="检查版",$H869="中西医诊所"),IFERROR(X869/同类汇总数据!I$6,0),IF(AND($G869="检查版",$H869="中医诊所"),IFERROR(X869/同类汇总数据!I$7,0),IF(AND($G869="检查版",$H869="口腔诊所"),IFERROR(X869/同类汇总数据!I$8,0),IF(AND($G869="互联网版",$H869="中西医诊所"),IFERROR(X869/同类汇总数据!I$9,0),IF(AND($G869="互联网版",$H869="中医诊所"),IFERROR(X869/同类汇总数据!I$10,0),IF(AND($G869="互联网版",$H869="口腔诊所"),IFERROR(X869/同类汇总数据!I$11,0))))))))))</f>
        <v>2.83310119525693</v>
      </c>
      <c r="AK869" s="61">
        <f>IF(AND($G869="正式版",$H869="中西医诊所"),IFERROR(Y869/同类汇总数据!J$3,0),IF(AND($G869="正式版",$H869="中医诊所"),IFERROR(Y869/同类汇总数据!J$4,0),IF(AND($G869="正式版",$H869="口腔诊所"),IFERROR(Y869/同类汇总数据!J$5,0),IF(AND($G869="检查版",$H869="中西医诊所"),IFERROR(Y869/同类汇总数据!J$6,0),IF(AND($G869="检查版",$H869="中医诊所"),IFERROR(Y869/同类汇总数据!J$7,0),IF(AND($G869="检查版",$H869="口腔诊所"),IFERROR(Y869/同类汇总数据!J$8,0),IF(AND($G869="互联网版",$H869="中西医诊所"),IFERROR(Y869/同类汇总数据!J$9,0),IF(AND($G869="互联网版",$H869="中医诊所"),IFERROR(Y869/同类汇总数据!J$10,0),IF(AND($G869="互联网版",$H869="口腔诊所"),IFERROR(Y869/同类汇总数据!J$11,0))))))))))</f>
        <v>2.9140008327868</v>
      </c>
      <c r="AL869" s="62" t="str">
        <f ca="1" t="shared" si="242"/>
        <v>-</v>
      </c>
      <c r="AM869" s="62" t="str">
        <f t="shared" si="243"/>
        <v>高于同行100%</v>
      </c>
      <c r="AN869" s="5" t="str">
        <f t="shared" si="244"/>
        <v>高于同行100%</v>
      </c>
      <c r="AO869" s="63">
        <f t="shared" si="235"/>
        <v>46104.3647569444</v>
      </c>
      <c r="AP869" s="5" t="str">
        <f t="shared" si="236"/>
        <v/>
      </c>
      <c r="AQ869" s="60">
        <v>45628.7798631829</v>
      </c>
    </row>
    <row r="870" ht="17" spans="1:43">
      <c r="A870" s="5">
        <f t="shared" si="238"/>
        <v>867</v>
      </c>
      <c r="B870" s="55" t="str">
        <f t="shared" si="239"/>
        <v>连续三月交易上升</v>
      </c>
      <c r="C870" s="2" t="str">
        <f t="shared" si="240"/>
        <v/>
      </c>
      <c r="D870" s="56" t="str">
        <f t="shared" si="241"/>
        <v>-</v>
      </c>
      <c r="E870" s="84" t="s">
        <v>2342</v>
      </c>
      <c r="F870" s="58">
        <v>45630.6397286458</v>
      </c>
      <c r="G870" s="59" t="s">
        <v>38</v>
      </c>
      <c r="H870" s="59" t="s">
        <v>63</v>
      </c>
      <c r="I870" s="59" t="s">
        <v>40</v>
      </c>
      <c r="J870" s="59" t="s">
        <v>45</v>
      </c>
      <c r="K870" s="59" t="s">
        <v>2343</v>
      </c>
      <c r="L870" s="59"/>
      <c r="M870" s="60">
        <v>46103.4281712963</v>
      </c>
      <c r="N870" s="60">
        <v>46103.6373612153</v>
      </c>
      <c r="O870" s="60">
        <v>46103.6366460185</v>
      </c>
      <c r="P870" s="60">
        <v>46086.5802030208</v>
      </c>
      <c r="Q870" s="60">
        <v>46097.7467625347</v>
      </c>
      <c r="R870" s="59">
        <v>9058</v>
      </c>
      <c r="S870" s="59">
        <v>43031</v>
      </c>
      <c r="T870" s="59">
        <v>110542</v>
      </c>
      <c r="U870" s="59">
        <v>95897</v>
      </c>
      <c r="V870" s="59">
        <v>9</v>
      </c>
      <c r="W870" s="59">
        <v>34</v>
      </c>
      <c r="X870" s="59">
        <v>88</v>
      </c>
      <c r="Y870" s="59">
        <v>76</v>
      </c>
      <c r="Z870" s="85" t="s">
        <v>2344</v>
      </c>
      <c r="AA870" s="59">
        <v>0.5905596215</v>
      </c>
      <c r="AB870" s="59">
        <v>-0.3312900116</v>
      </c>
      <c r="AC870" s="59">
        <v>0.5333716894</v>
      </c>
      <c r="AD870" s="61">
        <f>IF(AND($G870="正式版",$H870="中西医诊所"),IFERROR(R870/同类汇总数据!C$3,0),IF(AND($G870="正式版",$H870="中医诊所"),IFERROR(R870/同类汇总数据!C$4,0),IF(AND($G870="正式版",$H870="口腔诊所"),IFERROR(R870/同类汇总数据!C$5,0),IF(AND($G870="检查版",$H870="中西医诊所"),IFERROR(R870/同类汇总数据!C$6,0),IF(AND($G870="检查版",$H870="中医诊所"),IFERROR(R870/同类汇总数据!C$7,0),IF(AND($G870="检查版",$H870="口腔诊所"),IFERROR(R870/同类汇总数据!C$8,0),IF(AND($G870="互联网版",$H870="中西医诊所"),IFERROR(R870/同类汇总数据!C$9,0),IF(AND($G870="互联网版",$H870="中医诊所"),IFERROR(R870/同类汇总数据!C$10,0),IF(AND($G870="互联网版",$H870="口腔诊所"),IFERROR(R870/同类汇总数据!C$11,0))))))))))</f>
        <v>0.906022518754661</v>
      </c>
      <c r="AE870" s="61">
        <f>IF(AND($G870="正式版",$H870="中西医诊所"),IFERROR(S870/同类汇总数据!D$3,0),IF(AND($G870="正式版",$H870="中医诊所"),IFERROR(S870/同类汇总数据!D$4,0),IF(AND($G870="正式版",$H870="口腔诊所"),IFERROR(S870/同类汇总数据!D$5,0),IF(AND($G870="检查版",$H870="中西医诊所"),IFERROR(S870/同类汇总数据!D$6,0),IF(AND($G870="检查版",$H870="中医诊所"),IFERROR(S870/同类汇总数据!D$7,0),IF(AND($G870="检查版",$H870="口腔诊所"),IFERROR(S870/同类汇总数据!D$8,0),IF(AND($G870="互联网版",$H870="中西医诊所"),IFERROR(S870/同类汇总数据!D$9,0),IF(AND($G870="互联网版",$H870="中医诊所"),IFERROR(S870/同类汇总数据!D$10,0),IF(AND($G870="互联网版",$H870="口腔诊所"),IFERROR(S870/同类汇总数据!D$11,0))))))))))</f>
        <v>0.990794060517849</v>
      </c>
      <c r="AF870" s="61">
        <f>IF(AND($G870="正式版",$H870="中西医诊所"),IFERROR(T870/同类汇总数据!E$3,0),IF(AND($G870="正式版",$H870="中医诊所"),IFERROR(T870/同类汇总数据!E$4,0),IF(AND($G870="正式版",$H870="口腔诊所"),IFERROR(T870/同类汇总数据!E$5,0),IF(AND($G870="检查版",$H870="中西医诊所"),IFERROR(T870/同类汇总数据!E$6,0),IF(AND($G870="检查版",$H870="中医诊所"),IFERROR(T870/同类汇总数据!E$7,0),IF(AND($G870="检查版",$H870="口腔诊所"),IFERROR(T870/同类汇总数据!E$8,0),IF(AND($G870="互联网版",$H870="中西医诊所"),IFERROR(T870/同类汇总数据!E$9,0),IF(AND($G870="互联网版",$H870="中医诊所"),IFERROR(T870/同类汇总数据!E$10,0),IF(AND($G870="互联网版",$H870="口腔诊所"),IFERROR(T870/同类汇总数据!E$11,0))))))))))</f>
        <v>0.997068908165568</v>
      </c>
      <c r="AG870" s="61">
        <f>IF(AND($G870="正式版",$H870="中西医诊所"),IFERROR(U870/同类汇总数据!F$3,0),IF(AND($G870="正式版",$H870="中医诊所"),IFERROR(U870/同类汇总数据!F$4,0),IF(AND($G870="正式版",$H870="口腔诊所"),IFERROR(U870/同类汇总数据!F$5,0),IF(AND($G870="检查版",$H870="中西医诊所"),IFERROR(U870/同类汇总数据!F$6,0),IF(AND($G870="检查版",$H870="中医诊所"),IFERROR(U870/同类汇总数据!F$7,0),IF(AND($G870="检查版",$H870="口腔诊所"),IFERROR(U870/同类汇总数据!F$8,0),IF(AND($G870="互联网版",$H870="中西医诊所"),IFERROR(U870/同类汇总数据!F$9,0),IF(AND($G870="互联网版",$H870="中医诊所"),IFERROR(U870/同类汇总数据!F$10,0),IF(AND($G870="互联网版",$H870="口腔诊所"),IFERROR(U870/同类汇总数据!F$11,0))))))))))</f>
        <v>0.959949183617696</v>
      </c>
      <c r="AH870" s="61">
        <f>IF(AND($G870="正式版",$H870="中西医诊所"),IFERROR(V870/同类汇总数据!G$3,0),IF(AND($G870="正式版",$H870="中医诊所"),IFERROR(V870/同类汇总数据!G$4,0),IF(AND($G870="正式版",$H870="口腔诊所"),IFERROR(V870/同类汇总数据!G$5,0),IF(AND($G870="检查版",$H870="中西医诊所"),IFERROR(V870/同类汇总数据!G$6,0),IF(AND($G870="检查版",$H870="中医诊所"),IFERROR(V870/同类汇总数据!G$7,0),IF(AND($G870="检查版",$H870="口腔诊所"),IFERROR(V870/同类汇总数据!G$8,0),IF(AND($G870="互联网版",$H870="中西医诊所"),IFERROR(V870/同类汇总数据!G$9,0),IF(AND($G870="互联网版",$H870="中医诊所"),IFERROR(V870/同类汇总数据!G$10,0),IF(AND($G870="互联网版",$H870="口腔诊所"),IFERROR(V870/同类汇总数据!G$11,0))))))))))</f>
        <v>0.668826729288666</v>
      </c>
      <c r="AI870" s="61">
        <f>IF(AND($G870="正式版",$H870="中西医诊所"),IFERROR(W870/同类汇总数据!H$3,0),IF(AND($G870="正式版",$H870="中医诊所"),IFERROR(W870/同类汇总数据!H$4,0),IF(AND($G870="正式版",$H870="口腔诊所"),IFERROR(W870/同类汇总数据!H$5,0),IF(AND($G870="检查版",$H870="中西医诊所"),IFERROR(W870/同类汇总数据!H$6,0),IF(AND($G870="检查版",$H870="中医诊所"),IFERROR(W870/同类汇总数据!H$7,0),IF(AND($G870="检查版",$H870="口腔诊所"),IFERROR(W870/同类汇总数据!H$8,0),IF(AND($G870="互联网版",$H870="中西医诊所"),IFERROR(W870/同类汇总数据!H$9,0),IF(AND($G870="互联网版",$H870="中医诊所"),IFERROR(W870/同类汇总数据!H$10,0),IF(AND($G870="互联网版",$H870="口腔诊所"),IFERROR(W870/同类汇总数据!H$11,0))))))))))</f>
        <v>0.598735962723403</v>
      </c>
      <c r="AJ870" s="61">
        <f>IF(AND($G870="正式版",$H870="中西医诊所"),IFERROR(X870/同类汇总数据!I$3,0),IF(AND($G870="正式版",$H870="中医诊所"),IFERROR(X870/同类汇总数据!I$4,0),IF(AND($G870="正式版",$H870="口腔诊所"),IFERROR(X870/同类汇总数据!I$5,0),IF(AND($G870="检查版",$H870="中西医诊所"),IFERROR(X870/同类汇总数据!I$6,0),IF(AND($G870="检查版",$H870="中医诊所"),IFERROR(X870/同类汇总数据!I$7,0),IF(AND($G870="检查版",$H870="口腔诊所"),IFERROR(X870/同类汇总数据!I$8,0),IF(AND($G870="互联网版",$H870="中西医诊所"),IFERROR(X870/同类汇总数据!I$9,0),IF(AND($G870="互联网版",$H870="中医诊所"),IFERROR(X870/同类汇总数据!I$10,0),IF(AND($G870="互联网版",$H870="口腔诊所"),IFERROR(X870/同类汇总数据!I$11,0))))))))))</f>
        <v>0.596442356896195</v>
      </c>
      <c r="AK870" s="61">
        <f>IF(AND($G870="正式版",$H870="中西医诊所"),IFERROR(Y870/同类汇总数据!J$3,0),IF(AND($G870="正式版",$H870="中医诊所"),IFERROR(Y870/同类汇总数据!J$4,0),IF(AND($G870="正式版",$H870="口腔诊所"),IFERROR(Y870/同类汇总数据!J$5,0),IF(AND($G870="检查版",$H870="中西医诊所"),IFERROR(Y870/同类汇总数据!J$6,0),IF(AND($G870="检查版",$H870="中医诊所"),IFERROR(Y870/同类汇总数据!J$7,0),IF(AND($G870="检查版",$H870="口腔诊所"),IFERROR(Y870/同类汇总数据!J$8,0),IF(AND($G870="互联网版",$H870="中西医诊所"),IFERROR(Y870/同类汇总数据!J$9,0),IF(AND($G870="互联网版",$H870="中医诊所"),IFERROR(Y870/同类汇总数据!J$10,0),IF(AND($G870="互联网版",$H870="口腔诊所"),IFERROR(Y870/同类汇总数据!J$11,0))))))))))</f>
        <v>0.572258561477511</v>
      </c>
      <c r="AL870" s="62" t="str">
        <f ca="1" t="shared" si="242"/>
        <v>-</v>
      </c>
      <c r="AM870" s="62" t="str">
        <f t="shared" si="243"/>
        <v/>
      </c>
      <c r="AN870" s="5" t="str">
        <f t="shared" si="244"/>
        <v/>
      </c>
      <c r="AO870" s="63">
        <f t="shared" si="235"/>
        <v>46103.6373612153</v>
      </c>
      <c r="AP870" s="5" t="str">
        <f t="shared" si="236"/>
        <v/>
      </c>
      <c r="AQ870" s="60">
        <v>45629.5748599884</v>
      </c>
    </row>
    <row r="871" ht="17" spans="1:43">
      <c r="A871" s="5">
        <f t="shared" si="238"/>
        <v>868</v>
      </c>
      <c r="B871" s="55" t="str">
        <f t="shared" si="239"/>
        <v>交易波动较大</v>
      </c>
      <c r="C871" s="2" t="str">
        <f t="shared" si="240"/>
        <v/>
      </c>
      <c r="D871" s="56" t="str">
        <f t="shared" si="241"/>
        <v>-</v>
      </c>
      <c r="E871" s="84" t="s">
        <v>2345</v>
      </c>
      <c r="F871" s="58">
        <v>45630.7914065278</v>
      </c>
      <c r="G871" s="59" t="s">
        <v>38</v>
      </c>
      <c r="H871" s="59" t="s">
        <v>39</v>
      </c>
      <c r="I871" s="59" t="s">
        <v>40</v>
      </c>
      <c r="J871" s="59" t="s">
        <v>41</v>
      </c>
      <c r="K871" s="59" t="s">
        <v>2346</v>
      </c>
      <c r="L871" s="59" t="s">
        <v>2347</v>
      </c>
      <c r="M871" s="60">
        <v>46104.3597453704</v>
      </c>
      <c r="N871" s="60">
        <v>46104.3728573032</v>
      </c>
      <c r="O871" s="60">
        <v>46104.3718987963</v>
      </c>
      <c r="P871" s="60">
        <v>46096.3644737731</v>
      </c>
      <c r="Q871" s="60">
        <v>46104.372903206</v>
      </c>
      <c r="R871" s="59">
        <v>9721.08</v>
      </c>
      <c r="S871" s="59">
        <v>43147.37</v>
      </c>
      <c r="T871" s="59">
        <v>139665.95</v>
      </c>
      <c r="U871" s="59">
        <v>124669.86</v>
      </c>
      <c r="V871" s="59">
        <v>176</v>
      </c>
      <c r="W871" s="59">
        <v>752</v>
      </c>
      <c r="X871" s="59">
        <v>2511</v>
      </c>
      <c r="Y871" s="59">
        <v>2217</v>
      </c>
      <c r="Z871" s="59">
        <v>97.6271417384</v>
      </c>
      <c r="AA871" s="59">
        <v>-0.0178592077</v>
      </c>
      <c r="AB871" s="59">
        <v>-0.1645791268</v>
      </c>
      <c r="AC871" s="59">
        <v>-0.2284918562</v>
      </c>
      <c r="AD871" s="61">
        <f>IF(AND($G871="正式版",$H871="中西医诊所"),IFERROR(R871/同类汇总数据!C$3,0),IF(AND($G871="正式版",$H871="中医诊所"),IFERROR(R871/同类汇总数据!C$4,0),IF(AND($G871="正式版",$H871="口腔诊所"),IFERROR(R871/同类汇总数据!C$5,0),IF(AND($G871="检查版",$H871="中西医诊所"),IFERROR(R871/同类汇总数据!C$6,0),IF(AND($G871="检查版",$H871="中医诊所"),IFERROR(R871/同类汇总数据!C$7,0),IF(AND($G871="检查版",$H871="口腔诊所"),IFERROR(R871/同类汇总数据!C$8,0),IF(AND($G871="互联网版",$H871="中西医诊所"),IFERROR(R871/同类汇总数据!C$9,0),IF(AND($G871="互联网版",$H871="中医诊所"),IFERROR(R871/同类汇总数据!C$10,0),IF(AND($G871="互联网版",$H871="口腔诊所"),IFERROR(R871/同类汇总数据!C$11,0))))))))))</f>
        <v>1.06220972684011</v>
      </c>
      <c r="AE871" s="61">
        <f>IF(AND($G871="正式版",$H871="中西医诊所"),IFERROR(S871/同类汇总数据!D$3,0),IF(AND($G871="正式版",$H871="中医诊所"),IFERROR(S871/同类汇总数据!D$4,0),IF(AND($G871="正式版",$H871="口腔诊所"),IFERROR(S871/同类汇总数据!D$5,0),IF(AND($G871="检查版",$H871="中西医诊所"),IFERROR(S871/同类汇总数据!D$6,0),IF(AND($G871="检查版",$H871="中医诊所"),IFERROR(S871/同类汇总数据!D$7,0),IF(AND($G871="检查版",$H871="口腔诊所"),IFERROR(S871/同类汇总数据!D$8,0),IF(AND($G871="互联网版",$H871="中西医诊所"),IFERROR(S871/同类汇总数据!D$9,0),IF(AND($G871="互联网版",$H871="中医诊所"),IFERROR(S871/同类汇总数据!D$10,0),IF(AND($G871="互联网版",$H871="口腔诊所"),IFERROR(S871/同类汇总数据!D$11,0))))))))))</f>
        <v>1.18264771779249</v>
      </c>
      <c r="AF871" s="61">
        <f>IF(AND($G871="正式版",$H871="中西医诊所"),IFERROR(T871/同类汇总数据!E$3,0),IF(AND($G871="正式版",$H871="中医诊所"),IFERROR(T871/同类汇总数据!E$4,0),IF(AND($G871="正式版",$H871="口腔诊所"),IFERROR(T871/同类汇总数据!E$5,0),IF(AND($G871="检查版",$H871="中西医诊所"),IFERROR(T871/同类汇总数据!E$6,0),IF(AND($G871="检查版",$H871="中医诊所"),IFERROR(T871/同类汇总数据!E$7,0),IF(AND($G871="检查版",$H871="口腔诊所"),IFERROR(T871/同类汇总数据!E$8,0),IF(AND($G871="互联网版",$H871="中西医诊所"),IFERROR(T871/同类汇总数据!E$9,0),IF(AND($G871="互联网版",$H871="中医诊所"),IFERROR(T871/同类汇总数据!E$10,0),IF(AND($G871="互联网版",$H871="口腔诊所"),IFERROR(T871/同类汇总数据!E$11,0))))))))))</f>
        <v>1.27997440662317</v>
      </c>
      <c r="AG871" s="61">
        <f>IF(AND($G871="正式版",$H871="中西医诊所"),IFERROR(U871/同类汇总数据!F$3,0),IF(AND($G871="正式版",$H871="中医诊所"),IFERROR(U871/同类汇总数据!F$4,0),IF(AND($G871="正式版",$H871="口腔诊所"),IFERROR(U871/同类汇总数据!F$5,0),IF(AND($G871="检查版",$H871="中西医诊所"),IFERROR(U871/同类汇总数据!F$6,0),IF(AND($G871="检查版",$H871="中医诊所"),IFERROR(U871/同类汇总数据!F$7,0),IF(AND($G871="检查版",$H871="口腔诊所"),IFERROR(U871/同类汇总数据!F$8,0),IF(AND($G871="互联网版",$H871="中西医诊所"),IFERROR(U871/同类汇总数据!F$9,0),IF(AND($G871="互联网版",$H871="中医诊所"),IFERROR(U871/同类汇总数据!F$10,0),IF(AND($G871="互联网版",$H871="口腔诊所"),IFERROR(U871/同类汇总数据!F$11,0))))))))))</f>
        <v>1.29968439429903</v>
      </c>
      <c r="AH871" s="61">
        <f>IF(AND($G871="正式版",$H871="中西医诊所"),IFERROR(V871/同类汇总数据!G$3,0),IF(AND($G871="正式版",$H871="中医诊所"),IFERROR(V871/同类汇总数据!G$4,0),IF(AND($G871="正式版",$H871="口腔诊所"),IFERROR(V871/同类汇总数据!G$5,0),IF(AND($G871="检查版",$H871="中西医诊所"),IFERROR(V871/同类汇总数据!G$6,0),IF(AND($G871="检查版",$H871="中医诊所"),IFERROR(V871/同类汇总数据!G$7,0),IF(AND($G871="检查版",$H871="口腔诊所"),IFERROR(V871/同类汇总数据!G$8,0),IF(AND($G871="互联网版",$H871="中西医诊所"),IFERROR(V871/同类汇总数据!G$9,0),IF(AND($G871="互联网版",$H871="中医诊所"),IFERROR(V871/同类汇总数据!G$10,0),IF(AND($G871="互联网版",$H871="口腔诊所"),IFERROR(V871/同类汇总数据!G$11,0))))))))))</f>
        <v>1.85651854250636</v>
      </c>
      <c r="AI871" s="61">
        <f>IF(AND($G871="正式版",$H871="中西医诊所"),IFERROR(W871/同类汇总数据!H$3,0),IF(AND($G871="正式版",$H871="中医诊所"),IFERROR(W871/同类汇总数据!H$4,0),IF(AND($G871="正式版",$H871="口腔诊所"),IFERROR(W871/同类汇总数据!H$5,0),IF(AND($G871="检查版",$H871="中西医诊所"),IFERROR(W871/同类汇总数据!H$6,0),IF(AND($G871="检查版",$H871="中医诊所"),IFERROR(W871/同类汇总数据!H$7,0),IF(AND($G871="检查版",$H871="口腔诊所"),IFERROR(W871/同类汇总数据!H$8,0),IF(AND($G871="互联网版",$H871="中西医诊所"),IFERROR(W871/同类汇总数据!H$9,0),IF(AND($G871="互联网版",$H871="中医诊所"),IFERROR(W871/同类汇总数据!H$10,0),IF(AND($G871="互联网版",$H871="口腔诊所"),IFERROR(W871/同类汇总数据!H$11,0))))))))))</f>
        <v>2.05672176055383</v>
      </c>
      <c r="AJ871" s="61">
        <f>IF(AND($G871="正式版",$H871="中西医诊所"),IFERROR(X871/同类汇总数据!I$3,0),IF(AND($G871="正式版",$H871="中医诊所"),IFERROR(X871/同类汇总数据!I$4,0),IF(AND($G871="正式版",$H871="口腔诊所"),IFERROR(X871/同类汇总数据!I$5,0),IF(AND($G871="检查版",$H871="中西医诊所"),IFERROR(X871/同类汇总数据!I$6,0),IF(AND($G871="检查版",$H871="中医诊所"),IFERROR(X871/同类汇总数据!I$7,0),IF(AND($G871="检查版",$H871="口腔诊所"),IFERROR(X871/同类汇总数据!I$8,0),IF(AND($G871="互联网版",$H871="中西医诊所"),IFERROR(X871/同类汇总数据!I$9,0),IF(AND($G871="互联网版",$H871="中医诊所"),IFERROR(X871/同类汇总数据!I$10,0),IF(AND($G871="互联网版",$H871="口腔诊所"),IFERROR(X871/同类汇总数据!I$11,0))))))))))</f>
        <v>2.2203360320747</v>
      </c>
      <c r="AK871" s="61">
        <f>IF(AND($G871="正式版",$H871="中西医诊所"),IFERROR(Y871/同类汇总数据!J$3,0),IF(AND($G871="正式版",$H871="中医诊所"),IFERROR(Y871/同类汇总数据!J$4,0),IF(AND($G871="正式版",$H871="口腔诊所"),IFERROR(Y871/同类汇总数据!J$5,0),IF(AND($G871="检查版",$H871="中西医诊所"),IFERROR(Y871/同类汇总数据!J$6,0),IF(AND($G871="检查版",$H871="中医诊所"),IFERROR(Y871/同类汇总数据!J$7,0),IF(AND($G871="检查版",$H871="口腔诊所"),IFERROR(Y871/同类汇总数据!J$8,0),IF(AND($G871="互联网版",$H871="中西医诊所"),IFERROR(Y871/同类汇总数据!J$9,0),IF(AND($G871="互联网版",$H871="中医诊所"),IFERROR(Y871/同类汇总数据!J$10,0),IF(AND($G871="互联网版",$H871="口腔诊所"),IFERROR(Y871/同类汇总数据!J$11,0))))))))))</f>
        <v>2.21526677527502</v>
      </c>
      <c r="AL871" s="62" t="str">
        <f ca="1" t="shared" si="242"/>
        <v>-</v>
      </c>
      <c r="AM871" s="62" t="str">
        <f t="shared" si="243"/>
        <v/>
      </c>
      <c r="AN871" s="5" t="str">
        <f t="shared" si="244"/>
        <v>高于同行100%</v>
      </c>
      <c r="AO871" s="63">
        <f t="shared" si="235"/>
        <v>46104.372903206</v>
      </c>
      <c r="AP871" s="5" t="str">
        <f t="shared" si="236"/>
        <v/>
      </c>
      <c r="AQ871" s="60">
        <v>45630.4305272801</v>
      </c>
    </row>
    <row r="872" ht="17" spans="1:43">
      <c r="A872" s="5">
        <f t="shared" si="238"/>
        <v>869</v>
      </c>
      <c r="B872" s="55" t="str">
        <f t="shared" si="239"/>
        <v>连续三月交易上升</v>
      </c>
      <c r="C872" s="2" t="str">
        <f t="shared" si="240"/>
        <v/>
      </c>
      <c r="D872" s="56" t="str">
        <f t="shared" si="241"/>
        <v>-</v>
      </c>
      <c r="E872" s="84" t="s">
        <v>2348</v>
      </c>
      <c r="F872" s="58">
        <v>45630.7922687384</v>
      </c>
      <c r="G872" s="59" t="s">
        <v>38</v>
      </c>
      <c r="H872" s="59" t="s">
        <v>63</v>
      </c>
      <c r="I872" s="59" t="s">
        <v>40</v>
      </c>
      <c r="J872" s="59" t="s">
        <v>41</v>
      </c>
      <c r="K872" s="59" t="s">
        <v>2349</v>
      </c>
      <c r="L872" s="59" t="s">
        <v>2350</v>
      </c>
      <c r="M872" s="60">
        <v>46104.3727893519</v>
      </c>
      <c r="N872" s="60">
        <v>46103.6332350347</v>
      </c>
      <c r="O872" s="60">
        <v>46103.631026713</v>
      </c>
      <c r="P872" s="60">
        <v>45915.3678662616</v>
      </c>
      <c r="Q872" s="60">
        <v>46103.6332500926</v>
      </c>
      <c r="R872" s="59">
        <v>1985.26</v>
      </c>
      <c r="S872" s="59">
        <v>19307.32</v>
      </c>
      <c r="T872" s="59">
        <v>57320.42</v>
      </c>
      <c r="U872" s="59">
        <v>50370.06</v>
      </c>
      <c r="V872" s="59">
        <v>17</v>
      </c>
      <c r="W872" s="59">
        <v>98</v>
      </c>
      <c r="X872" s="59">
        <v>244</v>
      </c>
      <c r="Y872" s="59">
        <v>220</v>
      </c>
      <c r="Z872" s="59">
        <v>378.7222556391</v>
      </c>
      <c r="AA872" s="59">
        <v>0.3423633881</v>
      </c>
      <c r="AB872" s="59">
        <v>-0.391321717</v>
      </c>
      <c r="AC872" s="59">
        <v>-0.0085259147</v>
      </c>
      <c r="AD872" s="61">
        <f>IF(AND($G872="正式版",$H872="中西医诊所"),IFERROR(R872/同类汇总数据!C$3,0),IF(AND($G872="正式版",$H872="中医诊所"),IFERROR(R872/同类汇总数据!C$4,0),IF(AND($G872="正式版",$H872="口腔诊所"),IFERROR(R872/同类汇总数据!C$5,0),IF(AND($G872="检查版",$H872="中西医诊所"),IFERROR(R872/同类汇总数据!C$6,0),IF(AND($G872="检查版",$H872="中医诊所"),IFERROR(R872/同类汇总数据!C$7,0),IF(AND($G872="检查版",$H872="口腔诊所"),IFERROR(R872/同类汇总数据!C$8,0),IF(AND($G872="互联网版",$H872="中西医诊所"),IFERROR(R872/同类汇总数据!C$9,0),IF(AND($G872="互联网版",$H872="中医诊所"),IFERROR(R872/同类汇总数据!C$10,0),IF(AND($G872="互联网版",$H872="口腔诊所"),IFERROR(R872/同类汇总数据!C$11,0))))))))))</f>
        <v>0.198574769881086</v>
      </c>
      <c r="AE872" s="61">
        <f>IF(AND($G872="正式版",$H872="中西医诊所"),IFERROR(S872/同类汇总数据!D$3,0),IF(AND($G872="正式版",$H872="中医诊所"),IFERROR(S872/同类汇总数据!D$4,0),IF(AND($G872="正式版",$H872="口腔诊所"),IFERROR(S872/同类汇总数据!D$5,0),IF(AND($G872="检查版",$H872="中西医诊所"),IFERROR(S872/同类汇总数据!D$6,0),IF(AND($G872="检查版",$H872="中医诊所"),IFERROR(S872/同类汇总数据!D$7,0),IF(AND($G872="检查版",$H872="口腔诊所"),IFERROR(S872/同类汇总数据!D$8,0),IF(AND($G872="互联网版",$H872="中西医诊所"),IFERROR(S872/同类汇总数据!D$9,0),IF(AND($G872="互联网版",$H872="中医诊所"),IFERROR(S872/同类汇总数据!D$10,0),IF(AND($G872="互联网版",$H872="口腔诊所"),IFERROR(S872/同类汇总数据!D$11,0))))))))))</f>
        <v>0.444553414527143</v>
      </c>
      <c r="AF872" s="61">
        <f>IF(AND($G872="正式版",$H872="中西医诊所"),IFERROR(T872/同类汇总数据!E$3,0),IF(AND($G872="正式版",$H872="中医诊所"),IFERROR(T872/同类汇总数据!E$4,0),IF(AND($G872="正式版",$H872="口腔诊所"),IFERROR(T872/同类汇总数据!E$5,0),IF(AND($G872="检查版",$H872="中西医诊所"),IFERROR(T872/同类汇总数据!E$6,0),IF(AND($G872="检查版",$H872="中医诊所"),IFERROR(T872/同类汇总数据!E$7,0),IF(AND($G872="检查版",$H872="口腔诊所"),IFERROR(T872/同类汇总数据!E$8,0),IF(AND($G872="互联网版",$H872="中西医诊所"),IFERROR(T872/同类汇总数据!E$9,0),IF(AND($G872="互联网版",$H872="中医诊所"),IFERROR(T872/同类汇总数据!E$10,0),IF(AND($G872="互联网版",$H872="口腔诊所"),IFERROR(T872/同类汇总数据!E$11,0))))))))))</f>
        <v>0.517019852951745</v>
      </c>
      <c r="AG872" s="61">
        <f>IF(AND($G872="正式版",$H872="中西医诊所"),IFERROR(U872/同类汇总数据!F$3,0),IF(AND($G872="正式版",$H872="中医诊所"),IFERROR(U872/同类汇总数据!F$4,0),IF(AND($G872="正式版",$H872="口腔诊所"),IFERROR(U872/同类汇总数据!F$5,0),IF(AND($G872="检查版",$H872="中西医诊所"),IFERROR(U872/同类汇总数据!F$6,0),IF(AND($G872="检查版",$H872="中医诊所"),IFERROR(U872/同类汇总数据!F$7,0),IF(AND($G872="检查版",$H872="口腔诊所"),IFERROR(U872/同类汇总数据!F$8,0),IF(AND($G872="互联网版",$H872="中西医诊所"),IFERROR(U872/同类汇总数据!F$9,0),IF(AND($G872="互联网版",$H872="中医诊所"),IFERROR(U872/同类汇总数据!F$10,0),IF(AND($G872="互联网版",$H872="口腔诊所"),IFERROR(U872/同类汇总数据!F$11,0))))))))))</f>
        <v>0.504214917836578</v>
      </c>
      <c r="AH872" s="61">
        <f>IF(AND($G872="正式版",$H872="中西医诊所"),IFERROR(V872/同类汇总数据!G$3,0),IF(AND($G872="正式版",$H872="中医诊所"),IFERROR(V872/同类汇总数据!G$4,0),IF(AND($G872="正式版",$H872="口腔诊所"),IFERROR(V872/同类汇总数据!G$5,0),IF(AND($G872="检查版",$H872="中西医诊所"),IFERROR(V872/同类汇总数据!G$6,0),IF(AND($G872="检查版",$H872="中医诊所"),IFERROR(V872/同类汇总数据!G$7,0),IF(AND($G872="检查版",$H872="口腔诊所"),IFERROR(V872/同类汇总数据!G$8,0),IF(AND($G872="互联网版",$H872="中西医诊所"),IFERROR(V872/同类汇总数据!G$9,0),IF(AND($G872="互联网版",$H872="中医诊所"),IFERROR(V872/同类汇总数据!G$10,0),IF(AND($G872="互联网版",$H872="口腔诊所"),IFERROR(V872/同类汇总数据!G$11,0))))))))))</f>
        <v>1.26333937754526</v>
      </c>
      <c r="AI872" s="61">
        <f>IF(AND($G872="正式版",$H872="中西医诊所"),IFERROR(W872/同类汇总数据!H$3,0),IF(AND($G872="正式版",$H872="中医诊所"),IFERROR(W872/同类汇总数据!H$4,0),IF(AND($G872="正式版",$H872="口腔诊所"),IFERROR(W872/同类汇总数据!H$5,0),IF(AND($G872="检查版",$H872="中西医诊所"),IFERROR(W872/同类汇总数据!H$6,0),IF(AND($G872="检查版",$H872="中医诊所"),IFERROR(W872/同类汇总数据!H$7,0),IF(AND($G872="检查版",$H872="口腔诊所"),IFERROR(W872/同类汇总数据!H$8,0),IF(AND($G872="互联网版",$H872="中西医诊所"),IFERROR(W872/同类汇总数据!H$9,0),IF(AND($G872="互联网版",$H872="中医诊所"),IFERROR(W872/同类汇总数据!H$10,0),IF(AND($G872="互联网版",$H872="口腔诊所"),IFERROR(W872/同类汇总数据!H$11,0))))))))))</f>
        <v>1.72576836314393</v>
      </c>
      <c r="AJ872" s="61">
        <f>IF(AND($G872="正式版",$H872="中西医诊所"),IFERROR(X872/同类汇总数据!I$3,0),IF(AND($G872="正式版",$H872="中医诊所"),IFERROR(X872/同类汇总数据!I$4,0),IF(AND($G872="正式版",$H872="口腔诊所"),IFERROR(X872/同类汇总数据!I$5,0),IF(AND($G872="检查版",$H872="中西医诊所"),IFERROR(X872/同类汇总数据!I$6,0),IF(AND($G872="检查版",$H872="中医诊所"),IFERROR(X872/同类汇总数据!I$7,0),IF(AND($G872="检查版",$H872="口腔诊所"),IFERROR(X872/同类汇总数据!I$8,0),IF(AND($G872="互联网版",$H872="中西医诊所"),IFERROR(X872/同类汇总数据!I$9,0),IF(AND($G872="互联网版",$H872="中医诊所"),IFERROR(X872/同类汇总数据!I$10,0),IF(AND($G872="互联网版",$H872="口腔诊所"),IFERROR(X872/同类汇总数据!I$11,0))))))))))</f>
        <v>1.65377198957581</v>
      </c>
      <c r="AK872" s="61">
        <f>IF(AND($G872="正式版",$H872="中西医诊所"),IFERROR(Y872/同类汇总数据!J$3,0),IF(AND($G872="正式版",$H872="中医诊所"),IFERROR(Y872/同类汇总数据!J$4,0),IF(AND($G872="正式版",$H872="口腔诊所"),IFERROR(Y872/同类汇总数据!J$5,0),IF(AND($G872="检查版",$H872="中西医诊所"),IFERROR(Y872/同类汇总数据!J$6,0),IF(AND($G872="检查版",$H872="中医诊所"),IFERROR(Y872/同类汇总数据!J$7,0),IF(AND($G872="检查版",$H872="口腔诊所"),IFERROR(Y872/同类汇总数据!J$8,0),IF(AND($G872="互联网版",$H872="中西医诊所"),IFERROR(Y872/同类汇总数据!J$9,0),IF(AND($G872="互联网版",$H872="中医诊所"),IFERROR(Y872/同类汇总数据!J$10,0),IF(AND($G872="互联网版",$H872="口腔诊所"),IFERROR(Y872/同类汇总数据!J$11,0))))))))))</f>
        <v>1.65653794111911</v>
      </c>
      <c r="AL872" s="62" t="str">
        <f ca="1" t="shared" si="242"/>
        <v>-</v>
      </c>
      <c r="AM872" s="62" t="str">
        <f t="shared" si="243"/>
        <v>低于同行50%</v>
      </c>
      <c r="AN872" s="5" t="str">
        <f t="shared" si="244"/>
        <v>高于同行150%</v>
      </c>
      <c r="AO872" s="63">
        <f t="shared" si="235"/>
        <v>46104.3727893519</v>
      </c>
      <c r="AP872" s="5" t="str">
        <f t="shared" si="236"/>
        <v/>
      </c>
      <c r="AQ872" s="60">
        <v>45630.5712653356</v>
      </c>
    </row>
    <row r="873" ht="17" spans="1:43">
      <c r="A873" s="5">
        <f t="shared" si="238"/>
        <v>870</v>
      </c>
      <c r="B873" s="55" t="str">
        <f t="shared" si="239"/>
        <v>连续三月交易上升</v>
      </c>
      <c r="C873" s="2" t="str">
        <f t="shared" si="240"/>
        <v/>
      </c>
      <c r="D873" s="56" t="str">
        <f t="shared" si="241"/>
        <v>-</v>
      </c>
      <c r="E873" s="84" t="s">
        <v>2351</v>
      </c>
      <c r="F873" s="58">
        <v>45630.7927061343</v>
      </c>
      <c r="G873" s="59" t="s">
        <v>38</v>
      </c>
      <c r="H873" s="59" t="s">
        <v>63</v>
      </c>
      <c r="I873" s="59" t="s">
        <v>40</v>
      </c>
      <c r="J873" s="59" t="s">
        <v>41</v>
      </c>
      <c r="K873" s="59" t="s">
        <v>2352</v>
      </c>
      <c r="L873" s="59" t="s">
        <v>2353</v>
      </c>
      <c r="M873" s="60">
        <v>46103.4516666667</v>
      </c>
      <c r="N873" s="60">
        <v>46099.443440625</v>
      </c>
      <c r="O873" s="60"/>
      <c r="P873" s="60">
        <v>46085.6536161458</v>
      </c>
      <c r="Q873" s="60">
        <v>46103.4576734143</v>
      </c>
      <c r="R873" s="59">
        <v>3000</v>
      </c>
      <c r="S873" s="59">
        <v>18730</v>
      </c>
      <c r="T873" s="59">
        <v>76980</v>
      </c>
      <c r="U873" s="59">
        <v>54080</v>
      </c>
      <c r="V873" s="59">
        <v>2</v>
      </c>
      <c r="W873" s="59">
        <v>16</v>
      </c>
      <c r="X873" s="59">
        <v>57</v>
      </c>
      <c r="Y873" s="59">
        <v>45</v>
      </c>
      <c r="Z873" s="85" t="s">
        <v>2354</v>
      </c>
      <c r="AA873" s="59">
        <v>0.3359486448</v>
      </c>
      <c r="AB873" s="59">
        <v>-0.6830205743</v>
      </c>
      <c r="AC873" s="59">
        <v>0.1545589809</v>
      </c>
      <c r="AD873" s="61">
        <f>IF(AND($G873="正式版",$H873="中西医诊所"),IFERROR(R873/同类汇总数据!C$3,0),IF(AND($G873="正式版",$H873="中医诊所"),IFERROR(R873/同类汇总数据!C$4,0),IF(AND($G873="正式版",$H873="口腔诊所"),IFERROR(R873/同类汇总数据!C$5,0),IF(AND($G873="检查版",$H873="中西医诊所"),IFERROR(R873/同类汇总数据!C$6,0),IF(AND($G873="检查版",$H873="中医诊所"),IFERROR(R873/同类汇总数据!C$7,0),IF(AND($G873="检查版",$H873="口腔诊所"),IFERROR(R873/同类汇总数据!C$8,0),IF(AND($G873="互联网版",$H873="中西医诊所"),IFERROR(R873/同类汇总数据!C$9,0),IF(AND($G873="互联网版",$H873="中医诊所"),IFERROR(R873/同类汇总数据!C$10,0),IF(AND($G873="互联网版",$H873="口腔诊所"),IFERROR(R873/同类汇总数据!C$11,0))))))))))</f>
        <v>0.30007369797571</v>
      </c>
      <c r="AE873" s="61">
        <f>IF(AND($G873="正式版",$H873="中西医诊所"),IFERROR(S873/同类汇总数据!D$3,0),IF(AND($G873="正式版",$H873="中医诊所"),IFERROR(S873/同类汇总数据!D$4,0),IF(AND($G873="正式版",$H873="口腔诊所"),IFERROR(S873/同类汇总数据!D$5,0),IF(AND($G873="检查版",$H873="中西医诊所"),IFERROR(S873/同类汇总数据!D$6,0),IF(AND($G873="检查版",$H873="中医诊所"),IFERROR(S873/同类汇总数据!D$7,0),IF(AND($G873="检查版",$H873="口腔诊所"),IFERROR(S873/同类汇总数据!D$8,0),IF(AND($G873="互联网版",$H873="中西医诊所"),IFERROR(S873/同类汇总数据!D$9,0),IF(AND($G873="互联网版",$H873="中医诊所"),IFERROR(S873/同类汇总数据!D$10,0),IF(AND($G873="互联网版",$H873="口腔诊所"),IFERROR(S873/同类汇总数据!D$11,0))))))))))</f>
        <v>0.431260550614657</v>
      </c>
      <c r="AF873" s="61">
        <f>IF(AND($G873="正式版",$H873="中西医诊所"),IFERROR(T873/同类汇总数据!E$3,0),IF(AND($G873="正式版",$H873="中医诊所"),IFERROR(T873/同类汇总数据!E$4,0),IF(AND($G873="正式版",$H873="口腔诊所"),IFERROR(T873/同类汇总数据!E$5,0),IF(AND($G873="检查版",$H873="中西医诊所"),IFERROR(T873/同类汇总数据!E$6,0),IF(AND($G873="检查版",$H873="中医诊所"),IFERROR(T873/同类汇总数据!E$7,0),IF(AND($G873="检查版",$H873="口腔诊所"),IFERROR(T873/同类汇总数据!E$8,0),IF(AND($G873="互联网版",$H873="中西医诊所"),IFERROR(T873/同类汇总数据!E$9,0),IF(AND($G873="互联网版",$H873="中医诊所"),IFERROR(T873/同类汇总数据!E$10,0),IF(AND($G873="互联网版",$H873="口腔诊所"),IFERROR(T873/同类汇总数据!E$11,0))))))))))</f>
        <v>0.694345719731734</v>
      </c>
      <c r="AG873" s="61">
        <f>IF(AND($G873="正式版",$H873="中西医诊所"),IFERROR(U873/同类汇总数据!F$3,0),IF(AND($G873="正式版",$H873="中医诊所"),IFERROR(U873/同类汇总数据!F$4,0),IF(AND($G873="正式版",$H873="口腔诊所"),IFERROR(U873/同类汇总数据!F$5,0),IF(AND($G873="检查版",$H873="中西医诊所"),IFERROR(U873/同类汇总数据!F$6,0),IF(AND($G873="检查版",$H873="中医诊所"),IFERROR(U873/同类汇总数据!F$7,0),IF(AND($G873="检查版",$H873="口腔诊所"),IFERROR(U873/同类汇总数据!F$8,0),IF(AND($G873="互联网版",$H873="中西医诊所"),IFERROR(U873/同类汇总数据!F$9,0),IF(AND($G873="互联网版",$H873="中医诊所"),IFERROR(U873/同类汇总数据!F$10,0),IF(AND($G873="互联网版",$H873="口腔诊所"),IFERROR(U873/同类汇总数据!F$11,0))))))))))</f>
        <v>0.541352199235065</v>
      </c>
      <c r="AH873" s="61">
        <f>IF(AND($G873="正式版",$H873="中西医诊所"),IFERROR(V873/同类汇总数据!G$3,0),IF(AND($G873="正式版",$H873="中医诊所"),IFERROR(V873/同类汇总数据!G$4,0),IF(AND($G873="正式版",$H873="口腔诊所"),IFERROR(V873/同类汇总数据!G$5,0),IF(AND($G873="检查版",$H873="中西医诊所"),IFERROR(V873/同类汇总数据!G$6,0),IF(AND($G873="检查版",$H873="中医诊所"),IFERROR(V873/同类汇总数据!G$7,0),IF(AND($G873="检查版",$H873="口腔诊所"),IFERROR(V873/同类汇总数据!G$8,0),IF(AND($G873="互联网版",$H873="中西医诊所"),IFERROR(V873/同类汇总数据!G$9,0),IF(AND($G873="互联网版",$H873="中医诊所"),IFERROR(V873/同类汇总数据!G$10,0),IF(AND($G873="互联网版",$H873="口腔诊所"),IFERROR(V873/同类汇总数据!G$11,0))))))))))</f>
        <v>0.148628162064148</v>
      </c>
      <c r="AI873" s="61">
        <f>IF(AND($G873="正式版",$H873="中西医诊所"),IFERROR(W873/同类汇总数据!H$3,0),IF(AND($G873="正式版",$H873="中医诊所"),IFERROR(W873/同类汇总数据!H$4,0),IF(AND($G873="正式版",$H873="口腔诊所"),IFERROR(W873/同类汇总数据!H$5,0),IF(AND($G873="检查版",$H873="中西医诊所"),IFERROR(W873/同类汇总数据!H$6,0),IF(AND($G873="检查版",$H873="中医诊所"),IFERROR(W873/同类汇总数据!H$7,0),IF(AND($G873="检查版",$H873="口腔诊所"),IFERROR(W873/同类汇总数据!H$8,0),IF(AND($G873="互联网版",$H873="中西医诊所"),IFERROR(W873/同类汇总数据!H$9,0),IF(AND($G873="互联网版",$H873="中医诊所"),IFERROR(W873/同类汇总数据!H$10,0),IF(AND($G873="互联网版",$H873="口腔诊所"),IFERROR(W873/同类汇总数据!H$11,0))))))))))</f>
        <v>0.281758100105131</v>
      </c>
      <c r="AJ873" s="61">
        <f>IF(AND($G873="正式版",$H873="中西医诊所"),IFERROR(X873/同类汇总数据!I$3,0),IF(AND($G873="正式版",$H873="中医诊所"),IFERROR(X873/同类汇总数据!I$4,0),IF(AND($G873="正式版",$H873="口腔诊所"),IFERROR(X873/同类汇总数据!I$5,0),IF(AND($G873="检查版",$H873="中西医诊所"),IFERROR(X873/同类汇总数据!I$6,0),IF(AND($G873="检查版",$H873="中医诊所"),IFERROR(X873/同类汇总数据!I$7,0),IF(AND($G873="检查版",$H873="口腔诊所"),IFERROR(X873/同类汇总数据!I$8,0),IF(AND($G873="互联网版",$H873="中西医诊所"),IFERROR(X873/同类汇总数据!I$9,0),IF(AND($G873="互联网版",$H873="中医诊所"),IFERROR(X873/同类汇总数据!I$10,0),IF(AND($G873="互联网版",$H873="口腔诊所"),IFERROR(X873/同类汇总数据!I$11,0))))))))))</f>
        <v>0.386331981171399</v>
      </c>
      <c r="AK873" s="61">
        <f>IF(AND($G873="正式版",$H873="中西医诊所"),IFERROR(Y873/同类汇总数据!J$3,0),IF(AND($G873="正式版",$H873="中医诊所"),IFERROR(Y873/同类汇总数据!J$4,0),IF(AND($G873="正式版",$H873="口腔诊所"),IFERROR(Y873/同类汇总数据!J$5,0),IF(AND($G873="检查版",$H873="中西医诊所"),IFERROR(Y873/同类汇总数据!J$6,0),IF(AND($G873="检查版",$H873="中医诊所"),IFERROR(Y873/同类汇总数据!J$7,0),IF(AND($G873="检查版",$H873="口腔诊所"),IFERROR(Y873/同类汇总数据!J$8,0),IF(AND($G873="互联网版",$H873="中西医诊所"),IFERROR(Y873/同类汇总数据!J$9,0),IF(AND($G873="互联网版",$H873="中医诊所"),IFERROR(Y873/同类汇总数据!J$10,0),IF(AND($G873="互联网版",$H873="口腔诊所"),IFERROR(Y873/同类汇总数据!J$11,0))))))))))</f>
        <v>0.338837306138</v>
      </c>
      <c r="AL873" s="62" t="str">
        <f ca="1" t="shared" si="242"/>
        <v>-</v>
      </c>
      <c r="AM873" s="62" t="str">
        <f t="shared" si="243"/>
        <v>低于同行50%</v>
      </c>
      <c r="AN873" s="5" t="str">
        <f t="shared" si="244"/>
        <v>低于同行50%</v>
      </c>
      <c r="AO873" s="63">
        <f t="shared" si="235"/>
        <v>46103.4576734143</v>
      </c>
      <c r="AP873" s="5" t="str">
        <f t="shared" si="236"/>
        <v/>
      </c>
      <c r="AQ873" s="60">
        <v>45630.6397286458</v>
      </c>
    </row>
    <row r="874" ht="17" spans="1:43">
      <c r="A874" s="5">
        <f t="shared" ref="A874:A883" si="245">ROW()-3</f>
        <v>871</v>
      </c>
      <c r="B874" s="55" t="str">
        <f t="shared" ref="B874:B905" si="246">IF(V874=0,"无交易",IF(AND(Y874&lt;=-0.2,Z874&lt;=-0.2,AA874&lt;=-0.2),"连续三月交易下滑",IF(AND(Y874&gt;=0.2,Z874&gt;=0.2,AA874&gt;=0.2),"连续三月交易上升",IF(AND(Y874&lt;0.2,Y874&gt;-0.2,Z874&lt;0.2,Z874&gt;-0.2,AA874&lt;0.2,AA874&gt;-0.2),"交易平稳",IF(OR(ABS(Y874-Z874)&gt;=0.2,ABS(Z874-AA874)&gt;=0.2),"交易波动较大","-")))))</f>
        <v>连续三月交易上升</v>
      </c>
      <c r="C874" s="2" t="str">
        <f t="shared" ref="C874:C905" si="247">IF(AA874&lt;=-0.5,"本月交易额降超50%",IF(AA874&lt;=-0.2,"本月交易额降超20%",""))</f>
        <v/>
      </c>
      <c r="D874" s="56" t="str">
        <f t="shared" ref="D874:D905" si="248">IF(DATEDIF(AO874,$B$1,"d")&gt;30,"流失",IF(AND(DATEDIF(AO874,$B$1,"d")&gt;7,DATEDIF(AO874,$B$1,"d")&lt;=30),"可能流失",IF(AND(DATEDIF(AO874,$B$1,"d")&lt;=7,DATEDIF(AO874,$B$1,"d")&gt;3),"即将流失","-")))</f>
        <v>-</v>
      </c>
      <c r="E874" s="84" t="s">
        <v>2355</v>
      </c>
      <c r="F874" s="58">
        <v>45630.793328588</v>
      </c>
      <c r="G874" s="59" t="s">
        <v>38</v>
      </c>
      <c r="H874" s="59" t="s">
        <v>63</v>
      </c>
      <c r="I874" s="59" t="s">
        <v>40</v>
      </c>
      <c r="J874" s="59" t="s">
        <v>41</v>
      </c>
      <c r="K874" s="59" t="s">
        <v>2356</v>
      </c>
      <c r="L874" s="59" t="s">
        <v>2357</v>
      </c>
      <c r="M874" s="60">
        <v>46103.5361226852</v>
      </c>
      <c r="N874" s="60">
        <v>46103.7234502431</v>
      </c>
      <c r="O874" s="60">
        <v>46103.7228877662</v>
      </c>
      <c r="P874" s="60">
        <v>45976.5335888194</v>
      </c>
      <c r="Q874" s="60">
        <v>46098.6695962037</v>
      </c>
      <c r="R874" s="59">
        <v>7024.38</v>
      </c>
      <c r="S874" s="59">
        <v>15821.38</v>
      </c>
      <c r="T874" s="59">
        <v>41573.38</v>
      </c>
      <c r="U874" s="59">
        <v>36943.38</v>
      </c>
      <c r="V874" s="59">
        <v>5</v>
      </c>
      <c r="W874" s="59">
        <v>25</v>
      </c>
      <c r="X874" s="59">
        <v>92</v>
      </c>
      <c r="Y874" s="59">
        <v>76</v>
      </c>
      <c r="Z874" s="59">
        <v>695.2698113208</v>
      </c>
      <c r="AA874" s="59">
        <v>0.5800838909</v>
      </c>
      <c r="AB874" s="59">
        <v>-0.3638096448</v>
      </c>
      <c r="AC874" s="59">
        <v>0.575317786</v>
      </c>
      <c r="AD874" s="61">
        <f>IF(AND($G874="正式版",$H874="中西医诊所"),IFERROR(R874/同类汇总数据!C$3,0),IF(AND($G874="正式版",$H874="中医诊所"),IFERROR(R874/同类汇总数据!C$4,0),IF(AND($G874="正式版",$H874="口腔诊所"),IFERROR(R874/同类汇总数据!C$5,0),IF(AND($G874="检查版",$H874="中西医诊所"),IFERROR(R874/同类汇总数据!C$6,0),IF(AND($G874="检查版",$H874="中医诊所"),IFERROR(R874/同类汇总数据!C$7,0),IF(AND($G874="检查版",$H874="口腔诊所"),IFERROR(R874/同类汇总数据!C$8,0),IF(AND($G874="互联网版",$H874="中西医诊所"),IFERROR(R874/同类汇总数据!C$9,0),IF(AND($G874="互联网版",$H874="中医诊所"),IFERROR(R874/同类汇总数据!C$10,0),IF(AND($G874="互联网版",$H874="口腔诊所"),IFERROR(R874/同类汇总数据!C$11,0))))))))))</f>
        <v>0.702610560862207</v>
      </c>
      <c r="AE874" s="61">
        <f>IF(AND($G874="正式版",$H874="中西医诊所"),IFERROR(S874/同类汇总数据!D$3,0),IF(AND($G874="正式版",$H874="中医诊所"),IFERROR(S874/同类汇总数据!D$4,0),IF(AND($G874="正式版",$H874="口腔诊所"),IFERROR(S874/同类汇总数据!D$5,0),IF(AND($G874="检查版",$H874="中西医诊所"),IFERROR(S874/同类汇总数据!D$6,0),IF(AND($G874="检查版",$H874="中医诊所"),IFERROR(S874/同类汇总数据!D$7,0),IF(AND($G874="检查版",$H874="口腔诊所"),IFERROR(S874/同类汇总数据!D$8,0),IF(AND($G874="互联网版",$H874="中西医诊所"),IFERROR(S874/同类汇总数据!D$9,0),IF(AND($G874="互联网版",$H874="中医诊所"),IFERROR(S874/同类汇总数据!D$10,0),IF(AND($G874="互联网版",$H874="口腔诊所"),IFERROR(S874/同类汇总数据!D$11,0))))))))))</f>
        <v>0.364289217847503</v>
      </c>
      <c r="AF874" s="61">
        <f>IF(AND($G874="正式版",$H874="中西医诊所"),IFERROR(T874/同类汇总数据!E$3,0),IF(AND($G874="正式版",$H874="中医诊所"),IFERROR(T874/同类汇总数据!E$4,0),IF(AND($G874="正式版",$H874="口腔诊所"),IFERROR(T874/同类汇总数据!E$5,0),IF(AND($G874="检查版",$H874="中西医诊所"),IFERROR(T874/同类汇总数据!E$6,0),IF(AND($G874="检查版",$H874="中医诊所"),IFERROR(T874/同类汇总数据!E$7,0),IF(AND($G874="检查版",$H874="口腔诊所"),IFERROR(T874/同类汇总数据!E$8,0),IF(AND($G874="互联网版",$H874="中西医诊所"),IFERROR(T874/同类汇总数据!E$9,0),IF(AND($G874="互联网版",$H874="中医诊所"),IFERROR(T874/同类汇总数据!E$10,0),IF(AND($G874="互联网版",$H874="口腔诊所"),IFERROR(T874/同类汇总数据!E$11,0))))))))))</f>
        <v>0.374984391501441</v>
      </c>
      <c r="AG874" s="61">
        <f>IF(AND($G874="正式版",$H874="中西医诊所"),IFERROR(U874/同类汇总数据!F$3,0),IF(AND($G874="正式版",$H874="中医诊所"),IFERROR(U874/同类汇总数据!F$4,0),IF(AND($G874="正式版",$H874="口腔诊所"),IFERROR(U874/同类汇总数据!F$5,0),IF(AND($G874="检查版",$H874="中西医诊所"),IFERROR(U874/同类汇总数据!F$6,0),IF(AND($G874="检查版",$H874="中医诊所"),IFERROR(U874/同类汇总数据!F$7,0),IF(AND($G874="检查版",$H874="口腔诊所"),IFERROR(U874/同类汇总数据!F$8,0),IF(AND($G874="互联网版",$H874="中西医诊所"),IFERROR(U874/同类汇总数据!F$9,0),IF(AND($G874="互联网版",$H874="中医诊所"),IFERROR(U874/同类汇总数据!F$10,0),IF(AND($G874="互联网版",$H874="口腔诊所"),IFERROR(U874/同类汇总数据!F$11,0))))))))))</f>
        <v>0.369811020898238</v>
      </c>
      <c r="AH874" s="61">
        <f>IF(AND($G874="正式版",$H874="中西医诊所"),IFERROR(V874/同类汇总数据!G$3,0),IF(AND($G874="正式版",$H874="中医诊所"),IFERROR(V874/同类汇总数据!G$4,0),IF(AND($G874="正式版",$H874="口腔诊所"),IFERROR(V874/同类汇总数据!G$5,0),IF(AND($G874="检查版",$H874="中西医诊所"),IFERROR(V874/同类汇总数据!G$6,0),IF(AND($G874="检查版",$H874="中医诊所"),IFERROR(V874/同类汇总数据!G$7,0),IF(AND($G874="检查版",$H874="口腔诊所"),IFERROR(V874/同类汇总数据!G$8,0),IF(AND($G874="互联网版",$H874="中西医诊所"),IFERROR(V874/同类汇总数据!G$9,0),IF(AND($G874="互联网版",$H874="中医诊所"),IFERROR(V874/同类汇总数据!G$10,0),IF(AND($G874="互联网版",$H874="口腔诊所"),IFERROR(V874/同类汇总数据!G$11,0))))))))))</f>
        <v>0.37157040516037</v>
      </c>
      <c r="AI874" s="61">
        <f>IF(AND($G874="正式版",$H874="中西医诊所"),IFERROR(W874/同类汇总数据!H$3,0),IF(AND($G874="正式版",$H874="中医诊所"),IFERROR(W874/同类汇总数据!H$4,0),IF(AND($G874="正式版",$H874="口腔诊所"),IFERROR(W874/同类汇总数据!H$5,0),IF(AND($G874="检查版",$H874="中西医诊所"),IFERROR(W874/同类汇总数据!H$6,0),IF(AND($G874="检查版",$H874="中医诊所"),IFERROR(W874/同类汇总数据!H$7,0),IF(AND($G874="检查版",$H874="口腔诊所"),IFERROR(W874/同类汇总数据!H$8,0),IF(AND($G874="互联网版",$H874="中西医诊所"),IFERROR(W874/同类汇总数据!H$9,0),IF(AND($G874="互联网版",$H874="中医诊所"),IFERROR(W874/同类汇总数据!H$10,0),IF(AND($G874="互联网版",$H874="口腔诊所"),IFERROR(W874/同类汇总数据!H$11,0))))))))))</f>
        <v>0.440247031414267</v>
      </c>
      <c r="AJ874" s="61">
        <f>IF(AND($G874="正式版",$H874="中西医诊所"),IFERROR(X874/同类汇总数据!I$3,0),IF(AND($G874="正式版",$H874="中医诊所"),IFERROR(X874/同类汇总数据!I$4,0),IF(AND($G874="正式版",$H874="口腔诊所"),IFERROR(X874/同类汇总数据!I$5,0),IF(AND($G874="检查版",$H874="中西医诊所"),IFERROR(X874/同类汇总数据!I$6,0),IF(AND($G874="检查版",$H874="中医诊所"),IFERROR(X874/同类汇总数据!I$7,0),IF(AND($G874="检查版",$H874="口腔诊所"),IFERROR(X874/同类汇总数据!I$8,0),IF(AND($G874="互联网版",$H874="中西医诊所"),IFERROR(X874/同类汇总数据!I$9,0),IF(AND($G874="互联网版",$H874="中医诊所"),IFERROR(X874/同类汇总数据!I$10,0),IF(AND($G874="互联网版",$H874="口腔诊所"),IFERROR(X874/同类汇总数据!I$11,0))))))))))</f>
        <v>0.62355337311875</v>
      </c>
      <c r="AK874" s="61">
        <f>IF(AND($G874="正式版",$H874="中西医诊所"),IFERROR(Y874/同类汇总数据!J$3,0),IF(AND($G874="正式版",$H874="中医诊所"),IFERROR(Y874/同类汇总数据!J$4,0),IF(AND($G874="正式版",$H874="口腔诊所"),IFERROR(Y874/同类汇总数据!J$5,0),IF(AND($G874="检查版",$H874="中西医诊所"),IFERROR(Y874/同类汇总数据!J$6,0),IF(AND($G874="检查版",$H874="中医诊所"),IFERROR(Y874/同类汇总数据!J$7,0),IF(AND($G874="检查版",$H874="口腔诊所"),IFERROR(Y874/同类汇总数据!J$8,0),IF(AND($G874="互联网版",$H874="中西医诊所"),IFERROR(Y874/同类汇总数据!J$9,0),IF(AND($G874="互联网版",$H874="中医诊所"),IFERROR(Y874/同类汇总数据!J$10,0),IF(AND($G874="互联网版",$H874="口腔诊所"),IFERROR(Y874/同类汇总数据!J$11,0))))))))))</f>
        <v>0.572258561477511</v>
      </c>
      <c r="AL874" s="62" t="str">
        <f ca="1" t="shared" ref="AL874:AL905" si="249">IF(YEAR(AO874)&lt;YEAR(TODAY()),"今年内未操作",IF(DATEDIF(AO874,$B$1,"d")&gt;90,"最近三月未操作",IF(DATEDIF(AO874,$B$1,"d")&gt;30,"最近一月未操作",IF(DATEDIF(AO874,$B$1,"d")&gt;7,"最近一周未操作","-"))))</f>
        <v>-</v>
      </c>
      <c r="AM874" s="62" t="str">
        <f t="shared" ref="AM874:AM905" si="250">IF(AE874&lt;0.2,"低于同行20%",IF(AE874&lt;0.5,"低于同行50%",IF(AE874&gt;=2,"高于同行100%",IF(AE874&gt;=1.5,"高于同行150%",IF(AE874&gt;=1.2,"高于同行20%","")))))</f>
        <v>低于同行50%</v>
      </c>
      <c r="AN874" s="5" t="str">
        <f t="shared" ref="AN874:AN905" si="251">IF(AI874&lt;0.2,"低于同行20%",IF(AI874&lt;0.5,"低于同行50%",IF(AI874&gt;=2,"高于同行100%",IF(AI874&gt;=1.5,"高于同行150%",IF(AI874&gt;=1.2,"高于同行20%","")))))</f>
        <v>低于同行50%</v>
      </c>
      <c r="AO874" s="63">
        <f t="shared" si="235"/>
        <v>46103.7234502431</v>
      </c>
      <c r="AP874" s="5" t="str">
        <f t="shared" si="236"/>
        <v/>
      </c>
      <c r="AQ874" s="60">
        <v>45630.7914065278</v>
      </c>
    </row>
    <row r="875" ht="17" spans="1:43">
      <c r="A875" s="5">
        <f t="shared" si="245"/>
        <v>872</v>
      </c>
      <c r="B875" s="55" t="str">
        <f t="shared" si="246"/>
        <v>连续三月交易上升</v>
      </c>
      <c r="C875" s="2" t="str">
        <f t="shared" si="247"/>
        <v/>
      </c>
      <c r="D875" s="56" t="str">
        <f t="shared" si="248"/>
        <v>-</v>
      </c>
      <c r="E875" s="84" t="s">
        <v>2358</v>
      </c>
      <c r="F875" s="58">
        <v>45630.7943655093</v>
      </c>
      <c r="G875" s="59" t="s">
        <v>38</v>
      </c>
      <c r="H875" s="59" t="s">
        <v>63</v>
      </c>
      <c r="I875" s="59" t="s">
        <v>40</v>
      </c>
      <c r="J875" s="59" t="s">
        <v>41</v>
      </c>
      <c r="K875" s="59" t="s">
        <v>2359</v>
      </c>
      <c r="L875" s="59"/>
      <c r="M875" s="60">
        <v>46103.3721643519</v>
      </c>
      <c r="N875" s="60">
        <v>46103.7008480671</v>
      </c>
      <c r="O875" s="60">
        <v>46103.7006857407</v>
      </c>
      <c r="P875" s="60">
        <v>46102.4234099769</v>
      </c>
      <c r="Q875" s="60">
        <v>46103.700857037</v>
      </c>
      <c r="R875" s="59">
        <v>14735.87</v>
      </c>
      <c r="S875" s="59">
        <v>62118.83</v>
      </c>
      <c r="T875" s="59">
        <v>132077.55</v>
      </c>
      <c r="U875" s="59">
        <v>111430.25</v>
      </c>
      <c r="V875" s="59">
        <v>30</v>
      </c>
      <c r="W875" s="59">
        <v>106</v>
      </c>
      <c r="X875" s="59">
        <v>280</v>
      </c>
      <c r="Y875" s="59">
        <v>231</v>
      </c>
      <c r="Z875" s="59">
        <v>837.8214285714</v>
      </c>
      <c r="AA875" s="59">
        <v>1.8922329604</v>
      </c>
      <c r="AB875" s="59">
        <v>-0.556984182</v>
      </c>
      <c r="AC875" s="59">
        <v>-0.1047672282</v>
      </c>
      <c r="AD875" s="61">
        <f>IF(AND($G875="正式版",$H875="中西医诊所"),IFERROR(R875/同类汇总数据!C$3,0),IF(AND($G875="正式版",$H875="中医诊所"),IFERROR(R875/同类汇总数据!C$4,0),IF(AND($G875="正式版",$H875="口腔诊所"),IFERROR(R875/同类汇总数据!C$5,0),IF(AND($G875="检查版",$H875="中西医诊所"),IFERROR(R875/同类汇总数据!C$6,0),IF(AND($G875="检查版",$H875="中医诊所"),IFERROR(R875/同类汇总数据!C$7,0),IF(AND($G875="检查版",$H875="口腔诊所"),IFERROR(R875/同类汇总数据!C$8,0),IF(AND($G875="互联网版",$H875="中西医诊所"),IFERROR(R875/同类汇总数据!C$9,0),IF(AND($G875="互联网版",$H875="中医诊所"),IFERROR(R875/同类汇总数据!C$10,0),IF(AND($G875="互联网版",$H875="口腔诊所"),IFERROR(R875/同类汇总数据!C$11,0))))))))))</f>
        <v>1.47394900126311</v>
      </c>
      <c r="AE875" s="61">
        <f>IF(AND($G875="正式版",$H875="中西医诊所"),IFERROR(S875/同类汇总数据!D$3,0),IF(AND($G875="正式版",$H875="中医诊所"),IFERROR(S875/同类汇总数据!D$4,0),IF(AND($G875="正式版",$H875="口腔诊所"),IFERROR(S875/同类汇总数据!D$5,0),IF(AND($G875="检查版",$H875="中西医诊所"),IFERROR(S875/同类汇总数据!D$6,0),IF(AND($G875="检查版",$H875="中医诊所"),IFERROR(S875/同类汇总数据!D$7,0),IF(AND($G875="检查版",$H875="口腔诊所"),IFERROR(S875/同类汇总数据!D$8,0),IF(AND($G875="互联网版",$H875="中西医诊所"),IFERROR(S875/同类汇总数据!D$9,0),IF(AND($G875="互联网版",$H875="中医诊所"),IFERROR(S875/同类汇总数据!D$10,0),IF(AND($G875="互联网版",$H875="口腔诊所"),IFERROR(S875/同类汇总数据!D$11,0))))))))))</f>
        <v>1.43029369083493</v>
      </c>
      <c r="AF875" s="61">
        <f>IF(AND($G875="正式版",$H875="中西医诊所"),IFERROR(T875/同类汇总数据!E$3,0),IF(AND($G875="正式版",$H875="中医诊所"),IFERROR(T875/同类汇总数据!E$4,0),IF(AND($G875="正式版",$H875="口腔诊所"),IFERROR(T875/同类汇总数据!E$5,0),IF(AND($G875="检查版",$H875="中西医诊所"),IFERROR(T875/同类汇总数据!E$6,0),IF(AND($G875="检查版",$H875="中医诊所"),IFERROR(T875/同类汇总数据!E$7,0),IF(AND($G875="检查版",$H875="口腔诊所"),IFERROR(T875/同类汇总数据!E$8,0),IF(AND($G875="互联网版",$H875="中西医诊所"),IFERROR(T875/同类汇总数据!E$9,0),IF(AND($G875="互联网版",$H875="中医诊所"),IFERROR(T875/同类汇总数据!E$10,0),IF(AND($G875="互联网版",$H875="口腔诊所"),IFERROR(T875/同类汇总数据!E$11,0))))))))))</f>
        <v>1.1913156860893</v>
      </c>
      <c r="AG875" s="61">
        <f>IF(AND($G875="正式版",$H875="中西医诊所"),IFERROR(U875/同类汇总数据!F$3,0),IF(AND($G875="正式版",$H875="中医诊所"),IFERROR(U875/同类汇总数据!F$4,0),IF(AND($G875="正式版",$H875="口腔诊所"),IFERROR(U875/同类汇总数据!F$5,0),IF(AND($G875="检查版",$H875="中西医诊所"),IFERROR(U875/同类汇总数据!F$6,0),IF(AND($G875="检查版",$H875="中医诊所"),IFERROR(U875/同类汇总数据!F$7,0),IF(AND($G875="检查版",$H875="口腔诊所"),IFERROR(U875/同类汇总数据!F$8,0),IF(AND($G875="互联网版",$H875="中西医诊所"),IFERROR(U875/同类汇总数据!F$9,0),IF(AND($G875="互联网版",$H875="中医诊所"),IFERROR(U875/同类汇总数据!F$10,0),IF(AND($G875="互联网版",$H875="口腔诊所"),IFERROR(U875/同类汇总数据!F$11,0))))))))))</f>
        <v>1.1154402902887</v>
      </c>
      <c r="AH875" s="61">
        <f>IF(AND($G875="正式版",$H875="中西医诊所"),IFERROR(V875/同类汇总数据!G$3,0),IF(AND($G875="正式版",$H875="中医诊所"),IFERROR(V875/同类汇总数据!G$4,0),IF(AND($G875="正式版",$H875="口腔诊所"),IFERROR(V875/同类汇总数据!G$5,0),IF(AND($G875="检查版",$H875="中西医诊所"),IFERROR(V875/同类汇总数据!G$6,0),IF(AND($G875="检查版",$H875="中医诊所"),IFERROR(V875/同类汇总数据!G$7,0),IF(AND($G875="检查版",$H875="口腔诊所"),IFERROR(V875/同类汇总数据!G$8,0),IF(AND($G875="互联网版",$H875="中西医诊所"),IFERROR(V875/同类汇总数据!G$9,0),IF(AND($G875="互联网版",$H875="中医诊所"),IFERROR(V875/同类汇总数据!G$10,0),IF(AND($G875="互联网版",$H875="口腔诊所"),IFERROR(V875/同类汇总数据!G$11,0))))))))))</f>
        <v>2.22942243096222</v>
      </c>
      <c r="AI875" s="61">
        <f>IF(AND($G875="正式版",$H875="中西医诊所"),IFERROR(W875/同类汇总数据!H$3,0),IF(AND($G875="正式版",$H875="中医诊所"),IFERROR(W875/同类汇总数据!H$4,0),IF(AND($G875="正式版",$H875="口腔诊所"),IFERROR(W875/同类汇总数据!H$5,0),IF(AND($G875="检查版",$H875="中西医诊所"),IFERROR(W875/同类汇总数据!H$6,0),IF(AND($G875="检查版",$H875="中医诊所"),IFERROR(W875/同类汇总数据!H$7,0),IF(AND($G875="检查版",$H875="口腔诊所"),IFERROR(W875/同类汇总数据!H$8,0),IF(AND($G875="互联网版",$H875="中西医诊所"),IFERROR(W875/同类汇总数据!H$9,0),IF(AND($G875="互联网版",$H875="中医诊所"),IFERROR(W875/同类汇总数据!H$10,0),IF(AND($G875="互联网版",$H875="口腔诊所"),IFERROR(W875/同类汇总数据!H$11,0))))))))))</f>
        <v>1.86664741319649</v>
      </c>
      <c r="AJ875" s="61">
        <f>IF(AND($G875="正式版",$H875="中西医诊所"),IFERROR(X875/同类汇总数据!I$3,0),IF(AND($G875="正式版",$H875="中医诊所"),IFERROR(X875/同类汇总数据!I$4,0),IF(AND($G875="正式版",$H875="口腔诊所"),IFERROR(X875/同类汇总数据!I$5,0),IF(AND($G875="检查版",$H875="中西医诊所"),IFERROR(X875/同类汇总数据!I$6,0),IF(AND($G875="检查版",$H875="中医诊所"),IFERROR(X875/同类汇总数据!I$7,0),IF(AND($G875="检查版",$H875="口腔诊所"),IFERROR(X875/同类汇总数据!I$8,0),IF(AND($G875="互联网版",$H875="中西医诊所"),IFERROR(X875/同类汇总数据!I$9,0),IF(AND($G875="互联网版",$H875="中医诊所"),IFERROR(X875/同类汇总数据!I$10,0),IF(AND($G875="互联网版",$H875="口腔诊所"),IFERROR(X875/同类汇总数据!I$11,0))))))))))</f>
        <v>1.8977711355788</v>
      </c>
      <c r="AK875" s="61">
        <f>IF(AND($G875="正式版",$H875="中西医诊所"),IFERROR(Y875/同类汇总数据!J$3,0),IF(AND($G875="正式版",$H875="中医诊所"),IFERROR(Y875/同类汇总数据!J$4,0),IF(AND($G875="正式版",$H875="口腔诊所"),IFERROR(Y875/同类汇总数据!J$5,0),IF(AND($G875="检查版",$H875="中西医诊所"),IFERROR(Y875/同类汇总数据!J$6,0),IF(AND($G875="检查版",$H875="中医诊所"),IFERROR(Y875/同类汇总数据!J$7,0),IF(AND($G875="检查版",$H875="口腔诊所"),IFERROR(Y875/同类汇总数据!J$8,0),IF(AND($G875="互联网版",$H875="中西医诊所"),IFERROR(Y875/同类汇总数据!J$9,0),IF(AND($G875="互联网版",$H875="中医诊所"),IFERROR(Y875/同类汇总数据!J$10,0),IF(AND($G875="互联网版",$H875="口腔诊所"),IFERROR(Y875/同类汇总数据!J$11,0))))))))))</f>
        <v>1.73936483817507</v>
      </c>
      <c r="AL875" s="62" t="str">
        <f ca="1" t="shared" si="249"/>
        <v>-</v>
      </c>
      <c r="AM875" s="62" t="str">
        <f t="shared" si="250"/>
        <v>高于同行20%</v>
      </c>
      <c r="AN875" s="5" t="str">
        <f t="shared" si="251"/>
        <v>高于同行150%</v>
      </c>
      <c r="AO875" s="63">
        <f t="shared" si="235"/>
        <v>46103.700857037</v>
      </c>
      <c r="AP875" s="5" t="str">
        <f t="shared" si="236"/>
        <v/>
      </c>
      <c r="AQ875" s="60">
        <v>45630.7922687384</v>
      </c>
    </row>
    <row r="876" ht="17" spans="1:43">
      <c r="A876" s="5">
        <f t="shared" si="245"/>
        <v>873</v>
      </c>
      <c r="B876" s="55" t="str">
        <f t="shared" si="246"/>
        <v>交易波动较大</v>
      </c>
      <c r="C876" s="2" t="str">
        <f t="shared" si="247"/>
        <v>本月交易额降超20%</v>
      </c>
      <c r="D876" s="56" t="str">
        <f t="shared" si="248"/>
        <v>-</v>
      </c>
      <c r="E876" s="84" t="s">
        <v>2360</v>
      </c>
      <c r="F876" s="58">
        <v>45630.8064631597</v>
      </c>
      <c r="G876" s="59" t="s">
        <v>38</v>
      </c>
      <c r="H876" s="59" t="s">
        <v>63</v>
      </c>
      <c r="I876" s="59" t="s">
        <v>40</v>
      </c>
      <c r="J876" s="59" t="s">
        <v>41</v>
      </c>
      <c r="K876" s="59" t="s">
        <v>2361</v>
      </c>
      <c r="L876" s="59"/>
      <c r="M876" s="60">
        <v>46103.6528819444</v>
      </c>
      <c r="N876" s="60">
        <v>46103.7216153935</v>
      </c>
      <c r="O876" s="60">
        <v>46103.7213923148</v>
      </c>
      <c r="P876" s="60">
        <v>46093.6881995949</v>
      </c>
      <c r="Q876" s="60">
        <v>46103.7216203125</v>
      </c>
      <c r="R876" s="59">
        <v>14660</v>
      </c>
      <c r="S876" s="59">
        <v>49714</v>
      </c>
      <c r="T876" s="59">
        <v>186754</v>
      </c>
      <c r="U876" s="59">
        <v>167324</v>
      </c>
      <c r="V876" s="59">
        <v>44</v>
      </c>
      <c r="W876" s="59">
        <v>139</v>
      </c>
      <c r="X876" s="59">
        <v>355</v>
      </c>
      <c r="Y876" s="59">
        <v>322</v>
      </c>
      <c r="Z876" s="59">
        <v>587.101754386</v>
      </c>
      <c r="AA876" s="59">
        <v>-0.3760793173</v>
      </c>
      <c r="AB876" s="59">
        <v>0.3891213389</v>
      </c>
      <c r="AC876" s="59">
        <v>-0.2671488885</v>
      </c>
      <c r="AD876" s="61">
        <f>IF(AND($G876="正式版",$H876="中西医诊所"),IFERROR(R876/同类汇总数据!C$3,0),IF(AND($G876="正式版",$H876="中医诊所"),IFERROR(R876/同类汇总数据!C$4,0),IF(AND($G876="正式版",$H876="口腔诊所"),IFERROR(R876/同类汇总数据!C$5,0),IF(AND($G876="检查版",$H876="中西医诊所"),IFERROR(R876/同类汇总数据!C$6,0),IF(AND($G876="检查版",$H876="中医诊所"),IFERROR(R876/同类汇总数据!C$7,0),IF(AND($G876="检查版",$H876="口腔诊所"),IFERROR(R876/同类汇总数据!C$8,0),IF(AND($G876="互联网版",$H876="中西医诊所"),IFERROR(R876/同类汇总数据!C$9,0),IF(AND($G876="互联网版",$H876="中医诊所"),IFERROR(R876/同类汇总数据!C$10,0),IF(AND($G876="互联网版",$H876="口腔诊所"),IFERROR(R876/同类汇总数据!C$11,0))))))))))</f>
        <v>1.4663601374413</v>
      </c>
      <c r="AE876" s="61">
        <f>IF(AND($G876="正式版",$H876="中西医诊所"),IFERROR(S876/同类汇总数据!D$3,0),IF(AND($G876="正式版",$H876="中医诊所"),IFERROR(S876/同类汇总数据!D$4,0),IF(AND($G876="正式版",$H876="口腔诊所"),IFERROR(S876/同类汇总数据!D$5,0),IF(AND($G876="检查版",$H876="中西医诊所"),IFERROR(S876/同类汇总数据!D$6,0),IF(AND($G876="检查版",$H876="中医诊所"),IFERROR(S876/同类汇总数据!D$7,0),IF(AND($G876="检查版",$H876="口腔诊所"),IFERROR(S876/同类汇总数据!D$8,0),IF(AND($G876="互联网版",$H876="中西医诊所"),IFERROR(S876/同类汇总数据!D$9,0),IF(AND($G876="互联网版",$H876="中医诊所"),IFERROR(S876/同类汇总数据!D$10,0),IF(AND($G876="互联网版",$H876="口腔诊所"),IFERROR(S876/同类汇总数据!D$11,0))))))))))</f>
        <v>1.14467095639386</v>
      </c>
      <c r="AF876" s="61">
        <f>IF(AND($G876="正式版",$H876="中西医诊所"),IFERROR(T876/同类汇总数据!E$3,0),IF(AND($G876="正式版",$H876="中医诊所"),IFERROR(T876/同类汇总数据!E$4,0),IF(AND($G876="正式版",$H876="口腔诊所"),IFERROR(T876/同类汇总数据!E$5,0),IF(AND($G876="检查版",$H876="中西医诊所"),IFERROR(T876/同类汇总数据!E$6,0),IF(AND($G876="检查版",$H876="中医诊所"),IFERROR(T876/同类汇总数据!E$7,0),IF(AND($G876="检查版",$H876="口腔诊所"),IFERROR(T876/同类汇总数据!E$8,0),IF(AND($G876="互联网版",$H876="中西医诊所"),IFERROR(T876/同类汇总数据!E$9,0),IF(AND($G876="互联网版",$H876="中医诊所"),IFERROR(T876/同类汇总数据!E$10,0),IF(AND($G876="互联网版",$H876="口腔诊所"),IFERROR(T876/同类汇总数据!E$11,0))))))))))</f>
        <v>1.68448740637543</v>
      </c>
      <c r="AG876" s="61">
        <f>IF(AND($G876="正式版",$H876="中西医诊所"),IFERROR(U876/同类汇总数据!F$3,0),IF(AND($G876="正式版",$H876="中医诊所"),IFERROR(U876/同类汇总数据!F$4,0),IF(AND($G876="正式版",$H876="口腔诊所"),IFERROR(U876/同类汇总数据!F$5,0),IF(AND($G876="检查版",$H876="中西医诊所"),IFERROR(U876/同类汇总数据!F$6,0),IF(AND($G876="检查版",$H876="中医诊所"),IFERROR(U876/同类汇总数据!F$7,0),IF(AND($G876="检查版",$H876="口腔诊所"),IFERROR(U876/同类汇总数据!F$8,0),IF(AND($G876="互联网版",$H876="中西医诊所"),IFERROR(U876/同类汇总数据!F$9,0),IF(AND($G876="互联网版",$H876="中医诊所"),IFERROR(U876/同类汇总数据!F$10,0),IF(AND($G876="互联网版",$H876="口腔诊所"),IFERROR(U876/同类汇总数据!F$11,0))))))))))</f>
        <v>1.67494850933447</v>
      </c>
      <c r="AH876" s="61">
        <f>IF(AND($G876="正式版",$H876="中西医诊所"),IFERROR(V876/同类汇总数据!G$3,0),IF(AND($G876="正式版",$H876="中医诊所"),IFERROR(V876/同类汇总数据!G$4,0),IF(AND($G876="正式版",$H876="口腔诊所"),IFERROR(V876/同类汇总数据!G$5,0),IF(AND($G876="检查版",$H876="中西医诊所"),IFERROR(V876/同类汇总数据!G$6,0),IF(AND($G876="检查版",$H876="中医诊所"),IFERROR(V876/同类汇总数据!G$7,0),IF(AND($G876="检查版",$H876="口腔诊所"),IFERROR(V876/同类汇总数据!G$8,0),IF(AND($G876="互联网版",$H876="中西医诊所"),IFERROR(V876/同类汇总数据!G$9,0),IF(AND($G876="互联网版",$H876="中医诊所"),IFERROR(V876/同类汇总数据!G$10,0),IF(AND($G876="互联网版",$H876="口腔诊所"),IFERROR(V876/同类汇总数据!G$11,0))))))))))</f>
        <v>3.26981956541125</v>
      </c>
      <c r="AI876" s="61">
        <f>IF(AND($G876="正式版",$H876="中西医诊所"),IFERROR(W876/同类汇总数据!H$3,0),IF(AND($G876="正式版",$H876="中医诊所"),IFERROR(W876/同类汇总数据!H$4,0),IF(AND($G876="正式版",$H876="口腔诊所"),IFERROR(W876/同类汇总数据!H$5,0),IF(AND($G876="检查版",$H876="中西医诊所"),IFERROR(W876/同类汇总数据!H$6,0),IF(AND($G876="检查版",$H876="中医诊所"),IFERROR(W876/同类汇总数据!H$7,0),IF(AND($G876="检查版",$H876="口腔诊所"),IFERROR(W876/同类汇总数据!H$8,0),IF(AND($G876="互联网版",$H876="中西医诊所"),IFERROR(W876/同类汇总数据!H$9,0),IF(AND($G876="互联网版",$H876="中医诊所"),IFERROR(W876/同类汇总数据!H$10,0),IF(AND($G876="互联网版",$H876="口腔诊所"),IFERROR(W876/同类汇总数据!H$11,0))))))))))</f>
        <v>2.44777349466333</v>
      </c>
      <c r="AJ876" s="61">
        <f>IF(AND($G876="正式版",$H876="中西医诊所"),IFERROR(X876/同类汇总数据!I$3,0),IF(AND($G876="正式版",$H876="中医诊所"),IFERROR(X876/同类汇总数据!I$4,0),IF(AND($G876="正式版",$H876="口腔诊所"),IFERROR(X876/同类汇总数据!I$5,0),IF(AND($G876="检查版",$H876="中西医诊所"),IFERROR(X876/同类汇总数据!I$6,0),IF(AND($G876="检查版",$H876="中医诊所"),IFERROR(X876/同类汇总数据!I$7,0),IF(AND($G876="检查版",$H876="口腔诊所"),IFERROR(X876/同类汇总数据!I$8,0),IF(AND($G876="互联网版",$H876="中西医诊所"),IFERROR(X876/同类汇总数据!I$9,0),IF(AND($G876="互联网版",$H876="中医诊所"),IFERROR(X876/同类汇总数据!I$10,0),IF(AND($G876="互联网版",$H876="口腔诊所"),IFERROR(X876/同类汇总数据!I$11,0))))))))))</f>
        <v>2.4061026897517</v>
      </c>
      <c r="AK876" s="61">
        <f>IF(AND($G876="正式版",$H876="中西医诊所"),IFERROR(Y876/同类汇总数据!J$3,0),IF(AND($G876="正式版",$H876="中医诊所"),IFERROR(Y876/同类汇总数据!J$4,0),IF(AND($G876="正式版",$H876="口腔诊所"),IFERROR(Y876/同类汇总数据!J$5,0),IF(AND($G876="检查版",$H876="中西医诊所"),IFERROR(Y876/同类汇总数据!J$6,0),IF(AND($G876="检查版",$H876="中医诊所"),IFERROR(Y876/同类汇总数据!J$7,0),IF(AND($G876="检查版",$H876="口腔诊所"),IFERROR(Y876/同类汇总数据!J$8,0),IF(AND($G876="互联网版",$H876="中西医诊所"),IFERROR(Y876/同类汇总数据!J$9,0),IF(AND($G876="互联网版",$H876="中医诊所"),IFERROR(Y876/同类汇总数据!J$10,0),IF(AND($G876="互联网版",$H876="口腔诊所"),IFERROR(Y876/同类汇总数据!J$11,0))))))))))</f>
        <v>2.42456916836525</v>
      </c>
      <c r="AL876" s="62" t="str">
        <f ca="1" t="shared" si="249"/>
        <v>-</v>
      </c>
      <c r="AM876" s="62" t="str">
        <f t="shared" si="250"/>
        <v/>
      </c>
      <c r="AN876" s="5" t="str">
        <f t="shared" si="251"/>
        <v>高于同行100%</v>
      </c>
      <c r="AO876" s="63">
        <f t="shared" si="235"/>
        <v>46103.7216203125</v>
      </c>
      <c r="AP876" s="5" t="str">
        <f t="shared" si="236"/>
        <v/>
      </c>
      <c r="AQ876" s="60">
        <v>45630.7927061343</v>
      </c>
    </row>
    <row r="877" ht="17" spans="1:43">
      <c r="A877" s="5">
        <f t="shared" si="245"/>
        <v>874</v>
      </c>
      <c r="B877" s="55" t="str">
        <f t="shared" si="246"/>
        <v>交易波动较大</v>
      </c>
      <c r="C877" s="2" t="str">
        <f t="shared" si="247"/>
        <v/>
      </c>
      <c r="D877" s="56" t="str">
        <f t="shared" si="248"/>
        <v>-</v>
      </c>
      <c r="E877" s="84" t="s">
        <v>2362</v>
      </c>
      <c r="F877" s="58">
        <v>45631.8292165856</v>
      </c>
      <c r="G877" s="59" t="s">
        <v>38</v>
      </c>
      <c r="H877" s="59" t="s">
        <v>63</v>
      </c>
      <c r="I877" s="59" t="s">
        <v>40</v>
      </c>
      <c r="J877" s="59" t="s">
        <v>149</v>
      </c>
      <c r="K877" s="59" t="s">
        <v>2363</v>
      </c>
      <c r="L877" s="59"/>
      <c r="M877" s="60">
        <v>46103.6895833333</v>
      </c>
      <c r="N877" s="60">
        <v>46103.7168752662</v>
      </c>
      <c r="O877" s="60"/>
      <c r="P877" s="60">
        <v>45981.6320632407</v>
      </c>
      <c r="Q877" s="60">
        <v>46103.7168804398</v>
      </c>
      <c r="R877" s="59">
        <v>9242.6</v>
      </c>
      <c r="S877" s="59">
        <v>40704.2</v>
      </c>
      <c r="T877" s="59">
        <v>136737.95</v>
      </c>
      <c r="U877" s="59">
        <v>128851.95</v>
      </c>
      <c r="V877" s="59">
        <v>13</v>
      </c>
      <c r="W877" s="59">
        <v>61</v>
      </c>
      <c r="X877" s="59">
        <v>163</v>
      </c>
      <c r="Y877" s="59">
        <v>148</v>
      </c>
      <c r="Z877" s="85" t="s">
        <v>2364</v>
      </c>
      <c r="AA877" s="59">
        <v>0.1183762962</v>
      </c>
      <c r="AB877" s="59">
        <v>-0.389720807</v>
      </c>
      <c r="AC877" s="59">
        <v>-0.0117277677</v>
      </c>
      <c r="AD877" s="61">
        <f>IF(AND($G877="正式版",$H877="中西医诊所"),IFERROR(R877/同类汇总数据!C$3,0),IF(AND($G877="正式版",$H877="中医诊所"),IFERROR(R877/同类汇总数据!C$4,0),IF(AND($G877="正式版",$H877="口腔诊所"),IFERROR(R877/同类汇总数据!C$5,0),IF(AND($G877="检查版",$H877="中西医诊所"),IFERROR(R877/同类汇总数据!C$6,0),IF(AND($G877="检查版",$H877="中医诊所"),IFERROR(R877/同类汇总数据!C$7,0),IF(AND($G877="检查版",$H877="口腔诊所"),IFERROR(R877/同类汇总数据!C$8,0),IF(AND($G877="互联网版",$H877="中西医诊所"),IFERROR(R877/同类汇总数据!C$9,0),IF(AND($G877="互联网版",$H877="中医诊所"),IFERROR(R877/同类汇总数据!C$10,0),IF(AND($G877="互联网版",$H877="口腔诊所"),IFERROR(R877/同类汇总数据!C$11,0))))))))))</f>
        <v>0.924487053636767</v>
      </c>
      <c r="AE877" s="61">
        <f>IF(AND($G877="正式版",$H877="中西医诊所"),IFERROR(S877/同类汇总数据!D$3,0),IF(AND($G877="正式版",$H877="中医诊所"),IFERROR(S877/同类汇总数据!D$4,0),IF(AND($G877="正式版",$H877="口腔诊所"),IFERROR(S877/同类汇总数据!D$5,0),IF(AND($G877="检查版",$H877="中西医诊所"),IFERROR(S877/同类汇总数据!D$6,0),IF(AND($G877="检查版",$H877="中医诊所"),IFERROR(S877/同类汇总数据!D$7,0),IF(AND($G877="检查版",$H877="口腔诊所"),IFERROR(S877/同类汇总数据!D$8,0),IF(AND($G877="互联网版",$H877="中西医诊所"),IFERROR(S877/同类汇总数据!D$9,0),IF(AND($G877="互联网版",$H877="中医诊所"),IFERROR(S877/同类汇总数据!D$10,0),IF(AND($G877="互联网版",$H877="口腔诊所"),IFERROR(S877/同类汇总数据!D$11,0))))))))))</f>
        <v>0.937219204715917</v>
      </c>
      <c r="AF877" s="61">
        <f>IF(AND($G877="正式版",$H877="中西医诊所"),IFERROR(T877/同类汇总数据!E$3,0),IF(AND($G877="正式版",$H877="中医诊所"),IFERROR(T877/同类汇总数据!E$4,0),IF(AND($G877="正式版",$H877="口腔诊所"),IFERROR(T877/同类汇总数据!E$5,0),IF(AND($G877="检查版",$H877="中西医诊所"),IFERROR(T877/同类汇总数据!E$6,0),IF(AND($G877="检查版",$H877="中医诊所"),IFERROR(T877/同类汇总数据!E$7,0),IF(AND($G877="检查版",$H877="口腔诊所"),IFERROR(T877/同类汇总数据!E$8,0),IF(AND($G877="互联网版",$H877="中西医诊所"),IFERROR(T877/同类汇总数据!E$9,0),IF(AND($G877="互联网版",$H877="中医诊所"),IFERROR(T877/同类汇总数据!E$10,0),IF(AND($G877="互联网版",$H877="口腔诊所"),IFERROR(T877/同类汇总数据!E$11,0))))))))))</f>
        <v>1.2333516537723</v>
      </c>
      <c r="AG877" s="61">
        <f>IF(AND($G877="正式版",$H877="中西医诊所"),IFERROR(U877/同类汇总数据!F$3,0),IF(AND($G877="正式版",$H877="中医诊所"),IFERROR(U877/同类汇总数据!F$4,0),IF(AND($G877="正式版",$H877="口腔诊所"),IFERROR(U877/同类汇总数据!F$5,0),IF(AND($G877="检查版",$H877="中西医诊所"),IFERROR(U877/同类汇总数据!F$6,0),IF(AND($G877="检查版",$H877="中医诊所"),IFERROR(U877/同类汇总数据!F$7,0),IF(AND($G877="检查版",$H877="口腔诊所"),IFERROR(U877/同类汇总数据!F$8,0),IF(AND($G877="互联网版",$H877="中西医诊所"),IFERROR(U877/同类汇总数据!F$9,0),IF(AND($G877="互联网版",$H877="中医诊所"),IFERROR(U877/同类汇总数据!F$10,0),IF(AND($G877="互联网版",$H877="口腔诊所"),IFERROR(U877/同类汇总数据!F$11,0))))))))))</f>
        <v>1.28983517951602</v>
      </c>
      <c r="AH877" s="61">
        <f>IF(AND($G877="正式版",$H877="中西医诊所"),IFERROR(V877/同类汇总数据!G$3,0),IF(AND($G877="正式版",$H877="中医诊所"),IFERROR(V877/同类汇总数据!G$4,0),IF(AND($G877="正式版",$H877="口腔诊所"),IFERROR(V877/同类汇总数据!G$5,0),IF(AND($G877="检查版",$H877="中西医诊所"),IFERROR(V877/同类汇总数据!G$6,0),IF(AND($G877="检查版",$H877="中医诊所"),IFERROR(V877/同类汇总数据!G$7,0),IF(AND($G877="检查版",$H877="口腔诊所"),IFERROR(V877/同类汇总数据!G$8,0),IF(AND($G877="互联网版",$H877="中西医诊所"),IFERROR(V877/同类汇总数据!G$9,0),IF(AND($G877="互联网版",$H877="中医诊所"),IFERROR(V877/同类汇总数据!G$10,0),IF(AND($G877="互联网版",$H877="口腔诊所"),IFERROR(V877/同类汇总数据!G$11,0))))))))))</f>
        <v>0.966083053416961</v>
      </c>
      <c r="AI877" s="61">
        <f>IF(AND($G877="正式版",$H877="中西医诊所"),IFERROR(W877/同类汇总数据!H$3,0),IF(AND($G877="正式版",$H877="中医诊所"),IFERROR(W877/同类汇总数据!H$4,0),IF(AND($G877="正式版",$H877="口腔诊所"),IFERROR(W877/同类汇总数据!H$5,0),IF(AND($G877="检查版",$H877="中西医诊所"),IFERROR(W877/同类汇总数据!H$6,0),IF(AND($G877="检查版",$H877="中医诊所"),IFERROR(W877/同类汇总数据!H$7,0),IF(AND($G877="检查版",$H877="口腔诊所"),IFERROR(W877/同类汇总数据!H$8,0),IF(AND($G877="互联网版",$H877="中西医诊所"),IFERROR(W877/同类汇总数据!H$9,0),IF(AND($G877="互联网版",$H877="中医诊所"),IFERROR(W877/同类汇总数据!H$10,0),IF(AND($G877="互联网版",$H877="口腔诊所"),IFERROR(W877/同类汇总数据!H$11,0))))))))))</f>
        <v>1.07420275665081</v>
      </c>
      <c r="AJ877" s="61">
        <f>IF(AND($G877="正式版",$H877="中西医诊所"),IFERROR(X877/同类汇总数据!I$3,0),IF(AND($G877="正式版",$H877="中医诊所"),IFERROR(X877/同类汇总数据!I$4,0),IF(AND($G877="正式版",$H877="口腔诊所"),IFERROR(X877/同类汇总数据!I$5,0),IF(AND($G877="检查版",$H877="中西医诊所"),IFERROR(X877/同类汇总数据!I$6,0),IF(AND($G877="检查版",$H877="中医诊所"),IFERROR(X877/同类汇总数据!I$7,0),IF(AND($G877="检查版",$H877="口腔诊所"),IFERROR(X877/同类汇总数据!I$8,0),IF(AND($G877="互联网版",$H877="中西医诊所"),IFERROR(X877/同类汇总数据!I$9,0),IF(AND($G877="互联网版",$H877="中医诊所"),IFERROR(X877/同类汇总数据!I$10,0),IF(AND($G877="互联网版",$H877="口腔诊所"),IFERROR(X877/同类汇总数据!I$11,0))))))))))</f>
        <v>1.10477391106909</v>
      </c>
      <c r="AK877" s="61">
        <f>IF(AND($G877="正式版",$H877="中西医诊所"),IFERROR(Y877/同类汇总数据!J$3,0),IF(AND($G877="正式版",$H877="中医诊所"),IFERROR(Y877/同类汇总数据!J$4,0),IF(AND($G877="正式版",$H877="口腔诊所"),IFERROR(Y877/同类汇总数据!J$5,0),IF(AND($G877="检查版",$H877="中西医诊所"),IFERROR(Y877/同类汇总数据!J$6,0),IF(AND($G877="检查版",$H877="中医诊所"),IFERROR(Y877/同类汇总数据!J$7,0),IF(AND($G877="检查版",$H877="口腔诊所"),IFERROR(Y877/同类汇总数据!J$8,0),IF(AND($G877="互联网版",$H877="中西医诊所"),IFERROR(Y877/同类汇总数据!J$9,0),IF(AND($G877="互联网版",$H877="中医诊所"),IFERROR(Y877/同类汇总数据!J$10,0),IF(AND($G877="互联网版",$H877="口腔诊所"),IFERROR(Y877/同类汇总数据!J$11,0))))))))))</f>
        <v>1.11439825129831</v>
      </c>
      <c r="AL877" s="62" t="str">
        <f ca="1" t="shared" si="249"/>
        <v>-</v>
      </c>
      <c r="AM877" s="62" t="str">
        <f t="shared" si="250"/>
        <v/>
      </c>
      <c r="AN877" s="5" t="str">
        <f t="shared" si="251"/>
        <v/>
      </c>
      <c r="AO877" s="63">
        <f t="shared" si="235"/>
        <v>46103.7168804398</v>
      </c>
      <c r="AP877" s="5" t="str">
        <f t="shared" si="236"/>
        <v/>
      </c>
      <c r="AQ877" s="60">
        <v>45630.793328588</v>
      </c>
    </row>
    <row r="878" ht="17" spans="1:43">
      <c r="A878" s="5">
        <f t="shared" si="245"/>
        <v>875</v>
      </c>
      <c r="B878" s="55" t="str">
        <f t="shared" si="246"/>
        <v>连续三月交易上升</v>
      </c>
      <c r="C878" s="2" t="str">
        <f t="shared" si="247"/>
        <v/>
      </c>
      <c r="D878" s="56" t="str">
        <f t="shared" si="248"/>
        <v>-</v>
      </c>
      <c r="E878" s="84" t="s">
        <v>2365</v>
      </c>
      <c r="F878" s="58">
        <v>45631.8307227083</v>
      </c>
      <c r="G878" s="59" t="s">
        <v>38</v>
      </c>
      <c r="H878" s="59" t="s">
        <v>63</v>
      </c>
      <c r="I878" s="59" t="s">
        <v>40</v>
      </c>
      <c r="J878" s="59" t="s">
        <v>149</v>
      </c>
      <c r="K878" s="59" t="s">
        <v>2366</v>
      </c>
      <c r="L878" s="59" t="s">
        <v>2367</v>
      </c>
      <c r="M878" s="60">
        <v>46103.424212963</v>
      </c>
      <c r="N878" s="60">
        <v>46103.4279700116</v>
      </c>
      <c r="O878" s="60">
        <v>46103.4274508218</v>
      </c>
      <c r="P878" s="60">
        <v>46064.6049570023</v>
      </c>
      <c r="Q878" s="60">
        <v>46103.4279978935</v>
      </c>
      <c r="R878" s="59">
        <v>17016</v>
      </c>
      <c r="S878" s="59">
        <v>46096</v>
      </c>
      <c r="T878" s="59">
        <v>100677.1</v>
      </c>
      <c r="U878" s="59">
        <v>90673.1</v>
      </c>
      <c r="V878" s="59">
        <v>10</v>
      </c>
      <c r="W878" s="59">
        <v>42</v>
      </c>
      <c r="X878" s="59">
        <v>127</v>
      </c>
      <c r="Y878" s="59">
        <v>119</v>
      </c>
      <c r="Z878" s="59">
        <v>855.4066037736</v>
      </c>
      <c r="AA878" s="59">
        <v>0.9528810673</v>
      </c>
      <c r="AB878" s="59">
        <v>-0.2380120735</v>
      </c>
      <c r="AC878" s="59">
        <v>0.1498472537</v>
      </c>
      <c r="AD878" s="61">
        <f>IF(AND($G878="正式版",$H878="中西医诊所"),IFERROR(R878/同类汇总数据!C$3,0),IF(AND($G878="正式版",$H878="中医诊所"),IFERROR(R878/同类汇总数据!C$4,0),IF(AND($G878="正式版",$H878="口腔诊所"),IFERROR(R878/同类汇总数据!C$5,0),IF(AND($G878="检查版",$H878="中西医诊所"),IFERROR(R878/同类汇总数据!C$6,0),IF(AND($G878="检查版",$H878="中医诊所"),IFERROR(R878/同类汇总数据!C$7,0),IF(AND($G878="检查版",$H878="口腔诊所"),IFERROR(R878/同类汇总数据!C$8,0),IF(AND($G878="互联网版",$H878="中西医诊所"),IFERROR(R878/同类汇总数据!C$9,0),IF(AND($G878="互联网版",$H878="中医诊所"),IFERROR(R878/同类汇总数据!C$10,0),IF(AND($G878="互联网版",$H878="口腔诊所"),IFERROR(R878/同类汇总数据!C$11,0))))))))))</f>
        <v>1.70201801491823</v>
      </c>
      <c r="AE878" s="61">
        <f>IF(AND($G878="正式版",$H878="中西医诊所"),IFERROR(S878/同类汇总数据!D$3,0),IF(AND($G878="正式版",$H878="中医诊所"),IFERROR(S878/同类汇总数据!D$4,0),IF(AND($G878="正式版",$H878="口腔诊所"),IFERROR(S878/同类汇总数据!D$5,0),IF(AND($G878="检查版",$H878="中西医诊所"),IFERROR(S878/同类汇总数据!D$6,0),IF(AND($G878="检查版",$H878="中医诊所"),IFERROR(S878/同类汇总数据!D$7,0),IF(AND($G878="检查版",$H878="口腔诊所"),IFERROR(S878/同类汇总数据!D$8,0),IF(AND($G878="互联网版",$H878="中西医诊所"),IFERROR(S878/同类汇总数据!D$9,0),IF(AND($G878="互联网版",$H878="中医诊所"),IFERROR(S878/同类汇总数据!D$10,0),IF(AND($G878="互联网版",$H878="口腔诊所"),IFERROR(S878/同类汇总数据!D$11,0))))))))))</f>
        <v>1.06136606199323</v>
      </c>
      <c r="AF878" s="61">
        <f>IF(AND($G878="正式版",$H878="中西医诊所"),IFERROR(T878/同类汇总数据!E$3,0),IF(AND($G878="正式版",$H878="中医诊所"),IFERROR(T878/同类汇总数据!E$4,0),IF(AND($G878="正式版",$H878="口腔诊所"),IFERROR(T878/同类汇总数据!E$5,0),IF(AND($G878="检查版",$H878="中西医诊所"),IFERROR(T878/同类汇总数据!E$6,0),IF(AND($G878="检查版",$H878="中医诊所"),IFERROR(T878/同类汇总数据!E$7,0),IF(AND($G878="检查版",$H878="口腔诊所"),IFERROR(T878/同类汇总数据!E$8,0),IF(AND($G878="互联网版",$H878="中西医诊所"),IFERROR(T878/同类汇总数据!E$9,0),IF(AND($G878="互联网版",$H878="中医诊所"),IFERROR(T878/同类汇总数据!E$10,0),IF(AND($G878="互联网版",$H878="口腔诊所"),IFERROR(T878/同类汇总数据!E$11,0))))))))))</f>
        <v>0.908089288906259</v>
      </c>
      <c r="AG878" s="61">
        <f>IF(AND($G878="正式版",$H878="中西医诊所"),IFERROR(U878/同类汇总数据!F$3,0),IF(AND($G878="正式版",$H878="中医诊所"),IFERROR(U878/同类汇总数据!F$4,0),IF(AND($G878="正式版",$H878="口腔诊所"),IFERROR(U878/同类汇总数据!F$5,0),IF(AND($G878="检查版",$H878="中西医诊所"),IFERROR(U878/同类汇总数据!F$6,0),IF(AND($G878="检查版",$H878="中医诊所"),IFERROR(U878/同类汇总数据!F$7,0),IF(AND($G878="检查版",$H878="口腔诊所"),IFERROR(U878/同类汇总数据!F$8,0),IF(AND($G878="互联网版",$H878="中西医诊所"),IFERROR(U878/同类汇总数据!F$9,0),IF(AND($G878="互联网版",$H878="中医诊所"),IFERROR(U878/同类汇总数据!F$10,0),IF(AND($G878="互联网版",$H878="口腔诊所"),IFERROR(U878/同类汇总数据!F$11,0))))))))))</f>
        <v>0.907656843499648</v>
      </c>
      <c r="AH878" s="61">
        <f>IF(AND($G878="正式版",$H878="中西医诊所"),IFERROR(V878/同类汇总数据!G$3,0),IF(AND($G878="正式版",$H878="中医诊所"),IFERROR(V878/同类汇总数据!G$4,0),IF(AND($G878="正式版",$H878="口腔诊所"),IFERROR(V878/同类汇总数据!G$5,0),IF(AND($G878="检查版",$H878="中西医诊所"),IFERROR(V878/同类汇总数据!G$6,0),IF(AND($G878="检查版",$H878="中医诊所"),IFERROR(V878/同类汇总数据!G$7,0),IF(AND($G878="检查版",$H878="口腔诊所"),IFERROR(V878/同类汇总数据!G$8,0),IF(AND($G878="互联网版",$H878="中西医诊所"),IFERROR(V878/同类汇总数据!G$9,0),IF(AND($G878="互联网版",$H878="中医诊所"),IFERROR(V878/同类汇总数据!G$10,0),IF(AND($G878="互联网版",$H878="口腔诊所"),IFERROR(V878/同类汇总数据!G$11,0))))))))))</f>
        <v>0.74314081032074</v>
      </c>
      <c r="AI878" s="61">
        <f>IF(AND($G878="正式版",$H878="中西医诊所"),IFERROR(W878/同类汇总数据!H$3,0),IF(AND($G878="正式版",$H878="中医诊所"),IFERROR(W878/同类汇总数据!H$4,0),IF(AND($G878="正式版",$H878="口腔诊所"),IFERROR(W878/同类汇总数据!H$5,0),IF(AND($G878="检查版",$H878="中西医诊所"),IFERROR(W878/同类汇总数据!H$6,0),IF(AND($G878="检查版",$H878="中医诊所"),IFERROR(W878/同类汇总数据!H$7,0),IF(AND($G878="检查版",$H878="口腔诊所"),IFERROR(W878/同类汇总数据!H$8,0),IF(AND($G878="互联网版",$H878="中西医诊所"),IFERROR(W878/同类汇总数据!H$9,0),IF(AND($G878="互联网版",$H878="中医诊所"),IFERROR(W878/同类汇总数据!H$10,0),IF(AND($G878="互联网版",$H878="口腔诊所"),IFERROR(W878/同类汇总数据!H$11,0))))))))))</f>
        <v>0.739615012775969</v>
      </c>
      <c r="AJ878" s="61">
        <f>IF(AND($G878="正式版",$H878="中西医诊所"),IFERROR(X878/同类汇总数据!I$3,0),IF(AND($G878="正式版",$H878="中医诊所"),IFERROR(X878/同类汇总数据!I$4,0),IF(AND($G878="正式版",$H878="口腔诊所"),IFERROR(X878/同类汇总数据!I$5,0),IF(AND($G878="检查版",$H878="中西医诊所"),IFERROR(X878/同类汇总数据!I$6,0),IF(AND($G878="检查版",$H878="中医诊所"),IFERROR(X878/同类汇总数据!I$7,0),IF(AND($G878="检查版",$H878="口腔诊所"),IFERROR(X878/同类汇总数据!I$8,0),IF(AND($G878="互联网版",$H878="中西医诊所"),IFERROR(X878/同类汇总数据!I$9,0),IF(AND($G878="互联网版",$H878="中医诊所"),IFERROR(X878/同类汇总数据!I$10,0),IF(AND($G878="互联网版",$H878="口腔诊所"),IFERROR(X878/同类汇总数据!I$11,0))))))))))</f>
        <v>0.8607747650661</v>
      </c>
      <c r="AK878" s="61">
        <f>IF(AND($G878="正式版",$H878="中西医诊所"),IFERROR(Y878/同类汇总数据!J$3,0),IF(AND($G878="正式版",$H878="中医诊所"),IFERROR(Y878/同类汇总数据!J$4,0),IF(AND($G878="正式版",$H878="口腔诊所"),IFERROR(Y878/同类汇总数据!J$5,0),IF(AND($G878="检查版",$H878="中西医诊所"),IFERROR(Y878/同类汇总数据!J$6,0),IF(AND($G878="检查版",$H878="中医诊所"),IFERROR(Y878/同类汇总数据!J$7,0),IF(AND($G878="检查版",$H878="口腔诊所"),IFERROR(Y878/同类汇总数据!J$8,0),IF(AND($G878="互联网版",$H878="中西医诊所"),IFERROR(Y878/同类汇总数据!J$9,0),IF(AND($G878="互联网版",$H878="中医诊所"),IFERROR(Y878/同类汇总数据!J$10,0),IF(AND($G878="互联网版",$H878="口腔诊所"),IFERROR(Y878/同类汇总数据!J$11,0))))))))))</f>
        <v>0.896036431787156</v>
      </c>
      <c r="AL878" s="62" t="str">
        <f ca="1" t="shared" si="249"/>
        <v>-</v>
      </c>
      <c r="AM878" s="62" t="str">
        <f t="shared" si="250"/>
        <v/>
      </c>
      <c r="AN878" s="5" t="str">
        <f t="shared" si="251"/>
        <v/>
      </c>
      <c r="AO878" s="63">
        <f t="shared" si="235"/>
        <v>46103.4279978935</v>
      </c>
      <c r="AP878" s="5" t="str">
        <f t="shared" si="236"/>
        <v/>
      </c>
      <c r="AQ878" s="60">
        <v>45630.7943655093</v>
      </c>
    </row>
    <row r="879" ht="17" spans="1:43">
      <c r="A879" s="5">
        <f t="shared" si="245"/>
        <v>876</v>
      </c>
      <c r="B879" s="55" t="str">
        <f t="shared" si="246"/>
        <v>无交易</v>
      </c>
      <c r="C879" s="2" t="str">
        <f t="shared" si="247"/>
        <v>本月交易额降超50%</v>
      </c>
      <c r="D879" s="56" t="str">
        <f t="shared" si="248"/>
        <v>即将流失</v>
      </c>
      <c r="E879" s="84" t="s">
        <v>2368</v>
      </c>
      <c r="F879" s="58">
        <v>45631.8359847338</v>
      </c>
      <c r="G879" s="59" t="s">
        <v>38</v>
      </c>
      <c r="H879" s="59" t="s">
        <v>63</v>
      </c>
      <c r="I879" s="59" t="s">
        <v>40</v>
      </c>
      <c r="J879" s="59" t="s">
        <v>85</v>
      </c>
      <c r="K879" s="59" t="s">
        <v>2369</v>
      </c>
      <c r="L879" s="59" t="s">
        <v>87</v>
      </c>
      <c r="M879" s="60">
        <v>46097.5528356481</v>
      </c>
      <c r="N879" s="60">
        <v>46093.5807434259</v>
      </c>
      <c r="O879" s="60">
        <v>46049.5120856829</v>
      </c>
      <c r="P879" s="60">
        <v>45856.7272365509</v>
      </c>
      <c r="Q879" s="60">
        <v>46047.673155706</v>
      </c>
      <c r="R879" s="59"/>
      <c r="S879" s="59">
        <v>824</v>
      </c>
      <c r="T879" s="59">
        <v>38679.4</v>
      </c>
      <c r="U879" s="59">
        <v>38679.4</v>
      </c>
      <c r="V879" s="59"/>
      <c r="W879" s="59">
        <v>2</v>
      </c>
      <c r="X879" s="59">
        <v>22</v>
      </c>
      <c r="Y879" s="59">
        <v>22</v>
      </c>
      <c r="Z879" s="85" t="s">
        <v>2370</v>
      </c>
      <c r="AA879" s="59">
        <v>-0.9632821482</v>
      </c>
      <c r="AB879" s="59">
        <v>0.4559102115</v>
      </c>
      <c r="AC879" s="59">
        <v>2.0454024578</v>
      </c>
      <c r="AD879" s="61">
        <f>IF(AND($G879="正式版",$H879="中西医诊所"),IFERROR(R879/同类汇总数据!C$3,0),IF(AND($G879="正式版",$H879="中医诊所"),IFERROR(R879/同类汇总数据!C$4,0),IF(AND($G879="正式版",$H879="口腔诊所"),IFERROR(R879/同类汇总数据!C$5,0),IF(AND($G879="检查版",$H879="中西医诊所"),IFERROR(R879/同类汇总数据!C$6,0),IF(AND($G879="检查版",$H879="中医诊所"),IFERROR(R879/同类汇总数据!C$7,0),IF(AND($G879="检查版",$H879="口腔诊所"),IFERROR(R879/同类汇总数据!C$8,0),IF(AND($G879="互联网版",$H879="中西医诊所"),IFERROR(R879/同类汇总数据!C$9,0),IF(AND($G879="互联网版",$H879="中医诊所"),IFERROR(R879/同类汇总数据!C$10,0),IF(AND($G879="互联网版",$H879="口腔诊所"),IFERROR(R879/同类汇总数据!C$11,0))))))))))</f>
        <v>0</v>
      </c>
      <c r="AE879" s="61">
        <f>IF(AND($G879="正式版",$H879="中西医诊所"),IFERROR(S879/同类汇总数据!D$3,0),IF(AND($G879="正式版",$H879="中医诊所"),IFERROR(S879/同类汇总数据!D$4,0),IF(AND($G879="正式版",$H879="口腔诊所"),IFERROR(S879/同类汇总数据!D$5,0),IF(AND($G879="检查版",$H879="中西医诊所"),IFERROR(S879/同类汇总数据!D$6,0),IF(AND($G879="检查版",$H879="中医诊所"),IFERROR(S879/同类汇总数据!D$7,0),IF(AND($G879="检查版",$H879="口腔诊所"),IFERROR(S879/同类汇总数据!D$8,0),IF(AND($G879="互联网版",$H879="中西医诊所"),IFERROR(S879/同类汇总数据!D$9,0),IF(AND($G879="互联网版",$H879="中医诊所"),IFERROR(S879/同类汇总数据!D$10,0),IF(AND($G879="互联网版",$H879="口腔诊所"),IFERROR(S879/同类汇总数据!D$11,0))))))))))</f>
        <v>0.0189727012123053</v>
      </c>
      <c r="AF879" s="61">
        <f>IF(AND($G879="正式版",$H879="中西医诊所"),IFERROR(T879/同类汇总数据!E$3,0),IF(AND($G879="正式版",$H879="中医诊所"),IFERROR(T879/同类汇总数据!E$4,0),IF(AND($G879="正式版",$H879="口腔诊所"),IFERROR(T879/同类汇总数据!E$5,0),IF(AND($G879="检查版",$H879="中西医诊所"),IFERROR(T879/同类汇总数据!E$6,0),IF(AND($G879="检查版",$H879="中医诊所"),IFERROR(T879/同类汇总数据!E$7,0),IF(AND($G879="检查版",$H879="口腔诊所"),IFERROR(T879/同类汇总数据!E$8,0),IF(AND($G879="互联网版",$H879="中西医诊所"),IFERROR(T879/同类汇总数据!E$9,0),IF(AND($G879="互联网版",$H879="中医诊所"),IFERROR(T879/同类汇总数据!E$10,0),IF(AND($G879="互联网版",$H879="口腔诊所"),IFERROR(T879/同类汇总数据!E$11,0))))))))))</f>
        <v>0.348881213715142</v>
      </c>
      <c r="AG879" s="61">
        <f>IF(AND($G879="正式版",$H879="中西医诊所"),IFERROR(U879/同类汇总数据!F$3,0),IF(AND($G879="正式版",$H879="中医诊所"),IFERROR(U879/同类汇总数据!F$4,0),IF(AND($G879="正式版",$H879="口腔诊所"),IFERROR(U879/同类汇总数据!F$5,0),IF(AND($G879="检查版",$H879="中西医诊所"),IFERROR(U879/同类汇总数据!F$6,0),IF(AND($G879="检查版",$H879="中医诊所"),IFERROR(U879/同类汇总数据!F$7,0),IF(AND($G879="检查版",$H879="口腔诊所"),IFERROR(U879/同类汇总数据!F$8,0),IF(AND($G879="互联网版",$H879="中西医诊所"),IFERROR(U879/同类汇总数据!F$9,0),IF(AND($G879="互联网版",$H879="中医诊所"),IFERROR(U879/同类汇总数据!F$10,0),IF(AND($G879="互联网版",$H879="口腔诊所"),IFERROR(U879/同类汇总数据!F$11,0))))))))))</f>
        <v>0.387188947024644</v>
      </c>
      <c r="AH879" s="61">
        <f>IF(AND($G879="正式版",$H879="中西医诊所"),IFERROR(V879/同类汇总数据!G$3,0),IF(AND($G879="正式版",$H879="中医诊所"),IFERROR(V879/同类汇总数据!G$4,0),IF(AND($G879="正式版",$H879="口腔诊所"),IFERROR(V879/同类汇总数据!G$5,0),IF(AND($G879="检查版",$H879="中西医诊所"),IFERROR(V879/同类汇总数据!G$6,0),IF(AND($G879="检查版",$H879="中医诊所"),IFERROR(V879/同类汇总数据!G$7,0),IF(AND($G879="检查版",$H879="口腔诊所"),IFERROR(V879/同类汇总数据!G$8,0),IF(AND($G879="互联网版",$H879="中西医诊所"),IFERROR(V879/同类汇总数据!G$9,0),IF(AND($G879="互联网版",$H879="中医诊所"),IFERROR(V879/同类汇总数据!G$10,0),IF(AND($G879="互联网版",$H879="口腔诊所"),IFERROR(V879/同类汇总数据!G$11,0))))))))))</f>
        <v>0</v>
      </c>
      <c r="AI879" s="61">
        <f>IF(AND($G879="正式版",$H879="中西医诊所"),IFERROR(W879/同类汇总数据!H$3,0),IF(AND($G879="正式版",$H879="中医诊所"),IFERROR(W879/同类汇总数据!H$4,0),IF(AND($G879="正式版",$H879="口腔诊所"),IFERROR(W879/同类汇总数据!H$5,0),IF(AND($G879="检查版",$H879="中西医诊所"),IFERROR(W879/同类汇总数据!H$6,0),IF(AND($G879="检查版",$H879="中医诊所"),IFERROR(W879/同类汇总数据!H$7,0),IF(AND($G879="检查版",$H879="口腔诊所"),IFERROR(W879/同类汇总数据!H$8,0),IF(AND($G879="互联网版",$H879="中西医诊所"),IFERROR(W879/同类汇总数据!H$9,0),IF(AND($G879="互联网版",$H879="中医诊所"),IFERROR(W879/同类汇总数据!H$10,0),IF(AND($G879="互联网版",$H879="口腔诊所"),IFERROR(W879/同类汇总数据!H$11,0))))))))))</f>
        <v>0.0352197625131414</v>
      </c>
      <c r="AJ879" s="61">
        <f>IF(AND($G879="正式版",$H879="中西医诊所"),IFERROR(X879/同类汇总数据!I$3,0),IF(AND($G879="正式版",$H879="中医诊所"),IFERROR(X879/同类汇总数据!I$4,0),IF(AND($G879="正式版",$H879="口腔诊所"),IFERROR(X879/同类汇总数据!I$5,0),IF(AND($G879="检查版",$H879="中西医诊所"),IFERROR(X879/同类汇总数据!I$6,0),IF(AND($G879="检查版",$H879="中医诊所"),IFERROR(X879/同类汇总数据!I$7,0),IF(AND($G879="检查版",$H879="口腔诊所"),IFERROR(X879/同类汇总数据!I$8,0),IF(AND($G879="互联网版",$H879="中西医诊所"),IFERROR(X879/同类汇总数据!I$9,0),IF(AND($G879="互联网版",$H879="中医诊所"),IFERROR(X879/同类汇总数据!I$10,0),IF(AND($G879="互联网版",$H879="口腔诊所"),IFERROR(X879/同类汇总数据!I$11,0))))))))))</f>
        <v>0.149110589224049</v>
      </c>
      <c r="AK879" s="61">
        <f>IF(AND($G879="正式版",$H879="中西医诊所"),IFERROR(Y879/同类汇总数据!J$3,0),IF(AND($G879="正式版",$H879="中医诊所"),IFERROR(Y879/同类汇总数据!J$4,0),IF(AND($G879="正式版",$H879="口腔诊所"),IFERROR(Y879/同类汇总数据!J$5,0),IF(AND($G879="检查版",$H879="中西医诊所"),IFERROR(Y879/同类汇总数据!J$6,0),IF(AND($G879="检查版",$H879="中医诊所"),IFERROR(Y879/同类汇总数据!J$7,0),IF(AND($G879="检查版",$H879="口腔诊所"),IFERROR(Y879/同类汇总数据!J$8,0),IF(AND($G879="互联网版",$H879="中西医诊所"),IFERROR(Y879/同类汇总数据!J$9,0),IF(AND($G879="互联网版",$H879="中医诊所"),IFERROR(Y879/同类汇总数据!J$10,0),IF(AND($G879="互联网版",$H879="口腔诊所"),IFERROR(Y879/同类汇总数据!J$11,0))))))))))</f>
        <v>0.165653794111911</v>
      </c>
      <c r="AL879" s="62" t="str">
        <f ca="1" t="shared" si="249"/>
        <v>-</v>
      </c>
      <c r="AM879" s="62" t="str">
        <f t="shared" si="250"/>
        <v>低于同行20%</v>
      </c>
      <c r="AN879" s="5" t="str">
        <f t="shared" si="251"/>
        <v>低于同行20%</v>
      </c>
      <c r="AO879" s="63">
        <f t="shared" si="235"/>
        <v>46097.5528356481</v>
      </c>
      <c r="AP879" s="5" t="str">
        <f t="shared" si="236"/>
        <v/>
      </c>
      <c r="AQ879" s="60">
        <v>45630.8064631597</v>
      </c>
    </row>
    <row r="880" ht="17" spans="1:43">
      <c r="A880" s="5">
        <f t="shared" si="245"/>
        <v>877</v>
      </c>
      <c r="B880" s="55" t="str">
        <f t="shared" si="246"/>
        <v>连续三月交易上升</v>
      </c>
      <c r="C880" s="2" t="str">
        <f t="shared" si="247"/>
        <v/>
      </c>
      <c r="D880" s="56" t="str">
        <f t="shared" si="248"/>
        <v>-</v>
      </c>
      <c r="E880" s="84" t="s">
        <v>2371</v>
      </c>
      <c r="F880" s="58">
        <v>45631.8372375579</v>
      </c>
      <c r="G880" s="59" t="s">
        <v>38</v>
      </c>
      <c r="H880" s="59" t="s">
        <v>63</v>
      </c>
      <c r="I880" s="59" t="s">
        <v>40</v>
      </c>
      <c r="J880" s="59" t="s">
        <v>85</v>
      </c>
      <c r="K880" s="59" t="s">
        <v>2372</v>
      </c>
      <c r="L880" s="59"/>
      <c r="M880" s="60">
        <v>46102.4963657407</v>
      </c>
      <c r="N880" s="60">
        <v>46102.497343044</v>
      </c>
      <c r="O880" s="60">
        <v>45787.5002246181</v>
      </c>
      <c r="P880" s="60">
        <v>45928.4650513889</v>
      </c>
      <c r="Q880" s="60">
        <v>45787.5022147801</v>
      </c>
      <c r="R880" s="59">
        <v>8920</v>
      </c>
      <c r="S880" s="59">
        <v>22074</v>
      </c>
      <c r="T880" s="59">
        <v>54605</v>
      </c>
      <c r="U880" s="59">
        <v>49307</v>
      </c>
      <c r="V880" s="59">
        <v>6</v>
      </c>
      <c r="W880" s="59">
        <v>21</v>
      </c>
      <c r="X880" s="59">
        <v>59</v>
      </c>
      <c r="Y880" s="59">
        <v>53</v>
      </c>
      <c r="Z880" s="85" t="s">
        <v>2373</v>
      </c>
      <c r="AA880" s="59">
        <v>0.5980597987</v>
      </c>
      <c r="AB880" s="59">
        <v>-0.2620472273</v>
      </c>
      <c r="AC880" s="59">
        <v>-0.3335469629</v>
      </c>
      <c r="AD880" s="61">
        <f>IF(AND($G880="正式版",$H880="中西医诊所"),IFERROR(R880/同类汇总数据!C$3,0),IF(AND($G880="正式版",$H880="中医诊所"),IFERROR(R880/同类汇总数据!C$4,0),IF(AND($G880="正式版",$H880="口腔诊所"),IFERROR(R880/同类汇总数据!C$5,0),IF(AND($G880="检查版",$H880="中西医诊所"),IFERROR(R880/同类汇总数据!C$6,0),IF(AND($G880="检查版",$H880="中医诊所"),IFERROR(R880/同类汇总数据!C$7,0),IF(AND($G880="检查版",$H880="口腔诊所"),IFERROR(R880/同类汇总数据!C$8,0),IF(AND($G880="互联网版",$H880="中西医诊所"),IFERROR(R880/同类汇总数据!C$9,0),IF(AND($G880="互联网版",$H880="中医诊所"),IFERROR(R880/同类汇总数据!C$10,0),IF(AND($G880="互联网版",$H880="口腔诊所"),IFERROR(R880/同类汇总数据!C$11,0))))))))))</f>
        <v>0.892219128647778</v>
      </c>
      <c r="AE880" s="61">
        <f>IF(AND($G880="正式版",$H880="中西医诊所"),IFERROR(S880/同类汇总数据!D$3,0),IF(AND($G880="正式版",$H880="中医诊所"),IFERROR(S880/同类汇总数据!D$4,0),IF(AND($G880="正式版",$H880="口腔诊所"),IFERROR(S880/同类汇总数据!D$5,0),IF(AND($G880="检查版",$H880="中西医诊所"),IFERROR(S880/同类汇总数据!D$6,0),IF(AND($G880="检查版",$H880="中医诊所"),IFERROR(S880/同类汇总数据!D$7,0),IF(AND($G880="检查版",$H880="口腔诊所"),IFERROR(S880/同类汇总数据!D$8,0),IF(AND($G880="互联网版",$H880="中西医诊所"),IFERROR(S880/同类汇总数据!D$9,0),IF(AND($G880="互联网版",$H880="中医诊所"),IFERROR(S880/同类汇总数据!D$10,0),IF(AND($G880="互联网版",$H880="口腔诊所"),IFERROR(S880/同类汇总数据!D$11,0))))))))))</f>
        <v>0.508256561359741</v>
      </c>
      <c r="AF880" s="61">
        <f>IF(AND($G880="正式版",$H880="中西医诊所"),IFERROR(T880/同类汇总数据!E$3,0),IF(AND($G880="正式版",$H880="中医诊所"),IFERROR(T880/同类汇总数据!E$4,0),IF(AND($G880="正式版",$H880="口腔诊所"),IFERROR(T880/同类汇总数据!E$5,0),IF(AND($G880="检查版",$H880="中西医诊所"),IFERROR(T880/同类汇总数据!E$6,0),IF(AND($G880="检查版",$H880="中医诊所"),IFERROR(T880/同类汇总数据!E$7,0),IF(AND($G880="检查版",$H880="口腔诊所"),IFERROR(T880/同类汇总数据!E$8,0),IF(AND($G880="互联网版",$H880="中西医诊所"),IFERROR(T880/同类汇总数据!E$9,0),IF(AND($G880="互联网版",$H880="中医诊所"),IFERROR(T880/同类汇总数据!E$10,0),IF(AND($G880="互联网版",$H880="口腔诊所"),IFERROR(T880/同类汇总数据!E$11,0))))))))))</f>
        <v>0.492527254169282</v>
      </c>
      <c r="AG880" s="61">
        <f>IF(AND($G880="正式版",$H880="中西医诊所"),IFERROR(U880/同类汇总数据!F$3,0),IF(AND($G880="正式版",$H880="中医诊所"),IFERROR(U880/同类汇总数据!F$4,0),IF(AND($G880="正式版",$H880="口腔诊所"),IFERROR(U880/同类汇总数据!F$5,0),IF(AND($G880="检查版",$H880="中西医诊所"),IFERROR(U880/同类汇总数据!F$6,0),IF(AND($G880="检查版",$H880="中医诊所"),IFERROR(U880/同类汇总数据!F$7,0),IF(AND($G880="检查版",$H880="口腔诊所"),IFERROR(U880/同类汇总数据!F$8,0),IF(AND($G880="互联网版",$H880="中西医诊所"),IFERROR(U880/同类汇总数据!F$9,0),IF(AND($G880="互联网版",$H880="中医诊所"),IFERROR(U880/同类汇总数据!F$10,0),IF(AND($G880="互联网版",$H880="口腔诊所"),IFERROR(U880/同类汇总数据!F$11,0))))))))))</f>
        <v>0.493573463159825</v>
      </c>
      <c r="AH880" s="61">
        <f>IF(AND($G880="正式版",$H880="中西医诊所"),IFERROR(V880/同类汇总数据!G$3,0),IF(AND($G880="正式版",$H880="中医诊所"),IFERROR(V880/同类汇总数据!G$4,0),IF(AND($G880="正式版",$H880="口腔诊所"),IFERROR(V880/同类汇总数据!G$5,0),IF(AND($G880="检查版",$H880="中西医诊所"),IFERROR(V880/同类汇总数据!G$6,0),IF(AND($G880="检查版",$H880="中医诊所"),IFERROR(V880/同类汇总数据!G$7,0),IF(AND($G880="检查版",$H880="口腔诊所"),IFERROR(V880/同类汇总数据!G$8,0),IF(AND($G880="互联网版",$H880="中西医诊所"),IFERROR(V880/同类汇总数据!G$9,0),IF(AND($G880="互联网版",$H880="中医诊所"),IFERROR(V880/同类汇总数据!G$10,0),IF(AND($G880="互联网版",$H880="口腔诊所"),IFERROR(V880/同类汇总数据!G$11,0))))))))))</f>
        <v>0.445884486192444</v>
      </c>
      <c r="AI880" s="61">
        <f>IF(AND($G880="正式版",$H880="中西医诊所"),IFERROR(W880/同类汇总数据!H$3,0),IF(AND($G880="正式版",$H880="中医诊所"),IFERROR(W880/同类汇总数据!H$4,0),IF(AND($G880="正式版",$H880="口腔诊所"),IFERROR(W880/同类汇总数据!H$5,0),IF(AND($G880="检查版",$H880="中西医诊所"),IFERROR(W880/同类汇总数据!H$6,0),IF(AND($G880="检查版",$H880="中医诊所"),IFERROR(W880/同类汇总数据!H$7,0),IF(AND($G880="检查版",$H880="口腔诊所"),IFERROR(W880/同类汇总数据!H$8,0),IF(AND($G880="互联网版",$H880="中西医诊所"),IFERROR(W880/同类汇总数据!H$9,0),IF(AND($G880="互联网版",$H880="中医诊所"),IFERROR(W880/同类汇总数据!H$10,0),IF(AND($G880="互联网版",$H880="口腔诊所"),IFERROR(W880/同类汇总数据!H$11,0))))))))))</f>
        <v>0.369807506387984</v>
      </c>
      <c r="AJ880" s="61">
        <f>IF(AND($G880="正式版",$H880="中西医诊所"),IFERROR(X880/同类汇总数据!I$3,0),IF(AND($G880="正式版",$H880="中医诊所"),IFERROR(X880/同类汇总数据!I$4,0),IF(AND($G880="正式版",$H880="口腔诊所"),IFERROR(X880/同类汇总数据!I$5,0),IF(AND($G880="检查版",$H880="中西医诊所"),IFERROR(X880/同类汇总数据!I$6,0),IF(AND($G880="检查版",$H880="中医诊所"),IFERROR(X880/同类汇总数据!I$7,0),IF(AND($G880="检查版",$H880="口腔诊所"),IFERROR(X880/同类汇总数据!I$8,0),IF(AND($G880="互联网版",$H880="中西医诊所"),IFERROR(X880/同类汇总数据!I$9,0),IF(AND($G880="互联网版",$H880="中医诊所"),IFERROR(X880/同类汇总数据!I$10,0),IF(AND($G880="互联网版",$H880="口腔诊所"),IFERROR(X880/同类汇总数据!I$11,0))))))))))</f>
        <v>0.399887489282676</v>
      </c>
      <c r="AK880" s="61">
        <f>IF(AND($G880="正式版",$H880="中西医诊所"),IFERROR(Y880/同类汇总数据!J$3,0),IF(AND($G880="正式版",$H880="中医诊所"),IFERROR(Y880/同类汇总数据!J$4,0),IF(AND($G880="正式版",$H880="口腔诊所"),IFERROR(Y880/同类汇总数据!J$5,0),IF(AND($G880="检查版",$H880="中西医诊所"),IFERROR(Y880/同类汇总数据!J$6,0),IF(AND($G880="检查版",$H880="中医诊所"),IFERROR(Y880/同类汇总数据!J$7,0),IF(AND($G880="检查版",$H880="口腔诊所"),IFERROR(Y880/同类汇总数据!J$8,0),IF(AND($G880="互联网版",$H880="中西医诊所"),IFERROR(Y880/同类汇总数据!J$9,0),IF(AND($G880="互联网版",$H880="中医诊所"),IFERROR(Y880/同类汇总数据!J$10,0),IF(AND($G880="互联网版",$H880="口腔诊所"),IFERROR(Y880/同类汇总数据!J$11,0))))))))))</f>
        <v>0.399075049451422</v>
      </c>
      <c r="AL880" s="62" t="str">
        <f ca="1" t="shared" si="249"/>
        <v>-</v>
      </c>
      <c r="AM880" s="62" t="str">
        <f t="shared" si="250"/>
        <v/>
      </c>
      <c r="AN880" s="5" t="str">
        <f t="shared" si="251"/>
        <v>低于同行50%</v>
      </c>
      <c r="AO880" s="63">
        <f t="shared" si="235"/>
        <v>46102.497343044</v>
      </c>
      <c r="AP880" s="5" t="str">
        <f t="shared" si="236"/>
        <v/>
      </c>
      <c r="AQ880" s="60">
        <v>45631.8292165856</v>
      </c>
    </row>
    <row r="881" ht="17" spans="1:43">
      <c r="A881" s="5">
        <f t="shared" si="245"/>
        <v>878</v>
      </c>
      <c r="B881" s="55" t="str">
        <f t="shared" si="246"/>
        <v>连续三月交易上升</v>
      </c>
      <c r="C881" s="2" t="str">
        <f t="shared" si="247"/>
        <v/>
      </c>
      <c r="D881" s="56" t="str">
        <f t="shared" si="248"/>
        <v>-</v>
      </c>
      <c r="E881" s="84" t="s">
        <v>2374</v>
      </c>
      <c r="F881" s="58">
        <v>45631.8483246412</v>
      </c>
      <c r="G881" s="59" t="s">
        <v>38</v>
      </c>
      <c r="H881" s="59" t="s">
        <v>39</v>
      </c>
      <c r="I881" s="59"/>
      <c r="J881" s="59"/>
      <c r="K881" s="59" t="s">
        <v>2375</v>
      </c>
      <c r="L881" s="59"/>
      <c r="M881" s="60">
        <v>46104.3260532407</v>
      </c>
      <c r="N881" s="60">
        <v>46104.3865747338</v>
      </c>
      <c r="O881" s="60">
        <v>46104.3955495718</v>
      </c>
      <c r="P881" s="60">
        <v>46102.5990819213</v>
      </c>
      <c r="Q881" s="60">
        <v>46104.3866148495</v>
      </c>
      <c r="R881" s="59">
        <v>27635.91</v>
      </c>
      <c r="S881" s="59">
        <v>98881.51</v>
      </c>
      <c r="T881" s="59">
        <v>212627.98</v>
      </c>
      <c r="U881" s="59">
        <v>196231.01</v>
      </c>
      <c r="V881" s="59">
        <v>135</v>
      </c>
      <c r="W881" s="59">
        <v>491</v>
      </c>
      <c r="X881" s="59">
        <v>1364</v>
      </c>
      <c r="Y881" s="59">
        <v>1233</v>
      </c>
      <c r="Z881" s="59">
        <v>291.1439317507</v>
      </c>
      <c r="AA881" s="59">
        <v>0.6496971347</v>
      </c>
      <c r="AB881" s="59">
        <v>0.1139606016</v>
      </c>
      <c r="AC881" s="59">
        <v>-0.2254528401</v>
      </c>
      <c r="AD881" s="61">
        <f>IF(AND($G881="正式版",$H881="中西医诊所"),IFERROR(R881/同类汇总数据!C$3,0),IF(AND($G881="正式版",$H881="中医诊所"),IFERROR(R881/同类汇总数据!C$4,0),IF(AND($G881="正式版",$H881="口腔诊所"),IFERROR(R881/同类汇总数据!C$5,0),IF(AND($G881="检查版",$H881="中西医诊所"),IFERROR(R881/同类汇总数据!C$6,0),IF(AND($G881="检查版",$H881="中医诊所"),IFERROR(R881/同类汇总数据!C$7,0),IF(AND($G881="检查版",$H881="口腔诊所"),IFERROR(R881/同类汇总数据!C$8,0),IF(AND($G881="互联网版",$H881="中西医诊所"),IFERROR(R881/同类汇总数据!C$9,0),IF(AND($G881="互联网版",$H881="中医诊所"),IFERROR(R881/同类汇总数据!C$10,0),IF(AND($G881="互联网版",$H881="口腔诊所"),IFERROR(R881/同类汇总数据!C$11,0))))))))))</f>
        <v>3.01973982438966</v>
      </c>
      <c r="AE881" s="61">
        <f>IF(AND($G881="正式版",$H881="中西医诊所"),IFERROR(S881/同类汇总数据!D$3,0),IF(AND($G881="正式版",$H881="中医诊所"),IFERROR(S881/同类汇总数据!D$4,0),IF(AND($G881="正式版",$H881="口腔诊所"),IFERROR(S881/同类汇总数据!D$5,0),IF(AND($G881="检查版",$H881="中西医诊所"),IFERROR(S881/同类汇总数据!D$6,0),IF(AND($G881="检查版",$H881="中医诊所"),IFERROR(S881/同类汇总数据!D$7,0),IF(AND($G881="检查版",$H881="口腔诊所"),IFERROR(S881/同类汇总数据!D$8,0),IF(AND($G881="互联网版",$H881="中西医诊所"),IFERROR(S881/同类汇总数据!D$9,0),IF(AND($G881="互联网版",$H881="中医诊所"),IFERROR(S881/同类汇总数据!D$10,0),IF(AND($G881="互联网版",$H881="口腔诊所"),IFERROR(S881/同类汇总数据!D$11,0))))))))))</f>
        <v>2.71029247282918</v>
      </c>
      <c r="AF881" s="61">
        <f>IF(AND($G881="正式版",$H881="中西医诊所"),IFERROR(T881/同类汇总数据!E$3,0),IF(AND($G881="正式版",$H881="中医诊所"),IFERROR(T881/同类汇总数据!E$4,0),IF(AND($G881="正式版",$H881="口腔诊所"),IFERROR(T881/同类汇总数据!E$5,0),IF(AND($G881="检查版",$H881="中西医诊所"),IFERROR(T881/同类汇总数据!E$6,0),IF(AND($G881="检查版",$H881="中医诊所"),IFERROR(T881/同类汇总数据!E$7,0),IF(AND($G881="检查版",$H881="口腔诊所"),IFERROR(T881/同类汇总数据!E$8,0),IF(AND($G881="互联网版",$H881="中西医诊所"),IFERROR(T881/同类汇总数据!E$9,0),IF(AND($G881="互联网版",$H881="中医诊所"),IFERROR(T881/同类汇总数据!E$10,0),IF(AND($G881="互联网版",$H881="口腔诊所"),IFERROR(T881/同类汇总数据!E$11,0))))))))))</f>
        <v>1.94863796460042</v>
      </c>
      <c r="AG881" s="61">
        <f>IF(AND($G881="正式版",$H881="中西医诊所"),IFERROR(U881/同类汇总数据!F$3,0),IF(AND($G881="正式版",$H881="中医诊所"),IFERROR(U881/同类汇总数据!F$4,0),IF(AND($G881="正式版",$H881="口腔诊所"),IFERROR(U881/同类汇总数据!F$5,0),IF(AND($G881="检查版",$H881="中西医诊所"),IFERROR(U881/同类汇总数据!F$6,0),IF(AND($G881="检查版",$H881="中医诊所"),IFERROR(U881/同类汇总数据!F$7,0),IF(AND($G881="检查版",$H881="口腔诊所"),IFERROR(U881/同类汇总数据!F$8,0),IF(AND($G881="互联网版",$H881="中西医诊所"),IFERROR(U881/同类汇总数据!F$9,0),IF(AND($G881="互联网版",$H881="中医诊所"),IFERROR(U881/同类汇总数据!F$10,0),IF(AND($G881="互联网版",$H881="口腔诊所"),IFERROR(U881/同类汇总数据!F$11,0))))))))))</f>
        <v>2.04571001663544</v>
      </c>
      <c r="AH881" s="61">
        <f>IF(AND($G881="正式版",$H881="中西医诊所"),IFERROR(V881/同类汇总数据!G$3,0),IF(AND($G881="正式版",$H881="中医诊所"),IFERROR(V881/同类汇总数据!G$4,0),IF(AND($G881="正式版",$H881="口腔诊所"),IFERROR(V881/同类汇总数据!G$5,0),IF(AND($G881="检查版",$H881="中西医诊所"),IFERROR(V881/同类汇总数据!G$6,0),IF(AND($G881="检查版",$H881="中医诊所"),IFERROR(V881/同类汇总数据!G$7,0),IF(AND($G881="检查版",$H881="口腔诊所"),IFERROR(V881/同类汇总数据!G$8,0),IF(AND($G881="互联网版",$H881="中西医诊所"),IFERROR(V881/同类汇总数据!G$9,0),IF(AND($G881="互联网版",$H881="中医诊所"),IFERROR(V881/同类汇总数据!G$10,0),IF(AND($G881="互联网版",$H881="口腔诊所"),IFERROR(V881/同类汇总数据!G$11,0))))))))))</f>
        <v>1.42403410930886</v>
      </c>
      <c r="AI881" s="61">
        <f>IF(AND($G881="正式版",$H881="中西医诊所"),IFERROR(W881/同类汇总数据!H$3,0),IF(AND($G881="正式版",$H881="中医诊所"),IFERROR(W881/同类汇总数据!H$4,0),IF(AND($G881="正式版",$H881="口腔诊所"),IFERROR(W881/同类汇总数据!H$5,0),IF(AND($G881="检查版",$H881="中西医诊所"),IFERROR(W881/同类汇总数据!H$6,0),IF(AND($G881="检查版",$H881="中医诊所"),IFERROR(W881/同类汇总数据!H$7,0),IF(AND($G881="检查版",$H881="口腔诊所"),IFERROR(W881/同类汇总数据!H$8,0),IF(AND($G881="互联网版",$H881="中西医诊所"),IFERROR(W881/同类汇总数据!H$9,0),IF(AND($G881="互联网版",$H881="中医诊所"),IFERROR(W881/同类汇总数据!H$10,0),IF(AND($G881="互联网版",$H881="口腔诊所"),IFERROR(W881/同类汇总数据!H$11,0))))))))))</f>
        <v>1.34288614951054</v>
      </c>
      <c r="AJ881" s="61">
        <f>IF(AND($G881="正式版",$H881="中西医诊所"),IFERROR(X881/同类汇总数据!I$3,0),IF(AND($G881="正式版",$H881="中医诊所"),IFERROR(X881/同类汇总数据!I$4,0),IF(AND($G881="正式版",$H881="口腔诊所"),IFERROR(X881/同类汇总数据!I$5,0),IF(AND($G881="检查版",$H881="中西医诊所"),IFERROR(X881/同类汇总数据!I$6,0),IF(AND($G881="检查版",$H881="中医诊所"),IFERROR(X881/同类汇总数据!I$7,0),IF(AND($G881="检查版",$H881="口腔诊所"),IFERROR(X881/同类汇总数据!I$8,0),IF(AND($G881="互联网版",$H881="中西医诊所"),IFERROR(X881/同类汇总数据!I$9,0),IF(AND($G881="互联网版",$H881="中医诊所"),IFERROR(X881/同类汇总数据!I$10,0),IF(AND($G881="互联网版",$H881="口腔诊所"),IFERROR(X881/同类汇总数据!I$11,0))))))))))</f>
        <v>1.20610846186774</v>
      </c>
      <c r="AK881" s="61">
        <f>IF(AND($G881="正式版",$H881="中西医诊所"),IFERROR(Y881/同类汇总数据!J$3,0),IF(AND($G881="正式版",$H881="中医诊所"),IFERROR(Y881/同类汇总数据!J$4,0),IF(AND($G881="正式版",$H881="口腔诊所"),IFERROR(Y881/同类汇总数据!J$5,0),IF(AND($G881="检查版",$H881="中西医诊所"),IFERROR(Y881/同类汇总数据!J$6,0),IF(AND($G881="检查版",$H881="中医诊所"),IFERROR(Y881/同类汇总数据!J$7,0),IF(AND($G881="检查版",$H881="口腔诊所"),IFERROR(Y881/同类汇总数据!J$8,0),IF(AND($G881="互联网版",$H881="中西医诊所"),IFERROR(Y881/同类汇总数据!J$9,0),IF(AND($G881="互联网版",$H881="中医诊所"),IFERROR(Y881/同类汇总数据!J$10,0),IF(AND($G881="互联网版",$H881="口腔诊所"),IFERROR(Y881/同类汇总数据!J$11,0))))))))))</f>
        <v>1.23203605499058</v>
      </c>
      <c r="AL881" s="62" t="str">
        <f ca="1" t="shared" si="249"/>
        <v>-</v>
      </c>
      <c r="AM881" s="62" t="str">
        <f t="shared" si="250"/>
        <v>高于同行100%</v>
      </c>
      <c r="AN881" s="5" t="str">
        <f t="shared" si="251"/>
        <v>高于同行20%</v>
      </c>
      <c r="AO881" s="63">
        <f t="shared" si="235"/>
        <v>46104.3955495718</v>
      </c>
      <c r="AP881" s="5" t="str">
        <f t="shared" si="236"/>
        <v/>
      </c>
      <c r="AQ881" s="60">
        <v>45631.8307227083</v>
      </c>
    </row>
    <row r="882" ht="17" spans="1:43">
      <c r="A882" s="5">
        <f t="shared" si="245"/>
        <v>879</v>
      </c>
      <c r="B882" s="55" t="str">
        <f t="shared" si="246"/>
        <v>交易波动较大</v>
      </c>
      <c r="C882" s="2" t="str">
        <f t="shared" si="247"/>
        <v>本月交易额降超20%</v>
      </c>
      <c r="D882" s="56" t="str">
        <f t="shared" si="248"/>
        <v>-</v>
      </c>
      <c r="E882" s="84" t="s">
        <v>2376</v>
      </c>
      <c r="F882" s="58">
        <v>45632.5940568403</v>
      </c>
      <c r="G882" s="59" t="s">
        <v>38</v>
      </c>
      <c r="H882" s="59" t="s">
        <v>63</v>
      </c>
      <c r="I882" s="59" t="s">
        <v>40</v>
      </c>
      <c r="J882" s="59" t="s">
        <v>149</v>
      </c>
      <c r="K882" s="59" t="s">
        <v>2377</v>
      </c>
      <c r="L882" s="59"/>
      <c r="M882" s="60">
        <v>46103.4810185185</v>
      </c>
      <c r="N882" s="60">
        <v>46103.6091986458</v>
      </c>
      <c r="O882" s="60"/>
      <c r="P882" s="60">
        <v>45776.5758196644</v>
      </c>
      <c r="Q882" s="60">
        <v>46007.5036765394</v>
      </c>
      <c r="R882" s="59">
        <v>700</v>
      </c>
      <c r="S882" s="59">
        <v>4620</v>
      </c>
      <c r="T882" s="59">
        <v>22403.4</v>
      </c>
      <c r="U882" s="59">
        <v>19215.4</v>
      </c>
      <c r="V882" s="59">
        <v>3</v>
      </c>
      <c r="W882" s="59">
        <v>14</v>
      </c>
      <c r="X882" s="59">
        <v>55</v>
      </c>
      <c r="Y882" s="59">
        <v>45</v>
      </c>
      <c r="Z882" s="59">
        <v>457.5095238095</v>
      </c>
      <c r="AA882" s="59">
        <v>-0.3109003043</v>
      </c>
      <c r="AB882" s="59">
        <v>-0.3948551313</v>
      </c>
      <c r="AC882" s="59">
        <v>-0.6247612209</v>
      </c>
      <c r="AD882" s="61">
        <f>IF(AND($G882="正式版",$H882="中西医诊所"),IFERROR(R882/同类汇总数据!C$3,0),IF(AND($G882="正式版",$H882="中医诊所"),IFERROR(R882/同类汇总数据!C$4,0),IF(AND($G882="正式版",$H882="口腔诊所"),IFERROR(R882/同类汇总数据!C$5,0),IF(AND($G882="检查版",$H882="中西医诊所"),IFERROR(R882/同类汇总数据!C$6,0),IF(AND($G882="检查版",$H882="中医诊所"),IFERROR(R882/同类汇总数据!C$7,0),IF(AND($G882="检查版",$H882="口腔诊所"),IFERROR(R882/同类汇总数据!C$8,0),IF(AND($G882="互联网版",$H882="中西医诊所"),IFERROR(R882/同类汇总数据!C$9,0),IF(AND($G882="互联网版",$H882="中医诊所"),IFERROR(R882/同类汇总数据!C$10,0),IF(AND($G882="互联网版",$H882="口腔诊所"),IFERROR(R882/同类汇总数据!C$11,0))))))))))</f>
        <v>0.0700171961943324</v>
      </c>
      <c r="AE882" s="61">
        <f>IF(AND($G882="正式版",$H882="中西医诊所"),IFERROR(S882/同类汇总数据!D$3,0),IF(AND($G882="正式版",$H882="中医诊所"),IFERROR(S882/同类汇总数据!D$4,0),IF(AND($G882="正式版",$H882="口腔诊所"),IFERROR(S882/同类汇总数据!D$5,0),IF(AND($G882="检查版",$H882="中西医诊所"),IFERROR(S882/同类汇总数据!D$6,0),IF(AND($G882="检查版",$H882="中医诊所"),IFERROR(S882/同类汇总数据!D$7,0),IF(AND($G882="检查版",$H882="口腔诊所"),IFERROR(S882/同类汇总数据!D$8,0),IF(AND($G882="互联网版",$H882="中西医诊所"),IFERROR(S882/同类汇总数据!D$9,0),IF(AND($G882="互联网版",$H882="中医诊所"),IFERROR(S882/同类汇总数据!D$10,0),IF(AND($G882="互联网版",$H882="口腔诊所"),IFERROR(S882/同类汇总数据!D$11,0))))))))))</f>
        <v>0.10637606747676</v>
      </c>
      <c r="AF882" s="61">
        <f>IF(AND($G882="正式版",$H882="中西医诊所"),IFERROR(T882/同类汇总数据!E$3,0),IF(AND($G882="正式版",$H882="中医诊所"),IFERROR(T882/同类汇总数据!E$4,0),IF(AND($G882="正式版",$H882="口腔诊所"),IFERROR(T882/同类汇总数据!E$5,0),IF(AND($G882="检查版",$H882="中西医诊所"),IFERROR(T882/同类汇总数据!E$6,0),IF(AND($G882="检查版",$H882="中医诊所"),IFERROR(T882/同类汇总数据!E$7,0),IF(AND($G882="检查版",$H882="口腔诊所"),IFERROR(T882/同类汇总数据!E$8,0),IF(AND($G882="互联网版",$H882="中西医诊所"),IFERROR(T882/同类汇总数据!E$9,0),IF(AND($G882="互联网版",$H882="中医诊所"),IFERROR(T882/同类汇总数据!E$10,0),IF(AND($G882="互联网版",$H882="口腔诊所"),IFERROR(T882/同类汇总数据!E$11,0))))))))))</f>
        <v>0.202074628441646</v>
      </c>
      <c r="AG882" s="61">
        <f>IF(AND($G882="正式版",$H882="中西医诊所"),IFERROR(U882/同类汇总数据!F$3,0),IF(AND($G882="正式版",$H882="中医诊所"),IFERROR(U882/同类汇总数据!F$4,0),IF(AND($G882="正式版",$H882="口腔诊所"),IFERROR(U882/同类汇总数据!F$5,0),IF(AND($G882="检查版",$H882="中西医诊所"),IFERROR(U882/同类汇总数据!F$6,0),IF(AND($G882="检查版",$H882="中医诊所"),IFERROR(U882/同类汇总数据!F$7,0),IF(AND($G882="检查版",$H882="口腔诊所"),IFERROR(U882/同类汇总数据!F$8,0),IF(AND($G882="互联网版",$H882="中西医诊所"),IFERROR(U882/同类汇总数据!F$9,0),IF(AND($G882="互联网版",$H882="中医诊所"),IFERROR(U882/同类汇总数据!F$10,0),IF(AND($G882="互联网版",$H882="口腔诊所"),IFERROR(U882/同类汇总数据!F$11,0))))))))))</f>
        <v>0.192350204311787</v>
      </c>
      <c r="AH882" s="61">
        <f>IF(AND($G882="正式版",$H882="中西医诊所"),IFERROR(V882/同类汇总数据!G$3,0),IF(AND($G882="正式版",$H882="中医诊所"),IFERROR(V882/同类汇总数据!G$4,0),IF(AND($G882="正式版",$H882="口腔诊所"),IFERROR(V882/同类汇总数据!G$5,0),IF(AND($G882="检查版",$H882="中西医诊所"),IFERROR(V882/同类汇总数据!G$6,0),IF(AND($G882="检查版",$H882="中医诊所"),IFERROR(V882/同类汇总数据!G$7,0),IF(AND($G882="检查版",$H882="口腔诊所"),IFERROR(V882/同类汇总数据!G$8,0),IF(AND($G882="互联网版",$H882="中西医诊所"),IFERROR(V882/同类汇总数据!G$9,0),IF(AND($G882="互联网版",$H882="中医诊所"),IFERROR(V882/同类汇总数据!G$10,0),IF(AND($G882="互联网版",$H882="口腔诊所"),IFERROR(V882/同类汇总数据!G$11,0))))))))))</f>
        <v>0.222942243096222</v>
      </c>
      <c r="AI882" s="61">
        <f>IF(AND($G882="正式版",$H882="中西医诊所"),IFERROR(W882/同类汇总数据!H$3,0),IF(AND($G882="正式版",$H882="中医诊所"),IFERROR(W882/同类汇总数据!H$4,0),IF(AND($G882="正式版",$H882="口腔诊所"),IFERROR(W882/同类汇总数据!H$5,0),IF(AND($G882="检查版",$H882="中西医诊所"),IFERROR(W882/同类汇总数据!H$6,0),IF(AND($G882="检查版",$H882="中医诊所"),IFERROR(W882/同类汇总数据!H$7,0),IF(AND($G882="检查版",$H882="口腔诊所"),IFERROR(W882/同类汇总数据!H$8,0),IF(AND($G882="互联网版",$H882="中西医诊所"),IFERROR(W882/同类汇总数据!H$9,0),IF(AND($G882="互联网版",$H882="中医诊所"),IFERROR(W882/同类汇总数据!H$10,0),IF(AND($G882="互联网版",$H882="口腔诊所"),IFERROR(W882/同类汇总数据!H$11,0))))))))))</f>
        <v>0.24653833759199</v>
      </c>
      <c r="AJ882" s="61">
        <f>IF(AND($G882="正式版",$H882="中西医诊所"),IFERROR(X882/同类汇总数据!I$3,0),IF(AND($G882="正式版",$H882="中医诊所"),IFERROR(X882/同类汇总数据!I$4,0),IF(AND($G882="正式版",$H882="口腔诊所"),IFERROR(X882/同类汇总数据!I$5,0),IF(AND($G882="检查版",$H882="中西医诊所"),IFERROR(X882/同类汇总数据!I$6,0),IF(AND($G882="检查版",$H882="中医诊所"),IFERROR(X882/同类汇总数据!I$7,0),IF(AND($G882="检查版",$H882="口腔诊所"),IFERROR(X882/同类汇总数据!I$8,0),IF(AND($G882="互联网版",$H882="中西医诊所"),IFERROR(X882/同类汇总数据!I$9,0),IF(AND($G882="互联网版",$H882="中医诊所"),IFERROR(X882/同类汇总数据!I$10,0),IF(AND($G882="互联网版",$H882="口腔诊所"),IFERROR(X882/同类汇总数据!I$11,0))))))))))</f>
        <v>0.372776473060122</v>
      </c>
      <c r="AK882" s="61">
        <f>IF(AND($G882="正式版",$H882="中西医诊所"),IFERROR(Y882/同类汇总数据!J$3,0),IF(AND($G882="正式版",$H882="中医诊所"),IFERROR(Y882/同类汇总数据!J$4,0),IF(AND($G882="正式版",$H882="口腔诊所"),IFERROR(Y882/同类汇总数据!J$5,0),IF(AND($G882="检查版",$H882="中西医诊所"),IFERROR(Y882/同类汇总数据!J$6,0),IF(AND($G882="检查版",$H882="中医诊所"),IFERROR(Y882/同类汇总数据!J$7,0),IF(AND($G882="检查版",$H882="口腔诊所"),IFERROR(Y882/同类汇总数据!J$8,0),IF(AND($G882="互联网版",$H882="中西医诊所"),IFERROR(Y882/同类汇总数据!J$9,0),IF(AND($G882="互联网版",$H882="中医诊所"),IFERROR(Y882/同类汇总数据!J$10,0),IF(AND($G882="互联网版",$H882="口腔诊所"),IFERROR(Y882/同类汇总数据!J$11,0))))))))))</f>
        <v>0.338837306138</v>
      </c>
      <c r="AL882" s="62" t="str">
        <f ca="1" t="shared" si="249"/>
        <v>-</v>
      </c>
      <c r="AM882" s="62" t="str">
        <f t="shared" si="250"/>
        <v>低于同行20%</v>
      </c>
      <c r="AN882" s="5" t="str">
        <f t="shared" si="251"/>
        <v>低于同行50%</v>
      </c>
      <c r="AO882" s="63">
        <f t="shared" si="235"/>
        <v>46103.6091986458</v>
      </c>
      <c r="AP882" s="5" t="str">
        <f t="shared" si="236"/>
        <v/>
      </c>
      <c r="AQ882" s="60">
        <v>45631.8359847338</v>
      </c>
    </row>
    <row r="883" ht="17" spans="1:43">
      <c r="A883" s="5">
        <f t="shared" si="245"/>
        <v>880</v>
      </c>
      <c r="B883" s="55" t="str">
        <f t="shared" si="246"/>
        <v>交易波动较大</v>
      </c>
      <c r="C883" s="2" t="str">
        <f t="shared" si="247"/>
        <v/>
      </c>
      <c r="D883" s="56" t="str">
        <f t="shared" si="248"/>
        <v>-</v>
      </c>
      <c r="E883" s="84" t="s">
        <v>2378</v>
      </c>
      <c r="F883" s="58">
        <v>45632.6522119676</v>
      </c>
      <c r="G883" s="59" t="s">
        <v>38</v>
      </c>
      <c r="H883" s="59" t="s">
        <v>39</v>
      </c>
      <c r="I883" s="59"/>
      <c r="J883" s="59"/>
      <c r="K883" s="59" t="s">
        <v>2379</v>
      </c>
      <c r="L883" s="59"/>
      <c r="M883" s="60">
        <v>46104.2876736111</v>
      </c>
      <c r="N883" s="60">
        <v>46104.3912004167</v>
      </c>
      <c r="O883" s="60">
        <v>46104.3903352083</v>
      </c>
      <c r="P883" s="60">
        <v>46099.7377165394</v>
      </c>
      <c r="Q883" s="60">
        <v>46104.3912285185</v>
      </c>
      <c r="R883" s="59">
        <v>7191.75</v>
      </c>
      <c r="S883" s="59">
        <v>29054.5</v>
      </c>
      <c r="T883" s="59">
        <v>97300.41</v>
      </c>
      <c r="U883" s="59">
        <v>87790.41</v>
      </c>
      <c r="V883" s="59">
        <v>190</v>
      </c>
      <c r="W883" s="59">
        <v>798</v>
      </c>
      <c r="X883" s="59">
        <v>2663</v>
      </c>
      <c r="Y883" s="59">
        <v>2406</v>
      </c>
      <c r="Z883" s="59">
        <v>59.9661270492</v>
      </c>
      <c r="AA883" s="59">
        <v>-0.1561874408</v>
      </c>
      <c r="AB883" s="59">
        <v>0.0183036361</v>
      </c>
      <c r="AC883" s="59">
        <v>-0.2100640644</v>
      </c>
      <c r="AD883" s="61">
        <f>IF(AND($G883="正式版",$H883="中西医诊所"),IFERROR(R883/同类汇总数据!C$3,0),IF(AND($G883="正式版",$H883="中医诊所"),IFERROR(R883/同类汇总数据!C$4,0),IF(AND($G883="正式版",$H883="口腔诊所"),IFERROR(R883/同类汇总数据!C$5,0),IF(AND($G883="检查版",$H883="中西医诊所"),IFERROR(R883/同类汇总数据!C$6,0),IF(AND($G883="检查版",$H883="中医诊所"),IFERROR(R883/同类汇总数据!C$7,0),IF(AND($G883="检查版",$H883="口腔诊所"),IFERROR(R883/同类汇总数据!C$8,0),IF(AND($G883="互联网版",$H883="中西医诊所"),IFERROR(R883/同类汇总数据!C$9,0),IF(AND($G883="互联网版",$H883="中医诊所"),IFERROR(R883/同类汇总数据!C$10,0),IF(AND($G883="互联网版",$H883="口腔诊所"),IFERROR(R883/同类汇总数据!C$11,0))))))))))</f>
        <v>0.78583313819065</v>
      </c>
      <c r="AE883" s="61">
        <f>IF(AND($G883="正式版",$H883="中西医诊所"),IFERROR(S883/同类汇总数据!D$3,0),IF(AND($G883="正式版",$H883="中医诊所"),IFERROR(S883/同类汇总数据!D$4,0),IF(AND($G883="正式版",$H883="口腔诊所"),IFERROR(S883/同类汇总数据!D$5,0),IF(AND($G883="检查版",$H883="中西医诊所"),IFERROR(S883/同类汇总数据!D$6,0),IF(AND($G883="检查版",$H883="中医诊所"),IFERROR(S883/同类汇总数据!D$7,0),IF(AND($G883="检查版",$H883="口腔诊所"),IFERROR(S883/同类汇总数据!D$8,0),IF(AND($G883="互联网版",$H883="中西医诊所"),IFERROR(S883/同类汇总数据!D$9,0),IF(AND($G883="互联网版",$H883="中医诊所"),IFERROR(S883/同类汇总数据!D$10,0),IF(AND($G883="互联网版",$H883="口腔诊所"),IFERROR(S883/同类汇总数据!D$11,0))))))))))</f>
        <v>0.796369236794779</v>
      </c>
      <c r="AF883" s="61">
        <f>IF(AND($G883="正式版",$H883="中西医诊所"),IFERROR(T883/同类汇总数据!E$3,0),IF(AND($G883="正式版",$H883="中医诊所"),IFERROR(T883/同类汇总数据!E$4,0),IF(AND($G883="正式版",$H883="口腔诊所"),IFERROR(T883/同类汇总数据!E$5,0),IF(AND($G883="检查版",$H883="中西医诊所"),IFERROR(T883/同类汇总数据!E$6,0),IF(AND($G883="检查版",$H883="中医诊所"),IFERROR(T883/同类汇总数据!E$7,0),IF(AND($G883="检查版",$H883="口腔诊所"),IFERROR(T883/同类汇总数据!E$8,0),IF(AND($G883="互联网版",$H883="中西医诊所"),IFERROR(T883/同类汇总数据!E$9,0),IF(AND($G883="互联网版",$H883="中医诊所"),IFERROR(T883/同类汇总数据!E$10,0),IF(AND($G883="互联网版",$H883="口腔诊所"),IFERROR(T883/同类汇总数据!E$11,0))))))))))</f>
        <v>0.891713653570835</v>
      </c>
      <c r="AG883" s="61">
        <f>IF(AND($G883="正式版",$H883="中西医诊所"),IFERROR(U883/同类汇总数据!F$3,0),IF(AND($G883="正式版",$H883="中医诊所"),IFERROR(U883/同类汇总数据!F$4,0),IF(AND($G883="正式版",$H883="口腔诊所"),IFERROR(U883/同类汇总数据!F$5,0),IF(AND($G883="检查版",$H883="中西医诊所"),IFERROR(U883/同类汇总数据!F$6,0),IF(AND($G883="检查版",$H883="中医诊所"),IFERROR(U883/同类汇总数据!F$7,0),IF(AND($G883="检查版",$H883="口腔诊所"),IFERROR(U883/同类汇总数据!F$8,0),IF(AND($G883="互联网版",$H883="中西医诊所"),IFERROR(U883/同类汇总数据!F$9,0),IF(AND($G883="互联网版",$H883="中医诊所"),IFERROR(U883/同类汇总数据!F$10,0),IF(AND($G883="互联网版",$H883="口腔诊所"),IFERROR(U883/同类汇总数据!F$11,0))))))))))</f>
        <v>0.915215801526639</v>
      </c>
      <c r="AH883" s="61">
        <f>IF(AND($G883="正式版",$H883="中西医诊所"),IFERROR(V883/同类汇总数据!G$3,0),IF(AND($G883="正式版",$H883="中医诊所"),IFERROR(V883/同类汇总数据!G$4,0),IF(AND($G883="正式版",$H883="口腔诊所"),IFERROR(V883/同类汇总数据!G$5,0),IF(AND($G883="检查版",$H883="中西医诊所"),IFERROR(V883/同类汇总数据!G$6,0),IF(AND($G883="检查版",$H883="中医诊所"),IFERROR(V883/同类汇总数据!G$7,0),IF(AND($G883="检查版",$H883="口腔诊所"),IFERROR(V883/同类汇总数据!G$8,0),IF(AND($G883="互联网版",$H883="中西医诊所"),IFERROR(V883/同类汇总数据!G$9,0),IF(AND($G883="互联网版",$H883="中医诊所"),IFERROR(V883/同类汇总数据!G$10,0),IF(AND($G883="互联网版",$H883="口腔诊所"),IFERROR(V883/同类汇总数据!G$11,0))))))))))</f>
        <v>2.0041961538421</v>
      </c>
      <c r="AI883" s="61">
        <f>IF(AND($G883="正式版",$H883="中西医诊所"),IFERROR(W883/同类汇总数据!H$3,0),IF(AND($G883="正式版",$H883="中医诊所"),IFERROR(W883/同类汇总数据!H$4,0),IF(AND($G883="正式版",$H883="口腔诊所"),IFERROR(W883/同类汇总数据!H$5,0),IF(AND($G883="检查版",$H883="中西医诊所"),IFERROR(W883/同类汇总数据!H$6,0),IF(AND($G883="检查版",$H883="中医诊所"),IFERROR(W883/同类汇总数据!H$7,0),IF(AND($G883="检查版",$H883="口腔诊所"),IFERROR(W883/同类汇总数据!H$8,0),IF(AND($G883="互联网版",$H883="中西医诊所"),IFERROR(W883/同类汇总数据!H$9,0),IF(AND($G883="互联网版",$H883="中医诊所"),IFERROR(W883/同类汇总数据!H$10,0),IF(AND($G883="互联网版",$H883="口腔诊所"),IFERROR(W883/同类汇总数据!H$11,0))))))))))</f>
        <v>2.18253186824728</v>
      </c>
      <c r="AJ883" s="61">
        <f>IF(AND($G883="正式版",$H883="中西医诊所"),IFERROR(X883/同类汇总数据!I$3,0),IF(AND($G883="正式版",$H883="中医诊所"),IFERROR(X883/同类汇总数据!I$4,0),IF(AND($G883="正式版",$H883="口腔诊所"),IFERROR(X883/同类汇总数据!I$5,0),IF(AND($G883="检查版",$H883="中西医诊所"),IFERROR(X883/同类汇总数据!I$6,0),IF(AND($G883="检查版",$H883="中医诊所"),IFERROR(X883/同类汇总数据!I$7,0),IF(AND($G883="检查版",$H883="口腔诊所"),IFERROR(X883/同类汇总数据!I$8,0),IF(AND($G883="互联网版",$H883="中西医诊所"),IFERROR(X883/同类汇总数据!I$9,0),IF(AND($G883="互联网版",$H883="中医诊所"),IFERROR(X883/同类汇总数据!I$10,0),IF(AND($G883="互联网版",$H883="口腔诊所"),IFERROR(X883/同类汇总数据!I$11,0))))))))))</f>
        <v>2.35474108061128</v>
      </c>
      <c r="AK883" s="61">
        <f>IF(AND($G883="正式版",$H883="中西医诊所"),IFERROR(Y883/同类汇总数据!J$3,0),IF(AND($G883="正式版",$H883="中医诊所"),IFERROR(Y883/同类汇总数据!J$4,0),IF(AND($G883="正式版",$H883="口腔诊所"),IFERROR(Y883/同类汇总数据!J$5,0),IF(AND($G883="检查版",$H883="中西医诊所"),IFERROR(Y883/同类汇总数据!J$6,0),IF(AND($G883="检查版",$H883="中医诊所"),IFERROR(Y883/同类汇总数据!J$7,0),IF(AND($G883="检查版",$H883="口腔诊所"),IFERROR(Y883/同类汇总数据!J$8,0),IF(AND($G883="互联网版",$H883="中西医诊所"),IFERROR(Y883/同类汇总数据!J$9,0),IF(AND($G883="互联网版",$H883="中医诊所"),IFERROR(Y883/同类汇总数据!J$10,0),IF(AND($G883="互联网版",$H883="口腔诊所"),IFERROR(Y883/同类汇总数据!J$11,0))))))))))</f>
        <v>2.40411901728088</v>
      </c>
      <c r="AL883" s="62" t="str">
        <f ca="1" t="shared" si="249"/>
        <v>-</v>
      </c>
      <c r="AM883" s="62" t="str">
        <f t="shared" si="250"/>
        <v/>
      </c>
      <c r="AN883" s="5" t="str">
        <f t="shared" si="251"/>
        <v>高于同行100%</v>
      </c>
      <c r="AO883" s="63">
        <f t="shared" si="235"/>
        <v>46104.3912285185</v>
      </c>
      <c r="AP883" s="5" t="str">
        <f t="shared" si="236"/>
        <v/>
      </c>
      <c r="AQ883" s="60">
        <v>45631.8372375579</v>
      </c>
    </row>
    <row r="884" ht="17" spans="1:43">
      <c r="A884" s="5">
        <f t="shared" ref="A884:A893" si="252">ROW()-3</f>
        <v>881</v>
      </c>
      <c r="B884" s="55" t="str">
        <f t="shared" si="246"/>
        <v>交易波动较大</v>
      </c>
      <c r="C884" s="2" t="str">
        <f t="shared" si="247"/>
        <v/>
      </c>
      <c r="D884" s="56" t="str">
        <f t="shared" si="248"/>
        <v>-</v>
      </c>
      <c r="E884" s="84" t="s">
        <v>2380</v>
      </c>
      <c r="F884" s="58">
        <v>45634.7544792361</v>
      </c>
      <c r="G884" s="59" t="s">
        <v>38</v>
      </c>
      <c r="H884" s="59" t="s">
        <v>39</v>
      </c>
      <c r="I884" s="59" t="s">
        <v>40</v>
      </c>
      <c r="J884" s="59" t="s">
        <v>155</v>
      </c>
      <c r="K884" s="59" t="s">
        <v>2381</v>
      </c>
      <c r="L884" s="59"/>
      <c r="M884" s="60">
        <v>46104.3833796296</v>
      </c>
      <c r="N884" s="60">
        <v>46103.7463790278</v>
      </c>
      <c r="O884" s="60">
        <v>46102.7758609375</v>
      </c>
      <c r="P884" s="60">
        <v>46099.7384846296</v>
      </c>
      <c r="Q884" s="60">
        <v>46103.7464105324</v>
      </c>
      <c r="R884" s="59">
        <v>3737</v>
      </c>
      <c r="S884" s="59">
        <v>15031.5</v>
      </c>
      <c r="T884" s="59">
        <v>43784.5</v>
      </c>
      <c r="U884" s="59">
        <v>43784.5</v>
      </c>
      <c r="V884" s="59">
        <v>75</v>
      </c>
      <c r="W884" s="59">
        <v>311</v>
      </c>
      <c r="X884" s="59">
        <v>886</v>
      </c>
      <c r="Y884" s="59">
        <v>886</v>
      </c>
      <c r="Z884" s="59">
        <v>79.1763110307</v>
      </c>
      <c r="AA884" s="59">
        <v>0.0807808456</v>
      </c>
      <c r="AB884" s="59">
        <v>-0.0631188953</v>
      </c>
      <c r="AC884" s="59"/>
      <c r="AD884" s="61">
        <f>IF(AND($G884="正式版",$H884="中西医诊所"),IFERROR(R884/同类汇总数据!C$3,0),IF(AND($G884="正式版",$H884="中医诊所"),IFERROR(R884/同类汇总数据!C$4,0),IF(AND($G884="正式版",$H884="口腔诊所"),IFERROR(R884/同类汇总数据!C$5,0),IF(AND($G884="检查版",$H884="中西医诊所"),IFERROR(R884/同类汇总数据!C$6,0),IF(AND($G884="检查版",$H884="中医诊所"),IFERROR(R884/同类汇总数据!C$7,0),IF(AND($G884="检查版",$H884="口腔诊所"),IFERROR(R884/同类汇总数据!C$8,0),IF(AND($G884="互联网版",$H884="中西医诊所"),IFERROR(R884/同类汇总数据!C$9,0),IF(AND($G884="互联网版",$H884="中医诊所"),IFERROR(R884/同类汇总数据!C$10,0),IF(AND($G884="互联网版",$H884="口腔诊所"),IFERROR(R884/同类汇总数据!C$11,0))))))))))</f>
        <v>0.40833711369534</v>
      </c>
      <c r="AE884" s="61">
        <f>IF(AND($G884="正式版",$H884="中西医诊所"),IFERROR(S884/同类汇总数据!D$3,0),IF(AND($G884="正式版",$H884="中医诊所"),IFERROR(S884/同类汇总数据!D$4,0),IF(AND($G884="正式版",$H884="口腔诊所"),IFERROR(S884/同类汇总数据!D$5,0),IF(AND($G884="检查版",$H884="中西医诊所"),IFERROR(S884/同类汇总数据!D$6,0),IF(AND($G884="检查版",$H884="中医诊所"),IFERROR(S884/同类汇总数据!D$7,0),IF(AND($G884="检查版",$H884="口腔诊所"),IFERROR(S884/同类汇总数据!D$8,0),IF(AND($G884="互联网版",$H884="中西医诊所"),IFERROR(S884/同类汇总数据!D$9,0),IF(AND($G884="互联网版",$H884="中医诊所"),IFERROR(S884/同类汇总数据!D$10,0),IF(AND($G884="互联网版",$H884="口腔诊所"),IFERROR(S884/同类汇总数据!D$11,0))))))))))</f>
        <v>0.412005857367386</v>
      </c>
      <c r="AF884" s="61">
        <f>IF(AND($G884="正式版",$H884="中西医诊所"),IFERROR(T884/同类汇总数据!E$3,0),IF(AND($G884="正式版",$H884="中医诊所"),IFERROR(T884/同类汇总数据!E$4,0),IF(AND($G884="正式版",$H884="口腔诊所"),IFERROR(T884/同类汇总数据!E$5,0),IF(AND($G884="检查版",$H884="中西医诊所"),IFERROR(T884/同类汇总数据!E$6,0),IF(AND($G884="检查版",$H884="中医诊所"),IFERROR(T884/同类汇总数据!E$7,0),IF(AND($G884="检查版",$H884="口腔诊所"),IFERROR(T884/同类汇总数据!E$8,0),IF(AND($G884="互联网版",$H884="中西医诊所"),IFERROR(T884/同类汇总数据!E$9,0),IF(AND($G884="互联网版",$H884="中医诊所"),IFERROR(T884/同类汇总数据!E$10,0),IF(AND($G884="互联网版",$H884="口腔诊所"),IFERROR(T884/同类汇总数据!E$11,0))))))))))</f>
        <v>0.401264870978162</v>
      </c>
      <c r="AG884" s="61">
        <f>IF(AND($G884="正式版",$H884="中西医诊所"),IFERROR(U884/同类汇总数据!F$3,0),IF(AND($G884="正式版",$H884="中医诊所"),IFERROR(U884/同类汇总数据!F$4,0),IF(AND($G884="正式版",$H884="口腔诊所"),IFERROR(U884/同类汇总数据!F$5,0),IF(AND($G884="检查版",$H884="中西医诊所"),IFERROR(U884/同类汇总数据!F$6,0),IF(AND($G884="检查版",$H884="中医诊所"),IFERROR(U884/同类汇总数据!F$7,0),IF(AND($G884="检查版",$H884="口腔诊所"),IFERROR(U884/同类汇总数据!F$8,0),IF(AND($G884="互联网版",$H884="中西医诊所"),IFERROR(U884/同类汇总数据!F$9,0),IF(AND($G884="互联网版",$H884="中医诊所"),IFERROR(U884/同类汇总数据!F$10,0),IF(AND($G884="互联网版",$H884="口腔诊所"),IFERROR(U884/同类汇总数据!F$11,0))))))))))</f>
        <v>0.456453800158162</v>
      </c>
      <c r="AH884" s="61">
        <f>IF(AND($G884="正式版",$H884="中西医诊所"),IFERROR(V884/同类汇总数据!G$3,0),IF(AND($G884="正式版",$H884="中医诊所"),IFERROR(V884/同类汇总数据!G$4,0),IF(AND($G884="正式版",$H884="口腔诊所"),IFERROR(V884/同类汇总数据!G$5,0),IF(AND($G884="检查版",$H884="中西医诊所"),IFERROR(V884/同类汇总数据!G$6,0),IF(AND($G884="检查版",$H884="中医诊所"),IFERROR(V884/同类汇总数据!G$7,0),IF(AND($G884="检查版",$H884="口腔诊所"),IFERROR(V884/同类汇总数据!G$8,0),IF(AND($G884="互联网版",$H884="中西医诊所"),IFERROR(V884/同类汇总数据!G$9,0),IF(AND($G884="互联网版",$H884="中医诊所"),IFERROR(V884/同类汇总数据!G$10,0),IF(AND($G884="互联网版",$H884="口腔诊所"),IFERROR(V884/同类汇总数据!G$11,0))))))))))</f>
        <v>0.791130060727143</v>
      </c>
      <c r="AI884" s="61">
        <f>IF(AND($G884="正式版",$H884="中西医诊所"),IFERROR(W884/同类汇总数据!H$3,0),IF(AND($G884="正式版",$H884="中医诊所"),IFERROR(W884/同类汇总数据!H$4,0),IF(AND($G884="正式版",$H884="口腔诊所"),IFERROR(W884/同类汇总数据!H$5,0),IF(AND($G884="检查版",$H884="中西医诊所"),IFERROR(W884/同类汇总数据!H$6,0),IF(AND($G884="检查版",$H884="中医诊所"),IFERROR(W884/同类汇总数据!H$7,0),IF(AND($G884="检查版",$H884="口腔诊所"),IFERROR(W884/同类汇总数据!H$8,0),IF(AND($G884="互联网版",$H884="中西医诊所"),IFERROR(W884/同类汇总数据!H$9,0),IF(AND($G884="互联网版",$H884="中医诊所"),IFERROR(W884/同类汇总数据!H$10,0),IF(AND($G884="互联网版",$H884="口腔诊所"),IFERROR(W884/同类汇总数据!H$11,0))))))))))</f>
        <v>0.850585728101383</v>
      </c>
      <c r="AJ884" s="61">
        <f>IF(AND($G884="正式版",$H884="中西医诊所"),IFERROR(X884/同类汇总数据!I$3,0),IF(AND($G884="正式版",$H884="中医诊所"),IFERROR(X884/同类汇总数据!I$4,0),IF(AND($G884="正式版",$H884="口腔诊所"),IFERROR(X884/同类汇总数据!I$5,0),IF(AND($G884="检查版",$H884="中西医诊所"),IFERROR(X884/同类汇总数据!I$6,0),IF(AND($G884="检查版",$H884="中医诊所"),IFERROR(X884/同类汇总数据!I$7,0),IF(AND($G884="检查版",$H884="口腔诊所"),IFERROR(X884/同类汇总数据!I$8,0),IF(AND($G884="互联网版",$H884="中西医诊所"),IFERROR(X884/同类汇总数据!I$9,0),IF(AND($G884="互联网版",$H884="中医诊所"),IFERROR(X884/同类汇总数据!I$10,0),IF(AND($G884="互联网版",$H884="口腔诊所"),IFERROR(X884/同类汇总数据!I$11,0))))))))))</f>
        <v>0.783439953969808</v>
      </c>
      <c r="AK884" s="61">
        <f>IF(AND($G884="正式版",$H884="中西医诊所"),IFERROR(Y884/同类汇总数据!J$3,0),IF(AND($G884="正式版",$H884="中医诊所"),IFERROR(Y884/同类汇总数据!J$4,0),IF(AND($G884="正式版",$H884="口腔诊所"),IFERROR(Y884/同类汇总数据!J$5,0),IF(AND($G884="检查版",$H884="中西医诊所"),IFERROR(Y884/同类汇总数据!J$6,0),IF(AND($G884="检查版",$H884="中医诊所"),IFERROR(Y884/同类汇总数据!J$7,0),IF(AND($G884="检查版",$H884="口腔诊所"),IFERROR(Y884/同类汇总数据!J$8,0),IF(AND($G884="互联网版",$H884="中西医诊所"),IFERROR(Y884/同类汇总数据!J$9,0),IF(AND($G884="互联网版",$H884="中医诊所"),IFERROR(Y884/同类汇总数据!J$10,0),IF(AND($G884="互联网版",$H884="口腔诊所"),IFERROR(Y884/同类汇总数据!J$11,0))))))))))</f>
        <v>0.885307335540673</v>
      </c>
      <c r="AL884" s="62" t="str">
        <f ca="1" t="shared" si="249"/>
        <v>-</v>
      </c>
      <c r="AM884" s="62" t="str">
        <f t="shared" si="250"/>
        <v>低于同行50%</v>
      </c>
      <c r="AN884" s="5" t="str">
        <f t="shared" si="251"/>
        <v/>
      </c>
      <c r="AO884" s="63">
        <f t="shared" si="235"/>
        <v>46104.3833796296</v>
      </c>
      <c r="AP884" s="5" t="str">
        <f t="shared" si="236"/>
        <v/>
      </c>
      <c r="AQ884" s="60">
        <v>45631.8483246412</v>
      </c>
    </row>
    <row r="885" ht="17" spans="1:43">
      <c r="A885" s="5">
        <f t="shared" si="252"/>
        <v>882</v>
      </c>
      <c r="B885" s="55" t="str">
        <f t="shared" si="246"/>
        <v>连续三月交易上升</v>
      </c>
      <c r="C885" s="2" t="str">
        <f t="shared" si="247"/>
        <v/>
      </c>
      <c r="D885" s="56" t="str">
        <f t="shared" si="248"/>
        <v>-</v>
      </c>
      <c r="E885" s="84" t="s">
        <v>2382</v>
      </c>
      <c r="F885" s="58">
        <v>45634.7579273495</v>
      </c>
      <c r="G885" s="59" t="s">
        <v>38</v>
      </c>
      <c r="H885" s="59" t="s">
        <v>63</v>
      </c>
      <c r="I885" s="59" t="s">
        <v>40</v>
      </c>
      <c r="J885" s="59" t="s">
        <v>155</v>
      </c>
      <c r="K885" s="59" t="s">
        <v>2383</v>
      </c>
      <c r="L885" s="59"/>
      <c r="M885" s="60">
        <v>46103.5112037037</v>
      </c>
      <c r="N885" s="60">
        <v>46103.6890548264</v>
      </c>
      <c r="O885" s="60">
        <v>46103.6885610648</v>
      </c>
      <c r="P885" s="60">
        <v>46043.6376630093</v>
      </c>
      <c r="Q885" s="60">
        <v>46096.4508452778</v>
      </c>
      <c r="R885" s="59">
        <v>9220</v>
      </c>
      <c r="S885" s="59">
        <v>26460</v>
      </c>
      <c r="T885" s="59">
        <v>80610</v>
      </c>
      <c r="U885" s="59">
        <v>69050</v>
      </c>
      <c r="V885" s="59">
        <v>11</v>
      </c>
      <c r="W885" s="59">
        <v>42</v>
      </c>
      <c r="X885" s="59">
        <v>109</v>
      </c>
      <c r="Y885" s="59">
        <v>99</v>
      </c>
      <c r="Z885" s="59">
        <v>885.2564102564</v>
      </c>
      <c r="AA885" s="59">
        <v>0.2957884427</v>
      </c>
      <c r="AB885" s="59">
        <v>-0.3946042099</v>
      </c>
      <c r="AC885" s="59">
        <v>0.1137526828</v>
      </c>
      <c r="AD885" s="61">
        <f>IF(AND($G885="正式版",$H885="中西医诊所"),IFERROR(R885/同类汇总数据!C$3,0),IF(AND($G885="正式版",$H885="中医诊所"),IFERROR(R885/同类汇总数据!C$4,0),IF(AND($G885="正式版",$H885="口腔诊所"),IFERROR(R885/同类汇总数据!C$5,0),IF(AND($G885="检查版",$H885="中西医诊所"),IFERROR(R885/同类汇总数据!C$6,0),IF(AND($G885="检查版",$H885="中医诊所"),IFERROR(R885/同类汇总数据!C$7,0),IF(AND($G885="检查版",$H885="口腔诊所"),IFERROR(R885/同类汇总数据!C$8,0),IF(AND($G885="互联网版",$H885="中西医诊所"),IFERROR(R885/同类汇总数据!C$9,0),IF(AND($G885="互联网版",$H885="中医诊所"),IFERROR(R885/同类汇总数据!C$10,0),IF(AND($G885="互联网版",$H885="口腔诊所"),IFERROR(R885/同类汇总数据!C$11,0))))))))))</f>
        <v>0.92222649844535</v>
      </c>
      <c r="AE885" s="61">
        <f>IF(AND($G885="正式版",$H885="中西医诊所"),IFERROR(S885/同类汇总数据!D$3,0),IF(AND($G885="正式版",$H885="中医诊所"),IFERROR(S885/同类汇总数据!D$4,0),IF(AND($G885="正式版",$H885="口腔诊所"),IFERROR(S885/同类汇总数据!D$5,0),IF(AND($G885="检查版",$H885="中西医诊所"),IFERROR(S885/同类汇总数据!D$6,0),IF(AND($G885="检查版",$H885="中医诊所"),IFERROR(S885/同类汇总数据!D$7,0),IF(AND($G885="检查版",$H885="口腔诊所"),IFERROR(S885/同类汇总数据!D$8,0),IF(AND($G885="互联网版",$H885="中西医诊所"),IFERROR(S885/同类汇总数据!D$9,0),IF(AND($G885="互联网版",$H885="中医诊所"),IFERROR(S885/同类汇总数据!D$10,0),IF(AND($G885="互联网版",$H885="口腔诊所"),IFERROR(S885/同类汇总数据!D$11,0))))))))))</f>
        <v>0.609244750094171</v>
      </c>
      <c r="AF885" s="61">
        <f>IF(AND($G885="正式版",$H885="中西医诊所"),IFERROR(T885/同类汇总数据!E$3,0),IF(AND($G885="正式版",$H885="中医诊所"),IFERROR(T885/同类汇总数据!E$4,0),IF(AND($G885="正式版",$H885="口腔诊所"),IFERROR(T885/同类汇总数据!E$5,0),IF(AND($G885="检查版",$H885="中西医诊所"),IFERROR(T885/同类汇总数据!E$6,0),IF(AND($G885="检查版",$H885="中医诊所"),IFERROR(T885/同类汇总数据!E$7,0),IF(AND($G885="检查版",$H885="口腔诊所"),IFERROR(T885/同类汇总数据!E$8,0),IF(AND($G885="互联网版",$H885="中西医诊所"),IFERROR(T885/同类汇总数据!E$9,0),IF(AND($G885="互联网版",$H885="中医诊所"),IFERROR(T885/同类汇总数据!E$10,0),IF(AND($G885="互联网版",$H885="口腔诊所"),IFERROR(T885/同类汇总数据!E$11,0))))))))))</f>
        <v>0.727087665206224</v>
      </c>
      <c r="AG885" s="61">
        <f>IF(AND($G885="正式版",$H885="中西医诊所"),IFERROR(U885/同类汇总数据!F$3,0),IF(AND($G885="正式版",$H885="中医诊所"),IFERROR(U885/同类汇总数据!F$4,0),IF(AND($G885="正式版",$H885="口腔诊所"),IFERROR(U885/同类汇总数据!F$5,0),IF(AND($G885="检查版",$H885="中西医诊所"),IFERROR(U885/同类汇总数据!F$6,0),IF(AND($G885="检查版",$H885="中医诊所"),IFERROR(U885/同类汇总数据!F$7,0),IF(AND($G885="检查版",$H885="口腔诊所"),IFERROR(U885/同类汇总数据!F$8,0),IF(AND($G885="互联网版",$H885="中西医诊所"),IFERROR(U885/同类汇总数据!F$9,0),IF(AND($G885="互联网版",$H885="中医诊所"),IFERROR(U885/同类汇总数据!F$10,0),IF(AND($G885="互联网版",$H885="口腔诊所"),IFERROR(U885/同类汇总数据!F$11,0))))))))))</f>
        <v>0.691205054681605</v>
      </c>
      <c r="AH885" s="61">
        <f>IF(AND($G885="正式版",$H885="中西医诊所"),IFERROR(V885/同类汇总数据!G$3,0),IF(AND($G885="正式版",$H885="中医诊所"),IFERROR(V885/同类汇总数据!G$4,0),IF(AND($G885="正式版",$H885="口腔诊所"),IFERROR(V885/同类汇总数据!G$5,0),IF(AND($G885="检查版",$H885="中西医诊所"),IFERROR(V885/同类汇总数据!G$6,0),IF(AND($G885="检查版",$H885="中医诊所"),IFERROR(V885/同类汇总数据!G$7,0),IF(AND($G885="检查版",$H885="口腔诊所"),IFERROR(V885/同类汇总数据!G$8,0),IF(AND($G885="互联网版",$H885="中西医诊所"),IFERROR(V885/同类汇总数据!G$9,0),IF(AND($G885="互联网版",$H885="中医诊所"),IFERROR(V885/同类汇总数据!G$10,0),IF(AND($G885="互联网版",$H885="口腔诊所"),IFERROR(V885/同类汇总数据!G$11,0))))))))))</f>
        <v>0.817454891352813</v>
      </c>
      <c r="AI885" s="61">
        <f>IF(AND($G885="正式版",$H885="中西医诊所"),IFERROR(W885/同类汇总数据!H$3,0),IF(AND($G885="正式版",$H885="中医诊所"),IFERROR(W885/同类汇总数据!H$4,0),IF(AND($G885="正式版",$H885="口腔诊所"),IFERROR(W885/同类汇总数据!H$5,0),IF(AND($G885="检查版",$H885="中西医诊所"),IFERROR(W885/同类汇总数据!H$6,0),IF(AND($G885="检查版",$H885="中医诊所"),IFERROR(W885/同类汇总数据!H$7,0),IF(AND($G885="检查版",$H885="口腔诊所"),IFERROR(W885/同类汇总数据!H$8,0),IF(AND($G885="互联网版",$H885="中西医诊所"),IFERROR(W885/同类汇总数据!H$9,0),IF(AND($G885="互联网版",$H885="中医诊所"),IFERROR(W885/同类汇总数据!H$10,0),IF(AND($G885="互联网版",$H885="口腔诊所"),IFERROR(W885/同类汇总数据!H$11,0))))))))))</f>
        <v>0.739615012775969</v>
      </c>
      <c r="AJ885" s="61">
        <f>IF(AND($G885="正式版",$H885="中西医诊所"),IFERROR(X885/同类汇总数据!I$3,0),IF(AND($G885="正式版",$H885="中医诊所"),IFERROR(X885/同类汇总数据!I$4,0),IF(AND($G885="正式版",$H885="口腔诊所"),IFERROR(X885/同类汇总数据!I$5,0),IF(AND($G885="检查版",$H885="中西医诊所"),IFERROR(X885/同类汇总数据!I$6,0),IF(AND($G885="检查版",$H885="中医诊所"),IFERROR(X885/同类汇总数据!I$7,0),IF(AND($G885="检查版",$H885="口腔诊所"),IFERROR(X885/同类汇总数据!I$8,0),IF(AND($G885="互联网版",$H885="中西医诊所"),IFERROR(X885/同类汇总数据!I$9,0),IF(AND($G885="互联网版",$H885="中医诊所"),IFERROR(X885/同类汇总数据!I$10,0),IF(AND($G885="互联网版",$H885="口腔诊所"),IFERROR(X885/同类汇总数据!I$11,0))))))))))</f>
        <v>0.738775192064606</v>
      </c>
      <c r="AK885" s="61">
        <f>IF(AND($G885="正式版",$H885="中西医诊所"),IFERROR(Y885/同类汇总数据!J$3,0),IF(AND($G885="正式版",$H885="中医诊所"),IFERROR(Y885/同类汇总数据!J$4,0),IF(AND($G885="正式版",$H885="口腔诊所"),IFERROR(Y885/同类汇总数据!J$5,0),IF(AND($G885="检查版",$H885="中西医诊所"),IFERROR(Y885/同类汇总数据!J$6,0),IF(AND($G885="检查版",$H885="中医诊所"),IFERROR(Y885/同类汇总数据!J$7,0),IF(AND($G885="检查版",$H885="口腔诊所"),IFERROR(Y885/同类汇总数据!J$8,0),IF(AND($G885="互联网版",$H885="中西医诊所"),IFERROR(Y885/同类汇总数据!J$9,0),IF(AND($G885="互联网版",$H885="中医诊所"),IFERROR(Y885/同类汇总数据!J$10,0),IF(AND($G885="互联网版",$H885="口腔诊所"),IFERROR(Y885/同类汇总数据!J$11,0))))))))))</f>
        <v>0.7454420735036</v>
      </c>
      <c r="AL885" s="62" t="str">
        <f ca="1" t="shared" si="249"/>
        <v>-</v>
      </c>
      <c r="AM885" s="62" t="str">
        <f t="shared" si="250"/>
        <v/>
      </c>
      <c r="AN885" s="5" t="str">
        <f t="shared" si="251"/>
        <v/>
      </c>
      <c r="AO885" s="63">
        <f t="shared" si="235"/>
        <v>46103.6890548264</v>
      </c>
      <c r="AP885" s="5" t="str">
        <f t="shared" si="236"/>
        <v/>
      </c>
      <c r="AQ885" s="60">
        <v>45632.5940568403</v>
      </c>
    </row>
    <row r="886" ht="17" spans="1:43">
      <c r="A886" s="5">
        <f t="shared" si="252"/>
        <v>883</v>
      </c>
      <c r="B886" s="55" t="str">
        <f t="shared" si="246"/>
        <v>交易波动较大</v>
      </c>
      <c r="C886" s="2" t="str">
        <f t="shared" si="247"/>
        <v>本月交易额降超20%</v>
      </c>
      <c r="D886" s="56" t="str">
        <f t="shared" si="248"/>
        <v>即将流失</v>
      </c>
      <c r="E886" s="84" t="s">
        <v>2384</v>
      </c>
      <c r="F886" s="58">
        <v>45634.7582301505</v>
      </c>
      <c r="G886" s="59" t="s">
        <v>38</v>
      </c>
      <c r="H886" s="59" t="s">
        <v>63</v>
      </c>
      <c r="I886" s="59" t="s">
        <v>40</v>
      </c>
      <c r="J886" s="59" t="s">
        <v>155</v>
      </c>
      <c r="K886" s="59" t="s">
        <v>2385</v>
      </c>
      <c r="L886" s="59" t="s">
        <v>190</v>
      </c>
      <c r="M886" s="60">
        <v>46099.7134259259</v>
      </c>
      <c r="N886" s="60">
        <v>46097.4734266898</v>
      </c>
      <c r="O886" s="60">
        <v>46097.4729428357</v>
      </c>
      <c r="P886" s="60">
        <v>46084.645129838</v>
      </c>
      <c r="Q886" s="60">
        <v>46084.6484701157</v>
      </c>
      <c r="R886" s="59">
        <v>3400</v>
      </c>
      <c r="S886" s="59">
        <v>7238</v>
      </c>
      <c r="T886" s="59">
        <v>35492</v>
      </c>
      <c r="U886" s="59">
        <v>29024</v>
      </c>
      <c r="V886" s="59">
        <v>2</v>
      </c>
      <c r="W886" s="59">
        <v>11</v>
      </c>
      <c r="X886" s="59">
        <v>37</v>
      </c>
      <c r="Y886" s="59">
        <v>33</v>
      </c>
      <c r="Z886" s="85" t="s">
        <v>2386</v>
      </c>
      <c r="AA886" s="59">
        <v>-0.3914578779</v>
      </c>
      <c r="AB886" s="59">
        <v>-0.2729828851</v>
      </c>
      <c r="AC886" s="59">
        <v>1.7001155306</v>
      </c>
      <c r="AD886" s="61">
        <f>IF(AND($G886="正式版",$H886="中西医诊所"),IFERROR(R886/同类汇总数据!C$3,0),IF(AND($G886="正式版",$H886="中医诊所"),IFERROR(R886/同类汇总数据!C$4,0),IF(AND($G886="正式版",$H886="口腔诊所"),IFERROR(R886/同类汇总数据!C$5,0),IF(AND($G886="检查版",$H886="中西医诊所"),IFERROR(R886/同类汇总数据!C$6,0),IF(AND($G886="检查版",$H886="中医诊所"),IFERROR(R886/同类汇总数据!C$7,0),IF(AND($G886="检查版",$H886="口腔诊所"),IFERROR(R886/同类汇总数据!C$8,0),IF(AND($G886="互联网版",$H886="中西医诊所"),IFERROR(R886/同类汇总数据!C$9,0),IF(AND($G886="互联网版",$H886="中医诊所"),IFERROR(R886/同类汇总数据!C$10,0),IF(AND($G886="互联网版",$H886="口腔诊所"),IFERROR(R886/同类汇总数据!C$11,0))))))))))</f>
        <v>0.340083524372472</v>
      </c>
      <c r="AE886" s="61">
        <f>IF(AND($G886="正式版",$H886="中西医诊所"),IFERROR(S886/同类汇总数据!D$3,0),IF(AND($G886="正式版",$H886="中医诊所"),IFERROR(S886/同类汇总数据!D$4,0),IF(AND($G886="正式版",$H886="口腔诊所"),IFERROR(S886/同类汇总数据!D$5,0),IF(AND($G886="检查版",$H886="中西医诊所"),IFERROR(S886/同类汇总数据!D$6,0),IF(AND($G886="检查版",$H886="中医诊所"),IFERROR(S886/同类汇总数据!D$7,0),IF(AND($G886="检查版",$H886="口腔诊所"),IFERROR(S886/同类汇总数据!D$8,0),IF(AND($G886="互联网版",$H886="中西医诊所"),IFERROR(S886/同类汇总数据!D$9,0),IF(AND($G886="互联网版",$H886="中医诊所"),IFERROR(S886/同类汇总数据!D$10,0),IF(AND($G886="互联网版",$H886="口腔诊所"),IFERROR(S886/同类汇总数据!D$11,0))))))))))</f>
        <v>0.166655839046924</v>
      </c>
      <c r="AF886" s="61">
        <f>IF(AND($G886="正式版",$H886="中西医诊所"),IFERROR(T886/同类汇总数据!E$3,0),IF(AND($G886="正式版",$H886="中医诊所"),IFERROR(T886/同类汇总数据!E$4,0),IF(AND($G886="正式版",$H886="口腔诊所"),IFERROR(T886/同类汇总数据!E$5,0),IF(AND($G886="检查版",$H886="中西医诊所"),IFERROR(T886/同类汇总数据!E$6,0),IF(AND($G886="检查版",$H886="中医诊所"),IFERROR(T886/同类汇总数据!E$7,0),IF(AND($G886="检查版",$H886="口腔诊所"),IFERROR(T886/同类汇总数据!E$8,0),IF(AND($G886="互联网版",$H886="中西医诊所"),IFERROR(T886/同类汇总数据!E$9,0),IF(AND($G886="互联网版",$H886="中医诊所"),IFERROR(T886/同类汇总数据!E$10,0),IF(AND($G886="互联网版",$H886="口腔诊所"),IFERROR(T886/同类汇总数据!E$11,0))))))))))</f>
        <v>0.320131440435421</v>
      </c>
      <c r="AG886" s="61">
        <f>IF(AND($G886="正式版",$H886="中西医诊所"),IFERROR(U886/同类汇总数据!F$3,0),IF(AND($G886="正式版",$H886="中医诊所"),IFERROR(U886/同类汇总数据!F$4,0),IF(AND($G886="正式版",$H886="口腔诊所"),IFERROR(U886/同类汇总数据!F$5,0),IF(AND($G886="检查版",$H886="中西医诊所"),IFERROR(U886/同类汇总数据!F$6,0),IF(AND($G886="检查版",$H886="中医诊所"),IFERROR(U886/同类汇总数据!F$7,0),IF(AND($G886="检查版",$H886="口腔诊所"),IFERROR(U886/同类汇总数据!F$8,0),IF(AND($G886="互联网版",$H886="中西医诊所"),IFERROR(U886/同类汇总数据!F$9,0),IF(AND($G886="互联网版",$H886="中医诊所"),IFERROR(U886/同类汇总数据!F$10,0),IF(AND($G886="互联网版",$H886="口腔诊所"),IFERROR(U886/同类汇总数据!F$11,0))))))))))</f>
        <v>0.290536357814322</v>
      </c>
      <c r="AH886" s="61">
        <f>IF(AND($G886="正式版",$H886="中西医诊所"),IFERROR(V886/同类汇总数据!G$3,0),IF(AND($G886="正式版",$H886="中医诊所"),IFERROR(V886/同类汇总数据!G$4,0),IF(AND($G886="正式版",$H886="口腔诊所"),IFERROR(V886/同类汇总数据!G$5,0),IF(AND($G886="检查版",$H886="中西医诊所"),IFERROR(V886/同类汇总数据!G$6,0),IF(AND($G886="检查版",$H886="中医诊所"),IFERROR(V886/同类汇总数据!G$7,0),IF(AND($G886="检查版",$H886="口腔诊所"),IFERROR(V886/同类汇总数据!G$8,0),IF(AND($G886="互联网版",$H886="中西医诊所"),IFERROR(V886/同类汇总数据!G$9,0),IF(AND($G886="互联网版",$H886="中医诊所"),IFERROR(V886/同类汇总数据!G$10,0),IF(AND($G886="互联网版",$H886="口腔诊所"),IFERROR(V886/同类汇总数据!G$11,0))))))))))</f>
        <v>0.148628162064148</v>
      </c>
      <c r="AI886" s="61">
        <f>IF(AND($G886="正式版",$H886="中西医诊所"),IFERROR(W886/同类汇总数据!H$3,0),IF(AND($G886="正式版",$H886="中医诊所"),IFERROR(W886/同类汇总数据!H$4,0),IF(AND($G886="正式版",$H886="口腔诊所"),IFERROR(W886/同类汇总数据!H$5,0),IF(AND($G886="检查版",$H886="中西医诊所"),IFERROR(W886/同类汇总数据!H$6,0),IF(AND($G886="检查版",$H886="中医诊所"),IFERROR(W886/同类汇总数据!H$7,0),IF(AND($G886="检查版",$H886="口腔诊所"),IFERROR(W886/同类汇总数据!H$8,0),IF(AND($G886="互联网版",$H886="中西医诊所"),IFERROR(W886/同类汇总数据!H$9,0),IF(AND($G886="互联网版",$H886="中医诊所"),IFERROR(W886/同类汇总数据!H$10,0),IF(AND($G886="互联网版",$H886="口腔诊所"),IFERROR(W886/同类汇总数据!H$11,0))))))))))</f>
        <v>0.193708693822278</v>
      </c>
      <c r="AJ886" s="61">
        <f>IF(AND($G886="正式版",$H886="中西医诊所"),IFERROR(X886/同类汇总数据!I$3,0),IF(AND($G886="正式版",$H886="中医诊所"),IFERROR(X886/同类汇总数据!I$4,0),IF(AND($G886="正式版",$H886="口腔诊所"),IFERROR(X886/同类汇总数据!I$5,0),IF(AND($G886="检查版",$H886="中西医诊所"),IFERROR(X886/同类汇总数据!I$6,0),IF(AND($G886="检查版",$H886="中医诊所"),IFERROR(X886/同类汇总数据!I$7,0),IF(AND($G886="检查版",$H886="口腔诊所"),IFERROR(X886/同类汇总数据!I$8,0),IF(AND($G886="互联网版",$H886="中西医诊所"),IFERROR(X886/同类汇总数据!I$9,0),IF(AND($G886="互联网版",$H886="中医诊所"),IFERROR(X886/同类汇总数据!I$10,0),IF(AND($G886="互联网版",$H886="口腔诊所"),IFERROR(X886/同类汇总数据!I$11,0))))))))))</f>
        <v>0.250776900058628</v>
      </c>
      <c r="AK886" s="61">
        <f>IF(AND($G886="正式版",$H886="中西医诊所"),IFERROR(Y886/同类汇总数据!J$3,0),IF(AND($G886="正式版",$H886="中医诊所"),IFERROR(Y886/同类汇总数据!J$4,0),IF(AND($G886="正式版",$H886="口腔诊所"),IFERROR(Y886/同类汇总数据!J$5,0),IF(AND($G886="检查版",$H886="中西医诊所"),IFERROR(Y886/同类汇总数据!J$6,0),IF(AND($G886="检查版",$H886="中医诊所"),IFERROR(Y886/同类汇总数据!J$7,0),IF(AND($G886="检查版",$H886="口腔诊所"),IFERROR(Y886/同类汇总数据!J$8,0),IF(AND($G886="互联网版",$H886="中西医诊所"),IFERROR(Y886/同类汇总数据!J$9,0),IF(AND($G886="互联网版",$H886="中医诊所"),IFERROR(Y886/同类汇总数据!J$10,0),IF(AND($G886="互联网版",$H886="口腔诊所"),IFERROR(Y886/同类汇总数据!J$11,0))))))))))</f>
        <v>0.248480691167867</v>
      </c>
      <c r="AL886" s="62" t="str">
        <f ca="1" t="shared" si="249"/>
        <v>-</v>
      </c>
      <c r="AM886" s="62" t="str">
        <f t="shared" si="250"/>
        <v>低于同行20%</v>
      </c>
      <c r="AN886" s="5" t="str">
        <f t="shared" si="251"/>
        <v>低于同行20%</v>
      </c>
      <c r="AO886" s="63">
        <f t="shared" si="235"/>
        <v>46099.7134259259</v>
      </c>
      <c r="AP886" s="5" t="str">
        <f t="shared" si="236"/>
        <v/>
      </c>
      <c r="AQ886" s="60">
        <v>45632.6522119676</v>
      </c>
    </row>
    <row r="887" ht="17" spans="1:43">
      <c r="A887" s="5">
        <f t="shared" si="252"/>
        <v>884</v>
      </c>
      <c r="B887" s="55" t="str">
        <f t="shared" si="246"/>
        <v>连续三月交易上升</v>
      </c>
      <c r="C887" s="2" t="str">
        <f t="shared" si="247"/>
        <v/>
      </c>
      <c r="D887" s="56" t="str">
        <f t="shared" si="248"/>
        <v>-</v>
      </c>
      <c r="E887" s="84" t="s">
        <v>2387</v>
      </c>
      <c r="F887" s="58">
        <v>45634.7596719329</v>
      </c>
      <c r="G887" s="59" t="s">
        <v>38</v>
      </c>
      <c r="H887" s="59" t="s">
        <v>63</v>
      </c>
      <c r="I887" s="59" t="s">
        <v>40</v>
      </c>
      <c r="J887" s="59" t="s">
        <v>155</v>
      </c>
      <c r="K887" s="59" t="s">
        <v>2388</v>
      </c>
      <c r="L887" s="59"/>
      <c r="M887" s="60">
        <v>46103.4004976852</v>
      </c>
      <c r="N887" s="60">
        <v>46103.4992570486</v>
      </c>
      <c r="O887" s="60">
        <v>46039.4191639236</v>
      </c>
      <c r="P887" s="60">
        <v>46097.4150182523</v>
      </c>
      <c r="Q887" s="60">
        <v>46102.6106448264</v>
      </c>
      <c r="R887" s="59">
        <v>2461</v>
      </c>
      <c r="S887" s="59">
        <v>7521</v>
      </c>
      <c r="T887" s="59">
        <v>24044</v>
      </c>
      <c r="U887" s="59">
        <v>22376</v>
      </c>
      <c r="V887" s="59">
        <v>4</v>
      </c>
      <c r="W887" s="59">
        <v>12</v>
      </c>
      <c r="X887" s="59">
        <v>33</v>
      </c>
      <c r="Y887" s="59">
        <v>30</v>
      </c>
      <c r="Z887" s="59">
        <v>895.04</v>
      </c>
      <c r="AA887" s="59">
        <v>0.6939189189</v>
      </c>
      <c r="AB887" s="59">
        <v>-0.6325415874</v>
      </c>
      <c r="AC887" s="59">
        <v>0.2342185904</v>
      </c>
      <c r="AD887" s="61">
        <f>IF(AND($G887="正式版",$H887="中西医诊所"),IFERROR(R887/同类汇总数据!C$3,0),IF(AND($G887="正式版",$H887="中医诊所"),IFERROR(R887/同类汇总数据!C$4,0),IF(AND($G887="正式版",$H887="口腔诊所"),IFERROR(R887/同类汇总数据!C$5,0),IF(AND($G887="检查版",$H887="中西医诊所"),IFERROR(R887/同类汇总数据!C$6,0),IF(AND($G887="检查版",$H887="中医诊所"),IFERROR(R887/同类汇总数据!C$7,0),IF(AND($G887="检查版",$H887="口腔诊所"),IFERROR(R887/同类汇总数据!C$8,0),IF(AND($G887="互联网版",$H887="中西医诊所"),IFERROR(R887/同类汇总数据!C$9,0),IF(AND($G887="互联网版",$H887="中医诊所"),IFERROR(R887/同类汇总数据!C$10,0),IF(AND($G887="互联网版",$H887="口腔诊所"),IFERROR(R887/同类汇总数据!C$11,0))))))))))</f>
        <v>0.246160456906074</v>
      </c>
      <c r="AE887" s="61">
        <f>IF(AND($G887="正式版",$H887="中西医诊所"),IFERROR(S887/同类汇总数据!D$3,0),IF(AND($G887="正式版",$H887="中医诊所"),IFERROR(S887/同类汇总数据!D$4,0),IF(AND($G887="正式版",$H887="口腔诊所"),IFERROR(S887/同类汇总数据!D$5,0),IF(AND($G887="检查版",$H887="中西医诊所"),IFERROR(S887/同类汇总数据!D$6,0),IF(AND($G887="检查版",$H887="中医诊所"),IFERROR(S887/同类汇总数据!D$7,0),IF(AND($G887="检查版",$H887="口腔诊所"),IFERROR(S887/同类汇总数据!D$8,0),IF(AND($G887="互联网版",$H887="中西医诊所"),IFERROR(S887/同类汇总数据!D$9,0),IF(AND($G887="互联网版",$H887="中医诊所"),IFERROR(S887/同类汇总数据!D$10,0),IF(AND($G887="互联网版",$H887="口腔诊所"),IFERROR(S887/同类汇总数据!D$11,0))))))))))</f>
        <v>0.173171948807946</v>
      </c>
      <c r="AF887" s="61">
        <f>IF(AND($G887="正式版",$H887="中西医诊所"),IFERROR(T887/同类汇总数据!E$3,0),IF(AND($G887="正式版",$H887="中医诊所"),IFERROR(T887/同类汇总数据!E$4,0),IF(AND($G887="正式版",$H887="口腔诊所"),IFERROR(T887/同类汇总数据!E$5,0),IF(AND($G887="检查版",$H887="中西医诊所"),IFERROR(T887/同类汇总数据!E$6,0),IF(AND($G887="检查版",$H887="中医诊所"),IFERROR(T887/同类汇总数据!E$7,0),IF(AND($G887="检查版",$H887="口腔诊所"),IFERROR(T887/同类汇总数据!E$8,0),IF(AND($G887="互联网版",$H887="中西医诊所"),IFERROR(T887/同类汇总数据!E$9,0),IF(AND($G887="互联网版",$H887="中医诊所"),IFERROR(T887/同类汇总数据!E$10,0),IF(AND($G887="互联网版",$H887="口腔诊所"),IFERROR(T887/同类汇总数据!E$11,0))))))))))</f>
        <v>0.216872544624965</v>
      </c>
      <c r="AG887" s="61">
        <f>IF(AND($G887="正式版",$H887="中西医诊所"),IFERROR(U887/同类汇总数据!F$3,0),IF(AND($G887="正式版",$H887="中医诊所"),IFERROR(U887/同类汇总数据!F$4,0),IF(AND($G887="正式版",$H887="口腔诊所"),IFERROR(U887/同类汇总数据!F$5,0),IF(AND($G887="检查版",$H887="中西医诊所"),IFERROR(U887/同类汇总数据!F$6,0),IF(AND($G887="检查版",$H887="中医诊所"),IFERROR(U887/同类汇总数据!F$7,0),IF(AND($G887="检查版",$H887="口腔诊所"),IFERROR(U887/同类汇总数据!F$8,0),IF(AND($G887="互联网版",$H887="中西医诊所"),IFERROR(U887/同类汇总数据!F$9,0),IF(AND($G887="互联网版",$H887="中医诊所"),IFERROR(U887/同类汇总数据!F$10,0),IF(AND($G887="互联网版",$H887="口腔诊所"),IFERROR(U887/同类汇总数据!F$11,0))))))))))</f>
        <v>0.223988476517822</v>
      </c>
      <c r="AH887" s="61">
        <f>IF(AND($G887="正式版",$H887="中西医诊所"),IFERROR(V887/同类汇总数据!G$3,0),IF(AND($G887="正式版",$H887="中医诊所"),IFERROR(V887/同类汇总数据!G$4,0),IF(AND($G887="正式版",$H887="口腔诊所"),IFERROR(V887/同类汇总数据!G$5,0),IF(AND($G887="检查版",$H887="中西医诊所"),IFERROR(V887/同类汇总数据!G$6,0),IF(AND($G887="检查版",$H887="中医诊所"),IFERROR(V887/同类汇总数据!G$7,0),IF(AND($G887="检查版",$H887="口腔诊所"),IFERROR(V887/同类汇总数据!G$8,0),IF(AND($G887="互联网版",$H887="中西医诊所"),IFERROR(V887/同类汇总数据!G$9,0),IF(AND($G887="互联网版",$H887="中医诊所"),IFERROR(V887/同类汇总数据!G$10,0),IF(AND($G887="互联网版",$H887="口腔诊所"),IFERROR(V887/同类汇总数据!G$11,0))))))))))</f>
        <v>0.297256324128296</v>
      </c>
      <c r="AI887" s="61">
        <f>IF(AND($G887="正式版",$H887="中西医诊所"),IFERROR(W887/同类汇总数据!H$3,0),IF(AND($G887="正式版",$H887="中医诊所"),IFERROR(W887/同类汇总数据!H$4,0),IF(AND($G887="正式版",$H887="口腔诊所"),IFERROR(W887/同类汇总数据!H$5,0),IF(AND($G887="检查版",$H887="中西医诊所"),IFERROR(W887/同类汇总数据!H$6,0),IF(AND($G887="检查版",$H887="中医诊所"),IFERROR(W887/同类汇总数据!H$7,0),IF(AND($G887="检查版",$H887="口腔诊所"),IFERROR(W887/同类汇总数据!H$8,0),IF(AND($G887="互联网版",$H887="中西医诊所"),IFERROR(W887/同类汇总数据!H$9,0),IF(AND($G887="互联网版",$H887="中医诊所"),IFERROR(W887/同类汇总数据!H$10,0),IF(AND($G887="互联网版",$H887="口腔诊所"),IFERROR(W887/同类汇总数据!H$11,0))))))))))</f>
        <v>0.211318575078848</v>
      </c>
      <c r="AJ887" s="61">
        <f>IF(AND($G887="正式版",$H887="中西医诊所"),IFERROR(X887/同类汇总数据!I$3,0),IF(AND($G887="正式版",$H887="中医诊所"),IFERROR(X887/同类汇总数据!I$4,0),IF(AND($G887="正式版",$H887="口腔诊所"),IFERROR(X887/同类汇总数据!I$5,0),IF(AND($G887="检查版",$H887="中西医诊所"),IFERROR(X887/同类汇总数据!I$6,0),IF(AND($G887="检查版",$H887="中医诊所"),IFERROR(X887/同类汇总数据!I$7,0),IF(AND($G887="检查版",$H887="口腔诊所"),IFERROR(X887/同类汇总数据!I$8,0),IF(AND($G887="互联网版",$H887="中西医诊所"),IFERROR(X887/同类汇总数据!I$9,0),IF(AND($G887="互联网版",$H887="中医诊所"),IFERROR(X887/同类汇总数据!I$10,0),IF(AND($G887="互联网版",$H887="口腔诊所"),IFERROR(X887/同类汇总数据!I$11,0))))))))))</f>
        <v>0.223665883836073</v>
      </c>
      <c r="AK887" s="61">
        <f>IF(AND($G887="正式版",$H887="中西医诊所"),IFERROR(Y887/同类汇总数据!J$3,0),IF(AND($G887="正式版",$H887="中医诊所"),IFERROR(Y887/同类汇总数据!J$4,0),IF(AND($G887="正式版",$H887="口腔诊所"),IFERROR(Y887/同类汇总数据!J$5,0),IF(AND($G887="检查版",$H887="中西医诊所"),IFERROR(Y887/同类汇总数据!J$6,0),IF(AND($G887="检查版",$H887="中医诊所"),IFERROR(Y887/同类汇总数据!J$7,0),IF(AND($G887="检查版",$H887="口腔诊所"),IFERROR(Y887/同类汇总数据!J$8,0),IF(AND($G887="互联网版",$H887="中西医诊所"),IFERROR(Y887/同类汇总数据!J$9,0),IF(AND($G887="互联网版",$H887="中医诊所"),IFERROR(Y887/同类汇总数据!J$10,0),IF(AND($G887="互联网版",$H887="口腔诊所"),IFERROR(Y887/同类汇总数据!J$11,0))))))))))</f>
        <v>0.225891537425333</v>
      </c>
      <c r="AL887" s="62" t="str">
        <f ca="1" t="shared" si="249"/>
        <v>-</v>
      </c>
      <c r="AM887" s="62" t="str">
        <f t="shared" si="250"/>
        <v>低于同行20%</v>
      </c>
      <c r="AN887" s="5" t="str">
        <f t="shared" si="251"/>
        <v>低于同行50%</v>
      </c>
      <c r="AO887" s="63">
        <f t="shared" si="235"/>
        <v>46103.4992570486</v>
      </c>
      <c r="AP887" s="5" t="str">
        <f t="shared" si="236"/>
        <v/>
      </c>
      <c r="AQ887" s="60">
        <v>45634.7544792361</v>
      </c>
    </row>
    <row r="888" ht="17" spans="1:43">
      <c r="A888" s="5">
        <f t="shared" si="252"/>
        <v>885</v>
      </c>
      <c r="B888" s="55" t="str">
        <f t="shared" si="246"/>
        <v>交易波动较大</v>
      </c>
      <c r="C888" s="2" t="str">
        <f t="shared" si="247"/>
        <v>本月交易额降超20%</v>
      </c>
      <c r="D888" s="56" t="str">
        <f t="shared" si="248"/>
        <v>-</v>
      </c>
      <c r="E888" s="84" t="s">
        <v>2389</v>
      </c>
      <c r="F888" s="58">
        <v>45634.7609254167</v>
      </c>
      <c r="G888" s="59" t="s">
        <v>38</v>
      </c>
      <c r="H888" s="59" t="s">
        <v>63</v>
      </c>
      <c r="I888" s="59" t="s">
        <v>40</v>
      </c>
      <c r="J888" s="59" t="s">
        <v>155</v>
      </c>
      <c r="K888" s="59" t="s">
        <v>2390</v>
      </c>
      <c r="L888" s="59"/>
      <c r="M888" s="60">
        <v>46103.4895023148</v>
      </c>
      <c r="N888" s="60">
        <v>46103.675765162</v>
      </c>
      <c r="O888" s="60"/>
      <c r="P888" s="60">
        <v>45636.6229870139</v>
      </c>
      <c r="Q888" s="60">
        <v>46060.4955194676</v>
      </c>
      <c r="R888" s="59">
        <v>1200</v>
      </c>
      <c r="S888" s="59">
        <v>14564</v>
      </c>
      <c r="T888" s="59">
        <v>37868</v>
      </c>
      <c r="U888" s="59">
        <v>37868</v>
      </c>
      <c r="V888" s="59">
        <v>1</v>
      </c>
      <c r="W888" s="59">
        <v>7</v>
      </c>
      <c r="X888" s="59">
        <v>32</v>
      </c>
      <c r="Y888" s="59">
        <v>32</v>
      </c>
      <c r="Z888" s="85" t="s">
        <v>2391</v>
      </c>
      <c r="AA888" s="59">
        <v>-0.2220501042</v>
      </c>
      <c r="AB888" s="59">
        <v>3.0848789003</v>
      </c>
      <c r="AC888" s="59">
        <v>1.7176233397</v>
      </c>
      <c r="AD888" s="61">
        <f>IF(AND($G888="正式版",$H888="中西医诊所"),IFERROR(R888/同类汇总数据!C$3,0),IF(AND($G888="正式版",$H888="中医诊所"),IFERROR(R888/同类汇总数据!C$4,0),IF(AND($G888="正式版",$H888="口腔诊所"),IFERROR(R888/同类汇总数据!C$5,0),IF(AND($G888="检查版",$H888="中西医诊所"),IFERROR(R888/同类汇总数据!C$6,0),IF(AND($G888="检查版",$H888="中医诊所"),IFERROR(R888/同类汇总数据!C$7,0),IF(AND($G888="检查版",$H888="口腔诊所"),IFERROR(R888/同类汇总数据!C$8,0),IF(AND($G888="互联网版",$H888="中西医诊所"),IFERROR(R888/同类汇总数据!C$9,0),IF(AND($G888="互联网版",$H888="中医诊所"),IFERROR(R888/同类汇总数据!C$10,0),IF(AND($G888="互联网版",$H888="口腔诊所"),IFERROR(R888/同类汇总数据!C$11,0))))))))))</f>
        <v>0.120029479190284</v>
      </c>
      <c r="AE888" s="61">
        <f>IF(AND($G888="正式版",$H888="中西医诊所"),IFERROR(S888/同类汇总数据!D$3,0),IF(AND($G888="正式版",$H888="中医诊所"),IFERROR(S888/同类汇总数据!D$4,0),IF(AND($G888="正式版",$H888="口腔诊所"),IFERROR(S888/同类汇总数据!D$5,0),IF(AND($G888="检查版",$H888="中西医诊所"),IFERROR(S888/同类汇总数据!D$6,0),IF(AND($G888="检查版",$H888="中医诊所"),IFERROR(S888/同类汇总数据!D$7,0),IF(AND($G888="检查版",$H888="口腔诊所"),IFERROR(S888/同类汇总数据!D$8,0),IF(AND($G888="互联网版",$H888="中西医诊所"),IFERROR(S888/同类汇总数据!D$9,0),IF(AND($G888="互联网版",$H888="中医诊所"),IFERROR(S888/同类汇总数据!D$10,0),IF(AND($G888="互联网版",$H888="口腔诊所"),IFERROR(S888/同类汇总数据!D$11,0))))))))))</f>
        <v>0.335337888902929</v>
      </c>
      <c r="AF888" s="61">
        <f>IF(AND($G888="正式版",$H888="中西医诊所"),IFERROR(T888/同类汇总数据!E$3,0),IF(AND($G888="正式版",$H888="中医诊所"),IFERROR(T888/同类汇总数据!E$4,0),IF(AND($G888="正式版",$H888="口腔诊所"),IFERROR(T888/同类汇总数据!E$5,0),IF(AND($G888="检查版",$H888="中西医诊所"),IFERROR(T888/同类汇总数据!E$6,0),IF(AND($G888="检查版",$H888="中医诊所"),IFERROR(T888/同类汇总数据!E$7,0),IF(AND($G888="检查版",$H888="口腔诊所"),IFERROR(T888/同类汇总数据!E$8,0),IF(AND($G888="互联网版",$H888="中西医诊所"),IFERROR(T888/同类汇总数据!E$9,0),IF(AND($G888="互联网版",$H888="中医诊所"),IFERROR(T888/同类汇总数据!E$10,0),IF(AND($G888="互联网版",$H888="口腔诊所"),IFERROR(T888/同类汇总数据!E$11,0))))))))))</f>
        <v>0.341562532018723</v>
      </c>
      <c r="AG888" s="61">
        <f>IF(AND($G888="正式版",$H888="中西医诊所"),IFERROR(U888/同类汇总数据!F$3,0),IF(AND($G888="正式版",$H888="中医诊所"),IFERROR(U888/同类汇总数据!F$4,0),IF(AND($G888="正式版",$H888="口腔诊所"),IFERROR(U888/同类汇总数据!F$5,0),IF(AND($G888="检查版",$H888="中西医诊所"),IFERROR(U888/同类汇总数据!F$6,0),IF(AND($G888="检查版",$H888="中医诊所"),IFERROR(U888/同类汇总数据!F$7,0),IF(AND($G888="检查版",$H888="口腔诊所"),IFERROR(U888/同类汇总数据!F$8,0),IF(AND($G888="互联网版",$H888="中西医诊所"),IFERROR(U888/同类汇总数据!F$9,0),IF(AND($G888="互联网版",$H888="中医诊所"),IFERROR(U888/同类汇总数据!F$10,0),IF(AND($G888="互联网版",$H888="口腔诊所"),IFERROR(U888/同类汇总数据!F$11,0))))))))))</f>
        <v>0.379066661993961</v>
      </c>
      <c r="AH888" s="61">
        <f>IF(AND($G888="正式版",$H888="中西医诊所"),IFERROR(V888/同类汇总数据!G$3,0),IF(AND($G888="正式版",$H888="中医诊所"),IFERROR(V888/同类汇总数据!G$4,0),IF(AND($G888="正式版",$H888="口腔诊所"),IFERROR(V888/同类汇总数据!G$5,0),IF(AND($G888="检查版",$H888="中西医诊所"),IFERROR(V888/同类汇总数据!G$6,0),IF(AND($G888="检查版",$H888="中医诊所"),IFERROR(V888/同类汇总数据!G$7,0),IF(AND($G888="检查版",$H888="口腔诊所"),IFERROR(V888/同类汇总数据!G$8,0),IF(AND($G888="互联网版",$H888="中西医诊所"),IFERROR(V888/同类汇总数据!G$9,0),IF(AND($G888="互联网版",$H888="中医诊所"),IFERROR(V888/同类汇总数据!G$10,0),IF(AND($G888="互联网版",$H888="口腔诊所"),IFERROR(V888/同类汇总数据!G$11,0))))))))))</f>
        <v>0.074314081032074</v>
      </c>
      <c r="AI888" s="61">
        <f>IF(AND($G888="正式版",$H888="中西医诊所"),IFERROR(W888/同类汇总数据!H$3,0),IF(AND($G888="正式版",$H888="中医诊所"),IFERROR(W888/同类汇总数据!H$4,0),IF(AND($G888="正式版",$H888="口腔诊所"),IFERROR(W888/同类汇总数据!H$5,0),IF(AND($G888="检查版",$H888="中西医诊所"),IFERROR(W888/同类汇总数据!H$6,0),IF(AND($G888="检查版",$H888="中医诊所"),IFERROR(W888/同类汇总数据!H$7,0),IF(AND($G888="检查版",$H888="口腔诊所"),IFERROR(W888/同类汇总数据!H$8,0),IF(AND($G888="互联网版",$H888="中西医诊所"),IFERROR(W888/同类汇总数据!H$9,0),IF(AND($G888="互联网版",$H888="中医诊所"),IFERROR(W888/同类汇总数据!H$10,0),IF(AND($G888="互联网版",$H888="口腔诊所"),IFERROR(W888/同类汇总数据!H$11,0))))))))))</f>
        <v>0.123269168795995</v>
      </c>
      <c r="AJ888" s="61">
        <f>IF(AND($G888="正式版",$H888="中西医诊所"),IFERROR(X888/同类汇总数据!I$3,0),IF(AND($G888="正式版",$H888="中医诊所"),IFERROR(X888/同类汇总数据!I$4,0),IF(AND($G888="正式版",$H888="口腔诊所"),IFERROR(X888/同类汇总数据!I$5,0),IF(AND($G888="检查版",$H888="中西医诊所"),IFERROR(X888/同类汇总数据!I$6,0),IF(AND($G888="检查版",$H888="中医诊所"),IFERROR(X888/同类汇总数据!I$7,0),IF(AND($G888="检查版",$H888="口腔诊所"),IFERROR(X888/同类汇总数据!I$8,0),IF(AND($G888="互联网版",$H888="中西医诊所"),IFERROR(X888/同类汇总数据!I$9,0),IF(AND($G888="互联网版",$H888="中医诊所"),IFERROR(X888/同类汇总数据!I$10,0),IF(AND($G888="互联网版",$H888="口腔诊所"),IFERROR(X888/同类汇总数据!I$11,0))))))))))</f>
        <v>0.216888129780435</v>
      </c>
      <c r="AK888" s="61">
        <f>IF(AND($G888="正式版",$H888="中西医诊所"),IFERROR(Y888/同类汇总数据!J$3,0),IF(AND($G888="正式版",$H888="中医诊所"),IFERROR(Y888/同类汇总数据!J$4,0),IF(AND($G888="正式版",$H888="口腔诊所"),IFERROR(Y888/同类汇总数据!J$5,0),IF(AND($G888="检查版",$H888="中西医诊所"),IFERROR(Y888/同类汇总数据!J$6,0),IF(AND($G888="检查版",$H888="中医诊所"),IFERROR(Y888/同类汇总数据!J$7,0),IF(AND($G888="检查版",$H888="口腔诊所"),IFERROR(Y888/同类汇总数据!J$8,0),IF(AND($G888="互联网版",$H888="中西医诊所"),IFERROR(Y888/同类汇总数据!J$9,0),IF(AND($G888="互联网版",$H888="中医诊所"),IFERROR(Y888/同类汇总数据!J$10,0),IF(AND($G888="互联网版",$H888="口腔诊所"),IFERROR(Y888/同类汇总数据!J$11,0))))))))))</f>
        <v>0.240950973253689</v>
      </c>
      <c r="AL888" s="62" t="str">
        <f ca="1" t="shared" si="249"/>
        <v>-</v>
      </c>
      <c r="AM888" s="62" t="str">
        <f t="shared" si="250"/>
        <v>低于同行50%</v>
      </c>
      <c r="AN888" s="5" t="str">
        <f t="shared" si="251"/>
        <v>低于同行20%</v>
      </c>
      <c r="AO888" s="63">
        <f t="shared" si="235"/>
        <v>46103.675765162</v>
      </c>
      <c r="AP888" s="5" t="str">
        <f t="shared" si="236"/>
        <v/>
      </c>
      <c r="AQ888" s="60">
        <v>45634.7579273495</v>
      </c>
    </row>
    <row r="889" ht="17" spans="1:43">
      <c r="A889" s="5">
        <f t="shared" si="252"/>
        <v>886</v>
      </c>
      <c r="B889" s="55" t="str">
        <f t="shared" si="246"/>
        <v>连续三月交易上升</v>
      </c>
      <c r="C889" s="2" t="str">
        <f t="shared" si="247"/>
        <v/>
      </c>
      <c r="D889" s="56" t="str">
        <f t="shared" si="248"/>
        <v>-</v>
      </c>
      <c r="E889" s="84" t="s">
        <v>2392</v>
      </c>
      <c r="F889" s="58">
        <v>45634.7628360532</v>
      </c>
      <c r="G889" s="59" t="s">
        <v>38</v>
      </c>
      <c r="H889" s="59" t="s">
        <v>63</v>
      </c>
      <c r="I889" s="59" t="s">
        <v>40</v>
      </c>
      <c r="J889" s="59" t="s">
        <v>155</v>
      </c>
      <c r="K889" s="59" t="s">
        <v>2393</v>
      </c>
      <c r="L889" s="59" t="s">
        <v>2394</v>
      </c>
      <c r="M889" s="60">
        <v>46104.3645949074</v>
      </c>
      <c r="N889" s="60">
        <v>46102.5189713194</v>
      </c>
      <c r="O889" s="60">
        <v>45861.3831424537</v>
      </c>
      <c r="P889" s="60">
        <v>45757.7103073843</v>
      </c>
      <c r="Q889" s="60">
        <v>45861.3838184722</v>
      </c>
      <c r="R889" s="59">
        <v>11780</v>
      </c>
      <c r="S889" s="59">
        <v>48520</v>
      </c>
      <c r="T889" s="59">
        <v>95877</v>
      </c>
      <c r="U889" s="59">
        <v>84707</v>
      </c>
      <c r="V889" s="59">
        <v>18</v>
      </c>
      <c r="W889" s="59">
        <v>71</v>
      </c>
      <c r="X889" s="59">
        <v>157</v>
      </c>
      <c r="Y889" s="59">
        <v>141</v>
      </c>
      <c r="Z889" s="59">
        <v>661.7734375</v>
      </c>
      <c r="AA889" s="59">
        <v>1.1431095406</v>
      </c>
      <c r="AB889" s="59">
        <v>-0.0840312336</v>
      </c>
      <c r="AC889" s="59">
        <v>-0.2143356643</v>
      </c>
      <c r="AD889" s="61">
        <f>IF(AND($G889="正式版",$H889="中西医诊所"),IFERROR(R889/同类汇总数据!C$3,0),IF(AND($G889="正式版",$H889="中医诊所"),IFERROR(R889/同类汇总数据!C$4,0),IF(AND($G889="正式版",$H889="口腔诊所"),IFERROR(R889/同类汇总数据!C$5,0),IF(AND($G889="检查版",$H889="中西医诊所"),IFERROR(R889/同类汇总数据!C$6,0),IF(AND($G889="检查版",$H889="中医诊所"),IFERROR(R889/同类汇总数据!C$7,0),IF(AND($G889="检查版",$H889="口腔诊所"),IFERROR(R889/同类汇总数据!C$8,0),IF(AND($G889="互联网版",$H889="中西医诊所"),IFERROR(R889/同类汇总数据!C$9,0),IF(AND($G889="互联网版",$H889="中医诊所"),IFERROR(R889/同类汇总数据!C$10,0),IF(AND($G889="互联网版",$H889="口腔诊所"),IFERROR(R889/同类汇总数据!C$11,0))))))))))</f>
        <v>1.17828938738462</v>
      </c>
      <c r="AE889" s="61">
        <f>IF(AND($G889="正式版",$H889="中西医诊所"),IFERROR(S889/同类汇总数据!D$3,0),IF(AND($G889="正式版",$H889="中医诊所"),IFERROR(S889/同类汇总数据!D$4,0),IF(AND($G889="正式版",$H889="口腔诊所"),IFERROR(S889/同类汇总数据!D$5,0),IF(AND($G889="检查版",$H889="中西医诊所"),IFERROR(S889/同类汇总数据!D$6,0),IF(AND($G889="检查版",$H889="中医诊所"),IFERROR(S889/同类汇总数据!D$7,0),IF(AND($G889="检查版",$H889="口腔诊所"),IFERROR(S889/同类汇总数据!D$8,0),IF(AND($G889="互联网版",$H889="中西医诊所"),IFERROR(S889/同类汇总数据!D$9,0),IF(AND($G889="互联网版",$H889="中医诊所"),IFERROR(S889/同类汇总数据!D$10,0),IF(AND($G889="互联网版",$H889="口腔诊所"),IFERROR(S889/同类汇总数据!D$11,0))))))))))</f>
        <v>1.11717895973429</v>
      </c>
      <c r="AF889" s="61">
        <f>IF(AND($G889="正式版",$H889="中西医诊所"),IFERROR(T889/同类汇总数据!E$3,0),IF(AND($G889="正式版",$H889="中医诊所"),IFERROR(T889/同类汇总数据!E$4,0),IF(AND($G889="正式版",$H889="口腔诊所"),IFERROR(T889/同类汇总数据!E$5,0),IF(AND($G889="检查版",$H889="中西医诊所"),IFERROR(T889/同类汇总数据!E$6,0),IF(AND($G889="检查版",$H889="中医诊所"),IFERROR(T889/同类汇总数据!E$7,0),IF(AND($G889="检查版",$H889="口腔诊所"),IFERROR(T889/同类汇总数据!E$8,0),IF(AND($G889="互联网版",$H889="中西医诊所"),IFERROR(T889/同类汇总数据!E$9,0),IF(AND($G889="互联网版",$H889="中医诊所"),IFERROR(T889/同类汇总数据!E$10,0),IF(AND($G889="互联网版",$H889="口腔诊所"),IFERROR(T889/同类汇总数据!E$11,0))))))))))</f>
        <v>0.864793252412568</v>
      </c>
      <c r="AG889" s="61">
        <f>IF(AND($G889="正式版",$H889="中西医诊所"),IFERROR(U889/同类汇总数据!F$3,0),IF(AND($G889="正式版",$H889="中医诊所"),IFERROR(U889/同类汇总数据!F$4,0),IF(AND($G889="正式版",$H889="口腔诊所"),IFERROR(U889/同类汇总数据!F$5,0),IF(AND($G889="检查版",$H889="中西医诊所"),IFERROR(U889/同类汇总数据!F$6,0),IF(AND($G889="检查版",$H889="中医诊所"),IFERROR(U889/同类汇总数据!F$7,0),IF(AND($G889="检查版",$H889="口腔诊所"),IFERROR(U889/同类汇总数据!F$8,0),IF(AND($G889="互联网版",$H889="中西医诊所"),IFERROR(U889/同类汇总数据!F$9,0),IF(AND($G889="互联网版",$H889="中医诊所"),IFERROR(U889/同类汇总数据!F$10,0),IF(AND($G889="互联网版",$H889="口腔诊所"),IFERROR(U889/同类汇总数据!F$11,0))))))))))</f>
        <v>0.847934924937216</v>
      </c>
      <c r="AH889" s="61">
        <f>IF(AND($G889="正式版",$H889="中西医诊所"),IFERROR(V889/同类汇总数据!G$3,0),IF(AND($G889="正式版",$H889="中医诊所"),IFERROR(V889/同类汇总数据!G$4,0),IF(AND($G889="正式版",$H889="口腔诊所"),IFERROR(V889/同类汇总数据!G$5,0),IF(AND($G889="检查版",$H889="中西医诊所"),IFERROR(V889/同类汇总数据!G$6,0),IF(AND($G889="检查版",$H889="中医诊所"),IFERROR(V889/同类汇总数据!G$7,0),IF(AND($G889="检查版",$H889="口腔诊所"),IFERROR(V889/同类汇总数据!G$8,0),IF(AND($G889="互联网版",$H889="中西医诊所"),IFERROR(V889/同类汇总数据!G$9,0),IF(AND($G889="互联网版",$H889="中医诊所"),IFERROR(V889/同类汇总数据!G$10,0),IF(AND($G889="互联网版",$H889="口腔诊所"),IFERROR(V889/同类汇总数据!G$11,0))))))))))</f>
        <v>1.33765345857733</v>
      </c>
      <c r="AI889" s="61">
        <f>IF(AND($G889="正式版",$H889="中西医诊所"),IFERROR(W889/同类汇总数据!H$3,0),IF(AND($G889="正式版",$H889="中医诊所"),IFERROR(W889/同类汇总数据!H$4,0),IF(AND($G889="正式版",$H889="口腔诊所"),IFERROR(W889/同类汇总数据!H$5,0),IF(AND($G889="检查版",$H889="中西医诊所"),IFERROR(W889/同类汇总数据!H$6,0),IF(AND($G889="检查版",$H889="中医诊所"),IFERROR(W889/同类汇总数据!H$7,0),IF(AND($G889="检查版",$H889="口腔诊所"),IFERROR(W889/同类汇总数据!H$8,0),IF(AND($G889="互联网版",$H889="中西医诊所"),IFERROR(W889/同类汇总数据!H$9,0),IF(AND($G889="互联网版",$H889="中医诊所"),IFERROR(W889/同类汇总数据!H$10,0),IF(AND($G889="互联网版",$H889="口腔诊所"),IFERROR(W889/同类汇总数据!H$11,0))))))))))</f>
        <v>1.25030156921652</v>
      </c>
      <c r="AJ889" s="61">
        <f>IF(AND($G889="正式版",$H889="中西医诊所"),IFERROR(X889/同类汇总数据!I$3,0),IF(AND($G889="正式版",$H889="中医诊所"),IFERROR(X889/同类汇总数据!I$4,0),IF(AND($G889="正式版",$H889="口腔诊所"),IFERROR(X889/同类汇总数据!I$5,0),IF(AND($G889="检查版",$H889="中西医诊所"),IFERROR(X889/同类汇总数据!I$6,0),IF(AND($G889="检查版",$H889="中医诊所"),IFERROR(X889/同类汇总数据!I$7,0),IF(AND($G889="检查版",$H889="口腔诊所"),IFERROR(X889/同类汇总数据!I$8,0),IF(AND($G889="互联网版",$H889="中西医诊所"),IFERROR(X889/同类汇总数据!I$9,0),IF(AND($G889="互联网版",$H889="中医诊所"),IFERROR(X889/同类汇总数据!I$10,0),IF(AND($G889="互联网版",$H889="口腔诊所"),IFERROR(X889/同类汇总数据!I$11,0))))))))))</f>
        <v>1.06410738673526</v>
      </c>
      <c r="AK889" s="61">
        <f>IF(AND($G889="正式版",$H889="中西医诊所"),IFERROR(Y889/同类汇总数据!J$3,0),IF(AND($G889="正式版",$H889="中医诊所"),IFERROR(Y889/同类汇总数据!J$4,0),IF(AND($G889="正式版",$H889="口腔诊所"),IFERROR(Y889/同类汇总数据!J$5,0),IF(AND($G889="检查版",$H889="中西医诊所"),IFERROR(Y889/同类汇总数据!J$6,0),IF(AND($G889="检查版",$H889="中医诊所"),IFERROR(Y889/同类汇总数据!J$7,0),IF(AND($G889="检查版",$H889="口腔诊所"),IFERROR(Y889/同类汇总数据!J$8,0),IF(AND($G889="互联网版",$H889="中西医诊所"),IFERROR(Y889/同类汇总数据!J$9,0),IF(AND($G889="互联网版",$H889="中医诊所"),IFERROR(Y889/同类汇总数据!J$10,0),IF(AND($G889="互联网版",$H889="口腔诊所"),IFERROR(Y889/同类汇总数据!J$11,0))))))))))</f>
        <v>1.06169022589907</v>
      </c>
      <c r="AL889" s="62" t="str">
        <f ca="1" t="shared" si="249"/>
        <v>-</v>
      </c>
      <c r="AM889" s="62" t="str">
        <f t="shared" si="250"/>
        <v/>
      </c>
      <c r="AN889" s="5" t="str">
        <f t="shared" si="251"/>
        <v>高于同行20%</v>
      </c>
      <c r="AO889" s="63">
        <f t="shared" si="235"/>
        <v>46104.3645949074</v>
      </c>
      <c r="AP889" s="5" t="str">
        <f t="shared" si="236"/>
        <v/>
      </c>
      <c r="AQ889" s="60">
        <v>45634.7582301505</v>
      </c>
    </row>
    <row r="890" ht="17" spans="1:43">
      <c r="A890" s="5">
        <f t="shared" si="252"/>
        <v>887</v>
      </c>
      <c r="B890" s="55" t="str">
        <f t="shared" si="246"/>
        <v>交易波动较大</v>
      </c>
      <c r="C890" s="2" t="str">
        <f t="shared" si="247"/>
        <v/>
      </c>
      <c r="D890" s="56" t="str">
        <f t="shared" si="248"/>
        <v>-</v>
      </c>
      <c r="E890" s="84" t="s">
        <v>2395</v>
      </c>
      <c r="F890" s="58">
        <v>45634.7695451042</v>
      </c>
      <c r="G890" s="59" t="s">
        <v>38</v>
      </c>
      <c r="H890" s="59" t="s">
        <v>39</v>
      </c>
      <c r="I890" s="59" t="s">
        <v>40</v>
      </c>
      <c r="J890" s="59" t="s">
        <v>85</v>
      </c>
      <c r="K890" s="59" t="s">
        <v>2396</v>
      </c>
      <c r="L890" s="59"/>
      <c r="M890" s="60">
        <v>46104.3523958333</v>
      </c>
      <c r="N890" s="60">
        <v>46103.7363391088</v>
      </c>
      <c r="O890" s="60">
        <v>46103.7345083796</v>
      </c>
      <c r="P890" s="60">
        <v>46104.3630818866</v>
      </c>
      <c r="Q890" s="60">
        <v>46104.3706413657</v>
      </c>
      <c r="R890" s="59">
        <v>1781</v>
      </c>
      <c r="S890" s="59">
        <v>10965.9</v>
      </c>
      <c r="T890" s="59">
        <v>35928</v>
      </c>
      <c r="U890" s="59">
        <v>29991.38</v>
      </c>
      <c r="V890" s="59">
        <v>30</v>
      </c>
      <c r="W890" s="59">
        <v>171</v>
      </c>
      <c r="X890" s="59">
        <v>558</v>
      </c>
      <c r="Y890" s="59">
        <v>468</v>
      </c>
      <c r="Z890" s="59">
        <v>84.0094677871</v>
      </c>
      <c r="AA890" s="59">
        <v>-0.0617732869</v>
      </c>
      <c r="AB890" s="59">
        <v>-0.1195024936</v>
      </c>
      <c r="AC890" s="59">
        <v>-0.2539398844</v>
      </c>
      <c r="AD890" s="61">
        <f>IF(AND($G890="正式版",$H890="中西医诊所"),IFERROR(R890/同类汇总数据!C$3,0),IF(AND($G890="正式版",$H890="中医诊所"),IFERROR(R890/同类汇总数据!C$4,0),IF(AND($G890="正式版",$H890="口腔诊所"),IFERROR(R890/同类汇总数据!C$5,0),IF(AND($G890="检查版",$H890="中西医诊所"),IFERROR(R890/同类汇总数据!C$6,0),IF(AND($G890="检查版",$H890="中医诊所"),IFERROR(R890/同类汇总数据!C$7,0),IF(AND($G890="检查版",$H890="口腔诊所"),IFERROR(R890/同类汇总数据!C$8,0),IF(AND($G890="互联网版",$H890="中西医诊所"),IFERROR(R890/同类汇总数据!C$9,0),IF(AND($G890="互联网版",$H890="中医诊所"),IFERROR(R890/同类汇总数据!C$10,0),IF(AND($G890="互联网版",$H890="口腔诊所"),IFERROR(R890/同类汇总数据!C$11,0))))))))))</f>
        <v>0.194607546023923</v>
      </c>
      <c r="AE890" s="61">
        <f>IF(AND($G890="正式版",$H890="中西医诊所"),IFERROR(S890/同类汇总数据!D$3,0),IF(AND($G890="正式版",$H890="中医诊所"),IFERROR(S890/同类汇总数据!D$4,0),IF(AND($G890="正式版",$H890="口腔诊所"),IFERROR(S890/同类汇总数据!D$5,0),IF(AND($G890="检查版",$H890="中西医诊所"),IFERROR(S890/同类汇总数据!D$6,0),IF(AND($G890="检查版",$H890="中医诊所"),IFERROR(S890/同类汇总数据!D$7,0),IF(AND($G890="检查版",$H890="口腔诊所"),IFERROR(S890/同类汇总数据!D$8,0),IF(AND($G890="互联网版",$H890="中西医诊所"),IFERROR(S890/同类汇总数据!D$9,0),IF(AND($G890="互联网版",$H890="中医诊所"),IFERROR(S890/同类汇总数据!D$10,0),IF(AND($G890="互联网版",$H890="口腔诊所"),IFERROR(S890/同类汇总数据!D$11,0))))))))))</f>
        <v>0.300569805495461</v>
      </c>
      <c r="AF890" s="61">
        <f>IF(AND($G890="正式版",$H890="中西医诊所"),IFERROR(T890/同类汇总数据!E$3,0),IF(AND($G890="正式版",$H890="中医诊所"),IFERROR(T890/同类汇总数据!E$4,0),IF(AND($G890="正式版",$H890="口腔诊所"),IFERROR(T890/同类汇总数据!E$5,0),IF(AND($G890="检查版",$H890="中西医诊所"),IFERROR(T890/同类汇总数据!E$6,0),IF(AND($G890="检查版",$H890="中医诊所"),IFERROR(T890/同类汇总数据!E$7,0),IF(AND($G890="检查版",$H890="口腔诊所"),IFERROR(T890/同类汇总数据!E$8,0),IF(AND($G890="互联网版",$H890="中西医诊所"),IFERROR(T890/同类汇总数据!E$9,0),IF(AND($G890="互联网版",$H890="中医诊所"),IFERROR(T890/同类汇总数据!E$10,0),IF(AND($G890="互联网版",$H890="口腔诊所"),IFERROR(T890/同类汇总数据!E$11,0))))))))))</f>
        <v>0.329263650024629</v>
      </c>
      <c r="AG890" s="61">
        <f>IF(AND($G890="正式版",$H890="中西医诊所"),IFERROR(U890/同类汇总数据!F$3,0),IF(AND($G890="正式版",$H890="中医诊所"),IFERROR(U890/同类汇总数据!F$4,0),IF(AND($G890="正式版",$H890="口腔诊所"),IFERROR(U890/同类汇总数据!F$5,0),IF(AND($G890="检查版",$H890="中西医诊所"),IFERROR(U890/同类汇总数据!F$6,0),IF(AND($G890="检查版",$H890="中医诊所"),IFERROR(U890/同类汇总数据!F$7,0),IF(AND($G890="检查版",$H890="口腔诊所"),IFERROR(U890/同类汇总数据!F$8,0),IF(AND($G890="互联网版",$H890="中西医诊所"),IFERROR(U890/同类汇总数据!F$9,0),IF(AND($G890="互联网版",$H890="中医诊所"),IFERROR(U890/同类汇总数据!F$10,0),IF(AND($G890="互联网版",$H890="口腔诊所"),IFERROR(U890/同类汇总数据!F$11,0))))))))))</f>
        <v>0.312660402036965</v>
      </c>
      <c r="AH890" s="61">
        <f>IF(AND($G890="正式版",$H890="中西医诊所"),IFERROR(V890/同类汇总数据!G$3,0),IF(AND($G890="正式版",$H890="中医诊所"),IFERROR(V890/同类汇总数据!G$4,0),IF(AND($G890="正式版",$H890="口腔诊所"),IFERROR(V890/同类汇总数据!G$5,0),IF(AND($G890="检查版",$H890="中西医诊所"),IFERROR(V890/同类汇总数据!G$6,0),IF(AND($G890="检查版",$H890="中医诊所"),IFERROR(V890/同类汇总数据!G$7,0),IF(AND($G890="检查版",$H890="口腔诊所"),IFERROR(V890/同类汇总数据!G$8,0),IF(AND($G890="互联网版",$H890="中西医诊所"),IFERROR(V890/同类汇总数据!G$9,0),IF(AND($G890="互联网版",$H890="中医诊所"),IFERROR(V890/同类汇总数据!G$10,0),IF(AND($G890="互联网版",$H890="口腔诊所"),IFERROR(V890/同类汇总数据!G$11,0))))))))))</f>
        <v>0.316452024290857</v>
      </c>
      <c r="AI890" s="61">
        <f>IF(AND($G890="正式版",$H890="中西医诊所"),IFERROR(W890/同类汇总数据!H$3,0),IF(AND($G890="正式版",$H890="中医诊所"),IFERROR(W890/同类汇总数据!H$4,0),IF(AND($G890="正式版",$H890="口腔诊所"),IFERROR(W890/同类汇总数据!H$5,0),IF(AND($G890="检查版",$H890="中西医诊所"),IFERROR(W890/同类汇总数据!H$6,0),IF(AND($G890="检查版",$H890="中医诊所"),IFERROR(W890/同类汇总数据!H$7,0),IF(AND($G890="检查版",$H890="口腔诊所"),IFERROR(W890/同类汇总数据!H$8,0),IF(AND($G890="互联网版",$H890="中西医诊所"),IFERROR(W890/同类汇总数据!H$9,0),IF(AND($G890="互联网版",$H890="中医诊所"),IFERROR(W890/同类汇总数据!H$10,0),IF(AND($G890="互联网版",$H890="口腔诊所"),IFERROR(W890/同类汇总数据!H$11,0))))))))))</f>
        <v>0.467685400338703</v>
      </c>
      <c r="AJ890" s="61">
        <f>IF(AND($G890="正式版",$H890="中西医诊所"),IFERROR(X890/同类汇总数据!I$3,0),IF(AND($G890="正式版",$H890="中医诊所"),IFERROR(X890/同类汇总数据!I$4,0),IF(AND($G890="正式版",$H890="口腔诊所"),IFERROR(X890/同类汇总数据!I$5,0),IF(AND($G890="检查版",$H890="中西医诊所"),IFERROR(X890/同类汇总数据!I$6,0),IF(AND($G890="检查版",$H890="中医诊所"),IFERROR(X890/同类汇总数据!I$7,0),IF(AND($G890="检查版",$H890="口腔诊所"),IFERROR(X890/同类汇总数据!I$8,0),IF(AND($G890="互联网版",$H890="中西医诊所"),IFERROR(X890/同类汇总数据!I$9,0),IF(AND($G890="互联网版",$H890="中医诊所"),IFERROR(X890/同类汇总数据!I$10,0),IF(AND($G890="互联网版",$H890="口腔诊所"),IFERROR(X890/同类汇总数据!I$11,0))))))))))</f>
        <v>0.493408007127712</v>
      </c>
      <c r="AK890" s="61">
        <f>IF(AND($G890="正式版",$H890="中西医诊所"),IFERROR(Y890/同类汇总数据!J$3,0),IF(AND($G890="正式版",$H890="中医诊所"),IFERROR(Y890/同类汇总数据!J$4,0),IF(AND($G890="正式版",$H890="口腔诊所"),IFERROR(Y890/同类汇总数据!J$5,0),IF(AND($G890="检查版",$H890="中西医诊所"),IFERROR(Y890/同类汇总数据!J$6,0),IF(AND($G890="检查版",$H890="中医诊所"),IFERROR(Y890/同类汇总数据!J$7,0),IF(AND($G890="检查版",$H890="口腔诊所"),IFERROR(Y890/同类汇总数据!J$8,0),IF(AND($G890="互联网版",$H890="中西医诊所"),IFERROR(Y890/同类汇总数据!J$9,0),IF(AND($G890="互联网版",$H890="中医诊所"),IFERROR(Y890/同类汇总数据!J$10,0),IF(AND($G890="互联网版",$H890="口腔诊所"),IFERROR(Y890/同类汇总数据!J$11,0))))))))))</f>
        <v>0.467634123062116</v>
      </c>
      <c r="AL890" s="62" t="str">
        <f ca="1" t="shared" si="249"/>
        <v>-</v>
      </c>
      <c r="AM890" s="62" t="str">
        <f t="shared" si="250"/>
        <v>低于同行50%</v>
      </c>
      <c r="AN890" s="5" t="str">
        <f t="shared" si="251"/>
        <v>低于同行50%</v>
      </c>
      <c r="AO890" s="63">
        <f t="shared" si="235"/>
        <v>46104.3706413657</v>
      </c>
      <c r="AP890" s="5" t="str">
        <f t="shared" si="236"/>
        <v/>
      </c>
      <c r="AQ890" s="60">
        <v>45634.7596719329</v>
      </c>
    </row>
    <row r="891" ht="17" spans="1:43">
      <c r="A891" s="5">
        <f t="shared" si="252"/>
        <v>888</v>
      </c>
      <c r="B891" s="55" t="str">
        <f t="shared" si="246"/>
        <v>交易波动较大</v>
      </c>
      <c r="C891" s="2" t="str">
        <f t="shared" si="247"/>
        <v/>
      </c>
      <c r="D891" s="56" t="str">
        <f t="shared" si="248"/>
        <v>-</v>
      </c>
      <c r="E891" s="84" t="s">
        <v>2397</v>
      </c>
      <c r="F891" s="58">
        <v>45635.5943708333</v>
      </c>
      <c r="G891" s="59" t="s">
        <v>38</v>
      </c>
      <c r="H891" s="59" t="s">
        <v>39</v>
      </c>
      <c r="I891" s="59" t="s">
        <v>40</v>
      </c>
      <c r="J891" s="59" t="s">
        <v>53</v>
      </c>
      <c r="K891" s="59" t="s">
        <v>2398</v>
      </c>
      <c r="L891" s="59" t="s">
        <v>2399</v>
      </c>
      <c r="M891" s="60">
        <v>46101.492662037</v>
      </c>
      <c r="N891" s="60">
        <v>46101.6465413542</v>
      </c>
      <c r="O891" s="60">
        <v>46101.6382590972</v>
      </c>
      <c r="P891" s="60"/>
      <c r="Q891" s="60">
        <v>46101.6465521296</v>
      </c>
      <c r="R891" s="59">
        <v>376</v>
      </c>
      <c r="S891" s="59">
        <v>1905.5</v>
      </c>
      <c r="T891" s="59">
        <v>3832.7</v>
      </c>
      <c r="U891" s="59">
        <v>3826.7</v>
      </c>
      <c r="V891" s="59">
        <v>8</v>
      </c>
      <c r="W891" s="59">
        <v>34</v>
      </c>
      <c r="X891" s="59">
        <v>82</v>
      </c>
      <c r="Y891" s="59">
        <v>81</v>
      </c>
      <c r="Z891" s="59">
        <v>83.1891304348</v>
      </c>
      <c r="AA891" s="59">
        <v>0.0623292635</v>
      </c>
      <c r="AB891" s="59">
        <v>12.4359550562</v>
      </c>
      <c r="AC891" s="59">
        <v>-0.9175264101</v>
      </c>
      <c r="AD891" s="61">
        <f>IF(AND($G891="正式版",$H891="中西医诊所"),IFERROR(R891/同类汇总数据!C$3,0),IF(AND($G891="正式版",$H891="中医诊所"),IFERROR(R891/同类汇总数据!C$4,0),IF(AND($G891="正式版",$H891="口腔诊所"),IFERROR(R891/同类汇总数据!C$5,0),IF(AND($G891="检查版",$H891="中西医诊所"),IFERROR(R891/同类汇总数据!C$6,0),IF(AND($G891="检查版",$H891="中医诊所"),IFERROR(R891/同类汇总数据!C$7,0),IF(AND($G891="检查版",$H891="口腔诊所"),IFERROR(R891/同类汇总数据!C$8,0),IF(AND($G891="互联网版",$H891="中西医诊所"),IFERROR(R891/同类汇总数据!C$9,0),IF(AND($G891="互联网版",$H891="中医诊所"),IFERROR(R891/同类汇总数据!C$10,0),IF(AND($G891="互联网版",$H891="口腔诊所"),IFERROR(R891/同类汇总数据!C$11,0))))))))))</f>
        <v>0.0410850293683296</v>
      </c>
      <c r="AE891" s="61">
        <f>IF(AND($G891="正式版",$H891="中西医诊所"),IFERROR(S891/同类汇总数据!D$3,0),IF(AND($G891="正式版",$H891="中医诊所"),IFERROR(S891/同类汇总数据!D$4,0),IF(AND($G891="正式版",$H891="口腔诊所"),IFERROR(S891/同类汇总数据!D$5,0),IF(AND($G891="检查版",$H891="中西医诊所"),IFERROR(S891/同类汇总数据!D$6,0),IF(AND($G891="检查版",$H891="中医诊所"),IFERROR(S891/同类汇总数据!D$7,0),IF(AND($G891="检查版",$H891="口腔诊所"),IFERROR(S891/同类汇总数据!D$8,0),IF(AND($G891="互联网版",$H891="中西医诊所"),IFERROR(S891/同类汇总数据!D$9,0),IF(AND($G891="互联网版",$H891="中医诊所"),IFERROR(S891/同类汇总数据!D$10,0),IF(AND($G891="互联网版",$H891="口腔诊所"),IFERROR(S891/同类汇总数据!D$11,0))))))))))</f>
        <v>0.0522287969406616</v>
      </c>
      <c r="AF891" s="61">
        <f>IF(AND($G891="正式版",$H891="中西医诊所"),IFERROR(T891/同类汇总数据!E$3,0),IF(AND($G891="正式版",$H891="中医诊所"),IFERROR(T891/同类汇总数据!E$4,0),IF(AND($G891="正式版",$H891="口腔诊所"),IFERROR(T891/同类汇总数据!E$5,0),IF(AND($G891="检查版",$H891="中西医诊所"),IFERROR(T891/同类汇总数据!E$6,0),IF(AND($G891="检查版",$H891="中医诊所"),IFERROR(T891/同类汇总数据!E$7,0),IF(AND($G891="检查版",$H891="口腔诊所"),IFERROR(T891/同类汇总数据!E$8,0),IF(AND($G891="互联网版",$H891="中西医诊所"),IFERROR(T891/同类汇总数据!E$9,0),IF(AND($G891="互联网版",$H891="中医诊所"),IFERROR(T891/同类汇总数据!E$10,0),IF(AND($G891="互联网版",$H891="口腔诊所"),IFERROR(T891/同类汇总数据!E$11,0))))))))))</f>
        <v>0.035124938528429</v>
      </c>
      <c r="AG891" s="61">
        <f>IF(AND($G891="正式版",$H891="中西医诊所"),IFERROR(U891/同类汇总数据!F$3,0),IF(AND($G891="正式版",$H891="中医诊所"),IFERROR(U891/同类汇总数据!F$4,0),IF(AND($G891="正式版",$H891="口腔诊所"),IFERROR(U891/同类汇总数据!F$5,0),IF(AND($G891="检查版",$H891="中西医诊所"),IFERROR(U891/同类汇总数据!F$6,0),IF(AND($G891="检查版",$H891="中医诊所"),IFERROR(U891/同类汇总数据!F$7,0),IF(AND($G891="检查版",$H891="口腔诊所"),IFERROR(U891/同类汇总数据!F$8,0),IF(AND($G891="互联网版",$H891="中西医诊所"),IFERROR(U891/同类汇总数据!F$9,0),IF(AND($G891="互联网版",$H891="中医诊所"),IFERROR(U891/同类汇总数据!F$10,0),IF(AND($G891="互联网版",$H891="口腔诊所"),IFERROR(U891/同类汇总数据!F$11,0))))))))))</f>
        <v>0.0398933813807452</v>
      </c>
      <c r="AH891" s="61">
        <f>IF(AND($G891="正式版",$H891="中西医诊所"),IFERROR(V891/同类汇总数据!G$3,0),IF(AND($G891="正式版",$H891="中医诊所"),IFERROR(V891/同类汇总数据!G$4,0),IF(AND($G891="正式版",$H891="口腔诊所"),IFERROR(V891/同类汇总数据!G$5,0),IF(AND($G891="检查版",$H891="中西医诊所"),IFERROR(V891/同类汇总数据!G$6,0),IF(AND($G891="检查版",$H891="中医诊所"),IFERROR(V891/同类汇总数据!G$7,0),IF(AND($G891="检查版",$H891="口腔诊所"),IFERROR(V891/同类汇总数据!G$8,0),IF(AND($G891="互联网版",$H891="中西医诊所"),IFERROR(V891/同类汇总数据!G$9,0),IF(AND($G891="互联网版",$H891="中医诊所"),IFERROR(V891/同类汇总数据!G$10,0),IF(AND($G891="互联网版",$H891="口腔诊所"),IFERROR(V891/同类汇总数据!G$11,0))))))))))</f>
        <v>0.084387206477562</v>
      </c>
      <c r="AI891" s="61">
        <f>IF(AND($G891="正式版",$H891="中西医诊所"),IFERROR(W891/同类汇总数据!H$3,0),IF(AND($G891="正式版",$H891="中医诊所"),IFERROR(W891/同类汇总数据!H$4,0),IF(AND($G891="正式版",$H891="口腔诊所"),IFERROR(W891/同类汇总数据!H$5,0),IF(AND($G891="检查版",$H891="中西医诊所"),IFERROR(W891/同类汇总数据!H$6,0),IF(AND($G891="检查版",$H891="中医诊所"),IFERROR(W891/同类汇总数据!H$7,0),IF(AND($G891="检查版",$H891="口腔诊所"),IFERROR(W891/同类汇总数据!H$8,0),IF(AND($G891="互联网版",$H891="中西医诊所"),IFERROR(W891/同类汇总数据!H$9,0),IF(AND($G891="互联网版",$H891="中医诊所"),IFERROR(W891/同类汇总数据!H$10,0),IF(AND($G891="互联网版",$H891="口腔诊所"),IFERROR(W891/同类汇总数据!H$11,0))))))))))</f>
        <v>0.0929900795995081</v>
      </c>
      <c r="AJ891" s="61">
        <f>IF(AND($G891="正式版",$H891="中西医诊所"),IFERROR(X891/同类汇总数据!I$3,0),IF(AND($G891="正式版",$H891="中医诊所"),IFERROR(X891/同类汇总数据!I$4,0),IF(AND($G891="正式版",$H891="口腔诊所"),IFERROR(X891/同类汇总数据!I$5,0),IF(AND($G891="检查版",$H891="中西医诊所"),IFERROR(X891/同类汇总数据!I$6,0),IF(AND($G891="检查版",$H891="中医诊所"),IFERROR(X891/同类汇总数据!I$7,0),IF(AND($G891="检查版",$H891="口腔诊所"),IFERROR(X891/同类汇总数据!I$8,0),IF(AND($G891="互联网版",$H891="中西医诊所"),IFERROR(X891/同类汇总数据!I$9,0),IF(AND($G891="互联网版",$H891="中医诊所"),IFERROR(X891/同类汇总数据!I$10,0),IF(AND($G891="互联网版",$H891="口腔诊所"),IFERROR(X891/同类汇总数据!I$11,0))))))))))</f>
        <v>0.072507986710524</v>
      </c>
      <c r="AK891" s="61">
        <f>IF(AND($G891="正式版",$H891="中西医诊所"),IFERROR(Y891/同类汇总数据!J$3,0),IF(AND($G891="正式版",$H891="中医诊所"),IFERROR(Y891/同类汇总数据!J$4,0),IF(AND($G891="正式版",$H891="口腔诊所"),IFERROR(Y891/同类汇总数据!J$5,0),IF(AND($G891="检查版",$H891="中西医诊所"),IFERROR(Y891/同类汇总数据!J$6,0),IF(AND($G891="检查版",$H891="中医诊所"),IFERROR(Y891/同类汇总数据!J$7,0),IF(AND($G891="检查版",$H891="口腔诊所"),IFERROR(Y891/同类汇总数据!J$8,0),IF(AND($G891="互联网版",$H891="中西医诊所"),IFERROR(Y891/同类汇总数据!J$9,0),IF(AND($G891="互联网版",$H891="中医诊所"),IFERROR(Y891/同类汇总数据!J$10,0),IF(AND($G891="互联网版",$H891="口腔诊所"),IFERROR(Y891/同类汇总数据!J$11,0))))))))))</f>
        <v>0.0809366751453663</v>
      </c>
      <c r="AL891" s="62" t="str">
        <f ca="1" t="shared" si="249"/>
        <v>-</v>
      </c>
      <c r="AM891" s="62" t="str">
        <f t="shared" si="250"/>
        <v>低于同行20%</v>
      </c>
      <c r="AN891" s="5" t="str">
        <f t="shared" si="251"/>
        <v>低于同行20%</v>
      </c>
      <c r="AO891" s="63">
        <f t="shared" si="235"/>
        <v>46101.6465521296</v>
      </c>
      <c r="AP891" s="5" t="str">
        <f t="shared" si="236"/>
        <v/>
      </c>
      <c r="AQ891" s="60">
        <v>45634.7609254167</v>
      </c>
    </row>
    <row r="892" ht="17" spans="1:43">
      <c r="A892" s="5">
        <f t="shared" si="252"/>
        <v>889</v>
      </c>
      <c r="B892" s="55" t="str">
        <f t="shared" si="246"/>
        <v>交易波动较大</v>
      </c>
      <c r="C892" s="2" t="str">
        <f t="shared" si="247"/>
        <v/>
      </c>
      <c r="D892" s="56" t="str">
        <f t="shared" si="248"/>
        <v>-</v>
      </c>
      <c r="E892" s="84" t="s">
        <v>2400</v>
      </c>
      <c r="F892" s="58">
        <v>45635.7764993634</v>
      </c>
      <c r="G892" s="59" t="s">
        <v>38</v>
      </c>
      <c r="H892" s="59" t="s">
        <v>39</v>
      </c>
      <c r="I892" s="59" t="s">
        <v>40</v>
      </c>
      <c r="J892" s="59" t="s">
        <v>270</v>
      </c>
      <c r="K892" s="59" t="s">
        <v>2401</v>
      </c>
      <c r="L892" s="59" t="s">
        <v>1302</v>
      </c>
      <c r="M892" s="60">
        <v>46104.3624537037</v>
      </c>
      <c r="N892" s="60">
        <v>46104.3652365278</v>
      </c>
      <c r="O892" s="60">
        <v>46104.3648295602</v>
      </c>
      <c r="P892" s="60"/>
      <c r="Q892" s="60">
        <v>46104.3653170718</v>
      </c>
      <c r="R892" s="59">
        <v>10307</v>
      </c>
      <c r="S892" s="59">
        <v>29888.45</v>
      </c>
      <c r="T892" s="59">
        <v>97055.85</v>
      </c>
      <c r="U892" s="59">
        <v>84715.85</v>
      </c>
      <c r="V892" s="59">
        <v>66</v>
      </c>
      <c r="W892" s="59">
        <v>301</v>
      </c>
      <c r="X892" s="59">
        <v>891</v>
      </c>
      <c r="Y892" s="59">
        <v>804</v>
      </c>
      <c r="Z892" s="59">
        <v>155.6627071823</v>
      </c>
      <c r="AA892" s="59">
        <v>0.0010734717</v>
      </c>
      <c r="AB892" s="59">
        <v>-0.1997963067</v>
      </c>
      <c r="AC892" s="59">
        <v>-0.1274468718</v>
      </c>
      <c r="AD892" s="61">
        <f>IF(AND($G892="正式版",$H892="中西医诊所"),IFERROR(R892/同类汇总数据!C$3,0),IF(AND($G892="正式版",$H892="中医诊所"),IFERROR(R892/同类汇总数据!C$4,0),IF(AND($G892="正式版",$H892="口腔诊所"),IFERROR(R892/同类汇总数据!C$5,0),IF(AND($G892="检查版",$H892="中西医诊所"),IFERROR(R892/同类汇总数据!C$6,0),IF(AND($G892="检查版",$H892="中医诊所"),IFERROR(R892/同类汇总数据!C$7,0),IF(AND($G892="检查版",$H892="口腔诊所"),IFERROR(R892/同类汇总数据!C$8,0),IF(AND($G892="互联网版",$H892="中西医诊所"),IFERROR(R892/同类汇总数据!C$9,0),IF(AND($G892="互联网版",$H892="中医诊所"),IFERROR(R892/同类汇总数据!C$10,0),IF(AND($G892="互联网版",$H892="口腔诊所"),IFERROR(R892/同类汇总数据!C$11,0))))))))))</f>
        <v>1.12623244068982</v>
      </c>
      <c r="AE892" s="61">
        <f>IF(AND($G892="正式版",$H892="中西医诊所"),IFERROR(S892/同类汇总数据!D$3,0),IF(AND($G892="正式版",$H892="中医诊所"),IFERROR(S892/同类汇总数据!D$4,0),IF(AND($G892="正式版",$H892="口腔诊所"),IFERROR(S892/同类汇总数据!D$5,0),IF(AND($G892="检查版",$H892="中西医诊所"),IFERROR(S892/同类汇总数据!D$6,0),IF(AND($G892="检查版",$H892="中医诊所"),IFERROR(S892/同类汇总数据!D$7,0),IF(AND($G892="检查版",$H892="口腔诊所"),IFERROR(S892/同类汇总数据!D$8,0),IF(AND($G892="互联网版",$H892="中西医诊所"),IFERROR(S892/同类汇总数据!D$9,0),IF(AND($G892="互联网版",$H892="中医诊所"),IFERROR(S892/同类汇总数据!D$10,0),IF(AND($G892="互联网版",$H892="口腔诊所"),IFERROR(S892/同类汇总数据!D$11,0))))))))))</f>
        <v>0.819227386996125</v>
      </c>
      <c r="AF892" s="61">
        <f>IF(AND($G892="正式版",$H892="中西医诊所"),IFERROR(T892/同类汇总数据!E$3,0),IF(AND($G892="正式版",$H892="中医诊所"),IFERROR(T892/同类汇总数据!E$4,0),IF(AND($G892="正式版",$H892="口腔诊所"),IFERROR(T892/同类汇总数据!E$5,0),IF(AND($G892="检查版",$H892="中西医诊所"),IFERROR(T892/同类汇总数据!E$6,0),IF(AND($G892="检查版",$H892="中医诊所"),IFERROR(T892/同类汇总数据!E$7,0),IF(AND($G892="检查版",$H892="口腔诊所"),IFERROR(T892/同类汇总数据!E$8,0),IF(AND($G892="互联网版",$H892="中西医诊所"),IFERROR(T892/同类汇总数据!E$9,0),IF(AND($G892="互联网版",$H892="中医诊所"),IFERROR(T892/同类汇总数据!E$10,0),IF(AND($G892="互联网版",$H892="口腔诊所"),IFERROR(T892/同类汇总数据!E$11,0))))))))))</f>
        <v>0.889472373281088</v>
      </c>
      <c r="AG892" s="61">
        <f>IF(AND($G892="正式版",$H892="中西医诊所"),IFERROR(U892/同类汇总数据!F$3,0),IF(AND($G892="正式版",$H892="中医诊所"),IFERROR(U892/同类汇总数据!F$4,0),IF(AND($G892="正式版",$H892="口腔诊所"),IFERROR(U892/同类汇总数据!F$5,0),IF(AND($G892="检查版",$H892="中西医诊所"),IFERROR(U892/同类汇总数据!F$6,0),IF(AND($G892="检查版",$H892="中医诊所"),IFERROR(U892/同类汇总数据!F$7,0),IF(AND($G892="检查版",$H892="口腔诊所"),IFERROR(U892/同类汇总数据!F$8,0),IF(AND($G892="互联网版",$H892="中西医诊所"),IFERROR(U892/同类汇总数据!F$9,0),IF(AND($G892="互联网版",$H892="中医诊所"),IFERROR(U892/同类汇总数据!F$10,0),IF(AND($G892="互联网版",$H892="口腔诊所"),IFERROR(U892/同类汇总数据!F$11,0))))))))))</f>
        <v>0.883163486305173</v>
      </c>
      <c r="AH892" s="61">
        <f>IF(AND($G892="正式版",$H892="中西医诊所"),IFERROR(V892/同类汇总数据!G$3,0),IF(AND($G892="正式版",$H892="中医诊所"),IFERROR(V892/同类汇总数据!G$4,0),IF(AND($G892="正式版",$H892="口腔诊所"),IFERROR(V892/同类汇总数据!G$5,0),IF(AND($G892="检查版",$H892="中西医诊所"),IFERROR(V892/同类汇总数据!G$6,0),IF(AND($G892="检查版",$H892="中医诊所"),IFERROR(V892/同类汇总数据!G$7,0),IF(AND($G892="检查版",$H892="口腔诊所"),IFERROR(V892/同类汇总数据!G$8,0),IF(AND($G892="互联网版",$H892="中西医诊所"),IFERROR(V892/同类汇总数据!G$9,0),IF(AND($G892="互联网版",$H892="中医诊所"),IFERROR(V892/同类汇总数据!G$10,0),IF(AND($G892="互联网版",$H892="口腔诊所"),IFERROR(V892/同类汇总数据!G$11,0))))))))))</f>
        <v>0.696194453439886</v>
      </c>
      <c r="AI892" s="61">
        <f>IF(AND($G892="正式版",$H892="中西医诊所"),IFERROR(W892/同类汇总数据!H$3,0),IF(AND($G892="正式版",$H892="中医诊所"),IFERROR(W892/同类汇总数据!H$4,0),IF(AND($G892="正式版",$H892="口腔诊所"),IFERROR(W892/同类汇总数据!H$5,0),IF(AND($G892="检查版",$H892="中西医诊所"),IFERROR(W892/同类汇总数据!H$6,0),IF(AND($G892="检查版",$H892="中医诊所"),IFERROR(W892/同类汇总数据!H$7,0),IF(AND($G892="检查版",$H892="口腔诊所"),IFERROR(W892/同类汇总数据!H$8,0),IF(AND($G892="互联网版",$H892="中西医诊所"),IFERROR(W892/同类汇总数据!H$9,0),IF(AND($G892="互联网版",$H892="中医诊所"),IFERROR(W892/同类汇总数据!H$10,0),IF(AND($G892="互联网版",$H892="口腔诊所"),IFERROR(W892/同类汇总数据!H$11,0))))))))))</f>
        <v>0.823235704689763</v>
      </c>
      <c r="AJ892" s="61">
        <f>IF(AND($G892="正式版",$H892="中西医诊所"),IFERROR(X892/同类汇总数据!I$3,0),IF(AND($G892="正式版",$H892="中医诊所"),IFERROR(X892/同类汇总数据!I$4,0),IF(AND($G892="正式版",$H892="口腔诊所"),IFERROR(X892/同类汇总数据!I$5,0),IF(AND($G892="检查版",$H892="中西医诊所"),IFERROR(X892/同类汇总数据!I$6,0),IF(AND($G892="检查版",$H892="中医诊所"),IFERROR(X892/同类汇总数据!I$7,0),IF(AND($G892="检查版",$H892="口腔诊所"),IFERROR(X892/同类汇总数据!I$8,0),IF(AND($G892="互联网版",$H892="中西医诊所"),IFERROR(X892/同类汇总数据!I$9,0),IF(AND($G892="互联网版",$H892="中医诊所"),IFERROR(X892/同类汇总数据!I$10,0),IF(AND($G892="互联网版",$H892="口腔诊所"),IFERROR(X892/同类汇总数据!I$11,0))))))))))</f>
        <v>0.787861172671669</v>
      </c>
      <c r="AK892" s="61">
        <f>IF(AND($G892="正式版",$H892="中西医诊所"),IFERROR(Y892/同类汇总数据!J$3,0),IF(AND($G892="正式版",$H892="中医诊所"),IFERROR(Y892/同类汇总数据!J$4,0),IF(AND($G892="正式版",$H892="口腔诊所"),IFERROR(Y892/同类汇总数据!J$5,0),IF(AND($G892="检查版",$H892="中西医诊所"),IFERROR(Y892/同类汇总数据!J$6,0),IF(AND($G892="检查版",$H892="中医诊所"),IFERROR(Y892/同类汇总数据!J$7,0),IF(AND($G892="检查版",$H892="口腔诊所"),IFERROR(Y892/同类汇总数据!J$8,0),IF(AND($G892="互联网版",$H892="中西医诊所"),IFERROR(Y892/同类汇总数据!J$9,0),IF(AND($G892="互联网版",$H892="中医诊所"),IFERROR(Y892/同类汇总数据!J$10,0),IF(AND($G892="互联网版",$H892="口腔诊所"),IFERROR(Y892/同类汇总数据!J$11,0))))))))))</f>
        <v>0.803371442183635</v>
      </c>
      <c r="AL892" s="62" t="str">
        <f ca="1" t="shared" si="249"/>
        <v>-</v>
      </c>
      <c r="AM892" s="62" t="str">
        <f t="shared" si="250"/>
        <v/>
      </c>
      <c r="AN892" s="5" t="str">
        <f t="shared" si="251"/>
        <v/>
      </c>
      <c r="AO892" s="63">
        <f t="shared" si="235"/>
        <v>46104.3653170718</v>
      </c>
      <c r="AP892" s="5" t="str">
        <f t="shared" si="236"/>
        <v/>
      </c>
      <c r="AQ892" s="60">
        <v>45634.7628360532</v>
      </c>
    </row>
    <row r="893" ht="17" spans="1:43">
      <c r="A893" s="5">
        <f t="shared" ref="A893:A902" si="253">ROW()-3</f>
        <v>890</v>
      </c>
      <c r="B893" s="55" t="str">
        <f t="shared" si="246"/>
        <v>连续三月交易上升</v>
      </c>
      <c r="C893" s="2" t="str">
        <f t="shared" si="247"/>
        <v/>
      </c>
      <c r="D893" s="56" t="str">
        <f t="shared" si="248"/>
        <v>-</v>
      </c>
      <c r="E893" s="84" t="s">
        <v>2402</v>
      </c>
      <c r="F893" s="58">
        <v>45635.7940706944</v>
      </c>
      <c r="G893" s="59" t="s">
        <v>38</v>
      </c>
      <c r="H893" s="59" t="s">
        <v>63</v>
      </c>
      <c r="I893" s="59" t="s">
        <v>40</v>
      </c>
      <c r="J893" s="59" t="s">
        <v>85</v>
      </c>
      <c r="K893" s="59" t="s">
        <v>2403</v>
      </c>
      <c r="L893" s="59"/>
      <c r="M893" s="60">
        <v>46104.3887268519</v>
      </c>
      <c r="N893" s="60">
        <v>46104.391228125</v>
      </c>
      <c r="O893" s="60">
        <v>45663.6225007523</v>
      </c>
      <c r="P893" s="60">
        <v>45840.7176996759</v>
      </c>
      <c r="Q893" s="60">
        <v>46103.7900364005</v>
      </c>
      <c r="R893" s="59">
        <v>70375.4</v>
      </c>
      <c r="S893" s="59">
        <v>203303</v>
      </c>
      <c r="T893" s="59">
        <v>481749</v>
      </c>
      <c r="U893" s="59">
        <v>441260.2</v>
      </c>
      <c r="V893" s="59">
        <v>33</v>
      </c>
      <c r="W893" s="59">
        <v>179</v>
      </c>
      <c r="X893" s="59">
        <v>442</v>
      </c>
      <c r="Y893" s="59">
        <v>400</v>
      </c>
      <c r="Z893" s="85" t="s">
        <v>2404</v>
      </c>
      <c r="AA893" s="59">
        <v>1.228544682</v>
      </c>
      <c r="AB893" s="59">
        <v>-0.5127273271</v>
      </c>
      <c r="AC893" s="59">
        <v>0.1113767905</v>
      </c>
      <c r="AD893" s="61">
        <f>IF(AND($G893="正式版",$H893="中西医诊所"),IFERROR(R893/同类汇总数据!C$3,0),IF(AND($G893="正式版",$H893="中医诊所"),IFERROR(R893/同类汇总数据!C$4,0),IF(AND($G893="正式版",$H893="口腔诊所"),IFERROR(R893/同类汇总数据!C$5,0),IF(AND($G893="检查版",$H893="中西医诊所"),IFERROR(R893/同类汇总数据!C$6,0),IF(AND($G893="检查版",$H893="中医诊所"),IFERROR(R893/同类汇总数据!C$7,0),IF(AND($G893="检查版",$H893="口腔诊所"),IFERROR(R893/同类汇总数据!C$8,0),IF(AND($G893="互联网版",$H893="中西医诊所"),IFERROR(R893/同类汇总数据!C$9,0),IF(AND($G893="互联网版",$H893="中医诊所"),IFERROR(R893/同类汇总数据!C$10,0),IF(AND($G893="互联网版",$H893="口腔诊所"),IFERROR(R893/同类汇总数据!C$11,0))))))))))</f>
        <v>7.0392688415066</v>
      </c>
      <c r="AE893" s="61">
        <f>IF(AND($G893="正式版",$H893="中西医诊所"),IFERROR(S893/同类汇总数据!D$3,0),IF(AND($G893="正式版",$H893="中医诊所"),IFERROR(S893/同类汇总数据!D$4,0),IF(AND($G893="正式版",$H893="口腔诊所"),IFERROR(S893/同类汇总数据!D$5,0),IF(AND($G893="检查版",$H893="中西医诊所"),IFERROR(S893/同类汇总数据!D$6,0),IF(AND($G893="检查版",$H893="中医诊所"),IFERROR(S893/同类汇总数据!D$7,0),IF(AND($G893="检查版",$H893="口腔诊所"),IFERROR(S893/同类汇总数据!D$8,0),IF(AND($G893="互联网版",$H893="中西医诊所"),IFERROR(S893/同类汇总数据!D$9,0),IF(AND($G893="互联网版",$H893="中医诊所"),IFERROR(S893/同类汇总数据!D$10,0),IF(AND($G893="互联网版",$H893="口腔诊所"),IFERROR(S893/同类汇总数据!D$11,0))))))))))</f>
        <v>4.68107654680254</v>
      </c>
      <c r="AF893" s="61">
        <f>IF(AND($G893="正式版",$H893="中西医诊所"),IFERROR(T893/同类汇总数据!E$3,0),IF(AND($G893="正式版",$H893="中医诊所"),IFERROR(T893/同类汇总数据!E$4,0),IF(AND($G893="正式版",$H893="口腔诊所"),IFERROR(T893/同类汇总数据!E$5,0),IF(AND($G893="检查版",$H893="中西医诊所"),IFERROR(T893/同类汇总数据!E$6,0),IF(AND($G893="检查版",$H893="中医诊所"),IFERROR(T893/同类汇总数据!E$7,0),IF(AND($G893="检查版",$H893="口腔诊所"),IFERROR(T893/同类汇总数据!E$8,0),IF(AND($G893="互联网版",$H893="中西医诊所"),IFERROR(T893/同类汇总数据!E$9,0),IF(AND($G893="互联网版",$H893="中医诊所"),IFERROR(T893/同类汇总数据!E$10,0),IF(AND($G893="互联网版",$H893="口腔诊所"),IFERROR(T893/同类汇总数据!E$11,0))))))))))</f>
        <v>4.34528911580986</v>
      </c>
      <c r="AG893" s="61">
        <f>IF(AND($G893="正式版",$H893="中西医诊所"),IFERROR(U893/同类汇总数据!F$3,0),IF(AND($G893="正式版",$H893="中医诊所"),IFERROR(U893/同类汇总数据!F$4,0),IF(AND($G893="正式版",$H893="口腔诊所"),IFERROR(U893/同类汇总数据!F$5,0),IF(AND($G893="检查版",$H893="中西医诊所"),IFERROR(U893/同类汇总数据!F$6,0),IF(AND($G893="检查版",$H893="中医诊所"),IFERROR(U893/同类汇总数据!F$7,0),IF(AND($G893="检查版",$H893="口腔诊所"),IFERROR(U893/同类汇总数据!F$8,0),IF(AND($G893="互联网版",$H893="中西医诊所"),IFERROR(U893/同类汇总数据!F$9,0),IF(AND($G893="互联网版",$H893="中医诊所"),IFERROR(U893/同类汇总数据!F$10,0),IF(AND($G893="互联网版",$H893="口腔诊所"),IFERROR(U893/同类汇总数据!F$11,0))))))))))</f>
        <v>4.41710761288655</v>
      </c>
      <c r="AH893" s="61">
        <f>IF(AND($G893="正式版",$H893="中西医诊所"),IFERROR(V893/同类汇总数据!G$3,0),IF(AND($G893="正式版",$H893="中医诊所"),IFERROR(V893/同类汇总数据!G$4,0),IF(AND($G893="正式版",$H893="口腔诊所"),IFERROR(V893/同类汇总数据!G$5,0),IF(AND($G893="检查版",$H893="中西医诊所"),IFERROR(V893/同类汇总数据!G$6,0),IF(AND($G893="检查版",$H893="中医诊所"),IFERROR(V893/同类汇总数据!G$7,0),IF(AND($G893="检查版",$H893="口腔诊所"),IFERROR(V893/同类汇总数据!G$8,0),IF(AND($G893="互联网版",$H893="中西医诊所"),IFERROR(V893/同类汇总数据!G$9,0),IF(AND($G893="互联网版",$H893="中医诊所"),IFERROR(V893/同类汇总数据!G$10,0),IF(AND($G893="互联网版",$H893="口腔诊所"),IFERROR(V893/同类汇总数据!G$11,0))))))))))</f>
        <v>2.45236467405844</v>
      </c>
      <c r="AI893" s="61">
        <f>IF(AND($G893="正式版",$H893="中西医诊所"),IFERROR(W893/同类汇总数据!H$3,0),IF(AND($G893="正式版",$H893="中医诊所"),IFERROR(W893/同类汇总数据!H$4,0),IF(AND($G893="正式版",$H893="口腔诊所"),IFERROR(W893/同类汇总数据!H$5,0),IF(AND($G893="检查版",$H893="中西医诊所"),IFERROR(W893/同类汇总数据!H$6,0),IF(AND($G893="检查版",$H893="中医诊所"),IFERROR(W893/同类汇总数据!H$7,0),IF(AND($G893="检查版",$H893="口腔诊所"),IFERROR(W893/同类汇总数据!H$8,0),IF(AND($G893="互联网版",$H893="中西医诊所"),IFERROR(W893/同类汇总数据!H$9,0),IF(AND($G893="互联网版",$H893="中医诊所"),IFERROR(W893/同类汇总数据!H$10,0),IF(AND($G893="互联网版",$H893="口腔诊所"),IFERROR(W893/同类汇总数据!H$11,0))))))))))</f>
        <v>3.15216874492615</v>
      </c>
      <c r="AJ893" s="61">
        <f>IF(AND($G893="正式版",$H893="中西医诊所"),IFERROR(X893/同类汇总数据!I$3,0),IF(AND($G893="正式版",$H893="中医诊所"),IFERROR(X893/同类汇总数据!I$4,0),IF(AND($G893="正式版",$H893="口腔诊所"),IFERROR(X893/同类汇总数据!I$5,0),IF(AND($G893="检查版",$H893="中西医诊所"),IFERROR(X893/同类汇总数据!I$6,0),IF(AND($G893="检查版",$H893="中医诊所"),IFERROR(X893/同类汇总数据!I$7,0),IF(AND($G893="检查版",$H893="口腔诊所"),IFERROR(X893/同类汇总数据!I$8,0),IF(AND($G893="互联网版",$H893="中西医诊所"),IFERROR(X893/同类汇总数据!I$9,0),IF(AND($G893="互联网版",$H893="中医诊所"),IFERROR(X893/同类汇总数据!I$10,0),IF(AND($G893="互联网版",$H893="口腔诊所"),IFERROR(X893/同类汇总数据!I$11,0))))))))))</f>
        <v>2.99576729259225</v>
      </c>
      <c r="AK893" s="61">
        <f>IF(AND($G893="正式版",$H893="中西医诊所"),IFERROR(Y893/同类汇总数据!J$3,0),IF(AND($G893="正式版",$H893="中医诊所"),IFERROR(Y893/同类汇总数据!J$4,0),IF(AND($G893="正式版",$H893="口腔诊所"),IFERROR(Y893/同类汇总数据!J$5,0),IF(AND($G893="检查版",$H893="中西医诊所"),IFERROR(Y893/同类汇总数据!J$6,0),IF(AND($G893="检查版",$H893="中医诊所"),IFERROR(Y893/同类汇总数据!J$7,0),IF(AND($G893="检查版",$H893="口腔诊所"),IFERROR(Y893/同类汇总数据!J$8,0),IF(AND($G893="互联网版",$H893="中西医诊所"),IFERROR(Y893/同类汇总数据!J$9,0),IF(AND($G893="互联网版",$H893="中医诊所"),IFERROR(Y893/同类汇总数据!J$10,0),IF(AND($G893="互联网版",$H893="口腔诊所"),IFERROR(Y893/同类汇总数据!J$11,0))))))))))</f>
        <v>3.01188716567111</v>
      </c>
      <c r="AL893" s="62" t="str">
        <f ca="1" t="shared" si="249"/>
        <v>-</v>
      </c>
      <c r="AM893" s="62" t="str">
        <f t="shared" si="250"/>
        <v>高于同行100%</v>
      </c>
      <c r="AN893" s="5" t="str">
        <f t="shared" si="251"/>
        <v>高于同行100%</v>
      </c>
      <c r="AO893" s="63">
        <f t="shared" si="235"/>
        <v>46104.391228125</v>
      </c>
      <c r="AP893" s="5" t="str">
        <f t="shared" si="236"/>
        <v/>
      </c>
      <c r="AQ893" s="60">
        <v>45634.7695451042</v>
      </c>
    </row>
    <row r="894" ht="17" spans="1:43">
      <c r="A894" s="5">
        <f t="shared" si="253"/>
        <v>891</v>
      </c>
      <c r="B894" s="55" t="str">
        <f t="shared" si="246"/>
        <v>连续三月交易上升</v>
      </c>
      <c r="C894" s="2" t="str">
        <f t="shared" si="247"/>
        <v/>
      </c>
      <c r="D894" s="56" t="str">
        <f t="shared" si="248"/>
        <v>-</v>
      </c>
      <c r="E894" s="84" t="s">
        <v>2405</v>
      </c>
      <c r="F894" s="58">
        <v>45635.7944828356</v>
      </c>
      <c r="G894" s="59" t="s">
        <v>38</v>
      </c>
      <c r="H894" s="59" t="s">
        <v>63</v>
      </c>
      <c r="I894" s="59" t="s">
        <v>40</v>
      </c>
      <c r="J894" s="59" t="s">
        <v>85</v>
      </c>
      <c r="K894" s="59" t="s">
        <v>2406</v>
      </c>
      <c r="L894" s="59"/>
      <c r="M894" s="60">
        <v>46103.5843171296</v>
      </c>
      <c r="N894" s="60">
        <v>46103.5861632639</v>
      </c>
      <c r="O894" s="60"/>
      <c r="P894" s="60">
        <v>46047.75893625</v>
      </c>
      <c r="Q894" s="60">
        <v>46103.5861939931</v>
      </c>
      <c r="R894" s="59">
        <v>758</v>
      </c>
      <c r="S894" s="59">
        <v>11037</v>
      </c>
      <c r="T894" s="59">
        <v>21690</v>
      </c>
      <c r="U894" s="59">
        <v>20091</v>
      </c>
      <c r="V894" s="59">
        <v>3</v>
      </c>
      <c r="W894" s="59">
        <v>20</v>
      </c>
      <c r="X894" s="59">
        <v>44</v>
      </c>
      <c r="Y894" s="59">
        <v>40</v>
      </c>
      <c r="Z894" s="59">
        <v>590.9117647059</v>
      </c>
      <c r="AA894" s="59">
        <v>0.5269784173</v>
      </c>
      <c r="AB894" s="59">
        <v>1.1103649635</v>
      </c>
      <c r="AC894" s="59">
        <v>-0.661463919</v>
      </c>
      <c r="AD894" s="61">
        <f>IF(AND($G894="正式版",$H894="中西医诊所"),IFERROR(R894/同类汇总数据!C$3,0),IF(AND($G894="正式版",$H894="中医诊所"),IFERROR(R894/同类汇总数据!C$4,0),IF(AND($G894="正式版",$H894="口腔诊所"),IFERROR(R894/同类汇总数据!C$5,0),IF(AND($G894="检查版",$H894="中西医诊所"),IFERROR(R894/同类汇总数据!C$6,0),IF(AND($G894="检查版",$H894="中医诊所"),IFERROR(R894/同类汇总数据!C$7,0),IF(AND($G894="检查版",$H894="口腔诊所"),IFERROR(R894/同类汇总数据!C$8,0),IF(AND($G894="互联网版",$H894="中西医诊所"),IFERROR(R894/同类汇总数据!C$9,0),IF(AND($G894="互联网版",$H894="中医诊所"),IFERROR(R894/同类汇总数据!C$10,0),IF(AND($G894="互联网版",$H894="口腔诊所"),IFERROR(R894/同类汇总数据!C$11,0))))))))))</f>
        <v>0.0758186210218628</v>
      </c>
      <c r="AE894" s="61">
        <f>IF(AND($G894="正式版",$H894="中西医诊所"),IFERROR(S894/同类汇总数据!D$3,0),IF(AND($G894="正式版",$H894="中医诊所"),IFERROR(S894/同类汇总数据!D$4,0),IF(AND($G894="正式版",$H894="口腔诊所"),IFERROR(S894/同类汇总数据!D$5,0),IF(AND($G894="检查版",$H894="中西医诊所"),IFERROR(S894/同类汇总数据!D$6,0),IF(AND($G894="检查版",$H894="中医诊所"),IFERROR(S894/同类汇总数据!D$7,0),IF(AND($G894="检查版",$H894="口腔诊所"),IFERROR(S894/同类汇总数据!D$8,0),IF(AND($G894="互联网版",$H894="中西医诊所"),IFERROR(S894/同类汇总数据!D$9,0),IF(AND($G894="互联网版",$H894="中医诊所"),IFERROR(S894/同类汇总数据!D$10,0),IF(AND($G894="互联网版",$H894="口腔诊所"),IFERROR(S894/同类汇总数据!D$11,0))))))))))</f>
        <v>0.25412828067987</v>
      </c>
      <c r="AF894" s="61">
        <f>IF(AND($G894="正式版",$H894="中西医诊所"),IFERROR(T894/同类汇总数据!E$3,0),IF(AND($G894="正式版",$H894="中医诊所"),IFERROR(T894/同类汇总数据!E$4,0),IF(AND($G894="正式版",$H894="口腔诊所"),IFERROR(T894/同类汇总数据!E$5,0),IF(AND($G894="检查版",$H894="中西医诊所"),IFERROR(T894/同类汇总数据!E$6,0),IF(AND($G894="检查版",$H894="中医诊所"),IFERROR(T894/同类汇总数据!E$7,0),IF(AND($G894="检查版",$H894="口腔诊所"),IFERROR(T894/同类汇总数据!E$8,0),IF(AND($G894="互联网版",$H894="中西医诊所"),IFERROR(T894/同类汇总数据!E$9,0),IF(AND($G894="互联网版",$H894="中医诊所"),IFERROR(T894/同类汇总数据!E$10,0),IF(AND($G894="互联网版",$H894="口腔诊所"),IFERROR(T894/同类汇总数据!E$11,0))))))))))</f>
        <v>0.195639889074842</v>
      </c>
      <c r="AG894" s="61">
        <f>IF(AND($G894="正式版",$H894="中西医诊所"),IFERROR(U894/同类汇总数据!F$3,0),IF(AND($G894="正式版",$H894="中医诊所"),IFERROR(U894/同类汇总数据!F$4,0),IF(AND($G894="正式版",$H894="口腔诊所"),IFERROR(U894/同类汇总数据!F$5,0),IF(AND($G894="检查版",$H894="中西医诊所"),IFERROR(U894/同类汇总数据!F$6,0),IF(AND($G894="检查版",$H894="中医诊所"),IFERROR(U894/同类汇总数据!F$7,0),IF(AND($G894="检查版",$H894="口腔诊所"),IFERROR(U894/同类汇总数据!F$8,0),IF(AND($G894="互联网版",$H894="中西医诊所"),IFERROR(U894/同类汇总数据!F$9,0),IF(AND($G894="互联网版",$H894="中医诊所"),IFERROR(U894/同类汇总数据!F$10,0),IF(AND($G894="互联网版",$H894="口腔诊所"),IFERROR(U894/同类汇总数据!F$11,0))))))))))</f>
        <v>0.201115144874846</v>
      </c>
      <c r="AH894" s="61">
        <f>IF(AND($G894="正式版",$H894="中西医诊所"),IFERROR(V894/同类汇总数据!G$3,0),IF(AND($G894="正式版",$H894="中医诊所"),IFERROR(V894/同类汇总数据!G$4,0),IF(AND($G894="正式版",$H894="口腔诊所"),IFERROR(V894/同类汇总数据!G$5,0),IF(AND($G894="检查版",$H894="中西医诊所"),IFERROR(V894/同类汇总数据!G$6,0),IF(AND($G894="检查版",$H894="中医诊所"),IFERROR(V894/同类汇总数据!G$7,0),IF(AND($G894="检查版",$H894="口腔诊所"),IFERROR(V894/同类汇总数据!G$8,0),IF(AND($G894="互联网版",$H894="中西医诊所"),IFERROR(V894/同类汇总数据!G$9,0),IF(AND($G894="互联网版",$H894="中医诊所"),IFERROR(V894/同类汇总数据!G$10,0),IF(AND($G894="互联网版",$H894="口腔诊所"),IFERROR(V894/同类汇总数据!G$11,0))))))))))</f>
        <v>0.222942243096222</v>
      </c>
      <c r="AI894" s="61">
        <f>IF(AND($G894="正式版",$H894="中西医诊所"),IFERROR(W894/同类汇总数据!H$3,0),IF(AND($G894="正式版",$H894="中医诊所"),IFERROR(W894/同类汇总数据!H$4,0),IF(AND($G894="正式版",$H894="口腔诊所"),IFERROR(W894/同类汇总数据!H$5,0),IF(AND($G894="检查版",$H894="中西医诊所"),IFERROR(W894/同类汇总数据!H$6,0),IF(AND($G894="检查版",$H894="中医诊所"),IFERROR(W894/同类汇总数据!H$7,0),IF(AND($G894="检查版",$H894="口腔诊所"),IFERROR(W894/同类汇总数据!H$8,0),IF(AND($G894="互联网版",$H894="中西医诊所"),IFERROR(W894/同类汇总数据!H$9,0),IF(AND($G894="互联网版",$H894="中医诊所"),IFERROR(W894/同类汇总数据!H$10,0),IF(AND($G894="互联网版",$H894="口腔诊所"),IFERROR(W894/同类汇总数据!H$11,0))))))))))</f>
        <v>0.352197625131414</v>
      </c>
      <c r="AJ894" s="61">
        <f>IF(AND($G894="正式版",$H894="中西医诊所"),IFERROR(X894/同类汇总数据!I$3,0),IF(AND($G894="正式版",$H894="中医诊所"),IFERROR(X894/同类汇总数据!I$4,0),IF(AND($G894="正式版",$H894="口腔诊所"),IFERROR(X894/同类汇总数据!I$5,0),IF(AND($G894="检查版",$H894="中西医诊所"),IFERROR(X894/同类汇总数据!I$6,0),IF(AND($G894="检查版",$H894="中医诊所"),IFERROR(X894/同类汇总数据!I$7,0),IF(AND($G894="检查版",$H894="口腔诊所"),IFERROR(X894/同类汇总数据!I$8,0),IF(AND($G894="互联网版",$H894="中西医诊所"),IFERROR(X894/同类汇总数据!I$9,0),IF(AND($G894="互联网版",$H894="中医诊所"),IFERROR(X894/同类汇总数据!I$10,0),IF(AND($G894="互联网版",$H894="口腔诊所"),IFERROR(X894/同类汇总数据!I$11,0))))))))))</f>
        <v>0.298221178448098</v>
      </c>
      <c r="AK894" s="61">
        <f>IF(AND($G894="正式版",$H894="中西医诊所"),IFERROR(Y894/同类汇总数据!J$3,0),IF(AND($G894="正式版",$H894="中医诊所"),IFERROR(Y894/同类汇总数据!J$4,0),IF(AND($G894="正式版",$H894="口腔诊所"),IFERROR(Y894/同类汇总数据!J$5,0),IF(AND($G894="检查版",$H894="中西医诊所"),IFERROR(Y894/同类汇总数据!J$6,0),IF(AND($G894="检查版",$H894="中医诊所"),IFERROR(Y894/同类汇总数据!J$7,0),IF(AND($G894="检查版",$H894="口腔诊所"),IFERROR(Y894/同类汇总数据!J$8,0),IF(AND($G894="互联网版",$H894="中西医诊所"),IFERROR(Y894/同类汇总数据!J$9,0),IF(AND($G894="互联网版",$H894="中医诊所"),IFERROR(Y894/同类汇总数据!J$10,0),IF(AND($G894="互联网版",$H894="口腔诊所"),IFERROR(Y894/同类汇总数据!J$11,0))))))))))</f>
        <v>0.301188716567111</v>
      </c>
      <c r="AL894" s="62" t="str">
        <f ca="1" t="shared" si="249"/>
        <v>-</v>
      </c>
      <c r="AM894" s="62" t="str">
        <f t="shared" si="250"/>
        <v>低于同行50%</v>
      </c>
      <c r="AN894" s="5" t="str">
        <f t="shared" si="251"/>
        <v>低于同行50%</v>
      </c>
      <c r="AO894" s="63">
        <f t="shared" si="235"/>
        <v>46103.5861939931</v>
      </c>
      <c r="AP894" s="5" t="str">
        <f t="shared" si="236"/>
        <v/>
      </c>
      <c r="AQ894" s="60">
        <v>45635.5943708333</v>
      </c>
    </row>
    <row r="895" ht="17" spans="1:43">
      <c r="A895" s="5">
        <f t="shared" si="253"/>
        <v>892</v>
      </c>
      <c r="B895" s="55" t="str">
        <f t="shared" si="246"/>
        <v>连续三月交易上升</v>
      </c>
      <c r="C895" s="2" t="str">
        <f t="shared" si="247"/>
        <v/>
      </c>
      <c r="D895" s="56" t="str">
        <f t="shared" si="248"/>
        <v>-</v>
      </c>
      <c r="E895" s="84" t="s">
        <v>2407</v>
      </c>
      <c r="F895" s="58">
        <v>45635.795062581</v>
      </c>
      <c r="G895" s="59" t="s">
        <v>38</v>
      </c>
      <c r="H895" s="59" t="s">
        <v>63</v>
      </c>
      <c r="I895" s="59" t="s">
        <v>40</v>
      </c>
      <c r="J895" s="59" t="s">
        <v>53</v>
      </c>
      <c r="K895" s="59" t="s">
        <v>2408</v>
      </c>
      <c r="L895" s="59"/>
      <c r="M895" s="60">
        <v>46102.3782523148</v>
      </c>
      <c r="N895" s="60">
        <v>46102.3930318866</v>
      </c>
      <c r="O895" s="60">
        <v>46102.3924440278</v>
      </c>
      <c r="P895" s="60">
        <v>45751.778696088</v>
      </c>
      <c r="Q895" s="60">
        <v>46102.3930372685</v>
      </c>
      <c r="R895" s="59">
        <v>6540.8</v>
      </c>
      <c r="S895" s="59">
        <v>20441.6</v>
      </c>
      <c r="T895" s="59">
        <v>60041.2</v>
      </c>
      <c r="U895" s="59">
        <v>51418.8</v>
      </c>
      <c r="V895" s="59">
        <v>12</v>
      </c>
      <c r="W895" s="59">
        <v>38</v>
      </c>
      <c r="X895" s="59">
        <v>102</v>
      </c>
      <c r="Y895" s="59">
        <v>86</v>
      </c>
      <c r="Z895" s="59">
        <v>734.5542857143</v>
      </c>
      <c r="AA895" s="59">
        <v>0.630007655</v>
      </c>
      <c r="AB895" s="59">
        <v>-0.5365352492</v>
      </c>
      <c r="AC895" s="59">
        <v>1.1134403899</v>
      </c>
      <c r="AD895" s="61">
        <f>IF(AND($G895="正式版",$H895="中西医诊所"),IFERROR(R895/同类汇总数据!C$3,0),IF(AND($G895="正式版",$H895="中医诊所"),IFERROR(R895/同类汇总数据!C$4,0),IF(AND($G895="正式版",$H895="口腔诊所"),IFERROR(R895/同类汇总数据!C$5,0),IF(AND($G895="检查版",$H895="中西医诊所"),IFERROR(R895/同类汇总数据!C$6,0),IF(AND($G895="检查版",$H895="中医诊所"),IFERROR(R895/同类汇总数据!C$7,0),IF(AND($G895="检查版",$H895="口腔诊所"),IFERROR(R895/同类汇总数据!C$8,0),IF(AND($G895="互联网版",$H895="中西医诊所"),IFERROR(R895/同类汇总数据!C$9,0),IF(AND($G895="互联网版",$H895="中医诊所"),IFERROR(R895/同类汇总数据!C$10,0),IF(AND($G895="互联网版",$H895="口腔诊所"),IFERROR(R895/同类汇总数据!C$11,0))))))))))</f>
        <v>0.654240681239842</v>
      </c>
      <c r="AE895" s="61">
        <f>IF(AND($G895="正式版",$H895="中西医诊所"),IFERROR(S895/同类汇总数据!D$3,0),IF(AND($G895="正式版",$H895="中医诊所"),IFERROR(S895/同类汇总数据!D$4,0),IF(AND($G895="正式版",$H895="口腔诊所"),IFERROR(S895/同类汇总数据!D$5,0),IF(AND($G895="检查版",$H895="中西医诊所"),IFERROR(S895/同类汇总数据!D$6,0),IF(AND($G895="检查版",$H895="中医诊所"),IFERROR(S895/同类汇总数据!D$7,0),IF(AND($G895="检查版",$H895="口腔诊所"),IFERROR(S895/同类汇总数据!D$8,0),IF(AND($G895="互联网版",$H895="中西医诊所"),IFERROR(S895/同类汇总数据!D$9,0),IF(AND($G895="互联网版",$H895="中医诊所"),IFERROR(S895/同类汇总数据!D$10,0),IF(AND($G895="互联网版",$H895="口腔诊所"),IFERROR(S895/同类汇总数据!D$11,0))))))))))</f>
        <v>0.470670350851285</v>
      </c>
      <c r="AF895" s="61">
        <f>IF(AND($G895="正式版",$H895="中西医诊所"),IFERROR(T895/同类汇总数据!E$3,0),IF(AND($G895="正式版",$H895="中医诊所"),IFERROR(T895/同类汇总数据!E$4,0),IF(AND($G895="正式版",$H895="口腔诊所"),IFERROR(T895/同类汇总数据!E$5,0),IF(AND($G895="检查版",$H895="中西医诊所"),IFERROR(T895/同类汇总数据!E$6,0),IF(AND($G895="检查版",$H895="中医诊所"),IFERROR(T895/同类汇总数据!E$7,0),IF(AND($G895="检查版",$H895="口腔诊所"),IFERROR(T895/同类汇总数据!E$8,0),IF(AND($G895="互联网版",$H895="中西医诊所"),IFERROR(T895/同类汇总数据!E$9,0),IF(AND($G895="互联网版",$H895="中医诊所"),IFERROR(T895/同类汇总数据!E$10,0),IF(AND($G895="互联网版",$H895="口腔诊所"),IFERROR(T895/同类汇总数据!E$11,0))))))))))</f>
        <v>0.541560797967745</v>
      </c>
      <c r="AG895" s="61">
        <f>IF(AND($G895="正式版",$H895="中西医诊所"),IFERROR(U895/同类汇总数据!F$3,0),IF(AND($G895="正式版",$H895="中医诊所"),IFERROR(U895/同类汇总数据!F$4,0),IF(AND($G895="正式版",$H895="口腔诊所"),IFERROR(U895/同类汇总数据!F$5,0),IF(AND($G895="检查版",$H895="中西医诊所"),IFERROR(U895/同类汇总数据!F$6,0),IF(AND($G895="检查版",$H895="中医诊所"),IFERROR(U895/同类汇总数据!F$7,0),IF(AND($G895="检查版",$H895="口腔诊所"),IFERROR(U895/同类汇总数据!F$8,0),IF(AND($G895="互联网版",$H895="中西医诊所"),IFERROR(U895/同类汇总数据!F$9,0),IF(AND($G895="互联网版",$H895="中医诊所"),IFERROR(U895/同类汇总数据!F$10,0),IF(AND($G895="互联网版",$H895="口腔诊所"),IFERROR(U895/同类汇总数据!F$11,0))))))))))</f>
        <v>0.514713026294895</v>
      </c>
      <c r="AH895" s="61">
        <f>IF(AND($G895="正式版",$H895="中西医诊所"),IFERROR(V895/同类汇总数据!G$3,0),IF(AND($G895="正式版",$H895="中医诊所"),IFERROR(V895/同类汇总数据!G$4,0),IF(AND($G895="正式版",$H895="口腔诊所"),IFERROR(V895/同类汇总数据!G$5,0),IF(AND($G895="检查版",$H895="中西医诊所"),IFERROR(V895/同类汇总数据!G$6,0),IF(AND($G895="检查版",$H895="中医诊所"),IFERROR(V895/同类汇总数据!G$7,0),IF(AND($G895="检查版",$H895="口腔诊所"),IFERROR(V895/同类汇总数据!G$8,0),IF(AND($G895="互联网版",$H895="中西医诊所"),IFERROR(V895/同类汇总数据!G$9,0),IF(AND($G895="互联网版",$H895="中医诊所"),IFERROR(V895/同类汇总数据!G$10,0),IF(AND($G895="互联网版",$H895="口腔诊所"),IFERROR(V895/同类汇总数据!G$11,0))))))))))</f>
        <v>0.891768972384888</v>
      </c>
      <c r="AI895" s="61">
        <f>IF(AND($G895="正式版",$H895="中西医诊所"),IFERROR(W895/同类汇总数据!H$3,0),IF(AND($G895="正式版",$H895="中医诊所"),IFERROR(W895/同类汇总数据!H$4,0),IF(AND($G895="正式版",$H895="口腔诊所"),IFERROR(W895/同类汇总数据!H$5,0),IF(AND($G895="检查版",$H895="中西医诊所"),IFERROR(W895/同类汇总数据!H$6,0),IF(AND($G895="检查版",$H895="中医诊所"),IFERROR(W895/同类汇总数据!H$7,0),IF(AND($G895="检查版",$H895="口腔诊所"),IFERROR(W895/同类汇总数据!H$8,0),IF(AND($G895="互联网版",$H895="中西医诊所"),IFERROR(W895/同类汇总数据!H$9,0),IF(AND($G895="互联网版",$H895="中医诊所"),IFERROR(W895/同类汇总数据!H$10,0),IF(AND($G895="互联网版",$H895="口腔诊所"),IFERROR(W895/同类汇总数据!H$11,0))))))))))</f>
        <v>0.669175487749686</v>
      </c>
      <c r="AJ895" s="61">
        <f>IF(AND($G895="正式版",$H895="中西医诊所"),IFERROR(X895/同类汇总数据!I$3,0),IF(AND($G895="正式版",$H895="中医诊所"),IFERROR(X895/同类汇总数据!I$4,0),IF(AND($G895="正式版",$H895="口腔诊所"),IFERROR(X895/同类汇总数据!I$5,0),IF(AND($G895="检查版",$H895="中西医诊所"),IFERROR(X895/同类汇总数据!I$6,0),IF(AND($G895="检查版",$H895="中医诊所"),IFERROR(X895/同类汇总数据!I$7,0),IF(AND($G895="检查版",$H895="口腔诊所"),IFERROR(X895/同类汇总数据!I$8,0),IF(AND($G895="互联网版",$H895="中西医诊所"),IFERROR(X895/同类汇总数据!I$9,0),IF(AND($G895="互联网版",$H895="中医诊所"),IFERROR(X895/同类汇总数据!I$10,0),IF(AND($G895="互联网版",$H895="口腔诊所"),IFERROR(X895/同类汇总数据!I$11,0))))))))))</f>
        <v>0.691330913675135</v>
      </c>
      <c r="AK895" s="61">
        <f>IF(AND($G895="正式版",$H895="中西医诊所"),IFERROR(Y895/同类汇总数据!J$3,0),IF(AND($G895="正式版",$H895="中医诊所"),IFERROR(Y895/同类汇总数据!J$4,0),IF(AND($G895="正式版",$H895="口腔诊所"),IFERROR(Y895/同类汇总数据!J$5,0),IF(AND($G895="检查版",$H895="中西医诊所"),IFERROR(Y895/同类汇总数据!J$6,0),IF(AND($G895="检查版",$H895="中医诊所"),IFERROR(Y895/同类汇总数据!J$7,0),IF(AND($G895="检查版",$H895="口腔诊所"),IFERROR(Y895/同类汇总数据!J$8,0),IF(AND($G895="互联网版",$H895="中西医诊所"),IFERROR(Y895/同类汇总数据!J$9,0),IF(AND($G895="互联网版",$H895="中医诊所"),IFERROR(Y895/同类汇总数据!J$10,0),IF(AND($G895="互联网版",$H895="口腔诊所"),IFERROR(Y895/同类汇总数据!J$11,0))))))))))</f>
        <v>0.647555740619289</v>
      </c>
      <c r="AL895" s="62" t="str">
        <f ca="1" t="shared" si="249"/>
        <v>-</v>
      </c>
      <c r="AM895" s="62" t="str">
        <f t="shared" si="250"/>
        <v>低于同行50%</v>
      </c>
      <c r="AN895" s="5" t="str">
        <f t="shared" si="251"/>
        <v/>
      </c>
      <c r="AO895" s="63">
        <f t="shared" si="235"/>
        <v>46102.3930372685</v>
      </c>
      <c r="AP895" s="5" t="str">
        <f t="shared" si="236"/>
        <v/>
      </c>
      <c r="AQ895" s="60">
        <v>45635.7764993634</v>
      </c>
    </row>
    <row r="896" ht="17" spans="1:43">
      <c r="A896" s="5">
        <f t="shared" si="253"/>
        <v>893</v>
      </c>
      <c r="B896" s="55" t="str">
        <f t="shared" si="246"/>
        <v>交易波动较大</v>
      </c>
      <c r="C896" s="2" t="str">
        <f t="shared" si="247"/>
        <v/>
      </c>
      <c r="D896" s="56" t="str">
        <f t="shared" si="248"/>
        <v>-</v>
      </c>
      <c r="E896" s="84" t="s">
        <v>2409</v>
      </c>
      <c r="F896" s="58">
        <v>45635.7967080903</v>
      </c>
      <c r="G896" s="59" t="s">
        <v>38</v>
      </c>
      <c r="H896" s="59" t="s">
        <v>39</v>
      </c>
      <c r="I896" s="59" t="s">
        <v>40</v>
      </c>
      <c r="J896" s="59" t="s">
        <v>155</v>
      </c>
      <c r="K896" s="59" t="s">
        <v>2410</v>
      </c>
      <c r="L896" s="59"/>
      <c r="M896" s="60">
        <v>46101.5256944444</v>
      </c>
      <c r="N896" s="60">
        <v>46101.5489496875</v>
      </c>
      <c r="O896" s="60"/>
      <c r="P896" s="60">
        <v>46078.4484177546</v>
      </c>
      <c r="Q896" s="60">
        <v>46101.5490107755</v>
      </c>
      <c r="R896" s="59">
        <v>100</v>
      </c>
      <c r="S896" s="59">
        <v>2482</v>
      </c>
      <c r="T896" s="59">
        <v>7395</v>
      </c>
      <c r="U896" s="59">
        <v>6701</v>
      </c>
      <c r="V896" s="59">
        <v>1</v>
      </c>
      <c r="W896" s="59">
        <v>13</v>
      </c>
      <c r="X896" s="59">
        <v>35</v>
      </c>
      <c r="Y896" s="59">
        <v>32</v>
      </c>
      <c r="Z896" s="59">
        <v>279.2083333333</v>
      </c>
      <c r="AA896" s="59">
        <v>-0.0587789154</v>
      </c>
      <c r="AB896" s="59">
        <v>0.1586115993</v>
      </c>
      <c r="AC896" s="59">
        <v>0.0995169082</v>
      </c>
      <c r="AD896" s="61">
        <f>IF(AND($G896="正式版",$H896="中西医诊所"),IFERROR(R896/同类汇总数据!C$3,0),IF(AND($G896="正式版",$H896="中医诊所"),IFERROR(R896/同类汇总数据!C$4,0),IF(AND($G896="正式版",$H896="口腔诊所"),IFERROR(R896/同类汇总数据!C$5,0),IF(AND($G896="检查版",$H896="中西医诊所"),IFERROR(R896/同类汇总数据!C$6,0),IF(AND($G896="检查版",$H896="中医诊所"),IFERROR(R896/同类汇总数据!C$7,0),IF(AND($G896="检查版",$H896="口腔诊所"),IFERROR(R896/同类汇总数据!C$8,0),IF(AND($G896="互联网版",$H896="中西医诊所"),IFERROR(R896/同类汇总数据!C$9,0),IF(AND($G896="互联网版",$H896="中医诊所"),IFERROR(R896/同类汇总数据!C$10,0),IF(AND($G896="互联网版",$H896="口腔诊所"),IFERROR(R896/同类汇总数据!C$11,0))))))))))</f>
        <v>0.0109268695128536</v>
      </c>
      <c r="AE896" s="61">
        <f>IF(AND($G896="正式版",$H896="中西医诊所"),IFERROR(S896/同类汇总数据!D$3,0),IF(AND($G896="正式版",$H896="中医诊所"),IFERROR(S896/同类汇总数据!D$4,0),IF(AND($G896="正式版",$H896="口腔诊所"),IFERROR(S896/同类汇总数据!D$5,0),IF(AND($G896="检查版",$H896="中西医诊所"),IFERROR(S896/同类汇总数据!D$6,0),IF(AND($G896="检查版",$H896="中医诊所"),IFERROR(S896/同类汇总数据!D$7,0),IF(AND($G896="检查版",$H896="口腔诊所"),IFERROR(S896/同类汇总数据!D$8,0),IF(AND($G896="互联网版",$H896="中西医诊所"),IFERROR(S896/同类汇总数据!D$9,0),IF(AND($G896="互联网版",$H896="中医诊所"),IFERROR(S896/同类汇总数据!D$10,0),IF(AND($G896="互联网版",$H896="口腔诊所"),IFERROR(S896/同类汇总数据!D$11,0))))))))))</f>
        <v>0.0680303720843464</v>
      </c>
      <c r="AF896" s="61">
        <f>IF(AND($G896="正式版",$H896="中西医诊所"),IFERROR(T896/同类汇总数据!E$3,0),IF(AND($G896="正式版",$H896="中医诊所"),IFERROR(T896/同类汇总数据!E$4,0),IF(AND($G896="正式版",$H896="口腔诊所"),IFERROR(T896/同类汇总数据!E$5,0),IF(AND($G896="检查版",$H896="中西医诊所"),IFERROR(T896/同类汇总数据!E$6,0),IF(AND($G896="检查版",$H896="中医诊所"),IFERROR(T896/同类汇总数据!E$7,0),IF(AND($G896="检查版",$H896="口腔诊所"),IFERROR(T896/同类汇总数据!E$8,0),IF(AND($G896="互联网版",$H896="中西医诊所"),IFERROR(T896/同类汇总数据!E$9,0),IF(AND($G896="互联网版",$H896="中医诊所"),IFERROR(T896/同类汇总数据!E$10,0),IF(AND($G896="互联网版",$H896="口腔诊所"),IFERROR(T896/同类汇总数据!E$11,0))))))))))</f>
        <v>0.0677717850125845</v>
      </c>
      <c r="AG896" s="61">
        <f>IF(AND($G896="正式版",$H896="中西医诊所"),IFERROR(U896/同类汇总数据!F$3,0),IF(AND($G896="正式版",$H896="中医诊所"),IFERROR(U896/同类汇总数据!F$4,0),IF(AND($G896="正式版",$H896="口腔诊所"),IFERROR(U896/同类汇总数据!F$5,0),IF(AND($G896="检查版",$H896="中西医诊所"),IFERROR(U896/同类汇总数据!F$6,0),IF(AND($G896="检查版",$H896="中医诊所"),IFERROR(U896/同类汇总数据!F$7,0),IF(AND($G896="检查版",$H896="口腔诊所"),IFERROR(U896/同类汇总数据!F$8,0),IF(AND($G896="互联网版",$H896="中西医诊所"),IFERROR(U896/同类汇总数据!F$9,0),IF(AND($G896="互联网版",$H896="中医诊所"),IFERROR(U896/同类汇总数据!F$10,0),IF(AND($G896="互联网版",$H896="口腔诊所"),IFERROR(U896/同类汇总数据!F$11,0))))))))))</f>
        <v>0.0698579843291541</v>
      </c>
      <c r="AH896" s="61">
        <f>IF(AND($G896="正式版",$H896="中西医诊所"),IFERROR(V896/同类汇总数据!G$3,0),IF(AND($G896="正式版",$H896="中医诊所"),IFERROR(V896/同类汇总数据!G$4,0),IF(AND($G896="正式版",$H896="口腔诊所"),IFERROR(V896/同类汇总数据!G$5,0),IF(AND($G896="检查版",$H896="中西医诊所"),IFERROR(V896/同类汇总数据!G$6,0),IF(AND($G896="检查版",$H896="中医诊所"),IFERROR(V896/同类汇总数据!G$7,0),IF(AND($G896="检查版",$H896="口腔诊所"),IFERROR(V896/同类汇总数据!G$8,0),IF(AND($G896="互联网版",$H896="中西医诊所"),IFERROR(V896/同类汇总数据!G$9,0),IF(AND($G896="互联网版",$H896="中医诊所"),IFERROR(V896/同类汇总数据!G$10,0),IF(AND($G896="互联网版",$H896="口腔诊所"),IFERROR(V896/同类汇总数据!G$11,0))))))))))</f>
        <v>0.0105484008096952</v>
      </c>
      <c r="AI896" s="61">
        <f>IF(AND($G896="正式版",$H896="中西医诊所"),IFERROR(W896/同类汇总数据!H$3,0),IF(AND($G896="正式版",$H896="中医诊所"),IFERROR(W896/同类汇总数据!H$4,0),IF(AND($G896="正式版",$H896="口腔诊所"),IFERROR(W896/同类汇总数据!H$5,0),IF(AND($G896="检查版",$H896="中西医诊所"),IFERROR(W896/同类汇总数据!H$6,0),IF(AND($G896="检查版",$H896="中医诊所"),IFERROR(W896/同类汇总数据!H$7,0),IF(AND($G896="检查版",$H896="口腔诊所"),IFERROR(W896/同类汇总数据!H$8,0),IF(AND($G896="互联网版",$H896="中西医诊所"),IFERROR(W896/同类汇总数据!H$9,0),IF(AND($G896="互联网版",$H896="中医诊所"),IFERROR(W896/同类汇总数据!H$10,0),IF(AND($G896="互联网版",$H896="口腔诊所"),IFERROR(W896/同类汇总数据!H$11,0))))))))))</f>
        <v>0.035555030435106</v>
      </c>
      <c r="AJ896" s="61">
        <f>IF(AND($G896="正式版",$H896="中西医诊所"),IFERROR(X896/同类汇总数据!I$3,0),IF(AND($G896="正式版",$H896="中医诊所"),IFERROR(X896/同类汇总数据!I$4,0),IF(AND($G896="正式版",$H896="口腔诊所"),IFERROR(X896/同类汇总数据!I$5,0),IF(AND($G896="检查版",$H896="中西医诊所"),IFERROR(X896/同类汇总数据!I$6,0),IF(AND($G896="检查版",$H896="中医诊所"),IFERROR(X896/同类汇总数据!I$7,0),IF(AND($G896="检查版",$H896="口腔诊所"),IFERROR(X896/同类汇总数据!I$8,0),IF(AND($G896="互联网版",$H896="中西医诊所"),IFERROR(X896/同类汇总数据!I$9,0),IF(AND($G896="互联网版",$H896="中医诊所"),IFERROR(X896/同类汇总数据!I$10,0),IF(AND($G896="互联网版",$H896="口腔诊所"),IFERROR(X896/同类汇总数据!I$11,0))))))))))</f>
        <v>0.0309485309130285</v>
      </c>
      <c r="AK896" s="61">
        <f>IF(AND($G896="正式版",$H896="中西医诊所"),IFERROR(Y896/同类汇总数据!J$3,0),IF(AND($G896="正式版",$H896="中医诊所"),IFERROR(Y896/同类汇总数据!J$4,0),IF(AND($G896="正式版",$H896="口腔诊所"),IFERROR(Y896/同类汇总数据!J$5,0),IF(AND($G896="检查版",$H896="中西医诊所"),IFERROR(Y896/同类汇总数据!J$6,0),IF(AND($G896="检查版",$H896="中医诊所"),IFERROR(Y896/同类汇总数据!J$7,0),IF(AND($G896="检查版",$H896="口腔诊所"),IFERROR(Y896/同类汇总数据!J$8,0),IF(AND($G896="互联网版",$H896="中西医诊所"),IFERROR(Y896/同类汇总数据!J$9,0),IF(AND($G896="互联网版",$H896="中医诊所"),IFERROR(Y896/同类汇总数据!J$10,0),IF(AND($G896="互联网版",$H896="口腔诊所"),IFERROR(Y896/同类汇总数据!J$11,0))))))))))</f>
        <v>0.031974982773478</v>
      </c>
      <c r="AL896" s="62" t="str">
        <f ca="1" t="shared" si="249"/>
        <v>-</v>
      </c>
      <c r="AM896" s="62" t="str">
        <f t="shared" si="250"/>
        <v>低于同行20%</v>
      </c>
      <c r="AN896" s="5" t="str">
        <f t="shared" si="251"/>
        <v>低于同行20%</v>
      </c>
      <c r="AO896" s="63">
        <f t="shared" si="235"/>
        <v>46101.5490107755</v>
      </c>
      <c r="AP896" s="5" t="str">
        <f t="shared" si="236"/>
        <v/>
      </c>
      <c r="AQ896" s="60">
        <v>45635.7940706944</v>
      </c>
    </row>
    <row r="897" ht="17" spans="1:43">
      <c r="A897" s="5">
        <f t="shared" si="253"/>
        <v>894</v>
      </c>
      <c r="B897" s="55" t="str">
        <f t="shared" si="246"/>
        <v>连续三月交易上升</v>
      </c>
      <c r="C897" s="2" t="str">
        <f t="shared" si="247"/>
        <v/>
      </c>
      <c r="D897" s="56" t="str">
        <f t="shared" si="248"/>
        <v>-</v>
      </c>
      <c r="E897" s="84" t="s">
        <v>2411</v>
      </c>
      <c r="F897" s="58">
        <v>45635.800964919</v>
      </c>
      <c r="G897" s="59" t="s">
        <v>38</v>
      </c>
      <c r="H897" s="59" t="s">
        <v>63</v>
      </c>
      <c r="I897" s="59" t="s">
        <v>40</v>
      </c>
      <c r="J897" s="59" t="s">
        <v>149</v>
      </c>
      <c r="K897" s="59" t="s">
        <v>2412</v>
      </c>
      <c r="L897" s="59"/>
      <c r="M897" s="60">
        <v>46103.4038078704</v>
      </c>
      <c r="N897" s="60">
        <v>46103.5410489468</v>
      </c>
      <c r="O897" s="60">
        <v>46103.5391494213</v>
      </c>
      <c r="P897" s="60">
        <v>46101.4672518634</v>
      </c>
      <c r="Q897" s="60">
        <v>46103.4920862847</v>
      </c>
      <c r="R897" s="59">
        <v>16922</v>
      </c>
      <c r="S897" s="59">
        <v>43917</v>
      </c>
      <c r="T897" s="59">
        <v>111188</v>
      </c>
      <c r="U897" s="59">
        <v>96155</v>
      </c>
      <c r="V897" s="59">
        <v>19</v>
      </c>
      <c r="W897" s="59">
        <v>55</v>
      </c>
      <c r="X897" s="59">
        <v>141</v>
      </c>
      <c r="Y897" s="59">
        <v>123</v>
      </c>
      <c r="Z897" s="59">
        <v>874.1363636364</v>
      </c>
      <c r="AA897" s="59">
        <v>0.6920439222</v>
      </c>
      <c r="AB897" s="59">
        <v>-0.37179301</v>
      </c>
      <c r="AC897" s="59">
        <v>0.0562969781</v>
      </c>
      <c r="AD897" s="61">
        <f>IF(AND($G897="正式版",$H897="中西医诊所"),IFERROR(R897/同类汇总数据!C$3,0),IF(AND($G897="正式版",$H897="中医诊所"),IFERROR(R897/同类汇总数据!C$4,0),IF(AND($G897="正式版",$H897="口腔诊所"),IFERROR(R897/同类汇总数据!C$5,0),IF(AND($G897="检查版",$H897="中西医诊所"),IFERROR(R897/同类汇总数据!C$6,0),IF(AND($G897="检查版",$H897="中医诊所"),IFERROR(R897/同类汇总数据!C$7,0),IF(AND($G897="检查版",$H897="口腔诊所"),IFERROR(R897/同类汇总数据!C$8,0),IF(AND($G897="互联网版",$H897="中西医诊所"),IFERROR(R897/同类汇总数据!C$9,0),IF(AND($G897="互联网版",$H897="中医诊所"),IFERROR(R897/同类汇总数据!C$10,0),IF(AND($G897="互联网版",$H897="口腔诊所"),IFERROR(R897/同类汇总数据!C$11,0))))))))))</f>
        <v>1.69261570571499</v>
      </c>
      <c r="AE897" s="61">
        <f>IF(AND($G897="正式版",$H897="中西医诊所"),IFERROR(S897/同类汇总数据!D$3,0),IF(AND($G897="正式版",$H897="中医诊所"),IFERROR(S897/同类汇总数据!D$4,0),IF(AND($G897="正式版",$H897="口腔诊所"),IFERROR(S897/同类汇总数据!D$5,0),IF(AND($G897="检查版",$H897="中西医诊所"),IFERROR(S897/同类汇总数据!D$6,0),IF(AND($G897="检查版",$H897="中医诊所"),IFERROR(S897/同类汇总数据!D$7,0),IF(AND($G897="检查版",$H897="口腔诊所"),IFERROR(S897/同类汇总数据!D$8,0),IF(AND($G897="互联网版",$H897="中西医诊所"),IFERROR(S897/同类汇总数据!D$9,0),IF(AND($G897="互联网版",$H897="中医诊所"),IFERROR(S897/同类汇总数据!D$10,0),IF(AND($G897="互联网版",$H897="口腔诊所"),IFERROR(S897/同类汇总数据!D$11,0))))))))))</f>
        <v>1.01119431934564</v>
      </c>
      <c r="AF897" s="61">
        <f>IF(AND($G897="正式版",$H897="中西医诊所"),IFERROR(T897/同类汇总数据!E$3,0),IF(AND($G897="正式版",$H897="中医诊所"),IFERROR(T897/同类汇总数据!E$4,0),IF(AND($G897="正式版",$H897="口腔诊所"),IFERROR(T897/同类汇总数据!E$5,0),IF(AND($G897="检查版",$H897="中西医诊所"),IFERROR(T897/同类汇总数据!E$6,0),IF(AND($G897="检查版",$H897="中医诊所"),IFERROR(T897/同类汇总数据!E$7,0),IF(AND($G897="检查版",$H897="口腔诊所"),IFERROR(T897/同类汇总数据!E$8,0),IF(AND($G897="互联网版",$H897="中西医诊所"),IFERROR(T897/同类汇总数据!E$9,0),IF(AND($G897="互联网版",$H897="中医诊所"),IFERROR(T897/同类汇总数据!E$10,0),IF(AND($G897="互联网版",$H897="口腔诊所"),IFERROR(T897/同类汇总数据!E$11,0))))))))))</f>
        <v>1.00289571168527</v>
      </c>
      <c r="AG897" s="61">
        <f>IF(AND($G897="正式版",$H897="中西医诊所"),IFERROR(U897/同类汇总数据!F$3,0),IF(AND($G897="正式版",$H897="中医诊所"),IFERROR(U897/同类汇总数据!F$4,0),IF(AND($G897="正式版",$H897="口腔诊所"),IFERROR(U897/同类汇总数据!F$5,0),IF(AND($G897="检查版",$H897="中西医诊所"),IFERROR(U897/同类汇总数据!F$6,0),IF(AND($G897="检查版",$H897="中医诊所"),IFERROR(U897/同类汇总数据!F$7,0),IF(AND($G897="检查版",$H897="口腔诊所"),IFERROR(U897/同类汇总数据!F$8,0),IF(AND($G897="互联网版",$H897="中西医诊所"),IFERROR(U897/同类汇总数据!F$9,0),IF(AND($G897="互联网版",$H897="中医诊所"),IFERROR(U897/同类汇总数据!F$10,0),IF(AND($G897="互联网版",$H897="口腔诊所"),IFERROR(U897/同类汇总数据!F$11,0))))))))))</f>
        <v>0.962531818000141</v>
      </c>
      <c r="AH897" s="61">
        <f>IF(AND($G897="正式版",$H897="中西医诊所"),IFERROR(V897/同类汇总数据!G$3,0),IF(AND($G897="正式版",$H897="中医诊所"),IFERROR(V897/同类汇总数据!G$4,0),IF(AND($G897="正式版",$H897="口腔诊所"),IFERROR(V897/同类汇总数据!G$5,0),IF(AND($G897="检查版",$H897="中西医诊所"),IFERROR(V897/同类汇总数据!G$6,0),IF(AND($G897="检查版",$H897="中医诊所"),IFERROR(V897/同类汇总数据!G$7,0),IF(AND($G897="检查版",$H897="口腔诊所"),IFERROR(V897/同类汇总数据!G$8,0),IF(AND($G897="互联网版",$H897="中西医诊所"),IFERROR(V897/同类汇总数据!G$9,0),IF(AND($G897="互联网版",$H897="中医诊所"),IFERROR(V897/同类汇总数据!G$10,0),IF(AND($G897="互联网版",$H897="口腔诊所"),IFERROR(V897/同类汇总数据!G$11,0))))))))))</f>
        <v>1.41196753960941</v>
      </c>
      <c r="AI897" s="61">
        <f>IF(AND($G897="正式版",$H897="中西医诊所"),IFERROR(W897/同类汇总数据!H$3,0),IF(AND($G897="正式版",$H897="中医诊所"),IFERROR(W897/同类汇总数据!H$4,0),IF(AND($G897="正式版",$H897="口腔诊所"),IFERROR(W897/同类汇总数据!H$5,0),IF(AND($G897="检查版",$H897="中西医诊所"),IFERROR(W897/同类汇总数据!H$6,0),IF(AND($G897="检查版",$H897="中医诊所"),IFERROR(W897/同类汇总数据!H$7,0),IF(AND($G897="检查版",$H897="口腔诊所"),IFERROR(W897/同类汇总数据!H$8,0),IF(AND($G897="互联网版",$H897="中西医诊所"),IFERROR(W897/同类汇总数据!H$9,0),IF(AND($G897="互联网版",$H897="中医诊所"),IFERROR(W897/同类汇总数据!H$10,0),IF(AND($G897="互联网版",$H897="口腔诊所"),IFERROR(W897/同类汇总数据!H$11,0))))))))))</f>
        <v>0.968543469111388</v>
      </c>
      <c r="AJ897" s="61">
        <f>IF(AND($G897="正式版",$H897="中西医诊所"),IFERROR(X897/同类汇总数据!I$3,0),IF(AND($G897="正式版",$H897="中医诊所"),IFERROR(X897/同类汇总数据!I$4,0),IF(AND($G897="正式版",$H897="口腔诊所"),IFERROR(X897/同类汇总数据!I$5,0),IF(AND($G897="检查版",$H897="中西医诊所"),IFERROR(X897/同类汇总数据!I$6,0),IF(AND($G897="检查版",$H897="中医诊所"),IFERROR(X897/同类汇总数据!I$7,0),IF(AND($G897="检查版",$H897="口腔诊所"),IFERROR(X897/同类汇总数据!I$8,0),IF(AND($G897="互联网版",$H897="中西医诊所"),IFERROR(X897/同类汇总数据!I$9,0),IF(AND($G897="互联网版",$H897="中医诊所"),IFERROR(X897/同类汇总数据!I$10,0),IF(AND($G897="互联网版",$H897="口腔诊所"),IFERROR(X897/同类汇总数据!I$11,0))))))))))</f>
        <v>0.95566332184504</v>
      </c>
      <c r="AK897" s="61">
        <f>IF(AND($G897="正式版",$H897="中西医诊所"),IFERROR(Y897/同类汇总数据!J$3,0),IF(AND($G897="正式版",$H897="中医诊所"),IFERROR(Y897/同类汇总数据!J$4,0),IF(AND($G897="正式版",$H897="口腔诊所"),IFERROR(Y897/同类汇总数据!J$5,0),IF(AND($G897="检查版",$H897="中西医诊所"),IFERROR(Y897/同类汇总数据!J$6,0),IF(AND($G897="检查版",$H897="中医诊所"),IFERROR(Y897/同类汇总数据!J$7,0),IF(AND($G897="检查版",$H897="口腔诊所"),IFERROR(Y897/同类汇总数据!J$8,0),IF(AND($G897="互联网版",$H897="中西医诊所"),IFERROR(Y897/同类汇总数据!J$9,0),IF(AND($G897="互联网版",$H897="中医诊所"),IFERROR(Y897/同类汇总数据!J$10,0),IF(AND($G897="互联网版",$H897="口腔诊所"),IFERROR(Y897/同类汇总数据!J$11,0))))))))))</f>
        <v>0.926155303443867</v>
      </c>
      <c r="AL897" s="62" t="str">
        <f ca="1" t="shared" si="249"/>
        <v>-</v>
      </c>
      <c r="AM897" s="62" t="str">
        <f t="shared" si="250"/>
        <v/>
      </c>
      <c r="AN897" s="5" t="str">
        <f t="shared" si="251"/>
        <v/>
      </c>
      <c r="AO897" s="63">
        <f t="shared" si="235"/>
        <v>46103.5410489468</v>
      </c>
      <c r="AP897" s="5" t="str">
        <f t="shared" si="236"/>
        <v/>
      </c>
      <c r="AQ897" s="60">
        <v>45635.7944828356</v>
      </c>
    </row>
    <row r="898" ht="17" spans="1:43">
      <c r="A898" s="5">
        <f t="shared" si="253"/>
        <v>895</v>
      </c>
      <c r="B898" s="55" t="str">
        <f t="shared" si="246"/>
        <v>连续三月交易上升</v>
      </c>
      <c r="C898" s="2" t="str">
        <f t="shared" si="247"/>
        <v/>
      </c>
      <c r="D898" s="56" t="str">
        <f t="shared" si="248"/>
        <v>-</v>
      </c>
      <c r="E898" s="84" t="s">
        <v>2413</v>
      </c>
      <c r="F898" s="58">
        <v>45635.804604375</v>
      </c>
      <c r="G898" s="59" t="s">
        <v>38</v>
      </c>
      <c r="H898" s="59" t="s">
        <v>63</v>
      </c>
      <c r="I898" s="59" t="s">
        <v>40</v>
      </c>
      <c r="J898" s="59" t="s">
        <v>149</v>
      </c>
      <c r="K898" s="59" t="s">
        <v>2414</v>
      </c>
      <c r="L898" s="59"/>
      <c r="M898" s="60">
        <v>46104.400162037</v>
      </c>
      <c r="N898" s="60">
        <v>46103.6737396875</v>
      </c>
      <c r="O898" s="60">
        <v>46103.6729722106</v>
      </c>
      <c r="P898" s="60">
        <v>46056.3909328935</v>
      </c>
      <c r="Q898" s="60">
        <v>46100.6445970023</v>
      </c>
      <c r="R898" s="59">
        <v>22898</v>
      </c>
      <c r="S898" s="59">
        <v>118234</v>
      </c>
      <c r="T898" s="59">
        <v>217704.9</v>
      </c>
      <c r="U898" s="59">
        <v>196151</v>
      </c>
      <c r="V898" s="59">
        <v>13</v>
      </c>
      <c r="W898" s="59">
        <v>74</v>
      </c>
      <c r="X898" s="59">
        <v>170</v>
      </c>
      <c r="Y898" s="59">
        <v>149</v>
      </c>
      <c r="Z898" s="85" t="s">
        <v>2415</v>
      </c>
      <c r="AA898" s="59">
        <v>1.3600542936</v>
      </c>
      <c r="AB898" s="59">
        <v>0.0146861942</v>
      </c>
      <c r="AC898" s="59">
        <v>-0.1414901756</v>
      </c>
      <c r="AD898" s="61">
        <f>IF(AND($G898="正式版",$H898="中西医诊所"),IFERROR(R898/同类汇总数据!C$3,0),IF(AND($G898="正式版",$H898="中医诊所"),IFERROR(R898/同类汇总数据!C$4,0),IF(AND($G898="正式版",$H898="口腔诊所"),IFERROR(R898/同类汇总数据!C$5,0),IF(AND($G898="检查版",$H898="中西医诊所"),IFERROR(R898/同类汇总数据!C$6,0),IF(AND($G898="检查版",$H898="中医诊所"),IFERROR(R898/同类汇总数据!C$7,0),IF(AND($G898="检查版",$H898="口腔诊所"),IFERROR(R898/同类汇总数据!C$8,0),IF(AND($G898="互联网版",$H898="中西医诊所"),IFERROR(R898/同类汇总数据!C$9,0),IF(AND($G898="互联网版",$H898="中医诊所"),IFERROR(R898/同类汇总数据!C$10,0),IF(AND($G898="互联网版",$H898="口腔诊所"),IFERROR(R898/同类汇总数据!C$11,0))))))))))</f>
        <v>2.2903625120826</v>
      </c>
      <c r="AE898" s="61">
        <f>IF(AND($G898="正式版",$H898="中西医诊所"),IFERROR(S898/同类汇总数据!D$3,0),IF(AND($G898="正式版",$H898="中医诊所"),IFERROR(S898/同类汇总数据!D$4,0),IF(AND($G898="正式版",$H898="口腔诊所"),IFERROR(S898/同类汇总数据!D$5,0),IF(AND($G898="检查版",$H898="中西医诊所"),IFERROR(S898/同类汇总数据!D$6,0),IF(AND($G898="检查版",$H898="中医诊所"),IFERROR(S898/同类汇总数据!D$7,0),IF(AND($G898="检查版",$H898="口腔诊所"),IFERROR(S898/同类汇总数据!D$8,0),IF(AND($G898="互联网版",$H898="中西医诊所"),IFERROR(S898/同类汇总数据!D$9,0),IF(AND($G898="互联网版",$H898="中医诊所"),IFERROR(S898/同类汇总数据!D$10,0),IF(AND($G898="互联网版",$H898="口腔诊所"),IFERROR(S898/同类汇总数据!D$11,0))))))))))</f>
        <v>2.7223523727375</v>
      </c>
      <c r="AF898" s="61">
        <f>IF(AND($G898="正式版",$H898="中西医诊所"),IFERROR(T898/同类汇总数据!E$3,0),IF(AND($G898="正式版",$H898="中医诊所"),IFERROR(T898/同类汇总数据!E$4,0),IF(AND($G898="正式版",$H898="口腔诊所"),IFERROR(T898/同类汇总数据!E$5,0),IF(AND($G898="检查版",$H898="中西医诊所"),IFERROR(T898/同类汇总数据!E$6,0),IF(AND($G898="检查版",$H898="中医诊所"),IFERROR(T898/同类汇总数据!E$7,0),IF(AND($G898="检查版",$H898="口腔诊所"),IFERROR(T898/同类汇总数据!E$8,0),IF(AND($G898="互联网版",$H898="中西医诊所"),IFERROR(T898/同类汇总数据!E$9,0),IF(AND($G898="互联网版",$H898="中医诊所"),IFERROR(T898/同类汇总数据!E$10,0),IF(AND($G898="互联网版",$H898="口腔诊所"),IFERROR(T898/同类汇总数据!E$11,0))))))))))</f>
        <v>1.96365894361685</v>
      </c>
      <c r="AG898" s="61">
        <f>IF(AND($G898="正式版",$H898="中西医诊所"),IFERROR(U898/同类汇总数据!F$3,0),IF(AND($G898="正式版",$H898="中医诊所"),IFERROR(U898/同类汇总数据!F$4,0),IF(AND($G898="正式版",$H898="口腔诊所"),IFERROR(U898/同类汇总数据!F$5,0),IF(AND($G898="检查版",$H898="中西医诊所"),IFERROR(U898/同类汇总数据!F$6,0),IF(AND($G898="检查版",$H898="中医诊所"),IFERROR(U898/同类汇总数据!F$7,0),IF(AND($G898="检查版",$H898="口腔诊所"),IFERROR(U898/同类汇总数据!F$8,0),IF(AND($G898="互联网版",$H898="中西医诊所"),IFERROR(U898/同类汇总数据!F$9,0),IF(AND($G898="互联网版",$H898="中医诊所"),IFERROR(U898/同类汇总数据!F$10,0),IF(AND($G898="互联网版",$H898="口腔诊所"),IFERROR(U898/同类汇总数据!F$11,0))))))))))</f>
        <v>1.96351285562421</v>
      </c>
      <c r="AH898" s="61">
        <f>IF(AND($G898="正式版",$H898="中西医诊所"),IFERROR(V898/同类汇总数据!G$3,0),IF(AND($G898="正式版",$H898="中医诊所"),IFERROR(V898/同类汇总数据!G$4,0),IF(AND($G898="正式版",$H898="口腔诊所"),IFERROR(V898/同类汇总数据!G$5,0),IF(AND($G898="检查版",$H898="中西医诊所"),IFERROR(V898/同类汇总数据!G$6,0),IF(AND($G898="检查版",$H898="中医诊所"),IFERROR(V898/同类汇总数据!G$7,0),IF(AND($G898="检查版",$H898="口腔诊所"),IFERROR(V898/同类汇总数据!G$8,0),IF(AND($G898="互联网版",$H898="中西医诊所"),IFERROR(V898/同类汇总数据!G$9,0),IF(AND($G898="互联网版",$H898="中医诊所"),IFERROR(V898/同类汇总数据!G$10,0),IF(AND($G898="互联网版",$H898="口腔诊所"),IFERROR(V898/同类汇总数据!G$11,0))))))))))</f>
        <v>0.966083053416961</v>
      </c>
      <c r="AI898" s="61">
        <f>IF(AND($G898="正式版",$H898="中西医诊所"),IFERROR(W898/同类汇总数据!H$3,0),IF(AND($G898="正式版",$H898="中医诊所"),IFERROR(W898/同类汇总数据!H$4,0),IF(AND($G898="正式版",$H898="口腔诊所"),IFERROR(W898/同类汇总数据!H$5,0),IF(AND($G898="检查版",$H898="中西医诊所"),IFERROR(W898/同类汇总数据!H$6,0),IF(AND($G898="检查版",$H898="中医诊所"),IFERROR(W898/同类汇总数据!H$7,0),IF(AND($G898="检查版",$H898="口腔诊所"),IFERROR(W898/同类汇总数据!H$8,0),IF(AND($G898="互联网版",$H898="中西医诊所"),IFERROR(W898/同类汇总数据!H$9,0),IF(AND($G898="互联网版",$H898="中医诊所"),IFERROR(W898/同类汇总数据!H$10,0),IF(AND($G898="互联网版",$H898="口腔诊所"),IFERROR(W898/同类汇总数据!H$11,0))))))))))</f>
        <v>1.30313121298623</v>
      </c>
      <c r="AJ898" s="61">
        <f>IF(AND($G898="正式版",$H898="中西医诊所"),IFERROR(X898/同类汇总数据!I$3,0),IF(AND($G898="正式版",$H898="中医诊所"),IFERROR(X898/同类汇总数据!I$4,0),IF(AND($G898="正式版",$H898="口腔诊所"),IFERROR(X898/同类汇总数据!I$5,0),IF(AND($G898="检查版",$H898="中西医诊所"),IFERROR(X898/同类汇总数据!I$6,0),IF(AND($G898="检查版",$H898="中医诊所"),IFERROR(X898/同类汇总数据!I$7,0),IF(AND($G898="检查版",$H898="口腔诊所"),IFERROR(X898/同类汇总数据!I$8,0),IF(AND($G898="互联网版",$H898="中西医诊所"),IFERROR(X898/同类汇总数据!I$9,0),IF(AND($G898="互联网版",$H898="中医诊所"),IFERROR(X898/同类汇总数据!I$10,0),IF(AND($G898="互联网版",$H898="口腔诊所"),IFERROR(X898/同类汇总数据!I$11,0))))))))))</f>
        <v>1.15221818945856</v>
      </c>
      <c r="AK898" s="61">
        <f>IF(AND($G898="正式版",$H898="中西医诊所"),IFERROR(Y898/同类汇总数据!J$3,0),IF(AND($G898="正式版",$H898="中医诊所"),IFERROR(Y898/同类汇总数据!J$4,0),IF(AND($G898="正式版",$H898="口腔诊所"),IFERROR(Y898/同类汇总数据!J$5,0),IF(AND($G898="检查版",$H898="中西医诊所"),IFERROR(Y898/同类汇总数据!J$6,0),IF(AND($G898="检查版",$H898="中医诊所"),IFERROR(Y898/同类汇总数据!J$7,0),IF(AND($G898="检查版",$H898="口腔诊所"),IFERROR(Y898/同类汇总数据!J$8,0),IF(AND($G898="互联网版",$H898="中西医诊所"),IFERROR(Y898/同类汇总数据!J$9,0),IF(AND($G898="互联网版",$H898="中医诊所"),IFERROR(Y898/同类汇总数据!J$10,0),IF(AND($G898="互联网版",$H898="口腔诊所"),IFERROR(Y898/同类汇总数据!J$11,0))))))))))</f>
        <v>1.12192796921249</v>
      </c>
      <c r="AL898" s="62" t="str">
        <f ca="1" t="shared" si="249"/>
        <v>-</v>
      </c>
      <c r="AM898" s="62" t="str">
        <f t="shared" si="250"/>
        <v>高于同行100%</v>
      </c>
      <c r="AN898" s="5" t="str">
        <f t="shared" si="251"/>
        <v>高于同行20%</v>
      </c>
      <c r="AO898" s="63">
        <f t="shared" si="235"/>
        <v>46104.400162037</v>
      </c>
      <c r="AP898" s="5" t="str">
        <f t="shared" si="236"/>
        <v/>
      </c>
      <c r="AQ898" s="60">
        <v>45635.795062581</v>
      </c>
    </row>
    <row r="899" ht="17" spans="1:43">
      <c r="A899" s="5">
        <f t="shared" si="253"/>
        <v>896</v>
      </c>
      <c r="B899" s="55" t="str">
        <f t="shared" si="246"/>
        <v>无交易</v>
      </c>
      <c r="C899" s="2" t="str">
        <f t="shared" si="247"/>
        <v/>
      </c>
      <c r="D899" s="56" t="str">
        <f t="shared" si="248"/>
        <v>流失</v>
      </c>
      <c r="E899" s="84" t="s">
        <v>2416</v>
      </c>
      <c r="F899" s="58">
        <v>45636.8210330903</v>
      </c>
      <c r="G899" s="59" t="s">
        <v>38</v>
      </c>
      <c r="H899" s="59" t="s">
        <v>39</v>
      </c>
      <c r="I899" s="59" t="s">
        <v>40</v>
      </c>
      <c r="J899" s="59" t="s">
        <v>41</v>
      </c>
      <c r="K899" s="59" t="s">
        <v>2417</v>
      </c>
      <c r="L899" s="59"/>
      <c r="M899" s="60">
        <v>45964.4205324074</v>
      </c>
      <c r="N899" s="60">
        <v>45961.6211963773</v>
      </c>
      <c r="O899" s="60">
        <v>45961.6208971065</v>
      </c>
      <c r="P899" s="60">
        <v>45958.4458546181</v>
      </c>
      <c r="Q899" s="60">
        <v>45961.6212268287</v>
      </c>
      <c r="R899" s="59"/>
      <c r="S899" s="59"/>
      <c r="T899" s="59"/>
      <c r="U899" s="59"/>
      <c r="V899" s="59"/>
      <c r="W899" s="59"/>
      <c r="X899" s="59"/>
      <c r="Y899" s="59"/>
      <c r="Z899" s="59"/>
      <c r="AA899" s="59"/>
      <c r="AB899" s="59"/>
      <c r="AC899" s="59"/>
      <c r="AD899" s="61">
        <f>IF(AND($G899="正式版",$H899="中西医诊所"),IFERROR(R899/同类汇总数据!C$3,0),IF(AND($G899="正式版",$H899="中医诊所"),IFERROR(R899/同类汇总数据!C$4,0),IF(AND($G899="正式版",$H899="口腔诊所"),IFERROR(R899/同类汇总数据!C$5,0),IF(AND($G899="检查版",$H899="中西医诊所"),IFERROR(R899/同类汇总数据!C$6,0),IF(AND($G899="检查版",$H899="中医诊所"),IFERROR(R899/同类汇总数据!C$7,0),IF(AND($G899="检查版",$H899="口腔诊所"),IFERROR(R899/同类汇总数据!C$8,0),IF(AND($G899="互联网版",$H899="中西医诊所"),IFERROR(R899/同类汇总数据!C$9,0),IF(AND($G899="互联网版",$H899="中医诊所"),IFERROR(R899/同类汇总数据!C$10,0),IF(AND($G899="互联网版",$H899="口腔诊所"),IFERROR(R899/同类汇总数据!C$11,0))))))))))</f>
        <v>0</v>
      </c>
      <c r="AE899" s="61">
        <f>IF(AND($G899="正式版",$H899="中西医诊所"),IFERROR(S899/同类汇总数据!D$3,0),IF(AND($G899="正式版",$H899="中医诊所"),IFERROR(S899/同类汇总数据!D$4,0),IF(AND($G899="正式版",$H899="口腔诊所"),IFERROR(S899/同类汇总数据!D$5,0),IF(AND($G899="检查版",$H899="中西医诊所"),IFERROR(S899/同类汇总数据!D$6,0),IF(AND($G899="检查版",$H899="中医诊所"),IFERROR(S899/同类汇总数据!D$7,0),IF(AND($G899="检查版",$H899="口腔诊所"),IFERROR(S899/同类汇总数据!D$8,0),IF(AND($G899="互联网版",$H899="中西医诊所"),IFERROR(S899/同类汇总数据!D$9,0),IF(AND($G899="互联网版",$H899="中医诊所"),IFERROR(S899/同类汇总数据!D$10,0),IF(AND($G899="互联网版",$H899="口腔诊所"),IFERROR(S899/同类汇总数据!D$11,0))))))))))</f>
        <v>0</v>
      </c>
      <c r="AF899" s="61">
        <f>IF(AND($G899="正式版",$H899="中西医诊所"),IFERROR(T899/同类汇总数据!E$3,0),IF(AND($G899="正式版",$H899="中医诊所"),IFERROR(T899/同类汇总数据!E$4,0),IF(AND($G899="正式版",$H899="口腔诊所"),IFERROR(T899/同类汇总数据!E$5,0),IF(AND($G899="检查版",$H899="中西医诊所"),IFERROR(T899/同类汇总数据!E$6,0),IF(AND($G899="检查版",$H899="中医诊所"),IFERROR(T899/同类汇总数据!E$7,0),IF(AND($G899="检查版",$H899="口腔诊所"),IFERROR(T899/同类汇总数据!E$8,0),IF(AND($G899="互联网版",$H899="中西医诊所"),IFERROR(T899/同类汇总数据!E$9,0),IF(AND($G899="互联网版",$H899="中医诊所"),IFERROR(T899/同类汇总数据!E$10,0),IF(AND($G899="互联网版",$H899="口腔诊所"),IFERROR(T899/同类汇总数据!E$11,0))))))))))</f>
        <v>0</v>
      </c>
      <c r="AG899" s="61">
        <f>IF(AND($G899="正式版",$H899="中西医诊所"),IFERROR(U899/同类汇总数据!F$3,0),IF(AND($G899="正式版",$H899="中医诊所"),IFERROR(U899/同类汇总数据!F$4,0),IF(AND($G899="正式版",$H899="口腔诊所"),IFERROR(U899/同类汇总数据!F$5,0),IF(AND($G899="检查版",$H899="中西医诊所"),IFERROR(U899/同类汇总数据!F$6,0),IF(AND($G899="检查版",$H899="中医诊所"),IFERROR(U899/同类汇总数据!F$7,0),IF(AND($G899="检查版",$H899="口腔诊所"),IFERROR(U899/同类汇总数据!F$8,0),IF(AND($G899="互联网版",$H899="中西医诊所"),IFERROR(U899/同类汇总数据!F$9,0),IF(AND($G899="互联网版",$H899="中医诊所"),IFERROR(U899/同类汇总数据!F$10,0),IF(AND($G899="互联网版",$H899="口腔诊所"),IFERROR(U899/同类汇总数据!F$11,0))))))))))</f>
        <v>0</v>
      </c>
      <c r="AH899" s="61">
        <f>IF(AND($G899="正式版",$H899="中西医诊所"),IFERROR(V899/同类汇总数据!G$3,0),IF(AND($G899="正式版",$H899="中医诊所"),IFERROR(V899/同类汇总数据!G$4,0),IF(AND($G899="正式版",$H899="口腔诊所"),IFERROR(V899/同类汇总数据!G$5,0),IF(AND($G899="检查版",$H899="中西医诊所"),IFERROR(V899/同类汇总数据!G$6,0),IF(AND($G899="检查版",$H899="中医诊所"),IFERROR(V899/同类汇总数据!G$7,0),IF(AND($G899="检查版",$H899="口腔诊所"),IFERROR(V899/同类汇总数据!G$8,0),IF(AND($G899="互联网版",$H899="中西医诊所"),IFERROR(V899/同类汇总数据!G$9,0),IF(AND($G899="互联网版",$H899="中医诊所"),IFERROR(V899/同类汇总数据!G$10,0),IF(AND($G899="互联网版",$H899="口腔诊所"),IFERROR(V899/同类汇总数据!G$11,0))))))))))</f>
        <v>0</v>
      </c>
      <c r="AI899" s="61">
        <f>IF(AND($G899="正式版",$H899="中西医诊所"),IFERROR(W899/同类汇总数据!H$3,0),IF(AND($G899="正式版",$H899="中医诊所"),IFERROR(W899/同类汇总数据!H$4,0),IF(AND($G899="正式版",$H899="口腔诊所"),IFERROR(W899/同类汇总数据!H$5,0),IF(AND($G899="检查版",$H899="中西医诊所"),IFERROR(W899/同类汇总数据!H$6,0),IF(AND($G899="检查版",$H899="中医诊所"),IFERROR(W899/同类汇总数据!H$7,0),IF(AND($G899="检查版",$H899="口腔诊所"),IFERROR(W899/同类汇总数据!H$8,0),IF(AND($G899="互联网版",$H899="中西医诊所"),IFERROR(W899/同类汇总数据!H$9,0),IF(AND($G899="互联网版",$H899="中医诊所"),IFERROR(W899/同类汇总数据!H$10,0),IF(AND($G899="互联网版",$H899="口腔诊所"),IFERROR(W899/同类汇总数据!H$11,0))))))))))</f>
        <v>0</v>
      </c>
      <c r="AJ899" s="61">
        <f>IF(AND($G899="正式版",$H899="中西医诊所"),IFERROR(X899/同类汇总数据!I$3,0),IF(AND($G899="正式版",$H899="中医诊所"),IFERROR(X899/同类汇总数据!I$4,0),IF(AND($G899="正式版",$H899="口腔诊所"),IFERROR(X899/同类汇总数据!I$5,0),IF(AND($G899="检查版",$H899="中西医诊所"),IFERROR(X899/同类汇总数据!I$6,0),IF(AND($G899="检查版",$H899="中医诊所"),IFERROR(X899/同类汇总数据!I$7,0),IF(AND($G899="检查版",$H899="口腔诊所"),IFERROR(X899/同类汇总数据!I$8,0),IF(AND($G899="互联网版",$H899="中西医诊所"),IFERROR(X899/同类汇总数据!I$9,0),IF(AND($G899="互联网版",$H899="中医诊所"),IFERROR(X899/同类汇总数据!I$10,0),IF(AND($G899="互联网版",$H899="口腔诊所"),IFERROR(X899/同类汇总数据!I$11,0))))))))))</f>
        <v>0</v>
      </c>
      <c r="AK899" s="61">
        <f>IF(AND($G899="正式版",$H899="中西医诊所"),IFERROR(Y899/同类汇总数据!J$3,0),IF(AND($G899="正式版",$H899="中医诊所"),IFERROR(Y899/同类汇总数据!J$4,0),IF(AND($G899="正式版",$H899="口腔诊所"),IFERROR(Y899/同类汇总数据!J$5,0),IF(AND($G899="检查版",$H899="中西医诊所"),IFERROR(Y899/同类汇总数据!J$6,0),IF(AND($G899="检查版",$H899="中医诊所"),IFERROR(Y899/同类汇总数据!J$7,0),IF(AND($G899="检查版",$H899="口腔诊所"),IFERROR(Y899/同类汇总数据!J$8,0),IF(AND($G899="互联网版",$H899="中西医诊所"),IFERROR(Y899/同类汇总数据!J$9,0),IF(AND($G899="互联网版",$H899="中医诊所"),IFERROR(Y899/同类汇总数据!J$10,0),IF(AND($G899="互联网版",$H899="口腔诊所"),IFERROR(Y899/同类汇总数据!J$11,0))))))))))</f>
        <v>0</v>
      </c>
      <c r="AL899" s="62" t="str">
        <f ca="1" t="shared" si="249"/>
        <v>今年内未操作</v>
      </c>
      <c r="AM899" s="62" t="str">
        <f t="shared" si="250"/>
        <v>低于同行20%</v>
      </c>
      <c r="AN899" s="5" t="str">
        <f t="shared" si="251"/>
        <v>低于同行20%</v>
      </c>
      <c r="AO899" s="63">
        <f t="shared" si="235"/>
        <v>45964.4205324074</v>
      </c>
      <c r="AP899" s="5" t="str">
        <f t="shared" si="236"/>
        <v/>
      </c>
      <c r="AQ899" s="60">
        <v>45635.7967080903</v>
      </c>
    </row>
    <row r="900" ht="17" spans="1:43">
      <c r="A900" s="5">
        <f t="shared" si="253"/>
        <v>897</v>
      </c>
      <c r="B900" s="55" t="str">
        <f t="shared" si="246"/>
        <v>连续三月交易上升</v>
      </c>
      <c r="C900" s="2" t="str">
        <f t="shared" si="247"/>
        <v/>
      </c>
      <c r="D900" s="56" t="str">
        <f t="shared" si="248"/>
        <v>即将流失</v>
      </c>
      <c r="E900" s="84" t="s">
        <v>2418</v>
      </c>
      <c r="F900" s="58">
        <v>45636.8222584028</v>
      </c>
      <c r="G900" s="59" t="s">
        <v>38</v>
      </c>
      <c r="H900" s="59" t="s">
        <v>63</v>
      </c>
      <c r="I900" s="59" t="s">
        <v>40</v>
      </c>
      <c r="J900" s="59" t="s">
        <v>41</v>
      </c>
      <c r="K900" s="59" t="s">
        <v>2419</v>
      </c>
      <c r="L900" s="59"/>
      <c r="M900" s="60">
        <v>46100.403912037</v>
      </c>
      <c r="N900" s="60">
        <v>46100.405494456</v>
      </c>
      <c r="O900" s="60">
        <v>46100.4049648264</v>
      </c>
      <c r="P900" s="60">
        <v>45976.6333750926</v>
      </c>
      <c r="Q900" s="60">
        <v>45993.3955454514</v>
      </c>
      <c r="R900" s="59">
        <v>5330</v>
      </c>
      <c r="S900" s="59">
        <v>19758</v>
      </c>
      <c r="T900" s="59">
        <v>34576</v>
      </c>
      <c r="U900" s="59">
        <v>32308</v>
      </c>
      <c r="V900" s="59">
        <v>4</v>
      </c>
      <c r="W900" s="59">
        <v>16</v>
      </c>
      <c r="X900" s="59">
        <v>44</v>
      </c>
      <c r="Y900" s="59">
        <v>37</v>
      </c>
      <c r="Z900" s="59">
        <v>979.0303030303</v>
      </c>
      <c r="AA900" s="59">
        <v>2.6186813187</v>
      </c>
      <c r="AB900" s="59">
        <v>-0.4165419962</v>
      </c>
      <c r="AC900" s="59">
        <v>-0.3776270285</v>
      </c>
      <c r="AD900" s="61">
        <f>IF(AND($G900="正式版",$H900="中西医诊所"),IFERROR(R900/同类汇总数据!C$3,0),IF(AND($G900="正式版",$H900="中医诊所"),IFERROR(R900/同类汇总数据!C$4,0),IF(AND($G900="正式版",$H900="口腔诊所"),IFERROR(R900/同类汇总数据!C$5,0),IF(AND($G900="检查版",$H900="中西医诊所"),IFERROR(R900/同类汇总数据!C$6,0),IF(AND($G900="检查版",$H900="中医诊所"),IFERROR(R900/同类汇总数据!C$7,0),IF(AND($G900="检查版",$H900="口腔诊所"),IFERROR(R900/同类汇总数据!C$8,0),IF(AND($G900="互联网版",$H900="中西医诊所"),IFERROR(R900/同类汇总数据!C$9,0),IF(AND($G900="互联网版",$H900="中医诊所"),IFERROR(R900/同类汇总数据!C$10,0),IF(AND($G900="互联网版",$H900="口腔诊所"),IFERROR(R900/同类汇总数据!C$11,0))))))))))</f>
        <v>0.533130936736845</v>
      </c>
      <c r="AE900" s="61">
        <f>IF(AND($G900="正式版",$H900="中西医诊所"),IFERROR(S900/同类汇总数据!D$3,0),IF(AND($G900="正式版",$H900="中医诊所"),IFERROR(S900/同类汇总数据!D$4,0),IF(AND($G900="正式版",$H900="口腔诊所"),IFERROR(S900/同类汇总数据!D$5,0),IF(AND($G900="检查版",$H900="中西医诊所"),IFERROR(S900/同类汇总数据!D$6,0),IF(AND($G900="检查版",$H900="中医诊所"),IFERROR(S900/同类汇总数据!D$7,0),IF(AND($G900="检查版",$H900="口腔诊所"),IFERROR(S900/同类汇总数据!D$8,0),IF(AND($G900="互联网版",$H900="中西医诊所"),IFERROR(S900/同类汇总数据!D$9,0),IF(AND($G900="互联网版",$H900="中医诊所"),IFERROR(S900/同类汇总数据!D$10,0),IF(AND($G900="互联网版",$H900="口腔诊所"),IFERROR(S900/同类汇总数据!D$11,0))))))))))</f>
        <v>0.454930376884378</v>
      </c>
      <c r="AF900" s="61">
        <f>IF(AND($G900="正式版",$H900="中西医诊所"),IFERROR(T900/同类汇总数据!E$3,0),IF(AND($G900="正式版",$H900="中医诊所"),IFERROR(T900/同类汇总数据!E$4,0),IF(AND($G900="正式版",$H900="口腔诊所"),IFERROR(T900/同类汇总数据!E$5,0),IF(AND($G900="检查版",$H900="中西医诊所"),IFERROR(T900/同类汇总数据!E$6,0),IF(AND($G900="检查版",$H900="中医诊所"),IFERROR(T900/同类汇总数据!E$7,0),IF(AND($G900="检查版",$H900="口腔诊所"),IFERROR(T900/同类汇总数据!E$8,0),IF(AND($G900="互联网版",$H900="中西医诊所"),IFERROR(T900/同类汇总数据!E$9,0),IF(AND($G900="互联网版",$H900="中医诊所"),IFERROR(T900/同类汇总数据!E$10,0),IF(AND($G900="互联网版",$H900="口腔诊所"),IFERROR(T900/同类汇总数据!E$11,0))))))))))</f>
        <v>0.311869285599434</v>
      </c>
      <c r="AG900" s="61">
        <f>IF(AND($G900="正式版",$H900="中西医诊所"),IFERROR(U900/同类汇总数据!F$3,0),IF(AND($G900="正式版",$H900="中医诊所"),IFERROR(U900/同类汇总数据!F$4,0),IF(AND($G900="正式版",$H900="口腔诊所"),IFERROR(U900/同类汇总数据!F$5,0),IF(AND($G900="检查版",$H900="中西医诊所"),IFERROR(U900/同类汇总数据!F$6,0),IF(AND($G900="检查版",$H900="中医诊所"),IFERROR(U900/同类汇总数据!F$7,0),IF(AND($G900="检查版",$H900="口腔诊所"),IFERROR(U900/同类汇总数据!F$8,0),IF(AND($G900="互联网版",$H900="中西医诊所"),IFERROR(U900/同类汇总数据!F$9,0),IF(AND($G900="互联网版",$H900="中医诊所"),IFERROR(U900/同类汇总数据!F$10,0),IF(AND($G900="互联网版",$H900="口腔诊所"),IFERROR(U900/同类汇总数据!F$11,0))))))))))</f>
        <v>0.323409890031185</v>
      </c>
      <c r="AH900" s="61">
        <f>IF(AND($G900="正式版",$H900="中西医诊所"),IFERROR(V900/同类汇总数据!G$3,0),IF(AND($G900="正式版",$H900="中医诊所"),IFERROR(V900/同类汇总数据!G$4,0),IF(AND($G900="正式版",$H900="口腔诊所"),IFERROR(V900/同类汇总数据!G$5,0),IF(AND($G900="检查版",$H900="中西医诊所"),IFERROR(V900/同类汇总数据!G$6,0),IF(AND($G900="检查版",$H900="中医诊所"),IFERROR(V900/同类汇总数据!G$7,0),IF(AND($G900="检查版",$H900="口腔诊所"),IFERROR(V900/同类汇总数据!G$8,0),IF(AND($G900="互联网版",$H900="中西医诊所"),IFERROR(V900/同类汇总数据!G$9,0),IF(AND($G900="互联网版",$H900="中医诊所"),IFERROR(V900/同类汇总数据!G$10,0),IF(AND($G900="互联网版",$H900="口腔诊所"),IFERROR(V900/同类汇总数据!G$11,0))))))))))</f>
        <v>0.297256324128296</v>
      </c>
      <c r="AI900" s="61">
        <f>IF(AND($G900="正式版",$H900="中西医诊所"),IFERROR(W900/同类汇总数据!H$3,0),IF(AND($G900="正式版",$H900="中医诊所"),IFERROR(W900/同类汇总数据!H$4,0),IF(AND($G900="正式版",$H900="口腔诊所"),IFERROR(W900/同类汇总数据!H$5,0),IF(AND($G900="检查版",$H900="中西医诊所"),IFERROR(W900/同类汇总数据!H$6,0),IF(AND($G900="检查版",$H900="中医诊所"),IFERROR(W900/同类汇总数据!H$7,0),IF(AND($G900="检查版",$H900="口腔诊所"),IFERROR(W900/同类汇总数据!H$8,0),IF(AND($G900="互联网版",$H900="中西医诊所"),IFERROR(W900/同类汇总数据!H$9,0),IF(AND($G900="互联网版",$H900="中医诊所"),IFERROR(W900/同类汇总数据!H$10,0),IF(AND($G900="互联网版",$H900="口腔诊所"),IFERROR(W900/同类汇总数据!H$11,0))))))))))</f>
        <v>0.281758100105131</v>
      </c>
      <c r="AJ900" s="61">
        <f>IF(AND($G900="正式版",$H900="中西医诊所"),IFERROR(X900/同类汇总数据!I$3,0),IF(AND($G900="正式版",$H900="中医诊所"),IFERROR(X900/同类汇总数据!I$4,0),IF(AND($G900="正式版",$H900="口腔诊所"),IFERROR(X900/同类汇总数据!I$5,0),IF(AND($G900="检查版",$H900="中西医诊所"),IFERROR(X900/同类汇总数据!I$6,0),IF(AND($G900="检查版",$H900="中医诊所"),IFERROR(X900/同类汇总数据!I$7,0),IF(AND($G900="检查版",$H900="口腔诊所"),IFERROR(X900/同类汇总数据!I$8,0),IF(AND($G900="互联网版",$H900="中西医诊所"),IFERROR(X900/同类汇总数据!I$9,0),IF(AND($G900="互联网版",$H900="中医诊所"),IFERROR(X900/同类汇总数据!I$10,0),IF(AND($G900="互联网版",$H900="口腔诊所"),IFERROR(X900/同类汇总数据!I$11,0))))))))))</f>
        <v>0.298221178448098</v>
      </c>
      <c r="AK900" s="61">
        <f>IF(AND($G900="正式版",$H900="中西医诊所"),IFERROR(Y900/同类汇总数据!J$3,0),IF(AND($G900="正式版",$H900="中医诊所"),IFERROR(Y900/同类汇总数据!J$4,0),IF(AND($G900="正式版",$H900="口腔诊所"),IFERROR(Y900/同类汇总数据!J$5,0),IF(AND($G900="检查版",$H900="中西医诊所"),IFERROR(Y900/同类汇总数据!J$6,0),IF(AND($G900="检查版",$H900="中医诊所"),IFERROR(Y900/同类汇总数据!J$7,0),IF(AND($G900="检查版",$H900="口腔诊所"),IFERROR(Y900/同类汇总数据!J$8,0),IF(AND($G900="互联网版",$H900="中西医诊所"),IFERROR(Y900/同类汇总数据!J$9,0),IF(AND($G900="互联网版",$H900="中医诊所"),IFERROR(Y900/同类汇总数据!J$10,0),IF(AND($G900="互联网版",$H900="口腔诊所"),IFERROR(Y900/同类汇总数据!J$11,0))))))))))</f>
        <v>0.278599562824578</v>
      </c>
      <c r="AL900" s="62" t="str">
        <f ca="1" t="shared" si="249"/>
        <v>-</v>
      </c>
      <c r="AM900" s="62" t="str">
        <f t="shared" si="250"/>
        <v>低于同行50%</v>
      </c>
      <c r="AN900" s="5" t="str">
        <f t="shared" si="251"/>
        <v>低于同行50%</v>
      </c>
      <c r="AO900" s="63">
        <f t="shared" si="235"/>
        <v>46100.405494456</v>
      </c>
      <c r="AP900" s="5" t="str">
        <f t="shared" si="236"/>
        <v/>
      </c>
      <c r="AQ900" s="60">
        <v>45635.800964919</v>
      </c>
    </row>
    <row r="901" ht="17" spans="1:43">
      <c r="A901" s="5">
        <f t="shared" si="253"/>
        <v>898</v>
      </c>
      <c r="B901" s="55" t="str">
        <f t="shared" si="246"/>
        <v>连续三月交易上升</v>
      </c>
      <c r="C901" s="2" t="str">
        <f t="shared" si="247"/>
        <v/>
      </c>
      <c r="D901" s="56" t="str">
        <f t="shared" si="248"/>
        <v>-</v>
      </c>
      <c r="E901" s="84" t="s">
        <v>2420</v>
      </c>
      <c r="F901" s="58">
        <v>45636.8232424537</v>
      </c>
      <c r="G901" s="59" t="s">
        <v>38</v>
      </c>
      <c r="H901" s="59" t="s">
        <v>63</v>
      </c>
      <c r="I901" s="59" t="s">
        <v>40</v>
      </c>
      <c r="J901" s="59" t="s">
        <v>41</v>
      </c>
      <c r="K901" s="59" t="s">
        <v>2421</v>
      </c>
      <c r="L901" s="59"/>
      <c r="M901" s="60">
        <v>46103.6073726852</v>
      </c>
      <c r="N901" s="60">
        <v>46103.727422662</v>
      </c>
      <c r="O901" s="60">
        <v>46103.7269388079</v>
      </c>
      <c r="P901" s="60">
        <v>46063.6927178588</v>
      </c>
      <c r="Q901" s="60">
        <v>46095.7147127199</v>
      </c>
      <c r="R901" s="59">
        <v>2515</v>
      </c>
      <c r="S901" s="59">
        <v>8383.8</v>
      </c>
      <c r="T901" s="59">
        <v>16866.4</v>
      </c>
      <c r="U901" s="59">
        <v>15364.2</v>
      </c>
      <c r="V901" s="59">
        <v>6</v>
      </c>
      <c r="W901" s="59">
        <v>59</v>
      </c>
      <c r="X901" s="59">
        <v>126</v>
      </c>
      <c r="Y901" s="59">
        <v>111</v>
      </c>
      <c r="Z901" s="59">
        <v>196.9769230769</v>
      </c>
      <c r="AA901" s="59">
        <v>1.2317521163</v>
      </c>
      <c r="AB901" s="59">
        <v>-0.2051206094</v>
      </c>
      <c r="AC901" s="59">
        <v>0.1558403444</v>
      </c>
      <c r="AD901" s="61">
        <f>IF(AND($G901="正式版",$H901="中西医诊所"),IFERROR(R901/同类汇总数据!C$3,0),IF(AND($G901="正式版",$H901="中医诊所"),IFERROR(R901/同类汇总数据!C$4,0),IF(AND($G901="正式版",$H901="口腔诊所"),IFERROR(R901/同类汇总数据!C$5,0),IF(AND($G901="检查版",$H901="中西医诊所"),IFERROR(R901/同类汇总数据!C$6,0),IF(AND($G901="检查版",$H901="中医诊所"),IFERROR(R901/同类汇总数据!C$7,0),IF(AND($G901="检查版",$H901="口腔诊所"),IFERROR(R901/同类汇总数据!C$8,0),IF(AND($G901="互联网版",$H901="中西医诊所"),IFERROR(R901/同类汇总数据!C$9,0),IF(AND($G901="互联网版",$H901="中医诊所"),IFERROR(R901/同类汇总数据!C$10,0),IF(AND($G901="互联网版",$H901="口腔诊所"),IFERROR(R901/同类汇总数据!C$11,0))))))))))</f>
        <v>0.251561783469637</v>
      </c>
      <c r="AE901" s="61">
        <f>IF(AND($G901="正式版",$H901="中西医诊所"),IFERROR(S901/同类汇总数据!D$3,0),IF(AND($G901="正式版",$H901="中医诊所"),IFERROR(S901/同类汇总数据!D$4,0),IF(AND($G901="正式版",$H901="口腔诊所"),IFERROR(S901/同类汇总数据!D$5,0),IF(AND($G901="检查版",$H901="中西医诊所"),IFERROR(S901/同类汇总数据!D$6,0),IF(AND($G901="检查版",$H901="中医诊所"),IFERROR(S901/同类汇总数据!D$7,0),IF(AND($G901="检查版",$H901="口腔诊所"),IFERROR(S901/同类汇总数据!D$8,0),IF(AND($G901="互联网版",$H901="中西医诊所"),IFERROR(S901/同类汇总数据!D$9,0),IF(AND($G901="互联网版",$H901="中医诊所"),IFERROR(S901/同类汇总数据!D$10,0),IF(AND($G901="互联网版",$H901="口腔诊所"),IFERROR(S901/同类汇总数据!D$11,0))))))))))</f>
        <v>0.193038024786074</v>
      </c>
      <c r="AF901" s="61">
        <f>IF(AND($G901="正式版",$H901="中西医诊所"),IFERROR(T901/同类汇总数据!E$3,0),IF(AND($G901="正式版",$H901="中医诊所"),IFERROR(T901/同类汇总数据!E$4,0),IF(AND($G901="正式版",$H901="口腔诊所"),IFERROR(T901/同类汇总数据!E$5,0),IF(AND($G901="检查版",$H901="中西医诊所"),IFERROR(T901/同类汇总数据!E$6,0),IF(AND($G901="检查版",$H901="中医诊所"),IFERROR(T901/同类汇总数据!E$7,0),IF(AND($G901="检查版",$H901="口腔诊所"),IFERROR(T901/同类汇总数据!E$8,0),IF(AND($G901="互联网版",$H901="中西医诊所"),IFERROR(T901/同类汇总数据!E$9,0),IF(AND($G901="互联网版",$H901="中医诊所"),IFERROR(T901/同类汇总数据!E$10,0),IF(AND($G901="互联网版",$H901="口腔诊所"),IFERROR(T901/同类汇总数据!E$11,0))))))))))</f>
        <v>0.152131886818438</v>
      </c>
      <c r="AG901" s="61">
        <f>IF(AND($G901="正式版",$H901="中西医诊所"),IFERROR(U901/同类汇总数据!F$3,0),IF(AND($G901="正式版",$H901="中医诊所"),IFERROR(U901/同类汇总数据!F$4,0),IF(AND($G901="正式版",$H901="口腔诊所"),IFERROR(U901/同类汇总数据!F$5,0),IF(AND($G901="检查版",$H901="中西医诊所"),IFERROR(U901/同类汇总数据!F$6,0),IF(AND($G901="检查版",$H901="中医诊所"),IFERROR(U901/同类汇总数据!F$7,0),IF(AND($G901="检查版",$H901="口腔诊所"),IFERROR(U901/同类汇总数据!F$8,0),IF(AND($G901="互联网版",$H901="中西医诊所"),IFERROR(U901/同类汇总数据!F$9,0),IF(AND($G901="互联网版",$H901="中医诊所"),IFERROR(U901/同类汇总数据!F$10,0),IF(AND($G901="互联网版",$H901="口腔诊所"),IFERROR(U901/同类汇总数据!F$11,0))))))))))</f>
        <v>0.153798880537858</v>
      </c>
      <c r="AH901" s="61">
        <f>IF(AND($G901="正式版",$H901="中西医诊所"),IFERROR(V901/同类汇总数据!G$3,0),IF(AND($G901="正式版",$H901="中医诊所"),IFERROR(V901/同类汇总数据!G$4,0),IF(AND($G901="正式版",$H901="口腔诊所"),IFERROR(V901/同类汇总数据!G$5,0),IF(AND($G901="检查版",$H901="中西医诊所"),IFERROR(V901/同类汇总数据!G$6,0),IF(AND($G901="检查版",$H901="中医诊所"),IFERROR(V901/同类汇总数据!G$7,0),IF(AND($G901="检查版",$H901="口腔诊所"),IFERROR(V901/同类汇总数据!G$8,0),IF(AND($G901="互联网版",$H901="中西医诊所"),IFERROR(V901/同类汇总数据!G$9,0),IF(AND($G901="互联网版",$H901="中医诊所"),IFERROR(V901/同类汇总数据!G$10,0),IF(AND($G901="互联网版",$H901="口腔诊所"),IFERROR(V901/同类汇总数据!G$11,0))))))))))</f>
        <v>0.445884486192444</v>
      </c>
      <c r="AI901" s="61">
        <f>IF(AND($G901="正式版",$H901="中西医诊所"),IFERROR(W901/同类汇总数据!H$3,0),IF(AND($G901="正式版",$H901="中医诊所"),IFERROR(W901/同类汇总数据!H$4,0),IF(AND($G901="正式版",$H901="口腔诊所"),IFERROR(W901/同类汇总数据!H$5,0),IF(AND($G901="检查版",$H901="中西医诊所"),IFERROR(W901/同类汇总数据!H$6,0),IF(AND($G901="检查版",$H901="中医诊所"),IFERROR(W901/同类汇总数据!H$7,0),IF(AND($G901="检查版",$H901="口腔诊所"),IFERROR(W901/同类汇总数据!H$8,0),IF(AND($G901="互联网版",$H901="中西医诊所"),IFERROR(W901/同类汇总数据!H$9,0),IF(AND($G901="互联网版",$H901="中医诊所"),IFERROR(W901/同类汇总数据!H$10,0),IF(AND($G901="互联网版",$H901="口腔诊所"),IFERROR(W901/同类汇总数据!H$11,0))))))))))</f>
        <v>1.03898299413767</v>
      </c>
      <c r="AJ901" s="61">
        <f>IF(AND($G901="正式版",$H901="中西医诊所"),IFERROR(X901/同类汇总数据!I$3,0),IF(AND($G901="正式版",$H901="中医诊所"),IFERROR(X901/同类汇总数据!I$4,0),IF(AND($G901="正式版",$H901="口腔诊所"),IFERROR(X901/同类汇总数据!I$5,0),IF(AND($G901="检查版",$H901="中西医诊所"),IFERROR(X901/同类汇总数据!I$6,0),IF(AND($G901="检查版",$H901="中医诊所"),IFERROR(X901/同类汇总数据!I$7,0),IF(AND($G901="检查版",$H901="口腔诊所"),IFERROR(X901/同类汇总数据!I$8,0),IF(AND($G901="互联网版",$H901="中西医诊所"),IFERROR(X901/同类汇总数据!I$9,0),IF(AND($G901="互联网版",$H901="中医诊所"),IFERROR(X901/同类汇总数据!I$10,0),IF(AND($G901="互联网版",$H901="口腔诊所"),IFERROR(X901/同类汇总数据!I$11,0))))))))))</f>
        <v>0.853997011010461</v>
      </c>
      <c r="AK901" s="61">
        <f>IF(AND($G901="正式版",$H901="中西医诊所"),IFERROR(Y901/同类汇总数据!J$3,0),IF(AND($G901="正式版",$H901="中医诊所"),IFERROR(Y901/同类汇总数据!J$4,0),IF(AND($G901="正式版",$H901="口腔诊所"),IFERROR(Y901/同类汇总数据!J$5,0),IF(AND($G901="检查版",$H901="中西医诊所"),IFERROR(Y901/同类汇总数据!J$6,0),IF(AND($G901="检查版",$H901="中医诊所"),IFERROR(Y901/同类汇总数据!J$7,0),IF(AND($G901="检查版",$H901="口腔诊所"),IFERROR(Y901/同类汇总数据!J$8,0),IF(AND($G901="互联网版",$H901="中西医诊所"),IFERROR(Y901/同类汇总数据!J$9,0),IF(AND($G901="互联网版",$H901="中医诊所"),IFERROR(Y901/同类汇总数据!J$10,0),IF(AND($G901="互联网版",$H901="口腔诊所"),IFERROR(Y901/同类汇总数据!J$11,0))))))))))</f>
        <v>0.835798688473734</v>
      </c>
      <c r="AL901" s="62" t="str">
        <f ca="1" t="shared" si="249"/>
        <v>-</v>
      </c>
      <c r="AM901" s="62" t="str">
        <f t="shared" si="250"/>
        <v>低于同行20%</v>
      </c>
      <c r="AN901" s="5" t="str">
        <f t="shared" si="251"/>
        <v/>
      </c>
      <c r="AO901" s="63">
        <f t="shared" si="235"/>
        <v>46103.727422662</v>
      </c>
      <c r="AP901" s="5" t="str">
        <f t="shared" si="236"/>
        <v/>
      </c>
      <c r="AQ901" s="60">
        <v>45635.804604375</v>
      </c>
    </row>
    <row r="902" ht="17" spans="1:43">
      <c r="A902" s="5">
        <f t="shared" si="253"/>
        <v>899</v>
      </c>
      <c r="B902" s="55" t="str">
        <f t="shared" si="246"/>
        <v>无交易</v>
      </c>
      <c r="C902" s="2" t="str">
        <f t="shared" si="247"/>
        <v/>
      </c>
      <c r="D902" s="56" t="str">
        <f t="shared" si="248"/>
        <v>即将流失</v>
      </c>
      <c r="E902" s="84" t="s">
        <v>2422</v>
      </c>
      <c r="F902" s="58">
        <v>45636.8241039005</v>
      </c>
      <c r="G902" s="59" t="s">
        <v>38</v>
      </c>
      <c r="H902" s="59" t="s">
        <v>63</v>
      </c>
      <c r="I902" s="59" t="s">
        <v>40</v>
      </c>
      <c r="J902" s="59" t="s">
        <v>41</v>
      </c>
      <c r="K902" s="59" t="s">
        <v>2423</v>
      </c>
      <c r="L902" s="59"/>
      <c r="M902" s="60">
        <v>46100.4375925926</v>
      </c>
      <c r="N902" s="60">
        <v>46096.3873640394</v>
      </c>
      <c r="O902" s="60">
        <v>46096.3865544213</v>
      </c>
      <c r="P902" s="60">
        <v>45980.4442994329</v>
      </c>
      <c r="Q902" s="60">
        <v>45883.4808701042</v>
      </c>
      <c r="R902" s="59"/>
      <c r="S902" s="59">
        <v>5654</v>
      </c>
      <c r="T902" s="59">
        <v>16862</v>
      </c>
      <c r="U902" s="59">
        <v>13390</v>
      </c>
      <c r="V902" s="59"/>
      <c r="W902" s="59">
        <v>16</v>
      </c>
      <c r="X902" s="59">
        <v>56</v>
      </c>
      <c r="Y902" s="59">
        <v>46</v>
      </c>
      <c r="Z902" s="59">
        <v>535.6</v>
      </c>
      <c r="AA902" s="59">
        <v>0.0572176515</v>
      </c>
      <c r="AB902" s="59">
        <v>-0.0873720137</v>
      </c>
      <c r="AC902" s="59">
        <v>-0.3273645546</v>
      </c>
      <c r="AD902" s="61">
        <f>IF(AND($G902="正式版",$H902="中西医诊所"),IFERROR(R902/同类汇总数据!C$3,0),IF(AND($G902="正式版",$H902="中医诊所"),IFERROR(R902/同类汇总数据!C$4,0),IF(AND($G902="正式版",$H902="口腔诊所"),IFERROR(R902/同类汇总数据!C$5,0),IF(AND($G902="检查版",$H902="中西医诊所"),IFERROR(R902/同类汇总数据!C$6,0),IF(AND($G902="检查版",$H902="中医诊所"),IFERROR(R902/同类汇总数据!C$7,0),IF(AND($G902="检查版",$H902="口腔诊所"),IFERROR(R902/同类汇总数据!C$8,0),IF(AND($G902="互联网版",$H902="中西医诊所"),IFERROR(R902/同类汇总数据!C$9,0),IF(AND($G902="互联网版",$H902="中医诊所"),IFERROR(R902/同类汇总数据!C$10,0),IF(AND($G902="互联网版",$H902="口腔诊所"),IFERROR(R902/同类汇总数据!C$11,0))))))))))</f>
        <v>0</v>
      </c>
      <c r="AE902" s="61">
        <f>IF(AND($G902="正式版",$H902="中西医诊所"),IFERROR(S902/同类汇总数据!D$3,0),IF(AND($G902="正式版",$H902="中医诊所"),IFERROR(S902/同类汇总数据!D$4,0),IF(AND($G902="正式版",$H902="口腔诊所"),IFERROR(S902/同类汇总数据!D$5,0),IF(AND($G902="检查版",$H902="中西医诊所"),IFERROR(S902/同类汇总数据!D$6,0),IF(AND($G902="检查版",$H902="中医诊所"),IFERROR(S902/同类汇总数据!D$7,0),IF(AND($G902="检查版",$H902="口腔诊所"),IFERROR(S902/同类汇总数据!D$8,0),IF(AND($G902="互联网版",$H902="中西医诊所"),IFERROR(S902/同类汇总数据!D$9,0),IF(AND($G902="互联网版",$H902="中医诊所"),IFERROR(S902/同类汇总数据!D$10,0),IF(AND($G902="互联网版",$H902="口腔诊所"),IFERROR(S902/同类汇总数据!D$11,0))))))))))</f>
        <v>0.130184044483463</v>
      </c>
      <c r="AF902" s="61">
        <f>IF(AND($G902="正式版",$H902="中西医诊所"),IFERROR(T902/同类汇总数据!E$3,0),IF(AND($G902="正式版",$H902="中医诊所"),IFERROR(T902/同类汇总数据!E$4,0),IF(AND($G902="正式版",$H902="口腔诊所"),IFERROR(T902/同类汇总数据!E$5,0),IF(AND($G902="检查版",$H902="中西医诊所"),IFERROR(T902/同类汇总数据!E$6,0),IF(AND($G902="检查版",$H902="中医诊所"),IFERROR(T902/同类汇总数据!E$7,0),IF(AND($G902="检查版",$H902="口腔诊所"),IFERROR(T902/同类汇总数据!E$8,0),IF(AND($G902="互联网版",$H902="中西医诊所"),IFERROR(T902/同类汇总数据!E$9,0),IF(AND($G902="互联网版",$H902="中医诊所"),IFERROR(T902/同类汇总数据!E$10,0),IF(AND($G902="互联网版",$H902="口腔诊所"),IFERROR(T902/同类汇总数据!E$11,0))))))))))</f>
        <v>0.152092199611802</v>
      </c>
      <c r="AG902" s="61">
        <f>IF(AND($G902="正式版",$H902="中西医诊所"),IFERROR(U902/同类汇总数据!F$3,0),IF(AND($G902="正式版",$H902="中医诊所"),IFERROR(U902/同类汇总数据!F$4,0),IF(AND($G902="正式版",$H902="口腔诊所"),IFERROR(U902/同类汇总数据!F$5,0),IF(AND($G902="检查版",$H902="中西医诊所"),IFERROR(U902/同类汇总数据!F$6,0),IF(AND($G902="检查版",$H902="中医诊所"),IFERROR(U902/同类汇总数据!F$7,0),IF(AND($G902="检查版",$H902="口腔诊所"),IFERROR(U902/同类汇总数据!F$8,0),IF(AND($G902="互联网版",$H902="中西医诊所"),IFERROR(U902/同类汇总数据!F$9,0),IF(AND($G902="互联网版",$H902="中医诊所"),IFERROR(U902/同类汇总数据!F$10,0),IF(AND($G902="互联网版",$H902="口腔诊所"),IFERROR(U902/同类汇总数据!F$11,0))))))))))</f>
        <v>0.134036722406759</v>
      </c>
      <c r="AH902" s="61">
        <f>IF(AND($G902="正式版",$H902="中西医诊所"),IFERROR(V902/同类汇总数据!G$3,0),IF(AND($G902="正式版",$H902="中医诊所"),IFERROR(V902/同类汇总数据!G$4,0),IF(AND($G902="正式版",$H902="口腔诊所"),IFERROR(V902/同类汇总数据!G$5,0),IF(AND($G902="检查版",$H902="中西医诊所"),IFERROR(V902/同类汇总数据!G$6,0),IF(AND($G902="检查版",$H902="中医诊所"),IFERROR(V902/同类汇总数据!G$7,0),IF(AND($G902="检查版",$H902="口腔诊所"),IFERROR(V902/同类汇总数据!G$8,0),IF(AND($G902="互联网版",$H902="中西医诊所"),IFERROR(V902/同类汇总数据!G$9,0),IF(AND($G902="互联网版",$H902="中医诊所"),IFERROR(V902/同类汇总数据!G$10,0),IF(AND($G902="互联网版",$H902="口腔诊所"),IFERROR(V902/同类汇总数据!G$11,0))))))))))</f>
        <v>0</v>
      </c>
      <c r="AI902" s="61">
        <f>IF(AND($G902="正式版",$H902="中西医诊所"),IFERROR(W902/同类汇总数据!H$3,0),IF(AND($G902="正式版",$H902="中医诊所"),IFERROR(W902/同类汇总数据!H$4,0),IF(AND($G902="正式版",$H902="口腔诊所"),IFERROR(W902/同类汇总数据!H$5,0),IF(AND($G902="检查版",$H902="中西医诊所"),IFERROR(W902/同类汇总数据!H$6,0),IF(AND($G902="检查版",$H902="中医诊所"),IFERROR(W902/同类汇总数据!H$7,0),IF(AND($G902="检查版",$H902="口腔诊所"),IFERROR(W902/同类汇总数据!H$8,0),IF(AND($G902="互联网版",$H902="中西医诊所"),IFERROR(W902/同类汇总数据!H$9,0),IF(AND($G902="互联网版",$H902="中医诊所"),IFERROR(W902/同类汇总数据!H$10,0),IF(AND($G902="互联网版",$H902="口腔诊所"),IFERROR(W902/同类汇总数据!H$11,0))))))))))</f>
        <v>0.281758100105131</v>
      </c>
      <c r="AJ902" s="61">
        <f>IF(AND($G902="正式版",$H902="中西医诊所"),IFERROR(X902/同类汇总数据!I$3,0),IF(AND($G902="正式版",$H902="中医诊所"),IFERROR(X902/同类汇总数据!I$4,0),IF(AND($G902="正式版",$H902="口腔诊所"),IFERROR(X902/同类汇总数据!I$5,0),IF(AND($G902="检查版",$H902="中西医诊所"),IFERROR(X902/同类汇总数据!I$6,0),IF(AND($G902="检查版",$H902="中医诊所"),IFERROR(X902/同类汇总数据!I$7,0),IF(AND($G902="检查版",$H902="口腔诊所"),IFERROR(X902/同类汇总数据!I$8,0),IF(AND($G902="互联网版",$H902="中西医诊所"),IFERROR(X902/同类汇总数据!I$9,0),IF(AND($G902="互联网版",$H902="中医诊所"),IFERROR(X902/同类汇总数据!I$10,0),IF(AND($G902="互联网版",$H902="口腔诊所"),IFERROR(X902/同类汇总数据!I$11,0))))))))))</f>
        <v>0.379554227115761</v>
      </c>
      <c r="AK902" s="61">
        <f>IF(AND($G902="正式版",$H902="中西医诊所"),IFERROR(Y902/同类汇总数据!J$3,0),IF(AND($G902="正式版",$H902="中医诊所"),IFERROR(Y902/同类汇总数据!J$4,0),IF(AND($G902="正式版",$H902="口腔诊所"),IFERROR(Y902/同类汇总数据!J$5,0),IF(AND($G902="检查版",$H902="中西医诊所"),IFERROR(Y902/同类汇总数据!J$6,0),IF(AND($G902="检查版",$H902="中医诊所"),IFERROR(Y902/同类汇总数据!J$7,0),IF(AND($G902="检查版",$H902="口腔诊所"),IFERROR(Y902/同类汇总数据!J$8,0),IF(AND($G902="互联网版",$H902="中西医诊所"),IFERROR(Y902/同类汇总数据!J$9,0),IF(AND($G902="互联网版",$H902="中医诊所"),IFERROR(Y902/同类汇总数据!J$10,0),IF(AND($G902="互联网版",$H902="口腔诊所"),IFERROR(Y902/同类汇总数据!J$11,0))))))))))</f>
        <v>0.346367024052178</v>
      </c>
      <c r="AL902" s="62" t="str">
        <f ca="1" t="shared" si="249"/>
        <v>-</v>
      </c>
      <c r="AM902" s="62" t="str">
        <f t="shared" si="250"/>
        <v>低于同行20%</v>
      </c>
      <c r="AN902" s="5" t="str">
        <f t="shared" si="251"/>
        <v>低于同行50%</v>
      </c>
      <c r="AO902" s="63">
        <f t="shared" si="235"/>
        <v>46100.4375925926</v>
      </c>
      <c r="AP902" s="5" t="str">
        <f t="shared" si="236"/>
        <v/>
      </c>
      <c r="AQ902" s="60">
        <v>45636.8210330903</v>
      </c>
    </row>
    <row r="903" ht="17" spans="1:43">
      <c r="A903" s="5">
        <f t="shared" ref="A903:A912" si="254">ROW()-3</f>
        <v>900</v>
      </c>
      <c r="B903" s="55" t="str">
        <f t="shared" si="246"/>
        <v>无交易</v>
      </c>
      <c r="C903" s="2" t="str">
        <f t="shared" si="247"/>
        <v/>
      </c>
      <c r="D903" s="56" t="str">
        <f t="shared" si="248"/>
        <v>可能流失</v>
      </c>
      <c r="E903" s="84" t="s">
        <v>2424</v>
      </c>
      <c r="F903" s="58">
        <v>45636.8285760069</v>
      </c>
      <c r="G903" s="59" t="s">
        <v>38</v>
      </c>
      <c r="H903" s="59" t="s">
        <v>63</v>
      </c>
      <c r="I903" s="59" t="s">
        <v>40</v>
      </c>
      <c r="J903" s="59" t="s">
        <v>41</v>
      </c>
      <c r="K903" s="59" t="s">
        <v>2425</v>
      </c>
      <c r="L903" s="59"/>
      <c r="M903" s="60">
        <v>46082.5202083333</v>
      </c>
      <c r="N903" s="60">
        <v>46083.5307986227</v>
      </c>
      <c r="O903" s="60"/>
      <c r="P903" s="60">
        <v>45646.8253026273</v>
      </c>
      <c r="Q903" s="60"/>
      <c r="R903" s="59"/>
      <c r="S903" s="59">
        <v>2160</v>
      </c>
      <c r="T903" s="59">
        <v>7572</v>
      </c>
      <c r="U903" s="59">
        <v>3592</v>
      </c>
      <c r="V903" s="59"/>
      <c r="W903" s="59">
        <v>4</v>
      </c>
      <c r="X903" s="59">
        <v>10</v>
      </c>
      <c r="Y903" s="59">
        <v>8</v>
      </c>
      <c r="Z903" s="59">
        <v>598.6666666667</v>
      </c>
      <c r="AA903" s="59">
        <v>0.5083798883</v>
      </c>
      <c r="AB903" s="59">
        <v>-0.640201005</v>
      </c>
      <c r="AC903" s="59">
        <v>7.2916666667</v>
      </c>
      <c r="AD903" s="61">
        <f>IF(AND($G903="正式版",$H903="中西医诊所"),IFERROR(R903/同类汇总数据!C$3,0),IF(AND($G903="正式版",$H903="中医诊所"),IFERROR(R903/同类汇总数据!C$4,0),IF(AND($G903="正式版",$H903="口腔诊所"),IFERROR(R903/同类汇总数据!C$5,0),IF(AND($G903="检查版",$H903="中西医诊所"),IFERROR(R903/同类汇总数据!C$6,0),IF(AND($G903="检查版",$H903="中医诊所"),IFERROR(R903/同类汇总数据!C$7,0),IF(AND($G903="检查版",$H903="口腔诊所"),IFERROR(R903/同类汇总数据!C$8,0),IF(AND($G903="互联网版",$H903="中西医诊所"),IFERROR(R903/同类汇总数据!C$9,0),IF(AND($G903="互联网版",$H903="中医诊所"),IFERROR(R903/同类汇总数据!C$10,0),IF(AND($G903="互联网版",$H903="口腔诊所"),IFERROR(R903/同类汇总数据!C$11,0))))))))))</f>
        <v>0</v>
      </c>
      <c r="AE903" s="61">
        <f>IF(AND($G903="正式版",$H903="中西医诊所"),IFERROR(S903/同类汇总数据!D$3,0),IF(AND($G903="正式版",$H903="中医诊所"),IFERROR(S903/同类汇总数据!D$4,0),IF(AND($G903="正式版",$H903="口腔诊所"),IFERROR(S903/同类汇总数据!D$5,0),IF(AND($G903="检查版",$H903="中西医诊所"),IFERROR(S903/同类汇总数据!D$6,0),IF(AND($G903="检查版",$H903="中医诊所"),IFERROR(S903/同类汇总数据!D$7,0),IF(AND($G903="检查版",$H903="口腔诊所"),IFERROR(S903/同类汇总数据!D$8,0),IF(AND($G903="互联网版",$H903="中西医诊所"),IFERROR(S903/同类汇总数据!D$9,0),IF(AND($G903="互联网版",$H903="中医诊所"),IFERROR(S903/同类汇总数据!D$10,0),IF(AND($G903="互联网版",$H903="口腔诊所"),IFERROR(S903/同类汇总数据!D$11,0))))))))))</f>
        <v>0.0497342653138099</v>
      </c>
      <c r="AF903" s="61">
        <f>IF(AND($G903="正式版",$H903="中西医诊所"),IFERROR(T903/同类汇总数据!E$3,0),IF(AND($G903="正式版",$H903="中医诊所"),IFERROR(T903/同类汇总数据!E$4,0),IF(AND($G903="正式版",$H903="口腔诊所"),IFERROR(T903/同类汇总数据!E$5,0),IF(AND($G903="检查版",$H903="中西医诊所"),IFERROR(T903/同类汇总数据!E$6,0),IF(AND($G903="检查版",$H903="中医诊所"),IFERROR(T903/同类汇总数据!E$7,0),IF(AND($G903="检查版",$H903="口腔诊所"),IFERROR(T903/同类汇总数据!E$8,0),IF(AND($G903="互联网版",$H903="中西医诊所"),IFERROR(T903/同类汇总数据!E$9,0),IF(AND($G903="互联网版",$H903="中医诊所"),IFERROR(T903/同类汇总数据!E$10,0),IF(AND($G903="互联网版",$H903="口腔诊所"),IFERROR(T903/同类汇总数据!E$11,0))))))))))</f>
        <v>0.0682980746922408</v>
      </c>
      <c r="AG903" s="61">
        <f>IF(AND($G903="正式版",$H903="中西医诊所"),IFERROR(U903/同类汇总数据!F$3,0),IF(AND($G903="正式版",$H903="中医诊所"),IFERROR(U903/同类汇总数据!F$4,0),IF(AND($G903="正式版",$H903="口腔诊所"),IFERROR(U903/同类汇总数据!F$5,0),IF(AND($G903="检查版",$H903="中西医诊所"),IFERROR(U903/同类汇总数据!F$6,0),IF(AND($G903="检查版",$H903="中医诊所"),IFERROR(U903/同类汇总数据!F$7,0),IF(AND($G903="检查版",$H903="口腔诊所"),IFERROR(U903/同类汇总数据!F$8,0),IF(AND($G903="互联网版",$H903="中西医诊所"),IFERROR(U903/同类汇总数据!F$9,0),IF(AND($G903="互联网版",$H903="中医诊所"),IFERROR(U903/同类汇总数据!F$10,0),IF(AND($G903="互联网版",$H903="口腔诊所"),IFERROR(U903/同类汇总数据!F$11,0))))))))))</f>
        <v>0.035956677138542</v>
      </c>
      <c r="AH903" s="61">
        <f>IF(AND($G903="正式版",$H903="中西医诊所"),IFERROR(V903/同类汇总数据!G$3,0),IF(AND($G903="正式版",$H903="中医诊所"),IFERROR(V903/同类汇总数据!G$4,0),IF(AND($G903="正式版",$H903="口腔诊所"),IFERROR(V903/同类汇总数据!G$5,0),IF(AND($G903="检查版",$H903="中西医诊所"),IFERROR(V903/同类汇总数据!G$6,0),IF(AND($G903="检查版",$H903="中医诊所"),IFERROR(V903/同类汇总数据!G$7,0),IF(AND($G903="检查版",$H903="口腔诊所"),IFERROR(V903/同类汇总数据!G$8,0),IF(AND($G903="互联网版",$H903="中西医诊所"),IFERROR(V903/同类汇总数据!G$9,0),IF(AND($G903="互联网版",$H903="中医诊所"),IFERROR(V903/同类汇总数据!G$10,0),IF(AND($G903="互联网版",$H903="口腔诊所"),IFERROR(V903/同类汇总数据!G$11,0))))))))))</f>
        <v>0</v>
      </c>
      <c r="AI903" s="61">
        <f>IF(AND($G903="正式版",$H903="中西医诊所"),IFERROR(W903/同类汇总数据!H$3,0),IF(AND($G903="正式版",$H903="中医诊所"),IFERROR(W903/同类汇总数据!H$4,0),IF(AND($G903="正式版",$H903="口腔诊所"),IFERROR(W903/同类汇总数据!H$5,0),IF(AND($G903="检查版",$H903="中西医诊所"),IFERROR(W903/同类汇总数据!H$6,0),IF(AND($G903="检查版",$H903="中医诊所"),IFERROR(W903/同类汇总数据!H$7,0),IF(AND($G903="检查版",$H903="口腔诊所"),IFERROR(W903/同类汇总数据!H$8,0),IF(AND($G903="互联网版",$H903="中西医诊所"),IFERROR(W903/同类汇总数据!H$9,0),IF(AND($G903="互联网版",$H903="中医诊所"),IFERROR(W903/同类汇总数据!H$10,0),IF(AND($G903="互联网版",$H903="口腔诊所"),IFERROR(W903/同类汇总数据!H$11,0))))))))))</f>
        <v>0.0704395250262828</v>
      </c>
      <c r="AJ903" s="61">
        <f>IF(AND($G903="正式版",$H903="中西医诊所"),IFERROR(X903/同类汇总数据!I$3,0),IF(AND($G903="正式版",$H903="中医诊所"),IFERROR(X903/同类汇总数据!I$4,0),IF(AND($G903="正式版",$H903="口腔诊所"),IFERROR(X903/同类汇总数据!I$5,0),IF(AND($G903="检查版",$H903="中西医诊所"),IFERROR(X903/同类汇总数据!I$6,0),IF(AND($G903="检查版",$H903="中医诊所"),IFERROR(X903/同类汇总数据!I$7,0),IF(AND($G903="检查版",$H903="口腔诊所"),IFERROR(X903/同类汇总数据!I$8,0),IF(AND($G903="互联网版",$H903="中西医诊所"),IFERROR(X903/同类汇总数据!I$9,0),IF(AND($G903="互联网版",$H903="中医诊所"),IFERROR(X903/同类汇总数据!I$10,0),IF(AND($G903="互联网版",$H903="口腔诊所"),IFERROR(X903/同类汇总数据!I$11,0))))))))))</f>
        <v>0.0677775405563858</v>
      </c>
      <c r="AK903" s="61">
        <f>IF(AND($G903="正式版",$H903="中西医诊所"),IFERROR(Y903/同类汇总数据!J$3,0),IF(AND($G903="正式版",$H903="中医诊所"),IFERROR(Y903/同类汇总数据!J$4,0),IF(AND($G903="正式版",$H903="口腔诊所"),IFERROR(Y903/同类汇总数据!J$5,0),IF(AND($G903="检查版",$H903="中西医诊所"),IFERROR(Y903/同类汇总数据!J$6,0),IF(AND($G903="检查版",$H903="中医诊所"),IFERROR(Y903/同类汇总数据!J$7,0),IF(AND($G903="检查版",$H903="口腔诊所"),IFERROR(Y903/同类汇总数据!J$8,0),IF(AND($G903="互联网版",$H903="中西医诊所"),IFERROR(Y903/同类汇总数据!J$9,0),IF(AND($G903="互联网版",$H903="中医诊所"),IFERROR(Y903/同类汇总数据!J$10,0),IF(AND($G903="互联网版",$H903="口腔诊所"),IFERROR(Y903/同类汇总数据!J$11,0))))))))))</f>
        <v>0.0602377433134222</v>
      </c>
      <c r="AL903" s="62" t="str">
        <f ca="1" t="shared" si="249"/>
        <v>最近一周未操作</v>
      </c>
      <c r="AM903" s="62" t="str">
        <f t="shared" si="250"/>
        <v>低于同行20%</v>
      </c>
      <c r="AN903" s="5" t="str">
        <f t="shared" si="251"/>
        <v>低于同行20%</v>
      </c>
      <c r="AO903" s="63">
        <f t="shared" si="235"/>
        <v>46083.5307986227</v>
      </c>
      <c r="AP903" s="5" t="str">
        <f t="shared" si="236"/>
        <v/>
      </c>
      <c r="AQ903" s="60">
        <v>45636.8222584028</v>
      </c>
    </row>
    <row r="904" ht="17" spans="1:43">
      <c r="A904" s="5">
        <f t="shared" si="254"/>
        <v>901</v>
      </c>
      <c r="B904" s="55" t="str">
        <f t="shared" si="246"/>
        <v>连续三月交易上升</v>
      </c>
      <c r="C904" s="2" t="str">
        <f t="shared" si="247"/>
        <v/>
      </c>
      <c r="D904" s="56" t="str">
        <f t="shared" si="248"/>
        <v>-</v>
      </c>
      <c r="E904" s="84" t="s">
        <v>2426</v>
      </c>
      <c r="F904" s="58">
        <v>45636.8295953819</v>
      </c>
      <c r="G904" s="59" t="s">
        <v>38</v>
      </c>
      <c r="H904" s="59" t="s">
        <v>63</v>
      </c>
      <c r="I904" s="59" t="s">
        <v>40</v>
      </c>
      <c r="J904" s="59" t="s">
        <v>41</v>
      </c>
      <c r="K904" s="59" t="s">
        <v>2427</v>
      </c>
      <c r="L904" s="59"/>
      <c r="M904" s="60">
        <v>46103.3715856482</v>
      </c>
      <c r="N904" s="60">
        <v>46103.3984566782</v>
      </c>
      <c r="O904" s="60">
        <v>46103.3981870949</v>
      </c>
      <c r="P904" s="60">
        <v>46103.380208287</v>
      </c>
      <c r="Q904" s="60">
        <v>46103.4270614583</v>
      </c>
      <c r="R904" s="59">
        <v>5860</v>
      </c>
      <c r="S904" s="59">
        <v>7690</v>
      </c>
      <c r="T904" s="59">
        <v>14710</v>
      </c>
      <c r="U904" s="59">
        <v>13950</v>
      </c>
      <c r="V904" s="59">
        <v>8</v>
      </c>
      <c r="W904" s="59">
        <v>11</v>
      </c>
      <c r="X904" s="59">
        <v>29</v>
      </c>
      <c r="Y904" s="59">
        <v>23</v>
      </c>
      <c r="Z904" s="59">
        <v>606.5217391304</v>
      </c>
      <c r="AA904" s="59">
        <v>4.9153846154</v>
      </c>
      <c r="AB904" s="59">
        <v>-0.7727272727</v>
      </c>
      <c r="AC904" s="59">
        <v>-0.7099391481</v>
      </c>
      <c r="AD904" s="61">
        <f>IF(AND($G904="正式版",$H904="中西医诊所"),IFERROR(R904/同类汇总数据!C$3,0),IF(AND($G904="正式版",$H904="中医诊所"),IFERROR(R904/同类汇总数据!C$4,0),IF(AND($G904="正式版",$H904="口腔诊所"),IFERROR(R904/同类汇总数据!C$5,0),IF(AND($G904="检查版",$H904="中西医诊所"),IFERROR(R904/同类汇总数据!C$6,0),IF(AND($G904="检查版",$H904="中医诊所"),IFERROR(R904/同类汇总数据!C$7,0),IF(AND($G904="检查版",$H904="口腔诊所"),IFERROR(R904/同类汇总数据!C$8,0),IF(AND($G904="互联网版",$H904="中西医诊所"),IFERROR(R904/同类汇总数据!C$9,0),IF(AND($G904="互联网版",$H904="中医诊所"),IFERROR(R904/同类汇总数据!C$10,0),IF(AND($G904="互联网版",$H904="口腔诊所"),IFERROR(R904/同类汇总数据!C$11,0))))))))))</f>
        <v>0.586143956712554</v>
      </c>
      <c r="AE904" s="61">
        <f>IF(AND($G904="正式版",$H904="中西医诊所"),IFERROR(S904/同类汇总数据!D$3,0),IF(AND($G904="正式版",$H904="中医诊所"),IFERROR(S904/同类汇总数据!D$4,0),IF(AND($G904="正式版",$H904="口腔诊所"),IFERROR(S904/同类汇总数据!D$5,0),IF(AND($G904="检查版",$H904="中西医诊所"),IFERROR(S904/同类汇总数据!D$6,0),IF(AND($G904="检查版",$H904="中医诊所"),IFERROR(S904/同类汇总数据!D$7,0),IF(AND($G904="检查版",$H904="口腔诊所"),IFERROR(S904/同类汇总数据!D$8,0),IF(AND($G904="互联网版",$H904="中西医诊所"),IFERROR(S904/同类汇总数据!D$9,0),IF(AND($G904="互联网版",$H904="中医诊所"),IFERROR(S904/同类汇总数据!D$10,0),IF(AND($G904="互联网版",$H904="口腔诊所"),IFERROR(S904/同类汇总数据!D$11,0))))))))))</f>
        <v>0.177063194566295</v>
      </c>
      <c r="AF904" s="61">
        <f>IF(AND($G904="正式版",$H904="中西医诊所"),IFERROR(T904/同类汇总数据!E$3,0),IF(AND($G904="正式版",$H904="中医诊所"),IFERROR(T904/同类汇总数据!E$4,0),IF(AND($G904="正式版",$H904="口腔诊所"),IFERROR(T904/同类汇总数据!E$5,0),IF(AND($G904="检查版",$H904="中西医诊所"),IFERROR(T904/同类汇总数据!E$6,0),IF(AND($G904="检查版",$H904="中医诊所"),IFERROR(T904/同类汇总数据!E$7,0),IF(AND($G904="检查版",$H904="口腔诊所"),IFERROR(T904/同类汇总数据!E$8,0),IF(AND($G904="互联网版",$H904="中西医诊所"),IFERROR(T904/同类汇总数据!E$9,0),IF(AND($G904="互联网版",$H904="中医诊所"),IFERROR(T904/同类汇总数据!E$10,0),IF(AND($G904="互联网版",$H904="口腔诊所"),IFERROR(T904/同类汇总数据!E$11,0))))))))))</f>
        <v>0.132681547639047</v>
      </c>
      <c r="AG904" s="61">
        <f>IF(AND($G904="正式版",$H904="中西医诊所"),IFERROR(U904/同类汇总数据!F$3,0),IF(AND($G904="正式版",$H904="中医诊所"),IFERROR(U904/同类汇总数据!F$4,0),IF(AND($G904="正式版",$H904="口腔诊所"),IFERROR(U904/同类汇总数据!F$5,0),IF(AND($G904="检查版",$H904="中西医诊所"),IFERROR(U904/同类汇总数据!F$6,0),IF(AND($G904="检查版",$H904="中医诊所"),IFERROR(U904/同类汇总数据!F$7,0),IF(AND($G904="检查版",$H904="口腔诊所"),IFERROR(U904/同类汇总数据!F$8,0),IF(AND($G904="互联网版",$H904="中西医诊所"),IFERROR(U904/同类汇总数据!F$9,0),IF(AND($G904="互联网版",$H904="中医诊所"),IFERROR(U904/同类汇总数据!F$10,0),IF(AND($G904="互联网版",$H904="口腔诊所"),IFERROR(U904/同类汇总数据!F$11,0))))))))))</f>
        <v>0.139642440446175</v>
      </c>
      <c r="AH904" s="61">
        <f>IF(AND($G904="正式版",$H904="中西医诊所"),IFERROR(V904/同类汇总数据!G$3,0),IF(AND($G904="正式版",$H904="中医诊所"),IFERROR(V904/同类汇总数据!G$4,0),IF(AND($G904="正式版",$H904="口腔诊所"),IFERROR(V904/同类汇总数据!G$5,0),IF(AND($G904="检查版",$H904="中西医诊所"),IFERROR(V904/同类汇总数据!G$6,0),IF(AND($G904="检查版",$H904="中医诊所"),IFERROR(V904/同类汇总数据!G$7,0),IF(AND($G904="检查版",$H904="口腔诊所"),IFERROR(V904/同类汇总数据!G$8,0),IF(AND($G904="互联网版",$H904="中西医诊所"),IFERROR(V904/同类汇总数据!G$9,0),IF(AND($G904="互联网版",$H904="中医诊所"),IFERROR(V904/同类汇总数据!G$10,0),IF(AND($G904="互联网版",$H904="口腔诊所"),IFERROR(V904/同类汇总数据!G$11,0))))))))))</f>
        <v>0.594512648256592</v>
      </c>
      <c r="AI904" s="61">
        <f>IF(AND($G904="正式版",$H904="中西医诊所"),IFERROR(W904/同类汇总数据!H$3,0),IF(AND($G904="正式版",$H904="中医诊所"),IFERROR(W904/同类汇总数据!H$4,0),IF(AND($G904="正式版",$H904="口腔诊所"),IFERROR(W904/同类汇总数据!H$5,0),IF(AND($G904="检查版",$H904="中西医诊所"),IFERROR(W904/同类汇总数据!H$6,0),IF(AND($G904="检查版",$H904="中医诊所"),IFERROR(W904/同类汇总数据!H$7,0),IF(AND($G904="检查版",$H904="口腔诊所"),IFERROR(W904/同类汇总数据!H$8,0),IF(AND($G904="互联网版",$H904="中西医诊所"),IFERROR(W904/同类汇总数据!H$9,0),IF(AND($G904="互联网版",$H904="中医诊所"),IFERROR(W904/同类汇总数据!H$10,0),IF(AND($G904="互联网版",$H904="口腔诊所"),IFERROR(W904/同类汇总数据!H$11,0))))))))))</f>
        <v>0.193708693822278</v>
      </c>
      <c r="AJ904" s="61">
        <f>IF(AND($G904="正式版",$H904="中西医诊所"),IFERROR(X904/同类汇总数据!I$3,0),IF(AND($G904="正式版",$H904="中医诊所"),IFERROR(X904/同类汇总数据!I$4,0),IF(AND($G904="正式版",$H904="口腔诊所"),IFERROR(X904/同类汇总数据!I$5,0),IF(AND($G904="检查版",$H904="中西医诊所"),IFERROR(X904/同类汇总数据!I$6,0),IF(AND($G904="检查版",$H904="中医诊所"),IFERROR(X904/同类汇总数据!I$7,0),IF(AND($G904="检查版",$H904="口腔诊所"),IFERROR(X904/同类汇总数据!I$8,0),IF(AND($G904="互联网版",$H904="中西医诊所"),IFERROR(X904/同类汇总数据!I$9,0),IF(AND($G904="互联网版",$H904="中医诊所"),IFERROR(X904/同类汇总数据!I$10,0),IF(AND($G904="互联网版",$H904="口腔诊所"),IFERROR(X904/同类汇总数据!I$11,0))))))))))</f>
        <v>0.196554867613519</v>
      </c>
      <c r="AK904" s="61">
        <f>IF(AND($G904="正式版",$H904="中西医诊所"),IFERROR(Y904/同类汇总数据!J$3,0),IF(AND($G904="正式版",$H904="中医诊所"),IFERROR(Y904/同类汇总数据!J$4,0),IF(AND($G904="正式版",$H904="口腔诊所"),IFERROR(Y904/同类汇总数据!J$5,0),IF(AND($G904="检查版",$H904="中西医诊所"),IFERROR(Y904/同类汇总数据!J$6,0),IF(AND($G904="检查版",$H904="中医诊所"),IFERROR(Y904/同类汇总数据!J$7,0),IF(AND($G904="检查版",$H904="口腔诊所"),IFERROR(Y904/同类汇总数据!J$8,0),IF(AND($G904="互联网版",$H904="中西医诊所"),IFERROR(Y904/同类汇总数据!J$9,0),IF(AND($G904="互联网版",$H904="中医诊所"),IFERROR(Y904/同类汇总数据!J$10,0),IF(AND($G904="互联网版",$H904="口腔诊所"),IFERROR(Y904/同类汇总数据!J$11,0))))))))))</f>
        <v>0.173183512026089</v>
      </c>
      <c r="AL904" s="62" t="str">
        <f ca="1" t="shared" si="249"/>
        <v>-</v>
      </c>
      <c r="AM904" s="62" t="str">
        <f t="shared" si="250"/>
        <v>低于同行20%</v>
      </c>
      <c r="AN904" s="5" t="str">
        <f t="shared" si="251"/>
        <v>低于同行20%</v>
      </c>
      <c r="AO904" s="63">
        <f t="shared" si="235"/>
        <v>46103.4270614583</v>
      </c>
      <c r="AP904" s="5" t="str">
        <f t="shared" si="236"/>
        <v/>
      </c>
      <c r="AQ904" s="60">
        <v>45636.8232424537</v>
      </c>
    </row>
    <row r="905" ht="17" spans="1:43">
      <c r="A905" s="5">
        <f t="shared" si="254"/>
        <v>902</v>
      </c>
      <c r="B905" s="55" t="str">
        <f t="shared" ref="B905:B928" si="255">IF(V905=0,"无交易",IF(AND(Y905&lt;=-0.2,Z905&lt;=-0.2,AA905&lt;=-0.2),"连续三月交易下滑",IF(AND(Y905&gt;=0.2,Z905&gt;=0.2,AA905&gt;=0.2),"连续三月交易上升",IF(AND(Y905&lt;0.2,Y905&gt;-0.2,Z905&lt;0.2,Z905&gt;-0.2,AA905&lt;0.2,AA905&gt;-0.2),"交易平稳",IF(OR(ABS(Y905-Z905)&gt;=0.2,ABS(Z905-AA905)&gt;=0.2),"交易波动较大","-")))))</f>
        <v>连续三月交易上升</v>
      </c>
      <c r="C905" s="2" t="str">
        <f t="shared" ref="C905:C928" si="256">IF(AA905&lt;=-0.5,"本月交易额降超50%",IF(AA905&lt;=-0.2,"本月交易额降超20%",""))</f>
        <v/>
      </c>
      <c r="D905" s="56" t="str">
        <f t="shared" ref="D905:D928" si="257">IF(DATEDIF(AO905,$B$1,"d")&gt;30,"流失",IF(AND(DATEDIF(AO905,$B$1,"d")&gt;7,DATEDIF(AO905,$B$1,"d")&lt;=30),"可能流失",IF(AND(DATEDIF(AO905,$B$1,"d")&lt;=7,DATEDIF(AO905,$B$1,"d")&gt;3),"即将流失","-")))</f>
        <v>-</v>
      </c>
      <c r="E905" s="84" t="s">
        <v>2428</v>
      </c>
      <c r="F905" s="58">
        <v>45636.8306541204</v>
      </c>
      <c r="G905" s="59" t="s">
        <v>38</v>
      </c>
      <c r="H905" s="59" t="s">
        <v>63</v>
      </c>
      <c r="I905" s="59" t="s">
        <v>40</v>
      </c>
      <c r="J905" s="59" t="s">
        <v>41</v>
      </c>
      <c r="K905" s="59" t="s">
        <v>2429</v>
      </c>
      <c r="L905" s="59"/>
      <c r="M905" s="60">
        <v>46104.3708564815</v>
      </c>
      <c r="N905" s="60">
        <v>46104.3830280903</v>
      </c>
      <c r="O905" s="60">
        <v>46102.6694222801</v>
      </c>
      <c r="P905" s="60">
        <v>46017.4478946296</v>
      </c>
      <c r="Q905" s="60">
        <v>46102.6701863079</v>
      </c>
      <c r="R905" s="59">
        <v>5170</v>
      </c>
      <c r="S905" s="59">
        <v>20949</v>
      </c>
      <c r="T905" s="59">
        <v>51914</v>
      </c>
      <c r="U905" s="59">
        <v>47754</v>
      </c>
      <c r="V905" s="59">
        <v>27</v>
      </c>
      <c r="W905" s="59">
        <v>110</v>
      </c>
      <c r="X905" s="59">
        <v>268</v>
      </c>
      <c r="Y905" s="59">
        <v>246</v>
      </c>
      <c r="Z905" s="59">
        <v>361.7727272727</v>
      </c>
      <c r="AA905" s="59">
        <v>0.5864445286</v>
      </c>
      <c r="AB905" s="59">
        <v>-0.2564752252</v>
      </c>
      <c r="AC905" s="59">
        <v>-0.1546882437</v>
      </c>
      <c r="AD905" s="61">
        <f>IF(AND($G905="正式版",$H905="中西医诊所"),IFERROR(R905/同类汇总数据!C$3,0),IF(AND($G905="正式版",$H905="中医诊所"),IFERROR(R905/同类汇总数据!C$4,0),IF(AND($G905="正式版",$H905="口腔诊所"),IFERROR(R905/同类汇总数据!C$5,0),IF(AND($G905="检查版",$H905="中西医诊所"),IFERROR(R905/同类汇总数据!C$6,0),IF(AND($G905="检查版",$H905="中医诊所"),IFERROR(R905/同类汇总数据!C$7,0),IF(AND($G905="检查版",$H905="口腔诊所"),IFERROR(R905/同类汇总数据!C$8,0),IF(AND($G905="互联网版",$H905="中西医诊所"),IFERROR(R905/同类汇总数据!C$9,0),IF(AND($G905="互联网版",$H905="中医诊所"),IFERROR(R905/同类汇总数据!C$10,0),IF(AND($G905="互联网版",$H905="口腔诊所"),IFERROR(R905/同类汇总数据!C$11,0))))))))))</f>
        <v>0.517127006178141</v>
      </c>
      <c r="AE905" s="61">
        <f>IF(AND($G905="正式版",$H905="中西医诊所"),IFERROR(S905/同类汇总数据!D$3,0),IF(AND($G905="正式版",$H905="中医诊所"),IFERROR(S905/同类汇总数据!D$4,0),IF(AND($G905="正式版",$H905="口腔诊所"),IFERROR(S905/同类汇总数据!D$5,0),IF(AND($G905="检查版",$H905="中西医诊所"),IFERROR(S905/同类汇总数据!D$6,0),IF(AND($G905="检查版",$H905="中医诊所"),IFERROR(S905/同类汇总数据!D$7,0),IF(AND($G905="检查版",$H905="口腔诊所"),IFERROR(S905/同类汇总数据!D$8,0),IF(AND($G905="互联网版",$H905="中西医诊所"),IFERROR(S905/同类汇总数据!D$9,0),IF(AND($G905="互联网版",$H905="中医诊所"),IFERROR(S905/同类汇总数据!D$10,0),IF(AND($G905="互联网版",$H905="口腔诊所"),IFERROR(S905/同类汇总数据!D$11,0))))))))))</f>
        <v>0.482353298175465</v>
      </c>
      <c r="AF905" s="61">
        <f>IF(AND($G905="正式版",$H905="中西医诊所"),IFERROR(T905/同类汇总数据!E$3,0),IF(AND($G905="正式版",$H905="中医诊所"),IFERROR(T905/同类汇总数据!E$4,0),IF(AND($G905="正式版",$H905="口腔诊所"),IFERROR(T905/同类汇总数据!E$5,0),IF(AND($G905="检查版",$H905="中西医诊所"),IFERROR(T905/同类汇总数据!E$6,0),IF(AND($G905="检查版",$H905="中医诊所"),IFERROR(T905/同类汇总数据!E$7,0),IF(AND($G905="检查版",$H905="口腔诊所"),IFERROR(T905/同类汇总数据!E$8,0),IF(AND($G905="互联网版",$H905="中西医诊所"),IFERROR(T905/同类汇总数据!E$9,0),IF(AND($G905="互联网版",$H905="中医诊所"),IFERROR(T905/同类汇总数据!E$10,0),IF(AND($G905="互联网版",$H905="口腔诊所"),IFERROR(T905/同类汇总数据!E$11,0))))))))))</f>
        <v>0.468254919383649</v>
      </c>
      <c r="AG905" s="61">
        <f>IF(AND($G905="正式版",$H905="中西医诊所"),IFERROR(U905/同类汇总数据!F$3,0),IF(AND($G905="正式版",$H905="中医诊所"),IFERROR(U905/同类汇总数据!F$4,0),IF(AND($G905="正式版",$H905="口腔诊所"),IFERROR(U905/同类汇总数据!F$5,0),IF(AND($G905="检查版",$H905="中西医诊所"),IFERROR(U905/同类汇总数据!F$6,0),IF(AND($G905="检查版",$H905="中医诊所"),IFERROR(U905/同类汇总数据!F$7,0),IF(AND($G905="检查版",$H905="口腔诊所"),IFERROR(U905/同类汇总数据!F$8,0),IF(AND($G905="互联网版",$H905="中西医诊所"),IFERROR(U905/同类汇总数据!F$9,0),IF(AND($G905="互联网版",$H905="中医诊所"),IFERROR(U905/同类汇总数据!F$10,0),IF(AND($G905="互联网版",$H905="口腔诊所"),IFERROR(U905/同类汇总数据!F$11,0))))))))))</f>
        <v>0.478027605811229</v>
      </c>
      <c r="AH905" s="61">
        <f>IF(AND($G905="正式版",$H905="中西医诊所"),IFERROR(V905/同类汇总数据!G$3,0),IF(AND($G905="正式版",$H905="中医诊所"),IFERROR(V905/同类汇总数据!G$4,0),IF(AND($G905="正式版",$H905="口腔诊所"),IFERROR(V905/同类汇总数据!G$5,0),IF(AND($G905="检查版",$H905="中西医诊所"),IFERROR(V905/同类汇总数据!G$6,0),IF(AND($G905="检查版",$H905="中医诊所"),IFERROR(V905/同类汇总数据!G$7,0),IF(AND($G905="检查版",$H905="口腔诊所"),IFERROR(V905/同类汇总数据!G$8,0),IF(AND($G905="互联网版",$H905="中西医诊所"),IFERROR(V905/同类汇总数据!G$9,0),IF(AND($G905="互联网版",$H905="中医诊所"),IFERROR(V905/同类汇总数据!G$10,0),IF(AND($G905="互联网版",$H905="口腔诊所"),IFERROR(V905/同类汇总数据!G$11,0))))))))))</f>
        <v>2.006480187866</v>
      </c>
      <c r="AI905" s="61">
        <f>IF(AND($G905="正式版",$H905="中西医诊所"),IFERROR(W905/同类汇总数据!H$3,0),IF(AND($G905="正式版",$H905="中医诊所"),IFERROR(W905/同类汇总数据!H$4,0),IF(AND($G905="正式版",$H905="口腔诊所"),IFERROR(W905/同类汇总数据!H$5,0),IF(AND($G905="检查版",$H905="中西医诊所"),IFERROR(W905/同类汇总数据!H$6,0),IF(AND($G905="检查版",$H905="中医诊所"),IFERROR(W905/同类汇总数据!H$7,0),IF(AND($G905="检查版",$H905="口腔诊所"),IFERROR(W905/同类汇总数据!H$8,0),IF(AND($G905="互联网版",$H905="中西医诊所"),IFERROR(W905/同类汇总数据!H$9,0),IF(AND($G905="互联网版",$H905="中医诊所"),IFERROR(W905/同类汇总数据!H$10,0),IF(AND($G905="互联网版",$H905="口腔诊所"),IFERROR(W905/同类汇总数据!H$11,0))))))))))</f>
        <v>1.93708693822278</v>
      </c>
      <c r="AJ905" s="61">
        <f>IF(AND($G905="正式版",$H905="中西医诊所"),IFERROR(X905/同类汇总数据!I$3,0),IF(AND($G905="正式版",$H905="中医诊所"),IFERROR(X905/同类汇总数据!I$4,0),IF(AND($G905="正式版",$H905="口腔诊所"),IFERROR(X905/同类汇总数据!I$5,0),IF(AND($G905="检查版",$H905="中西医诊所"),IFERROR(X905/同类汇总数据!I$6,0),IF(AND($G905="检查版",$H905="中医诊所"),IFERROR(X905/同类汇总数据!I$7,0),IF(AND($G905="检查版",$H905="口腔诊所"),IFERROR(X905/同类汇总数据!I$8,0),IF(AND($G905="互联网版",$H905="中西医诊所"),IFERROR(X905/同类汇总数据!I$9,0),IF(AND($G905="互联网版",$H905="中医诊所"),IFERROR(X905/同类汇总数据!I$10,0),IF(AND($G905="互联网版",$H905="口腔诊所"),IFERROR(X905/同类汇总数据!I$11,0))))))))))</f>
        <v>1.81643808691114</v>
      </c>
      <c r="AK905" s="61">
        <f>IF(AND($G905="正式版",$H905="中西医诊所"),IFERROR(Y905/同类汇总数据!J$3,0),IF(AND($G905="正式版",$H905="中医诊所"),IFERROR(Y905/同类汇总数据!J$4,0),IF(AND($G905="正式版",$H905="口腔诊所"),IFERROR(Y905/同类汇总数据!J$5,0),IF(AND($G905="检查版",$H905="中西医诊所"),IFERROR(Y905/同类汇总数据!J$6,0),IF(AND($G905="检查版",$H905="中医诊所"),IFERROR(Y905/同类汇总数据!J$7,0),IF(AND($G905="检查版",$H905="口腔诊所"),IFERROR(Y905/同类汇总数据!J$8,0),IF(AND($G905="互联网版",$H905="中西医诊所"),IFERROR(Y905/同类汇总数据!J$9,0),IF(AND($G905="互联网版",$H905="中医诊所"),IFERROR(Y905/同类汇总数据!J$10,0),IF(AND($G905="互联网版",$H905="口腔诊所"),IFERROR(Y905/同类汇总数据!J$11,0))))))))))</f>
        <v>1.85231060688773</v>
      </c>
      <c r="AL905" s="62" t="str">
        <f ca="1" t="shared" ref="AL905:AL928" si="258">IF(YEAR(AO905)&lt;YEAR(TODAY()),"今年内未操作",IF(DATEDIF(AO905,$B$1,"d")&gt;90,"最近三月未操作",IF(DATEDIF(AO905,$B$1,"d")&gt;30,"最近一月未操作",IF(DATEDIF(AO905,$B$1,"d")&gt;7,"最近一周未操作","-"))))</f>
        <v>-</v>
      </c>
      <c r="AM905" s="62" t="str">
        <f t="shared" ref="AM905:AM928" si="259">IF(AE905&lt;0.2,"低于同行20%",IF(AE905&lt;0.5,"低于同行50%",IF(AE905&gt;=2,"高于同行100%",IF(AE905&gt;=1.5,"高于同行150%",IF(AE905&gt;=1.2,"高于同行20%","")))))</f>
        <v>低于同行50%</v>
      </c>
      <c r="AN905" s="5" t="str">
        <f t="shared" ref="AN905:AN928" si="260">IF(AI905&lt;0.2,"低于同行20%",IF(AI905&lt;0.5,"低于同行50%",IF(AI905&gt;=2,"高于同行100%",IF(AI905&gt;=1.5,"高于同行150%",IF(AI905&gt;=1.2,"高于同行20%","")))))</f>
        <v>高于同行150%</v>
      </c>
      <c r="AO905" s="63">
        <f t="shared" si="235"/>
        <v>46104.3830280903</v>
      </c>
      <c r="AP905" s="5" t="str">
        <f t="shared" si="236"/>
        <v/>
      </c>
      <c r="AQ905" s="60">
        <v>45636.8241039005</v>
      </c>
    </row>
    <row r="906" ht="17" spans="1:43">
      <c r="A906" s="5">
        <f t="shared" si="254"/>
        <v>903</v>
      </c>
      <c r="B906" s="55" t="str">
        <f t="shared" si="255"/>
        <v>连续三月交易上升</v>
      </c>
      <c r="C906" s="2" t="str">
        <f t="shared" si="256"/>
        <v/>
      </c>
      <c r="D906" s="56" t="str">
        <f t="shared" si="257"/>
        <v>-</v>
      </c>
      <c r="E906" s="84" t="s">
        <v>2430</v>
      </c>
      <c r="F906" s="58">
        <v>45636.8316225463</v>
      </c>
      <c r="G906" s="59" t="s">
        <v>38</v>
      </c>
      <c r="H906" s="59" t="s">
        <v>63</v>
      </c>
      <c r="I906" s="59" t="s">
        <v>40</v>
      </c>
      <c r="J906" s="59" t="s">
        <v>41</v>
      </c>
      <c r="K906" s="59" t="s">
        <v>2431</v>
      </c>
      <c r="L906" s="59"/>
      <c r="M906" s="60">
        <v>46103.4155787037</v>
      </c>
      <c r="N906" s="60">
        <v>46103.7169034028</v>
      </c>
      <c r="O906" s="60">
        <v>45669.4957689005</v>
      </c>
      <c r="P906" s="60">
        <v>46094.4395594329</v>
      </c>
      <c r="Q906" s="60">
        <v>46094.4504413079</v>
      </c>
      <c r="R906" s="59">
        <v>6007</v>
      </c>
      <c r="S906" s="59">
        <v>26563</v>
      </c>
      <c r="T906" s="59">
        <v>73080.25</v>
      </c>
      <c r="U906" s="59">
        <v>61229.25</v>
      </c>
      <c r="V906" s="59">
        <v>8</v>
      </c>
      <c r="W906" s="59">
        <v>67</v>
      </c>
      <c r="X906" s="59">
        <v>197</v>
      </c>
      <c r="Y906" s="59">
        <v>167</v>
      </c>
      <c r="Z906" s="59">
        <v>703.7844827586</v>
      </c>
      <c r="AA906" s="59">
        <v>0.2449003981</v>
      </c>
      <c r="AB906" s="59">
        <v>-0.1525965258</v>
      </c>
      <c r="AC906" s="59">
        <v>-0.5809861382</v>
      </c>
      <c r="AD906" s="61">
        <f>IF(AND($G906="正式版",$H906="中西医诊所"),IFERROR(R906/同类汇总数据!C$3,0),IF(AND($G906="正式版",$H906="中医诊所"),IFERROR(R906/同类汇总数据!C$4,0),IF(AND($G906="正式版",$H906="口腔诊所"),IFERROR(R906/同类汇总数据!C$5,0),IF(AND($G906="检查版",$H906="中西医诊所"),IFERROR(R906/同类汇总数据!C$6,0),IF(AND($G906="检查版",$H906="中医诊所"),IFERROR(R906/同类汇总数据!C$7,0),IF(AND($G906="检查版",$H906="口腔诊所"),IFERROR(R906/同类汇总数据!C$8,0),IF(AND($G906="互联网版",$H906="中西医诊所"),IFERROR(R906/同类汇总数据!C$9,0),IF(AND($G906="互联网版",$H906="中医诊所"),IFERROR(R906/同类汇总数据!C$10,0),IF(AND($G906="互联网版",$H906="口腔诊所"),IFERROR(R906/同类汇总数据!C$11,0))))))))))</f>
        <v>0.600847567913364</v>
      </c>
      <c r="AE906" s="61">
        <f>IF(AND($G906="正式版",$H906="中西医诊所"),IFERROR(S906/同类汇总数据!D$3,0),IF(AND($G906="正式版",$H906="中医诊所"),IFERROR(S906/同类汇总数据!D$4,0),IF(AND($G906="正式版",$H906="口腔诊所"),IFERROR(S906/同类汇总数据!D$5,0),IF(AND($G906="检查版",$H906="中西医诊所"),IFERROR(S906/同类汇总数据!D$6,0),IF(AND($G906="检查版",$H906="中医诊所"),IFERROR(S906/同类汇总数据!D$7,0),IF(AND($G906="检查版",$H906="口腔诊所"),IFERROR(S906/同类汇总数据!D$8,0),IF(AND($G906="互联网版",$H906="中西医诊所"),IFERROR(S906/同类汇总数据!D$9,0),IF(AND($G906="互联网版",$H906="中医诊所"),IFERROR(S906/同类汇总数据!D$10,0),IF(AND($G906="互联网版",$H906="口腔诊所"),IFERROR(S906/同类汇总数据!D$11,0))))))))))</f>
        <v>0.611616337745709</v>
      </c>
      <c r="AF906" s="61">
        <f>IF(AND($G906="正式版",$H906="中西医诊所"),IFERROR(T906/同类汇总数据!E$3,0),IF(AND($G906="正式版",$H906="中医诊所"),IFERROR(T906/同类汇总数据!E$4,0),IF(AND($G906="正式版",$H906="口腔诊所"),IFERROR(T906/同类汇总数据!E$5,0),IF(AND($G906="检查版",$H906="中西医诊所"),IFERROR(T906/同类汇总数据!E$6,0),IF(AND($G906="检查版",$H906="中医诊所"),IFERROR(T906/同类汇总数据!E$7,0),IF(AND($G906="检查版",$H906="口腔诊所"),IFERROR(T906/同类汇总数据!E$8,0),IF(AND($G906="互联网版",$H906="中西医诊所"),IFERROR(T906/同类汇总数据!E$9,0),IF(AND($G906="互联网版",$H906="中医诊所"),IFERROR(T906/同类汇总数据!E$10,0),IF(AND($G906="互联网版",$H906="口腔诊所"),IFERROR(T906/同类汇总数据!E$11,0))))))))))</f>
        <v>0.659170677895883</v>
      </c>
      <c r="AG906" s="61">
        <f>IF(AND($G906="正式版",$H906="中西医诊所"),IFERROR(U906/同类汇总数据!F$3,0),IF(AND($G906="正式版",$H906="中医诊所"),IFERROR(U906/同类汇总数据!F$4,0),IF(AND($G906="正式版",$H906="口腔诊所"),IFERROR(U906/同类汇总数据!F$5,0),IF(AND($G906="检查版",$H906="中西医诊所"),IFERROR(U906/同类汇总数据!F$6,0),IF(AND($G906="检查版",$H906="中医诊所"),IFERROR(U906/同类汇总数据!F$7,0),IF(AND($G906="检查版",$H906="口腔诊所"),IFERROR(U906/同类汇总数据!F$8,0),IF(AND($G906="互联网版",$H906="中西医诊所"),IFERROR(U906/同类汇总数据!F$9,0),IF(AND($G906="互联网版",$H906="中医诊所"),IFERROR(U906/同类汇总数据!F$10,0),IF(AND($G906="互联网版",$H906="口腔诊所"),IFERROR(U906/同类汇总数据!F$11,0))))))))))</f>
        <v>0.612917698687381</v>
      </c>
      <c r="AH906" s="61">
        <f>IF(AND($G906="正式版",$H906="中西医诊所"),IFERROR(V906/同类汇总数据!G$3,0),IF(AND($G906="正式版",$H906="中医诊所"),IFERROR(V906/同类汇总数据!G$4,0),IF(AND($G906="正式版",$H906="口腔诊所"),IFERROR(V906/同类汇总数据!G$5,0),IF(AND($G906="检查版",$H906="中西医诊所"),IFERROR(V906/同类汇总数据!G$6,0),IF(AND($G906="检查版",$H906="中医诊所"),IFERROR(V906/同类汇总数据!G$7,0),IF(AND($G906="检查版",$H906="口腔诊所"),IFERROR(V906/同类汇总数据!G$8,0),IF(AND($G906="互联网版",$H906="中西医诊所"),IFERROR(V906/同类汇总数据!G$9,0),IF(AND($G906="互联网版",$H906="中医诊所"),IFERROR(V906/同类汇总数据!G$10,0),IF(AND($G906="互联网版",$H906="口腔诊所"),IFERROR(V906/同类汇总数据!G$11,0))))))))))</f>
        <v>0.594512648256592</v>
      </c>
      <c r="AI906" s="61">
        <f>IF(AND($G906="正式版",$H906="中西医诊所"),IFERROR(W906/同类汇总数据!H$3,0),IF(AND($G906="正式版",$H906="中医诊所"),IFERROR(W906/同类汇总数据!H$4,0),IF(AND($G906="正式版",$H906="口腔诊所"),IFERROR(W906/同类汇总数据!H$5,0),IF(AND($G906="检查版",$H906="中西医诊所"),IFERROR(W906/同类汇总数据!H$6,0),IF(AND($G906="检查版",$H906="中医诊所"),IFERROR(W906/同类汇总数据!H$7,0),IF(AND($G906="检查版",$H906="口腔诊所"),IFERROR(W906/同类汇总数据!H$8,0),IF(AND($G906="互联网版",$H906="中西医诊所"),IFERROR(W906/同类汇总数据!H$9,0),IF(AND($G906="互联网版",$H906="中医诊所"),IFERROR(W906/同类汇总数据!H$10,0),IF(AND($G906="互联网版",$H906="口腔诊所"),IFERROR(W906/同类汇总数据!H$11,0))))))))))</f>
        <v>1.17986204419024</v>
      </c>
      <c r="AJ906" s="61">
        <f>IF(AND($G906="正式版",$H906="中西医诊所"),IFERROR(X906/同类汇总数据!I$3,0),IF(AND($G906="正式版",$H906="中医诊所"),IFERROR(X906/同类汇总数据!I$4,0),IF(AND($G906="正式版",$H906="口腔诊所"),IFERROR(X906/同类汇总数据!I$5,0),IF(AND($G906="检查版",$H906="中西医诊所"),IFERROR(X906/同类汇总数据!I$6,0),IF(AND($G906="检查版",$H906="中医诊所"),IFERROR(X906/同类汇总数据!I$7,0),IF(AND($G906="检查版",$H906="口腔诊所"),IFERROR(X906/同类汇总数据!I$8,0),IF(AND($G906="互联网版",$H906="中西医诊所"),IFERROR(X906/同类汇总数据!I$9,0),IF(AND($G906="互联网版",$H906="中医诊所"),IFERROR(X906/同类汇总数据!I$10,0),IF(AND($G906="互联网版",$H906="口腔诊所"),IFERROR(X906/同类汇总数据!I$11,0))))))))))</f>
        <v>1.3352175489608</v>
      </c>
      <c r="AK906" s="61">
        <f>IF(AND($G906="正式版",$H906="中西医诊所"),IFERROR(Y906/同类汇总数据!J$3,0),IF(AND($G906="正式版",$H906="中医诊所"),IFERROR(Y906/同类汇总数据!J$4,0),IF(AND($G906="正式版",$H906="口腔诊所"),IFERROR(Y906/同类汇总数据!J$5,0),IF(AND($G906="检查版",$H906="中西医诊所"),IFERROR(Y906/同类汇总数据!J$6,0),IF(AND($G906="检查版",$H906="中医诊所"),IFERROR(Y906/同类汇总数据!J$7,0),IF(AND($G906="检查版",$H906="口腔诊所"),IFERROR(Y906/同类汇总数据!J$8,0),IF(AND($G906="互联网版",$H906="中西医诊所"),IFERROR(Y906/同类汇总数据!J$9,0),IF(AND($G906="互联网版",$H906="中医诊所"),IFERROR(Y906/同类汇总数据!J$10,0),IF(AND($G906="互联网版",$H906="口腔诊所"),IFERROR(Y906/同类汇总数据!J$11,0))))))))))</f>
        <v>1.25746289166769</v>
      </c>
      <c r="AL906" s="62" t="str">
        <f ca="1" t="shared" si="258"/>
        <v>-</v>
      </c>
      <c r="AM906" s="62" t="str">
        <f t="shared" si="259"/>
        <v/>
      </c>
      <c r="AN906" s="5" t="str">
        <f t="shared" si="260"/>
        <v/>
      </c>
      <c r="AO906" s="63">
        <f t="shared" si="235"/>
        <v>46103.7169034028</v>
      </c>
      <c r="AP906" s="5" t="str">
        <f t="shared" si="236"/>
        <v/>
      </c>
      <c r="AQ906" s="60">
        <v>45636.8285760069</v>
      </c>
    </row>
    <row r="907" ht="17" spans="1:43">
      <c r="A907" s="5">
        <f t="shared" si="254"/>
        <v>904</v>
      </c>
      <c r="B907" s="55" t="str">
        <f t="shared" si="255"/>
        <v>连续三月交易上升</v>
      </c>
      <c r="C907" s="2" t="str">
        <f t="shared" si="256"/>
        <v/>
      </c>
      <c r="D907" s="56" t="str">
        <f t="shared" si="257"/>
        <v>-</v>
      </c>
      <c r="E907" s="84" t="s">
        <v>2432</v>
      </c>
      <c r="F907" s="58">
        <v>45637.7921259954</v>
      </c>
      <c r="G907" s="59" t="s">
        <v>38</v>
      </c>
      <c r="H907" s="59" t="s">
        <v>63</v>
      </c>
      <c r="I907" s="59" t="s">
        <v>40</v>
      </c>
      <c r="J907" s="59" t="s">
        <v>85</v>
      </c>
      <c r="K907" s="59" t="s">
        <v>2433</v>
      </c>
      <c r="L907" s="59"/>
      <c r="M907" s="60">
        <v>46103.4027662037</v>
      </c>
      <c r="N907" s="60">
        <v>46103.507058125</v>
      </c>
      <c r="O907" s="60">
        <v>46103.5065722801</v>
      </c>
      <c r="P907" s="60">
        <v>45753.4753542361</v>
      </c>
      <c r="Q907" s="60">
        <v>46102.4768330208</v>
      </c>
      <c r="R907" s="59">
        <v>19640</v>
      </c>
      <c r="S907" s="59">
        <v>60537</v>
      </c>
      <c r="T907" s="59">
        <v>124910</v>
      </c>
      <c r="U907" s="59">
        <v>98318</v>
      </c>
      <c r="V907" s="59">
        <v>6</v>
      </c>
      <c r="W907" s="59">
        <v>25</v>
      </c>
      <c r="X907" s="59">
        <v>57</v>
      </c>
      <c r="Y907" s="59">
        <v>45</v>
      </c>
      <c r="Z907" s="85" t="s">
        <v>2434</v>
      </c>
      <c r="AA907" s="59">
        <v>1.9619825815</v>
      </c>
      <c r="AB907" s="59">
        <v>-0.5348127916</v>
      </c>
      <c r="AC907" s="59">
        <v>0.7161371972</v>
      </c>
      <c r="AD907" s="61">
        <f>IF(AND($G907="正式版",$H907="中西医诊所"),IFERROR(R907/同类汇总数据!C$3,0),IF(AND($G907="正式版",$H907="中医诊所"),IFERROR(R907/同类汇总数据!C$4,0),IF(AND($G907="正式版",$H907="口腔诊所"),IFERROR(R907/同类汇总数据!C$5,0),IF(AND($G907="检查版",$H907="中西医诊所"),IFERROR(R907/同类汇总数据!C$6,0),IF(AND($G907="检查版",$H907="中医诊所"),IFERROR(R907/同类汇总数据!C$7,0),IF(AND($G907="检查版",$H907="口腔诊所"),IFERROR(R907/同类汇总数据!C$8,0),IF(AND($G907="互联网版",$H907="中西医诊所"),IFERROR(R907/同类汇总数据!C$9,0),IF(AND($G907="互联网版",$H907="中医诊所"),IFERROR(R907/同类汇总数据!C$10,0),IF(AND($G907="互联网版",$H907="口腔诊所"),IFERROR(R907/同类汇总数据!C$11,0))))))))))</f>
        <v>1.96448247608098</v>
      </c>
      <c r="AE907" s="61">
        <f>IF(AND($G907="正式版",$H907="中西医诊所"),IFERROR(S907/同类汇总数据!D$3,0),IF(AND($G907="正式版",$H907="中医诊所"),IFERROR(S907/同类汇总数据!D$4,0),IF(AND($G907="正式版",$H907="口腔诊所"),IFERROR(S907/同类汇总数据!D$5,0),IF(AND($G907="检查版",$H907="中西医诊所"),IFERROR(S907/同类汇总数据!D$6,0),IF(AND($G907="检查版",$H907="中医诊所"),IFERROR(S907/同类汇总数据!D$7,0),IF(AND($G907="检查版",$H907="口腔诊所"),IFERROR(S907/同类汇总数据!D$8,0),IF(AND($G907="互联网版",$H907="中西医诊所"),IFERROR(S907/同类汇总数据!D$9,0),IF(AND($G907="互联网版",$H907="中医诊所"),IFERROR(S907/同类汇总数据!D$10,0),IF(AND($G907="互联网版",$H907="口腔诊所"),IFERROR(S907/同类汇总数据!D$11,0))))))))))</f>
        <v>1.39387186078801</v>
      </c>
      <c r="AF907" s="61">
        <f>IF(AND($G907="正式版",$H907="中西医诊所"),IFERROR(T907/同类汇总数据!E$3,0),IF(AND($G907="正式版",$H907="中医诊所"),IFERROR(T907/同类汇总数据!E$4,0),IF(AND($G907="正式版",$H907="口腔诊所"),IFERROR(T907/同类汇总数据!E$5,0),IF(AND($G907="检查版",$H907="中西医诊所"),IFERROR(T907/同类汇总数据!E$6,0),IF(AND($G907="检查版",$H907="中医诊所"),IFERROR(T907/同类汇总数据!E$7,0),IF(AND($G907="检查版",$H907="口腔诊所"),IFERROR(T907/同类汇总数据!E$8,0),IF(AND($G907="互联网版",$H907="中西医诊所"),IFERROR(T907/同类汇总数据!E$9,0),IF(AND($G907="互联网版",$H907="中医诊所"),IFERROR(T907/同类汇总数据!E$10,0),IF(AND($G907="互联网版",$H907="口腔诊所"),IFERROR(T907/同类汇总数据!E$11,0))))))))))</f>
        <v>1.12666567747065</v>
      </c>
      <c r="AG907" s="61">
        <f>IF(AND($G907="正式版",$H907="中西医诊所"),IFERROR(U907/同类汇总数据!F$3,0),IF(AND($G907="正式版",$H907="中医诊所"),IFERROR(U907/同类汇总数据!F$4,0),IF(AND($G907="正式版",$H907="口腔诊所"),IFERROR(U907/同类汇总数据!F$5,0),IF(AND($G907="检查版",$H907="中西医诊所"),IFERROR(U907/同类汇总数据!F$6,0),IF(AND($G907="检查版",$H907="中医诊所"),IFERROR(U907/同类汇总数据!F$7,0),IF(AND($G907="检查版",$H907="口腔诊所"),IFERROR(U907/同类汇总数据!F$8,0),IF(AND($G907="互联网版",$H907="中西医诊所"),IFERROR(U907/同类汇总数据!F$9,0),IF(AND($G907="互联网版",$H907="中医诊所"),IFERROR(U907/同类汇总数据!F$10,0),IF(AND($G907="互联网版",$H907="口腔诊所"),IFERROR(U907/同类汇总数据!F$11,0))))))))))</f>
        <v>0.984183903927387</v>
      </c>
      <c r="AH907" s="61">
        <f>IF(AND($G907="正式版",$H907="中西医诊所"),IFERROR(V907/同类汇总数据!G$3,0),IF(AND($G907="正式版",$H907="中医诊所"),IFERROR(V907/同类汇总数据!G$4,0),IF(AND($G907="正式版",$H907="口腔诊所"),IFERROR(V907/同类汇总数据!G$5,0),IF(AND($G907="检查版",$H907="中西医诊所"),IFERROR(V907/同类汇总数据!G$6,0),IF(AND($G907="检查版",$H907="中医诊所"),IFERROR(V907/同类汇总数据!G$7,0),IF(AND($G907="检查版",$H907="口腔诊所"),IFERROR(V907/同类汇总数据!G$8,0),IF(AND($G907="互联网版",$H907="中西医诊所"),IFERROR(V907/同类汇总数据!G$9,0),IF(AND($G907="互联网版",$H907="中医诊所"),IFERROR(V907/同类汇总数据!G$10,0),IF(AND($G907="互联网版",$H907="口腔诊所"),IFERROR(V907/同类汇总数据!G$11,0))))))))))</f>
        <v>0.445884486192444</v>
      </c>
      <c r="AI907" s="61">
        <f>IF(AND($G907="正式版",$H907="中西医诊所"),IFERROR(W907/同类汇总数据!H$3,0),IF(AND($G907="正式版",$H907="中医诊所"),IFERROR(W907/同类汇总数据!H$4,0),IF(AND($G907="正式版",$H907="口腔诊所"),IFERROR(W907/同类汇总数据!H$5,0),IF(AND($G907="检查版",$H907="中西医诊所"),IFERROR(W907/同类汇总数据!H$6,0),IF(AND($G907="检查版",$H907="中医诊所"),IFERROR(W907/同类汇总数据!H$7,0),IF(AND($G907="检查版",$H907="口腔诊所"),IFERROR(W907/同类汇总数据!H$8,0),IF(AND($G907="互联网版",$H907="中西医诊所"),IFERROR(W907/同类汇总数据!H$9,0),IF(AND($G907="互联网版",$H907="中医诊所"),IFERROR(W907/同类汇总数据!H$10,0),IF(AND($G907="互联网版",$H907="口腔诊所"),IFERROR(W907/同类汇总数据!H$11,0))))))))))</f>
        <v>0.440247031414267</v>
      </c>
      <c r="AJ907" s="61">
        <f>IF(AND($G907="正式版",$H907="中西医诊所"),IFERROR(X907/同类汇总数据!I$3,0),IF(AND($G907="正式版",$H907="中医诊所"),IFERROR(X907/同类汇总数据!I$4,0),IF(AND($G907="正式版",$H907="口腔诊所"),IFERROR(X907/同类汇总数据!I$5,0),IF(AND($G907="检查版",$H907="中西医诊所"),IFERROR(X907/同类汇总数据!I$6,0),IF(AND($G907="检查版",$H907="中医诊所"),IFERROR(X907/同类汇总数据!I$7,0),IF(AND($G907="检查版",$H907="口腔诊所"),IFERROR(X907/同类汇总数据!I$8,0),IF(AND($G907="互联网版",$H907="中西医诊所"),IFERROR(X907/同类汇总数据!I$9,0),IF(AND($G907="互联网版",$H907="中医诊所"),IFERROR(X907/同类汇总数据!I$10,0),IF(AND($G907="互联网版",$H907="口腔诊所"),IFERROR(X907/同类汇总数据!I$11,0))))))))))</f>
        <v>0.386331981171399</v>
      </c>
      <c r="AK907" s="61">
        <f>IF(AND($G907="正式版",$H907="中西医诊所"),IFERROR(Y907/同类汇总数据!J$3,0),IF(AND($G907="正式版",$H907="中医诊所"),IFERROR(Y907/同类汇总数据!J$4,0),IF(AND($G907="正式版",$H907="口腔诊所"),IFERROR(Y907/同类汇总数据!J$5,0),IF(AND($G907="检查版",$H907="中西医诊所"),IFERROR(Y907/同类汇总数据!J$6,0),IF(AND($G907="检查版",$H907="中医诊所"),IFERROR(Y907/同类汇总数据!J$7,0),IF(AND($G907="检查版",$H907="口腔诊所"),IFERROR(Y907/同类汇总数据!J$8,0),IF(AND($G907="互联网版",$H907="中西医诊所"),IFERROR(Y907/同类汇总数据!J$9,0),IF(AND($G907="互联网版",$H907="中医诊所"),IFERROR(Y907/同类汇总数据!J$10,0),IF(AND($G907="互联网版",$H907="口腔诊所"),IFERROR(Y907/同类汇总数据!J$11,0))))))))))</f>
        <v>0.338837306138</v>
      </c>
      <c r="AL907" s="62" t="str">
        <f ca="1" t="shared" si="258"/>
        <v>-</v>
      </c>
      <c r="AM907" s="62" t="str">
        <f t="shared" si="259"/>
        <v>高于同行20%</v>
      </c>
      <c r="AN907" s="5" t="str">
        <f t="shared" si="260"/>
        <v>低于同行50%</v>
      </c>
      <c r="AO907" s="63">
        <f t="shared" si="235"/>
        <v>46103.507058125</v>
      </c>
      <c r="AP907" s="5" t="str">
        <f t="shared" si="236"/>
        <v/>
      </c>
      <c r="AQ907" s="60">
        <v>45636.8295953819</v>
      </c>
    </row>
    <row r="908" ht="17" spans="1:43">
      <c r="A908" s="5">
        <f t="shared" si="254"/>
        <v>905</v>
      </c>
      <c r="B908" s="55" t="str">
        <f t="shared" si="255"/>
        <v>连续三月交易上升</v>
      </c>
      <c r="C908" s="2" t="str">
        <f t="shared" si="256"/>
        <v/>
      </c>
      <c r="D908" s="56" t="str">
        <f t="shared" si="257"/>
        <v>-</v>
      </c>
      <c r="E908" s="84" t="s">
        <v>2435</v>
      </c>
      <c r="F908" s="58">
        <v>45637.7988624306</v>
      </c>
      <c r="G908" s="59" t="s">
        <v>38</v>
      </c>
      <c r="H908" s="59" t="s">
        <v>63</v>
      </c>
      <c r="I908" s="59" t="s">
        <v>40</v>
      </c>
      <c r="J908" s="59" t="s">
        <v>85</v>
      </c>
      <c r="K908" s="59" t="s">
        <v>2436</v>
      </c>
      <c r="L908" s="59"/>
      <c r="M908" s="60">
        <v>46102.3899537037</v>
      </c>
      <c r="N908" s="60">
        <v>46102.5194340972</v>
      </c>
      <c r="O908" s="60">
        <v>46102.5190029514</v>
      </c>
      <c r="P908" s="60">
        <v>46063.7040178009</v>
      </c>
      <c r="Q908" s="60">
        <v>46101.795190706</v>
      </c>
      <c r="R908" s="59">
        <v>6214.4</v>
      </c>
      <c r="S908" s="59">
        <v>25745.49</v>
      </c>
      <c r="T908" s="59">
        <v>56761.79</v>
      </c>
      <c r="U908" s="59">
        <v>47520.29</v>
      </c>
      <c r="V908" s="59">
        <v>16</v>
      </c>
      <c r="W908" s="59">
        <v>64</v>
      </c>
      <c r="X908" s="59">
        <v>149</v>
      </c>
      <c r="Y908" s="59">
        <v>140</v>
      </c>
      <c r="Z908" s="59">
        <v>488.3309278351</v>
      </c>
      <c r="AA908" s="59">
        <v>1.8273105645</v>
      </c>
      <c r="AB908" s="59">
        <v>-0.5843963798</v>
      </c>
      <c r="AC908" s="59">
        <v>0.4001175801</v>
      </c>
      <c r="AD908" s="61">
        <f>IF(AND($G908="正式版",$H908="中西医诊所"),IFERROR(R908/同类汇总数据!C$3,0),IF(AND($G908="正式版",$H908="中医诊所"),IFERROR(R908/同类汇总数据!C$4,0),IF(AND($G908="正式版",$H908="口腔诊所"),IFERROR(R908/同类汇总数据!C$5,0),IF(AND($G908="检查版",$H908="中西医诊所"),IFERROR(R908/同类汇总数据!C$6,0),IF(AND($G908="检查版",$H908="中医诊所"),IFERROR(R908/同类汇总数据!C$7,0),IF(AND($G908="检查版",$H908="口腔诊所"),IFERROR(R908/同类汇总数据!C$8,0),IF(AND($G908="互联网版",$H908="中西医诊所"),IFERROR(R908/同类汇总数据!C$9,0),IF(AND($G908="互联网版",$H908="中医诊所"),IFERROR(R908/同类汇总数据!C$10,0),IF(AND($G908="互联网版",$H908="口腔诊所"),IFERROR(R908/同类汇总数据!C$11,0))))))))))</f>
        <v>0.621592662900085</v>
      </c>
      <c r="AE908" s="61">
        <f>IF(AND($G908="正式版",$H908="中西医诊所"),IFERROR(S908/同类汇总数据!D$3,0),IF(AND($G908="正式版",$H908="中医诊所"),IFERROR(S908/同类汇总数据!D$4,0),IF(AND($G908="正式版",$H908="口腔诊所"),IFERROR(S908/同类汇总数据!D$5,0),IF(AND($G908="检查版",$H908="中西医诊所"),IFERROR(S908/同类汇总数据!D$6,0),IF(AND($G908="检查版",$H908="中医诊所"),IFERROR(S908/同类汇总数据!D$7,0),IF(AND($G908="检查版",$H908="口腔诊所"),IFERROR(S908/同类汇总数据!D$8,0),IF(AND($G908="互联网版",$H908="中西医诊所"),IFERROR(S908/同类汇总数据!D$9,0),IF(AND($G908="互联网版",$H908="中医诊所"),IFERROR(S908/同类汇总数据!D$10,0),IF(AND($G908="互联网版",$H908="口腔诊所"),IFERROR(S908/同类汇总数据!D$11,0))))))))))</f>
        <v>0.592793069580574</v>
      </c>
      <c r="AF908" s="61">
        <f>IF(AND($G908="正式版",$H908="中西医诊所"),IFERROR(T908/同类汇总数据!E$3,0),IF(AND($G908="正式版",$H908="中医诊所"),IFERROR(T908/同类汇总数据!E$4,0),IF(AND($G908="正式版",$H908="口腔诊所"),IFERROR(T908/同类汇总数据!E$5,0),IF(AND($G908="检查版",$H908="中西医诊所"),IFERROR(T908/同类汇总数据!E$6,0),IF(AND($G908="检查版",$H908="中医诊所"),IFERROR(T908/同类汇总数据!E$7,0),IF(AND($G908="检查版",$H908="口腔诊所"),IFERROR(T908/同类汇总数据!E$8,0),IF(AND($G908="互联网版",$H908="中西医诊所"),IFERROR(T908/同类汇总数据!E$9,0),IF(AND($G908="互联网版",$H908="中医诊所"),IFERROR(T908/同类汇总数据!E$10,0),IF(AND($G908="互联网版",$H908="口腔诊所"),IFERROR(T908/同类汇总数据!E$11,0))))))))))</f>
        <v>0.511981111078352</v>
      </c>
      <c r="AG908" s="61">
        <f>IF(AND($G908="正式版",$H908="中西医诊所"),IFERROR(U908/同类汇总数据!F$3,0),IF(AND($G908="正式版",$H908="中医诊所"),IFERROR(U908/同类汇总数据!F$4,0),IF(AND($G908="正式版",$H908="口腔诊所"),IFERROR(U908/同类汇总数据!F$5,0),IF(AND($G908="检查版",$H908="中西医诊所"),IFERROR(U908/同类汇总数据!F$6,0),IF(AND($G908="检查版",$H908="中医诊所"),IFERROR(U908/同类汇总数据!F$7,0),IF(AND($G908="检查版",$H908="口腔诊所"),IFERROR(U908/同类汇总数据!F$8,0),IF(AND($G908="互联网版",$H908="中西医诊所"),IFERROR(U908/同类汇总数据!F$9,0),IF(AND($G908="互联网版",$H908="中医诊所"),IFERROR(U908/同类汇总数据!F$10,0),IF(AND($G908="互联网版",$H908="口腔诊所"),IFERROR(U908/同类汇总数据!F$11,0))))))))))</f>
        <v>0.475688119448744</v>
      </c>
      <c r="AH908" s="61">
        <f>IF(AND($G908="正式版",$H908="中西医诊所"),IFERROR(V908/同类汇总数据!G$3,0),IF(AND($G908="正式版",$H908="中医诊所"),IFERROR(V908/同类汇总数据!G$4,0),IF(AND($G908="正式版",$H908="口腔诊所"),IFERROR(V908/同类汇总数据!G$5,0),IF(AND($G908="检查版",$H908="中西医诊所"),IFERROR(V908/同类汇总数据!G$6,0),IF(AND($G908="检查版",$H908="中医诊所"),IFERROR(V908/同类汇总数据!G$7,0),IF(AND($G908="检查版",$H908="口腔诊所"),IFERROR(V908/同类汇总数据!G$8,0),IF(AND($G908="互联网版",$H908="中西医诊所"),IFERROR(V908/同类汇总数据!G$9,0),IF(AND($G908="互联网版",$H908="中医诊所"),IFERROR(V908/同类汇总数据!G$10,0),IF(AND($G908="互联网版",$H908="口腔诊所"),IFERROR(V908/同类汇总数据!G$11,0))))))))))</f>
        <v>1.18902529651318</v>
      </c>
      <c r="AI908" s="61">
        <f>IF(AND($G908="正式版",$H908="中西医诊所"),IFERROR(W908/同类汇总数据!H$3,0),IF(AND($G908="正式版",$H908="中医诊所"),IFERROR(W908/同类汇总数据!H$4,0),IF(AND($G908="正式版",$H908="口腔诊所"),IFERROR(W908/同类汇总数据!H$5,0),IF(AND($G908="检查版",$H908="中西医诊所"),IFERROR(W908/同类汇总数据!H$6,0),IF(AND($G908="检查版",$H908="中医诊所"),IFERROR(W908/同类汇总数据!H$7,0),IF(AND($G908="检查版",$H908="口腔诊所"),IFERROR(W908/同类汇总数据!H$8,0),IF(AND($G908="互联网版",$H908="中西医诊所"),IFERROR(W908/同类汇总数据!H$9,0),IF(AND($G908="互联网版",$H908="中医诊所"),IFERROR(W908/同类汇总数据!H$10,0),IF(AND($G908="互联网版",$H908="口腔诊所"),IFERROR(W908/同类汇总数据!H$11,0))))))))))</f>
        <v>1.12703240042052</v>
      </c>
      <c r="AJ908" s="61">
        <f>IF(AND($G908="正式版",$H908="中西医诊所"),IFERROR(X908/同类汇总数据!I$3,0),IF(AND($G908="正式版",$H908="中医诊所"),IFERROR(X908/同类汇总数据!I$4,0),IF(AND($G908="正式版",$H908="口腔诊所"),IFERROR(X908/同类汇总数据!I$5,0),IF(AND($G908="检查版",$H908="中西医诊所"),IFERROR(X908/同类汇总数据!I$6,0),IF(AND($G908="检查版",$H908="中医诊所"),IFERROR(X908/同类汇总数据!I$7,0),IF(AND($G908="检查版",$H908="口腔诊所"),IFERROR(X908/同类汇总数据!I$8,0),IF(AND($G908="互联网版",$H908="中西医诊所"),IFERROR(X908/同类汇总数据!I$9,0),IF(AND($G908="互联网版",$H908="中医诊所"),IFERROR(X908/同类汇总数据!I$10,0),IF(AND($G908="互联网版",$H908="口腔诊所"),IFERROR(X908/同类汇总数据!I$11,0))))))))))</f>
        <v>1.00988535429015</v>
      </c>
      <c r="AK908" s="61">
        <f>IF(AND($G908="正式版",$H908="中西医诊所"),IFERROR(Y908/同类汇总数据!J$3,0),IF(AND($G908="正式版",$H908="中医诊所"),IFERROR(Y908/同类汇总数据!J$4,0),IF(AND($G908="正式版",$H908="口腔诊所"),IFERROR(Y908/同类汇总数据!J$5,0),IF(AND($G908="检查版",$H908="中西医诊所"),IFERROR(Y908/同类汇总数据!J$6,0),IF(AND($G908="检查版",$H908="中医诊所"),IFERROR(Y908/同类汇总数据!J$7,0),IF(AND($G908="检查版",$H908="口腔诊所"),IFERROR(Y908/同类汇总数据!J$8,0),IF(AND($G908="互联网版",$H908="中西医诊所"),IFERROR(Y908/同类汇总数据!J$9,0),IF(AND($G908="互联网版",$H908="中医诊所"),IFERROR(Y908/同类汇总数据!J$10,0),IF(AND($G908="互联网版",$H908="口腔诊所"),IFERROR(Y908/同类汇总数据!J$11,0))))))))))</f>
        <v>1.05416050798489</v>
      </c>
      <c r="AL908" s="62" t="str">
        <f ca="1" t="shared" si="258"/>
        <v>-</v>
      </c>
      <c r="AM908" s="62" t="str">
        <f t="shared" si="259"/>
        <v/>
      </c>
      <c r="AN908" s="5" t="str">
        <f t="shared" si="260"/>
        <v/>
      </c>
      <c r="AO908" s="63">
        <f t="shared" si="235"/>
        <v>46102.5194340972</v>
      </c>
      <c r="AP908" s="5" t="str">
        <f t="shared" si="236"/>
        <v/>
      </c>
      <c r="AQ908" s="60">
        <v>45636.8306541204</v>
      </c>
    </row>
    <row r="909" ht="17" spans="1:43">
      <c r="A909" s="5">
        <f t="shared" si="254"/>
        <v>906</v>
      </c>
      <c r="B909" s="55" t="str">
        <f t="shared" si="255"/>
        <v>无交易</v>
      </c>
      <c r="C909" s="2" t="str">
        <f t="shared" si="256"/>
        <v/>
      </c>
      <c r="D909" s="56" t="str">
        <f t="shared" si="257"/>
        <v>流失</v>
      </c>
      <c r="E909" s="84" t="s">
        <v>2437</v>
      </c>
      <c r="F909" s="58">
        <v>45638.4891824421</v>
      </c>
      <c r="G909" s="59" t="s">
        <v>38</v>
      </c>
      <c r="H909" s="59" t="s">
        <v>39</v>
      </c>
      <c r="I909" s="59" t="s">
        <v>40</v>
      </c>
      <c r="J909" s="59" t="s">
        <v>121</v>
      </c>
      <c r="K909" s="59" t="s">
        <v>2438</v>
      </c>
      <c r="L909" s="59" t="s">
        <v>2439</v>
      </c>
      <c r="M909" s="60">
        <v>45989.4606481481</v>
      </c>
      <c r="N909" s="60">
        <v>45679.789872419</v>
      </c>
      <c r="O909" s="60">
        <v>45989.4631994907</v>
      </c>
      <c r="P909" s="60">
        <v>45728.4742242477</v>
      </c>
      <c r="Q909" s="60">
        <v>45728.4777094792</v>
      </c>
      <c r="R909" s="59"/>
      <c r="S909" s="59"/>
      <c r="T909" s="59"/>
      <c r="U909" s="59"/>
      <c r="V909" s="59"/>
      <c r="W909" s="59"/>
      <c r="X909" s="59"/>
      <c r="Y909" s="59"/>
      <c r="Z909" s="59"/>
      <c r="AA909" s="59"/>
      <c r="AB909" s="59"/>
      <c r="AC909" s="59"/>
      <c r="AD909" s="61">
        <f>IF(AND($G909="正式版",$H909="中西医诊所"),IFERROR(R909/同类汇总数据!C$3,0),IF(AND($G909="正式版",$H909="中医诊所"),IFERROR(R909/同类汇总数据!C$4,0),IF(AND($G909="正式版",$H909="口腔诊所"),IFERROR(R909/同类汇总数据!C$5,0),IF(AND($G909="检查版",$H909="中西医诊所"),IFERROR(R909/同类汇总数据!C$6,0),IF(AND($G909="检查版",$H909="中医诊所"),IFERROR(R909/同类汇总数据!C$7,0),IF(AND($G909="检查版",$H909="口腔诊所"),IFERROR(R909/同类汇总数据!C$8,0),IF(AND($G909="互联网版",$H909="中西医诊所"),IFERROR(R909/同类汇总数据!C$9,0),IF(AND($G909="互联网版",$H909="中医诊所"),IFERROR(R909/同类汇总数据!C$10,0),IF(AND($G909="互联网版",$H909="口腔诊所"),IFERROR(R909/同类汇总数据!C$11,0))))))))))</f>
        <v>0</v>
      </c>
      <c r="AE909" s="61">
        <f>IF(AND($G909="正式版",$H909="中西医诊所"),IFERROR(S909/同类汇总数据!D$3,0),IF(AND($G909="正式版",$H909="中医诊所"),IFERROR(S909/同类汇总数据!D$4,0),IF(AND($G909="正式版",$H909="口腔诊所"),IFERROR(S909/同类汇总数据!D$5,0),IF(AND($G909="检查版",$H909="中西医诊所"),IFERROR(S909/同类汇总数据!D$6,0),IF(AND($G909="检查版",$H909="中医诊所"),IFERROR(S909/同类汇总数据!D$7,0),IF(AND($G909="检查版",$H909="口腔诊所"),IFERROR(S909/同类汇总数据!D$8,0),IF(AND($G909="互联网版",$H909="中西医诊所"),IFERROR(S909/同类汇总数据!D$9,0),IF(AND($G909="互联网版",$H909="中医诊所"),IFERROR(S909/同类汇总数据!D$10,0),IF(AND($G909="互联网版",$H909="口腔诊所"),IFERROR(S909/同类汇总数据!D$11,0))))))))))</f>
        <v>0</v>
      </c>
      <c r="AF909" s="61">
        <f>IF(AND($G909="正式版",$H909="中西医诊所"),IFERROR(T909/同类汇总数据!E$3,0),IF(AND($G909="正式版",$H909="中医诊所"),IFERROR(T909/同类汇总数据!E$4,0),IF(AND($G909="正式版",$H909="口腔诊所"),IFERROR(T909/同类汇总数据!E$5,0),IF(AND($G909="检查版",$H909="中西医诊所"),IFERROR(T909/同类汇总数据!E$6,0),IF(AND($G909="检查版",$H909="中医诊所"),IFERROR(T909/同类汇总数据!E$7,0),IF(AND($G909="检查版",$H909="口腔诊所"),IFERROR(T909/同类汇总数据!E$8,0),IF(AND($G909="互联网版",$H909="中西医诊所"),IFERROR(T909/同类汇总数据!E$9,0),IF(AND($G909="互联网版",$H909="中医诊所"),IFERROR(T909/同类汇总数据!E$10,0),IF(AND($G909="互联网版",$H909="口腔诊所"),IFERROR(T909/同类汇总数据!E$11,0))))))))))</f>
        <v>0</v>
      </c>
      <c r="AG909" s="61">
        <f>IF(AND($G909="正式版",$H909="中西医诊所"),IFERROR(U909/同类汇总数据!F$3,0),IF(AND($G909="正式版",$H909="中医诊所"),IFERROR(U909/同类汇总数据!F$4,0),IF(AND($G909="正式版",$H909="口腔诊所"),IFERROR(U909/同类汇总数据!F$5,0),IF(AND($G909="检查版",$H909="中西医诊所"),IFERROR(U909/同类汇总数据!F$6,0),IF(AND($G909="检查版",$H909="中医诊所"),IFERROR(U909/同类汇总数据!F$7,0),IF(AND($G909="检查版",$H909="口腔诊所"),IFERROR(U909/同类汇总数据!F$8,0),IF(AND($G909="互联网版",$H909="中西医诊所"),IFERROR(U909/同类汇总数据!F$9,0),IF(AND($G909="互联网版",$H909="中医诊所"),IFERROR(U909/同类汇总数据!F$10,0),IF(AND($G909="互联网版",$H909="口腔诊所"),IFERROR(U909/同类汇总数据!F$11,0))))))))))</f>
        <v>0</v>
      </c>
      <c r="AH909" s="61">
        <f>IF(AND($G909="正式版",$H909="中西医诊所"),IFERROR(V909/同类汇总数据!G$3,0),IF(AND($G909="正式版",$H909="中医诊所"),IFERROR(V909/同类汇总数据!G$4,0),IF(AND($G909="正式版",$H909="口腔诊所"),IFERROR(V909/同类汇总数据!G$5,0),IF(AND($G909="检查版",$H909="中西医诊所"),IFERROR(V909/同类汇总数据!G$6,0),IF(AND($G909="检查版",$H909="中医诊所"),IFERROR(V909/同类汇总数据!G$7,0),IF(AND($G909="检查版",$H909="口腔诊所"),IFERROR(V909/同类汇总数据!G$8,0),IF(AND($G909="互联网版",$H909="中西医诊所"),IFERROR(V909/同类汇总数据!G$9,0),IF(AND($G909="互联网版",$H909="中医诊所"),IFERROR(V909/同类汇总数据!G$10,0),IF(AND($G909="互联网版",$H909="口腔诊所"),IFERROR(V909/同类汇总数据!G$11,0))))))))))</f>
        <v>0</v>
      </c>
      <c r="AI909" s="61">
        <f>IF(AND($G909="正式版",$H909="中西医诊所"),IFERROR(W909/同类汇总数据!H$3,0),IF(AND($G909="正式版",$H909="中医诊所"),IFERROR(W909/同类汇总数据!H$4,0),IF(AND($G909="正式版",$H909="口腔诊所"),IFERROR(W909/同类汇总数据!H$5,0),IF(AND($G909="检查版",$H909="中西医诊所"),IFERROR(W909/同类汇总数据!H$6,0),IF(AND($G909="检查版",$H909="中医诊所"),IFERROR(W909/同类汇总数据!H$7,0),IF(AND($G909="检查版",$H909="口腔诊所"),IFERROR(W909/同类汇总数据!H$8,0),IF(AND($G909="互联网版",$H909="中西医诊所"),IFERROR(W909/同类汇总数据!H$9,0),IF(AND($G909="互联网版",$H909="中医诊所"),IFERROR(W909/同类汇总数据!H$10,0),IF(AND($G909="互联网版",$H909="口腔诊所"),IFERROR(W909/同类汇总数据!H$11,0))))))))))</f>
        <v>0</v>
      </c>
      <c r="AJ909" s="61">
        <f>IF(AND($G909="正式版",$H909="中西医诊所"),IFERROR(X909/同类汇总数据!I$3,0),IF(AND($G909="正式版",$H909="中医诊所"),IFERROR(X909/同类汇总数据!I$4,0),IF(AND($G909="正式版",$H909="口腔诊所"),IFERROR(X909/同类汇总数据!I$5,0),IF(AND($G909="检查版",$H909="中西医诊所"),IFERROR(X909/同类汇总数据!I$6,0),IF(AND($G909="检查版",$H909="中医诊所"),IFERROR(X909/同类汇总数据!I$7,0),IF(AND($G909="检查版",$H909="口腔诊所"),IFERROR(X909/同类汇总数据!I$8,0),IF(AND($G909="互联网版",$H909="中西医诊所"),IFERROR(X909/同类汇总数据!I$9,0),IF(AND($G909="互联网版",$H909="中医诊所"),IFERROR(X909/同类汇总数据!I$10,0),IF(AND($G909="互联网版",$H909="口腔诊所"),IFERROR(X909/同类汇总数据!I$11,0))))))))))</f>
        <v>0</v>
      </c>
      <c r="AK909" s="61">
        <f>IF(AND($G909="正式版",$H909="中西医诊所"),IFERROR(Y909/同类汇总数据!J$3,0),IF(AND($G909="正式版",$H909="中医诊所"),IFERROR(Y909/同类汇总数据!J$4,0),IF(AND($G909="正式版",$H909="口腔诊所"),IFERROR(Y909/同类汇总数据!J$5,0),IF(AND($G909="检查版",$H909="中西医诊所"),IFERROR(Y909/同类汇总数据!J$6,0),IF(AND($G909="检查版",$H909="中医诊所"),IFERROR(Y909/同类汇总数据!J$7,0),IF(AND($G909="检查版",$H909="口腔诊所"),IFERROR(Y909/同类汇总数据!J$8,0),IF(AND($G909="互联网版",$H909="中西医诊所"),IFERROR(Y909/同类汇总数据!J$9,0),IF(AND($G909="互联网版",$H909="中医诊所"),IFERROR(Y909/同类汇总数据!J$10,0),IF(AND($G909="互联网版",$H909="口腔诊所"),IFERROR(Y909/同类汇总数据!J$11,0))))))))))</f>
        <v>0</v>
      </c>
      <c r="AL909" s="62" t="str">
        <f ca="1" t="shared" si="258"/>
        <v>今年内未操作</v>
      </c>
      <c r="AM909" s="62" t="str">
        <f t="shared" si="259"/>
        <v>低于同行20%</v>
      </c>
      <c r="AN909" s="5" t="str">
        <f t="shared" si="260"/>
        <v>低于同行20%</v>
      </c>
      <c r="AO909" s="63">
        <f t="shared" si="235"/>
        <v>45989.4631994907</v>
      </c>
      <c r="AP909" s="5" t="str">
        <f t="shared" si="236"/>
        <v/>
      </c>
      <c r="AQ909" s="60">
        <v>45636.8316225463</v>
      </c>
    </row>
    <row r="910" ht="17" spans="1:43">
      <c r="A910" s="5">
        <f t="shared" si="254"/>
        <v>907</v>
      </c>
      <c r="B910" s="55" t="str">
        <f t="shared" si="255"/>
        <v>连续三月交易上升</v>
      </c>
      <c r="C910" s="2" t="str">
        <f t="shared" si="256"/>
        <v/>
      </c>
      <c r="D910" s="56" t="str">
        <f t="shared" si="257"/>
        <v>-</v>
      </c>
      <c r="E910" s="84" t="s">
        <v>2440</v>
      </c>
      <c r="F910" s="58">
        <v>45638.8658614468</v>
      </c>
      <c r="G910" s="59" t="s">
        <v>38</v>
      </c>
      <c r="H910" s="59" t="s">
        <v>66</v>
      </c>
      <c r="I910" s="59" t="s">
        <v>40</v>
      </c>
      <c r="J910" s="59" t="s">
        <v>155</v>
      </c>
      <c r="K910" s="59" t="s">
        <v>2441</v>
      </c>
      <c r="L910" s="59"/>
      <c r="M910" s="60">
        <v>46104.3684953704</v>
      </c>
      <c r="N910" s="60">
        <v>46103.6680814468</v>
      </c>
      <c r="O910" s="60">
        <v>46103.6666932407</v>
      </c>
      <c r="P910" s="60">
        <v>46099.706686956</v>
      </c>
      <c r="Q910" s="60">
        <v>46103.6681508102</v>
      </c>
      <c r="R910" s="59">
        <v>12508.9</v>
      </c>
      <c r="S910" s="59">
        <v>44412.15</v>
      </c>
      <c r="T910" s="59">
        <v>113382.56</v>
      </c>
      <c r="U910" s="59">
        <v>102364.36</v>
      </c>
      <c r="V910" s="59">
        <v>77</v>
      </c>
      <c r="W910" s="59">
        <v>286</v>
      </c>
      <c r="X910" s="59">
        <v>694</v>
      </c>
      <c r="Y910" s="59">
        <v>623</v>
      </c>
      <c r="Z910" s="59">
        <v>267.2698694517</v>
      </c>
      <c r="AA910" s="59">
        <v>0.6825518238</v>
      </c>
      <c r="AB910" s="59">
        <v>-0.3800141868</v>
      </c>
      <c r="AC910" s="59">
        <v>-0.3462005654</v>
      </c>
      <c r="AD910" s="61">
        <f>IF(AND($G910="正式版",$H910="中西医诊所"),IFERROR(R910/同类汇总数据!C$3,0),IF(AND($G910="正式版",$H910="中医诊所"),IFERROR(R910/同类汇总数据!C$4,0),IF(AND($G910="正式版",$H910="口腔诊所"),IFERROR(R910/同类汇总数据!C$5,0),IF(AND($G910="检查版",$H910="中西医诊所"),IFERROR(R910/同类汇总数据!C$6,0),IF(AND($G910="检查版",$H910="中医诊所"),IFERROR(R910/同类汇总数据!C$7,0),IF(AND($G910="检查版",$H910="口腔诊所"),IFERROR(R910/同类汇总数据!C$8,0),IF(AND($G910="互联网版",$H910="中西医诊所"),IFERROR(R910/同类汇总数据!C$9,0),IF(AND($G910="互联网版",$H910="中医诊所"),IFERROR(R910/同类汇总数据!C$10,0),IF(AND($G910="互联网版",$H910="口腔诊所"),IFERROR(R910/同类汇总数据!C$11,0))))))))))</f>
        <v>1.80061651568382</v>
      </c>
      <c r="AE910" s="61">
        <f>IF(AND($G910="正式版",$H910="中西医诊所"),IFERROR(S910/同类汇总数据!D$3,0),IF(AND($G910="正式版",$H910="中医诊所"),IFERROR(S910/同类汇总数据!D$4,0),IF(AND($G910="正式版",$H910="口腔诊所"),IFERROR(S910/同类汇总数据!D$5,0),IF(AND($G910="检查版",$H910="中西医诊所"),IFERROR(S910/同类汇总数据!D$6,0),IF(AND($G910="检查版",$H910="中医诊所"),IFERROR(S910/同类汇总数据!D$7,0),IF(AND($G910="检查版",$H910="口腔诊所"),IFERROR(S910/同类汇总数据!D$8,0),IF(AND($G910="互联网版",$H910="中西医诊所"),IFERROR(S910/同类汇总数据!D$9,0),IF(AND($G910="互联网版",$H910="中医诊所"),IFERROR(S910/同类汇总数据!D$10,0),IF(AND($G910="互联网版",$H910="口腔诊所"),IFERROR(S910/同类汇总数据!D$11,0))))))))))</f>
        <v>1.64768566859756</v>
      </c>
      <c r="AF910" s="61">
        <f>IF(AND($G910="正式版",$H910="中西医诊所"),IFERROR(T910/同类汇总数据!E$3,0),IF(AND($G910="正式版",$H910="中医诊所"),IFERROR(T910/同类汇总数据!E$4,0),IF(AND($G910="正式版",$H910="口腔诊所"),IFERROR(T910/同类汇总数据!E$5,0),IF(AND($G910="检查版",$H910="中西医诊所"),IFERROR(T910/同类汇总数据!E$6,0),IF(AND($G910="检查版",$H910="中医诊所"),IFERROR(T910/同类汇总数据!E$7,0),IF(AND($G910="检查版",$H910="口腔诊所"),IFERROR(T910/同类汇总数据!E$8,0),IF(AND($G910="互联网版",$H910="中西医诊所"),IFERROR(T910/同类汇总数据!E$9,0),IF(AND($G910="互联网版",$H910="中医诊所"),IFERROR(T910/同类汇总数据!E$10,0),IF(AND($G910="互联网版",$H910="口腔诊所"),IFERROR(T910/同类汇总数据!E$11,0))))))))))</f>
        <v>1.45689706011999</v>
      </c>
      <c r="AG910" s="61">
        <f>IF(AND($G910="正式版",$H910="中西医诊所"),IFERROR(U910/同类汇总数据!F$3,0),IF(AND($G910="正式版",$H910="中医诊所"),IFERROR(U910/同类汇总数据!F$4,0),IF(AND($G910="正式版",$H910="口腔诊所"),IFERROR(U910/同类汇总数据!F$5,0),IF(AND($G910="检查版",$H910="中西医诊所"),IFERROR(U910/同类汇总数据!F$6,0),IF(AND($G910="检查版",$H910="中医诊所"),IFERROR(U910/同类汇总数据!F$7,0),IF(AND($G910="检查版",$H910="口腔诊所"),IFERROR(U910/同类汇总数据!F$8,0),IF(AND($G910="互联网版",$H910="中西医诊所"),IFERROR(U910/同类汇总数据!F$9,0),IF(AND($G910="互联网版",$H910="中医诊所"),IFERROR(U910/同类汇总数据!F$10,0),IF(AND($G910="互联网版",$H910="口腔诊所"),IFERROR(U910/同类汇总数据!F$11,0))))))))))</f>
        <v>1.53269841269274</v>
      </c>
      <c r="AH910" s="61">
        <f>IF(AND($G910="正式版",$H910="中西医诊所"),IFERROR(V910/同类汇总数据!G$3,0),IF(AND($G910="正式版",$H910="中医诊所"),IFERROR(V910/同类汇总数据!G$4,0),IF(AND($G910="正式版",$H910="口腔诊所"),IFERROR(V910/同类汇总数据!G$5,0),IF(AND($G910="检查版",$H910="中西医诊所"),IFERROR(V910/同类汇总数据!G$6,0),IF(AND($G910="检查版",$H910="中医诊所"),IFERROR(V910/同类汇总数据!G$7,0),IF(AND($G910="检查版",$H910="口腔诊所"),IFERROR(V910/同类汇总数据!G$8,0),IF(AND($G910="互联网版",$H910="中西医诊所"),IFERROR(V910/同类汇总数据!G$9,0),IF(AND($G910="互联网版",$H910="中医诊所"),IFERROR(V910/同类汇总数据!G$10,0),IF(AND($G910="互联网版",$H910="口腔诊所"),IFERROR(V910/同类汇总数据!G$11,0))))))))))</f>
        <v>1.73937793520027</v>
      </c>
      <c r="AI910" s="61">
        <f>IF(AND($G910="正式版",$H910="中西医诊所"),IFERROR(W910/同类汇总数据!H$3,0),IF(AND($G910="正式版",$H910="中医诊所"),IFERROR(W910/同类汇总数据!H$4,0),IF(AND($G910="正式版",$H910="口腔诊所"),IFERROR(W910/同类汇总数据!H$5,0),IF(AND($G910="检查版",$H910="中西医诊所"),IFERROR(W910/同类汇总数据!H$6,0),IF(AND($G910="检查版",$H910="中医诊所"),IFERROR(W910/同类汇总数据!H$7,0),IF(AND($G910="检查版",$H910="口腔诊所"),IFERROR(W910/同类汇总数据!H$8,0),IF(AND($G910="互联网版",$H910="中西医诊所"),IFERROR(W910/同类汇总数据!H$9,0),IF(AND($G910="互联网版",$H910="中医诊所"),IFERROR(W910/同类汇总数据!H$10,0),IF(AND($G910="互联网版",$H910="口腔诊所"),IFERROR(W910/同类汇总数据!H$11,0))))))))))</f>
        <v>1.62534446220705</v>
      </c>
      <c r="AJ910" s="61">
        <f>IF(AND($G910="正式版",$H910="中西医诊所"),IFERROR(X910/同类汇总数据!I$3,0),IF(AND($G910="正式版",$H910="中医诊所"),IFERROR(X910/同类汇总数据!I$4,0),IF(AND($G910="正式版",$H910="口腔诊所"),IFERROR(X910/同类汇总数据!I$5,0),IF(AND($G910="检查版",$H910="中西医诊所"),IFERROR(X910/同类汇总数据!I$6,0),IF(AND($G910="检查版",$H910="中医诊所"),IFERROR(X910/同类汇总数据!I$7,0),IF(AND($G910="检查版",$H910="口腔诊所"),IFERROR(X910/同类汇总数据!I$8,0),IF(AND($G910="互联网版",$H910="中西医诊所"),IFERROR(X910/同类汇总数据!I$9,0),IF(AND($G910="互联网版",$H910="中医诊所"),IFERROR(X910/同类汇总数据!I$10,0),IF(AND($G910="互联网版",$H910="口腔诊所"),IFERROR(X910/同类汇总数据!I$11,0))))))))))</f>
        <v>1.34420317224201</v>
      </c>
      <c r="AK910" s="61">
        <f>IF(AND($G910="正式版",$H910="中西医诊所"),IFERROR(Y910/同类汇总数据!J$3,0),IF(AND($G910="正式版",$H910="中医诊所"),IFERROR(Y910/同类汇总数据!J$4,0),IF(AND($G910="正式版",$H910="口腔诊所"),IFERROR(Y910/同类汇总数据!J$5,0),IF(AND($G910="检查版",$H910="中西医诊所"),IFERROR(Y910/同类汇总数据!J$6,0),IF(AND($G910="检查版",$H910="中医诊所"),IFERROR(Y910/同类汇总数据!J$7,0),IF(AND($G910="检查版",$H910="口腔诊所"),IFERROR(Y910/同类汇总数据!J$8,0),IF(AND($G910="互联网版",$H910="中西医诊所"),IFERROR(Y910/同类汇总数据!J$9,0),IF(AND($G910="互联网版",$H910="中医诊所"),IFERROR(Y910/同类汇总数据!J$10,0),IF(AND($G910="互联网版",$H910="口腔诊所"),IFERROR(Y910/同类汇总数据!J$11,0))))))))))</f>
        <v>1.36694391712151</v>
      </c>
      <c r="AL910" s="62" t="str">
        <f ca="1" t="shared" si="258"/>
        <v>-</v>
      </c>
      <c r="AM910" s="62" t="str">
        <f t="shared" si="259"/>
        <v>高于同行150%</v>
      </c>
      <c r="AN910" s="5" t="str">
        <f t="shared" si="260"/>
        <v>高于同行150%</v>
      </c>
      <c r="AO910" s="63">
        <f t="shared" ref="AO910:AO973" si="261">MAX(IF(M910&lt;&gt;"",M910,0),IF(N910&lt;&gt;"",N910,0),IF(O910&lt;&gt;"",O910,0),IF(P910&lt;&gt;"",P910,0),IF(Q910&lt;&gt;"",Q910,0))</f>
        <v>46104.3684953704</v>
      </c>
      <c r="AP910" s="5" t="str">
        <f t="shared" ref="AP910:AP973" si="262">IF(AND(DATEDIF(AQ910,$B$1,"d")&lt;=14,DATEDIF(N910,$B$1,"d")&gt;14),"未支付","")</f>
        <v/>
      </c>
      <c r="AQ910" s="60">
        <v>45637.7921259954</v>
      </c>
    </row>
    <row r="911" ht="17" spans="1:43">
      <c r="A911" s="5">
        <f t="shared" si="254"/>
        <v>908</v>
      </c>
      <c r="B911" s="55" t="str">
        <f t="shared" si="255"/>
        <v>交易波动较大</v>
      </c>
      <c r="C911" s="2" t="str">
        <f t="shared" si="256"/>
        <v/>
      </c>
      <c r="D911" s="56" t="str">
        <f t="shared" si="257"/>
        <v>-</v>
      </c>
      <c r="E911" s="84" t="s">
        <v>2442</v>
      </c>
      <c r="F911" s="58">
        <v>45638.8670294792</v>
      </c>
      <c r="G911" s="59" t="s">
        <v>38</v>
      </c>
      <c r="H911" s="59" t="s">
        <v>66</v>
      </c>
      <c r="I911" s="59" t="s">
        <v>40</v>
      </c>
      <c r="J911" s="59" t="s">
        <v>155</v>
      </c>
      <c r="K911" s="59" t="s">
        <v>2443</v>
      </c>
      <c r="L911" s="59" t="s">
        <v>190</v>
      </c>
      <c r="M911" s="60">
        <v>46104.3252199074</v>
      </c>
      <c r="N911" s="60">
        <v>46104.382129375</v>
      </c>
      <c r="O911" s="60">
        <v>46104.4002378704</v>
      </c>
      <c r="P911" s="60">
        <v>46088.6371309838</v>
      </c>
      <c r="Q911" s="60">
        <v>46104.3821770602</v>
      </c>
      <c r="R911" s="59">
        <v>8277.55</v>
      </c>
      <c r="S911" s="59">
        <v>32908.8</v>
      </c>
      <c r="T911" s="59">
        <v>108247.6</v>
      </c>
      <c r="U911" s="59">
        <v>99727.65</v>
      </c>
      <c r="V911" s="59">
        <v>51</v>
      </c>
      <c r="W911" s="59">
        <v>191</v>
      </c>
      <c r="X911" s="59">
        <v>635</v>
      </c>
      <c r="Y911" s="59">
        <v>587</v>
      </c>
      <c r="Z911" s="59">
        <v>257.0300257732</v>
      </c>
      <c r="AA911" s="59">
        <v>-0.0828840016</v>
      </c>
      <c r="AB911" s="59">
        <v>-0.090555831</v>
      </c>
      <c r="AC911" s="59">
        <v>-0.1989506091</v>
      </c>
      <c r="AD911" s="61">
        <f>IF(AND($G911="正式版",$H911="中西医诊所"),IFERROR(R911/同类汇总数据!C$3,0),IF(AND($G911="正式版",$H911="中医诊所"),IFERROR(R911/同类汇总数据!C$4,0),IF(AND($G911="正式版",$H911="口腔诊所"),IFERROR(R911/同类汇总数据!C$5,0),IF(AND($G911="检查版",$H911="中西医诊所"),IFERROR(R911/同类汇总数据!C$6,0),IF(AND($G911="检查版",$H911="中医诊所"),IFERROR(R911/同类汇总数据!C$7,0),IF(AND($G911="检查版",$H911="口腔诊所"),IFERROR(R911/同类汇总数据!C$8,0),IF(AND($G911="互联网版",$H911="中西医诊所"),IFERROR(R911/同类汇总数据!C$9,0),IF(AND($G911="互联网版",$H911="中医诊所"),IFERROR(R911/同类汇总数据!C$10,0),IF(AND($G911="互联网版",$H911="口腔诊所"),IFERROR(R911/同类汇总数据!C$11,0))))))))))</f>
        <v>1.19152709186248</v>
      </c>
      <c r="AE911" s="61">
        <f>IF(AND($G911="正式版",$H911="中西医诊所"),IFERROR(S911/同类汇总数据!D$3,0),IF(AND($G911="正式版",$H911="中医诊所"),IFERROR(S911/同类汇总数据!D$4,0),IF(AND($G911="正式版",$H911="口腔诊所"),IFERROR(S911/同类汇总数据!D$5,0),IF(AND($G911="检查版",$H911="中西医诊所"),IFERROR(S911/同类汇总数据!D$6,0),IF(AND($G911="检查版",$H911="中医诊所"),IFERROR(S911/同类汇总数据!D$7,0),IF(AND($G911="检查版",$H911="口腔诊所"),IFERROR(S911/同类汇总数据!D$8,0),IF(AND($G911="互联网版",$H911="中西医诊所"),IFERROR(S911/同类汇总数据!D$9,0),IF(AND($G911="互联网版",$H911="中医诊所"),IFERROR(S911/同类汇总数据!D$10,0),IF(AND($G911="互联网版",$H911="口腔诊所"),IFERROR(S911/同类汇总数据!D$11,0))))))))))</f>
        <v>1.22091270363501</v>
      </c>
      <c r="AF911" s="61">
        <f>IF(AND($G911="正式版",$H911="中西医诊所"),IFERROR(T911/同类汇总数据!E$3,0),IF(AND($G911="正式版",$H911="中医诊所"),IFERROR(T911/同类汇总数据!E$4,0),IF(AND($G911="正式版",$H911="口腔诊所"),IFERROR(T911/同类汇总数据!E$5,0),IF(AND($G911="检查版",$H911="中西医诊所"),IFERROR(T911/同类汇总数据!E$6,0),IF(AND($G911="检查版",$H911="中医诊所"),IFERROR(T911/同类汇总数据!E$7,0),IF(AND($G911="检查版",$H911="口腔诊所"),IFERROR(T911/同类汇总数据!E$8,0),IF(AND($G911="互联网版",$H911="中西医诊所"),IFERROR(T911/同类汇总数据!E$9,0),IF(AND($G911="互联网版",$H911="中医诊所"),IFERROR(T911/同类汇总数据!E$10,0),IF(AND($G911="互联网版",$H911="口腔诊所"),IFERROR(T911/同类汇总数据!E$11,0))))))))))</f>
        <v>1.39091594161434</v>
      </c>
      <c r="AG911" s="61">
        <f>IF(AND($G911="正式版",$H911="中西医诊所"),IFERROR(U911/同类汇总数据!F$3,0),IF(AND($G911="正式版",$H911="中医诊所"),IFERROR(U911/同类汇总数据!F$4,0),IF(AND($G911="正式版",$H911="口腔诊所"),IFERROR(U911/同类汇总数据!F$5,0),IF(AND($G911="检查版",$H911="中西医诊所"),IFERROR(U911/同类汇总数据!F$6,0),IF(AND($G911="检查版",$H911="中医诊所"),IFERROR(U911/同类汇总数据!F$7,0),IF(AND($G911="检查版",$H911="口腔诊所"),IFERROR(U911/同类汇总数据!F$8,0),IF(AND($G911="互联网版",$H911="中西医诊所"),IFERROR(U911/同类汇总数据!F$9,0),IF(AND($G911="互联网版",$H911="中医诊所"),IFERROR(U911/同类汇总数据!F$10,0),IF(AND($G911="互联网版",$H911="口腔诊所"),IFERROR(U911/同类汇总数据!F$11,0))))))))))</f>
        <v>1.49321903499008</v>
      </c>
      <c r="AH911" s="61">
        <f>IF(AND($G911="正式版",$H911="中西医诊所"),IFERROR(V911/同类汇总数据!G$3,0),IF(AND($G911="正式版",$H911="中医诊所"),IFERROR(V911/同类汇总数据!G$4,0),IF(AND($G911="正式版",$H911="口腔诊所"),IFERROR(V911/同类汇总数据!G$5,0),IF(AND($G911="检查版",$H911="中西医诊所"),IFERROR(V911/同类汇总数据!G$6,0),IF(AND($G911="检查版",$H911="中医诊所"),IFERROR(V911/同类汇总数据!G$7,0),IF(AND($G911="检查版",$H911="口腔诊所"),IFERROR(V911/同类汇总数据!G$8,0),IF(AND($G911="互联网版",$H911="中西医诊所"),IFERROR(V911/同类汇总数据!G$9,0),IF(AND($G911="互联网版",$H911="中医诊所"),IFERROR(V911/同类汇总数据!G$10,0),IF(AND($G911="互联网版",$H911="口腔诊所"),IFERROR(V911/同类汇总数据!G$11,0))))))))))</f>
        <v>1.15205551552225</v>
      </c>
      <c r="AI911" s="61">
        <f>IF(AND($G911="正式版",$H911="中西医诊所"),IFERROR(W911/同类汇总数据!H$3,0),IF(AND($G911="正式版",$H911="中医诊所"),IFERROR(W911/同类汇总数据!H$4,0),IF(AND($G911="正式版",$H911="口腔诊所"),IFERROR(W911/同类汇总数据!H$5,0),IF(AND($G911="检查版",$H911="中西医诊所"),IFERROR(W911/同类汇总数据!H$6,0),IF(AND($G911="检查版",$H911="中医诊所"),IFERROR(W911/同类汇总数据!H$7,0),IF(AND($G911="检查版",$H911="口腔诊所"),IFERROR(W911/同类汇总数据!H$8,0),IF(AND($G911="互联网版",$H911="中西医诊所"),IFERROR(W911/同类汇总数据!H$9,0),IF(AND($G911="互联网版",$H911="中医诊所"),IFERROR(W911/同类汇总数据!H$10,0),IF(AND($G911="互联网版",$H911="口腔诊所"),IFERROR(W911/同类汇总数据!H$11,0))))))))))</f>
        <v>1.08545731566974</v>
      </c>
      <c r="AJ911" s="61">
        <f>IF(AND($G911="正式版",$H911="中西医诊所"),IFERROR(X911/同类汇总数据!I$3,0),IF(AND($G911="正式版",$H911="中医诊所"),IFERROR(X911/同类汇总数据!I$4,0),IF(AND($G911="正式版",$H911="口腔诊所"),IFERROR(X911/同类汇总数据!I$5,0),IF(AND($G911="检查版",$H911="中西医诊所"),IFERROR(X911/同类汇总数据!I$6,0),IF(AND($G911="检查版",$H911="中医诊所"),IFERROR(X911/同类汇总数据!I$7,0),IF(AND($G911="检查版",$H911="口腔诊所"),IFERROR(X911/同类汇总数据!I$8,0),IF(AND($G911="互联网版",$H911="中西医诊所"),IFERROR(X911/同类汇总数据!I$9,0),IF(AND($G911="互联网版",$H911="中医诊所"),IFERROR(X911/同类汇总数据!I$10,0),IF(AND($G911="互联网版",$H911="口腔诊所"),IFERROR(X911/同类汇总数据!I$11,0))))))))))</f>
        <v>1.22992653367965</v>
      </c>
      <c r="AK911" s="61">
        <f>IF(AND($G911="正式版",$H911="中西医诊所"),IFERROR(Y911/同类汇总数据!J$3,0),IF(AND($G911="正式版",$H911="中医诊所"),IFERROR(Y911/同类汇总数据!J$4,0),IF(AND($G911="正式版",$H911="口腔诊所"),IFERROR(Y911/同类汇总数据!J$5,0),IF(AND($G911="检查版",$H911="中西医诊所"),IFERROR(Y911/同类汇总数据!J$6,0),IF(AND($G911="检查版",$H911="中医诊所"),IFERROR(Y911/同类汇总数据!J$7,0),IF(AND($G911="检查版",$H911="口腔诊所"),IFERROR(Y911/同类汇总数据!J$8,0),IF(AND($G911="互联网版",$H911="中西医诊所"),IFERROR(Y911/同类汇总数据!J$9,0),IF(AND($G911="互联网版",$H911="中医诊所"),IFERROR(Y911/同类汇总数据!J$10,0),IF(AND($G911="互联网版",$H911="口腔诊所"),IFERROR(Y911/同类汇总数据!J$11,0))))))))))</f>
        <v>1.28795518354788</v>
      </c>
      <c r="AL911" s="62" t="str">
        <f ca="1" t="shared" si="258"/>
        <v>-</v>
      </c>
      <c r="AM911" s="62" t="str">
        <f t="shared" si="259"/>
        <v>高于同行20%</v>
      </c>
      <c r="AN911" s="5" t="str">
        <f t="shared" si="260"/>
        <v/>
      </c>
      <c r="AO911" s="63">
        <f t="shared" si="261"/>
        <v>46104.4002378704</v>
      </c>
      <c r="AP911" s="5" t="str">
        <f t="shared" si="262"/>
        <v/>
      </c>
      <c r="AQ911" s="60">
        <v>45637.7988624306</v>
      </c>
    </row>
    <row r="912" ht="17" spans="1:43">
      <c r="A912" s="5">
        <f t="shared" si="254"/>
        <v>909</v>
      </c>
      <c r="B912" s="55" t="str">
        <f t="shared" si="255"/>
        <v>无交易</v>
      </c>
      <c r="C912" s="2" t="str">
        <f t="shared" si="256"/>
        <v/>
      </c>
      <c r="D912" s="56" t="str">
        <f t="shared" si="257"/>
        <v>流失</v>
      </c>
      <c r="E912" s="84" t="s">
        <v>2444</v>
      </c>
      <c r="F912" s="58">
        <v>45639.4610812384</v>
      </c>
      <c r="G912" s="59" t="s">
        <v>38</v>
      </c>
      <c r="H912" s="59" t="s">
        <v>63</v>
      </c>
      <c r="I912" s="59" t="s">
        <v>40</v>
      </c>
      <c r="J912" s="59" t="s">
        <v>270</v>
      </c>
      <c r="K912" s="59" t="s">
        <v>2445</v>
      </c>
      <c r="L912" s="59" t="s">
        <v>1302</v>
      </c>
      <c r="M912" s="60">
        <v>45972.4028472222</v>
      </c>
      <c r="N912" s="60">
        <v>45923.4570861574</v>
      </c>
      <c r="O912" s="60">
        <v>45923.4554169907</v>
      </c>
      <c r="P912" s="60"/>
      <c r="Q912" s="60">
        <v>45923.5741223148</v>
      </c>
      <c r="R912" s="59"/>
      <c r="S912" s="59"/>
      <c r="T912" s="59"/>
      <c r="U912" s="59"/>
      <c r="V912" s="59"/>
      <c r="W912" s="59"/>
      <c r="X912" s="59"/>
      <c r="Y912" s="59"/>
      <c r="Z912" s="59"/>
      <c r="AA912" s="59"/>
      <c r="AB912" s="59"/>
      <c r="AC912" s="59"/>
      <c r="AD912" s="61">
        <f>IF(AND($G912="正式版",$H912="中西医诊所"),IFERROR(R912/同类汇总数据!C$3,0),IF(AND($G912="正式版",$H912="中医诊所"),IFERROR(R912/同类汇总数据!C$4,0),IF(AND($G912="正式版",$H912="口腔诊所"),IFERROR(R912/同类汇总数据!C$5,0),IF(AND($G912="检查版",$H912="中西医诊所"),IFERROR(R912/同类汇总数据!C$6,0),IF(AND($G912="检查版",$H912="中医诊所"),IFERROR(R912/同类汇总数据!C$7,0),IF(AND($G912="检查版",$H912="口腔诊所"),IFERROR(R912/同类汇总数据!C$8,0),IF(AND($G912="互联网版",$H912="中西医诊所"),IFERROR(R912/同类汇总数据!C$9,0),IF(AND($G912="互联网版",$H912="中医诊所"),IFERROR(R912/同类汇总数据!C$10,0),IF(AND($G912="互联网版",$H912="口腔诊所"),IFERROR(R912/同类汇总数据!C$11,0))))))))))</f>
        <v>0</v>
      </c>
      <c r="AE912" s="61">
        <f>IF(AND($G912="正式版",$H912="中西医诊所"),IFERROR(S912/同类汇总数据!D$3,0),IF(AND($G912="正式版",$H912="中医诊所"),IFERROR(S912/同类汇总数据!D$4,0),IF(AND($G912="正式版",$H912="口腔诊所"),IFERROR(S912/同类汇总数据!D$5,0),IF(AND($G912="检查版",$H912="中西医诊所"),IFERROR(S912/同类汇总数据!D$6,0),IF(AND($G912="检查版",$H912="中医诊所"),IFERROR(S912/同类汇总数据!D$7,0),IF(AND($G912="检查版",$H912="口腔诊所"),IFERROR(S912/同类汇总数据!D$8,0),IF(AND($G912="互联网版",$H912="中西医诊所"),IFERROR(S912/同类汇总数据!D$9,0),IF(AND($G912="互联网版",$H912="中医诊所"),IFERROR(S912/同类汇总数据!D$10,0),IF(AND($G912="互联网版",$H912="口腔诊所"),IFERROR(S912/同类汇总数据!D$11,0))))))))))</f>
        <v>0</v>
      </c>
      <c r="AF912" s="61">
        <f>IF(AND($G912="正式版",$H912="中西医诊所"),IFERROR(T912/同类汇总数据!E$3,0),IF(AND($G912="正式版",$H912="中医诊所"),IFERROR(T912/同类汇总数据!E$4,0),IF(AND($G912="正式版",$H912="口腔诊所"),IFERROR(T912/同类汇总数据!E$5,0),IF(AND($G912="检查版",$H912="中西医诊所"),IFERROR(T912/同类汇总数据!E$6,0),IF(AND($G912="检查版",$H912="中医诊所"),IFERROR(T912/同类汇总数据!E$7,0),IF(AND($G912="检查版",$H912="口腔诊所"),IFERROR(T912/同类汇总数据!E$8,0),IF(AND($G912="互联网版",$H912="中西医诊所"),IFERROR(T912/同类汇总数据!E$9,0),IF(AND($G912="互联网版",$H912="中医诊所"),IFERROR(T912/同类汇总数据!E$10,0),IF(AND($G912="互联网版",$H912="口腔诊所"),IFERROR(T912/同类汇总数据!E$11,0))))))))))</f>
        <v>0</v>
      </c>
      <c r="AG912" s="61">
        <f>IF(AND($G912="正式版",$H912="中西医诊所"),IFERROR(U912/同类汇总数据!F$3,0),IF(AND($G912="正式版",$H912="中医诊所"),IFERROR(U912/同类汇总数据!F$4,0),IF(AND($G912="正式版",$H912="口腔诊所"),IFERROR(U912/同类汇总数据!F$5,0),IF(AND($G912="检查版",$H912="中西医诊所"),IFERROR(U912/同类汇总数据!F$6,0),IF(AND($G912="检查版",$H912="中医诊所"),IFERROR(U912/同类汇总数据!F$7,0),IF(AND($G912="检查版",$H912="口腔诊所"),IFERROR(U912/同类汇总数据!F$8,0),IF(AND($G912="互联网版",$H912="中西医诊所"),IFERROR(U912/同类汇总数据!F$9,0),IF(AND($G912="互联网版",$H912="中医诊所"),IFERROR(U912/同类汇总数据!F$10,0),IF(AND($G912="互联网版",$H912="口腔诊所"),IFERROR(U912/同类汇总数据!F$11,0))))))))))</f>
        <v>0</v>
      </c>
      <c r="AH912" s="61">
        <f>IF(AND($G912="正式版",$H912="中西医诊所"),IFERROR(V912/同类汇总数据!G$3,0),IF(AND($G912="正式版",$H912="中医诊所"),IFERROR(V912/同类汇总数据!G$4,0),IF(AND($G912="正式版",$H912="口腔诊所"),IFERROR(V912/同类汇总数据!G$5,0),IF(AND($G912="检查版",$H912="中西医诊所"),IFERROR(V912/同类汇总数据!G$6,0),IF(AND($G912="检查版",$H912="中医诊所"),IFERROR(V912/同类汇总数据!G$7,0),IF(AND($G912="检查版",$H912="口腔诊所"),IFERROR(V912/同类汇总数据!G$8,0),IF(AND($G912="互联网版",$H912="中西医诊所"),IFERROR(V912/同类汇总数据!G$9,0),IF(AND($G912="互联网版",$H912="中医诊所"),IFERROR(V912/同类汇总数据!G$10,0),IF(AND($G912="互联网版",$H912="口腔诊所"),IFERROR(V912/同类汇总数据!G$11,0))))))))))</f>
        <v>0</v>
      </c>
      <c r="AI912" s="61">
        <f>IF(AND($G912="正式版",$H912="中西医诊所"),IFERROR(W912/同类汇总数据!H$3,0),IF(AND($G912="正式版",$H912="中医诊所"),IFERROR(W912/同类汇总数据!H$4,0),IF(AND($G912="正式版",$H912="口腔诊所"),IFERROR(W912/同类汇总数据!H$5,0),IF(AND($G912="检查版",$H912="中西医诊所"),IFERROR(W912/同类汇总数据!H$6,0),IF(AND($G912="检查版",$H912="中医诊所"),IFERROR(W912/同类汇总数据!H$7,0),IF(AND($G912="检查版",$H912="口腔诊所"),IFERROR(W912/同类汇总数据!H$8,0),IF(AND($G912="互联网版",$H912="中西医诊所"),IFERROR(W912/同类汇总数据!H$9,0),IF(AND($G912="互联网版",$H912="中医诊所"),IFERROR(W912/同类汇总数据!H$10,0),IF(AND($G912="互联网版",$H912="口腔诊所"),IFERROR(W912/同类汇总数据!H$11,0))))))))))</f>
        <v>0</v>
      </c>
      <c r="AJ912" s="61">
        <f>IF(AND($G912="正式版",$H912="中西医诊所"),IFERROR(X912/同类汇总数据!I$3,0),IF(AND($G912="正式版",$H912="中医诊所"),IFERROR(X912/同类汇总数据!I$4,0),IF(AND($G912="正式版",$H912="口腔诊所"),IFERROR(X912/同类汇总数据!I$5,0),IF(AND($G912="检查版",$H912="中西医诊所"),IFERROR(X912/同类汇总数据!I$6,0),IF(AND($G912="检查版",$H912="中医诊所"),IFERROR(X912/同类汇总数据!I$7,0),IF(AND($G912="检查版",$H912="口腔诊所"),IFERROR(X912/同类汇总数据!I$8,0),IF(AND($G912="互联网版",$H912="中西医诊所"),IFERROR(X912/同类汇总数据!I$9,0),IF(AND($G912="互联网版",$H912="中医诊所"),IFERROR(X912/同类汇总数据!I$10,0),IF(AND($G912="互联网版",$H912="口腔诊所"),IFERROR(X912/同类汇总数据!I$11,0))))))))))</f>
        <v>0</v>
      </c>
      <c r="AK912" s="61">
        <f>IF(AND($G912="正式版",$H912="中西医诊所"),IFERROR(Y912/同类汇总数据!J$3,0),IF(AND($G912="正式版",$H912="中医诊所"),IFERROR(Y912/同类汇总数据!J$4,0),IF(AND($G912="正式版",$H912="口腔诊所"),IFERROR(Y912/同类汇总数据!J$5,0),IF(AND($G912="检查版",$H912="中西医诊所"),IFERROR(Y912/同类汇总数据!J$6,0),IF(AND($G912="检查版",$H912="中医诊所"),IFERROR(Y912/同类汇总数据!J$7,0),IF(AND($G912="检查版",$H912="口腔诊所"),IFERROR(Y912/同类汇总数据!J$8,0),IF(AND($G912="互联网版",$H912="中西医诊所"),IFERROR(Y912/同类汇总数据!J$9,0),IF(AND($G912="互联网版",$H912="中医诊所"),IFERROR(Y912/同类汇总数据!J$10,0),IF(AND($G912="互联网版",$H912="口腔诊所"),IFERROR(Y912/同类汇总数据!J$11,0))))))))))</f>
        <v>0</v>
      </c>
      <c r="AL912" s="62" t="str">
        <f ca="1" t="shared" si="258"/>
        <v>今年内未操作</v>
      </c>
      <c r="AM912" s="62" t="str">
        <f t="shared" si="259"/>
        <v>低于同行20%</v>
      </c>
      <c r="AN912" s="5" t="str">
        <f t="shared" si="260"/>
        <v>低于同行20%</v>
      </c>
      <c r="AO912" s="63">
        <f t="shared" si="261"/>
        <v>45972.4028472222</v>
      </c>
      <c r="AP912" s="5" t="str">
        <f t="shared" si="262"/>
        <v/>
      </c>
      <c r="AQ912" s="60">
        <v>45638.4891824421</v>
      </c>
    </row>
    <row r="913" ht="17" spans="1:43">
      <c r="A913" s="5">
        <f t="shared" ref="A913:A927" si="263">ROW()-3</f>
        <v>910</v>
      </c>
      <c r="B913" s="55" t="str">
        <f t="shared" si="255"/>
        <v>连续三月交易上升</v>
      </c>
      <c r="C913" s="2" t="str">
        <f t="shared" si="256"/>
        <v/>
      </c>
      <c r="D913" s="56" t="str">
        <f t="shared" si="257"/>
        <v>-</v>
      </c>
      <c r="E913" s="84" t="s">
        <v>2446</v>
      </c>
      <c r="F913" s="58">
        <v>45639.6355350231</v>
      </c>
      <c r="G913" s="59" t="s">
        <v>38</v>
      </c>
      <c r="H913" s="59" t="s">
        <v>63</v>
      </c>
      <c r="I913" s="59" t="s">
        <v>40</v>
      </c>
      <c r="J913" s="59" t="s">
        <v>121</v>
      </c>
      <c r="K913" s="59" t="s">
        <v>2447</v>
      </c>
      <c r="L913" s="59"/>
      <c r="M913" s="60">
        <v>46104.369525463</v>
      </c>
      <c r="N913" s="60">
        <v>46103.7290935764</v>
      </c>
      <c r="O913" s="60"/>
      <c r="P913" s="60">
        <v>46044.6608663194</v>
      </c>
      <c r="Q913" s="60">
        <v>46103.7291124537</v>
      </c>
      <c r="R913" s="59">
        <v>29979</v>
      </c>
      <c r="S913" s="59">
        <v>134975</v>
      </c>
      <c r="T913" s="59">
        <v>378965.31</v>
      </c>
      <c r="U913" s="59">
        <v>336760</v>
      </c>
      <c r="V913" s="59">
        <v>16</v>
      </c>
      <c r="W913" s="59">
        <v>77</v>
      </c>
      <c r="X913" s="59">
        <v>232</v>
      </c>
      <c r="Y913" s="59">
        <v>210</v>
      </c>
      <c r="Z913" s="85" t="s">
        <v>2448</v>
      </c>
      <c r="AA913" s="59">
        <v>0.4866889161</v>
      </c>
      <c r="AB913" s="59">
        <v>-0.4073875739</v>
      </c>
      <c r="AC913" s="59">
        <v>1.2411613856</v>
      </c>
      <c r="AD913" s="61">
        <f>IF(AND($G913="正式版",$H913="中西医诊所"),IFERROR(R913/同类汇总数据!C$3,0),IF(AND($G913="正式版",$H913="中医诊所"),IFERROR(R913/同类汇总数据!C$4,0),IF(AND($G913="正式版",$H913="口腔诊所"),IFERROR(R913/同类汇总数据!C$5,0),IF(AND($G913="检查版",$H913="中西医诊所"),IFERROR(R913/同类汇总数据!C$6,0),IF(AND($G913="检查版",$H913="中医诊所"),IFERROR(R913/同类汇总数据!C$7,0),IF(AND($G913="检查版",$H913="口腔诊所"),IFERROR(R913/同类汇总数据!C$8,0),IF(AND($G913="互联网版",$H913="中西医诊所"),IFERROR(R913/同类汇总数据!C$9,0),IF(AND($G913="互联网版",$H913="中医诊所"),IFERROR(R913/同类汇总数据!C$10,0),IF(AND($G913="互联网版",$H913="口腔诊所"),IFERROR(R913/同类汇总数据!C$11,0))))))))))</f>
        <v>2.99863646387127</v>
      </c>
      <c r="AE913" s="61">
        <f>IF(AND($G913="正式版",$H913="中西医诊所"),IFERROR(S913/同类汇总数据!D$3,0),IF(AND($G913="正式版",$H913="中医诊所"),IFERROR(S913/同类汇总数据!D$4,0),IF(AND($G913="正式版",$H913="口腔诊所"),IFERROR(S913/同类汇总数据!D$5,0),IF(AND($G913="检查版",$H913="中西医诊所"),IFERROR(S913/同类汇总数据!D$6,0),IF(AND($G913="检查版",$H913="中医诊所"),IFERROR(S913/同类汇总数据!D$7,0),IF(AND($G913="检查版",$H913="口腔诊所"),IFERROR(S913/同类汇总数据!D$8,0),IF(AND($G913="互联网版",$H913="中西医诊所"),IFERROR(S913/同类汇总数据!D$9,0),IF(AND($G913="互联网版",$H913="中医诊所"),IFERROR(S913/同类汇总数据!D$10,0),IF(AND($G913="互联网版",$H913="口腔诊所"),IFERROR(S913/同类汇总数据!D$11,0))))))))))</f>
        <v>3.10781595404236</v>
      </c>
      <c r="AF913" s="61">
        <f>IF(AND($G913="正式版",$H913="中西医诊所"),IFERROR(T913/同类汇总数据!E$3,0),IF(AND($G913="正式版",$H913="中医诊所"),IFERROR(T913/同类汇总数据!E$4,0),IF(AND($G913="正式版",$H913="口腔诊所"),IFERROR(T913/同类汇总数据!E$5,0),IF(AND($G913="检查版",$H913="中西医诊所"),IFERROR(T913/同类汇总数据!E$6,0),IF(AND($G913="检查版",$H913="中医诊所"),IFERROR(T913/同类汇总数据!E$7,0),IF(AND($G913="检查版",$H913="口腔诊所"),IFERROR(T913/同类汇总数据!E$8,0),IF(AND($G913="互联网版",$H913="中西医诊所"),IFERROR(T913/同类汇总数据!E$9,0),IF(AND($G913="互联网版",$H913="中医诊所"),IFERROR(T913/同类汇总数据!E$10,0),IF(AND($G913="互联网版",$H913="口腔诊所"),IFERROR(T913/同类汇总数据!E$11,0))))))))))</f>
        <v>3.41819876494297</v>
      </c>
      <c r="AG913" s="61">
        <f>IF(AND($G913="正式版",$H913="中西医诊所"),IFERROR(U913/同类汇总数据!F$3,0),IF(AND($G913="正式版",$H913="中医诊所"),IFERROR(U913/同类汇总数据!F$4,0),IF(AND($G913="正式版",$H913="口腔诊所"),IFERROR(U913/同类汇总数据!F$5,0),IF(AND($G913="检查版",$H913="中西医诊所"),IFERROR(U913/同类汇总数据!F$6,0),IF(AND($G913="检查版",$H913="中医诊所"),IFERROR(U913/同类汇总数据!F$7,0),IF(AND($G913="检查版",$H913="口腔诊所"),IFERROR(U913/同类汇总数据!F$8,0),IF(AND($G913="互联网版",$H913="中西医诊所"),IFERROR(U913/同类汇总数据!F$9,0),IF(AND($G913="互联网版",$H913="中医诊所"),IFERROR(U913/同类汇总数据!F$10,0),IF(AND($G913="互联网版",$H913="口腔诊所"),IFERROR(U913/同类汇总数据!F$11,0))))))))))</f>
        <v>3.37103858384616</v>
      </c>
      <c r="AH913" s="61">
        <f>IF(AND($G913="正式版",$H913="中西医诊所"),IFERROR(V913/同类汇总数据!G$3,0),IF(AND($G913="正式版",$H913="中医诊所"),IFERROR(V913/同类汇总数据!G$4,0),IF(AND($G913="正式版",$H913="口腔诊所"),IFERROR(V913/同类汇总数据!G$5,0),IF(AND($G913="检查版",$H913="中西医诊所"),IFERROR(V913/同类汇总数据!G$6,0),IF(AND($G913="检查版",$H913="中医诊所"),IFERROR(V913/同类汇总数据!G$7,0),IF(AND($G913="检查版",$H913="口腔诊所"),IFERROR(V913/同类汇总数据!G$8,0),IF(AND($G913="互联网版",$H913="中西医诊所"),IFERROR(V913/同类汇总数据!G$9,0),IF(AND($G913="互联网版",$H913="中医诊所"),IFERROR(V913/同类汇总数据!G$10,0),IF(AND($G913="互联网版",$H913="口腔诊所"),IFERROR(V913/同类汇总数据!G$11,0))))))))))</f>
        <v>1.18902529651318</v>
      </c>
      <c r="AI913" s="61">
        <f>IF(AND($G913="正式版",$H913="中西医诊所"),IFERROR(W913/同类汇总数据!H$3,0),IF(AND($G913="正式版",$H913="中医诊所"),IFERROR(W913/同类汇总数据!H$4,0),IF(AND($G913="正式版",$H913="口腔诊所"),IFERROR(W913/同类汇总数据!H$5,0),IF(AND($G913="检查版",$H913="中西医诊所"),IFERROR(W913/同类汇总数据!H$6,0),IF(AND($G913="检查版",$H913="中医诊所"),IFERROR(W913/同类汇总数据!H$7,0),IF(AND($G913="检查版",$H913="口腔诊所"),IFERROR(W913/同类汇总数据!H$8,0),IF(AND($G913="互联网版",$H913="中西医诊所"),IFERROR(W913/同类汇总数据!H$9,0),IF(AND($G913="互联网版",$H913="中医诊所"),IFERROR(W913/同类汇总数据!H$10,0),IF(AND($G913="互联网版",$H913="口腔诊所"),IFERROR(W913/同类汇总数据!H$11,0))))))))))</f>
        <v>1.35596085675594</v>
      </c>
      <c r="AJ913" s="61">
        <f>IF(AND($G913="正式版",$H913="中西医诊所"),IFERROR(X913/同类汇总数据!I$3,0),IF(AND($G913="正式版",$H913="中医诊所"),IFERROR(X913/同类汇总数据!I$4,0),IF(AND($G913="正式版",$H913="口腔诊所"),IFERROR(X913/同类汇总数据!I$5,0),IF(AND($G913="检查版",$H913="中西医诊所"),IFERROR(X913/同类汇总数据!I$6,0),IF(AND($G913="检查版",$H913="中医诊所"),IFERROR(X913/同类汇总数据!I$7,0),IF(AND($G913="检查版",$H913="口腔诊所"),IFERROR(X913/同类汇总数据!I$8,0),IF(AND($G913="互联网版",$H913="中西医诊所"),IFERROR(X913/同类汇总数据!I$9,0),IF(AND($G913="互联网版",$H913="中医诊所"),IFERROR(X913/同类汇总数据!I$10,0),IF(AND($G913="互联网版",$H913="口腔诊所"),IFERROR(X913/同类汇总数据!I$11,0))))))))))</f>
        <v>1.57243894090815</v>
      </c>
      <c r="AK913" s="61">
        <f>IF(AND($G913="正式版",$H913="中西医诊所"),IFERROR(Y913/同类汇总数据!J$3,0),IF(AND($G913="正式版",$H913="中医诊所"),IFERROR(Y913/同类汇总数据!J$4,0),IF(AND($G913="正式版",$H913="口腔诊所"),IFERROR(Y913/同类汇总数据!J$5,0),IF(AND($G913="检查版",$H913="中西医诊所"),IFERROR(Y913/同类汇总数据!J$6,0),IF(AND($G913="检查版",$H913="中医诊所"),IFERROR(Y913/同类汇总数据!J$7,0),IF(AND($G913="检查版",$H913="口腔诊所"),IFERROR(Y913/同类汇总数据!J$8,0),IF(AND($G913="互联网版",$H913="中西医诊所"),IFERROR(Y913/同类汇总数据!J$9,0),IF(AND($G913="互联网版",$H913="中医诊所"),IFERROR(Y913/同类汇总数据!J$10,0),IF(AND($G913="互联网版",$H913="口腔诊所"),IFERROR(Y913/同类汇总数据!J$11,0))))))))))</f>
        <v>1.58124076197733</v>
      </c>
      <c r="AL913" s="62" t="str">
        <f ca="1" t="shared" si="258"/>
        <v>-</v>
      </c>
      <c r="AM913" s="62" t="str">
        <f t="shared" si="259"/>
        <v>高于同行100%</v>
      </c>
      <c r="AN913" s="5" t="str">
        <f t="shared" si="260"/>
        <v>高于同行20%</v>
      </c>
      <c r="AO913" s="63">
        <f t="shared" si="261"/>
        <v>46104.369525463</v>
      </c>
      <c r="AP913" s="5" t="str">
        <f t="shared" si="262"/>
        <v/>
      </c>
      <c r="AQ913" s="60">
        <v>45638.8658614468</v>
      </c>
    </row>
    <row r="914" ht="17" spans="1:43">
      <c r="A914" s="5">
        <f t="shared" si="263"/>
        <v>911</v>
      </c>
      <c r="B914" s="55" t="str">
        <f t="shared" si="255"/>
        <v>连续三月交易上升</v>
      </c>
      <c r="C914" s="2" t="str">
        <f t="shared" si="256"/>
        <v/>
      </c>
      <c r="D914" s="56" t="str">
        <f t="shared" si="257"/>
        <v>-</v>
      </c>
      <c r="E914" s="84" t="s">
        <v>2449</v>
      </c>
      <c r="F914" s="58">
        <v>45641.8367513079</v>
      </c>
      <c r="G914" s="59" t="s">
        <v>38</v>
      </c>
      <c r="H914" s="59" t="s">
        <v>39</v>
      </c>
      <c r="I914" s="59" t="s">
        <v>40</v>
      </c>
      <c r="J914" s="59" t="s">
        <v>280</v>
      </c>
      <c r="K914" s="59" t="s">
        <v>2450</v>
      </c>
      <c r="L914" s="59"/>
      <c r="M914" s="60">
        <v>46104.3642939815</v>
      </c>
      <c r="N914" s="60">
        <v>46104.3830498264</v>
      </c>
      <c r="O914" s="60"/>
      <c r="P914" s="60">
        <v>46100.675248287</v>
      </c>
      <c r="Q914" s="60">
        <v>46104.3830835995</v>
      </c>
      <c r="R914" s="59">
        <v>11475.99</v>
      </c>
      <c r="S914" s="59">
        <v>55522.26</v>
      </c>
      <c r="T914" s="59">
        <v>140798.56</v>
      </c>
      <c r="U914" s="59">
        <v>126609.2</v>
      </c>
      <c r="V914" s="59">
        <v>130</v>
      </c>
      <c r="W914" s="59">
        <v>509</v>
      </c>
      <c r="X914" s="59">
        <v>1331</v>
      </c>
      <c r="Y914" s="59">
        <v>1190</v>
      </c>
      <c r="Z914" s="59">
        <v>179.7796</v>
      </c>
      <c r="AA914" s="59">
        <v>0.5792077546</v>
      </c>
      <c r="AB914" s="59">
        <v>-0.2984895646</v>
      </c>
      <c r="AC914" s="59">
        <v>-0.1089970181</v>
      </c>
      <c r="AD914" s="61">
        <f>IF(AND($G914="正式版",$H914="中西医诊所"),IFERROR(R914/同类汇总数据!C$3,0),IF(AND($G914="正式版",$H914="中医诊所"),IFERROR(R914/同类汇总数据!C$4,0),IF(AND($G914="正式版",$H914="口腔诊所"),IFERROR(R914/同类汇总数据!C$5,0),IF(AND($G914="检查版",$H914="中西医诊所"),IFERROR(R914/同类汇总数据!C$6,0),IF(AND($G914="检查版",$H914="中医诊所"),IFERROR(R914/同类汇总数据!C$7,0),IF(AND($G914="检查版",$H914="口腔诊所"),IFERROR(R914/同类汇总数据!C$8,0),IF(AND($G914="互联网版",$H914="中西医诊所"),IFERROR(R914/同类汇总数据!C$9,0),IF(AND($G914="互联网版",$H914="中医诊所"),IFERROR(R914/同类汇总数据!C$10,0),IF(AND($G914="互联网版",$H914="口腔诊所"),IFERROR(R914/同类汇总数据!C$11,0))))))))))</f>
        <v>1.25396645260813</v>
      </c>
      <c r="AE914" s="61">
        <f>IF(AND($G914="正式版",$H914="中西医诊所"),IFERROR(S914/同类汇总数据!D$3,0),IF(AND($G914="正式版",$H914="中医诊所"),IFERROR(S914/同类汇总数据!D$4,0),IF(AND($G914="正式版",$H914="口腔诊所"),IFERROR(S914/同类汇总数据!D$5,0),IF(AND($G914="检查版",$H914="中西医诊所"),IFERROR(S914/同类汇总数据!D$6,0),IF(AND($G914="检查版",$H914="中医诊所"),IFERROR(S914/同类汇总数据!D$7,0),IF(AND($G914="检查版",$H914="口腔诊所"),IFERROR(S914/同类汇总数据!D$8,0),IF(AND($G914="互联网版",$H914="中西医诊所"),IFERROR(S914/同类汇总数据!D$9,0),IF(AND($G914="互联网版",$H914="中医诊所"),IFERROR(S914/同类汇总数据!D$10,0),IF(AND($G914="互联网版",$H914="口腔诊所"),IFERROR(S914/同类汇总数据!D$11,0))))))))))</f>
        <v>1.52183723076705</v>
      </c>
      <c r="AF914" s="61">
        <f>IF(AND($G914="正式版",$H914="中西医诊所"),IFERROR(T914/同类汇总数据!E$3,0),IF(AND($G914="正式版",$H914="中医诊所"),IFERROR(T914/同类汇总数据!E$4,0),IF(AND($G914="正式版",$H914="口腔诊所"),IFERROR(T914/同类汇总数据!E$5,0),IF(AND($G914="检查版",$H914="中西医诊所"),IFERROR(T914/同类汇总数据!E$6,0),IF(AND($G914="检查版",$H914="中医诊所"),IFERROR(T914/同类汇总数据!E$7,0),IF(AND($G914="检查版",$H914="口腔诊所"),IFERROR(T914/同类汇总数据!E$8,0),IF(AND($G914="互联网版",$H914="中西医诊所"),IFERROR(T914/同类汇总数据!E$9,0),IF(AND($G914="互联网版",$H914="中医诊所"),IFERROR(T914/同类汇总数据!E$10,0),IF(AND($G914="互联网版",$H914="口腔诊所"),IFERROR(T914/同类汇总数据!E$11,0))))))))))</f>
        <v>1.29035425806646</v>
      </c>
      <c r="AG914" s="61">
        <f>IF(AND($G914="正式版",$H914="中西医诊所"),IFERROR(U914/同类汇总数据!F$3,0),IF(AND($G914="正式版",$H914="中医诊所"),IFERROR(U914/同类汇总数据!F$4,0),IF(AND($G914="正式版",$H914="口腔诊所"),IFERROR(U914/同类汇总数据!F$5,0),IF(AND($G914="检查版",$H914="中西医诊所"),IFERROR(U914/同类汇总数据!F$6,0),IF(AND($G914="检查版",$H914="中医诊所"),IFERROR(U914/同类汇总数据!F$7,0),IF(AND($G914="检查版",$H914="口腔诊所"),IFERROR(U914/同类汇总数据!F$8,0),IF(AND($G914="互联网版",$H914="中西医诊所"),IFERROR(U914/同类汇总数据!F$9,0),IF(AND($G914="互联网版",$H914="中医诊所"),IFERROR(U914/同类汇总数据!F$10,0),IF(AND($G914="互联网版",$H914="口腔诊所"),IFERROR(U914/同类汇总数据!F$11,0))))))))))</f>
        <v>1.31990203096952</v>
      </c>
      <c r="AH914" s="61">
        <f>IF(AND($G914="正式版",$H914="中西医诊所"),IFERROR(V914/同类汇总数据!G$3,0),IF(AND($G914="正式版",$H914="中医诊所"),IFERROR(V914/同类汇总数据!G$4,0),IF(AND($G914="正式版",$H914="口腔诊所"),IFERROR(V914/同类汇总数据!G$5,0),IF(AND($G914="检查版",$H914="中西医诊所"),IFERROR(V914/同类汇总数据!G$6,0),IF(AND($G914="检查版",$H914="中医诊所"),IFERROR(V914/同类汇总数据!G$7,0),IF(AND($G914="检查版",$H914="口腔诊所"),IFERROR(V914/同类汇总数据!G$8,0),IF(AND($G914="互联网版",$H914="中西医诊所"),IFERROR(V914/同类汇总数据!G$9,0),IF(AND($G914="互联网版",$H914="中医诊所"),IFERROR(V914/同类汇总数据!G$10,0),IF(AND($G914="互联网版",$H914="口腔诊所"),IFERROR(V914/同类汇总数据!G$11,0))))))))))</f>
        <v>1.37129210526038</v>
      </c>
      <c r="AI914" s="61">
        <f>IF(AND($G914="正式版",$H914="中西医诊所"),IFERROR(W914/同类汇总数据!H$3,0),IF(AND($G914="正式版",$H914="中医诊所"),IFERROR(W914/同类汇总数据!H$4,0),IF(AND($G914="正式版",$H914="口腔诊所"),IFERROR(W914/同类汇总数据!H$5,0),IF(AND($G914="检查版",$H914="中西医诊所"),IFERROR(W914/同类汇总数据!H$6,0),IF(AND($G914="检查版",$H914="中医诊所"),IFERROR(W914/同类汇总数据!H$7,0),IF(AND($G914="检查版",$H914="口腔诊所"),IFERROR(W914/同类汇总数据!H$8,0),IF(AND($G914="互联网版",$H914="中西医诊所"),IFERROR(W914/同类汇总数据!H$9,0),IF(AND($G914="互联网版",$H914="中医诊所"),IFERROR(W914/同类汇总数据!H$10,0),IF(AND($G914="互联网版",$H914="口腔诊所"),IFERROR(W914/同类汇总数据!H$11,0))))))))))</f>
        <v>1.39211619165146</v>
      </c>
      <c r="AJ914" s="61">
        <f>IF(AND($G914="正式版",$H914="中西医诊所"),IFERROR(X914/同类汇总数据!I$3,0),IF(AND($G914="正式版",$H914="中医诊所"),IFERROR(X914/同类汇总数据!I$4,0),IF(AND($G914="正式版",$H914="口腔诊所"),IFERROR(X914/同类汇总数据!I$5,0),IF(AND($G914="检查版",$H914="中西医诊所"),IFERROR(X914/同类汇总数据!I$6,0),IF(AND($G914="检查版",$H914="中医诊所"),IFERROR(X914/同类汇总数据!I$7,0),IF(AND($G914="检查版",$H914="口腔诊所"),IFERROR(X914/同类汇总数据!I$8,0),IF(AND($G914="互联网版",$H914="中西医诊所"),IFERROR(X914/同类汇总数据!I$9,0),IF(AND($G914="互联网版",$H914="中医诊所"),IFERROR(X914/同类汇总数据!I$10,0),IF(AND($G914="互联网版",$H914="口腔诊所"),IFERROR(X914/同类汇总数据!I$11,0))))))))))</f>
        <v>1.17692841843546</v>
      </c>
      <c r="AK914" s="61">
        <f>IF(AND($G914="正式版",$H914="中西医诊所"),IFERROR(Y914/同类汇总数据!J$3,0),IF(AND($G914="正式版",$H914="中医诊所"),IFERROR(Y914/同类汇总数据!J$4,0),IF(AND($G914="正式版",$H914="口腔诊所"),IFERROR(Y914/同类汇总数据!J$5,0),IF(AND($G914="检查版",$H914="中西医诊所"),IFERROR(Y914/同类汇总数据!J$6,0),IF(AND($G914="检查版",$H914="中医诊所"),IFERROR(Y914/同类汇总数据!J$7,0),IF(AND($G914="检查版",$H914="口腔诊所"),IFERROR(Y914/同类汇总数据!J$8,0),IF(AND($G914="互联网版",$H914="中西医诊所"),IFERROR(Y914/同类汇总数据!J$9,0),IF(AND($G914="互联网版",$H914="中医诊所"),IFERROR(Y914/同类汇总数据!J$10,0),IF(AND($G914="互联网版",$H914="口腔诊所"),IFERROR(Y914/同类汇总数据!J$11,0))))))))))</f>
        <v>1.18906967188871</v>
      </c>
      <c r="AL914" s="62" t="str">
        <f ca="1" t="shared" si="258"/>
        <v>-</v>
      </c>
      <c r="AM914" s="62" t="str">
        <f t="shared" si="259"/>
        <v>高于同行150%</v>
      </c>
      <c r="AN914" s="5" t="str">
        <f t="shared" si="260"/>
        <v>高于同行20%</v>
      </c>
      <c r="AO914" s="63">
        <f t="shared" si="261"/>
        <v>46104.3830835995</v>
      </c>
      <c r="AP914" s="5" t="str">
        <f t="shared" si="262"/>
        <v/>
      </c>
      <c r="AQ914" s="60">
        <v>45638.8670294792</v>
      </c>
    </row>
    <row r="915" ht="17" spans="1:43">
      <c r="A915" s="5">
        <f t="shared" si="263"/>
        <v>912</v>
      </c>
      <c r="B915" s="55" t="str">
        <f t="shared" si="255"/>
        <v>无交易</v>
      </c>
      <c r="C915" s="2" t="str">
        <f t="shared" si="256"/>
        <v/>
      </c>
      <c r="D915" s="56" t="str">
        <f t="shared" si="257"/>
        <v>流失</v>
      </c>
      <c r="E915" s="84" t="s">
        <v>2451</v>
      </c>
      <c r="F915" s="58">
        <v>45642.5723419676</v>
      </c>
      <c r="G915" s="59" t="s">
        <v>1389</v>
      </c>
      <c r="H915" s="59" t="s">
        <v>39</v>
      </c>
      <c r="I915" s="59" t="s">
        <v>2452</v>
      </c>
      <c r="J915" s="59" t="s">
        <v>2453</v>
      </c>
      <c r="K915" s="59"/>
      <c r="L915" s="59" t="s">
        <v>2454</v>
      </c>
      <c r="M915" s="60">
        <v>45642.6731944444</v>
      </c>
      <c r="N915" s="60"/>
      <c r="O915" s="60"/>
      <c r="P915" s="60"/>
      <c r="Q915" s="60"/>
      <c r="R915" s="59"/>
      <c r="S915" s="59"/>
      <c r="T915" s="59"/>
      <c r="U915" s="59"/>
      <c r="V915" s="59"/>
      <c r="W915" s="59"/>
      <c r="X915" s="59"/>
      <c r="Y915" s="59"/>
      <c r="Z915" s="59"/>
      <c r="AA915" s="59"/>
      <c r="AB915" s="59"/>
      <c r="AC915" s="59"/>
      <c r="AD915" s="61">
        <f>IF(AND($G915="正式版",$H915="中西医诊所"),IFERROR(R915/同类汇总数据!C$3,0),IF(AND($G915="正式版",$H915="中医诊所"),IFERROR(R915/同类汇总数据!C$4,0),IF(AND($G915="正式版",$H915="口腔诊所"),IFERROR(R915/同类汇总数据!C$5,0),IF(AND($G915="检查版",$H915="中西医诊所"),IFERROR(R915/同类汇总数据!C$6,0),IF(AND($G915="检查版",$H915="中医诊所"),IFERROR(R915/同类汇总数据!C$7,0),IF(AND($G915="检查版",$H915="口腔诊所"),IFERROR(R915/同类汇总数据!C$8,0),IF(AND($G915="互联网版",$H915="中西医诊所"),IFERROR(R915/同类汇总数据!C$9,0),IF(AND($G915="互联网版",$H915="中医诊所"),IFERROR(R915/同类汇总数据!C$10,0),IF(AND($G915="互联网版",$H915="口腔诊所"),IFERROR(R915/同类汇总数据!C$11,0))))))))))</f>
        <v>0</v>
      </c>
      <c r="AE915" s="61">
        <f>IF(AND($G915="正式版",$H915="中西医诊所"),IFERROR(S915/同类汇总数据!D$3,0),IF(AND($G915="正式版",$H915="中医诊所"),IFERROR(S915/同类汇总数据!D$4,0),IF(AND($G915="正式版",$H915="口腔诊所"),IFERROR(S915/同类汇总数据!D$5,0),IF(AND($G915="检查版",$H915="中西医诊所"),IFERROR(S915/同类汇总数据!D$6,0),IF(AND($G915="检查版",$H915="中医诊所"),IFERROR(S915/同类汇总数据!D$7,0),IF(AND($G915="检查版",$H915="口腔诊所"),IFERROR(S915/同类汇总数据!D$8,0),IF(AND($G915="互联网版",$H915="中西医诊所"),IFERROR(S915/同类汇总数据!D$9,0),IF(AND($G915="互联网版",$H915="中医诊所"),IFERROR(S915/同类汇总数据!D$10,0),IF(AND($G915="互联网版",$H915="口腔诊所"),IFERROR(S915/同类汇总数据!D$11,0))))))))))</f>
        <v>0</v>
      </c>
      <c r="AF915" s="61">
        <f>IF(AND($G915="正式版",$H915="中西医诊所"),IFERROR(T915/同类汇总数据!E$3,0),IF(AND($G915="正式版",$H915="中医诊所"),IFERROR(T915/同类汇总数据!E$4,0),IF(AND($G915="正式版",$H915="口腔诊所"),IFERROR(T915/同类汇总数据!E$5,0),IF(AND($G915="检查版",$H915="中西医诊所"),IFERROR(T915/同类汇总数据!E$6,0),IF(AND($G915="检查版",$H915="中医诊所"),IFERROR(T915/同类汇总数据!E$7,0),IF(AND($G915="检查版",$H915="口腔诊所"),IFERROR(T915/同类汇总数据!E$8,0),IF(AND($G915="互联网版",$H915="中西医诊所"),IFERROR(T915/同类汇总数据!E$9,0),IF(AND($G915="互联网版",$H915="中医诊所"),IFERROR(T915/同类汇总数据!E$10,0),IF(AND($G915="互联网版",$H915="口腔诊所"),IFERROR(T915/同类汇总数据!E$11,0))))))))))</f>
        <v>0</v>
      </c>
      <c r="AG915" s="61">
        <f>IF(AND($G915="正式版",$H915="中西医诊所"),IFERROR(U915/同类汇总数据!F$3,0),IF(AND($G915="正式版",$H915="中医诊所"),IFERROR(U915/同类汇总数据!F$4,0),IF(AND($G915="正式版",$H915="口腔诊所"),IFERROR(U915/同类汇总数据!F$5,0),IF(AND($G915="检查版",$H915="中西医诊所"),IFERROR(U915/同类汇总数据!F$6,0),IF(AND($G915="检查版",$H915="中医诊所"),IFERROR(U915/同类汇总数据!F$7,0),IF(AND($G915="检查版",$H915="口腔诊所"),IFERROR(U915/同类汇总数据!F$8,0),IF(AND($G915="互联网版",$H915="中西医诊所"),IFERROR(U915/同类汇总数据!F$9,0),IF(AND($G915="互联网版",$H915="中医诊所"),IFERROR(U915/同类汇总数据!F$10,0),IF(AND($G915="互联网版",$H915="口腔诊所"),IFERROR(U915/同类汇总数据!F$11,0))))))))))</f>
        <v>0</v>
      </c>
      <c r="AH915" s="61">
        <f>IF(AND($G915="正式版",$H915="中西医诊所"),IFERROR(V915/同类汇总数据!G$3,0),IF(AND($G915="正式版",$H915="中医诊所"),IFERROR(V915/同类汇总数据!G$4,0),IF(AND($G915="正式版",$H915="口腔诊所"),IFERROR(V915/同类汇总数据!G$5,0),IF(AND($G915="检查版",$H915="中西医诊所"),IFERROR(V915/同类汇总数据!G$6,0),IF(AND($G915="检查版",$H915="中医诊所"),IFERROR(V915/同类汇总数据!G$7,0),IF(AND($G915="检查版",$H915="口腔诊所"),IFERROR(V915/同类汇总数据!G$8,0),IF(AND($G915="互联网版",$H915="中西医诊所"),IFERROR(V915/同类汇总数据!G$9,0),IF(AND($G915="互联网版",$H915="中医诊所"),IFERROR(V915/同类汇总数据!G$10,0),IF(AND($G915="互联网版",$H915="口腔诊所"),IFERROR(V915/同类汇总数据!G$11,0))))))))))</f>
        <v>0</v>
      </c>
      <c r="AI915" s="61">
        <f>IF(AND($G915="正式版",$H915="中西医诊所"),IFERROR(W915/同类汇总数据!H$3,0),IF(AND($G915="正式版",$H915="中医诊所"),IFERROR(W915/同类汇总数据!H$4,0),IF(AND($G915="正式版",$H915="口腔诊所"),IFERROR(W915/同类汇总数据!H$5,0),IF(AND($G915="检查版",$H915="中西医诊所"),IFERROR(W915/同类汇总数据!H$6,0),IF(AND($G915="检查版",$H915="中医诊所"),IFERROR(W915/同类汇总数据!H$7,0),IF(AND($G915="检查版",$H915="口腔诊所"),IFERROR(W915/同类汇总数据!H$8,0),IF(AND($G915="互联网版",$H915="中西医诊所"),IFERROR(W915/同类汇总数据!H$9,0),IF(AND($G915="互联网版",$H915="中医诊所"),IFERROR(W915/同类汇总数据!H$10,0),IF(AND($G915="互联网版",$H915="口腔诊所"),IFERROR(W915/同类汇总数据!H$11,0))))))))))</f>
        <v>0</v>
      </c>
      <c r="AJ915" s="61">
        <f>IF(AND($G915="正式版",$H915="中西医诊所"),IFERROR(X915/同类汇总数据!I$3,0),IF(AND($G915="正式版",$H915="中医诊所"),IFERROR(X915/同类汇总数据!I$4,0),IF(AND($G915="正式版",$H915="口腔诊所"),IFERROR(X915/同类汇总数据!I$5,0),IF(AND($G915="检查版",$H915="中西医诊所"),IFERROR(X915/同类汇总数据!I$6,0),IF(AND($G915="检查版",$H915="中医诊所"),IFERROR(X915/同类汇总数据!I$7,0),IF(AND($G915="检查版",$H915="口腔诊所"),IFERROR(X915/同类汇总数据!I$8,0),IF(AND($G915="互联网版",$H915="中西医诊所"),IFERROR(X915/同类汇总数据!I$9,0),IF(AND($G915="互联网版",$H915="中医诊所"),IFERROR(X915/同类汇总数据!I$10,0),IF(AND($G915="互联网版",$H915="口腔诊所"),IFERROR(X915/同类汇总数据!I$11,0))))))))))</f>
        <v>0</v>
      </c>
      <c r="AK915" s="61">
        <f>IF(AND($G915="正式版",$H915="中西医诊所"),IFERROR(Y915/同类汇总数据!J$3,0),IF(AND($G915="正式版",$H915="中医诊所"),IFERROR(Y915/同类汇总数据!J$4,0),IF(AND($G915="正式版",$H915="口腔诊所"),IFERROR(Y915/同类汇总数据!J$5,0),IF(AND($G915="检查版",$H915="中西医诊所"),IFERROR(Y915/同类汇总数据!J$6,0),IF(AND($G915="检查版",$H915="中医诊所"),IFERROR(Y915/同类汇总数据!J$7,0),IF(AND($G915="检查版",$H915="口腔诊所"),IFERROR(Y915/同类汇总数据!J$8,0),IF(AND($G915="互联网版",$H915="中西医诊所"),IFERROR(Y915/同类汇总数据!J$9,0),IF(AND($G915="互联网版",$H915="中医诊所"),IFERROR(Y915/同类汇总数据!J$10,0),IF(AND($G915="互联网版",$H915="口腔诊所"),IFERROR(Y915/同类汇总数据!J$11,0))))))))))</f>
        <v>0</v>
      </c>
      <c r="AL915" s="62" t="str">
        <f ca="1" t="shared" si="258"/>
        <v>今年内未操作</v>
      </c>
      <c r="AM915" s="62" t="str">
        <f t="shared" si="259"/>
        <v>低于同行20%</v>
      </c>
      <c r="AN915" s="5" t="str">
        <f t="shared" si="260"/>
        <v>低于同行20%</v>
      </c>
      <c r="AO915" s="63">
        <f t="shared" si="261"/>
        <v>45642.6731944444</v>
      </c>
      <c r="AP915" s="5" t="str">
        <f t="shared" si="262"/>
        <v/>
      </c>
      <c r="AQ915" s="60">
        <v>45639.4610812384</v>
      </c>
    </row>
    <row r="916" ht="17" spans="1:43">
      <c r="A916" s="5">
        <f t="shared" si="263"/>
        <v>913</v>
      </c>
      <c r="B916" s="55" t="str">
        <f t="shared" si="255"/>
        <v>连续三月交易上升</v>
      </c>
      <c r="C916" s="2" t="str">
        <f t="shared" si="256"/>
        <v/>
      </c>
      <c r="D916" s="56" t="str">
        <f t="shared" si="257"/>
        <v>-</v>
      </c>
      <c r="E916" s="84" t="s">
        <v>2455</v>
      </c>
      <c r="F916" s="58">
        <v>45642.7693556018</v>
      </c>
      <c r="G916" s="59" t="s">
        <v>38</v>
      </c>
      <c r="H916" s="59" t="s">
        <v>39</v>
      </c>
      <c r="I916" s="59" t="s">
        <v>40</v>
      </c>
      <c r="J916" s="59" t="s">
        <v>75</v>
      </c>
      <c r="K916" s="59" t="s">
        <v>2456</v>
      </c>
      <c r="L916" s="59" t="s">
        <v>2457</v>
      </c>
      <c r="M916" s="60">
        <v>46104.3835300926</v>
      </c>
      <c r="N916" s="60">
        <v>46103.5926841667</v>
      </c>
      <c r="O916" s="60"/>
      <c r="P916" s="60">
        <v>46101.564948588</v>
      </c>
      <c r="Q916" s="60">
        <v>46104.3861354051</v>
      </c>
      <c r="R916" s="59">
        <v>3123.08</v>
      </c>
      <c r="S916" s="59">
        <v>11792.18</v>
      </c>
      <c r="T916" s="59">
        <v>40682.76</v>
      </c>
      <c r="U916" s="59">
        <v>33742.72</v>
      </c>
      <c r="V916" s="59">
        <v>14</v>
      </c>
      <c r="W916" s="59">
        <v>73</v>
      </c>
      <c r="X916" s="59">
        <v>196</v>
      </c>
      <c r="Y916" s="59">
        <v>176</v>
      </c>
      <c r="Z916" s="59">
        <v>301.2742857143</v>
      </c>
      <c r="AA916" s="59">
        <v>0.7008426196</v>
      </c>
      <c r="AB916" s="59">
        <v>-0.6842464331</v>
      </c>
      <c r="AC916" s="59">
        <v>-0.2815660284</v>
      </c>
      <c r="AD916" s="61">
        <f>IF(AND($G916="正式版",$H916="中西医诊所"),IFERROR(R916/同类汇总数据!C$3,0),IF(AND($G916="正式版",$H916="中医诊所"),IFERROR(R916/同类汇总数据!C$4,0),IF(AND($G916="正式版",$H916="口腔诊所"),IFERROR(R916/同类汇总数据!C$5,0),IF(AND($G916="检查版",$H916="中西医诊所"),IFERROR(R916/同类汇总数据!C$6,0),IF(AND($G916="检查版",$H916="中医诊所"),IFERROR(R916/同类汇总数据!C$7,0),IF(AND($G916="检查版",$H916="口腔诊所"),IFERROR(R916/同类汇总数据!C$8,0),IF(AND($G916="互联网版",$H916="中西医诊所"),IFERROR(R916/同类汇总数据!C$9,0),IF(AND($G916="互联网版",$H916="中医诊所"),IFERROR(R916/同类汇总数据!C$10,0),IF(AND($G916="互联网版",$H916="口腔诊所"),IFERROR(R916/同类汇总数据!C$11,0))))))))))</f>
        <v>0.341254876382029</v>
      </c>
      <c r="AE916" s="61">
        <f>IF(AND($G916="正式版",$H916="中西医诊所"),IFERROR(S916/同类汇总数据!D$3,0),IF(AND($G916="正式版",$H916="中医诊所"),IFERROR(S916/同类汇总数据!D$4,0),IF(AND($G916="正式版",$H916="口腔诊所"),IFERROR(S916/同类汇总数据!D$5,0),IF(AND($G916="检查版",$H916="中西医诊所"),IFERROR(S916/同类汇总数据!D$6,0),IF(AND($G916="检查版",$H916="中医诊所"),IFERROR(S916/同类汇总数据!D$7,0),IF(AND($G916="检查版",$H916="口腔诊所"),IFERROR(S916/同类汇总数据!D$8,0),IF(AND($G916="互联网版",$H916="中西医诊所"),IFERROR(S916/同类汇总数据!D$9,0),IF(AND($G916="互联网版",$H916="中医诊所"),IFERROR(S916/同类汇总数据!D$10,0),IF(AND($G916="互联网版",$H916="口腔诊所"),IFERROR(S916/同类汇总数据!D$11,0))))))))))</f>
        <v>0.323217724853178</v>
      </c>
      <c r="AF916" s="61">
        <f>IF(AND($G916="正式版",$H916="中西医诊所"),IFERROR(T916/同类汇总数据!E$3,0),IF(AND($G916="正式版",$H916="中医诊所"),IFERROR(T916/同类汇总数据!E$4,0),IF(AND($G916="正式版",$H916="口腔诊所"),IFERROR(T916/同类汇总数据!E$5,0),IF(AND($G916="检查版",$H916="中西医诊所"),IFERROR(T916/同类汇总数据!E$6,0),IF(AND($G916="检查版",$H916="中医诊所"),IFERROR(T916/同类汇总数据!E$7,0),IF(AND($G916="检查版",$H916="口腔诊所"),IFERROR(T916/同类汇总数据!E$8,0),IF(AND($G916="互联网版",$H916="中西医诊所"),IFERROR(T916/同类汇总数据!E$9,0),IF(AND($G916="互联网版",$H916="中医诊所"),IFERROR(T916/同类汇总数据!E$10,0),IF(AND($G916="互联网版",$H916="口腔诊所"),IFERROR(T916/同类汇总数据!E$11,0))))))))))</f>
        <v>0.372838845765865</v>
      </c>
      <c r="AG916" s="61">
        <f>IF(AND($G916="正式版",$H916="中西医诊所"),IFERROR(U916/同类汇总数据!F$3,0),IF(AND($G916="正式版",$H916="中医诊所"),IFERROR(U916/同类汇总数据!F$4,0),IF(AND($G916="正式版",$H916="口腔诊所"),IFERROR(U916/同类汇总数据!F$5,0),IF(AND($G916="检查版",$H916="中西医诊所"),IFERROR(U916/同类汇总数据!F$6,0),IF(AND($G916="检查版",$H916="中医诊所"),IFERROR(U916/同类汇总数据!F$7,0),IF(AND($G916="检查版",$H916="口腔诊所"),IFERROR(U916/同类汇总数据!F$8,0),IF(AND($G916="互联网版",$H916="中西医诊所"),IFERROR(U916/同类汇总数据!F$9,0),IF(AND($G916="互联网版",$H916="中医诊所"),IFERROR(U916/同类汇总数据!F$10,0),IF(AND($G916="互联网版",$H916="口腔诊所"),IFERROR(U916/同类汇总数据!F$11,0))))))))))</f>
        <v>0.35176815475049</v>
      </c>
      <c r="AH916" s="61">
        <f>IF(AND($G916="正式版",$H916="中西医诊所"),IFERROR(V916/同类汇总数据!G$3,0),IF(AND($G916="正式版",$H916="中医诊所"),IFERROR(V916/同类汇总数据!G$4,0),IF(AND($G916="正式版",$H916="口腔诊所"),IFERROR(V916/同类汇总数据!G$5,0),IF(AND($G916="检查版",$H916="中西医诊所"),IFERROR(V916/同类汇总数据!G$6,0),IF(AND($G916="检查版",$H916="中医诊所"),IFERROR(V916/同类汇总数据!G$7,0),IF(AND($G916="检查版",$H916="口腔诊所"),IFERROR(V916/同类汇总数据!G$8,0),IF(AND($G916="互联网版",$H916="中西医诊所"),IFERROR(V916/同类汇总数据!G$9,0),IF(AND($G916="互联网版",$H916="中医诊所"),IFERROR(V916/同类汇总数据!G$10,0),IF(AND($G916="互联网版",$H916="口腔诊所"),IFERROR(V916/同类汇总数据!G$11,0))))))))))</f>
        <v>0.147677611335733</v>
      </c>
      <c r="AI916" s="61">
        <f>IF(AND($G916="正式版",$H916="中西医诊所"),IFERROR(W916/同类汇总数据!H$3,0),IF(AND($G916="正式版",$H916="中医诊所"),IFERROR(W916/同类汇总数据!H$4,0),IF(AND($G916="正式版",$H916="口腔诊所"),IFERROR(W916/同类汇总数据!H$5,0),IF(AND($G916="检查版",$H916="中西医诊所"),IFERROR(W916/同类汇总数据!H$6,0),IF(AND($G916="检查版",$H916="中医诊所"),IFERROR(W916/同类汇总数据!H$7,0),IF(AND($G916="检查版",$H916="口腔诊所"),IFERROR(W916/同类汇总数据!H$8,0),IF(AND($G916="互联网版",$H916="中西医诊所"),IFERROR(W916/同类汇总数据!H$9,0),IF(AND($G916="互联网版",$H916="中医诊所"),IFERROR(W916/同类汇总数据!H$10,0),IF(AND($G916="互联网版",$H916="口腔诊所"),IFERROR(W916/同类汇总数据!H$11,0))))))))))</f>
        <v>0.199655170904826</v>
      </c>
      <c r="AJ916" s="61">
        <f>IF(AND($G916="正式版",$H916="中西医诊所"),IFERROR(X916/同类汇总数据!I$3,0),IF(AND($G916="正式版",$H916="中医诊所"),IFERROR(X916/同类汇总数据!I$4,0),IF(AND($G916="正式版",$H916="口腔诊所"),IFERROR(X916/同类汇总数据!I$5,0),IF(AND($G916="检查版",$H916="中西医诊所"),IFERROR(X916/同类汇总数据!I$6,0),IF(AND($G916="检查版",$H916="中医诊所"),IFERROR(X916/同类汇总数据!I$7,0),IF(AND($G916="检查版",$H916="口腔诊所"),IFERROR(X916/同类汇总数据!I$8,0),IF(AND($G916="互联网版",$H916="中西医诊所"),IFERROR(X916/同类汇总数据!I$9,0),IF(AND($G916="互联网版",$H916="中医诊所"),IFERROR(X916/同类汇总数据!I$10,0),IF(AND($G916="互联网版",$H916="口腔诊所"),IFERROR(X916/同类汇总数据!I$11,0))))))))))</f>
        <v>0.17331177311296</v>
      </c>
      <c r="AK916" s="61">
        <f>IF(AND($G916="正式版",$H916="中西医诊所"),IFERROR(Y916/同类汇总数据!J$3,0),IF(AND($G916="正式版",$H916="中医诊所"),IFERROR(Y916/同类汇总数据!J$4,0),IF(AND($G916="正式版",$H916="口腔诊所"),IFERROR(Y916/同类汇总数据!J$5,0),IF(AND($G916="检查版",$H916="中西医诊所"),IFERROR(Y916/同类汇总数据!J$6,0),IF(AND($G916="检查版",$H916="中医诊所"),IFERROR(Y916/同类汇总数据!J$7,0),IF(AND($G916="检查版",$H916="口腔诊所"),IFERROR(Y916/同类汇总数据!J$8,0),IF(AND($G916="互联网版",$H916="中西医诊所"),IFERROR(Y916/同类汇总数据!J$9,0),IF(AND($G916="互联网版",$H916="中医诊所"),IFERROR(Y916/同类汇总数据!J$10,0),IF(AND($G916="互联网版",$H916="口腔诊所"),IFERROR(Y916/同类汇总数据!J$11,0))))))))))</f>
        <v>0.175862405254129</v>
      </c>
      <c r="AL916" s="62" t="str">
        <f ca="1" t="shared" si="258"/>
        <v>-</v>
      </c>
      <c r="AM916" s="62" t="str">
        <f t="shared" si="259"/>
        <v>低于同行50%</v>
      </c>
      <c r="AN916" s="5" t="str">
        <f t="shared" si="260"/>
        <v>低于同行20%</v>
      </c>
      <c r="AO916" s="63">
        <f t="shared" si="261"/>
        <v>46104.3861354051</v>
      </c>
      <c r="AP916" s="5" t="str">
        <f t="shared" si="262"/>
        <v/>
      </c>
      <c r="AQ916" s="60">
        <v>45639.6355350231</v>
      </c>
    </row>
    <row r="917" ht="17" spans="1:43">
      <c r="A917" s="5">
        <f t="shared" si="263"/>
        <v>914</v>
      </c>
      <c r="B917" s="55" t="str">
        <f t="shared" si="255"/>
        <v>连续三月交易上升</v>
      </c>
      <c r="C917" s="2" t="str">
        <f t="shared" si="256"/>
        <v/>
      </c>
      <c r="D917" s="56" t="str">
        <f t="shared" si="257"/>
        <v>-</v>
      </c>
      <c r="E917" s="84" t="s">
        <v>2458</v>
      </c>
      <c r="F917" s="58">
        <v>45642.7744094907</v>
      </c>
      <c r="G917" s="59" t="s">
        <v>38</v>
      </c>
      <c r="H917" s="59" t="s">
        <v>66</v>
      </c>
      <c r="I917" s="59" t="s">
        <v>40</v>
      </c>
      <c r="J917" s="59" t="s">
        <v>75</v>
      </c>
      <c r="K917" s="59" t="s">
        <v>2459</v>
      </c>
      <c r="L917" s="59" t="s">
        <v>140</v>
      </c>
      <c r="M917" s="60">
        <v>46101.4977314815</v>
      </c>
      <c r="N917" s="60">
        <v>46100.5494399653</v>
      </c>
      <c r="O917" s="60">
        <v>46100.5477119329</v>
      </c>
      <c r="P917" s="60"/>
      <c r="Q917" s="60">
        <v>46101.5569296181</v>
      </c>
      <c r="R917" s="59">
        <v>379.58</v>
      </c>
      <c r="S917" s="59">
        <v>1731.27</v>
      </c>
      <c r="T917" s="59">
        <v>2292.91</v>
      </c>
      <c r="U917" s="59">
        <v>2230.33</v>
      </c>
      <c r="V917" s="59">
        <v>15</v>
      </c>
      <c r="W917" s="59">
        <v>68</v>
      </c>
      <c r="X917" s="59">
        <v>111</v>
      </c>
      <c r="Y917" s="59">
        <v>103</v>
      </c>
      <c r="Z917" s="59">
        <v>54.3982926829</v>
      </c>
      <c r="AA917" s="59">
        <v>3.7978882607</v>
      </c>
      <c r="AB917" s="59">
        <v>0.7970119522</v>
      </c>
      <c r="AC917" s="59">
        <v>0.2804489223</v>
      </c>
      <c r="AD917" s="61">
        <f>IF(AND($G917="正式版",$H917="中西医诊所"),IFERROR(R917/同类汇总数据!C$3,0),IF(AND($G917="正式版",$H917="中医诊所"),IFERROR(R917/同类汇总数据!C$4,0),IF(AND($G917="正式版",$H917="口腔诊所"),IFERROR(R917/同类汇总数据!C$5,0),IF(AND($G917="检查版",$H917="中西医诊所"),IFERROR(R917/同类汇总数据!C$6,0),IF(AND($G917="检查版",$H917="中医诊所"),IFERROR(R917/同类汇总数据!C$7,0),IF(AND($G917="检查版",$H917="口腔诊所"),IFERROR(R917/同类汇总数据!C$8,0),IF(AND($G917="互联网版",$H917="中西医诊所"),IFERROR(R917/同类汇总数据!C$9,0),IF(AND($G917="互联网版",$H917="中医诊所"),IFERROR(R917/同类汇总数据!C$10,0),IF(AND($G917="互联网版",$H917="口腔诊所"),IFERROR(R917/同类汇总数据!C$11,0))))))))))</f>
        <v>0.0546393381530961</v>
      </c>
      <c r="AE917" s="61">
        <f>IF(AND($G917="正式版",$H917="中西医诊所"),IFERROR(S917/同类汇总数据!D$3,0),IF(AND($G917="正式版",$H917="中医诊所"),IFERROR(S917/同类汇总数据!D$4,0),IF(AND($G917="正式版",$H917="口腔诊所"),IFERROR(S917/同类汇总数据!D$5,0),IF(AND($G917="检查版",$H917="中西医诊所"),IFERROR(S917/同类汇总数据!D$6,0),IF(AND($G917="检查版",$H917="中医诊所"),IFERROR(S917/同类汇总数据!D$7,0),IF(AND($G917="检查版",$H917="口腔诊所"),IFERROR(S917/同类汇总数据!D$8,0),IF(AND($G917="互联网版",$H917="中西医诊所"),IFERROR(S917/同类汇总数据!D$9,0),IF(AND($G917="互联网版",$H917="中医诊所"),IFERROR(S917/同类汇总数据!D$10,0),IF(AND($G917="互联网版",$H917="口腔诊所"),IFERROR(S917/同类汇总数据!D$11,0))))))))))</f>
        <v>0.0642299183325487</v>
      </c>
      <c r="AF917" s="61">
        <f>IF(AND($G917="正式版",$H917="中西医诊所"),IFERROR(T917/同类汇总数据!E$3,0),IF(AND($G917="正式版",$H917="中医诊所"),IFERROR(T917/同类汇总数据!E$4,0),IF(AND($G917="正式版",$H917="口腔诊所"),IFERROR(T917/同类汇总数据!E$5,0),IF(AND($G917="检查版",$H917="中西医诊所"),IFERROR(T917/同类汇总数据!E$6,0),IF(AND($G917="检查版",$H917="中医诊所"),IFERROR(T917/同类汇总数据!E$7,0),IF(AND($G917="检查版",$H917="口腔诊所"),IFERROR(T917/同类汇总数据!E$8,0),IF(AND($G917="互联网版",$H917="中西医诊所"),IFERROR(T917/同类汇总数据!E$9,0),IF(AND($G917="互联网版",$H917="中医诊所"),IFERROR(T917/同类汇总数据!E$10,0),IF(AND($G917="互联网版",$H917="口腔诊所"),IFERROR(T917/同类汇总数据!E$11,0))))))))))</f>
        <v>0.0294625014474865</v>
      </c>
      <c r="AG917" s="61">
        <f>IF(AND($G917="正式版",$H917="中西医诊所"),IFERROR(U917/同类汇总数据!F$3,0),IF(AND($G917="正式版",$H917="中医诊所"),IFERROR(U917/同类汇总数据!F$4,0),IF(AND($G917="正式版",$H917="口腔诊所"),IFERROR(U917/同类汇总数据!F$5,0),IF(AND($G917="检查版",$H917="中西医诊所"),IFERROR(U917/同类汇总数据!F$6,0),IF(AND($G917="检查版",$H917="中医诊所"),IFERROR(U917/同类汇总数据!F$7,0),IF(AND($G917="检查版",$H917="口腔诊所"),IFERROR(U917/同类汇总数据!F$8,0),IF(AND($G917="互联网版",$H917="中西医诊所"),IFERROR(U917/同类汇总数据!F$9,0),IF(AND($G917="互联网版",$H917="中医诊所"),IFERROR(U917/同类汇总数据!F$10,0),IF(AND($G917="互联网版",$H917="口腔诊所"),IFERROR(U917/同类汇总数据!F$11,0))))))))))</f>
        <v>0.0333946624663212</v>
      </c>
      <c r="AH917" s="61">
        <f>IF(AND($G917="正式版",$H917="中西医诊所"),IFERROR(V917/同类汇总数据!G$3,0),IF(AND($G917="正式版",$H917="中医诊所"),IFERROR(V917/同类汇总数据!G$4,0),IF(AND($G917="正式版",$H917="口腔诊所"),IFERROR(V917/同类汇总数据!G$5,0),IF(AND($G917="检查版",$H917="中西医诊所"),IFERROR(V917/同类汇总数据!G$6,0),IF(AND($G917="检查版",$H917="中医诊所"),IFERROR(V917/同类汇总数据!G$7,0),IF(AND($G917="检查版",$H917="口腔诊所"),IFERROR(V917/同类汇总数据!G$8,0),IF(AND($G917="互联网版",$H917="中西医诊所"),IFERROR(V917/同类汇总数据!G$9,0),IF(AND($G917="互联网版",$H917="中医诊所"),IFERROR(V917/同类汇总数据!G$10,0),IF(AND($G917="互联网版",$H917="口腔诊所"),IFERROR(V917/同类汇总数据!G$11,0))))))))))</f>
        <v>0.338839857506545</v>
      </c>
      <c r="AI917" s="61">
        <f>IF(AND($G917="正式版",$H917="中西医诊所"),IFERROR(W917/同类汇总数据!H$3,0),IF(AND($G917="正式版",$H917="中医诊所"),IFERROR(W917/同类汇总数据!H$4,0),IF(AND($G917="正式版",$H917="口腔诊所"),IFERROR(W917/同类汇总数据!H$5,0),IF(AND($G917="检查版",$H917="中西医诊所"),IFERROR(W917/同类汇总数据!H$6,0),IF(AND($G917="检查版",$H917="中医诊所"),IFERROR(W917/同类汇总数据!H$7,0),IF(AND($G917="检查版",$H917="口腔诊所"),IFERROR(W917/同类汇总数据!H$8,0),IF(AND($G917="互联网版",$H917="中西医诊所"),IFERROR(W917/同类汇总数据!H$9,0),IF(AND($G917="互联网版",$H917="中医诊所"),IFERROR(W917/同类汇总数据!H$10,0),IF(AND($G917="互联网版",$H917="口腔诊所"),IFERROR(W917/同类汇总数据!H$11,0))))))))))</f>
        <v>0.386445536468808</v>
      </c>
      <c r="AJ917" s="61">
        <f>IF(AND($G917="正式版",$H917="中西医诊所"),IFERROR(X917/同类汇总数据!I$3,0),IF(AND($G917="正式版",$H917="中医诊所"),IFERROR(X917/同类汇总数据!I$4,0),IF(AND($G917="正式版",$H917="口腔诊所"),IFERROR(X917/同类汇总数据!I$5,0),IF(AND($G917="检查版",$H917="中西医诊所"),IFERROR(X917/同类汇总数据!I$6,0),IF(AND($G917="检查版",$H917="中医诊所"),IFERROR(X917/同类汇总数据!I$7,0),IF(AND($G917="检查版",$H917="口腔诊所"),IFERROR(X917/同类汇总数据!I$8,0),IF(AND($G917="互联网版",$H917="中西医诊所"),IFERROR(X917/同类汇总数据!I$9,0),IF(AND($G917="互联网版",$H917="中医诊所"),IFERROR(X917/同类汇总数据!I$10,0),IF(AND($G917="互联网版",$H917="口腔诊所"),IFERROR(X917/同类汇总数据!I$11,0))))))))))</f>
        <v>0.214995031871561</v>
      </c>
      <c r="AK917" s="61">
        <f>IF(AND($G917="正式版",$H917="中西医诊所"),IFERROR(Y917/同类汇总数据!J$3,0),IF(AND($G917="正式版",$H917="中医诊所"),IFERROR(Y917/同类汇总数据!J$4,0),IF(AND($G917="正式版",$H917="口腔诊所"),IFERROR(Y917/同类汇总数据!J$5,0),IF(AND($G917="检查版",$H917="中西医诊所"),IFERROR(Y917/同类汇总数据!J$6,0),IF(AND($G917="检查版",$H917="中医诊所"),IFERROR(Y917/同类汇总数据!J$7,0),IF(AND($G917="检查版",$H917="口腔诊所"),IFERROR(Y917/同类汇总数据!J$8,0),IF(AND($G917="互联网版",$H917="中西医诊所"),IFERROR(Y917/同类汇总数据!J$9,0),IF(AND($G917="互联网版",$H917="中医诊所"),IFERROR(Y917/同类汇总数据!J$10,0),IF(AND($G917="互联网版",$H917="口腔诊所"),IFERROR(Y917/同类汇总数据!J$11,0))))))))))</f>
        <v>0.225995543280121</v>
      </c>
      <c r="AL917" s="62" t="str">
        <f ca="1" t="shared" si="258"/>
        <v>-</v>
      </c>
      <c r="AM917" s="62" t="str">
        <f t="shared" si="259"/>
        <v>低于同行20%</v>
      </c>
      <c r="AN917" s="5" t="str">
        <f t="shared" si="260"/>
        <v>低于同行50%</v>
      </c>
      <c r="AO917" s="63">
        <f t="shared" si="261"/>
        <v>46101.5569296181</v>
      </c>
      <c r="AP917" s="5" t="str">
        <f t="shared" si="262"/>
        <v/>
      </c>
      <c r="AQ917" s="60">
        <v>45641.8367513079</v>
      </c>
    </row>
    <row r="918" ht="17" spans="1:43">
      <c r="A918" s="5">
        <f t="shared" si="263"/>
        <v>915</v>
      </c>
      <c r="B918" s="55" t="str">
        <f t="shared" si="255"/>
        <v>交易波动较大</v>
      </c>
      <c r="C918" s="2" t="str">
        <f t="shared" si="256"/>
        <v/>
      </c>
      <c r="D918" s="56" t="str">
        <f t="shared" si="257"/>
        <v>-</v>
      </c>
      <c r="E918" s="84" t="s">
        <v>2460</v>
      </c>
      <c r="F918" s="58">
        <v>45642.7812919097</v>
      </c>
      <c r="G918" s="59" t="s">
        <v>38</v>
      </c>
      <c r="H918" s="59" t="s">
        <v>63</v>
      </c>
      <c r="I918" s="59" t="s">
        <v>40</v>
      </c>
      <c r="J918" s="59" t="s">
        <v>41</v>
      </c>
      <c r="K918" s="59" t="s">
        <v>2461</v>
      </c>
      <c r="L918" s="59"/>
      <c r="M918" s="60">
        <v>46103.7574189815</v>
      </c>
      <c r="N918" s="60">
        <v>46103.7583688889</v>
      </c>
      <c r="O918" s="60">
        <v>46103.7578176736</v>
      </c>
      <c r="P918" s="60">
        <v>45647.664011794</v>
      </c>
      <c r="Q918" s="60">
        <v>45983.3591940278</v>
      </c>
      <c r="R918" s="59">
        <v>15825</v>
      </c>
      <c r="S918" s="59">
        <v>71803.09</v>
      </c>
      <c r="T918" s="59">
        <v>199634.09</v>
      </c>
      <c r="U918" s="59">
        <v>178074.09</v>
      </c>
      <c r="V918" s="59">
        <v>23</v>
      </c>
      <c r="W918" s="59">
        <v>84</v>
      </c>
      <c r="X918" s="59">
        <v>224</v>
      </c>
      <c r="Y918" s="59">
        <v>201</v>
      </c>
      <c r="Z918" s="85" t="s">
        <v>2462</v>
      </c>
      <c r="AA918" s="59">
        <v>0.1558027493</v>
      </c>
      <c r="AB918" s="59">
        <v>-0.0545299588</v>
      </c>
      <c r="AC918" s="59">
        <v>0.1036144983</v>
      </c>
      <c r="AD918" s="61">
        <f>IF(AND($G918="正式版",$H918="中西医诊所"),IFERROR(R918/同类汇总数据!C$3,0),IF(AND($G918="正式版",$H918="中医诊所"),IFERROR(R918/同类汇总数据!C$4,0),IF(AND($G918="正式版",$H918="口腔诊所"),IFERROR(R918/同类汇总数据!C$5,0),IF(AND($G918="检查版",$H918="中西医诊所"),IFERROR(R918/同类汇总数据!C$6,0),IF(AND($G918="检查版",$H918="中医诊所"),IFERROR(R918/同类汇总数据!C$7,0),IF(AND($G918="检查版",$H918="口腔诊所"),IFERROR(R918/同类汇总数据!C$8,0),IF(AND($G918="互联网版",$H918="中西医诊所"),IFERROR(R918/同类汇总数据!C$9,0),IF(AND($G918="互联网版",$H918="中医诊所"),IFERROR(R918/同类汇总数据!C$10,0),IF(AND($G918="互联网版",$H918="口腔诊所"),IFERROR(R918/同类汇总数据!C$11,0))))))))))</f>
        <v>1.58288875682187</v>
      </c>
      <c r="AE918" s="61">
        <f>IF(AND($G918="正式版",$H918="中西医诊所"),IFERROR(S918/同类汇总数据!D$3,0),IF(AND($G918="正式版",$H918="中医诊所"),IFERROR(S918/同类汇总数据!D$4,0),IF(AND($G918="正式版",$H918="口腔诊所"),IFERROR(S918/同类汇总数据!D$5,0),IF(AND($G918="检查版",$H918="中西医诊所"),IFERROR(S918/同类汇总数据!D$6,0),IF(AND($G918="检查版",$H918="中医诊所"),IFERROR(S918/同类汇总数据!D$7,0),IF(AND($G918="检查版",$H918="口腔诊所"),IFERROR(S918/同类汇总数据!D$8,0),IF(AND($G918="互联网版",$H918="中西医诊所"),IFERROR(S918/同类汇总数据!D$9,0),IF(AND($G918="互联网版",$H918="中医诊所"),IFERROR(S918/同类汇总数据!D$10,0),IF(AND($G918="互联网版",$H918="口腔诊所"),IFERROR(S918/同类汇总数据!D$11,0))))))))))</f>
        <v>1.65327496685712</v>
      </c>
      <c r="AF918" s="61">
        <f>IF(AND($G918="正式版",$H918="中西医诊所"),IFERROR(T918/同类汇总数据!E$3,0),IF(AND($G918="正式版",$H918="中医诊所"),IFERROR(T918/同类汇总数据!E$4,0),IF(AND($G918="正式版",$H918="口腔诊所"),IFERROR(T918/同类汇总数据!E$5,0),IF(AND($G918="检查版",$H918="中西医诊所"),IFERROR(T918/同类汇总数据!E$6,0),IF(AND($G918="检查版",$H918="中医诊所"),IFERROR(T918/同类汇总数据!E$7,0),IF(AND($G918="检查版",$H918="口腔诊所"),IFERROR(T918/同类汇总数据!E$8,0),IF(AND($G918="互联网版",$H918="中西医诊所"),IFERROR(T918/同类汇总数据!E$9,0),IF(AND($G918="互联网版",$H918="中医诊所"),IFERROR(T918/同类汇总数据!E$10,0),IF(AND($G918="互联网版",$H918="口腔诊所"),IFERROR(T918/同类汇总数据!E$11,0))))))))))</f>
        <v>1.80066349576565</v>
      </c>
      <c r="AG918" s="61">
        <f>IF(AND($G918="正式版",$H918="中西医诊所"),IFERROR(U918/同类汇总数据!F$3,0),IF(AND($G918="正式版",$H918="中医诊所"),IFERROR(U918/同类汇总数据!F$4,0),IF(AND($G918="正式版",$H918="口腔诊所"),IFERROR(U918/同类汇总数据!F$5,0),IF(AND($G918="检查版",$H918="中西医诊所"),IFERROR(U918/同类汇总数据!F$6,0),IF(AND($G918="检查版",$H918="中医诊所"),IFERROR(U918/同类汇总数据!F$7,0),IF(AND($G918="检查版",$H918="口腔诊所"),IFERROR(U918/同类汇总数据!F$8,0),IF(AND($G918="互联网版",$H918="中西医诊所"),IFERROR(U918/同类汇总数据!F$9,0),IF(AND($G918="互联网版",$H918="中医诊所"),IFERROR(U918/同类汇总数据!F$10,0),IF(AND($G918="互联网版",$H918="口腔诊所"),IFERROR(U918/同类汇总数据!F$11,0))))))))))</f>
        <v>1.78255917618866</v>
      </c>
      <c r="AH918" s="61">
        <f>IF(AND($G918="正式版",$H918="中西医诊所"),IFERROR(V918/同类汇总数据!G$3,0),IF(AND($G918="正式版",$H918="中医诊所"),IFERROR(V918/同类汇总数据!G$4,0),IF(AND($G918="正式版",$H918="口腔诊所"),IFERROR(V918/同类汇总数据!G$5,0),IF(AND($G918="检查版",$H918="中西医诊所"),IFERROR(V918/同类汇总数据!G$6,0),IF(AND($G918="检查版",$H918="中医诊所"),IFERROR(V918/同类汇总数据!G$7,0),IF(AND($G918="检查版",$H918="口腔诊所"),IFERROR(V918/同类汇总数据!G$8,0),IF(AND($G918="互联网版",$H918="中西医诊所"),IFERROR(V918/同类汇总数据!G$9,0),IF(AND($G918="互联网版",$H918="中医诊所"),IFERROR(V918/同类汇总数据!G$10,0),IF(AND($G918="互联网版",$H918="口腔诊所"),IFERROR(V918/同类汇总数据!G$11,0))))))))))</f>
        <v>1.7092238637377</v>
      </c>
      <c r="AI918" s="61">
        <f>IF(AND($G918="正式版",$H918="中西医诊所"),IFERROR(W918/同类汇总数据!H$3,0),IF(AND($G918="正式版",$H918="中医诊所"),IFERROR(W918/同类汇总数据!H$4,0),IF(AND($G918="正式版",$H918="口腔诊所"),IFERROR(W918/同类汇总数据!H$5,0),IF(AND($G918="检查版",$H918="中西医诊所"),IFERROR(W918/同类汇总数据!H$6,0),IF(AND($G918="检查版",$H918="中医诊所"),IFERROR(W918/同类汇总数据!H$7,0),IF(AND($G918="检查版",$H918="口腔诊所"),IFERROR(W918/同类汇总数据!H$8,0),IF(AND($G918="互联网版",$H918="中西医诊所"),IFERROR(W918/同类汇总数据!H$9,0),IF(AND($G918="互联网版",$H918="中医诊所"),IFERROR(W918/同类汇总数据!H$10,0),IF(AND($G918="互联网版",$H918="口腔诊所"),IFERROR(W918/同类汇总数据!H$11,0))))))))))</f>
        <v>1.47923002555194</v>
      </c>
      <c r="AJ918" s="61">
        <f>IF(AND($G918="正式版",$H918="中西医诊所"),IFERROR(X918/同类汇总数据!I$3,0),IF(AND($G918="正式版",$H918="中医诊所"),IFERROR(X918/同类汇总数据!I$4,0),IF(AND($G918="正式版",$H918="口腔诊所"),IFERROR(X918/同类汇总数据!I$5,0),IF(AND($G918="检查版",$H918="中西医诊所"),IFERROR(X918/同类汇总数据!I$6,0),IF(AND($G918="检查版",$H918="中医诊所"),IFERROR(X918/同类汇总数据!I$7,0),IF(AND($G918="检查版",$H918="口腔诊所"),IFERROR(X918/同类汇总数据!I$8,0),IF(AND($G918="互联网版",$H918="中西医诊所"),IFERROR(X918/同类汇总数据!I$9,0),IF(AND($G918="互联网版",$H918="中医诊所"),IFERROR(X918/同类汇总数据!I$10,0),IF(AND($G918="互联网版",$H918="口腔诊所"),IFERROR(X918/同类汇总数据!I$11,0))))))))))</f>
        <v>1.51821690846304</v>
      </c>
      <c r="AK918" s="61">
        <f>IF(AND($G918="正式版",$H918="中西医诊所"),IFERROR(Y918/同类汇总数据!J$3,0),IF(AND($G918="正式版",$H918="中医诊所"),IFERROR(Y918/同类汇总数据!J$4,0),IF(AND($G918="正式版",$H918="口腔诊所"),IFERROR(Y918/同类汇总数据!J$5,0),IF(AND($G918="检查版",$H918="中西医诊所"),IFERROR(Y918/同类汇总数据!J$6,0),IF(AND($G918="检查版",$H918="中医诊所"),IFERROR(Y918/同类汇总数据!J$7,0),IF(AND($G918="检查版",$H918="口腔诊所"),IFERROR(Y918/同类汇总数据!J$8,0),IF(AND($G918="互联网版",$H918="中西医诊所"),IFERROR(Y918/同类汇总数据!J$9,0),IF(AND($G918="互联网版",$H918="中医诊所"),IFERROR(Y918/同类汇总数据!J$10,0),IF(AND($G918="互联网版",$H918="口腔诊所"),IFERROR(Y918/同类汇总数据!J$11,0))))))))))</f>
        <v>1.51347330074973</v>
      </c>
      <c r="AL918" s="62" t="str">
        <f ca="1" t="shared" si="258"/>
        <v>-</v>
      </c>
      <c r="AM918" s="62" t="str">
        <f t="shared" si="259"/>
        <v>高于同行150%</v>
      </c>
      <c r="AN918" s="5" t="str">
        <f t="shared" si="260"/>
        <v>高于同行20%</v>
      </c>
      <c r="AO918" s="63">
        <f t="shared" si="261"/>
        <v>46103.7583688889</v>
      </c>
      <c r="AP918" s="5" t="str">
        <f t="shared" si="262"/>
        <v/>
      </c>
      <c r="AQ918" s="60">
        <v>45642.5723419676</v>
      </c>
    </row>
    <row r="919" ht="17" spans="1:43">
      <c r="A919" s="5">
        <f t="shared" si="263"/>
        <v>916</v>
      </c>
      <c r="B919" s="55" t="str">
        <f t="shared" si="255"/>
        <v>连续三月交易上升</v>
      </c>
      <c r="C919" s="2" t="str">
        <f t="shared" si="256"/>
        <v/>
      </c>
      <c r="D919" s="56" t="str">
        <f t="shared" si="257"/>
        <v>-</v>
      </c>
      <c r="E919" s="84" t="s">
        <v>2463</v>
      </c>
      <c r="F919" s="58">
        <v>45642.7860191551</v>
      </c>
      <c r="G919" s="59" t="s">
        <v>38</v>
      </c>
      <c r="H919" s="59" t="s">
        <v>63</v>
      </c>
      <c r="I919" s="59" t="s">
        <v>40</v>
      </c>
      <c r="J919" s="59" t="s">
        <v>41</v>
      </c>
      <c r="K919" s="59" t="s">
        <v>2464</v>
      </c>
      <c r="L919" s="59"/>
      <c r="M919" s="60">
        <v>46104.3729398148</v>
      </c>
      <c r="N919" s="60">
        <v>46103.8107016204</v>
      </c>
      <c r="O919" s="60">
        <v>46103.8099231597</v>
      </c>
      <c r="P919" s="60">
        <v>46096.832360081</v>
      </c>
      <c r="Q919" s="60">
        <v>46103.7228049653</v>
      </c>
      <c r="R919" s="59">
        <v>54299.65</v>
      </c>
      <c r="S919" s="59">
        <v>189253.28</v>
      </c>
      <c r="T919" s="59">
        <v>382367.64</v>
      </c>
      <c r="U919" s="59">
        <v>360159.31</v>
      </c>
      <c r="V919" s="59">
        <v>96</v>
      </c>
      <c r="W919" s="59">
        <v>306</v>
      </c>
      <c r="X919" s="59">
        <v>654</v>
      </c>
      <c r="Y919" s="59">
        <v>606</v>
      </c>
      <c r="Z919" s="59">
        <v>952.8024074074</v>
      </c>
      <c r="AA919" s="59">
        <v>1.452706419</v>
      </c>
      <c r="AB919" s="59">
        <v>-0.3345514093</v>
      </c>
      <c r="AC919" s="59">
        <v>0.288524001</v>
      </c>
      <c r="AD919" s="61">
        <f>IF(AND($G919="正式版",$H919="中西医诊所"),IFERROR(R919/同类汇总数据!C$3,0),IF(AND($G919="正式版",$H919="中医诊所"),IFERROR(R919/同类汇总数据!C$4,0),IF(AND($G919="正式版",$H919="口腔诊所"),IFERROR(R919/同类汇总数据!C$5,0),IF(AND($G919="检查版",$H919="中西医诊所"),IFERROR(R919/同类汇总数据!C$6,0),IF(AND($G919="检查版",$H919="中医诊所"),IFERROR(R919/同类汇总数据!C$7,0),IF(AND($G919="检查版",$H919="口腔诊所"),IFERROR(R919/同类汇总数据!C$8,0),IF(AND($G919="互联网版",$H919="中西医诊所"),IFERROR(R919/同类汇总数据!C$9,0),IF(AND($G919="互联网版",$H919="中医诊所"),IFERROR(R919/同类汇总数据!C$10,0),IF(AND($G919="互联网版",$H919="口腔诊所"),IFERROR(R919/同类汇总数据!C$11,0))))))))))</f>
        <v>5.43129892476226</v>
      </c>
      <c r="AE919" s="61">
        <f>IF(AND($G919="正式版",$H919="中西医诊所"),IFERROR(S919/同类汇总数据!D$3,0),IF(AND($G919="正式版",$H919="中医诊所"),IFERROR(S919/同类汇总数据!D$4,0),IF(AND($G919="正式版",$H919="口腔诊所"),IFERROR(S919/同类汇总数据!D$5,0),IF(AND($G919="检查版",$H919="中西医诊所"),IFERROR(S919/同类汇总数据!D$6,0),IF(AND($G919="检查版",$H919="中医诊所"),IFERROR(S919/同类汇总数据!D$7,0),IF(AND($G919="检查版",$H919="口腔诊所"),IFERROR(S919/同类汇总数据!D$8,0),IF(AND($G919="互联网版",$H919="中西医诊所"),IFERROR(S919/同类汇总数据!D$9,0),IF(AND($G919="互联网版",$H919="中医诊所"),IFERROR(S919/同类汇总数据!D$10,0),IF(AND($G919="互联网版",$H919="口腔诊所"),IFERROR(S919/同类汇总数据!D$11,0))))))))))</f>
        <v>4.35758001806887</v>
      </c>
      <c r="AF919" s="61">
        <f>IF(AND($G919="正式版",$H919="中西医诊所"),IFERROR(T919/同类汇总数据!E$3,0),IF(AND($G919="正式版",$H919="中医诊所"),IFERROR(T919/同类汇总数据!E$4,0),IF(AND($G919="正式版",$H919="口腔诊所"),IFERROR(T919/同类汇总数据!E$5,0),IF(AND($G919="检查版",$H919="中西医诊所"),IFERROR(T919/同类汇总数据!E$6,0),IF(AND($G919="检查版",$H919="中医诊所"),IFERROR(T919/同类汇总数据!E$7,0),IF(AND($G919="检查版",$H919="口腔诊所"),IFERROR(T919/同类汇总数据!E$8,0),IF(AND($G919="互联网版",$H919="中西医诊所"),IFERROR(T919/同类汇总数据!E$9,0),IF(AND($G919="互联网版",$H919="中医诊所"),IFERROR(T919/同类汇总数据!E$10,0),IF(AND($G919="互联网版",$H919="口腔诊所"),IFERROR(T919/同类汇总数据!E$11,0))))))))))</f>
        <v>3.44888716806865</v>
      </c>
      <c r="AG919" s="61">
        <f>IF(AND($G919="正式版",$H919="中西医诊所"),IFERROR(U919/同类汇总数据!F$3,0),IF(AND($G919="正式版",$H919="中医诊所"),IFERROR(U919/同类汇总数据!F$4,0),IF(AND($G919="正式版",$H919="口腔诊所"),IFERROR(U919/同类汇总数据!F$5,0),IF(AND($G919="检查版",$H919="中西医诊所"),IFERROR(U919/同类汇总数据!F$6,0),IF(AND($G919="检查版",$H919="中医诊所"),IFERROR(U919/同类汇总数据!F$7,0),IF(AND($G919="检查版",$H919="口腔诊所"),IFERROR(U919/同类汇总数据!F$8,0),IF(AND($G919="互联网版",$H919="中西医诊所"),IFERROR(U919/同类汇总数据!F$9,0),IF(AND($G919="互联网版",$H919="中医诊所"),IFERROR(U919/同类汇总数据!F$10,0),IF(AND($G919="互联网版",$H919="口腔诊所"),IFERROR(U919/同类汇总数据!F$11,0))))))))))</f>
        <v>3.60527060916205</v>
      </c>
      <c r="AH919" s="61">
        <f>IF(AND($G919="正式版",$H919="中西医诊所"),IFERROR(V919/同类汇总数据!G$3,0),IF(AND($G919="正式版",$H919="中医诊所"),IFERROR(V919/同类汇总数据!G$4,0),IF(AND($G919="正式版",$H919="口腔诊所"),IFERROR(V919/同类汇总数据!G$5,0),IF(AND($G919="检查版",$H919="中西医诊所"),IFERROR(V919/同类汇总数据!G$6,0),IF(AND($G919="检查版",$H919="中医诊所"),IFERROR(V919/同类汇总数据!G$7,0),IF(AND($G919="检查版",$H919="口腔诊所"),IFERROR(V919/同类汇总数据!G$8,0),IF(AND($G919="互联网版",$H919="中西医诊所"),IFERROR(V919/同类汇总数据!G$9,0),IF(AND($G919="互联网版",$H919="中医诊所"),IFERROR(V919/同类汇总数据!G$10,0),IF(AND($G919="互联网版",$H919="口腔诊所"),IFERROR(V919/同类汇总数据!G$11,0))))))))))</f>
        <v>7.1341517790791</v>
      </c>
      <c r="AI919" s="61">
        <f>IF(AND($G919="正式版",$H919="中西医诊所"),IFERROR(W919/同类汇总数据!H$3,0),IF(AND($G919="正式版",$H919="中医诊所"),IFERROR(W919/同类汇总数据!H$4,0),IF(AND($G919="正式版",$H919="口腔诊所"),IFERROR(W919/同类汇总数据!H$5,0),IF(AND($G919="检查版",$H919="中西医诊所"),IFERROR(W919/同类汇总数据!H$6,0),IF(AND($G919="检查版",$H919="中医诊所"),IFERROR(W919/同类汇总数据!H$7,0),IF(AND($G919="检查版",$H919="口腔诊所"),IFERROR(W919/同类汇总数据!H$8,0),IF(AND($G919="互联网版",$H919="中西医诊所"),IFERROR(W919/同类汇总数据!H$9,0),IF(AND($G919="互联网版",$H919="中医诊所"),IFERROR(W919/同类汇总数据!H$10,0),IF(AND($G919="互联网版",$H919="口腔诊所"),IFERROR(W919/同类汇总数据!H$11,0))))))))))</f>
        <v>5.38862366451063</v>
      </c>
      <c r="AJ919" s="61">
        <f>IF(AND($G919="正式版",$H919="中西医诊所"),IFERROR(X919/同类汇总数据!I$3,0),IF(AND($G919="正式版",$H919="中医诊所"),IFERROR(X919/同类汇总数据!I$4,0),IF(AND($G919="正式版",$H919="口腔诊所"),IFERROR(X919/同类汇总数据!I$5,0),IF(AND($G919="检查版",$H919="中西医诊所"),IFERROR(X919/同类汇总数据!I$6,0),IF(AND($G919="检查版",$H919="中医诊所"),IFERROR(X919/同类汇总数据!I$7,0),IF(AND($G919="检查版",$H919="口腔诊所"),IFERROR(X919/同类汇总数据!I$8,0),IF(AND($G919="互联网版",$H919="中西医诊所"),IFERROR(X919/同类汇总数据!I$9,0),IF(AND($G919="互联网版",$H919="中医诊所"),IFERROR(X919/同类汇总数据!I$10,0),IF(AND($G919="互联网版",$H919="口腔诊所"),IFERROR(X919/同类汇总数据!I$11,0))))))))))</f>
        <v>4.43265115238763</v>
      </c>
      <c r="AK919" s="61">
        <f>IF(AND($G919="正式版",$H919="中西医诊所"),IFERROR(Y919/同类汇总数据!J$3,0),IF(AND($G919="正式版",$H919="中医诊所"),IFERROR(Y919/同类汇总数据!J$4,0),IF(AND($G919="正式版",$H919="口腔诊所"),IFERROR(Y919/同类汇总数据!J$5,0),IF(AND($G919="检查版",$H919="中西医诊所"),IFERROR(Y919/同类汇总数据!J$6,0),IF(AND($G919="检查版",$H919="中医诊所"),IFERROR(Y919/同类汇总数据!J$7,0),IF(AND($G919="检查版",$H919="口腔诊所"),IFERROR(Y919/同类汇总数据!J$8,0),IF(AND($G919="互联网版",$H919="中西医诊所"),IFERROR(Y919/同类汇总数据!J$9,0),IF(AND($G919="互联网版",$H919="中医诊所"),IFERROR(Y919/同类汇总数据!J$10,0),IF(AND($G919="互联网版",$H919="口腔诊所"),IFERROR(Y919/同类汇总数据!J$11,0))))))))))</f>
        <v>4.56300905599174</v>
      </c>
      <c r="AL919" s="62" t="str">
        <f ca="1" t="shared" si="258"/>
        <v>-</v>
      </c>
      <c r="AM919" s="62" t="str">
        <f t="shared" si="259"/>
        <v>高于同行100%</v>
      </c>
      <c r="AN919" s="5" t="str">
        <f t="shared" si="260"/>
        <v>高于同行100%</v>
      </c>
      <c r="AO919" s="63">
        <f t="shared" si="261"/>
        <v>46104.3729398148</v>
      </c>
      <c r="AP919" s="5" t="str">
        <f t="shared" si="262"/>
        <v/>
      </c>
      <c r="AQ919" s="60">
        <v>45642.7693556018</v>
      </c>
    </row>
    <row r="920" ht="17" spans="1:43">
      <c r="A920" s="5">
        <f t="shared" si="263"/>
        <v>917</v>
      </c>
      <c r="B920" s="55" t="str">
        <f t="shared" si="255"/>
        <v>连续三月交易上升</v>
      </c>
      <c r="C920" s="2" t="str">
        <f t="shared" si="256"/>
        <v/>
      </c>
      <c r="D920" s="56" t="str">
        <f t="shared" si="257"/>
        <v>-</v>
      </c>
      <c r="E920" s="84" t="s">
        <v>2465</v>
      </c>
      <c r="F920" s="58">
        <v>45643.3897927778</v>
      </c>
      <c r="G920" s="59" t="s">
        <v>38</v>
      </c>
      <c r="H920" s="59" t="s">
        <v>63</v>
      </c>
      <c r="I920" s="59" t="s">
        <v>40</v>
      </c>
      <c r="J920" s="59" t="s">
        <v>117</v>
      </c>
      <c r="K920" s="59" t="s">
        <v>2466</v>
      </c>
      <c r="L920" s="59"/>
      <c r="M920" s="60">
        <v>46102.468287037</v>
      </c>
      <c r="N920" s="60">
        <v>46102.4696687384</v>
      </c>
      <c r="O920" s="60">
        <v>46102.4691652199</v>
      </c>
      <c r="P920" s="60">
        <v>46101.4962182407</v>
      </c>
      <c r="Q920" s="60">
        <v>46101.500310706</v>
      </c>
      <c r="R920" s="59">
        <v>6400</v>
      </c>
      <c r="S920" s="59">
        <v>18850</v>
      </c>
      <c r="T920" s="59">
        <v>43801.7</v>
      </c>
      <c r="U920" s="59">
        <v>43581.7</v>
      </c>
      <c r="V920" s="59">
        <v>4</v>
      </c>
      <c r="W920" s="59">
        <v>23</v>
      </c>
      <c r="X920" s="59">
        <v>57</v>
      </c>
      <c r="Y920" s="59">
        <v>55</v>
      </c>
      <c r="Z920" s="59">
        <v>934.3847826087</v>
      </c>
      <c r="AA920" s="59">
        <v>0.2383717875</v>
      </c>
      <c r="AB920" s="59">
        <v>0.5643826888</v>
      </c>
      <c r="AC920" s="59">
        <v>0.590829201</v>
      </c>
      <c r="AD920" s="61">
        <f>IF(AND($G920="正式版",$H920="中西医诊所"),IFERROR(R920/同类汇总数据!C$3,0),IF(AND($G920="正式版",$H920="中医诊所"),IFERROR(R920/同类汇总数据!C$4,0),IF(AND($G920="正式版",$H920="口腔诊所"),IFERROR(R920/同类汇总数据!C$5,0),IF(AND($G920="检查版",$H920="中西医诊所"),IFERROR(R920/同类汇总数据!C$6,0),IF(AND($G920="检查版",$H920="中医诊所"),IFERROR(R920/同类汇总数据!C$7,0),IF(AND($G920="检查版",$H920="口腔诊所"),IFERROR(R920/同类汇总数据!C$8,0),IF(AND($G920="互联网版",$H920="中西医诊所"),IFERROR(R920/同类汇总数据!C$9,0),IF(AND($G920="互联网版",$H920="中医诊所"),IFERROR(R920/同类汇总数据!C$10,0),IF(AND($G920="互联网版",$H920="口腔诊所"),IFERROR(R920/同类汇总数据!C$11,0))))))))))</f>
        <v>0.640157222348182</v>
      </c>
      <c r="AE920" s="61">
        <f>IF(AND($G920="正式版",$H920="中西医诊所"),IFERROR(S920/同类汇总数据!D$3,0),IF(AND($G920="正式版",$H920="中医诊所"),IFERROR(S920/同类汇总数据!D$4,0),IF(AND($G920="正式版",$H920="口腔诊所"),IFERROR(S920/同类汇总数据!D$5,0),IF(AND($G920="检查版",$H920="中西医诊所"),IFERROR(S920/同类汇总数据!D$6,0),IF(AND($G920="检查版",$H920="中医诊所"),IFERROR(S920/同类汇总数据!D$7,0),IF(AND($G920="检查版",$H920="口腔诊所"),IFERROR(S920/同类汇总数据!D$8,0),IF(AND($G920="互联网版",$H920="中西医诊所"),IFERROR(S920/同类汇总数据!D$9,0),IF(AND($G920="互联网版",$H920="中医诊所"),IFERROR(S920/同类汇总数据!D$10,0),IF(AND($G920="互联网版",$H920="口腔诊所"),IFERROR(S920/同类汇总数据!D$11,0))))))))))</f>
        <v>0.434023565354313</v>
      </c>
      <c r="AF920" s="61">
        <f>IF(AND($G920="正式版",$H920="中西医诊所"),IFERROR(T920/同类汇总数据!E$3,0),IF(AND($G920="正式版",$H920="中医诊所"),IFERROR(T920/同类汇总数据!E$4,0),IF(AND($G920="正式版",$H920="口腔诊所"),IFERROR(T920/同类汇总数据!E$5,0),IF(AND($G920="检查版",$H920="中西医诊所"),IFERROR(T920/同类汇总数据!E$6,0),IF(AND($G920="检查版",$H920="中医诊所"),IFERROR(T920/同类汇总数据!E$7,0),IF(AND($G920="检查版",$H920="口腔诊所"),IFERROR(T920/同类汇总数据!E$8,0),IF(AND($G920="互联网版",$H920="中西医诊所"),IFERROR(T920/同类汇总数据!E$9,0),IF(AND($G920="互联网版",$H920="中医诊所"),IFERROR(T920/同类汇总数据!E$10,0),IF(AND($G920="互联网版",$H920="口腔诊所"),IFERROR(T920/同类汇总数据!E$11,0))))))))))</f>
        <v>0.395083436112932</v>
      </c>
      <c r="AG920" s="61">
        <f>IF(AND($G920="正式版",$H920="中西医诊所"),IFERROR(U920/同类汇总数据!F$3,0),IF(AND($G920="正式版",$H920="中医诊所"),IFERROR(U920/同类汇总数据!F$4,0),IF(AND($G920="正式版",$H920="口腔诊所"),IFERROR(U920/同类汇总数据!F$5,0),IF(AND($G920="检查版",$H920="中西医诊所"),IFERROR(U920/同类汇总数据!F$6,0),IF(AND($G920="检查版",$H920="中医诊所"),IFERROR(U920/同类汇总数据!F$7,0),IF(AND($G920="检查版",$H920="口腔诊所"),IFERROR(U920/同类汇总数据!F$8,0),IF(AND($G920="互联网版",$H920="中西医诊所"),IFERROR(U920/同类汇总数据!F$9,0),IF(AND($G920="互联网版",$H920="中医诊所"),IFERROR(U920/同类汇总数据!F$10,0),IF(AND($G920="互联网版",$H920="口腔诊所"),IFERROR(U920/同类汇总数据!F$11,0))))))))))</f>
        <v>0.436262003354342</v>
      </c>
      <c r="AH920" s="61">
        <f>IF(AND($G920="正式版",$H920="中西医诊所"),IFERROR(V920/同类汇总数据!G$3,0),IF(AND($G920="正式版",$H920="中医诊所"),IFERROR(V920/同类汇总数据!G$4,0),IF(AND($G920="正式版",$H920="口腔诊所"),IFERROR(V920/同类汇总数据!G$5,0),IF(AND($G920="检查版",$H920="中西医诊所"),IFERROR(V920/同类汇总数据!G$6,0),IF(AND($G920="检查版",$H920="中医诊所"),IFERROR(V920/同类汇总数据!G$7,0),IF(AND($G920="检查版",$H920="口腔诊所"),IFERROR(V920/同类汇总数据!G$8,0),IF(AND($G920="互联网版",$H920="中西医诊所"),IFERROR(V920/同类汇总数据!G$9,0),IF(AND($G920="互联网版",$H920="中医诊所"),IFERROR(V920/同类汇总数据!G$10,0),IF(AND($G920="互联网版",$H920="口腔诊所"),IFERROR(V920/同类汇总数据!G$11,0))))))))))</f>
        <v>0.297256324128296</v>
      </c>
      <c r="AI920" s="61">
        <f>IF(AND($G920="正式版",$H920="中西医诊所"),IFERROR(W920/同类汇总数据!H$3,0),IF(AND($G920="正式版",$H920="中医诊所"),IFERROR(W920/同类汇总数据!H$4,0),IF(AND($G920="正式版",$H920="口腔诊所"),IFERROR(W920/同类汇总数据!H$5,0),IF(AND($G920="检查版",$H920="中西医诊所"),IFERROR(W920/同类汇总数据!H$6,0),IF(AND($G920="检查版",$H920="中医诊所"),IFERROR(W920/同类汇总数据!H$7,0),IF(AND($G920="检查版",$H920="口腔诊所"),IFERROR(W920/同类汇总数据!H$8,0),IF(AND($G920="互联网版",$H920="中西医诊所"),IFERROR(W920/同类汇总数据!H$9,0),IF(AND($G920="互联网版",$H920="中医诊所"),IFERROR(W920/同类汇总数据!H$10,0),IF(AND($G920="互联网版",$H920="口腔诊所"),IFERROR(W920/同类汇总数据!H$11,0))))))))))</f>
        <v>0.405027268901126</v>
      </c>
      <c r="AJ920" s="61">
        <f>IF(AND($G920="正式版",$H920="中西医诊所"),IFERROR(X920/同类汇总数据!I$3,0),IF(AND($G920="正式版",$H920="中医诊所"),IFERROR(X920/同类汇总数据!I$4,0),IF(AND($G920="正式版",$H920="口腔诊所"),IFERROR(X920/同类汇总数据!I$5,0),IF(AND($G920="检查版",$H920="中西医诊所"),IFERROR(X920/同类汇总数据!I$6,0),IF(AND($G920="检查版",$H920="中医诊所"),IFERROR(X920/同类汇总数据!I$7,0),IF(AND($G920="检查版",$H920="口腔诊所"),IFERROR(X920/同类汇总数据!I$8,0),IF(AND($G920="互联网版",$H920="中西医诊所"),IFERROR(X920/同类汇总数据!I$9,0),IF(AND($G920="互联网版",$H920="中医诊所"),IFERROR(X920/同类汇总数据!I$10,0),IF(AND($G920="互联网版",$H920="口腔诊所"),IFERROR(X920/同类汇总数据!I$11,0))))))))))</f>
        <v>0.386331981171399</v>
      </c>
      <c r="AK920" s="61">
        <f>IF(AND($G920="正式版",$H920="中西医诊所"),IFERROR(Y920/同类汇总数据!J$3,0),IF(AND($G920="正式版",$H920="中医诊所"),IFERROR(Y920/同类汇总数据!J$4,0),IF(AND($G920="正式版",$H920="口腔诊所"),IFERROR(Y920/同类汇总数据!J$5,0),IF(AND($G920="检查版",$H920="中西医诊所"),IFERROR(Y920/同类汇总数据!J$6,0),IF(AND($G920="检查版",$H920="中医诊所"),IFERROR(Y920/同类汇总数据!J$7,0),IF(AND($G920="检查版",$H920="口腔诊所"),IFERROR(Y920/同类汇总数据!J$8,0),IF(AND($G920="互联网版",$H920="中西医诊所"),IFERROR(Y920/同类汇总数据!J$9,0),IF(AND($G920="互联网版",$H920="中医诊所"),IFERROR(Y920/同类汇总数据!J$10,0),IF(AND($G920="互联网版",$H920="口腔诊所"),IFERROR(Y920/同类汇总数据!J$11,0))))))))))</f>
        <v>0.414134485279778</v>
      </c>
      <c r="AL920" s="62" t="str">
        <f ca="1" t="shared" si="258"/>
        <v>-</v>
      </c>
      <c r="AM920" s="62" t="str">
        <f t="shared" si="259"/>
        <v>低于同行50%</v>
      </c>
      <c r="AN920" s="5" t="str">
        <f t="shared" si="260"/>
        <v>低于同行50%</v>
      </c>
      <c r="AO920" s="63">
        <f t="shared" si="261"/>
        <v>46102.4696687384</v>
      </c>
      <c r="AP920" s="5" t="str">
        <f t="shared" si="262"/>
        <v/>
      </c>
      <c r="AQ920" s="60">
        <v>45642.7744094907</v>
      </c>
    </row>
    <row r="921" ht="17" spans="1:43">
      <c r="A921" s="5">
        <f t="shared" si="263"/>
        <v>918</v>
      </c>
      <c r="B921" s="55" t="str">
        <f t="shared" si="255"/>
        <v>交易波动较大</v>
      </c>
      <c r="C921" s="2" t="str">
        <f t="shared" si="256"/>
        <v/>
      </c>
      <c r="D921" s="56" t="str">
        <f t="shared" si="257"/>
        <v>-</v>
      </c>
      <c r="E921" s="84" t="s">
        <v>2467</v>
      </c>
      <c r="F921" s="58">
        <v>45643.3925961806</v>
      </c>
      <c r="G921" s="59" t="s">
        <v>38</v>
      </c>
      <c r="H921" s="59" t="s">
        <v>63</v>
      </c>
      <c r="I921" s="59" t="s">
        <v>40</v>
      </c>
      <c r="J921" s="59" t="s">
        <v>155</v>
      </c>
      <c r="K921" s="59" t="s">
        <v>2468</v>
      </c>
      <c r="L921" s="59" t="s">
        <v>190</v>
      </c>
      <c r="M921" s="60">
        <v>46104.3640162037</v>
      </c>
      <c r="N921" s="60">
        <v>46104.3984332176</v>
      </c>
      <c r="O921" s="60">
        <v>46101.6073721991</v>
      </c>
      <c r="P921" s="60">
        <v>46060.5842207176</v>
      </c>
      <c r="Q921" s="60">
        <v>46101.6093843403</v>
      </c>
      <c r="R921" s="59">
        <v>12692</v>
      </c>
      <c r="S921" s="59">
        <v>57242</v>
      </c>
      <c r="T921" s="59">
        <v>154523</v>
      </c>
      <c r="U921" s="59">
        <v>140355</v>
      </c>
      <c r="V921" s="59">
        <v>22</v>
      </c>
      <c r="W921" s="59">
        <v>88</v>
      </c>
      <c r="X921" s="59">
        <v>212</v>
      </c>
      <c r="Y921" s="59">
        <v>194</v>
      </c>
      <c r="Z921" s="59">
        <v>995.4255319149</v>
      </c>
      <c r="AA921" s="59">
        <v>0.099961568</v>
      </c>
      <c r="AB921" s="59">
        <v>0.1502840344</v>
      </c>
      <c r="AC921" s="59">
        <v>0.3931023865</v>
      </c>
      <c r="AD921" s="61">
        <f>IF(AND($G921="正式版",$H921="中西医诊所"),IFERROR(R921/同类汇总数据!C$3,0),IF(AND($G921="正式版",$H921="中医诊所"),IFERROR(R921/同类汇总数据!C$4,0),IF(AND($G921="正式版",$H921="口腔诊所"),IFERROR(R921/同类汇总数据!C$5,0),IF(AND($G921="检查版",$H921="中西医诊所"),IFERROR(R921/同类汇总数据!C$6,0),IF(AND($G921="检查版",$H921="中医诊所"),IFERROR(R921/同类汇总数据!C$7,0),IF(AND($G921="检查版",$H921="口腔诊所"),IFERROR(R921/同类汇总数据!C$8,0),IF(AND($G921="互联网版",$H921="中西医诊所"),IFERROR(R921/同类汇总数据!C$9,0),IF(AND($G921="互联网版",$H921="中医诊所"),IFERROR(R921/同类汇总数据!C$10,0),IF(AND($G921="互联网版",$H921="口腔诊所"),IFERROR(R921/同类汇总数据!C$11,0))))))))))</f>
        <v>1.26951179156924</v>
      </c>
      <c r="AE921" s="61">
        <f>IF(AND($G921="正式版",$H921="中西医诊所"),IFERROR(S921/同类汇总数据!D$3,0),IF(AND($G921="正式版",$H921="中医诊所"),IFERROR(S921/同类汇总数据!D$4,0),IF(AND($G921="正式版",$H921="口腔诊所"),IFERROR(S921/同类汇总数据!D$5,0),IF(AND($G921="检查版",$H921="中西医诊所"),IFERROR(S921/同类汇总数据!D$6,0),IF(AND($G921="检查版",$H921="中医诊所"),IFERROR(S921/同类汇总数据!D$7,0),IF(AND($G921="检查版",$H921="口腔诊所"),IFERROR(S921/同类汇总数据!D$8,0),IF(AND($G921="互联网版",$H921="中西医诊所"),IFERROR(S921/同类汇总数据!D$9,0),IF(AND($G921="互联网版",$H921="中医诊所"),IFERROR(S921/同类汇总数据!D$10,0),IF(AND($G921="互联网版",$H921="口腔诊所"),IFERROR(S921/同类汇总数据!D$11,0))))))))))</f>
        <v>1.31800408106162</v>
      </c>
      <c r="AF921" s="61">
        <f>IF(AND($G921="正式版",$H921="中西医诊所"),IFERROR(T921/同类汇总数据!E$3,0),IF(AND($G921="正式版",$H921="中医诊所"),IFERROR(T921/同类汇总数据!E$4,0),IF(AND($G921="正式版",$H921="口腔诊所"),IFERROR(T921/同类汇总数据!E$5,0),IF(AND($G921="检查版",$H921="中西医诊所"),IFERROR(T921/同类汇总数据!E$6,0),IF(AND($G921="检查版",$H921="中医诊所"),IFERROR(T921/同类汇总数据!E$7,0),IF(AND($G921="检查版",$H921="口腔诊所"),IFERROR(T921/同类汇总数据!E$8,0),IF(AND($G921="互联网版",$H921="中西医诊所"),IFERROR(T921/同类汇总数据!E$9,0),IF(AND($G921="互联网版",$H921="中医诊所"),IFERROR(T921/同类汇总数据!E$10,0),IF(AND($G921="互联网版",$H921="口腔诊所"),IFERROR(T921/同类汇总数据!E$11,0))))))))))</f>
        <v>1.39376959794891</v>
      </c>
      <c r="AG921" s="61">
        <f>IF(AND($G921="正式版",$H921="中西医诊所"),IFERROR(U921/同类汇总数据!F$3,0),IF(AND($G921="正式版",$H921="中医诊所"),IFERROR(U921/同类汇总数据!F$4,0),IF(AND($G921="正式版",$H921="口腔诊所"),IFERROR(U921/同类汇总数据!F$5,0),IF(AND($G921="检查版",$H921="中西医诊所"),IFERROR(U921/同类汇总数据!F$6,0),IF(AND($G921="检查版",$H921="中医诊所"),IFERROR(U921/同类汇总数据!F$7,0),IF(AND($G921="检查版",$H921="口腔诊所"),IFERROR(U921/同类汇总数据!F$8,0),IF(AND($G921="互联网版",$H921="中西医诊所"),IFERROR(U921/同类汇总数据!F$9,0),IF(AND($G921="互联网版",$H921="中医诊所"),IFERROR(U921/同类汇总数据!F$10,0),IF(AND($G921="互联网版",$H921="口腔诊所"),IFERROR(U921/同类汇总数据!F$11,0))))))))))</f>
        <v>1.40498313468265</v>
      </c>
      <c r="AH921" s="61">
        <f>IF(AND($G921="正式版",$H921="中西医诊所"),IFERROR(V921/同类汇总数据!G$3,0),IF(AND($G921="正式版",$H921="中医诊所"),IFERROR(V921/同类汇总数据!G$4,0),IF(AND($G921="正式版",$H921="口腔诊所"),IFERROR(V921/同类汇总数据!G$5,0),IF(AND($G921="检查版",$H921="中西医诊所"),IFERROR(V921/同类汇总数据!G$6,0),IF(AND($G921="检查版",$H921="中医诊所"),IFERROR(V921/同类汇总数据!G$7,0),IF(AND($G921="检查版",$H921="口腔诊所"),IFERROR(V921/同类汇总数据!G$8,0),IF(AND($G921="互联网版",$H921="中西医诊所"),IFERROR(V921/同类汇总数据!G$9,0),IF(AND($G921="互联网版",$H921="中医诊所"),IFERROR(V921/同类汇总数据!G$10,0),IF(AND($G921="互联网版",$H921="口腔诊所"),IFERROR(V921/同类汇总数据!G$11,0))))))))))</f>
        <v>1.63490978270563</v>
      </c>
      <c r="AI921" s="61">
        <f>IF(AND($G921="正式版",$H921="中西医诊所"),IFERROR(W921/同类汇总数据!H$3,0),IF(AND($G921="正式版",$H921="中医诊所"),IFERROR(W921/同类汇总数据!H$4,0),IF(AND($G921="正式版",$H921="口腔诊所"),IFERROR(W921/同类汇总数据!H$5,0),IF(AND($G921="检查版",$H921="中西医诊所"),IFERROR(W921/同类汇总数据!H$6,0),IF(AND($G921="检查版",$H921="中医诊所"),IFERROR(W921/同类汇总数据!H$7,0),IF(AND($G921="检查版",$H921="口腔诊所"),IFERROR(W921/同类汇总数据!H$8,0),IF(AND($G921="互联网版",$H921="中西医诊所"),IFERROR(W921/同类汇总数据!H$9,0),IF(AND($G921="互联网版",$H921="中医诊所"),IFERROR(W921/同类汇总数据!H$10,0),IF(AND($G921="互联网版",$H921="口腔诊所"),IFERROR(W921/同类汇总数据!H$11,0))))))))))</f>
        <v>1.54966955057822</v>
      </c>
      <c r="AJ921" s="61">
        <f>IF(AND($G921="正式版",$H921="中西医诊所"),IFERROR(X921/同类汇总数据!I$3,0),IF(AND($G921="正式版",$H921="中医诊所"),IFERROR(X921/同类汇总数据!I$4,0),IF(AND($G921="正式版",$H921="口腔诊所"),IFERROR(X921/同类汇总数据!I$5,0),IF(AND($G921="检查版",$H921="中西医诊所"),IFERROR(X921/同类汇总数据!I$6,0),IF(AND($G921="检查版",$H921="中医诊所"),IFERROR(X921/同类汇总数据!I$7,0),IF(AND($G921="检查版",$H921="口腔诊所"),IFERROR(X921/同类汇总数据!I$8,0),IF(AND($G921="互联网版",$H921="中西医诊所"),IFERROR(X921/同类汇总数据!I$9,0),IF(AND($G921="互联网版",$H921="中医诊所"),IFERROR(X921/同类汇总数据!I$10,0),IF(AND($G921="互联网版",$H921="口腔诊所"),IFERROR(X921/同类汇总数据!I$11,0))))))))))</f>
        <v>1.43688385979538</v>
      </c>
      <c r="AK921" s="61">
        <f>IF(AND($G921="正式版",$H921="中西医诊所"),IFERROR(Y921/同类汇总数据!J$3,0),IF(AND($G921="正式版",$H921="中医诊所"),IFERROR(Y921/同类汇总数据!J$4,0),IF(AND($G921="正式版",$H921="口腔诊所"),IFERROR(Y921/同类汇总数据!J$5,0),IF(AND($G921="检查版",$H921="中西医诊所"),IFERROR(Y921/同类汇总数据!J$6,0),IF(AND($G921="检查版",$H921="中医诊所"),IFERROR(Y921/同类汇总数据!J$7,0),IF(AND($G921="检查版",$H921="口腔诊所"),IFERROR(Y921/同类汇总数据!J$8,0),IF(AND($G921="互联网版",$H921="中西医诊所"),IFERROR(Y921/同类汇总数据!J$9,0),IF(AND($G921="互联网版",$H921="中医诊所"),IFERROR(Y921/同类汇总数据!J$10,0),IF(AND($G921="互联网版",$H921="口腔诊所"),IFERROR(Y921/同类汇总数据!J$11,0))))))))))</f>
        <v>1.46076527535049</v>
      </c>
      <c r="AL921" s="62" t="str">
        <f ca="1" t="shared" si="258"/>
        <v>-</v>
      </c>
      <c r="AM921" s="62" t="str">
        <f t="shared" si="259"/>
        <v>高于同行20%</v>
      </c>
      <c r="AN921" s="5" t="str">
        <f t="shared" si="260"/>
        <v>高于同行150%</v>
      </c>
      <c r="AO921" s="63">
        <f t="shared" si="261"/>
        <v>46104.3984332176</v>
      </c>
      <c r="AP921" s="5" t="str">
        <f t="shared" si="262"/>
        <v/>
      </c>
      <c r="AQ921" s="60">
        <v>45642.7812919097</v>
      </c>
    </row>
    <row r="922" ht="17" spans="1:43">
      <c r="A922" s="5">
        <f t="shared" si="263"/>
        <v>919</v>
      </c>
      <c r="B922" s="55" t="str">
        <f t="shared" si="255"/>
        <v>交易波动较大</v>
      </c>
      <c r="C922" s="2" t="str">
        <f t="shared" si="256"/>
        <v/>
      </c>
      <c r="D922" s="56" t="str">
        <f t="shared" si="257"/>
        <v>-</v>
      </c>
      <c r="E922" s="84" t="s">
        <v>2469</v>
      </c>
      <c r="F922" s="58">
        <v>45643.396448669</v>
      </c>
      <c r="G922" s="59" t="s">
        <v>38</v>
      </c>
      <c r="H922" s="59" t="s">
        <v>63</v>
      </c>
      <c r="I922" s="59" t="s">
        <v>40</v>
      </c>
      <c r="J922" s="59" t="s">
        <v>155</v>
      </c>
      <c r="K922" s="59" t="s">
        <v>2470</v>
      </c>
      <c r="L922" s="59"/>
      <c r="M922" s="60">
        <v>46102.4215509259</v>
      </c>
      <c r="N922" s="60">
        <v>46103.6934441782</v>
      </c>
      <c r="O922" s="60">
        <v>46103.6925865625</v>
      </c>
      <c r="P922" s="60">
        <v>45854.4393287963</v>
      </c>
      <c r="Q922" s="60">
        <v>45969.6500421181</v>
      </c>
      <c r="R922" s="59">
        <v>168</v>
      </c>
      <c r="S922" s="59">
        <v>168</v>
      </c>
      <c r="T922" s="59">
        <v>1024</v>
      </c>
      <c r="U922" s="59">
        <v>312</v>
      </c>
      <c r="V922" s="59">
        <v>1</v>
      </c>
      <c r="W922" s="59">
        <v>1</v>
      </c>
      <c r="X922" s="59">
        <v>4</v>
      </c>
      <c r="Y922" s="59">
        <v>2</v>
      </c>
      <c r="Z922" s="59">
        <v>156</v>
      </c>
      <c r="AA922" s="59">
        <v>0.1666666667</v>
      </c>
      <c r="AB922" s="59">
        <v>-0.797752809</v>
      </c>
      <c r="AC922" s="59">
        <v>-0.295021585</v>
      </c>
      <c r="AD922" s="61">
        <f>IF(AND($G922="正式版",$H922="中西医诊所"),IFERROR(R922/同类汇总数据!C$3,0),IF(AND($G922="正式版",$H922="中医诊所"),IFERROR(R922/同类汇总数据!C$4,0),IF(AND($G922="正式版",$H922="口腔诊所"),IFERROR(R922/同类汇总数据!C$5,0),IF(AND($G922="检查版",$H922="中西医诊所"),IFERROR(R922/同类汇总数据!C$6,0),IF(AND($G922="检查版",$H922="中医诊所"),IFERROR(R922/同类汇总数据!C$7,0),IF(AND($G922="检查版",$H922="口腔诊所"),IFERROR(R922/同类汇总数据!C$8,0),IF(AND($G922="互联网版",$H922="中西医诊所"),IFERROR(R922/同类汇总数据!C$9,0),IF(AND($G922="互联网版",$H922="中医诊所"),IFERROR(R922/同类汇总数据!C$10,0),IF(AND($G922="互联网版",$H922="口腔诊所"),IFERROR(R922/同类汇总数据!C$11,0))))))))))</f>
        <v>0.0168041270866398</v>
      </c>
      <c r="AE922" s="61">
        <f>IF(AND($G922="正式版",$H922="中西医诊所"),IFERROR(S922/同类汇总数据!D$3,0),IF(AND($G922="正式版",$H922="中医诊所"),IFERROR(S922/同类汇总数据!D$4,0),IF(AND($G922="正式版",$H922="口腔诊所"),IFERROR(S922/同类汇总数据!D$5,0),IF(AND($G922="检查版",$H922="中西医诊所"),IFERROR(S922/同类汇总数据!D$6,0),IF(AND($G922="检查版",$H922="中医诊所"),IFERROR(S922/同类汇总数据!D$7,0),IF(AND($G922="检查版",$H922="口腔诊所"),IFERROR(S922/同类汇总数据!D$8,0),IF(AND($G922="互联网版",$H922="中西医诊所"),IFERROR(S922/同类汇总数据!D$9,0),IF(AND($G922="互联网版",$H922="中医诊所"),IFERROR(S922/同类汇总数据!D$10,0),IF(AND($G922="互联网版",$H922="口腔诊所"),IFERROR(S922/同类汇总数据!D$11,0))))))))))</f>
        <v>0.00386822063551855</v>
      </c>
      <c r="AF922" s="61">
        <f>IF(AND($G922="正式版",$H922="中西医诊所"),IFERROR(T922/同类汇总数据!E$3,0),IF(AND($G922="正式版",$H922="中医诊所"),IFERROR(T922/同类汇总数据!E$4,0),IF(AND($G922="正式版",$H922="口腔诊所"),IFERROR(T922/同类汇总数据!E$5,0),IF(AND($G922="检查版",$H922="中西医诊所"),IFERROR(T922/同类汇总数据!E$6,0),IF(AND($G922="检查版",$H922="中医诊所"),IFERROR(T922/同类汇总数据!E$7,0),IF(AND($G922="检查版",$H922="口腔诊所"),IFERROR(T922/同类汇总数据!E$8,0),IF(AND($G922="互联网版",$H922="中西医诊所"),IFERROR(T922/同类汇总数据!E$9,0),IF(AND($G922="互联网版",$H922="中医诊所"),IFERROR(T922/同类汇总数据!E$10,0),IF(AND($G922="互联网版",$H922="口腔诊所"),IFERROR(T922/同类汇总数据!E$11,0))))))))))</f>
        <v>0.0092362953625006</v>
      </c>
      <c r="AG922" s="61">
        <f>IF(AND($G922="正式版",$H922="中西医诊所"),IFERROR(U922/同类汇总数据!F$3,0),IF(AND($G922="正式版",$H922="中医诊所"),IFERROR(U922/同类汇总数据!F$4,0),IF(AND($G922="正式版",$H922="口腔诊所"),IFERROR(U922/同类汇总数据!F$5,0),IF(AND($G922="检查版",$H922="中西医诊所"),IFERROR(U922/同类汇总数据!F$6,0),IF(AND($G922="检查版",$H922="中医诊所"),IFERROR(U922/同类汇总数据!F$7,0),IF(AND($G922="检查版",$H922="口腔诊所"),IFERROR(U922/同类汇总数据!F$8,0),IF(AND($G922="互联网版",$H922="中西医诊所"),IFERROR(U922/同类汇总数据!F$9,0),IF(AND($G922="互联网版",$H922="中医诊所"),IFERROR(U922/同类汇总数据!F$10,0),IF(AND($G922="互联网版",$H922="口腔诊所"),IFERROR(U922/同类汇总数据!F$11,0))))))))))</f>
        <v>0.00312318576481768</v>
      </c>
      <c r="AH922" s="61">
        <f>IF(AND($G922="正式版",$H922="中西医诊所"),IFERROR(V922/同类汇总数据!G$3,0),IF(AND($G922="正式版",$H922="中医诊所"),IFERROR(V922/同类汇总数据!G$4,0),IF(AND($G922="正式版",$H922="口腔诊所"),IFERROR(V922/同类汇总数据!G$5,0),IF(AND($G922="检查版",$H922="中西医诊所"),IFERROR(V922/同类汇总数据!G$6,0),IF(AND($G922="检查版",$H922="中医诊所"),IFERROR(V922/同类汇总数据!G$7,0),IF(AND($G922="检查版",$H922="口腔诊所"),IFERROR(V922/同类汇总数据!G$8,0),IF(AND($G922="互联网版",$H922="中西医诊所"),IFERROR(V922/同类汇总数据!G$9,0),IF(AND($G922="互联网版",$H922="中医诊所"),IFERROR(V922/同类汇总数据!G$10,0),IF(AND($G922="互联网版",$H922="口腔诊所"),IFERROR(V922/同类汇总数据!G$11,0))))))))))</f>
        <v>0.074314081032074</v>
      </c>
      <c r="AI922" s="61">
        <f>IF(AND($G922="正式版",$H922="中西医诊所"),IFERROR(W922/同类汇总数据!H$3,0),IF(AND($G922="正式版",$H922="中医诊所"),IFERROR(W922/同类汇总数据!H$4,0),IF(AND($G922="正式版",$H922="口腔诊所"),IFERROR(W922/同类汇总数据!H$5,0),IF(AND($G922="检查版",$H922="中西医诊所"),IFERROR(W922/同类汇总数据!H$6,0),IF(AND($G922="检查版",$H922="中医诊所"),IFERROR(W922/同类汇总数据!H$7,0),IF(AND($G922="检查版",$H922="口腔诊所"),IFERROR(W922/同类汇总数据!H$8,0),IF(AND($G922="互联网版",$H922="中西医诊所"),IFERROR(W922/同类汇总数据!H$9,0),IF(AND($G922="互联网版",$H922="中医诊所"),IFERROR(W922/同类汇总数据!H$10,0),IF(AND($G922="互联网版",$H922="口腔诊所"),IFERROR(W922/同类汇总数据!H$11,0))))))))))</f>
        <v>0.0176098812565707</v>
      </c>
      <c r="AJ922" s="61">
        <f>IF(AND($G922="正式版",$H922="中西医诊所"),IFERROR(X922/同类汇总数据!I$3,0),IF(AND($G922="正式版",$H922="中医诊所"),IFERROR(X922/同类汇总数据!I$4,0),IF(AND($G922="正式版",$H922="口腔诊所"),IFERROR(X922/同类汇总数据!I$5,0),IF(AND($G922="检查版",$H922="中西医诊所"),IFERROR(X922/同类汇总数据!I$6,0),IF(AND($G922="检查版",$H922="中医诊所"),IFERROR(X922/同类汇总数据!I$7,0),IF(AND($G922="检查版",$H922="口腔诊所"),IFERROR(X922/同类汇总数据!I$8,0),IF(AND($G922="互联网版",$H922="中西医诊所"),IFERROR(X922/同类汇总数据!I$9,0),IF(AND($G922="互联网版",$H922="中医诊所"),IFERROR(X922/同类汇总数据!I$10,0),IF(AND($G922="互联网版",$H922="口腔诊所"),IFERROR(X922/同类汇总数据!I$11,0))))))))))</f>
        <v>0.0271110162225543</v>
      </c>
      <c r="AK922" s="61">
        <f>IF(AND($G922="正式版",$H922="中西医诊所"),IFERROR(Y922/同类汇总数据!J$3,0),IF(AND($G922="正式版",$H922="中医诊所"),IFERROR(Y922/同类汇总数据!J$4,0),IF(AND($G922="正式版",$H922="口腔诊所"),IFERROR(Y922/同类汇总数据!J$5,0),IF(AND($G922="检查版",$H922="中西医诊所"),IFERROR(Y922/同类汇总数据!J$6,0),IF(AND($G922="检查版",$H922="中医诊所"),IFERROR(Y922/同类汇总数据!J$7,0),IF(AND($G922="检查版",$H922="口腔诊所"),IFERROR(Y922/同类汇总数据!J$8,0),IF(AND($G922="互联网版",$H922="中西医诊所"),IFERROR(Y922/同类汇总数据!J$9,0),IF(AND($G922="互联网版",$H922="中医诊所"),IFERROR(Y922/同类汇总数据!J$10,0),IF(AND($G922="互联网版",$H922="口腔诊所"),IFERROR(Y922/同类汇总数据!J$11,0))))))))))</f>
        <v>0.0150594358283556</v>
      </c>
      <c r="AL922" s="62" t="str">
        <f ca="1" t="shared" si="258"/>
        <v>-</v>
      </c>
      <c r="AM922" s="62" t="str">
        <f t="shared" si="259"/>
        <v>低于同行20%</v>
      </c>
      <c r="AN922" s="5" t="str">
        <f t="shared" si="260"/>
        <v>低于同行20%</v>
      </c>
      <c r="AO922" s="63">
        <f t="shared" si="261"/>
        <v>46103.6934441782</v>
      </c>
      <c r="AP922" s="5" t="str">
        <f t="shared" si="262"/>
        <v/>
      </c>
      <c r="AQ922" s="60">
        <v>45642.7860191551</v>
      </c>
    </row>
    <row r="923" ht="17" spans="1:43">
      <c r="A923" s="5">
        <f t="shared" si="263"/>
        <v>920</v>
      </c>
      <c r="B923" s="55" t="str">
        <f t="shared" si="255"/>
        <v>连续三月交易上升</v>
      </c>
      <c r="C923" s="2" t="str">
        <f t="shared" si="256"/>
        <v/>
      </c>
      <c r="D923" s="56" t="str">
        <f t="shared" si="257"/>
        <v>-</v>
      </c>
      <c r="E923" s="84" t="s">
        <v>2471</v>
      </c>
      <c r="F923" s="58">
        <v>45643.3975902315</v>
      </c>
      <c r="G923" s="59" t="s">
        <v>38</v>
      </c>
      <c r="H923" s="59" t="s">
        <v>63</v>
      </c>
      <c r="I923" s="59" t="s">
        <v>40</v>
      </c>
      <c r="J923" s="59" t="s">
        <v>155</v>
      </c>
      <c r="K923" s="59" t="s">
        <v>2472</v>
      </c>
      <c r="L923" s="59"/>
      <c r="M923" s="60">
        <v>46104.3767939815</v>
      </c>
      <c r="N923" s="60">
        <v>46103.4911233333</v>
      </c>
      <c r="O923" s="60">
        <v>46103.4902751389</v>
      </c>
      <c r="P923" s="60">
        <v>45724.3950347107</v>
      </c>
      <c r="Q923" s="60">
        <v>46085.736290706</v>
      </c>
      <c r="R923" s="59">
        <v>7005</v>
      </c>
      <c r="S923" s="59">
        <v>20898.29</v>
      </c>
      <c r="T923" s="59">
        <v>58266.29</v>
      </c>
      <c r="U923" s="59">
        <v>54263.29</v>
      </c>
      <c r="V923" s="59">
        <v>15</v>
      </c>
      <c r="W923" s="59">
        <v>38</v>
      </c>
      <c r="X923" s="59">
        <v>99</v>
      </c>
      <c r="Y923" s="59">
        <v>89</v>
      </c>
      <c r="Z923" s="59">
        <v>795.1029411765</v>
      </c>
      <c r="AA923" s="59">
        <v>0.4412613793</v>
      </c>
      <c r="AB923" s="59">
        <v>-0.3659261851</v>
      </c>
      <c r="AC923" s="59">
        <v>0.9937210168</v>
      </c>
      <c r="AD923" s="61">
        <f>IF(AND($G923="正式版",$H923="中西医诊所"),IFERROR(R923/同类汇总数据!C$3,0),IF(AND($G923="正式版",$H923="中医诊所"),IFERROR(R923/同类汇总数据!C$4,0),IF(AND($G923="正式版",$H923="口腔诊所"),IFERROR(R923/同类汇总数据!C$5,0),IF(AND($G923="检查版",$H923="中西医诊所"),IFERROR(R923/同类汇总数据!C$6,0),IF(AND($G923="检查版",$H923="中医诊所"),IFERROR(R923/同类汇总数据!C$7,0),IF(AND($G923="检查版",$H923="口腔诊所"),IFERROR(R923/同类汇总数据!C$8,0),IF(AND($G923="互联网版",$H923="中西医诊所"),IFERROR(R923/同类汇总数据!C$9,0),IF(AND($G923="互联网版",$H923="中医诊所"),IFERROR(R923/同类汇总数据!C$10,0),IF(AND($G923="互联网版",$H923="口腔诊所"),IFERROR(R923/同类汇总数据!C$11,0))))))))))</f>
        <v>0.700672084773283</v>
      </c>
      <c r="AE923" s="61">
        <f>IF(AND($G923="正式版",$H923="中西医诊所"),IFERROR(S923/同类汇总数据!D$3,0),IF(AND($G923="正式版",$H923="中医诊所"),IFERROR(S923/同类汇总数据!D$4,0),IF(AND($G923="正式版",$H923="口腔诊所"),IFERROR(S923/同类汇总数据!D$5,0),IF(AND($G923="检查版",$H923="中西医诊所"),IFERROR(S923/同类汇总数据!D$6,0),IF(AND($G923="检查版",$H923="中医诊所"),IFERROR(S923/同类汇总数据!D$7,0),IF(AND($G923="检查版",$H923="口腔诊所"),IFERROR(S923/同类汇总数据!D$8,0),IF(AND($G923="互联网版",$H923="中西医诊所"),IFERROR(S923/同类汇总数据!D$9,0),IF(AND($G923="互联网版",$H923="中医诊所"),IFERROR(S923/同类汇总数据!D$10,0),IF(AND($G923="互联网版",$H923="口腔诊所"),IFERROR(S923/同类汇总数据!D$11,0))))))))))</f>
        <v>0.481185694196732</v>
      </c>
      <c r="AF923" s="61">
        <f>IF(AND($G923="正式版",$H923="中西医诊所"),IFERROR(T923/同类汇总数据!E$3,0),IF(AND($G923="正式版",$H923="中医诊所"),IFERROR(T923/同类汇总数据!E$4,0),IF(AND($G923="正式版",$H923="口腔诊所"),IFERROR(T923/同类汇总数据!E$5,0),IF(AND($G923="检查版",$H923="中西医诊所"),IFERROR(T923/同类汇总数据!E$6,0),IF(AND($G923="检查版",$H923="中医诊所"),IFERROR(T923/同类汇总数据!E$7,0),IF(AND($G923="检查版",$H923="口腔诊所"),IFERROR(T923/同类汇总数据!E$8,0),IF(AND($G923="互联网版",$H923="中西医诊所"),IFERROR(T923/同类汇总数据!E$9,0),IF(AND($G923="互联网版",$H923="中医诊所"),IFERROR(T923/同类汇总数据!E$10,0),IF(AND($G923="互联网版",$H923="口腔诊所"),IFERROR(T923/同类汇总数据!E$11,0))))))))))</f>
        <v>0.52555142980187</v>
      </c>
      <c r="AG923" s="61">
        <f>IF(AND($G923="正式版",$H923="中西医诊所"),IFERROR(U923/同类汇总数据!F$3,0),IF(AND($G923="正式版",$H923="中医诊所"),IFERROR(U923/同类汇总数据!F$4,0),IF(AND($G923="正式版",$H923="口腔诊所"),IFERROR(U923/同类汇总数据!F$5,0),IF(AND($G923="检查版",$H923="中西医诊所"),IFERROR(U923/同类汇总数据!F$6,0),IF(AND($G923="检查版",$H923="中医诊所"),IFERROR(U923/同类汇总数据!F$7,0),IF(AND($G923="检查版",$H923="口腔诊所"),IFERROR(U923/同类汇总数据!F$8,0),IF(AND($G923="互联网版",$H923="中西医诊所"),IFERROR(U923/同类汇总数据!F$9,0),IF(AND($G923="互联网版",$H923="中医诊所"),IFERROR(U923/同类汇总数据!F$10,0),IF(AND($G923="互联网版",$H923="口腔诊所"),IFERROR(U923/同类汇总数据!F$11,0))))))))))</f>
        <v>0.543186970769787</v>
      </c>
      <c r="AH923" s="61">
        <f>IF(AND($G923="正式版",$H923="中西医诊所"),IFERROR(V923/同类汇总数据!G$3,0),IF(AND($G923="正式版",$H923="中医诊所"),IFERROR(V923/同类汇总数据!G$4,0),IF(AND($G923="正式版",$H923="口腔诊所"),IFERROR(V923/同类汇总数据!G$5,0),IF(AND($G923="检查版",$H923="中西医诊所"),IFERROR(V923/同类汇总数据!G$6,0),IF(AND($G923="检查版",$H923="中医诊所"),IFERROR(V923/同类汇总数据!G$7,0),IF(AND($G923="检查版",$H923="口腔诊所"),IFERROR(V923/同类汇总数据!G$8,0),IF(AND($G923="互联网版",$H923="中西医诊所"),IFERROR(V923/同类汇总数据!G$9,0),IF(AND($G923="互联网版",$H923="中医诊所"),IFERROR(V923/同类汇总数据!G$10,0),IF(AND($G923="互联网版",$H923="口腔诊所"),IFERROR(V923/同类汇总数据!G$11,0))))))))))</f>
        <v>1.11471121548111</v>
      </c>
      <c r="AI923" s="61">
        <f>IF(AND($G923="正式版",$H923="中西医诊所"),IFERROR(W923/同类汇总数据!H$3,0),IF(AND($G923="正式版",$H923="中医诊所"),IFERROR(W923/同类汇总数据!H$4,0),IF(AND($G923="正式版",$H923="口腔诊所"),IFERROR(W923/同类汇总数据!H$5,0),IF(AND($G923="检查版",$H923="中西医诊所"),IFERROR(W923/同类汇总数据!H$6,0),IF(AND($G923="检查版",$H923="中医诊所"),IFERROR(W923/同类汇总数据!H$7,0),IF(AND($G923="检查版",$H923="口腔诊所"),IFERROR(W923/同类汇总数据!H$8,0),IF(AND($G923="互联网版",$H923="中西医诊所"),IFERROR(W923/同类汇总数据!H$9,0),IF(AND($G923="互联网版",$H923="中医诊所"),IFERROR(W923/同类汇总数据!H$10,0),IF(AND($G923="互联网版",$H923="口腔诊所"),IFERROR(W923/同类汇总数据!H$11,0))))))))))</f>
        <v>0.669175487749686</v>
      </c>
      <c r="AJ923" s="61">
        <f>IF(AND($G923="正式版",$H923="中西医诊所"),IFERROR(X923/同类汇总数据!I$3,0),IF(AND($G923="正式版",$H923="中医诊所"),IFERROR(X923/同类汇总数据!I$4,0),IF(AND($G923="正式版",$H923="口腔诊所"),IFERROR(X923/同类汇总数据!I$5,0),IF(AND($G923="检查版",$H923="中西医诊所"),IFERROR(X923/同类汇总数据!I$6,0),IF(AND($G923="检查版",$H923="中医诊所"),IFERROR(X923/同类汇总数据!I$7,0),IF(AND($G923="检查版",$H923="口腔诊所"),IFERROR(X923/同类汇总数据!I$8,0),IF(AND($G923="互联网版",$H923="中西医诊所"),IFERROR(X923/同类汇总数据!I$9,0),IF(AND($G923="互联网版",$H923="中医诊所"),IFERROR(X923/同类汇总数据!I$10,0),IF(AND($G923="互联网版",$H923="口腔诊所"),IFERROR(X923/同类汇总数据!I$11,0))))))))))</f>
        <v>0.67099765150822</v>
      </c>
      <c r="AK923" s="61">
        <f>IF(AND($G923="正式版",$H923="中西医诊所"),IFERROR(Y923/同类汇总数据!J$3,0),IF(AND($G923="正式版",$H923="中医诊所"),IFERROR(Y923/同类汇总数据!J$4,0),IF(AND($G923="正式版",$H923="口腔诊所"),IFERROR(Y923/同类汇总数据!J$5,0),IF(AND($G923="检查版",$H923="中西医诊所"),IFERROR(Y923/同类汇总数据!J$6,0),IF(AND($G923="检查版",$H923="中医诊所"),IFERROR(Y923/同类汇总数据!J$7,0),IF(AND($G923="检查版",$H923="口腔诊所"),IFERROR(Y923/同类汇总数据!J$8,0),IF(AND($G923="互联网版",$H923="中西医诊所"),IFERROR(Y923/同类汇总数据!J$9,0),IF(AND($G923="互联网版",$H923="中医诊所"),IFERROR(Y923/同类汇总数据!J$10,0),IF(AND($G923="互联网版",$H923="口腔诊所"),IFERROR(Y923/同类汇总数据!J$11,0))))))))))</f>
        <v>0.670144894361823</v>
      </c>
      <c r="AL923" s="62" t="str">
        <f ca="1" t="shared" si="258"/>
        <v>-</v>
      </c>
      <c r="AM923" s="62" t="str">
        <f t="shared" si="259"/>
        <v>低于同行50%</v>
      </c>
      <c r="AN923" s="5" t="str">
        <f t="shared" si="260"/>
        <v/>
      </c>
      <c r="AO923" s="63">
        <f t="shared" si="261"/>
        <v>46104.3767939815</v>
      </c>
      <c r="AP923" s="5" t="str">
        <f t="shared" si="262"/>
        <v/>
      </c>
      <c r="AQ923" s="60">
        <v>45643.3897927778</v>
      </c>
    </row>
    <row r="924" ht="17" spans="1:43">
      <c r="A924" s="5">
        <f t="shared" si="263"/>
        <v>921</v>
      </c>
      <c r="B924" s="55" t="str">
        <f t="shared" si="255"/>
        <v>连续三月交易上升</v>
      </c>
      <c r="C924" s="2" t="str">
        <f t="shared" si="256"/>
        <v/>
      </c>
      <c r="D924" s="56" t="str">
        <f t="shared" si="257"/>
        <v>-</v>
      </c>
      <c r="E924" s="84" t="s">
        <v>2473</v>
      </c>
      <c r="F924" s="58">
        <v>45643.7790649769</v>
      </c>
      <c r="G924" s="59" t="s">
        <v>38</v>
      </c>
      <c r="H924" s="59" t="s">
        <v>63</v>
      </c>
      <c r="I924" s="59" t="s">
        <v>40</v>
      </c>
      <c r="J924" s="59" t="s">
        <v>155</v>
      </c>
      <c r="K924" s="59" t="s">
        <v>2474</v>
      </c>
      <c r="L924" s="59"/>
      <c r="M924" s="60">
        <v>46102.7786111111</v>
      </c>
      <c r="N924" s="60">
        <v>46102.7795265856</v>
      </c>
      <c r="O924" s="60">
        <v>46102.7792234259</v>
      </c>
      <c r="P924" s="60">
        <v>45655.7718829051</v>
      </c>
      <c r="Q924" s="60"/>
      <c r="R924" s="59">
        <v>1230</v>
      </c>
      <c r="S924" s="59">
        <v>6290</v>
      </c>
      <c r="T924" s="59">
        <v>13020</v>
      </c>
      <c r="U924" s="59">
        <v>10820</v>
      </c>
      <c r="V924" s="59">
        <v>3</v>
      </c>
      <c r="W924" s="59">
        <v>18</v>
      </c>
      <c r="X924" s="59">
        <v>37</v>
      </c>
      <c r="Y924" s="59">
        <v>31</v>
      </c>
      <c r="Z924" s="59">
        <v>432.8</v>
      </c>
      <c r="AA924" s="59">
        <v>2.8588957055</v>
      </c>
      <c r="AB924" s="59">
        <v>-0.6803921569</v>
      </c>
      <c r="AC924" s="59">
        <v>-0.4197952218</v>
      </c>
      <c r="AD924" s="61">
        <f>IF(AND($G924="正式版",$H924="中西医诊所"),IFERROR(R924/同类汇总数据!C$3,0),IF(AND($G924="正式版",$H924="中医诊所"),IFERROR(R924/同类汇总数据!C$4,0),IF(AND($G924="正式版",$H924="口腔诊所"),IFERROR(R924/同类汇总数据!C$5,0),IF(AND($G924="检查版",$H924="中西医诊所"),IFERROR(R924/同类汇总数据!C$6,0),IF(AND($G924="检查版",$H924="中医诊所"),IFERROR(R924/同类汇总数据!C$7,0),IF(AND($G924="检查版",$H924="口腔诊所"),IFERROR(R924/同类汇总数据!C$8,0),IF(AND($G924="互联网版",$H924="中西医诊所"),IFERROR(R924/同类汇总数据!C$9,0),IF(AND($G924="互联网版",$H924="中医诊所"),IFERROR(R924/同类汇总数据!C$10,0),IF(AND($G924="互联网版",$H924="口腔诊所"),IFERROR(R924/同类汇总数据!C$11,0))))))))))</f>
        <v>0.123030216170041</v>
      </c>
      <c r="AE924" s="61">
        <f>IF(AND($G924="正式版",$H924="中西医诊所"),IFERROR(S924/同类汇总数据!D$3,0),IF(AND($G924="正式版",$H924="中医诊所"),IFERROR(S924/同类汇总数据!D$4,0),IF(AND($G924="正式版",$H924="口腔诊所"),IFERROR(S924/同类汇总数据!D$5,0),IF(AND($G924="检查版",$H924="中西医诊所"),IFERROR(S924/同类汇总数据!D$6,0),IF(AND($G924="检查版",$H924="中医诊所"),IFERROR(S924/同类汇总数据!D$7,0),IF(AND($G924="检查版",$H924="口腔诊所"),IFERROR(S924/同类汇总数据!D$8,0),IF(AND($G924="互联网版",$H924="中西医诊所"),IFERROR(S924/同类汇总数据!D$9,0),IF(AND($G924="互联网版",$H924="中医诊所"),IFERROR(S924/同类汇总数据!D$10,0),IF(AND($G924="互联网版",$H924="口腔诊所"),IFERROR(S924/同类汇总数据!D$11,0))))))))))</f>
        <v>0.144828022603641</v>
      </c>
      <c r="AF924" s="61">
        <f>IF(AND($G924="正式版",$H924="中西医诊所"),IFERROR(T924/同类汇总数据!E$3,0),IF(AND($G924="正式版",$H924="中医诊所"),IFERROR(T924/同类汇总数据!E$4,0),IF(AND($G924="正式版",$H924="口腔诊所"),IFERROR(T924/同类汇总数据!E$5,0),IF(AND($G924="检查版",$H924="中西医诊所"),IFERROR(T924/同类汇总数据!E$6,0),IF(AND($G924="检查版",$H924="中医诊所"),IFERROR(T924/同类汇总数据!E$7,0),IF(AND($G924="检查版",$H924="口腔诊所"),IFERROR(T924/同类汇总数据!E$8,0),IF(AND($G924="互联网版",$H924="中西医诊所"),IFERROR(T924/同类汇总数据!E$9,0),IF(AND($G924="互联网版",$H924="中医诊所"),IFERROR(T924/同类汇总数据!E$10,0),IF(AND($G924="互联网版",$H924="口腔诊所"),IFERROR(T924/同类汇总数据!E$11,0))))))))))</f>
        <v>0.117438052363045</v>
      </c>
      <c r="AG924" s="61">
        <f>IF(AND($G924="正式版",$H924="中西医诊所"),IFERROR(U924/同类汇总数据!F$3,0),IF(AND($G924="正式版",$H924="中医诊所"),IFERROR(U924/同类汇总数据!F$4,0),IF(AND($G924="正式版",$H924="口腔诊所"),IFERROR(U924/同类汇总数据!F$5,0),IF(AND($G924="检查版",$H924="中西医诊所"),IFERROR(U924/同类汇总数据!F$6,0),IF(AND($G924="检查版",$H924="中医诊所"),IFERROR(U924/同类汇总数据!F$7,0),IF(AND($G924="检查版",$H924="口腔诊所"),IFERROR(U924/同类汇总数据!F$8,0),IF(AND($G924="互联网版",$H924="中西医诊所"),IFERROR(U924/同类汇总数据!F$9,0),IF(AND($G924="互联网版",$H924="中医诊所"),IFERROR(U924/同类汇总数据!F$10,0),IF(AND($G924="互联网版",$H924="口腔诊所"),IFERROR(U924/同类汇总数据!F$11,0))))))))))</f>
        <v>0.108310480690152</v>
      </c>
      <c r="AH924" s="61">
        <f>IF(AND($G924="正式版",$H924="中西医诊所"),IFERROR(V924/同类汇总数据!G$3,0),IF(AND($G924="正式版",$H924="中医诊所"),IFERROR(V924/同类汇总数据!G$4,0),IF(AND($G924="正式版",$H924="口腔诊所"),IFERROR(V924/同类汇总数据!G$5,0),IF(AND($G924="检查版",$H924="中西医诊所"),IFERROR(V924/同类汇总数据!G$6,0),IF(AND($G924="检查版",$H924="中医诊所"),IFERROR(V924/同类汇总数据!G$7,0),IF(AND($G924="检查版",$H924="口腔诊所"),IFERROR(V924/同类汇总数据!G$8,0),IF(AND($G924="互联网版",$H924="中西医诊所"),IFERROR(V924/同类汇总数据!G$9,0),IF(AND($G924="互联网版",$H924="中医诊所"),IFERROR(V924/同类汇总数据!G$10,0),IF(AND($G924="互联网版",$H924="口腔诊所"),IFERROR(V924/同类汇总数据!G$11,0))))))))))</f>
        <v>0.222942243096222</v>
      </c>
      <c r="AI924" s="61">
        <f>IF(AND($G924="正式版",$H924="中西医诊所"),IFERROR(W924/同类汇总数据!H$3,0),IF(AND($G924="正式版",$H924="中医诊所"),IFERROR(W924/同类汇总数据!H$4,0),IF(AND($G924="正式版",$H924="口腔诊所"),IFERROR(W924/同类汇总数据!H$5,0),IF(AND($G924="检查版",$H924="中西医诊所"),IFERROR(W924/同类汇总数据!H$6,0),IF(AND($G924="检查版",$H924="中医诊所"),IFERROR(W924/同类汇总数据!H$7,0),IF(AND($G924="检查版",$H924="口腔诊所"),IFERROR(W924/同类汇总数据!H$8,0),IF(AND($G924="互联网版",$H924="中西医诊所"),IFERROR(W924/同类汇总数据!H$9,0),IF(AND($G924="互联网版",$H924="中医诊所"),IFERROR(W924/同类汇总数据!H$10,0),IF(AND($G924="互联网版",$H924="口腔诊所"),IFERROR(W924/同类汇总数据!H$11,0))))))))))</f>
        <v>0.316977862618272</v>
      </c>
      <c r="AJ924" s="61">
        <f>IF(AND($G924="正式版",$H924="中西医诊所"),IFERROR(X924/同类汇总数据!I$3,0),IF(AND($G924="正式版",$H924="中医诊所"),IFERROR(X924/同类汇总数据!I$4,0),IF(AND($G924="正式版",$H924="口腔诊所"),IFERROR(X924/同类汇总数据!I$5,0),IF(AND($G924="检查版",$H924="中西医诊所"),IFERROR(X924/同类汇总数据!I$6,0),IF(AND($G924="检查版",$H924="中医诊所"),IFERROR(X924/同类汇总数据!I$7,0),IF(AND($G924="检查版",$H924="口腔诊所"),IFERROR(X924/同类汇总数据!I$8,0),IF(AND($G924="互联网版",$H924="中西医诊所"),IFERROR(X924/同类汇总数据!I$9,0),IF(AND($G924="互联网版",$H924="中医诊所"),IFERROR(X924/同类汇总数据!I$10,0),IF(AND($G924="互联网版",$H924="口腔诊所"),IFERROR(X924/同类汇总数据!I$11,0))))))))))</f>
        <v>0.250776900058628</v>
      </c>
      <c r="AK924" s="61">
        <f>IF(AND($G924="正式版",$H924="中西医诊所"),IFERROR(Y924/同类汇总数据!J$3,0),IF(AND($G924="正式版",$H924="中医诊所"),IFERROR(Y924/同类汇总数据!J$4,0),IF(AND($G924="正式版",$H924="口腔诊所"),IFERROR(Y924/同类汇总数据!J$5,0),IF(AND($G924="检查版",$H924="中西医诊所"),IFERROR(Y924/同类汇总数据!J$6,0),IF(AND($G924="检查版",$H924="中医诊所"),IFERROR(Y924/同类汇总数据!J$7,0),IF(AND($G924="检查版",$H924="口腔诊所"),IFERROR(Y924/同类汇总数据!J$8,0),IF(AND($G924="互联网版",$H924="中西医诊所"),IFERROR(Y924/同类汇总数据!J$9,0),IF(AND($G924="互联网版",$H924="中医诊所"),IFERROR(Y924/同类汇总数据!J$10,0),IF(AND($G924="互联网版",$H924="口腔诊所"),IFERROR(Y924/同类汇总数据!J$11,0))))))))))</f>
        <v>0.233421255339511</v>
      </c>
      <c r="AL924" s="62" t="str">
        <f ca="1" t="shared" si="258"/>
        <v>-</v>
      </c>
      <c r="AM924" s="62" t="str">
        <f t="shared" si="259"/>
        <v>低于同行20%</v>
      </c>
      <c r="AN924" s="5" t="str">
        <f t="shared" si="260"/>
        <v>低于同行50%</v>
      </c>
      <c r="AO924" s="63">
        <f t="shared" si="261"/>
        <v>46102.7795265856</v>
      </c>
      <c r="AP924" s="5" t="str">
        <f t="shared" si="262"/>
        <v/>
      </c>
      <c r="AQ924" s="60">
        <v>45643.3925961806</v>
      </c>
    </row>
    <row r="925" ht="17" spans="1:43">
      <c r="A925" s="5">
        <f t="shared" si="263"/>
        <v>922</v>
      </c>
      <c r="B925" s="55" t="str">
        <f t="shared" si="255"/>
        <v>连续三月交易上升</v>
      </c>
      <c r="C925" s="2" t="str">
        <f t="shared" si="256"/>
        <v/>
      </c>
      <c r="D925" s="56" t="str">
        <f t="shared" si="257"/>
        <v>即将流失</v>
      </c>
      <c r="E925" s="84" t="s">
        <v>2475</v>
      </c>
      <c r="F925" s="58">
        <v>45643.7797186458</v>
      </c>
      <c r="G925" s="59" t="s">
        <v>38</v>
      </c>
      <c r="H925" s="59" t="s">
        <v>63</v>
      </c>
      <c r="I925" s="59" t="s">
        <v>40</v>
      </c>
      <c r="J925" s="59" t="s">
        <v>149</v>
      </c>
      <c r="K925" s="59" t="s">
        <v>2476</v>
      </c>
      <c r="L925" s="59"/>
      <c r="M925" s="60">
        <v>46100.4602083333</v>
      </c>
      <c r="N925" s="60">
        <v>46100.4621309144</v>
      </c>
      <c r="O925" s="60">
        <v>46100.4614777199</v>
      </c>
      <c r="P925" s="60">
        <v>45947.4215600694</v>
      </c>
      <c r="Q925" s="60">
        <v>46087.665811956</v>
      </c>
      <c r="R925" s="59">
        <v>6480</v>
      </c>
      <c r="S925" s="59">
        <v>23534</v>
      </c>
      <c r="T925" s="59">
        <v>69273</v>
      </c>
      <c r="U925" s="59">
        <v>64833</v>
      </c>
      <c r="V925" s="59">
        <v>6</v>
      </c>
      <c r="W925" s="59">
        <v>17</v>
      </c>
      <c r="X925" s="59">
        <v>47</v>
      </c>
      <c r="Y925" s="59">
        <v>41</v>
      </c>
      <c r="Z925" s="85" t="s">
        <v>2477</v>
      </c>
      <c r="AA925" s="59">
        <v>0.6017151024</v>
      </c>
      <c r="AB925" s="59">
        <v>-0.526734523</v>
      </c>
      <c r="AC925" s="59">
        <v>0.9357775284</v>
      </c>
      <c r="AD925" s="61">
        <f>IF(AND($G925="正式版",$H925="中西医诊所"),IFERROR(R925/同类汇总数据!C$3,0),IF(AND($G925="正式版",$H925="中医诊所"),IFERROR(R925/同类汇总数据!C$4,0),IF(AND($G925="正式版",$H925="口腔诊所"),IFERROR(R925/同类汇总数据!C$5,0),IF(AND($G925="检查版",$H925="中西医诊所"),IFERROR(R925/同类汇总数据!C$6,0),IF(AND($G925="检查版",$H925="中医诊所"),IFERROR(R925/同类汇总数据!C$7,0),IF(AND($G925="检查版",$H925="口腔诊所"),IFERROR(R925/同类汇总数据!C$8,0),IF(AND($G925="互联网版",$H925="中西医诊所"),IFERROR(R925/同类汇总数据!C$9,0),IF(AND($G925="互联网版",$H925="中医诊所"),IFERROR(R925/同类汇总数据!C$10,0),IF(AND($G925="互联网版",$H925="口腔诊所"),IFERROR(R925/同类汇总数据!C$11,0))))))))))</f>
        <v>0.648159187627534</v>
      </c>
      <c r="AE925" s="61">
        <f>IF(AND($G925="正式版",$H925="中西医诊所"),IFERROR(S925/同类汇总数据!D$3,0),IF(AND($G925="正式版",$H925="中医诊所"),IFERROR(S925/同类汇总数据!D$4,0),IF(AND($G925="正式版",$H925="口腔诊所"),IFERROR(S925/同类汇总数据!D$5,0),IF(AND($G925="检查版",$H925="中西医诊所"),IFERROR(S925/同类汇总数据!D$6,0),IF(AND($G925="检查版",$H925="中医诊所"),IFERROR(S925/同类汇总数据!D$7,0),IF(AND($G925="检查版",$H925="口腔诊所"),IFERROR(S925/同类汇总数据!D$8,0),IF(AND($G925="互联网版",$H925="中西医诊所"),IFERROR(S925/同类汇总数据!D$9,0),IF(AND($G925="互联网版",$H925="中医诊所"),IFERROR(S925/同类汇总数据!D$10,0),IF(AND($G925="互联网版",$H925="口腔诊所"),IFERROR(S925/同类汇总数据!D$11,0))))))))))</f>
        <v>0.541873240692223</v>
      </c>
      <c r="AF925" s="61">
        <f>IF(AND($G925="正式版",$H925="中西医诊所"),IFERROR(T925/同类汇总数据!E$3,0),IF(AND($G925="正式版",$H925="中医诊所"),IFERROR(T925/同类汇总数据!E$4,0),IF(AND($G925="正式版",$H925="口腔诊所"),IFERROR(T925/同类汇总数据!E$5,0),IF(AND($G925="检查版",$H925="中西医诊所"),IFERROR(T925/同类汇总数据!E$6,0),IF(AND($G925="检查版",$H925="中医诊所"),IFERROR(T925/同类汇总数据!E$7,0),IF(AND($G925="检查版",$H925="口腔诊所"),IFERROR(T925/同类汇总数据!E$8,0),IF(AND($G925="互联网版",$H925="中西医诊所"),IFERROR(T925/同类汇总数据!E$9,0),IF(AND($G925="互联网版",$H925="中医诊所"),IFERROR(T925/同类汇总数据!E$10,0),IF(AND($G925="互联网版",$H925="口腔诊所"),IFERROR(T925/同类汇总数据!E$11,0))))))))))</f>
        <v>0.624829969381352</v>
      </c>
      <c r="AG925" s="61">
        <f>IF(AND($G925="正式版",$H925="中西医诊所"),IFERROR(U925/同类汇总数据!F$3,0),IF(AND($G925="正式版",$H925="中医诊所"),IFERROR(U925/同类汇总数据!F$4,0),IF(AND($G925="正式版",$H925="口腔诊所"),IFERROR(U925/同类汇总数据!F$5,0),IF(AND($G925="检查版",$H925="中西医诊所"),IFERROR(U925/同类汇总数据!F$6,0),IF(AND($G925="检查版",$H925="中医诊所"),IFERROR(U925/同类汇总数据!F$7,0),IF(AND($G925="检查版",$H925="口腔诊所"),IFERROR(U925/同类汇总数据!F$8,0),IF(AND($G925="互联网版",$H925="中西医诊所"),IFERROR(U925/同类汇总数据!F$9,0),IF(AND($G925="互联网版",$H925="中医诊所"),IFERROR(U925/同类汇总数据!F$10,0),IF(AND($G925="互联网版",$H925="口腔诊所"),IFERROR(U925/同类汇总数据!F$11,0))))))))))</f>
        <v>0.648991995802643</v>
      </c>
      <c r="AH925" s="61">
        <f>IF(AND($G925="正式版",$H925="中西医诊所"),IFERROR(V925/同类汇总数据!G$3,0),IF(AND($G925="正式版",$H925="中医诊所"),IFERROR(V925/同类汇总数据!G$4,0),IF(AND($G925="正式版",$H925="口腔诊所"),IFERROR(V925/同类汇总数据!G$5,0),IF(AND($G925="检查版",$H925="中西医诊所"),IFERROR(V925/同类汇总数据!G$6,0),IF(AND($G925="检查版",$H925="中医诊所"),IFERROR(V925/同类汇总数据!G$7,0),IF(AND($G925="检查版",$H925="口腔诊所"),IFERROR(V925/同类汇总数据!G$8,0),IF(AND($G925="互联网版",$H925="中西医诊所"),IFERROR(V925/同类汇总数据!G$9,0),IF(AND($G925="互联网版",$H925="中医诊所"),IFERROR(V925/同类汇总数据!G$10,0),IF(AND($G925="互联网版",$H925="口腔诊所"),IFERROR(V925/同类汇总数据!G$11,0))))))))))</f>
        <v>0.445884486192444</v>
      </c>
      <c r="AI925" s="61">
        <f>IF(AND($G925="正式版",$H925="中西医诊所"),IFERROR(W925/同类汇总数据!H$3,0),IF(AND($G925="正式版",$H925="中医诊所"),IFERROR(W925/同类汇总数据!H$4,0),IF(AND($G925="正式版",$H925="口腔诊所"),IFERROR(W925/同类汇总数据!H$5,0),IF(AND($G925="检查版",$H925="中西医诊所"),IFERROR(W925/同类汇总数据!H$6,0),IF(AND($G925="检查版",$H925="中医诊所"),IFERROR(W925/同类汇总数据!H$7,0),IF(AND($G925="检查版",$H925="口腔诊所"),IFERROR(W925/同类汇总数据!H$8,0),IF(AND($G925="互联网版",$H925="中西医诊所"),IFERROR(W925/同类汇总数据!H$9,0),IF(AND($G925="互联网版",$H925="中医诊所"),IFERROR(W925/同类汇总数据!H$10,0),IF(AND($G925="互联网版",$H925="口腔诊所"),IFERROR(W925/同类汇总数据!H$11,0))))))))))</f>
        <v>0.299367981361702</v>
      </c>
      <c r="AJ925" s="61">
        <f>IF(AND($G925="正式版",$H925="中西医诊所"),IFERROR(X925/同类汇总数据!I$3,0),IF(AND($G925="正式版",$H925="中医诊所"),IFERROR(X925/同类汇总数据!I$4,0),IF(AND($G925="正式版",$H925="口腔诊所"),IFERROR(X925/同类汇总数据!I$5,0),IF(AND($G925="检查版",$H925="中西医诊所"),IFERROR(X925/同类汇总数据!I$6,0),IF(AND($G925="检查版",$H925="中医诊所"),IFERROR(X925/同类汇总数据!I$7,0),IF(AND($G925="检查版",$H925="口腔诊所"),IFERROR(X925/同类汇总数据!I$8,0),IF(AND($G925="互联网版",$H925="中西医诊所"),IFERROR(X925/同类汇总数据!I$9,0),IF(AND($G925="互联网版",$H925="中医诊所"),IFERROR(X925/同类汇总数据!I$10,0),IF(AND($G925="互联网版",$H925="口腔诊所"),IFERROR(X925/同类汇总数据!I$11,0))))))))))</f>
        <v>0.318554440615013</v>
      </c>
      <c r="AK925" s="61">
        <f>IF(AND($G925="正式版",$H925="中西医诊所"),IFERROR(Y925/同类汇总数据!J$3,0),IF(AND($G925="正式版",$H925="中医诊所"),IFERROR(Y925/同类汇总数据!J$4,0),IF(AND($G925="正式版",$H925="口腔诊所"),IFERROR(Y925/同类汇总数据!J$5,0),IF(AND($G925="检查版",$H925="中西医诊所"),IFERROR(Y925/同类汇总数据!J$6,0),IF(AND($G925="检查版",$H925="中医诊所"),IFERROR(Y925/同类汇总数据!J$7,0),IF(AND($G925="检查版",$H925="口腔诊所"),IFERROR(Y925/同类汇总数据!J$8,0),IF(AND($G925="互联网版",$H925="中西医诊所"),IFERROR(Y925/同类汇总数据!J$9,0),IF(AND($G925="互联网版",$H925="中医诊所"),IFERROR(Y925/同类汇总数据!J$10,0),IF(AND($G925="互联网版",$H925="口腔诊所"),IFERROR(Y925/同类汇总数据!J$11,0))))))))))</f>
        <v>0.308718434481289</v>
      </c>
      <c r="AL925" s="62" t="str">
        <f ca="1" t="shared" si="258"/>
        <v>-</v>
      </c>
      <c r="AM925" s="62" t="str">
        <f t="shared" si="259"/>
        <v/>
      </c>
      <c r="AN925" s="5" t="str">
        <f t="shared" si="260"/>
        <v>低于同行50%</v>
      </c>
      <c r="AO925" s="63">
        <f t="shared" si="261"/>
        <v>46100.4621309144</v>
      </c>
      <c r="AP925" s="5" t="str">
        <f t="shared" si="262"/>
        <v/>
      </c>
      <c r="AQ925" s="60">
        <v>45643.396448669</v>
      </c>
    </row>
    <row r="926" ht="17" spans="1:43">
      <c r="A926" s="5">
        <f t="shared" si="263"/>
        <v>923</v>
      </c>
      <c r="B926" s="55" t="str">
        <f t="shared" si="255"/>
        <v>连续三月交易上升</v>
      </c>
      <c r="C926" s="2" t="str">
        <f t="shared" si="256"/>
        <v/>
      </c>
      <c r="D926" s="56" t="str">
        <f t="shared" si="257"/>
        <v>-</v>
      </c>
      <c r="E926" s="84" t="s">
        <v>2478</v>
      </c>
      <c r="F926" s="58">
        <v>45643.7805130208</v>
      </c>
      <c r="G926" s="59" t="s">
        <v>38</v>
      </c>
      <c r="H926" s="59" t="s">
        <v>63</v>
      </c>
      <c r="I926" s="59" t="s">
        <v>40</v>
      </c>
      <c r="J926" s="59" t="s">
        <v>117</v>
      </c>
      <c r="K926" s="59" t="s">
        <v>2479</v>
      </c>
      <c r="L926" s="59"/>
      <c r="M926" s="60">
        <v>46103.4152777778</v>
      </c>
      <c r="N926" s="60">
        <v>46103.5045553472</v>
      </c>
      <c r="O926" s="60">
        <v>46103.5037679167</v>
      </c>
      <c r="P926" s="60">
        <v>46092.6681000579</v>
      </c>
      <c r="Q926" s="60">
        <v>46103.4326465394</v>
      </c>
      <c r="R926" s="59">
        <v>11623</v>
      </c>
      <c r="S926" s="59">
        <v>25276</v>
      </c>
      <c r="T926" s="59">
        <v>61756.8</v>
      </c>
      <c r="U926" s="59">
        <v>57003.8</v>
      </c>
      <c r="V926" s="59">
        <v>10</v>
      </c>
      <c r="W926" s="59">
        <v>27</v>
      </c>
      <c r="X926" s="59">
        <v>64</v>
      </c>
      <c r="Y926" s="59">
        <v>55</v>
      </c>
      <c r="Z926" s="85" t="s">
        <v>2480</v>
      </c>
      <c r="AA926" s="59">
        <v>0.2729653505</v>
      </c>
      <c r="AB926" s="59">
        <v>0.1943602329</v>
      </c>
      <c r="AC926" s="59">
        <v>-0.2939743543</v>
      </c>
      <c r="AD926" s="61">
        <f>IF(AND($G926="正式版",$H926="中西医诊所"),IFERROR(R926/同类汇总数据!C$3,0),IF(AND($G926="正式版",$H926="中医诊所"),IFERROR(R926/同类汇总数据!C$4,0),IF(AND($G926="正式版",$H926="口腔诊所"),IFERROR(R926/同类汇总数据!C$5,0),IF(AND($G926="检查版",$H926="中西医诊所"),IFERROR(R926/同类汇总数据!C$6,0),IF(AND($G926="检查版",$H926="中医诊所"),IFERROR(R926/同类汇总数据!C$7,0),IF(AND($G926="检查版",$H926="口腔诊所"),IFERROR(R926/同类汇总数据!C$8,0),IF(AND($G926="互联网版",$H926="中西医诊所"),IFERROR(R926/同类汇总数据!C$9,0),IF(AND($G926="互联网版",$H926="中医诊所"),IFERROR(R926/同类汇总数据!C$10,0),IF(AND($G926="互联网版",$H926="口腔诊所"),IFERROR(R926/同类汇总数据!C$11,0))))))))))</f>
        <v>1.16258553052389</v>
      </c>
      <c r="AE926" s="61">
        <f>IF(AND($G926="正式版",$H926="中西医诊所"),IFERROR(S926/同类汇总数据!D$3,0),IF(AND($G926="正式版",$H926="中医诊所"),IFERROR(S926/同类汇总数据!D$4,0),IF(AND($G926="正式版",$H926="口腔诊所"),IFERROR(S926/同类汇总数据!D$5,0),IF(AND($G926="检查版",$H926="中西医诊所"),IFERROR(S926/同类汇总数据!D$6,0),IF(AND($G926="检查版",$H926="中医诊所"),IFERROR(S926/同类汇总数据!D$7,0),IF(AND($G926="检查版",$H926="口腔诊所"),IFERROR(S926/同类汇总数据!D$8,0),IF(AND($G926="互联网版",$H926="中西医诊所"),IFERROR(S926/同类汇总数据!D$9,0),IF(AND($G926="互联网版",$H926="中医诊所"),IFERROR(S926/同类汇总数据!D$10,0),IF(AND($G926="互联网版",$H926="口腔诊所"),IFERROR(S926/同类汇总数据!D$11,0))))))))))</f>
        <v>0.581983004662898</v>
      </c>
      <c r="AF926" s="61">
        <f>IF(AND($G926="正式版",$H926="中西医诊所"),IFERROR(T926/同类汇总数据!E$3,0),IF(AND($G926="正式版",$H926="中医诊所"),IFERROR(T926/同类汇总数据!E$4,0),IF(AND($G926="正式版",$H926="口腔诊所"),IFERROR(T926/同类汇总数据!E$5,0),IF(AND($G926="检查版",$H926="中西医诊所"),IFERROR(T926/同类汇总数据!E$6,0),IF(AND($G926="检查版",$H926="中医诊所"),IFERROR(T926/同类汇总数据!E$7,0),IF(AND($G926="检查版",$H926="口腔诊所"),IFERROR(T926/同类汇总数据!E$8,0),IF(AND($G926="互联网版",$H926="中西医诊所"),IFERROR(T926/同类汇总数据!E$9,0),IF(AND($G926="互联网版",$H926="中医诊所"),IFERROR(T926/同类汇总数据!E$10,0),IF(AND($G926="互联网版",$H926="口腔诊所"),IFERROR(T926/同类汇总数据!E$11,0))))))))))</f>
        <v>0.55703520062781</v>
      </c>
      <c r="AG926" s="61">
        <f>IF(AND($G926="正式版",$H926="中西医诊所"),IFERROR(U926/同类汇总数据!F$3,0),IF(AND($G926="正式版",$H926="中医诊所"),IFERROR(U926/同类汇总数据!F$4,0),IF(AND($G926="正式版",$H926="口腔诊所"),IFERROR(U926/同类汇总数据!F$5,0),IF(AND($G926="检查版",$H926="中西医诊所"),IFERROR(U926/同类汇总数据!F$6,0),IF(AND($G926="检查版",$H926="中医诊所"),IFERROR(U926/同类汇总数据!F$7,0),IF(AND($G926="检查版",$H926="口腔诊所"),IFERROR(U926/同类汇总数据!F$8,0),IF(AND($G926="互联网版",$H926="中西医诊所"),IFERROR(U926/同类汇总数据!F$9,0),IF(AND($G926="互联网版",$H926="中医诊所"),IFERROR(U926/同类汇总数据!F$10,0),IF(AND($G926="互联网版",$H926="口腔诊所"),IFERROR(U926/同类汇总数据!F$11,0))))))))))</f>
        <v>0.570620053527289</v>
      </c>
      <c r="AH926" s="61">
        <f>IF(AND($G926="正式版",$H926="中西医诊所"),IFERROR(V926/同类汇总数据!G$3,0),IF(AND($G926="正式版",$H926="中医诊所"),IFERROR(V926/同类汇总数据!G$4,0),IF(AND($G926="正式版",$H926="口腔诊所"),IFERROR(V926/同类汇总数据!G$5,0),IF(AND($G926="检查版",$H926="中西医诊所"),IFERROR(V926/同类汇总数据!G$6,0),IF(AND($G926="检查版",$H926="中医诊所"),IFERROR(V926/同类汇总数据!G$7,0),IF(AND($G926="检查版",$H926="口腔诊所"),IFERROR(V926/同类汇总数据!G$8,0),IF(AND($G926="互联网版",$H926="中西医诊所"),IFERROR(V926/同类汇总数据!G$9,0),IF(AND($G926="互联网版",$H926="中医诊所"),IFERROR(V926/同类汇总数据!G$10,0),IF(AND($G926="互联网版",$H926="口腔诊所"),IFERROR(V926/同类汇总数据!G$11,0))))))))))</f>
        <v>0.74314081032074</v>
      </c>
      <c r="AI926" s="61">
        <f>IF(AND($G926="正式版",$H926="中西医诊所"),IFERROR(W926/同类汇总数据!H$3,0),IF(AND($G926="正式版",$H926="中医诊所"),IFERROR(W926/同类汇总数据!H$4,0),IF(AND($G926="正式版",$H926="口腔诊所"),IFERROR(W926/同类汇总数据!H$5,0),IF(AND($G926="检查版",$H926="中西医诊所"),IFERROR(W926/同类汇总数据!H$6,0),IF(AND($G926="检查版",$H926="中医诊所"),IFERROR(W926/同类汇总数据!H$7,0),IF(AND($G926="检查版",$H926="口腔诊所"),IFERROR(W926/同类汇总数据!H$8,0),IF(AND($G926="互联网版",$H926="中西医诊所"),IFERROR(W926/同类汇总数据!H$9,0),IF(AND($G926="互联网版",$H926="中医诊所"),IFERROR(W926/同类汇总数据!H$10,0),IF(AND($G926="互联网版",$H926="口腔诊所"),IFERROR(W926/同类汇总数据!H$11,0))))))))))</f>
        <v>0.475466793927409</v>
      </c>
      <c r="AJ926" s="61">
        <f>IF(AND($G926="正式版",$H926="中西医诊所"),IFERROR(X926/同类汇总数据!I$3,0),IF(AND($G926="正式版",$H926="中医诊所"),IFERROR(X926/同类汇总数据!I$4,0),IF(AND($G926="正式版",$H926="口腔诊所"),IFERROR(X926/同类汇总数据!I$5,0),IF(AND($G926="检查版",$H926="中西医诊所"),IFERROR(X926/同类汇总数据!I$6,0),IF(AND($G926="检查版",$H926="中医诊所"),IFERROR(X926/同类汇总数据!I$7,0),IF(AND($G926="检查版",$H926="口腔诊所"),IFERROR(X926/同类汇总数据!I$8,0),IF(AND($G926="互联网版",$H926="中西医诊所"),IFERROR(X926/同类汇总数据!I$9,0),IF(AND($G926="互联网版",$H926="中医诊所"),IFERROR(X926/同类汇总数据!I$10,0),IF(AND($G926="互联网版",$H926="口腔诊所"),IFERROR(X926/同类汇总数据!I$11,0))))))))))</f>
        <v>0.433776259560869</v>
      </c>
      <c r="AK926" s="61">
        <f>IF(AND($G926="正式版",$H926="中西医诊所"),IFERROR(Y926/同类汇总数据!J$3,0),IF(AND($G926="正式版",$H926="中医诊所"),IFERROR(Y926/同类汇总数据!J$4,0),IF(AND($G926="正式版",$H926="口腔诊所"),IFERROR(Y926/同类汇总数据!J$5,0),IF(AND($G926="检查版",$H926="中西医诊所"),IFERROR(Y926/同类汇总数据!J$6,0),IF(AND($G926="检查版",$H926="中医诊所"),IFERROR(Y926/同类汇总数据!J$7,0),IF(AND($G926="检查版",$H926="口腔诊所"),IFERROR(Y926/同类汇总数据!J$8,0),IF(AND($G926="互联网版",$H926="中西医诊所"),IFERROR(Y926/同类汇总数据!J$9,0),IF(AND($G926="互联网版",$H926="中医诊所"),IFERROR(Y926/同类汇总数据!J$10,0),IF(AND($G926="互联网版",$H926="口腔诊所"),IFERROR(Y926/同类汇总数据!J$11,0))))))))))</f>
        <v>0.414134485279778</v>
      </c>
      <c r="AL926" s="62" t="str">
        <f ca="1" t="shared" si="258"/>
        <v>-</v>
      </c>
      <c r="AM926" s="62" t="str">
        <f t="shared" si="259"/>
        <v/>
      </c>
      <c r="AN926" s="5" t="str">
        <f t="shared" si="260"/>
        <v>低于同行50%</v>
      </c>
      <c r="AO926" s="63">
        <f t="shared" si="261"/>
        <v>46103.5045553472</v>
      </c>
      <c r="AP926" s="5" t="str">
        <f t="shared" si="262"/>
        <v/>
      </c>
      <c r="AQ926" s="60">
        <v>45643.3975902315</v>
      </c>
    </row>
    <row r="927" ht="17" spans="1:43">
      <c r="A927" s="5">
        <f t="shared" si="263"/>
        <v>924</v>
      </c>
      <c r="B927" s="55" t="str">
        <f t="shared" si="255"/>
        <v>无交易</v>
      </c>
      <c r="C927" s="2" t="str">
        <f t="shared" si="256"/>
        <v/>
      </c>
      <c r="D927" s="56" t="str">
        <f t="shared" si="257"/>
        <v>流失</v>
      </c>
      <c r="E927" s="84" t="s">
        <v>2481</v>
      </c>
      <c r="F927" s="58">
        <v>45643.7822041667</v>
      </c>
      <c r="G927" s="59" t="s">
        <v>38</v>
      </c>
      <c r="H927" s="59" t="s">
        <v>39</v>
      </c>
      <c r="I927" s="59" t="s">
        <v>40</v>
      </c>
      <c r="J927" s="59" t="s">
        <v>85</v>
      </c>
      <c r="K927" s="59" t="s">
        <v>2482</v>
      </c>
      <c r="L927" s="59" t="s">
        <v>2483</v>
      </c>
      <c r="M927" s="60">
        <v>45905.5833449074</v>
      </c>
      <c r="N927" s="60">
        <v>45905.5573371412</v>
      </c>
      <c r="O927" s="60">
        <v>45905.5482393634</v>
      </c>
      <c r="P927" s="60">
        <v>45905.5243907986</v>
      </c>
      <c r="Q927" s="60">
        <v>45905.5573366782</v>
      </c>
      <c r="R927" s="59"/>
      <c r="S927" s="59"/>
      <c r="T927" s="59"/>
      <c r="U927" s="59"/>
      <c r="V927" s="59"/>
      <c r="W927" s="59"/>
      <c r="X927" s="59"/>
      <c r="Y927" s="59"/>
      <c r="Z927" s="59"/>
      <c r="AA927" s="59"/>
      <c r="AB927" s="59"/>
      <c r="AC927" s="59"/>
      <c r="AD927" s="61">
        <f>IF(AND($G927="正式版",$H927="中西医诊所"),IFERROR(R927/同类汇总数据!C$3,0),IF(AND($G927="正式版",$H927="中医诊所"),IFERROR(R927/同类汇总数据!C$4,0),IF(AND($G927="正式版",$H927="口腔诊所"),IFERROR(R927/同类汇总数据!C$5,0),IF(AND($G927="检查版",$H927="中西医诊所"),IFERROR(R927/同类汇总数据!C$6,0),IF(AND($G927="检查版",$H927="中医诊所"),IFERROR(R927/同类汇总数据!C$7,0),IF(AND($G927="检查版",$H927="口腔诊所"),IFERROR(R927/同类汇总数据!C$8,0),IF(AND($G927="互联网版",$H927="中西医诊所"),IFERROR(R927/同类汇总数据!C$9,0),IF(AND($G927="互联网版",$H927="中医诊所"),IFERROR(R927/同类汇总数据!C$10,0),IF(AND($G927="互联网版",$H927="口腔诊所"),IFERROR(R927/同类汇总数据!C$11,0))))))))))</f>
        <v>0</v>
      </c>
      <c r="AE927" s="61">
        <f>IF(AND($G927="正式版",$H927="中西医诊所"),IFERROR(S927/同类汇总数据!D$3,0),IF(AND($G927="正式版",$H927="中医诊所"),IFERROR(S927/同类汇总数据!D$4,0),IF(AND($G927="正式版",$H927="口腔诊所"),IFERROR(S927/同类汇总数据!D$5,0),IF(AND($G927="检查版",$H927="中西医诊所"),IFERROR(S927/同类汇总数据!D$6,0),IF(AND($G927="检查版",$H927="中医诊所"),IFERROR(S927/同类汇总数据!D$7,0),IF(AND($G927="检查版",$H927="口腔诊所"),IFERROR(S927/同类汇总数据!D$8,0),IF(AND($G927="互联网版",$H927="中西医诊所"),IFERROR(S927/同类汇总数据!D$9,0),IF(AND($G927="互联网版",$H927="中医诊所"),IFERROR(S927/同类汇总数据!D$10,0),IF(AND($G927="互联网版",$H927="口腔诊所"),IFERROR(S927/同类汇总数据!D$11,0))))))))))</f>
        <v>0</v>
      </c>
      <c r="AF927" s="61">
        <f>IF(AND($G927="正式版",$H927="中西医诊所"),IFERROR(T927/同类汇总数据!E$3,0),IF(AND($G927="正式版",$H927="中医诊所"),IFERROR(T927/同类汇总数据!E$4,0),IF(AND($G927="正式版",$H927="口腔诊所"),IFERROR(T927/同类汇总数据!E$5,0),IF(AND($G927="检查版",$H927="中西医诊所"),IFERROR(T927/同类汇总数据!E$6,0),IF(AND($G927="检查版",$H927="中医诊所"),IFERROR(T927/同类汇总数据!E$7,0),IF(AND($G927="检查版",$H927="口腔诊所"),IFERROR(T927/同类汇总数据!E$8,0),IF(AND($G927="互联网版",$H927="中西医诊所"),IFERROR(T927/同类汇总数据!E$9,0),IF(AND($G927="互联网版",$H927="中医诊所"),IFERROR(T927/同类汇总数据!E$10,0),IF(AND($G927="互联网版",$H927="口腔诊所"),IFERROR(T927/同类汇总数据!E$11,0))))))))))</f>
        <v>0</v>
      </c>
      <c r="AG927" s="61">
        <f>IF(AND($G927="正式版",$H927="中西医诊所"),IFERROR(U927/同类汇总数据!F$3,0),IF(AND($G927="正式版",$H927="中医诊所"),IFERROR(U927/同类汇总数据!F$4,0),IF(AND($G927="正式版",$H927="口腔诊所"),IFERROR(U927/同类汇总数据!F$5,0),IF(AND($G927="检查版",$H927="中西医诊所"),IFERROR(U927/同类汇总数据!F$6,0),IF(AND($G927="检查版",$H927="中医诊所"),IFERROR(U927/同类汇总数据!F$7,0),IF(AND($G927="检查版",$H927="口腔诊所"),IFERROR(U927/同类汇总数据!F$8,0),IF(AND($G927="互联网版",$H927="中西医诊所"),IFERROR(U927/同类汇总数据!F$9,0),IF(AND($G927="互联网版",$H927="中医诊所"),IFERROR(U927/同类汇总数据!F$10,0),IF(AND($G927="互联网版",$H927="口腔诊所"),IFERROR(U927/同类汇总数据!F$11,0))))))))))</f>
        <v>0</v>
      </c>
      <c r="AH927" s="61">
        <f>IF(AND($G927="正式版",$H927="中西医诊所"),IFERROR(V927/同类汇总数据!G$3,0),IF(AND($G927="正式版",$H927="中医诊所"),IFERROR(V927/同类汇总数据!G$4,0),IF(AND($G927="正式版",$H927="口腔诊所"),IFERROR(V927/同类汇总数据!G$5,0),IF(AND($G927="检查版",$H927="中西医诊所"),IFERROR(V927/同类汇总数据!G$6,0),IF(AND($G927="检查版",$H927="中医诊所"),IFERROR(V927/同类汇总数据!G$7,0),IF(AND($G927="检查版",$H927="口腔诊所"),IFERROR(V927/同类汇总数据!G$8,0),IF(AND($G927="互联网版",$H927="中西医诊所"),IFERROR(V927/同类汇总数据!G$9,0),IF(AND($G927="互联网版",$H927="中医诊所"),IFERROR(V927/同类汇总数据!G$10,0),IF(AND($G927="互联网版",$H927="口腔诊所"),IFERROR(V927/同类汇总数据!G$11,0))))))))))</f>
        <v>0</v>
      </c>
      <c r="AI927" s="61">
        <f>IF(AND($G927="正式版",$H927="中西医诊所"),IFERROR(W927/同类汇总数据!H$3,0),IF(AND($G927="正式版",$H927="中医诊所"),IFERROR(W927/同类汇总数据!H$4,0),IF(AND($G927="正式版",$H927="口腔诊所"),IFERROR(W927/同类汇总数据!H$5,0),IF(AND($G927="检查版",$H927="中西医诊所"),IFERROR(W927/同类汇总数据!H$6,0),IF(AND($G927="检查版",$H927="中医诊所"),IFERROR(W927/同类汇总数据!H$7,0),IF(AND($G927="检查版",$H927="口腔诊所"),IFERROR(W927/同类汇总数据!H$8,0),IF(AND($G927="互联网版",$H927="中西医诊所"),IFERROR(W927/同类汇总数据!H$9,0),IF(AND($G927="互联网版",$H927="中医诊所"),IFERROR(W927/同类汇总数据!H$10,0),IF(AND($G927="互联网版",$H927="口腔诊所"),IFERROR(W927/同类汇总数据!H$11,0))))))))))</f>
        <v>0</v>
      </c>
      <c r="AJ927" s="61">
        <f>IF(AND($G927="正式版",$H927="中西医诊所"),IFERROR(X927/同类汇总数据!I$3,0),IF(AND($G927="正式版",$H927="中医诊所"),IFERROR(X927/同类汇总数据!I$4,0),IF(AND($G927="正式版",$H927="口腔诊所"),IFERROR(X927/同类汇总数据!I$5,0),IF(AND($G927="检查版",$H927="中西医诊所"),IFERROR(X927/同类汇总数据!I$6,0),IF(AND($G927="检查版",$H927="中医诊所"),IFERROR(X927/同类汇总数据!I$7,0),IF(AND($G927="检查版",$H927="口腔诊所"),IFERROR(X927/同类汇总数据!I$8,0),IF(AND($G927="互联网版",$H927="中西医诊所"),IFERROR(X927/同类汇总数据!I$9,0),IF(AND($G927="互联网版",$H927="中医诊所"),IFERROR(X927/同类汇总数据!I$10,0),IF(AND($G927="互联网版",$H927="口腔诊所"),IFERROR(X927/同类汇总数据!I$11,0))))))))))</f>
        <v>0</v>
      </c>
      <c r="AK927" s="61">
        <f>IF(AND($G927="正式版",$H927="中西医诊所"),IFERROR(Y927/同类汇总数据!J$3,0),IF(AND($G927="正式版",$H927="中医诊所"),IFERROR(Y927/同类汇总数据!J$4,0),IF(AND($G927="正式版",$H927="口腔诊所"),IFERROR(Y927/同类汇总数据!J$5,0),IF(AND($G927="检查版",$H927="中西医诊所"),IFERROR(Y927/同类汇总数据!J$6,0),IF(AND($G927="检查版",$H927="中医诊所"),IFERROR(Y927/同类汇总数据!J$7,0),IF(AND($G927="检查版",$H927="口腔诊所"),IFERROR(Y927/同类汇总数据!J$8,0),IF(AND($G927="互联网版",$H927="中西医诊所"),IFERROR(Y927/同类汇总数据!J$9,0),IF(AND($G927="互联网版",$H927="中医诊所"),IFERROR(Y927/同类汇总数据!J$10,0),IF(AND($G927="互联网版",$H927="口腔诊所"),IFERROR(Y927/同类汇总数据!J$11,0))))))))))</f>
        <v>0</v>
      </c>
      <c r="AL927" s="62" t="str">
        <f ca="1" t="shared" si="258"/>
        <v>今年内未操作</v>
      </c>
      <c r="AM927" s="62" t="str">
        <f t="shared" si="259"/>
        <v>低于同行20%</v>
      </c>
      <c r="AN927" s="5" t="str">
        <f t="shared" si="260"/>
        <v>低于同行20%</v>
      </c>
      <c r="AO927" s="63">
        <f t="shared" si="261"/>
        <v>45905.5833449074</v>
      </c>
      <c r="AP927" s="5" t="str">
        <f t="shared" si="262"/>
        <v/>
      </c>
      <c r="AQ927" s="60">
        <v>45643.7790649769</v>
      </c>
    </row>
    <row r="928" ht="17" spans="1:43">
      <c r="A928" s="5">
        <f t="shared" ref="A928:A937" si="264">ROW()-3</f>
        <v>925</v>
      </c>
      <c r="B928" s="55" t="str">
        <f t="shared" ref="B928:B951" si="265">IF(V928=0,"无交易",IF(AND(Y928&lt;=-0.2,Z928&lt;=-0.2,AA928&lt;=-0.2),"连续三月交易下滑",IF(AND(Y928&gt;=0.2,Z928&gt;=0.2,AA928&gt;=0.2),"连续三月交易上升",IF(AND(Y928&lt;0.2,Y928&gt;-0.2,Z928&lt;0.2,Z928&gt;-0.2,AA928&lt;0.2,AA928&gt;-0.2),"交易平稳",IF(OR(ABS(Y928-Z928)&gt;=0.2,ABS(Z928-AA928)&gt;=0.2),"交易波动较大","-")))))</f>
        <v>交易波动较大</v>
      </c>
      <c r="C928" s="2" t="str">
        <f t="shared" ref="C928:C951" si="266">IF(AA928&lt;=-0.5,"本月交易额降超50%",IF(AA928&lt;=-0.2,"本月交易额降超20%",""))</f>
        <v/>
      </c>
      <c r="D928" s="56" t="str">
        <f t="shared" ref="D928:D951" si="267">IF(DATEDIF(AO928,$B$1,"d")&gt;30,"流失",IF(AND(DATEDIF(AO928,$B$1,"d")&gt;7,DATEDIF(AO928,$B$1,"d")&lt;=30),"可能流失",IF(AND(DATEDIF(AO928,$B$1,"d")&lt;=7,DATEDIF(AO928,$B$1,"d")&gt;3),"即将流失","-")))</f>
        <v>-</v>
      </c>
      <c r="E928" s="84" t="s">
        <v>2484</v>
      </c>
      <c r="F928" s="58">
        <v>45643.7826618519</v>
      </c>
      <c r="G928" s="59" t="s">
        <v>38</v>
      </c>
      <c r="H928" s="59" t="s">
        <v>63</v>
      </c>
      <c r="I928" s="59" t="s">
        <v>40</v>
      </c>
      <c r="J928" s="59" t="s">
        <v>85</v>
      </c>
      <c r="K928" s="59" t="s">
        <v>2485</v>
      </c>
      <c r="L928" s="59" t="s">
        <v>2486</v>
      </c>
      <c r="M928" s="60">
        <v>46103.5841666667</v>
      </c>
      <c r="N928" s="60">
        <v>46103.5862931597</v>
      </c>
      <c r="O928" s="60">
        <v>46103.5847862037</v>
      </c>
      <c r="P928" s="60">
        <v>46011.4327319213</v>
      </c>
      <c r="Q928" s="60">
        <v>46051.488440463</v>
      </c>
      <c r="R928" s="59">
        <v>3480</v>
      </c>
      <c r="S928" s="59">
        <v>18483</v>
      </c>
      <c r="T928" s="59">
        <v>52447.51</v>
      </c>
      <c r="U928" s="59">
        <v>50711.51</v>
      </c>
      <c r="V928" s="59">
        <v>2</v>
      </c>
      <c r="W928" s="59">
        <v>15</v>
      </c>
      <c r="X928" s="59">
        <v>37</v>
      </c>
      <c r="Y928" s="59">
        <v>34</v>
      </c>
      <c r="Z928" s="85" t="s">
        <v>2487</v>
      </c>
      <c r="AA928" s="59">
        <v>0.1721462586</v>
      </c>
      <c r="AB928" s="59">
        <v>-0.1334078918</v>
      </c>
      <c r="AC928" s="59">
        <v>0.4880601897</v>
      </c>
      <c r="AD928" s="61">
        <f>IF(AND($G928="正式版",$H928="中西医诊所"),IFERROR(R928/同类汇总数据!C$3,0),IF(AND($G928="正式版",$H928="中医诊所"),IFERROR(R928/同类汇总数据!C$4,0),IF(AND($G928="正式版",$H928="口腔诊所"),IFERROR(R928/同类汇总数据!C$5,0),IF(AND($G928="检查版",$H928="中西医诊所"),IFERROR(R928/同类汇总数据!C$6,0),IF(AND($G928="检查版",$H928="中医诊所"),IFERROR(R928/同类汇总数据!C$7,0),IF(AND($G928="检查版",$H928="口腔诊所"),IFERROR(R928/同类汇总数据!C$8,0),IF(AND($G928="互联网版",$H928="中西医诊所"),IFERROR(R928/同类汇总数据!C$9,0),IF(AND($G928="互联网版",$H928="中医诊所"),IFERROR(R928/同类汇总数据!C$10,0),IF(AND($G928="互联网版",$H928="口腔诊所"),IFERROR(R928/同类汇总数据!C$11,0))))))))))</f>
        <v>0.348085489651824</v>
      </c>
      <c r="AE928" s="61">
        <f>IF(AND($G928="正式版",$H928="中西医诊所"),IFERROR(S928/同类汇总数据!D$3,0),IF(AND($G928="正式版",$H928="中医诊所"),IFERROR(S928/同类汇总数据!D$4,0),IF(AND($G928="正式版",$H928="口腔诊所"),IFERROR(S928/同类汇总数据!D$5,0),IF(AND($G928="检查版",$H928="中西医诊所"),IFERROR(S928/同类汇总数据!D$6,0),IF(AND($G928="检查版",$H928="中医诊所"),IFERROR(S928/同类汇总数据!D$7,0),IF(AND($G928="检查版",$H928="口腔诊所"),IFERROR(S928/同类汇总数据!D$8,0),IF(AND($G928="互联网版",$H928="中西医诊所"),IFERROR(S928/同类汇总数据!D$9,0),IF(AND($G928="互联网版",$H928="中医诊所"),IFERROR(S928/同类汇总数据!D$10,0),IF(AND($G928="互联网版",$H928="口腔诊所"),IFERROR(S928/同类汇总数据!D$11,0))))))))))</f>
        <v>0.425573345275532</v>
      </c>
      <c r="AF928" s="61">
        <f>IF(AND($G928="正式版",$H928="中西医诊所"),IFERROR(T928/同类汇总数据!E$3,0),IF(AND($G928="正式版",$H928="中医诊所"),IFERROR(T928/同类汇总数据!E$4,0),IF(AND($G928="正式版",$H928="口腔诊所"),IFERROR(T928/同类汇总数据!E$5,0),IF(AND($G928="检查版",$H928="中西医诊所"),IFERROR(T928/同类汇总数据!E$6,0),IF(AND($G928="检查版",$H928="中医诊所"),IFERROR(T928/同类汇总数据!E$7,0),IF(AND($G928="检查版",$H928="口腔诊所"),IFERROR(T928/同类汇总数据!E$8,0),IF(AND($G928="互联网版",$H928="中西医诊所"),IFERROR(T928/同类汇总数据!E$9,0),IF(AND($G928="互联网版",$H928="中医诊所"),IFERROR(T928/同类汇总数据!E$10,0),IF(AND($G928="互联网版",$H928="口腔诊所"),IFERROR(T928/同类汇总数据!E$11,0))))))))))</f>
        <v>0.473067083386429</v>
      </c>
      <c r="AG928" s="61">
        <f>IF(AND($G928="正式版",$H928="中西医诊所"),IFERROR(U928/同类汇总数据!F$3,0),IF(AND($G928="正式版",$H928="中医诊所"),IFERROR(U928/同类汇总数据!F$4,0),IF(AND($G928="正式版",$H928="口腔诊所"),IFERROR(U928/同类汇总数据!F$5,0),IF(AND($G928="检查版",$H928="中西医诊所"),IFERROR(U928/同类汇总数据!F$6,0),IF(AND($G928="检查版",$H928="中医诊所"),IFERROR(U928/同类汇总数据!F$7,0),IF(AND($G928="检查版",$H928="口腔诊所"),IFERROR(U928/同类汇总数据!F$8,0),IF(AND($G928="互联网版",$H928="中西医诊所"),IFERROR(U928/同类汇总数据!F$9,0),IF(AND($G928="互联网版",$H928="中医诊所"),IFERROR(U928/同类汇总数据!F$10,0),IF(AND($G928="互联网版",$H928="口腔诊所"),IFERROR(U928/同类汇总数据!F$11,0))))))))))</f>
        <v>0.507632904309005</v>
      </c>
      <c r="AH928" s="61">
        <f>IF(AND($G928="正式版",$H928="中西医诊所"),IFERROR(V928/同类汇总数据!G$3,0),IF(AND($G928="正式版",$H928="中医诊所"),IFERROR(V928/同类汇总数据!G$4,0),IF(AND($G928="正式版",$H928="口腔诊所"),IFERROR(V928/同类汇总数据!G$5,0),IF(AND($G928="检查版",$H928="中西医诊所"),IFERROR(V928/同类汇总数据!G$6,0),IF(AND($G928="检查版",$H928="中医诊所"),IFERROR(V928/同类汇总数据!G$7,0),IF(AND($G928="检查版",$H928="口腔诊所"),IFERROR(V928/同类汇总数据!G$8,0),IF(AND($G928="互联网版",$H928="中西医诊所"),IFERROR(V928/同类汇总数据!G$9,0),IF(AND($G928="互联网版",$H928="中医诊所"),IFERROR(V928/同类汇总数据!G$10,0),IF(AND($G928="互联网版",$H928="口腔诊所"),IFERROR(V928/同类汇总数据!G$11,0))))))))))</f>
        <v>0.148628162064148</v>
      </c>
      <c r="AI928" s="61">
        <f>IF(AND($G928="正式版",$H928="中西医诊所"),IFERROR(W928/同类汇总数据!H$3,0),IF(AND($G928="正式版",$H928="中医诊所"),IFERROR(W928/同类汇总数据!H$4,0),IF(AND($G928="正式版",$H928="口腔诊所"),IFERROR(W928/同类汇总数据!H$5,0),IF(AND($G928="检查版",$H928="中西医诊所"),IFERROR(W928/同类汇总数据!H$6,0),IF(AND($G928="检查版",$H928="中医诊所"),IFERROR(W928/同类汇总数据!H$7,0),IF(AND($G928="检查版",$H928="口腔诊所"),IFERROR(W928/同类汇总数据!H$8,0),IF(AND($G928="互联网版",$H928="中西医诊所"),IFERROR(W928/同类汇总数据!H$9,0),IF(AND($G928="互联网版",$H928="中医诊所"),IFERROR(W928/同类汇总数据!H$10,0),IF(AND($G928="互联网版",$H928="口腔诊所"),IFERROR(W928/同类汇总数据!H$11,0))))))))))</f>
        <v>0.26414821884856</v>
      </c>
      <c r="AJ928" s="61">
        <f>IF(AND($G928="正式版",$H928="中西医诊所"),IFERROR(X928/同类汇总数据!I$3,0),IF(AND($G928="正式版",$H928="中医诊所"),IFERROR(X928/同类汇总数据!I$4,0),IF(AND($G928="正式版",$H928="口腔诊所"),IFERROR(X928/同类汇总数据!I$5,0),IF(AND($G928="检查版",$H928="中西医诊所"),IFERROR(X928/同类汇总数据!I$6,0),IF(AND($G928="检查版",$H928="中医诊所"),IFERROR(X928/同类汇总数据!I$7,0),IF(AND($G928="检查版",$H928="口腔诊所"),IFERROR(X928/同类汇总数据!I$8,0),IF(AND($G928="互联网版",$H928="中西医诊所"),IFERROR(X928/同类汇总数据!I$9,0),IF(AND($G928="互联网版",$H928="中医诊所"),IFERROR(X928/同类汇总数据!I$10,0),IF(AND($G928="互联网版",$H928="口腔诊所"),IFERROR(X928/同类汇总数据!I$11,0))))))))))</f>
        <v>0.250776900058628</v>
      </c>
      <c r="AK928" s="61">
        <f>IF(AND($G928="正式版",$H928="中西医诊所"),IFERROR(Y928/同类汇总数据!J$3,0),IF(AND($G928="正式版",$H928="中医诊所"),IFERROR(Y928/同类汇总数据!J$4,0),IF(AND($G928="正式版",$H928="口腔诊所"),IFERROR(Y928/同类汇总数据!J$5,0),IF(AND($G928="检查版",$H928="中西医诊所"),IFERROR(Y928/同类汇总数据!J$6,0),IF(AND($G928="检查版",$H928="中医诊所"),IFERROR(Y928/同类汇总数据!J$7,0),IF(AND($G928="检查版",$H928="口腔诊所"),IFERROR(Y928/同类汇总数据!J$8,0),IF(AND($G928="互联网版",$H928="中西医诊所"),IFERROR(Y928/同类汇总数据!J$9,0),IF(AND($G928="互联网版",$H928="中医诊所"),IFERROR(Y928/同类汇总数据!J$10,0),IF(AND($G928="互联网版",$H928="口腔诊所"),IFERROR(Y928/同类汇总数据!J$11,0))))))))))</f>
        <v>0.256010409082045</v>
      </c>
      <c r="AL928" s="62" t="str">
        <f ca="1" t="shared" ref="AL928:AL951" si="268">IF(YEAR(AO928)&lt;YEAR(TODAY()),"今年内未操作",IF(DATEDIF(AO928,$B$1,"d")&gt;90,"最近三月未操作",IF(DATEDIF(AO928,$B$1,"d")&gt;30,"最近一月未操作",IF(DATEDIF(AO928,$B$1,"d")&gt;7,"最近一周未操作","-"))))</f>
        <v>-</v>
      </c>
      <c r="AM928" s="62" t="str">
        <f t="shared" ref="AM928:AM951" si="269">IF(AE928&lt;0.2,"低于同行20%",IF(AE928&lt;0.5,"低于同行50%",IF(AE928&gt;=2,"高于同行100%",IF(AE928&gt;=1.5,"高于同行150%",IF(AE928&gt;=1.2,"高于同行20%","")))))</f>
        <v>低于同行50%</v>
      </c>
      <c r="AN928" s="5" t="str">
        <f t="shared" ref="AN928:AN951" si="270">IF(AI928&lt;0.2,"低于同行20%",IF(AI928&lt;0.5,"低于同行50%",IF(AI928&gt;=2,"高于同行100%",IF(AI928&gt;=1.5,"高于同行150%",IF(AI928&gt;=1.2,"高于同行20%","")))))</f>
        <v>低于同行50%</v>
      </c>
      <c r="AO928" s="63">
        <f t="shared" si="261"/>
        <v>46103.5862931597</v>
      </c>
      <c r="AP928" s="5" t="str">
        <f t="shared" si="262"/>
        <v/>
      </c>
      <c r="AQ928" s="60">
        <v>45643.7797186458</v>
      </c>
    </row>
    <row r="929" ht="17" spans="1:43">
      <c r="A929" s="5">
        <f t="shared" si="264"/>
        <v>926</v>
      </c>
      <c r="B929" s="55" t="str">
        <f t="shared" si="265"/>
        <v>交易波动较大</v>
      </c>
      <c r="C929" s="2" t="str">
        <f t="shared" si="266"/>
        <v/>
      </c>
      <c r="D929" s="56" t="str">
        <f t="shared" si="267"/>
        <v>-</v>
      </c>
      <c r="E929" s="84" t="s">
        <v>2488</v>
      </c>
      <c r="F929" s="58">
        <v>45643.7834040972</v>
      </c>
      <c r="G929" s="59" t="s">
        <v>38</v>
      </c>
      <c r="H929" s="59" t="s">
        <v>63</v>
      </c>
      <c r="I929" s="59" t="s">
        <v>40</v>
      </c>
      <c r="J929" s="59" t="s">
        <v>85</v>
      </c>
      <c r="K929" s="59" t="s">
        <v>2489</v>
      </c>
      <c r="L929" s="59"/>
      <c r="M929" s="60">
        <v>46102.4490277778</v>
      </c>
      <c r="N929" s="60">
        <v>46102.7506359375</v>
      </c>
      <c r="O929" s="60">
        <v>46102.7500714352</v>
      </c>
      <c r="P929" s="60">
        <v>46011.547128669</v>
      </c>
      <c r="Q929" s="60">
        <v>46095.7839206829</v>
      </c>
      <c r="R929" s="59">
        <v>4330</v>
      </c>
      <c r="S929" s="59">
        <v>17560</v>
      </c>
      <c r="T929" s="59">
        <v>68711</v>
      </c>
      <c r="U929" s="59">
        <v>66056</v>
      </c>
      <c r="V929" s="59">
        <v>4</v>
      </c>
      <c r="W929" s="59">
        <v>51</v>
      </c>
      <c r="X929" s="59">
        <v>169</v>
      </c>
      <c r="Y929" s="59">
        <v>144</v>
      </c>
      <c r="Z929" s="59">
        <v>569.4482758621</v>
      </c>
      <c r="AA929" s="59">
        <v>-0.0842720067</v>
      </c>
      <c r="AB929" s="59">
        <v>-0.4002814699</v>
      </c>
      <c r="AC929" s="59">
        <v>0.1375764907</v>
      </c>
      <c r="AD929" s="61">
        <f>IF(AND($G929="正式版",$H929="中西医诊所"),IFERROR(R929/同类汇总数据!C$3,0),IF(AND($G929="正式版",$H929="中医诊所"),IFERROR(R929/同类汇总数据!C$4,0),IF(AND($G929="正式版",$H929="口腔诊所"),IFERROR(R929/同类汇总数据!C$5,0),IF(AND($G929="检查版",$H929="中西医诊所"),IFERROR(R929/同类汇总数据!C$6,0),IF(AND($G929="检查版",$H929="中医诊所"),IFERROR(R929/同类汇总数据!C$7,0),IF(AND($G929="检查版",$H929="口腔诊所"),IFERROR(R929/同类汇总数据!C$8,0),IF(AND($G929="互联网版",$H929="中西医诊所"),IFERROR(R929/同类汇总数据!C$9,0),IF(AND($G929="互联网版",$H929="中医诊所"),IFERROR(R929/同类汇总数据!C$10,0),IF(AND($G929="互联网版",$H929="口腔诊所"),IFERROR(R929/同类汇总数据!C$11,0))))))))))</f>
        <v>0.433106370744942</v>
      </c>
      <c r="AE929" s="61">
        <f>IF(AND($G929="正式版",$H929="中西医诊所"),IFERROR(S929/同类汇总数据!D$3,0),IF(AND($G929="正式版",$H929="中医诊所"),IFERROR(S929/同类汇总数据!D$4,0),IF(AND($G929="正式版",$H929="口腔诊所"),IFERROR(S929/同类汇总数据!D$5,0),IF(AND($G929="检查版",$H929="中西医诊所"),IFERROR(S929/同类汇总数据!D$6,0),IF(AND($G929="检查版",$H929="中医诊所"),IFERROR(S929/同类汇总数据!D$7,0),IF(AND($G929="检查版",$H929="口腔诊所"),IFERROR(S929/同类汇总数据!D$8,0),IF(AND($G929="互联网版",$H929="中西医诊所"),IFERROR(S929/同类汇总数据!D$9,0),IF(AND($G929="互联网版",$H929="中医诊所"),IFERROR(S929/同类汇总数据!D$10,0),IF(AND($G929="互联网版",$H929="口腔诊所"),IFERROR(S929/同类汇总数据!D$11,0))))))))))</f>
        <v>0.40432115690301</v>
      </c>
      <c r="AF929" s="61">
        <f>IF(AND($G929="正式版",$H929="中西医诊所"),IFERROR(T929/同类汇总数据!E$3,0),IF(AND($G929="正式版",$H929="中医诊所"),IFERROR(T929/同类汇总数据!E$4,0),IF(AND($G929="正式版",$H929="口腔诊所"),IFERROR(T929/同类汇总数据!E$5,0),IF(AND($G929="检查版",$H929="中西医诊所"),IFERROR(T929/同类汇总数据!E$6,0),IF(AND($G929="检查版",$H929="中医诊所"),IFERROR(T929/同类汇总数据!E$7,0),IF(AND($G929="检查版",$H929="口腔诊所"),IFERROR(T929/同类汇总数据!E$8,0),IF(AND($G929="互联网版",$H929="中西医诊所"),IFERROR(T929/同类汇总数据!E$9,0),IF(AND($G929="互联网版",$H929="中医诊所"),IFERROR(T929/同类汇总数据!E$10,0),IF(AND($G929="互联网版",$H929="口腔诊所"),IFERROR(T929/同类汇总数据!E$11,0))))))))))</f>
        <v>0.619760830715604</v>
      </c>
      <c r="AG929" s="61">
        <f>IF(AND($G929="正式版",$H929="中西医诊所"),IFERROR(U929/同类汇总数据!F$3,0),IF(AND($G929="正式版",$H929="中医诊所"),IFERROR(U929/同类汇总数据!F$4,0),IF(AND($G929="正式版",$H929="口腔诊所"),IFERROR(U929/同类汇总数据!F$5,0),IF(AND($G929="检查版",$H929="中西医诊所"),IFERROR(U929/同类汇总数据!F$6,0),IF(AND($G929="检查版",$H929="中医诊所"),IFERROR(U929/同类汇总数据!F$7,0),IF(AND($G929="检查版",$H929="口腔诊所"),IFERROR(U929/同类汇总数据!F$8,0),IF(AND($G929="互联网版",$H929="中西医诊所"),IFERROR(U929/同类汇总数据!F$9,0),IF(AND($G929="互联网版",$H929="中医诊所"),IFERROR(U929/同类汇总数据!F$10,0),IF(AND($G929="互联网版",$H929="口腔诊所"),IFERROR(U929/同类汇总数据!F$11,0))))))))))</f>
        <v>0.661234483592297</v>
      </c>
      <c r="AH929" s="61">
        <f>IF(AND($G929="正式版",$H929="中西医诊所"),IFERROR(V929/同类汇总数据!G$3,0),IF(AND($G929="正式版",$H929="中医诊所"),IFERROR(V929/同类汇总数据!G$4,0),IF(AND($G929="正式版",$H929="口腔诊所"),IFERROR(V929/同类汇总数据!G$5,0),IF(AND($G929="检查版",$H929="中西医诊所"),IFERROR(V929/同类汇总数据!G$6,0),IF(AND($G929="检查版",$H929="中医诊所"),IFERROR(V929/同类汇总数据!G$7,0),IF(AND($G929="检查版",$H929="口腔诊所"),IFERROR(V929/同类汇总数据!G$8,0),IF(AND($G929="互联网版",$H929="中西医诊所"),IFERROR(V929/同类汇总数据!G$9,0),IF(AND($G929="互联网版",$H929="中医诊所"),IFERROR(V929/同类汇总数据!G$10,0),IF(AND($G929="互联网版",$H929="口腔诊所"),IFERROR(V929/同类汇总数据!G$11,0))))))))))</f>
        <v>0.297256324128296</v>
      </c>
      <c r="AI929" s="61">
        <f>IF(AND($G929="正式版",$H929="中西医诊所"),IFERROR(W929/同类汇总数据!H$3,0),IF(AND($G929="正式版",$H929="中医诊所"),IFERROR(W929/同类汇总数据!H$4,0),IF(AND($G929="正式版",$H929="口腔诊所"),IFERROR(W929/同类汇总数据!H$5,0),IF(AND($G929="检查版",$H929="中西医诊所"),IFERROR(W929/同类汇总数据!H$6,0),IF(AND($G929="检查版",$H929="中医诊所"),IFERROR(W929/同类汇总数据!H$7,0),IF(AND($G929="检查版",$H929="口腔诊所"),IFERROR(W929/同类汇总数据!H$8,0),IF(AND($G929="互联网版",$H929="中西医诊所"),IFERROR(W929/同类汇总数据!H$9,0),IF(AND($G929="互联网版",$H929="中医诊所"),IFERROR(W929/同类汇总数据!H$10,0),IF(AND($G929="互联网版",$H929="口腔诊所"),IFERROR(W929/同类汇总数据!H$11,0))))))))))</f>
        <v>0.898103944085105</v>
      </c>
      <c r="AJ929" s="61">
        <f>IF(AND($G929="正式版",$H929="中西医诊所"),IFERROR(X929/同类汇总数据!I$3,0),IF(AND($G929="正式版",$H929="中医诊所"),IFERROR(X929/同类汇总数据!I$4,0),IF(AND($G929="正式版",$H929="口腔诊所"),IFERROR(X929/同类汇总数据!I$5,0),IF(AND($G929="检查版",$H929="中西医诊所"),IFERROR(X929/同类汇总数据!I$6,0),IF(AND($G929="检查版",$H929="中医诊所"),IFERROR(X929/同类汇总数据!I$7,0),IF(AND($G929="检查版",$H929="口腔诊所"),IFERROR(X929/同类汇总数据!I$8,0),IF(AND($G929="互联网版",$H929="中西医诊所"),IFERROR(X929/同类汇总数据!I$9,0),IF(AND($G929="互联网版",$H929="中医诊所"),IFERROR(X929/同类汇总数据!I$10,0),IF(AND($G929="互联网版",$H929="口腔诊所"),IFERROR(X929/同类汇总数据!I$11,0))))))))))</f>
        <v>1.14544043540292</v>
      </c>
      <c r="AK929" s="61">
        <f>IF(AND($G929="正式版",$H929="中西医诊所"),IFERROR(Y929/同类汇总数据!J$3,0),IF(AND($G929="正式版",$H929="中医诊所"),IFERROR(Y929/同类汇总数据!J$4,0),IF(AND($G929="正式版",$H929="口腔诊所"),IFERROR(Y929/同类汇总数据!J$5,0),IF(AND($G929="检查版",$H929="中西医诊所"),IFERROR(Y929/同类汇总数据!J$6,0),IF(AND($G929="检查版",$H929="中医诊所"),IFERROR(Y929/同类汇总数据!J$7,0),IF(AND($G929="检查版",$H929="口腔诊所"),IFERROR(Y929/同类汇总数据!J$8,0),IF(AND($G929="互联网版",$H929="中西医诊所"),IFERROR(Y929/同类汇总数据!J$9,0),IF(AND($G929="互联网版",$H929="中医诊所"),IFERROR(Y929/同类汇总数据!J$10,0),IF(AND($G929="互联网版",$H929="口腔诊所"),IFERROR(Y929/同类汇总数据!J$11,0))))))))))</f>
        <v>1.0842793796416</v>
      </c>
      <c r="AL929" s="62" t="str">
        <f ca="1" t="shared" si="268"/>
        <v>-</v>
      </c>
      <c r="AM929" s="62" t="str">
        <f t="shared" si="269"/>
        <v>低于同行50%</v>
      </c>
      <c r="AN929" s="5" t="str">
        <f t="shared" si="270"/>
        <v/>
      </c>
      <c r="AO929" s="63">
        <f t="shared" si="261"/>
        <v>46102.7506359375</v>
      </c>
      <c r="AP929" s="5" t="str">
        <f t="shared" si="262"/>
        <v/>
      </c>
      <c r="AQ929" s="60">
        <v>45643.7805130208</v>
      </c>
    </row>
    <row r="930" ht="17" spans="1:43">
      <c r="A930" s="5">
        <f t="shared" si="264"/>
        <v>927</v>
      </c>
      <c r="B930" s="55" t="str">
        <f t="shared" si="265"/>
        <v>连续三月交易上升</v>
      </c>
      <c r="C930" s="2" t="str">
        <f t="shared" si="266"/>
        <v/>
      </c>
      <c r="D930" s="56" t="str">
        <f t="shared" si="267"/>
        <v>-</v>
      </c>
      <c r="E930" s="84" t="s">
        <v>2490</v>
      </c>
      <c r="F930" s="58">
        <v>45643.7849343519</v>
      </c>
      <c r="G930" s="59" t="s">
        <v>38</v>
      </c>
      <c r="H930" s="59" t="s">
        <v>63</v>
      </c>
      <c r="I930" s="59" t="s">
        <v>40</v>
      </c>
      <c r="J930" s="59" t="s">
        <v>85</v>
      </c>
      <c r="K930" s="59" t="s">
        <v>2491</v>
      </c>
      <c r="L930" s="59"/>
      <c r="M930" s="60">
        <v>46103.3772569444</v>
      </c>
      <c r="N930" s="60">
        <v>46103.7308990625</v>
      </c>
      <c r="O930" s="60">
        <v>46103.7294785764</v>
      </c>
      <c r="P930" s="60">
        <v>46035.7120196412</v>
      </c>
      <c r="Q930" s="60">
        <v>46103.730919919</v>
      </c>
      <c r="R930" s="59">
        <v>2032.01</v>
      </c>
      <c r="S930" s="59">
        <v>20564.03</v>
      </c>
      <c r="T930" s="59">
        <v>59139.05</v>
      </c>
      <c r="U930" s="59">
        <v>58845.04</v>
      </c>
      <c r="V930" s="59">
        <v>7</v>
      </c>
      <c r="W930" s="59">
        <v>36</v>
      </c>
      <c r="X930" s="59">
        <v>77</v>
      </c>
      <c r="Y930" s="59">
        <v>72</v>
      </c>
      <c r="Z930" s="85" t="s">
        <v>2492</v>
      </c>
      <c r="AA930" s="59">
        <v>0.8506146508</v>
      </c>
      <c r="AB930" s="59">
        <v>-0.5953831734</v>
      </c>
      <c r="AC930" s="59">
        <v>-0.0430336609</v>
      </c>
      <c r="AD930" s="61">
        <f>IF(AND($G930="正式版",$H930="中西医诊所"),IFERROR(R930/同类汇总数据!C$3,0),IF(AND($G930="正式版",$H930="中医诊所"),IFERROR(R930/同类汇总数据!C$4,0),IF(AND($G930="正式版",$H930="口腔诊所"),IFERROR(R930/同类汇总数据!C$5,0),IF(AND($G930="检查版",$H930="中西医诊所"),IFERROR(R930/同类汇总数据!C$6,0),IF(AND($G930="检查版",$H930="中医诊所"),IFERROR(R930/同类汇总数据!C$7,0),IF(AND($G930="检查版",$H930="口腔诊所"),IFERROR(R930/同类汇总数据!C$8,0),IF(AND($G930="互联网版",$H930="中西医诊所"),IFERROR(R930/同类汇总数据!C$9,0),IF(AND($G930="互联网版",$H930="中医诊所"),IFERROR(R930/同类汇总数据!C$10,0),IF(AND($G930="互联网版",$H930="口腔诊所"),IFERROR(R930/同类汇总数据!C$11,0))))))))))</f>
        <v>0.203250918341208</v>
      </c>
      <c r="AE930" s="61">
        <f>IF(AND($G930="正式版",$H930="中西医诊所"),IFERROR(S930/同类汇总数据!D$3,0),IF(AND($G930="正式版",$H930="中医诊所"),IFERROR(S930/同类汇总数据!D$4,0),IF(AND($G930="正式版",$H930="口腔诊所"),IFERROR(S930/同类汇总数据!D$5,0),IF(AND($G930="检查版",$H930="中西医诊所"),IFERROR(S930/同类汇总数据!D$6,0),IF(AND($G930="检查版",$H930="中医诊所"),IFERROR(S930/同类汇总数据!D$7,0),IF(AND($G930="检查版",$H930="口腔诊所"),IFERROR(S930/同类汇总数据!D$8,0),IF(AND($G930="互联网版",$H930="中西医诊所"),IFERROR(S930/同类汇总数据!D$9,0),IF(AND($G930="互联网版",$H930="中医诊所"),IFERROR(S930/同类汇总数据!D$10,0),IF(AND($G930="互联网版",$H930="口腔诊所"),IFERROR(S930/同类汇总数据!D$11,0))))))))))</f>
        <v>0.473489316639419</v>
      </c>
      <c r="AF930" s="61">
        <f>IF(AND($G930="正式版",$H930="中西医诊所"),IFERROR(T930/同类汇总数据!E$3,0),IF(AND($G930="正式版",$H930="中医诊所"),IFERROR(T930/同类汇总数据!E$4,0),IF(AND($G930="正式版",$H930="口腔诊所"),IFERROR(T930/同类汇总数据!E$5,0),IF(AND($G930="检查版",$H930="中西医诊所"),IFERROR(T930/同类汇总数据!E$6,0),IF(AND($G930="检查版",$H930="中医诊所"),IFERROR(T930/同类汇总数据!E$7,0),IF(AND($G930="检查版",$H930="口腔诊所"),IFERROR(T930/同类汇总数据!E$8,0),IF(AND($G930="互联网版",$H930="中西医诊所"),IFERROR(T930/同类汇总数据!E$9,0),IF(AND($G930="互联网版",$H930="中医诊所"),IFERROR(T930/同类汇总数据!E$10,0),IF(AND($G930="互联网版",$H930="口腔诊所"),IFERROR(T930/同类汇总数据!E$11,0))))))))))</f>
        <v>0.533423567634464</v>
      </c>
      <c r="AG930" s="61">
        <f>IF(AND($G930="正式版",$H930="中西医诊所"),IFERROR(U930/同类汇总数据!F$3,0),IF(AND($G930="正式版",$H930="中医诊所"),IFERROR(U930/同类汇总数据!F$4,0),IF(AND($G930="正式版",$H930="口腔诊所"),IFERROR(U930/同类汇总数据!F$5,0),IF(AND($G930="检查版",$H930="中西医诊所"),IFERROR(U930/同类汇总数据!F$6,0),IF(AND($G930="检查版",$H930="中医诊所"),IFERROR(U930/同类汇总数据!F$7,0),IF(AND($G930="检查版",$H930="口腔诊所"),IFERROR(U930/同类汇总数据!F$8,0),IF(AND($G930="互联网版",$H930="中西医诊所"),IFERROR(U930/同类汇总数据!F$9,0),IF(AND($G930="互联网版",$H930="中医诊所"),IFERROR(U930/同类汇总数据!F$10,0),IF(AND($G930="互联网版",$H930="口腔诊所"),IFERROR(U930/同类汇总数据!F$11,0))))))))))</f>
        <v>0.589051254032459</v>
      </c>
      <c r="AH930" s="61">
        <f>IF(AND($G930="正式版",$H930="中西医诊所"),IFERROR(V930/同类汇总数据!G$3,0),IF(AND($G930="正式版",$H930="中医诊所"),IFERROR(V930/同类汇总数据!G$4,0),IF(AND($G930="正式版",$H930="口腔诊所"),IFERROR(V930/同类汇总数据!G$5,0),IF(AND($G930="检查版",$H930="中西医诊所"),IFERROR(V930/同类汇总数据!G$6,0),IF(AND($G930="检查版",$H930="中医诊所"),IFERROR(V930/同类汇总数据!G$7,0),IF(AND($G930="检查版",$H930="口腔诊所"),IFERROR(V930/同类汇总数据!G$8,0),IF(AND($G930="互联网版",$H930="中西医诊所"),IFERROR(V930/同类汇总数据!G$9,0),IF(AND($G930="互联网版",$H930="中医诊所"),IFERROR(V930/同类汇总数据!G$10,0),IF(AND($G930="互联网版",$H930="口腔诊所"),IFERROR(V930/同类汇总数据!G$11,0))))))))))</f>
        <v>0.520198567224518</v>
      </c>
      <c r="AI930" s="61">
        <f>IF(AND($G930="正式版",$H930="中西医诊所"),IFERROR(W930/同类汇总数据!H$3,0),IF(AND($G930="正式版",$H930="中医诊所"),IFERROR(W930/同类汇总数据!H$4,0),IF(AND($G930="正式版",$H930="口腔诊所"),IFERROR(W930/同类汇总数据!H$5,0),IF(AND($G930="检查版",$H930="中西医诊所"),IFERROR(W930/同类汇总数据!H$6,0),IF(AND($G930="检查版",$H930="中医诊所"),IFERROR(W930/同类汇总数据!H$7,0),IF(AND($G930="检查版",$H930="口腔诊所"),IFERROR(W930/同类汇总数据!H$8,0),IF(AND($G930="互联网版",$H930="中西医诊所"),IFERROR(W930/同类汇总数据!H$9,0),IF(AND($G930="互联网版",$H930="中医诊所"),IFERROR(W930/同类汇总数据!H$10,0),IF(AND($G930="互联网版",$H930="口腔诊所"),IFERROR(W930/同类汇总数据!H$11,0))))))))))</f>
        <v>0.633955725236545</v>
      </c>
      <c r="AJ930" s="61">
        <f>IF(AND($G930="正式版",$H930="中西医诊所"),IFERROR(X930/同类汇总数据!I$3,0),IF(AND($G930="正式版",$H930="中医诊所"),IFERROR(X930/同类汇总数据!I$4,0),IF(AND($G930="正式版",$H930="口腔诊所"),IFERROR(X930/同类汇总数据!I$5,0),IF(AND($G930="检查版",$H930="中西医诊所"),IFERROR(X930/同类汇总数据!I$6,0),IF(AND($G930="检查版",$H930="中医诊所"),IFERROR(X930/同类汇总数据!I$7,0),IF(AND($G930="检查版",$H930="口腔诊所"),IFERROR(X930/同类汇总数据!I$8,0),IF(AND($G930="互联网版",$H930="中西医诊所"),IFERROR(X930/同类汇总数据!I$9,0),IF(AND($G930="互联网版",$H930="中医诊所"),IFERROR(X930/同类汇总数据!I$10,0),IF(AND($G930="互联网版",$H930="口腔诊所"),IFERROR(X930/同类汇总数据!I$11,0))))))))))</f>
        <v>0.521887062284171</v>
      </c>
      <c r="AK930" s="61">
        <f>IF(AND($G930="正式版",$H930="中西医诊所"),IFERROR(Y930/同类汇总数据!J$3,0),IF(AND($G930="正式版",$H930="中医诊所"),IFERROR(Y930/同类汇总数据!J$4,0),IF(AND($G930="正式版",$H930="口腔诊所"),IFERROR(Y930/同类汇总数据!J$5,0),IF(AND($G930="检查版",$H930="中西医诊所"),IFERROR(Y930/同类汇总数据!J$6,0),IF(AND($G930="检查版",$H930="中医诊所"),IFERROR(Y930/同类汇总数据!J$7,0),IF(AND($G930="检查版",$H930="口腔诊所"),IFERROR(Y930/同类汇总数据!J$8,0),IF(AND($G930="互联网版",$H930="中西医诊所"),IFERROR(Y930/同类汇总数据!J$9,0),IF(AND($G930="互联网版",$H930="中医诊所"),IFERROR(Y930/同类汇总数据!J$10,0),IF(AND($G930="互联网版",$H930="口腔诊所"),IFERROR(Y930/同类汇总数据!J$11,0))))))))))</f>
        <v>0.5421396898208</v>
      </c>
      <c r="AL930" s="62" t="str">
        <f ca="1" t="shared" si="268"/>
        <v>-</v>
      </c>
      <c r="AM930" s="62" t="str">
        <f t="shared" si="269"/>
        <v>低于同行50%</v>
      </c>
      <c r="AN930" s="5" t="str">
        <f t="shared" si="270"/>
        <v/>
      </c>
      <c r="AO930" s="63">
        <f t="shared" si="261"/>
        <v>46103.730919919</v>
      </c>
      <c r="AP930" s="5" t="str">
        <f t="shared" si="262"/>
        <v/>
      </c>
      <c r="AQ930" s="60">
        <v>45643.7822041667</v>
      </c>
    </row>
    <row r="931" ht="17" spans="1:43">
      <c r="A931" s="5">
        <f t="shared" si="264"/>
        <v>928</v>
      </c>
      <c r="B931" s="55" t="str">
        <f t="shared" si="265"/>
        <v>连续三月交易上升</v>
      </c>
      <c r="C931" s="2" t="str">
        <f t="shared" si="266"/>
        <v/>
      </c>
      <c r="D931" s="56" t="str">
        <f t="shared" si="267"/>
        <v>-</v>
      </c>
      <c r="E931" s="84" t="s">
        <v>2493</v>
      </c>
      <c r="F931" s="58">
        <v>45643.7867877199</v>
      </c>
      <c r="G931" s="59" t="s">
        <v>38</v>
      </c>
      <c r="H931" s="59" t="s">
        <v>63</v>
      </c>
      <c r="I931" s="59" t="s">
        <v>40</v>
      </c>
      <c r="J931" s="59" t="s">
        <v>85</v>
      </c>
      <c r="K931" s="59" t="s">
        <v>2494</v>
      </c>
      <c r="L931" s="59"/>
      <c r="M931" s="60">
        <v>46104.3585416667</v>
      </c>
      <c r="N931" s="60">
        <v>46103.7127810532</v>
      </c>
      <c r="O931" s="60">
        <v>46103.6888141204</v>
      </c>
      <c r="P931" s="60">
        <v>45646.4467479861</v>
      </c>
      <c r="Q931" s="60">
        <v>45925.5888093056</v>
      </c>
      <c r="R931" s="59">
        <v>17000</v>
      </c>
      <c r="S931" s="59">
        <v>84294</v>
      </c>
      <c r="T931" s="59">
        <v>261602.7</v>
      </c>
      <c r="U931" s="59">
        <v>233613.7</v>
      </c>
      <c r="V931" s="59">
        <v>20</v>
      </c>
      <c r="W931" s="59">
        <v>82</v>
      </c>
      <c r="X931" s="59">
        <v>245</v>
      </c>
      <c r="Y931" s="59">
        <v>220</v>
      </c>
      <c r="Z931" s="85" t="s">
        <v>2495</v>
      </c>
      <c r="AA931" s="59">
        <v>0.2591530361</v>
      </c>
      <c r="AB931" s="59">
        <v>-0.3934146825</v>
      </c>
      <c r="AC931" s="59">
        <v>0.1312856206</v>
      </c>
      <c r="AD931" s="61">
        <f>IF(AND($G931="正式版",$H931="中西医诊所"),IFERROR(R931/同类汇总数据!C$3,0),IF(AND($G931="正式版",$H931="中医诊所"),IFERROR(R931/同类汇总数据!C$4,0),IF(AND($G931="正式版",$H931="口腔诊所"),IFERROR(R931/同类汇总数据!C$5,0),IF(AND($G931="检查版",$H931="中西医诊所"),IFERROR(R931/同类汇总数据!C$6,0),IF(AND($G931="检查版",$H931="中医诊所"),IFERROR(R931/同类汇总数据!C$7,0),IF(AND($G931="检查版",$H931="口腔诊所"),IFERROR(R931/同类汇总数据!C$8,0),IF(AND($G931="互联网版",$H931="中西医诊所"),IFERROR(R931/同类汇总数据!C$9,0),IF(AND($G931="互联网版",$H931="中医诊所"),IFERROR(R931/同类汇总数据!C$10,0),IF(AND($G931="互联网版",$H931="口腔诊所"),IFERROR(R931/同类汇总数据!C$11,0))))))))))</f>
        <v>1.70041762186236</v>
      </c>
      <c r="AE931" s="61">
        <f>IF(AND($G931="正式版",$H931="中西医诊所"),IFERROR(S931/同类汇总数据!D$3,0),IF(AND($G931="正式版",$H931="中医诊所"),IFERROR(S931/同类汇总数据!D$4,0),IF(AND($G931="正式版",$H931="口腔诊所"),IFERROR(S931/同类汇总数据!D$5,0),IF(AND($G931="检查版",$H931="中西医诊所"),IFERROR(S931/同类汇总数据!D$6,0),IF(AND($G931="检查版",$H931="中医诊所"),IFERROR(S931/同类汇总数据!D$7,0),IF(AND($G931="检查版",$H931="口腔诊所"),IFERROR(S931/同类汇总数据!D$8,0),IF(AND($G931="互联网版",$H931="中西医诊所"),IFERROR(S931/同类汇总数据!D$9,0),IF(AND($G931="互联网版",$H931="中医诊所"),IFERROR(S931/同类汇总数据!D$10,0),IF(AND($G931="互联网版",$H931="口腔诊所"),IFERROR(S931/同类汇总数据!D$11,0))))))))))</f>
        <v>1.94087970387143</v>
      </c>
      <c r="AF931" s="61">
        <f>IF(AND($G931="正式版",$H931="中西医诊所"),IFERROR(T931/同类汇总数据!E$3,0),IF(AND($G931="正式版",$H931="中医诊所"),IFERROR(T931/同类汇总数据!E$4,0),IF(AND($G931="正式版",$H931="口腔诊所"),IFERROR(T931/同类汇总数据!E$5,0),IF(AND($G931="检查版",$H931="中西医诊所"),IFERROR(T931/同类汇总数据!E$6,0),IF(AND($G931="检查版",$H931="中医诊所"),IFERROR(T931/同类汇总数据!E$7,0),IF(AND($G931="检查版",$H931="口腔诊所"),IFERROR(T931/同类汇总数据!E$8,0),IF(AND($G931="互联网版",$H931="中西医诊所"),IFERROR(T931/同类汇总数据!E$9,0),IF(AND($G931="互联网版",$H931="中医诊所"),IFERROR(T931/同类汇总数据!E$10,0),IF(AND($G931="互联网版",$H931="口腔诊所"),IFERROR(T931/同类汇总数据!E$11,0))))))))))</f>
        <v>2.35960918440199</v>
      </c>
      <c r="AG931" s="61">
        <f>IF(AND($G931="正式版",$H931="中西医诊所"),IFERROR(U931/同类汇总数据!F$3,0),IF(AND($G931="正式版",$H931="中医诊所"),IFERROR(U931/同类汇总数据!F$4,0),IF(AND($G931="正式版",$H931="口腔诊所"),IFERROR(U931/同类汇总数据!F$5,0),IF(AND($G931="检查版",$H931="中西医诊所"),IFERROR(U931/同类汇总数据!F$6,0),IF(AND($G931="检查版",$H931="中医诊所"),IFERROR(U931/同类汇总数据!F$7,0),IF(AND($G931="检查版",$H931="口腔诊所"),IFERROR(U931/同类汇总数据!F$8,0),IF(AND($G931="互联网版",$H931="中西医诊所"),IFERROR(U931/同类汇总数据!F$9,0),IF(AND($G931="互联网版",$H931="中医诊所"),IFERROR(U931/同类汇总数据!F$10,0),IF(AND($G931="互联网版",$H931="口腔诊所"),IFERROR(U931/同类汇总数据!F$11,0))))))))))</f>
        <v>2.33852237918714</v>
      </c>
      <c r="AH931" s="61">
        <f>IF(AND($G931="正式版",$H931="中西医诊所"),IFERROR(V931/同类汇总数据!G$3,0),IF(AND($G931="正式版",$H931="中医诊所"),IFERROR(V931/同类汇总数据!G$4,0),IF(AND($G931="正式版",$H931="口腔诊所"),IFERROR(V931/同类汇总数据!G$5,0),IF(AND($G931="检查版",$H931="中西医诊所"),IFERROR(V931/同类汇总数据!G$6,0),IF(AND($G931="检查版",$H931="中医诊所"),IFERROR(V931/同类汇总数据!G$7,0),IF(AND($G931="检查版",$H931="口腔诊所"),IFERROR(V931/同类汇总数据!G$8,0),IF(AND($G931="互联网版",$H931="中西医诊所"),IFERROR(V931/同类汇总数据!G$9,0),IF(AND($G931="互联网版",$H931="中医诊所"),IFERROR(V931/同类汇总数据!G$10,0),IF(AND($G931="互联网版",$H931="口腔诊所"),IFERROR(V931/同类汇总数据!G$11,0))))))))))</f>
        <v>1.48628162064148</v>
      </c>
      <c r="AI931" s="61">
        <f>IF(AND($G931="正式版",$H931="中西医诊所"),IFERROR(W931/同类汇总数据!H$3,0),IF(AND($G931="正式版",$H931="中医诊所"),IFERROR(W931/同类汇总数据!H$4,0),IF(AND($G931="正式版",$H931="口腔诊所"),IFERROR(W931/同类汇总数据!H$5,0),IF(AND($G931="检查版",$H931="中西医诊所"),IFERROR(W931/同类汇总数据!H$6,0),IF(AND($G931="检查版",$H931="中医诊所"),IFERROR(W931/同类汇总数据!H$7,0),IF(AND($G931="检查版",$H931="口腔诊所"),IFERROR(W931/同类汇总数据!H$8,0),IF(AND($G931="互联网版",$H931="中西医诊所"),IFERROR(W931/同类汇总数据!H$9,0),IF(AND($G931="互联网版",$H931="中医诊所"),IFERROR(W931/同类汇总数据!H$10,0),IF(AND($G931="互联网版",$H931="口腔诊所"),IFERROR(W931/同类汇总数据!H$11,0))))))))))</f>
        <v>1.4440102630388</v>
      </c>
      <c r="AJ931" s="61">
        <f>IF(AND($G931="正式版",$H931="中西医诊所"),IFERROR(X931/同类汇总数据!I$3,0),IF(AND($G931="正式版",$H931="中医诊所"),IFERROR(X931/同类汇总数据!I$4,0),IF(AND($G931="正式版",$H931="口腔诊所"),IFERROR(X931/同类汇总数据!I$5,0),IF(AND($G931="检查版",$H931="中西医诊所"),IFERROR(X931/同类汇总数据!I$6,0),IF(AND($G931="检查版",$H931="中医诊所"),IFERROR(X931/同类汇总数据!I$7,0),IF(AND($G931="检查版",$H931="口腔诊所"),IFERROR(X931/同类汇总数据!I$8,0),IF(AND($G931="互联网版",$H931="中西医诊所"),IFERROR(X931/同类汇总数据!I$9,0),IF(AND($G931="互联网版",$H931="中医诊所"),IFERROR(X931/同类汇总数据!I$10,0),IF(AND($G931="互联网版",$H931="口腔诊所"),IFERROR(X931/同类汇总数据!I$11,0))))))))))</f>
        <v>1.66054974363145</v>
      </c>
      <c r="AK931" s="61">
        <f>IF(AND($G931="正式版",$H931="中西医诊所"),IFERROR(Y931/同类汇总数据!J$3,0),IF(AND($G931="正式版",$H931="中医诊所"),IFERROR(Y931/同类汇总数据!J$4,0),IF(AND($G931="正式版",$H931="口腔诊所"),IFERROR(Y931/同类汇总数据!J$5,0),IF(AND($G931="检查版",$H931="中西医诊所"),IFERROR(Y931/同类汇总数据!J$6,0),IF(AND($G931="检查版",$H931="中医诊所"),IFERROR(Y931/同类汇总数据!J$7,0),IF(AND($G931="检查版",$H931="口腔诊所"),IFERROR(Y931/同类汇总数据!J$8,0),IF(AND($G931="互联网版",$H931="中西医诊所"),IFERROR(Y931/同类汇总数据!J$9,0),IF(AND($G931="互联网版",$H931="中医诊所"),IFERROR(Y931/同类汇总数据!J$10,0),IF(AND($G931="互联网版",$H931="口腔诊所"),IFERROR(Y931/同类汇总数据!J$11,0))))))))))</f>
        <v>1.65653794111911</v>
      </c>
      <c r="AL931" s="62" t="str">
        <f ca="1" t="shared" si="268"/>
        <v>-</v>
      </c>
      <c r="AM931" s="62" t="str">
        <f t="shared" si="269"/>
        <v>高于同行150%</v>
      </c>
      <c r="AN931" s="5" t="str">
        <f t="shared" si="270"/>
        <v>高于同行20%</v>
      </c>
      <c r="AO931" s="63">
        <f t="shared" si="261"/>
        <v>46104.3585416667</v>
      </c>
      <c r="AP931" s="5" t="str">
        <f t="shared" si="262"/>
        <v/>
      </c>
      <c r="AQ931" s="60">
        <v>45643.7826618519</v>
      </c>
    </row>
    <row r="932" ht="17" spans="1:43">
      <c r="A932" s="5">
        <f t="shared" si="264"/>
        <v>929</v>
      </c>
      <c r="B932" s="55" t="str">
        <f t="shared" si="265"/>
        <v>交易波动较大</v>
      </c>
      <c r="C932" s="2" t="str">
        <f t="shared" si="266"/>
        <v/>
      </c>
      <c r="D932" s="56" t="str">
        <f t="shared" si="267"/>
        <v>-</v>
      </c>
      <c r="E932" s="84" t="s">
        <v>2496</v>
      </c>
      <c r="F932" s="58">
        <v>45644.432893125</v>
      </c>
      <c r="G932" s="59" t="s">
        <v>38</v>
      </c>
      <c r="H932" s="59" t="s">
        <v>63</v>
      </c>
      <c r="I932" s="59" t="s">
        <v>40</v>
      </c>
      <c r="J932" s="59" t="s">
        <v>45</v>
      </c>
      <c r="K932" s="59" t="s">
        <v>2497</v>
      </c>
      <c r="L932" s="59"/>
      <c r="M932" s="60">
        <v>46103.5990625</v>
      </c>
      <c r="N932" s="60">
        <v>46103.6676926736</v>
      </c>
      <c r="O932" s="60">
        <v>46103.6672595023</v>
      </c>
      <c r="P932" s="60">
        <v>45994.4859622106</v>
      </c>
      <c r="Q932" s="60">
        <v>45996.5196665625</v>
      </c>
      <c r="R932" s="59">
        <v>15302</v>
      </c>
      <c r="S932" s="59">
        <v>37058</v>
      </c>
      <c r="T932" s="59">
        <v>126736.8</v>
      </c>
      <c r="U932" s="59">
        <v>107250.8</v>
      </c>
      <c r="V932" s="59">
        <v>6</v>
      </c>
      <c r="W932" s="59">
        <v>24</v>
      </c>
      <c r="X932" s="59">
        <v>76</v>
      </c>
      <c r="Y932" s="59">
        <v>68</v>
      </c>
      <c r="Z932" s="85" t="s">
        <v>2498</v>
      </c>
      <c r="AA932" s="59">
        <v>-0.1876381046</v>
      </c>
      <c r="AB932" s="59">
        <v>0.0353235954</v>
      </c>
      <c r="AC932" s="59">
        <v>0.0985638775</v>
      </c>
      <c r="AD932" s="61">
        <f>IF(AND($G932="正式版",$H932="中西医诊所"),IFERROR(R932/同类汇总数据!C$3,0),IF(AND($G932="正式版",$H932="中医诊所"),IFERROR(R932/同类汇总数据!C$4,0),IF(AND($G932="正式版",$H932="口腔诊所"),IFERROR(R932/同类汇总数据!C$5,0),IF(AND($G932="检查版",$H932="中西医诊所"),IFERROR(R932/同类汇总数据!C$6,0),IF(AND($G932="检查版",$H932="中医诊所"),IFERROR(R932/同类汇总数据!C$7,0),IF(AND($G932="检查版",$H932="口腔诊所"),IFERROR(R932/同类汇总数据!C$8,0),IF(AND($G932="互联网版",$H932="中西医诊所"),IFERROR(R932/同类汇总数据!C$9,0),IF(AND($G932="互联网版",$H932="中医诊所"),IFERROR(R932/同类汇总数据!C$10,0),IF(AND($G932="互联网版",$H932="口腔诊所"),IFERROR(R932/同类汇总数据!C$11,0))))))))))</f>
        <v>1.53057590880811</v>
      </c>
      <c r="AE932" s="61">
        <f>IF(AND($G932="正式版",$H932="中西医诊所"),IFERROR(S932/同类汇总数据!D$3,0),IF(AND($G932="正式版",$H932="中医诊所"),IFERROR(S932/同类汇总数据!D$4,0),IF(AND($G932="正式版",$H932="口腔诊所"),IFERROR(S932/同类汇总数据!D$5,0),IF(AND($G932="检查版",$H932="中西医诊所"),IFERROR(S932/同类汇总数据!D$6,0),IF(AND($G932="检查版",$H932="中医诊所"),IFERROR(S932/同类汇总数据!D$7,0),IF(AND($G932="检查版",$H932="口腔诊所"),IFERROR(S932/同类汇总数据!D$8,0),IF(AND($G932="互联网版",$H932="中西医诊所"),IFERROR(S932/同类汇总数据!D$9,0),IF(AND($G932="互联网版",$H932="中医诊所"),IFERROR(S932/同类汇总数据!D$10,0),IF(AND($G932="互联网版",$H932="口腔诊所"),IFERROR(S932/同类汇总数据!D$11,0))))))))))</f>
        <v>0.853265001851466</v>
      </c>
      <c r="AF932" s="61">
        <f>IF(AND($G932="正式版",$H932="中西医诊所"),IFERROR(T932/同类汇总数据!E$3,0),IF(AND($G932="正式版",$H932="中医诊所"),IFERROR(T932/同类汇总数据!E$4,0),IF(AND($G932="正式版",$H932="口腔诊所"),IFERROR(T932/同类汇总数据!E$5,0),IF(AND($G932="检查版",$H932="中西医诊所"),IFERROR(T932/同类汇总数据!E$6,0),IF(AND($G932="检查版",$H932="中医诊所"),IFERROR(T932/同类汇总数据!E$7,0),IF(AND($G932="检查版",$H932="口腔诊所"),IFERROR(T932/同类汇总数据!E$8,0),IF(AND($G932="互联网版",$H932="中西医诊所"),IFERROR(T932/同类汇总数据!E$9,0),IF(AND($G932="互联网版",$H932="中医诊所"),IFERROR(T932/同类汇总数据!E$10,0),IF(AND($G932="互联网版",$H932="口腔诊所"),IFERROR(T932/同类汇总数据!E$11,0))))))))))</f>
        <v>1.14314308408024</v>
      </c>
      <c r="AG932" s="61">
        <f>IF(AND($G932="正式版",$H932="中西医诊所"),IFERROR(U932/同类汇总数据!F$3,0),IF(AND($G932="正式版",$H932="中医诊所"),IFERROR(U932/同类汇总数据!F$4,0),IF(AND($G932="正式版",$H932="口腔诊所"),IFERROR(U932/同类汇总数据!F$5,0),IF(AND($G932="检查版",$H932="中西医诊所"),IFERROR(U932/同类汇总数据!F$6,0),IF(AND($G932="检查版",$H932="中医诊所"),IFERROR(U932/同类汇总数据!F$7,0),IF(AND($G932="检查版",$H932="口腔诊所"),IFERROR(U932/同类汇总数据!F$8,0),IF(AND($G932="互联网版",$H932="中西医诊所"),IFERROR(U932/同类汇总数据!F$9,0),IF(AND($G932="互联网版",$H932="中医诊所"),IFERROR(U932/同类汇总数据!F$10,0),IF(AND($G932="互联网版",$H932="口腔诊所"),IFERROR(U932/同类汇总数据!F$11,0))))))))))</f>
        <v>1.07360311482471</v>
      </c>
      <c r="AH932" s="61">
        <f>IF(AND($G932="正式版",$H932="中西医诊所"),IFERROR(V932/同类汇总数据!G$3,0),IF(AND($G932="正式版",$H932="中医诊所"),IFERROR(V932/同类汇总数据!G$4,0),IF(AND($G932="正式版",$H932="口腔诊所"),IFERROR(V932/同类汇总数据!G$5,0),IF(AND($G932="检查版",$H932="中西医诊所"),IFERROR(V932/同类汇总数据!G$6,0),IF(AND($G932="检查版",$H932="中医诊所"),IFERROR(V932/同类汇总数据!G$7,0),IF(AND($G932="检查版",$H932="口腔诊所"),IFERROR(V932/同类汇总数据!G$8,0),IF(AND($G932="互联网版",$H932="中西医诊所"),IFERROR(V932/同类汇总数据!G$9,0),IF(AND($G932="互联网版",$H932="中医诊所"),IFERROR(V932/同类汇总数据!G$10,0),IF(AND($G932="互联网版",$H932="口腔诊所"),IFERROR(V932/同类汇总数据!G$11,0))))))))))</f>
        <v>0.445884486192444</v>
      </c>
      <c r="AI932" s="61">
        <f>IF(AND($G932="正式版",$H932="中西医诊所"),IFERROR(W932/同类汇总数据!H$3,0),IF(AND($G932="正式版",$H932="中医诊所"),IFERROR(W932/同类汇总数据!H$4,0),IF(AND($G932="正式版",$H932="口腔诊所"),IFERROR(W932/同类汇总数据!H$5,0),IF(AND($G932="检查版",$H932="中西医诊所"),IFERROR(W932/同类汇总数据!H$6,0),IF(AND($G932="检查版",$H932="中医诊所"),IFERROR(W932/同类汇总数据!H$7,0),IF(AND($G932="检查版",$H932="口腔诊所"),IFERROR(W932/同类汇总数据!H$8,0),IF(AND($G932="互联网版",$H932="中西医诊所"),IFERROR(W932/同类汇总数据!H$9,0),IF(AND($G932="互联网版",$H932="中医诊所"),IFERROR(W932/同类汇总数据!H$10,0),IF(AND($G932="互联网版",$H932="口腔诊所"),IFERROR(W932/同类汇总数据!H$11,0))))))))))</f>
        <v>0.422637150157696</v>
      </c>
      <c r="AJ932" s="61">
        <f>IF(AND($G932="正式版",$H932="中西医诊所"),IFERROR(X932/同类汇总数据!I$3,0),IF(AND($G932="正式版",$H932="中医诊所"),IFERROR(X932/同类汇总数据!I$4,0),IF(AND($G932="正式版",$H932="口腔诊所"),IFERROR(X932/同类汇总数据!I$5,0),IF(AND($G932="检查版",$H932="中西医诊所"),IFERROR(X932/同类汇总数据!I$6,0),IF(AND($G932="检查版",$H932="中医诊所"),IFERROR(X932/同类汇总数据!I$7,0),IF(AND($G932="检查版",$H932="口腔诊所"),IFERROR(X932/同类汇总数据!I$8,0),IF(AND($G932="互联网版",$H932="中西医诊所"),IFERROR(X932/同类汇总数据!I$9,0),IF(AND($G932="互联网版",$H932="中医诊所"),IFERROR(X932/同类汇总数据!I$10,0),IF(AND($G932="互联网版",$H932="口腔诊所"),IFERROR(X932/同类汇总数据!I$11,0))))))))))</f>
        <v>0.515109308228532</v>
      </c>
      <c r="AK932" s="61">
        <f>IF(AND($G932="正式版",$H932="中西医诊所"),IFERROR(Y932/同类汇总数据!J$3,0),IF(AND($G932="正式版",$H932="中医诊所"),IFERROR(Y932/同类汇总数据!J$4,0),IF(AND($G932="正式版",$H932="口腔诊所"),IFERROR(Y932/同类汇总数据!J$5,0),IF(AND($G932="检查版",$H932="中西医诊所"),IFERROR(Y932/同类汇总数据!J$6,0),IF(AND($G932="检查版",$H932="中医诊所"),IFERROR(Y932/同类汇总数据!J$7,0),IF(AND($G932="检查版",$H932="口腔诊所"),IFERROR(Y932/同类汇总数据!J$8,0),IF(AND($G932="互联网版",$H932="中西医诊所"),IFERROR(Y932/同类汇总数据!J$9,0),IF(AND($G932="互联网版",$H932="中医诊所"),IFERROR(Y932/同类汇总数据!J$10,0),IF(AND($G932="互联网版",$H932="口腔诊所"),IFERROR(Y932/同类汇总数据!J$11,0))))))))))</f>
        <v>0.512020818164089</v>
      </c>
      <c r="AL932" s="62" t="str">
        <f ca="1" t="shared" si="268"/>
        <v>-</v>
      </c>
      <c r="AM932" s="62" t="str">
        <f t="shared" si="269"/>
        <v/>
      </c>
      <c r="AN932" s="5" t="str">
        <f t="shared" si="270"/>
        <v>低于同行50%</v>
      </c>
      <c r="AO932" s="63">
        <f t="shared" si="261"/>
        <v>46103.6676926736</v>
      </c>
      <c r="AP932" s="5" t="str">
        <f t="shared" si="262"/>
        <v/>
      </c>
      <c r="AQ932" s="60">
        <v>45643.7834040972</v>
      </c>
    </row>
    <row r="933" ht="17" spans="1:43">
      <c r="A933" s="5">
        <f t="shared" si="264"/>
        <v>930</v>
      </c>
      <c r="B933" s="55" t="str">
        <f t="shared" si="265"/>
        <v>交易波动较大</v>
      </c>
      <c r="C933" s="2" t="str">
        <f t="shared" si="266"/>
        <v/>
      </c>
      <c r="D933" s="56" t="str">
        <f t="shared" si="267"/>
        <v>-</v>
      </c>
      <c r="E933" s="84" t="s">
        <v>2499</v>
      </c>
      <c r="F933" s="58">
        <v>45644.8308190162</v>
      </c>
      <c r="G933" s="59" t="s">
        <v>38</v>
      </c>
      <c r="H933" s="59" t="s">
        <v>39</v>
      </c>
      <c r="I933" s="59" t="s">
        <v>40</v>
      </c>
      <c r="J933" s="59" t="s">
        <v>916</v>
      </c>
      <c r="K933" s="59" t="s">
        <v>2500</v>
      </c>
      <c r="L933" s="59" t="s">
        <v>1326</v>
      </c>
      <c r="M933" s="60">
        <v>46104.3895833333</v>
      </c>
      <c r="N933" s="60">
        <v>46104.3889689236</v>
      </c>
      <c r="O933" s="60">
        <v>46104.3874592708</v>
      </c>
      <c r="P933" s="60">
        <v>46102.7673836227</v>
      </c>
      <c r="Q933" s="60">
        <v>46104.3889924306</v>
      </c>
      <c r="R933" s="59">
        <v>6668.27</v>
      </c>
      <c r="S933" s="59">
        <v>25460.65</v>
      </c>
      <c r="T933" s="59">
        <v>85916.04</v>
      </c>
      <c r="U933" s="59">
        <v>69625.44</v>
      </c>
      <c r="V933" s="59">
        <v>104</v>
      </c>
      <c r="W933" s="59">
        <v>405</v>
      </c>
      <c r="X933" s="59">
        <v>1318</v>
      </c>
      <c r="Y933" s="59">
        <v>1171</v>
      </c>
      <c r="Z933" s="59">
        <v>116.9604033613</v>
      </c>
      <c r="AA933" s="59">
        <v>0.1475263911</v>
      </c>
      <c r="AB933" s="59">
        <v>-0.4202091201</v>
      </c>
      <c r="AC933" s="59">
        <v>0.0699006201</v>
      </c>
      <c r="AD933" s="61">
        <f>IF(AND($G933="正式版",$H933="中西医诊所"),IFERROR(R933/同类汇总数据!C$3,0),IF(AND($G933="正式版",$H933="中医诊所"),IFERROR(R933/同类汇总数据!C$4,0),IF(AND($G933="正式版",$H933="口腔诊所"),IFERROR(R933/同类汇总数据!C$5,0),IF(AND($G933="检查版",$H933="中西医诊所"),IFERROR(R933/同类汇总数据!C$6,0),IF(AND($G933="检查版",$H933="中医诊所"),IFERROR(R933/同类汇总数据!C$7,0),IF(AND($G933="检查版",$H933="口腔诊所"),IFERROR(R933/同类汇总数据!C$8,0),IF(AND($G933="互联网版",$H933="中西医诊所"),IFERROR(R933/同类汇总数据!C$9,0),IF(AND($G933="互联网版",$H933="中医诊所"),IFERROR(R933/同类汇总数据!C$10,0),IF(AND($G933="互联网版",$H933="口腔诊所"),IFERROR(R933/同类汇总数据!C$11,0))))))))))</f>
        <v>0.728633161664764</v>
      </c>
      <c r="AE933" s="61">
        <f>IF(AND($G933="正式版",$H933="中西医诊所"),IFERROR(S933/同类汇总数据!D$3,0),IF(AND($G933="正式版",$H933="中医诊所"),IFERROR(S933/同类汇总数据!D$4,0),IF(AND($G933="正式版",$H933="口腔诊所"),IFERROR(S933/同类汇总数据!D$5,0),IF(AND($G933="检查版",$H933="中西医诊所"),IFERROR(S933/同类汇总数据!D$6,0),IF(AND($G933="检查版",$H933="中医诊所"),IFERROR(S933/同类汇总数据!D$7,0),IF(AND($G933="检查版",$H933="口腔诊所"),IFERROR(S933/同类汇总数据!D$8,0),IF(AND($G933="互联网版",$H933="中西医诊所"),IFERROR(S933/同类汇总数据!D$9,0),IF(AND($G933="互联网版",$H933="中医诊所"),IFERROR(S933/同类汇总数据!D$10,0),IF(AND($G933="互联网版",$H933="口腔诊所"),IFERROR(S933/同类汇总数据!D$11,0))))))))))</f>
        <v>0.697863615233406</v>
      </c>
      <c r="AF933" s="61">
        <f>IF(AND($G933="正式版",$H933="中西医诊所"),IFERROR(T933/同类汇总数据!E$3,0),IF(AND($G933="正式版",$H933="中医诊所"),IFERROR(T933/同类汇总数据!E$4,0),IF(AND($G933="正式版",$H933="口腔诊所"),IFERROR(T933/同类汇总数据!E$5,0),IF(AND($G933="检查版",$H933="中西医诊所"),IFERROR(T933/同类汇总数据!E$6,0),IF(AND($G933="检查版",$H933="中医诊所"),IFERROR(T933/同类汇总数据!E$7,0),IF(AND($G933="检查版",$H933="口腔诊所"),IFERROR(T933/同类汇总数据!E$8,0),IF(AND($G933="互联网版",$H933="中西医诊所"),IFERROR(T933/同类汇总数据!E$9,0),IF(AND($G933="互联网版",$H933="中医诊所"),IFERROR(T933/同类汇总数据!E$10,0),IF(AND($G933="互联网版",$H933="口腔诊所"),IFERROR(T933/同类汇总数据!E$11,0))))))))))</f>
        <v>0.787381121299879</v>
      </c>
      <c r="AG933" s="61">
        <f>IF(AND($G933="正式版",$H933="中西医诊所"),IFERROR(U933/同类汇总数据!F$3,0),IF(AND($G933="正式版",$H933="中医诊所"),IFERROR(U933/同类汇总数据!F$4,0),IF(AND($G933="正式版",$H933="口腔诊所"),IFERROR(U933/同类汇总数据!F$5,0),IF(AND($G933="检查版",$H933="中西医诊所"),IFERROR(U933/同类汇总数据!F$6,0),IF(AND($G933="检查版",$H933="中医诊所"),IFERROR(U933/同类汇总数据!F$7,0),IF(AND($G933="检查版",$H933="口腔诊所"),IFERROR(U933/同类汇总数据!F$8,0),IF(AND($G933="互联网版",$H933="中西医诊所"),IFERROR(U933/同类汇总数据!F$9,0),IF(AND($G933="互联网版",$H933="中医诊所"),IFERROR(U933/同类汇总数据!F$10,0),IF(AND($G933="互联网版",$H933="口腔诊所"),IFERROR(U933/同类汇总数据!F$11,0))))))))))</f>
        <v>0.725845828448061</v>
      </c>
      <c r="AH933" s="61">
        <f>IF(AND($G933="正式版",$H933="中西医诊所"),IFERROR(V933/同类汇总数据!G$3,0),IF(AND($G933="正式版",$H933="中医诊所"),IFERROR(V933/同类汇总数据!G$4,0),IF(AND($G933="正式版",$H933="口腔诊所"),IFERROR(V933/同类汇总数据!G$5,0),IF(AND($G933="检查版",$H933="中西医诊所"),IFERROR(V933/同类汇总数据!G$6,0),IF(AND($G933="检查版",$H933="中医诊所"),IFERROR(V933/同类汇总数据!G$7,0),IF(AND($G933="检查版",$H933="口腔诊所"),IFERROR(V933/同类汇总数据!G$8,0),IF(AND($G933="互联网版",$H933="中西医诊所"),IFERROR(V933/同类汇总数据!G$9,0),IF(AND($G933="互联网版",$H933="中医诊所"),IFERROR(V933/同类汇总数据!G$10,0),IF(AND($G933="互联网版",$H933="口腔诊所"),IFERROR(V933/同类汇总数据!G$11,0))))))))))</f>
        <v>1.09703368420831</v>
      </c>
      <c r="AI933" s="61">
        <f>IF(AND($G933="正式版",$H933="中西医诊所"),IFERROR(W933/同类汇总数据!H$3,0),IF(AND($G933="正式版",$H933="中医诊所"),IFERROR(W933/同类汇总数据!H$4,0),IF(AND($G933="正式版",$H933="口腔诊所"),IFERROR(W933/同类汇总数据!H$5,0),IF(AND($G933="检查版",$H933="中西医诊所"),IFERROR(W933/同类汇总数据!H$6,0),IF(AND($G933="检查版",$H933="中医诊所"),IFERROR(W933/同类汇总数据!H$7,0),IF(AND($G933="检查版",$H933="口腔诊所"),IFERROR(W933/同类汇总数据!H$8,0),IF(AND($G933="互联网版",$H933="中西医诊所"),IFERROR(W933/同类汇总数据!H$9,0),IF(AND($G933="互联网版",$H933="中医诊所"),IFERROR(W933/同类汇总数据!H$10,0),IF(AND($G933="互联网版",$H933="口腔诊所"),IFERROR(W933/同类汇总数据!H$11,0))))))))))</f>
        <v>1.10767594817061</v>
      </c>
      <c r="AJ933" s="61">
        <f>IF(AND($G933="正式版",$H933="中西医诊所"),IFERROR(X933/同类汇总数据!I$3,0),IF(AND($G933="正式版",$H933="中医诊所"),IFERROR(X933/同类汇总数据!I$4,0),IF(AND($G933="正式版",$H933="口腔诊所"),IFERROR(X933/同类汇总数据!I$5,0),IF(AND($G933="检查版",$H933="中西医诊所"),IFERROR(X933/同类汇总数据!I$6,0),IF(AND($G933="检查版",$H933="中医诊所"),IFERROR(X933/同类汇总数据!I$7,0),IF(AND($G933="检查版",$H933="口腔诊所"),IFERROR(X933/同类汇总数据!I$8,0),IF(AND($G933="互联网版",$H933="中西医诊所"),IFERROR(X933/同类汇总数据!I$9,0),IF(AND($G933="互联网版",$H933="中医诊所"),IFERROR(X933/同类汇总数据!I$10,0),IF(AND($G933="互联网版",$H933="口腔诊所"),IFERROR(X933/同类汇总数据!I$11,0))))))))))</f>
        <v>1.16543324981062</v>
      </c>
      <c r="AK933" s="61">
        <f>IF(AND($G933="正式版",$H933="中西医诊所"),IFERROR(Y933/同类汇总数据!J$3,0),IF(AND($G933="正式版",$H933="中医诊所"),IFERROR(Y933/同类汇总数据!J$4,0),IF(AND($G933="正式版",$H933="口腔诊所"),IFERROR(Y933/同类汇总数据!J$5,0),IF(AND($G933="检查版",$H933="中西医诊所"),IFERROR(Y933/同类汇总数据!J$6,0),IF(AND($G933="检查版",$H933="中医诊所"),IFERROR(Y933/同类汇总数据!J$7,0),IF(AND($G933="检查版",$H933="口腔诊所"),IFERROR(Y933/同类汇总数据!J$8,0),IF(AND($G933="互联网版",$H933="中西医诊所"),IFERROR(Y933/同类汇总数据!J$9,0),IF(AND($G933="互联网版",$H933="中医诊所"),IFERROR(Y933/同类汇总数据!J$10,0),IF(AND($G933="互联网版",$H933="口腔诊所"),IFERROR(Y933/同类汇总数据!J$11,0))))))))))</f>
        <v>1.17008452586696</v>
      </c>
      <c r="AL933" s="62" t="str">
        <f ca="1" t="shared" si="268"/>
        <v>-</v>
      </c>
      <c r="AM933" s="62" t="str">
        <f t="shared" si="269"/>
        <v/>
      </c>
      <c r="AN933" s="5" t="str">
        <f t="shared" si="270"/>
        <v/>
      </c>
      <c r="AO933" s="63">
        <f t="shared" si="261"/>
        <v>46104.3895833333</v>
      </c>
      <c r="AP933" s="5" t="str">
        <f t="shared" si="262"/>
        <v/>
      </c>
      <c r="AQ933" s="60">
        <v>45643.7849343519</v>
      </c>
    </row>
    <row r="934" ht="17" spans="1:43">
      <c r="A934" s="5">
        <f t="shared" si="264"/>
        <v>931</v>
      </c>
      <c r="B934" s="55" t="str">
        <f t="shared" si="265"/>
        <v>无交易</v>
      </c>
      <c r="C934" s="2" t="str">
        <f t="shared" si="266"/>
        <v/>
      </c>
      <c r="D934" s="56" t="str">
        <f t="shared" si="267"/>
        <v>流失</v>
      </c>
      <c r="E934" s="84" t="s">
        <v>2501</v>
      </c>
      <c r="F934" s="58">
        <v>45645.5323668519</v>
      </c>
      <c r="G934" s="59" t="s">
        <v>38</v>
      </c>
      <c r="H934" s="59" t="s">
        <v>39</v>
      </c>
      <c r="I934" s="59" t="s">
        <v>40</v>
      </c>
      <c r="J934" s="59" t="s">
        <v>117</v>
      </c>
      <c r="K934" s="59" t="s">
        <v>2502</v>
      </c>
      <c r="L934" s="59" t="s">
        <v>119</v>
      </c>
      <c r="M934" s="60">
        <v>45884.6396527778</v>
      </c>
      <c r="N934" s="60">
        <v>45884.6464275116</v>
      </c>
      <c r="O934" s="60">
        <v>45884.6436686458</v>
      </c>
      <c r="P934" s="60"/>
      <c r="Q934" s="60">
        <v>45884.646436794</v>
      </c>
      <c r="R934" s="59"/>
      <c r="S934" s="59"/>
      <c r="T934" s="59"/>
      <c r="U934" s="59"/>
      <c r="V934" s="59"/>
      <c r="W934" s="59"/>
      <c r="X934" s="59"/>
      <c r="Y934" s="59"/>
      <c r="Z934" s="59"/>
      <c r="AA934" s="59"/>
      <c r="AB934" s="59"/>
      <c r="AC934" s="59"/>
      <c r="AD934" s="61">
        <f>IF(AND($G934="正式版",$H934="中西医诊所"),IFERROR(R934/同类汇总数据!C$3,0),IF(AND($G934="正式版",$H934="中医诊所"),IFERROR(R934/同类汇总数据!C$4,0),IF(AND($G934="正式版",$H934="口腔诊所"),IFERROR(R934/同类汇总数据!C$5,0),IF(AND($G934="检查版",$H934="中西医诊所"),IFERROR(R934/同类汇总数据!C$6,0),IF(AND($G934="检查版",$H934="中医诊所"),IFERROR(R934/同类汇总数据!C$7,0),IF(AND($G934="检查版",$H934="口腔诊所"),IFERROR(R934/同类汇总数据!C$8,0),IF(AND($G934="互联网版",$H934="中西医诊所"),IFERROR(R934/同类汇总数据!C$9,0),IF(AND($G934="互联网版",$H934="中医诊所"),IFERROR(R934/同类汇总数据!C$10,0),IF(AND($G934="互联网版",$H934="口腔诊所"),IFERROR(R934/同类汇总数据!C$11,0))))))))))</f>
        <v>0</v>
      </c>
      <c r="AE934" s="61">
        <f>IF(AND($G934="正式版",$H934="中西医诊所"),IFERROR(S934/同类汇总数据!D$3,0),IF(AND($G934="正式版",$H934="中医诊所"),IFERROR(S934/同类汇总数据!D$4,0),IF(AND($G934="正式版",$H934="口腔诊所"),IFERROR(S934/同类汇总数据!D$5,0),IF(AND($G934="检查版",$H934="中西医诊所"),IFERROR(S934/同类汇总数据!D$6,0),IF(AND($G934="检查版",$H934="中医诊所"),IFERROR(S934/同类汇总数据!D$7,0),IF(AND($G934="检查版",$H934="口腔诊所"),IFERROR(S934/同类汇总数据!D$8,0),IF(AND($G934="互联网版",$H934="中西医诊所"),IFERROR(S934/同类汇总数据!D$9,0),IF(AND($G934="互联网版",$H934="中医诊所"),IFERROR(S934/同类汇总数据!D$10,0),IF(AND($G934="互联网版",$H934="口腔诊所"),IFERROR(S934/同类汇总数据!D$11,0))))))))))</f>
        <v>0</v>
      </c>
      <c r="AF934" s="61">
        <f>IF(AND($G934="正式版",$H934="中西医诊所"),IFERROR(T934/同类汇总数据!E$3,0),IF(AND($G934="正式版",$H934="中医诊所"),IFERROR(T934/同类汇总数据!E$4,0),IF(AND($G934="正式版",$H934="口腔诊所"),IFERROR(T934/同类汇总数据!E$5,0),IF(AND($G934="检查版",$H934="中西医诊所"),IFERROR(T934/同类汇总数据!E$6,0),IF(AND($G934="检查版",$H934="中医诊所"),IFERROR(T934/同类汇总数据!E$7,0),IF(AND($G934="检查版",$H934="口腔诊所"),IFERROR(T934/同类汇总数据!E$8,0),IF(AND($G934="互联网版",$H934="中西医诊所"),IFERROR(T934/同类汇总数据!E$9,0),IF(AND($G934="互联网版",$H934="中医诊所"),IFERROR(T934/同类汇总数据!E$10,0),IF(AND($G934="互联网版",$H934="口腔诊所"),IFERROR(T934/同类汇总数据!E$11,0))))))))))</f>
        <v>0</v>
      </c>
      <c r="AG934" s="61">
        <f>IF(AND($G934="正式版",$H934="中西医诊所"),IFERROR(U934/同类汇总数据!F$3,0),IF(AND($G934="正式版",$H934="中医诊所"),IFERROR(U934/同类汇总数据!F$4,0),IF(AND($G934="正式版",$H934="口腔诊所"),IFERROR(U934/同类汇总数据!F$5,0),IF(AND($G934="检查版",$H934="中西医诊所"),IFERROR(U934/同类汇总数据!F$6,0),IF(AND($G934="检查版",$H934="中医诊所"),IFERROR(U934/同类汇总数据!F$7,0),IF(AND($G934="检查版",$H934="口腔诊所"),IFERROR(U934/同类汇总数据!F$8,0),IF(AND($G934="互联网版",$H934="中西医诊所"),IFERROR(U934/同类汇总数据!F$9,0),IF(AND($G934="互联网版",$H934="中医诊所"),IFERROR(U934/同类汇总数据!F$10,0),IF(AND($G934="互联网版",$H934="口腔诊所"),IFERROR(U934/同类汇总数据!F$11,0))))))))))</f>
        <v>0</v>
      </c>
      <c r="AH934" s="61">
        <f>IF(AND($G934="正式版",$H934="中西医诊所"),IFERROR(V934/同类汇总数据!G$3,0),IF(AND($G934="正式版",$H934="中医诊所"),IFERROR(V934/同类汇总数据!G$4,0),IF(AND($G934="正式版",$H934="口腔诊所"),IFERROR(V934/同类汇总数据!G$5,0),IF(AND($G934="检查版",$H934="中西医诊所"),IFERROR(V934/同类汇总数据!G$6,0),IF(AND($G934="检查版",$H934="中医诊所"),IFERROR(V934/同类汇总数据!G$7,0),IF(AND($G934="检查版",$H934="口腔诊所"),IFERROR(V934/同类汇总数据!G$8,0),IF(AND($G934="互联网版",$H934="中西医诊所"),IFERROR(V934/同类汇总数据!G$9,0),IF(AND($G934="互联网版",$H934="中医诊所"),IFERROR(V934/同类汇总数据!G$10,0),IF(AND($G934="互联网版",$H934="口腔诊所"),IFERROR(V934/同类汇总数据!G$11,0))))))))))</f>
        <v>0</v>
      </c>
      <c r="AI934" s="61">
        <f>IF(AND($G934="正式版",$H934="中西医诊所"),IFERROR(W934/同类汇总数据!H$3,0),IF(AND($G934="正式版",$H934="中医诊所"),IFERROR(W934/同类汇总数据!H$4,0),IF(AND($G934="正式版",$H934="口腔诊所"),IFERROR(W934/同类汇总数据!H$5,0),IF(AND($G934="检查版",$H934="中西医诊所"),IFERROR(W934/同类汇总数据!H$6,0),IF(AND($G934="检查版",$H934="中医诊所"),IFERROR(W934/同类汇总数据!H$7,0),IF(AND($G934="检查版",$H934="口腔诊所"),IFERROR(W934/同类汇总数据!H$8,0),IF(AND($G934="互联网版",$H934="中西医诊所"),IFERROR(W934/同类汇总数据!H$9,0),IF(AND($G934="互联网版",$H934="中医诊所"),IFERROR(W934/同类汇总数据!H$10,0),IF(AND($G934="互联网版",$H934="口腔诊所"),IFERROR(W934/同类汇总数据!H$11,0))))))))))</f>
        <v>0</v>
      </c>
      <c r="AJ934" s="61">
        <f>IF(AND($G934="正式版",$H934="中西医诊所"),IFERROR(X934/同类汇总数据!I$3,0),IF(AND($G934="正式版",$H934="中医诊所"),IFERROR(X934/同类汇总数据!I$4,0),IF(AND($G934="正式版",$H934="口腔诊所"),IFERROR(X934/同类汇总数据!I$5,0),IF(AND($G934="检查版",$H934="中西医诊所"),IFERROR(X934/同类汇总数据!I$6,0),IF(AND($G934="检查版",$H934="中医诊所"),IFERROR(X934/同类汇总数据!I$7,0),IF(AND($G934="检查版",$H934="口腔诊所"),IFERROR(X934/同类汇总数据!I$8,0),IF(AND($G934="互联网版",$H934="中西医诊所"),IFERROR(X934/同类汇总数据!I$9,0),IF(AND($G934="互联网版",$H934="中医诊所"),IFERROR(X934/同类汇总数据!I$10,0),IF(AND($G934="互联网版",$H934="口腔诊所"),IFERROR(X934/同类汇总数据!I$11,0))))))))))</f>
        <v>0</v>
      </c>
      <c r="AK934" s="61">
        <f>IF(AND($G934="正式版",$H934="中西医诊所"),IFERROR(Y934/同类汇总数据!J$3,0),IF(AND($G934="正式版",$H934="中医诊所"),IFERROR(Y934/同类汇总数据!J$4,0),IF(AND($G934="正式版",$H934="口腔诊所"),IFERROR(Y934/同类汇总数据!J$5,0),IF(AND($G934="检查版",$H934="中西医诊所"),IFERROR(Y934/同类汇总数据!J$6,0),IF(AND($G934="检查版",$H934="中医诊所"),IFERROR(Y934/同类汇总数据!J$7,0),IF(AND($G934="检查版",$H934="口腔诊所"),IFERROR(Y934/同类汇总数据!J$8,0),IF(AND($G934="互联网版",$H934="中西医诊所"),IFERROR(Y934/同类汇总数据!J$9,0),IF(AND($G934="互联网版",$H934="中医诊所"),IFERROR(Y934/同类汇总数据!J$10,0),IF(AND($G934="互联网版",$H934="口腔诊所"),IFERROR(Y934/同类汇总数据!J$11,0))))))))))</f>
        <v>0</v>
      </c>
      <c r="AL934" s="62" t="str">
        <f ca="1" t="shared" si="268"/>
        <v>今年内未操作</v>
      </c>
      <c r="AM934" s="62" t="str">
        <f t="shared" si="269"/>
        <v>低于同行20%</v>
      </c>
      <c r="AN934" s="5" t="str">
        <f t="shared" si="270"/>
        <v>低于同行20%</v>
      </c>
      <c r="AO934" s="63">
        <f t="shared" si="261"/>
        <v>45884.646436794</v>
      </c>
      <c r="AP934" s="5" t="str">
        <f t="shared" si="262"/>
        <v/>
      </c>
      <c r="AQ934" s="60">
        <v>45643.7867877199</v>
      </c>
    </row>
    <row r="935" ht="17" spans="1:43">
      <c r="A935" s="5">
        <f t="shared" si="264"/>
        <v>932</v>
      </c>
      <c r="B935" s="55" t="str">
        <f t="shared" si="265"/>
        <v>连续三月交易上升</v>
      </c>
      <c r="C935" s="2" t="str">
        <f t="shared" si="266"/>
        <v/>
      </c>
      <c r="D935" s="56" t="str">
        <f t="shared" si="267"/>
        <v>-</v>
      </c>
      <c r="E935" s="84" t="s">
        <v>2503</v>
      </c>
      <c r="F935" s="58">
        <v>45645.7207987153</v>
      </c>
      <c r="G935" s="59" t="s">
        <v>38</v>
      </c>
      <c r="H935" s="59" t="s">
        <v>63</v>
      </c>
      <c r="I935" s="59" t="s">
        <v>40</v>
      </c>
      <c r="J935" s="59" t="s">
        <v>41</v>
      </c>
      <c r="K935" s="59" t="s">
        <v>2504</v>
      </c>
      <c r="L935" s="59" t="s">
        <v>43</v>
      </c>
      <c r="M935" s="60">
        <v>46104.366875</v>
      </c>
      <c r="N935" s="60">
        <v>46103.6736814236</v>
      </c>
      <c r="O935" s="60">
        <v>46103.672697963</v>
      </c>
      <c r="P935" s="60">
        <v>45962.6793314815</v>
      </c>
      <c r="Q935" s="60">
        <v>46103.6737045255</v>
      </c>
      <c r="R935" s="59">
        <v>19999</v>
      </c>
      <c r="S935" s="59">
        <v>122442.6</v>
      </c>
      <c r="T935" s="59">
        <v>253313</v>
      </c>
      <c r="U935" s="59">
        <v>234903.5</v>
      </c>
      <c r="V935" s="59">
        <v>34</v>
      </c>
      <c r="W935" s="59">
        <v>164</v>
      </c>
      <c r="X935" s="59">
        <v>415</v>
      </c>
      <c r="Y935" s="59">
        <v>376</v>
      </c>
      <c r="Z935" s="85" t="s">
        <v>2505</v>
      </c>
      <c r="AA935" s="59">
        <v>1.0078482175</v>
      </c>
      <c r="AB935" s="59">
        <v>-0.1274374574</v>
      </c>
      <c r="AC935" s="59">
        <v>0.0371333092</v>
      </c>
      <c r="AD935" s="61">
        <f>IF(AND($G935="正式版",$H935="中西医诊所"),IFERROR(R935/同类汇总数据!C$3,0),IF(AND($G935="正式版",$H935="中医诊所"),IFERROR(R935/同类汇总数据!C$4,0),IF(AND($G935="正式版",$H935="口腔诊所"),IFERROR(R935/同类汇总数据!C$5,0),IF(AND($G935="检查版",$H935="中西医诊所"),IFERROR(R935/同类汇总数据!C$6,0),IF(AND($G935="检查版",$H935="中医诊所"),IFERROR(R935/同类汇总数据!C$7,0),IF(AND($G935="检查版",$H935="口腔诊所"),IFERROR(R935/同类汇总数据!C$8,0),IF(AND($G935="互联网版",$H935="中西医诊所"),IFERROR(R935/同类汇总数据!C$9,0),IF(AND($G935="互联网版",$H935="中医诊所"),IFERROR(R935/同类汇总数据!C$10,0),IF(AND($G935="互联网版",$H935="口腔诊所"),IFERROR(R935/同类汇总数据!C$11,0))))))))))</f>
        <v>2.00039129527208</v>
      </c>
      <c r="AE935" s="61">
        <f>IF(AND($G935="正式版",$H935="中西医诊所"),IFERROR(S935/同类汇总数据!D$3,0),IF(AND($G935="正式版",$H935="中医诊所"),IFERROR(S935/同类汇总数据!D$4,0),IF(AND($G935="正式版",$H935="口腔诊所"),IFERROR(S935/同类汇总数据!D$5,0),IF(AND($G935="检查版",$H935="中西医诊所"),IFERROR(S935/同类汇总数据!D$6,0),IF(AND($G935="检查版",$H935="中医诊所"),IFERROR(S935/同类汇总数据!D$7,0),IF(AND($G935="检查版",$H935="口腔诊所"),IFERROR(S935/同类汇总数据!D$8,0),IF(AND($G935="互联网版",$H935="中西医诊所"),IFERROR(S935/同类汇总数据!D$9,0),IF(AND($G935="互联网版",$H935="中医诊所"),IFERROR(S935/同类汇总数据!D$10,0),IF(AND($G935="互联网版",$H935="口腔诊所"),IFERROR(S935/同类汇总数据!D$11,0))))))))))</f>
        <v>2.81925590468181</v>
      </c>
      <c r="AF935" s="61">
        <f>IF(AND($G935="正式版",$H935="中西医诊所"),IFERROR(T935/同类汇总数据!E$3,0),IF(AND($G935="正式版",$H935="中医诊所"),IFERROR(T935/同类汇总数据!E$4,0),IF(AND($G935="正式版",$H935="口腔诊所"),IFERROR(T935/同类汇总数据!E$5,0),IF(AND($G935="检查版",$H935="中西医诊所"),IFERROR(T935/同类汇总数据!E$6,0),IF(AND($G935="检查版",$H935="中医诊所"),IFERROR(T935/同类汇总数据!E$7,0),IF(AND($G935="检查版",$H935="口腔诊所"),IFERROR(T935/同类汇总数据!E$8,0),IF(AND($G935="互联网版",$H935="中西医诊所"),IFERROR(T935/同类汇总数据!E$9,0),IF(AND($G935="互联网版",$H935="中医诊所"),IFERROR(T935/同类汇总数据!E$10,0),IF(AND($G935="互联网版",$H935="口腔诊所"),IFERROR(T935/同类汇总数据!E$11,0))))))))))</f>
        <v>2.28483758511828</v>
      </c>
      <c r="AG935" s="61">
        <f>IF(AND($G935="正式版",$H935="中西医诊所"),IFERROR(U935/同类汇总数据!F$3,0),IF(AND($G935="正式版",$H935="中医诊所"),IFERROR(U935/同类汇总数据!F$4,0),IF(AND($G935="正式版",$H935="口腔诊所"),IFERROR(U935/同类汇总数据!F$5,0),IF(AND($G935="检查版",$H935="中西医诊所"),IFERROR(U935/同类汇总数据!F$6,0),IF(AND($G935="检查版",$H935="中医诊所"),IFERROR(U935/同类汇总数据!F$7,0),IF(AND($G935="检查版",$H935="口腔诊所"),IFERROR(U935/同类汇总数据!F$8,0),IF(AND($G935="互联网版",$H935="中西医诊所"),IFERROR(U935/同类汇总数据!F$9,0),IF(AND($G935="互联网版",$H935="中医诊所"),IFERROR(U935/同类汇总数据!F$10,0),IF(AND($G935="互联网版",$H935="口腔诊所"),IFERROR(U935/同类汇总数据!F$11,0))))))))))</f>
        <v>2.35143354905721</v>
      </c>
      <c r="AH935" s="61">
        <f>IF(AND($G935="正式版",$H935="中西医诊所"),IFERROR(V935/同类汇总数据!G$3,0),IF(AND($G935="正式版",$H935="中医诊所"),IFERROR(V935/同类汇总数据!G$4,0),IF(AND($G935="正式版",$H935="口腔诊所"),IFERROR(V935/同类汇总数据!G$5,0),IF(AND($G935="检查版",$H935="中西医诊所"),IFERROR(V935/同类汇总数据!G$6,0),IF(AND($G935="检查版",$H935="中医诊所"),IFERROR(V935/同类汇总数据!G$7,0),IF(AND($G935="检查版",$H935="口腔诊所"),IFERROR(V935/同类汇总数据!G$8,0),IF(AND($G935="互联网版",$H935="中西医诊所"),IFERROR(V935/同类汇总数据!G$9,0),IF(AND($G935="互联网版",$H935="中医诊所"),IFERROR(V935/同类汇总数据!G$10,0),IF(AND($G935="互联网版",$H935="口腔诊所"),IFERROR(V935/同类汇总数据!G$11,0))))))))))</f>
        <v>2.52667875509051</v>
      </c>
      <c r="AI935" s="61">
        <f>IF(AND($G935="正式版",$H935="中西医诊所"),IFERROR(W935/同类汇总数据!H$3,0),IF(AND($G935="正式版",$H935="中医诊所"),IFERROR(W935/同类汇总数据!H$4,0),IF(AND($G935="正式版",$H935="口腔诊所"),IFERROR(W935/同类汇总数据!H$5,0),IF(AND($G935="检查版",$H935="中西医诊所"),IFERROR(W935/同类汇总数据!H$6,0),IF(AND($G935="检查版",$H935="中医诊所"),IFERROR(W935/同类汇总数据!H$7,0),IF(AND($G935="检查版",$H935="口腔诊所"),IFERROR(W935/同类汇总数据!H$8,0),IF(AND($G935="互联网版",$H935="中西医诊所"),IFERROR(W935/同类汇总数据!H$9,0),IF(AND($G935="互联网版",$H935="中医诊所"),IFERROR(W935/同类汇总数据!H$10,0),IF(AND($G935="互联网版",$H935="口腔诊所"),IFERROR(W935/同类汇总数据!H$11,0))))))))))</f>
        <v>2.88802052607759</v>
      </c>
      <c r="AJ935" s="61">
        <f>IF(AND($G935="正式版",$H935="中西医诊所"),IFERROR(X935/同类汇总数据!I$3,0),IF(AND($G935="正式版",$H935="中医诊所"),IFERROR(X935/同类汇总数据!I$4,0),IF(AND($G935="正式版",$H935="口腔诊所"),IFERROR(X935/同类汇总数据!I$5,0),IF(AND($G935="检查版",$H935="中西医诊所"),IFERROR(X935/同类汇总数据!I$6,0),IF(AND($G935="检查版",$H935="中医诊所"),IFERROR(X935/同类汇总数据!I$7,0),IF(AND($G935="检查版",$H935="口腔诊所"),IFERROR(X935/同类汇总数据!I$8,0),IF(AND($G935="互联网版",$H935="中西医诊所"),IFERROR(X935/同类汇总数据!I$9,0),IF(AND($G935="互联网版",$H935="中医诊所"),IFERROR(X935/同类汇总数据!I$10,0),IF(AND($G935="互联网版",$H935="口腔诊所"),IFERROR(X935/同类汇总数据!I$11,0))))))))))</f>
        <v>2.81276793309001</v>
      </c>
      <c r="AK935" s="61">
        <f>IF(AND($G935="正式版",$H935="中西医诊所"),IFERROR(Y935/同类汇总数据!J$3,0),IF(AND($G935="正式版",$H935="中医诊所"),IFERROR(Y935/同类汇总数据!J$4,0),IF(AND($G935="正式版",$H935="口腔诊所"),IFERROR(Y935/同类汇总数据!J$5,0),IF(AND($G935="检查版",$H935="中西医诊所"),IFERROR(Y935/同类汇总数据!J$6,0),IF(AND($G935="检查版",$H935="中医诊所"),IFERROR(Y935/同类汇总数据!J$7,0),IF(AND($G935="检查版",$H935="口腔诊所"),IFERROR(Y935/同类汇总数据!J$8,0),IF(AND($G935="互联网版",$H935="中西医诊所"),IFERROR(Y935/同类汇总数据!J$9,0),IF(AND($G935="互联网版",$H935="中医诊所"),IFERROR(Y935/同类汇总数据!J$10,0),IF(AND($G935="互联网版",$H935="口腔诊所"),IFERROR(Y935/同类汇总数据!J$11,0))))))))))</f>
        <v>2.83117393573085</v>
      </c>
      <c r="AL935" s="62" t="str">
        <f ca="1" t="shared" si="268"/>
        <v>-</v>
      </c>
      <c r="AM935" s="62" t="str">
        <f t="shared" si="269"/>
        <v>高于同行100%</v>
      </c>
      <c r="AN935" s="5" t="str">
        <f t="shared" si="270"/>
        <v>高于同行100%</v>
      </c>
      <c r="AO935" s="63">
        <f t="shared" si="261"/>
        <v>46104.366875</v>
      </c>
      <c r="AP935" s="5" t="str">
        <f t="shared" si="262"/>
        <v/>
      </c>
      <c r="AQ935" s="60">
        <v>45644.432893125</v>
      </c>
    </row>
    <row r="936" ht="17" spans="1:43">
      <c r="A936" s="5">
        <f t="shared" si="264"/>
        <v>933</v>
      </c>
      <c r="B936" s="55" t="str">
        <f t="shared" si="265"/>
        <v>无交易</v>
      </c>
      <c r="C936" s="2" t="str">
        <f t="shared" si="266"/>
        <v/>
      </c>
      <c r="D936" s="56" t="str">
        <f t="shared" si="267"/>
        <v>流失</v>
      </c>
      <c r="E936" s="84" t="s">
        <v>2506</v>
      </c>
      <c r="F936" s="58">
        <v>45645.8628498843</v>
      </c>
      <c r="G936" s="59" t="s">
        <v>38</v>
      </c>
      <c r="H936" s="59" t="s">
        <v>66</v>
      </c>
      <c r="I936" s="59" t="s">
        <v>40</v>
      </c>
      <c r="J936" s="59" t="s">
        <v>280</v>
      </c>
      <c r="K936" s="59" t="s">
        <v>2507</v>
      </c>
      <c r="L936" s="59" t="s">
        <v>1279</v>
      </c>
      <c r="M936" s="60">
        <v>45942.5728819444</v>
      </c>
      <c r="N936" s="60"/>
      <c r="O936" s="60"/>
      <c r="P936" s="60"/>
      <c r="Q936" s="60"/>
      <c r="R936" s="59"/>
      <c r="S936" s="59"/>
      <c r="T936" s="59"/>
      <c r="U936" s="59"/>
      <c r="V936" s="59"/>
      <c r="W936" s="59"/>
      <c r="X936" s="59"/>
      <c r="Y936" s="59"/>
      <c r="Z936" s="59"/>
      <c r="AA936" s="59"/>
      <c r="AB936" s="59"/>
      <c r="AC936" s="59"/>
      <c r="AD936" s="61">
        <f>IF(AND($G936="正式版",$H936="中西医诊所"),IFERROR(R936/同类汇总数据!C$3,0),IF(AND($G936="正式版",$H936="中医诊所"),IFERROR(R936/同类汇总数据!C$4,0),IF(AND($G936="正式版",$H936="口腔诊所"),IFERROR(R936/同类汇总数据!C$5,0),IF(AND($G936="检查版",$H936="中西医诊所"),IFERROR(R936/同类汇总数据!C$6,0),IF(AND($G936="检查版",$H936="中医诊所"),IFERROR(R936/同类汇总数据!C$7,0),IF(AND($G936="检查版",$H936="口腔诊所"),IFERROR(R936/同类汇总数据!C$8,0),IF(AND($G936="互联网版",$H936="中西医诊所"),IFERROR(R936/同类汇总数据!C$9,0),IF(AND($G936="互联网版",$H936="中医诊所"),IFERROR(R936/同类汇总数据!C$10,0),IF(AND($G936="互联网版",$H936="口腔诊所"),IFERROR(R936/同类汇总数据!C$11,0))))))))))</f>
        <v>0</v>
      </c>
      <c r="AE936" s="61">
        <f>IF(AND($G936="正式版",$H936="中西医诊所"),IFERROR(S936/同类汇总数据!D$3,0),IF(AND($G936="正式版",$H936="中医诊所"),IFERROR(S936/同类汇总数据!D$4,0),IF(AND($G936="正式版",$H936="口腔诊所"),IFERROR(S936/同类汇总数据!D$5,0),IF(AND($G936="检查版",$H936="中西医诊所"),IFERROR(S936/同类汇总数据!D$6,0),IF(AND($G936="检查版",$H936="中医诊所"),IFERROR(S936/同类汇总数据!D$7,0),IF(AND($G936="检查版",$H936="口腔诊所"),IFERROR(S936/同类汇总数据!D$8,0),IF(AND($G936="互联网版",$H936="中西医诊所"),IFERROR(S936/同类汇总数据!D$9,0),IF(AND($G936="互联网版",$H936="中医诊所"),IFERROR(S936/同类汇总数据!D$10,0),IF(AND($G936="互联网版",$H936="口腔诊所"),IFERROR(S936/同类汇总数据!D$11,0))))))))))</f>
        <v>0</v>
      </c>
      <c r="AF936" s="61">
        <f>IF(AND($G936="正式版",$H936="中西医诊所"),IFERROR(T936/同类汇总数据!E$3,0),IF(AND($G936="正式版",$H936="中医诊所"),IFERROR(T936/同类汇总数据!E$4,0),IF(AND($G936="正式版",$H936="口腔诊所"),IFERROR(T936/同类汇总数据!E$5,0),IF(AND($G936="检查版",$H936="中西医诊所"),IFERROR(T936/同类汇总数据!E$6,0),IF(AND($G936="检查版",$H936="中医诊所"),IFERROR(T936/同类汇总数据!E$7,0),IF(AND($G936="检查版",$H936="口腔诊所"),IFERROR(T936/同类汇总数据!E$8,0),IF(AND($G936="互联网版",$H936="中西医诊所"),IFERROR(T936/同类汇总数据!E$9,0),IF(AND($G936="互联网版",$H936="中医诊所"),IFERROR(T936/同类汇总数据!E$10,0),IF(AND($G936="互联网版",$H936="口腔诊所"),IFERROR(T936/同类汇总数据!E$11,0))))))))))</f>
        <v>0</v>
      </c>
      <c r="AG936" s="61">
        <f>IF(AND($G936="正式版",$H936="中西医诊所"),IFERROR(U936/同类汇总数据!F$3,0),IF(AND($G936="正式版",$H936="中医诊所"),IFERROR(U936/同类汇总数据!F$4,0),IF(AND($G936="正式版",$H936="口腔诊所"),IFERROR(U936/同类汇总数据!F$5,0),IF(AND($G936="检查版",$H936="中西医诊所"),IFERROR(U936/同类汇总数据!F$6,0),IF(AND($G936="检查版",$H936="中医诊所"),IFERROR(U936/同类汇总数据!F$7,0),IF(AND($G936="检查版",$H936="口腔诊所"),IFERROR(U936/同类汇总数据!F$8,0),IF(AND($G936="互联网版",$H936="中西医诊所"),IFERROR(U936/同类汇总数据!F$9,0),IF(AND($G936="互联网版",$H936="中医诊所"),IFERROR(U936/同类汇总数据!F$10,0),IF(AND($G936="互联网版",$H936="口腔诊所"),IFERROR(U936/同类汇总数据!F$11,0))))))))))</f>
        <v>0</v>
      </c>
      <c r="AH936" s="61">
        <f>IF(AND($G936="正式版",$H936="中西医诊所"),IFERROR(V936/同类汇总数据!G$3,0),IF(AND($G936="正式版",$H936="中医诊所"),IFERROR(V936/同类汇总数据!G$4,0),IF(AND($G936="正式版",$H936="口腔诊所"),IFERROR(V936/同类汇总数据!G$5,0),IF(AND($G936="检查版",$H936="中西医诊所"),IFERROR(V936/同类汇总数据!G$6,0),IF(AND($G936="检查版",$H936="中医诊所"),IFERROR(V936/同类汇总数据!G$7,0),IF(AND($G936="检查版",$H936="口腔诊所"),IFERROR(V936/同类汇总数据!G$8,0),IF(AND($G936="互联网版",$H936="中西医诊所"),IFERROR(V936/同类汇总数据!G$9,0),IF(AND($G936="互联网版",$H936="中医诊所"),IFERROR(V936/同类汇总数据!G$10,0),IF(AND($G936="互联网版",$H936="口腔诊所"),IFERROR(V936/同类汇总数据!G$11,0))))))))))</f>
        <v>0</v>
      </c>
      <c r="AI936" s="61">
        <f>IF(AND($G936="正式版",$H936="中西医诊所"),IFERROR(W936/同类汇总数据!H$3,0),IF(AND($G936="正式版",$H936="中医诊所"),IFERROR(W936/同类汇总数据!H$4,0),IF(AND($G936="正式版",$H936="口腔诊所"),IFERROR(W936/同类汇总数据!H$5,0),IF(AND($G936="检查版",$H936="中西医诊所"),IFERROR(W936/同类汇总数据!H$6,0),IF(AND($G936="检查版",$H936="中医诊所"),IFERROR(W936/同类汇总数据!H$7,0),IF(AND($G936="检查版",$H936="口腔诊所"),IFERROR(W936/同类汇总数据!H$8,0),IF(AND($G936="互联网版",$H936="中西医诊所"),IFERROR(W936/同类汇总数据!H$9,0),IF(AND($G936="互联网版",$H936="中医诊所"),IFERROR(W936/同类汇总数据!H$10,0),IF(AND($G936="互联网版",$H936="口腔诊所"),IFERROR(W936/同类汇总数据!H$11,0))))))))))</f>
        <v>0</v>
      </c>
      <c r="AJ936" s="61">
        <f>IF(AND($G936="正式版",$H936="中西医诊所"),IFERROR(X936/同类汇总数据!I$3,0),IF(AND($G936="正式版",$H936="中医诊所"),IFERROR(X936/同类汇总数据!I$4,0),IF(AND($G936="正式版",$H936="口腔诊所"),IFERROR(X936/同类汇总数据!I$5,0),IF(AND($G936="检查版",$H936="中西医诊所"),IFERROR(X936/同类汇总数据!I$6,0),IF(AND($G936="检查版",$H936="中医诊所"),IFERROR(X936/同类汇总数据!I$7,0),IF(AND($G936="检查版",$H936="口腔诊所"),IFERROR(X936/同类汇总数据!I$8,0),IF(AND($G936="互联网版",$H936="中西医诊所"),IFERROR(X936/同类汇总数据!I$9,0),IF(AND($G936="互联网版",$H936="中医诊所"),IFERROR(X936/同类汇总数据!I$10,0),IF(AND($G936="互联网版",$H936="口腔诊所"),IFERROR(X936/同类汇总数据!I$11,0))))))))))</f>
        <v>0</v>
      </c>
      <c r="AK936" s="61">
        <f>IF(AND($G936="正式版",$H936="中西医诊所"),IFERROR(Y936/同类汇总数据!J$3,0),IF(AND($G936="正式版",$H936="中医诊所"),IFERROR(Y936/同类汇总数据!J$4,0),IF(AND($G936="正式版",$H936="口腔诊所"),IFERROR(Y936/同类汇总数据!J$5,0),IF(AND($G936="检查版",$H936="中西医诊所"),IFERROR(Y936/同类汇总数据!J$6,0),IF(AND($G936="检查版",$H936="中医诊所"),IFERROR(Y936/同类汇总数据!J$7,0),IF(AND($G936="检查版",$H936="口腔诊所"),IFERROR(Y936/同类汇总数据!J$8,0),IF(AND($G936="互联网版",$H936="中西医诊所"),IFERROR(Y936/同类汇总数据!J$9,0),IF(AND($G936="互联网版",$H936="中医诊所"),IFERROR(Y936/同类汇总数据!J$10,0),IF(AND($G936="互联网版",$H936="口腔诊所"),IFERROR(Y936/同类汇总数据!J$11,0))))))))))</f>
        <v>0</v>
      </c>
      <c r="AL936" s="62" t="str">
        <f ca="1" t="shared" si="268"/>
        <v>今年内未操作</v>
      </c>
      <c r="AM936" s="62" t="str">
        <f t="shared" si="269"/>
        <v>低于同行20%</v>
      </c>
      <c r="AN936" s="5" t="str">
        <f t="shared" si="270"/>
        <v>低于同行20%</v>
      </c>
      <c r="AO936" s="63">
        <f t="shared" si="261"/>
        <v>45942.5728819444</v>
      </c>
      <c r="AP936" s="5" t="str">
        <f t="shared" si="262"/>
        <v/>
      </c>
      <c r="AQ936" s="60">
        <v>45644.5840656713</v>
      </c>
    </row>
    <row r="937" ht="17" spans="1:43">
      <c r="A937" s="5">
        <f t="shared" si="264"/>
        <v>934</v>
      </c>
      <c r="B937" s="55" t="str">
        <f t="shared" si="265"/>
        <v>连续三月交易上升</v>
      </c>
      <c r="C937" s="2" t="str">
        <f t="shared" si="266"/>
        <v/>
      </c>
      <c r="D937" s="56" t="str">
        <f t="shared" si="267"/>
        <v>-</v>
      </c>
      <c r="E937" s="84" t="s">
        <v>2508</v>
      </c>
      <c r="F937" s="58">
        <v>45648.8575249306</v>
      </c>
      <c r="G937" s="59" t="s">
        <v>38</v>
      </c>
      <c r="H937" s="59" t="s">
        <v>66</v>
      </c>
      <c r="I937" s="59" t="s">
        <v>40</v>
      </c>
      <c r="J937" s="59" t="s">
        <v>520</v>
      </c>
      <c r="K937" s="59" t="s">
        <v>2509</v>
      </c>
      <c r="L937" s="59"/>
      <c r="M937" s="60">
        <v>46104.3362615741</v>
      </c>
      <c r="N937" s="60">
        <v>46104.3999669792</v>
      </c>
      <c r="O937" s="60">
        <v>46104.3993593634</v>
      </c>
      <c r="P937" s="60">
        <v>46081.3696083681</v>
      </c>
      <c r="Q937" s="60">
        <v>46104.4000066204</v>
      </c>
      <c r="R937" s="59">
        <v>2740</v>
      </c>
      <c r="S937" s="59">
        <v>7923</v>
      </c>
      <c r="T937" s="59">
        <v>20177</v>
      </c>
      <c r="U937" s="59">
        <v>18140</v>
      </c>
      <c r="V937" s="59">
        <v>39</v>
      </c>
      <c r="W937" s="59">
        <v>125</v>
      </c>
      <c r="X937" s="59">
        <v>371</v>
      </c>
      <c r="Y937" s="59">
        <v>323</v>
      </c>
      <c r="Z937" s="59">
        <v>80.6222222222</v>
      </c>
      <c r="AA937" s="59">
        <v>0.2794509487</v>
      </c>
      <c r="AB937" s="59">
        <v>0.0216118123</v>
      </c>
      <c r="AC937" s="59">
        <v>-0.4915531472</v>
      </c>
      <c r="AD937" s="61">
        <f>IF(AND($G937="正式版",$H937="中西医诊所"),IFERROR(R937/同类汇总数据!C$3,0),IF(AND($G937="正式版",$H937="中医诊所"),IFERROR(R937/同类汇总数据!C$4,0),IF(AND($G937="正式版",$H937="口腔诊所"),IFERROR(R937/同类汇总数据!C$5,0),IF(AND($G937="检查版",$H937="中西医诊所"),IFERROR(R937/同类汇总数据!C$6,0),IF(AND($G937="检查版",$H937="中医诊所"),IFERROR(R937/同类汇总数据!C$7,0),IF(AND($G937="检查版",$H937="口腔诊所"),IFERROR(R937/同类汇总数据!C$8,0),IF(AND($G937="互联网版",$H937="中西医诊所"),IFERROR(R937/同类汇总数据!C$9,0),IF(AND($G937="互联网版",$H937="中医诊所"),IFERROR(R937/同类汇总数据!C$10,0),IF(AND($G937="互联网版",$H937="口腔诊所"),IFERROR(R937/同类汇总数据!C$11,0))))))))))</f>
        <v>0.394414317244015</v>
      </c>
      <c r="AE937" s="61">
        <f>IF(AND($G937="正式版",$H937="中西医诊所"),IFERROR(S937/同类汇总数据!D$3,0),IF(AND($G937="正式版",$H937="中医诊所"),IFERROR(S937/同类汇总数据!D$4,0),IF(AND($G937="正式版",$H937="口腔诊所"),IFERROR(S937/同类汇总数据!D$5,0),IF(AND($G937="检查版",$H937="中西医诊所"),IFERROR(S937/同类汇总数据!D$6,0),IF(AND($G937="检查版",$H937="中医诊所"),IFERROR(S937/同类汇总数据!D$7,0),IF(AND($G937="检查版",$H937="口腔诊所"),IFERROR(S937/同类汇总数据!D$8,0),IF(AND($G937="互联网版",$H937="中西医诊所"),IFERROR(S937/同类汇总数据!D$9,0),IF(AND($G937="互联网版",$H937="中医诊所"),IFERROR(S937/同类汇总数据!D$10,0),IF(AND($G937="互联网版",$H937="口腔诊所"),IFERROR(S937/同类汇总数据!D$11,0))))))))))</f>
        <v>0.293942390816443</v>
      </c>
      <c r="AF937" s="61">
        <f>IF(AND($G937="正式版",$H937="中西医诊所"),IFERROR(T937/同类汇总数据!E$3,0),IF(AND($G937="正式版",$H937="中医诊所"),IFERROR(T937/同类汇总数据!E$4,0),IF(AND($G937="正式版",$H937="口腔诊所"),IFERROR(T937/同类汇总数据!E$5,0),IF(AND($G937="检查版",$H937="中西医诊所"),IFERROR(T937/同类汇总数据!E$6,0),IF(AND($G937="检查版",$H937="中医诊所"),IFERROR(T937/同类汇总数据!E$7,0),IF(AND($G937="检查版",$H937="口腔诊所"),IFERROR(T937/同类汇总数据!E$8,0),IF(AND($G937="互联网版",$H937="中西医诊所"),IFERROR(T937/同类汇总数据!E$9,0),IF(AND($G937="互联网版",$H937="中医诊所"),IFERROR(T937/同类汇总数据!E$10,0),IF(AND($G937="互联网版",$H937="口腔诊所"),IFERROR(T937/同类汇总数据!E$11,0))))))))))</f>
        <v>0.259262200307005</v>
      </c>
      <c r="AG937" s="61">
        <f>IF(AND($G937="正式版",$H937="中西医诊所"),IFERROR(U937/同类汇总数据!F$3,0),IF(AND($G937="正式版",$H937="中医诊所"),IFERROR(U937/同类汇总数据!F$4,0),IF(AND($G937="正式版",$H937="口腔诊所"),IFERROR(U937/同类汇总数据!F$5,0),IF(AND($G937="检查版",$H937="中西医诊所"),IFERROR(U937/同类汇总数据!F$6,0),IF(AND($G937="检查版",$H937="中医诊所"),IFERROR(U937/同类汇总数据!F$7,0),IF(AND($G937="检查版",$H937="口腔诊所"),IFERROR(U937/同类汇总数据!F$8,0),IF(AND($G937="互联网版",$H937="中西医诊所"),IFERROR(U937/同类汇总数据!F$9,0),IF(AND($G937="互联网版",$H937="中医诊所"),IFERROR(U937/同类汇总数据!F$10,0),IF(AND($G937="互联网版",$H937="口腔诊所"),IFERROR(U937/同类汇总数据!F$11,0))))))))))</f>
        <v>0.271609661861279</v>
      </c>
      <c r="AH937" s="61">
        <f>IF(AND($G937="正式版",$H937="中西医诊所"),IFERROR(V937/同类汇总数据!G$3,0),IF(AND($G937="正式版",$H937="中医诊所"),IFERROR(V937/同类汇总数据!G$4,0),IF(AND($G937="正式版",$H937="口腔诊所"),IFERROR(V937/同类汇总数据!G$5,0),IF(AND($G937="检查版",$H937="中西医诊所"),IFERROR(V937/同类汇总数据!G$6,0),IF(AND($G937="检查版",$H937="中医诊所"),IFERROR(V937/同类汇总数据!G$7,0),IF(AND($G937="检查版",$H937="口腔诊所"),IFERROR(V937/同类汇总数据!G$8,0),IF(AND($G937="互联网版",$H937="中西医诊所"),IFERROR(V937/同类汇总数据!G$9,0),IF(AND($G937="互联网版",$H937="中医诊所"),IFERROR(V937/同类汇总数据!G$10,0),IF(AND($G937="互联网版",$H937="口腔诊所"),IFERROR(V937/同类汇总数据!G$11,0))))))))))</f>
        <v>0.880983629517018</v>
      </c>
      <c r="AI937" s="61">
        <f>IF(AND($G937="正式版",$H937="中西医诊所"),IFERROR(W937/同类汇总数据!H$3,0),IF(AND($G937="正式版",$H937="中医诊所"),IFERROR(W937/同类汇总数据!H$4,0),IF(AND($G937="正式版",$H937="口腔诊所"),IFERROR(W937/同类汇总数据!H$5,0),IF(AND($G937="检查版",$H937="中西医诊所"),IFERROR(W937/同类汇总数据!H$6,0),IF(AND($G937="检查版",$H937="中医诊所"),IFERROR(W937/同类汇总数据!H$7,0),IF(AND($G937="检查版",$H937="口腔诊所"),IFERROR(W937/同类汇总数据!H$8,0),IF(AND($G937="互联网版",$H937="中西医诊所"),IFERROR(W937/同类汇总数据!H$9,0),IF(AND($G937="互联网版",$H937="中医诊所"),IFERROR(W937/同类汇总数据!H$10,0),IF(AND($G937="互联网版",$H937="口腔诊所"),IFERROR(W937/同类汇总数据!H$11,0))))))))))</f>
        <v>0.710377824391192</v>
      </c>
      <c r="AJ937" s="61">
        <f>IF(AND($G937="正式版",$H937="中西医诊所"),IFERROR(X937/同类汇总数据!I$3,0),IF(AND($G937="正式版",$H937="中医诊所"),IFERROR(X937/同类汇总数据!I$4,0),IF(AND($G937="正式版",$H937="口腔诊所"),IFERROR(X937/同类汇总数据!I$5,0),IF(AND($G937="检查版",$H937="中西医诊所"),IFERROR(X937/同类汇总数据!I$6,0),IF(AND($G937="检查版",$H937="中医诊所"),IFERROR(X937/同类汇总数据!I$7,0),IF(AND($G937="检查版",$H937="口腔诊所"),IFERROR(X937/同类汇总数据!I$8,0),IF(AND($G937="互联网版",$H937="中西医诊所"),IFERROR(X937/同类汇总数据!I$9,0),IF(AND($G937="互联网版",$H937="中医诊所"),IFERROR(X937/同类汇总数据!I$10,0),IF(AND($G937="互联网版",$H937="口腔诊所"),IFERROR(X937/同类汇总数据!I$11,0))))))))))</f>
        <v>0.718586998417559</v>
      </c>
      <c r="AK937" s="61">
        <f>IF(AND($G937="正式版",$H937="中西医诊所"),IFERROR(Y937/同类汇总数据!J$3,0),IF(AND($G937="正式版",$H937="中医诊所"),IFERROR(Y937/同类汇总数据!J$4,0),IF(AND($G937="正式版",$H937="口腔诊所"),IFERROR(Y937/同类汇总数据!J$5,0),IF(AND($G937="检查版",$H937="中西医诊所"),IFERROR(Y937/同类汇总数据!J$6,0),IF(AND($G937="检查版",$H937="中医诊所"),IFERROR(Y937/同类汇总数据!J$7,0),IF(AND($G937="检查版",$H937="口腔诊所"),IFERROR(Y937/同类汇总数据!J$8,0),IF(AND($G937="互联网版",$H937="中西医诊所"),IFERROR(Y937/同类汇总数据!J$9,0),IF(AND($G937="互联网版",$H937="中医诊所"),IFERROR(Y937/同类汇总数据!J$10,0),IF(AND($G937="互联网版",$H937="口腔诊所"),IFERROR(Y937/同类汇总数据!J$11,0))))))))))</f>
        <v>0.708704470674555</v>
      </c>
      <c r="AL937" s="62" t="str">
        <f ca="1" t="shared" si="268"/>
        <v>-</v>
      </c>
      <c r="AM937" s="62" t="str">
        <f t="shared" si="269"/>
        <v>低于同行50%</v>
      </c>
      <c r="AN937" s="5" t="str">
        <f t="shared" si="270"/>
        <v/>
      </c>
      <c r="AO937" s="63">
        <f t="shared" si="261"/>
        <v>46104.4000066204</v>
      </c>
      <c r="AP937" s="5" t="str">
        <f t="shared" si="262"/>
        <v/>
      </c>
      <c r="AQ937" s="60">
        <v>45644.8308190162</v>
      </c>
    </row>
    <row r="938" ht="17" spans="1:43">
      <c r="A938" s="5">
        <f t="shared" ref="A938:A951" si="271">ROW()-3</f>
        <v>935</v>
      </c>
      <c r="B938" s="55" t="str">
        <f t="shared" si="265"/>
        <v>连续三月交易上升</v>
      </c>
      <c r="C938" s="2" t="str">
        <f t="shared" si="266"/>
        <v/>
      </c>
      <c r="D938" s="56" t="str">
        <f t="shared" si="267"/>
        <v>-</v>
      </c>
      <c r="E938" s="84" t="s">
        <v>2510</v>
      </c>
      <c r="F938" s="58">
        <v>45648.8639162269</v>
      </c>
      <c r="G938" s="59" t="s">
        <v>38</v>
      </c>
      <c r="H938" s="59" t="s">
        <v>63</v>
      </c>
      <c r="I938" s="59" t="s">
        <v>40</v>
      </c>
      <c r="J938" s="59" t="s">
        <v>85</v>
      </c>
      <c r="K938" s="59" t="s">
        <v>2511</v>
      </c>
      <c r="L938" s="59"/>
      <c r="M938" s="60">
        <v>46104.3670023148</v>
      </c>
      <c r="N938" s="60">
        <v>46103.7373360417</v>
      </c>
      <c r="O938" s="60">
        <v>46103.736701088</v>
      </c>
      <c r="P938" s="60">
        <v>46102.4916878009</v>
      </c>
      <c r="Q938" s="60">
        <v>46103.770562419</v>
      </c>
      <c r="R938" s="59">
        <v>2567.7</v>
      </c>
      <c r="S938" s="59">
        <v>12369.55</v>
      </c>
      <c r="T938" s="59">
        <v>22956.8</v>
      </c>
      <c r="U938" s="59">
        <v>21883.85</v>
      </c>
      <c r="V938" s="59">
        <v>6</v>
      </c>
      <c r="W938" s="59">
        <v>18</v>
      </c>
      <c r="X938" s="59">
        <v>45</v>
      </c>
      <c r="Y938" s="59">
        <v>35</v>
      </c>
      <c r="Z938" s="59">
        <v>705.9306451613</v>
      </c>
      <c r="AA938" s="59">
        <v>6.0183835002</v>
      </c>
      <c r="AB938" s="59">
        <v>-0.8002844257</v>
      </c>
      <c r="AC938" s="59">
        <v>6.2590277207</v>
      </c>
      <c r="AD938" s="61">
        <f>IF(AND($G938="正式版",$H938="中西医诊所"),IFERROR(R938/同类汇总数据!C$3,0),IF(AND($G938="正式版",$H938="中医诊所"),IFERROR(R938/同类汇总数据!C$4,0),IF(AND($G938="正式版",$H938="口腔诊所"),IFERROR(R938/同类汇总数据!C$5,0),IF(AND($G938="检查版",$H938="中西医诊所"),IFERROR(R938/同类汇总数据!C$6,0),IF(AND($G938="检查版",$H938="中医诊所"),IFERROR(R938/同类汇总数据!C$7,0),IF(AND($G938="检查版",$H938="口腔诊所"),IFERROR(R938/同类汇总数据!C$8,0),IF(AND($G938="互联网版",$H938="中西医诊所"),IFERROR(R938/同类汇总数据!C$9,0),IF(AND($G938="互联网版",$H938="中医诊所"),IFERROR(R938/同类汇总数据!C$10,0),IF(AND($G938="互联网版",$H938="口腔诊所"),IFERROR(R938/同类汇总数据!C$11,0))))))))))</f>
        <v>0.25683307809741</v>
      </c>
      <c r="AE938" s="61">
        <f>IF(AND($G938="正式版",$H938="中西医诊所"),IFERROR(S938/同类汇总数据!D$3,0),IF(AND($G938="正式版",$H938="中医诊所"),IFERROR(S938/同类汇总数据!D$4,0),IF(AND($G938="正式版",$H938="口腔诊所"),IFERROR(S938/同类汇总数据!D$5,0),IF(AND($G938="检查版",$H938="中西医诊所"),IFERROR(S938/同类汇总数据!D$6,0),IF(AND($G938="检查版",$H938="中医诊所"),IFERROR(S938/同类汇总数据!D$7,0),IF(AND($G938="检查版",$H938="口腔诊所"),IFERROR(S938/同类汇总数据!D$8,0),IF(AND($G938="互联网版",$H938="中西医诊所"),IFERROR(S938/同类汇总数据!D$9,0),IF(AND($G938="互联网版",$H938="中医诊所"),IFERROR(S938/同类汇总数据!D$10,0),IF(AND($G938="互联网版",$H938="口腔诊所"),IFERROR(S938/同类汇总数据!D$11,0))))))))))</f>
        <v>0.28481040810761</v>
      </c>
      <c r="AF938" s="61">
        <f>IF(AND($G938="正式版",$H938="中西医诊所"),IFERROR(T938/同类汇总数据!E$3,0),IF(AND($G938="正式版",$H938="中医诊所"),IFERROR(T938/同类汇总数据!E$4,0),IF(AND($G938="正式版",$H938="口腔诊所"),IFERROR(T938/同类汇总数据!E$5,0),IF(AND($G938="检查版",$H938="中西医诊所"),IFERROR(T938/同类汇总数据!E$6,0),IF(AND($G938="检查版",$H938="中医诊所"),IFERROR(T938/同类汇总数据!E$7,0),IF(AND($G938="检查版",$H938="口腔诊所"),IFERROR(T938/同类汇总数据!E$8,0),IF(AND($G938="互联网版",$H938="中西医诊所"),IFERROR(T938/同类汇总数据!E$9,0),IF(AND($G938="互联网版",$H938="中医诊所"),IFERROR(T938/同类汇总数据!E$10,0),IF(AND($G938="互联网版",$H938="口腔诊所"),IFERROR(T938/同类汇总数据!E$11,0))))))))))</f>
        <v>0.20706619665806</v>
      </c>
      <c r="AG938" s="61">
        <f>IF(AND($G938="正式版",$H938="中西医诊所"),IFERROR(U938/同类汇总数据!F$3,0),IF(AND($G938="正式版",$H938="中医诊所"),IFERROR(U938/同类汇总数据!F$4,0),IF(AND($G938="正式版",$H938="口腔诊所"),IFERROR(U938/同类汇总数据!F$5,0),IF(AND($G938="检查版",$H938="中西医诊所"),IFERROR(U938/同类汇总数据!F$6,0),IF(AND($G938="检查版",$H938="中医诊所"),IFERROR(U938/同类汇总数据!F$7,0),IF(AND($G938="检查版",$H938="口腔诊所"),IFERROR(U938/同类汇总数据!F$8,0),IF(AND($G938="互联网版",$H938="中西医诊所"),IFERROR(U938/同类汇总数据!F$9,0),IF(AND($G938="互联网版",$H938="中医诊所"),IFERROR(U938/同类汇总数据!F$10,0),IF(AND($G938="互联网版",$H938="口腔诊所"),IFERROR(U938/同类汇总数据!F$11,0))))))))))</f>
        <v>0.219061951280146</v>
      </c>
      <c r="AH938" s="61">
        <f>IF(AND($G938="正式版",$H938="中西医诊所"),IFERROR(V938/同类汇总数据!G$3,0),IF(AND($G938="正式版",$H938="中医诊所"),IFERROR(V938/同类汇总数据!G$4,0),IF(AND($G938="正式版",$H938="口腔诊所"),IFERROR(V938/同类汇总数据!G$5,0),IF(AND($G938="检查版",$H938="中西医诊所"),IFERROR(V938/同类汇总数据!G$6,0),IF(AND($G938="检查版",$H938="中医诊所"),IFERROR(V938/同类汇总数据!G$7,0),IF(AND($G938="检查版",$H938="口腔诊所"),IFERROR(V938/同类汇总数据!G$8,0),IF(AND($G938="互联网版",$H938="中西医诊所"),IFERROR(V938/同类汇总数据!G$9,0),IF(AND($G938="互联网版",$H938="中医诊所"),IFERROR(V938/同类汇总数据!G$10,0),IF(AND($G938="互联网版",$H938="口腔诊所"),IFERROR(V938/同类汇总数据!G$11,0))))))))))</f>
        <v>0.445884486192444</v>
      </c>
      <c r="AI938" s="61">
        <f>IF(AND($G938="正式版",$H938="中西医诊所"),IFERROR(W938/同类汇总数据!H$3,0),IF(AND($G938="正式版",$H938="中医诊所"),IFERROR(W938/同类汇总数据!H$4,0),IF(AND($G938="正式版",$H938="口腔诊所"),IFERROR(W938/同类汇总数据!H$5,0),IF(AND($G938="检查版",$H938="中西医诊所"),IFERROR(W938/同类汇总数据!H$6,0),IF(AND($G938="检查版",$H938="中医诊所"),IFERROR(W938/同类汇总数据!H$7,0),IF(AND($G938="检查版",$H938="口腔诊所"),IFERROR(W938/同类汇总数据!H$8,0),IF(AND($G938="互联网版",$H938="中西医诊所"),IFERROR(W938/同类汇总数据!H$9,0),IF(AND($G938="互联网版",$H938="中医诊所"),IFERROR(W938/同类汇总数据!H$10,0),IF(AND($G938="互联网版",$H938="口腔诊所"),IFERROR(W938/同类汇总数据!H$11,0))))))))))</f>
        <v>0.316977862618272</v>
      </c>
      <c r="AJ938" s="61">
        <f>IF(AND($G938="正式版",$H938="中西医诊所"),IFERROR(X938/同类汇总数据!I$3,0),IF(AND($G938="正式版",$H938="中医诊所"),IFERROR(X938/同类汇总数据!I$4,0),IF(AND($G938="正式版",$H938="口腔诊所"),IFERROR(X938/同类汇总数据!I$5,0),IF(AND($G938="检查版",$H938="中西医诊所"),IFERROR(X938/同类汇总数据!I$6,0),IF(AND($G938="检查版",$H938="中医诊所"),IFERROR(X938/同类汇总数据!I$7,0),IF(AND($G938="检查版",$H938="口腔诊所"),IFERROR(X938/同类汇总数据!I$8,0),IF(AND($G938="互联网版",$H938="中西医诊所"),IFERROR(X938/同类汇总数据!I$9,0),IF(AND($G938="互联网版",$H938="中医诊所"),IFERROR(X938/同类汇总数据!I$10,0),IF(AND($G938="互联网版",$H938="口腔诊所"),IFERROR(X938/同类汇总数据!I$11,0))))))))))</f>
        <v>0.304998932503736</v>
      </c>
      <c r="AK938" s="61">
        <f>IF(AND($G938="正式版",$H938="中西医诊所"),IFERROR(Y938/同类汇总数据!J$3,0),IF(AND($G938="正式版",$H938="中医诊所"),IFERROR(Y938/同类汇总数据!J$4,0),IF(AND($G938="正式版",$H938="口腔诊所"),IFERROR(Y938/同类汇总数据!J$5,0),IF(AND($G938="检查版",$H938="中西医诊所"),IFERROR(Y938/同类汇总数据!J$6,0),IF(AND($G938="检查版",$H938="中医诊所"),IFERROR(Y938/同类汇总数据!J$7,0),IF(AND($G938="检查版",$H938="口腔诊所"),IFERROR(Y938/同类汇总数据!J$8,0),IF(AND($G938="互联网版",$H938="中西医诊所"),IFERROR(Y938/同类汇总数据!J$9,0),IF(AND($G938="互联网版",$H938="中医诊所"),IFERROR(Y938/同类汇总数据!J$10,0),IF(AND($G938="互联网版",$H938="口腔诊所"),IFERROR(Y938/同类汇总数据!J$11,0))))))))))</f>
        <v>0.263540126996222</v>
      </c>
      <c r="AL938" s="62" t="str">
        <f ca="1" t="shared" si="268"/>
        <v>-</v>
      </c>
      <c r="AM938" s="62" t="str">
        <f t="shared" si="269"/>
        <v>低于同行50%</v>
      </c>
      <c r="AN938" s="5" t="str">
        <f t="shared" si="270"/>
        <v>低于同行50%</v>
      </c>
      <c r="AO938" s="63">
        <f t="shared" si="261"/>
        <v>46104.3670023148</v>
      </c>
      <c r="AP938" s="5" t="str">
        <f t="shared" si="262"/>
        <v/>
      </c>
      <c r="AQ938" s="60">
        <v>45645.5323668519</v>
      </c>
    </row>
    <row r="939" ht="17" spans="1:43">
      <c r="A939" s="5">
        <f t="shared" si="271"/>
        <v>936</v>
      </c>
      <c r="B939" s="55" t="str">
        <f t="shared" si="265"/>
        <v>连续三月交易上升</v>
      </c>
      <c r="C939" s="2" t="str">
        <f t="shared" si="266"/>
        <v/>
      </c>
      <c r="D939" s="56" t="str">
        <f t="shared" si="267"/>
        <v>-</v>
      </c>
      <c r="E939" s="84" t="s">
        <v>2512</v>
      </c>
      <c r="F939" s="58">
        <v>45648.8651943981</v>
      </c>
      <c r="G939" s="59" t="s">
        <v>38</v>
      </c>
      <c r="H939" s="59" t="s">
        <v>66</v>
      </c>
      <c r="I939" s="59" t="s">
        <v>40</v>
      </c>
      <c r="J939" s="59" t="s">
        <v>85</v>
      </c>
      <c r="K939" s="59" t="s">
        <v>2513</v>
      </c>
      <c r="L939" s="59"/>
      <c r="M939" s="60">
        <v>46104.3278240741</v>
      </c>
      <c r="N939" s="60">
        <v>46102.5020704861</v>
      </c>
      <c r="O939" s="60">
        <v>46104.390101794</v>
      </c>
      <c r="P939" s="60">
        <v>45954.5469378819</v>
      </c>
      <c r="Q939" s="60">
        <v>46094.746527338</v>
      </c>
      <c r="R939" s="59">
        <v>18640</v>
      </c>
      <c r="S939" s="59">
        <v>67300</v>
      </c>
      <c r="T939" s="59">
        <v>211370</v>
      </c>
      <c r="U939" s="59">
        <v>172040</v>
      </c>
      <c r="V939" s="59">
        <v>46</v>
      </c>
      <c r="W939" s="59">
        <v>152</v>
      </c>
      <c r="X939" s="59">
        <v>493</v>
      </c>
      <c r="Y939" s="59">
        <v>409</v>
      </c>
      <c r="Z939" s="59">
        <v>815.355450237</v>
      </c>
      <c r="AA939" s="59">
        <v>0.3075578007</v>
      </c>
      <c r="AB939" s="59">
        <v>-0.4441684665</v>
      </c>
      <c r="AC939" s="59">
        <v>0.073187692</v>
      </c>
      <c r="AD939" s="61">
        <f>IF(AND($G939="正式版",$H939="中西医诊所"),IFERROR(R939/同类汇总数据!C$3,0),IF(AND($G939="正式版",$H939="中医诊所"),IFERROR(R939/同类汇总数据!C$4,0),IF(AND($G939="正式版",$H939="口腔诊所"),IFERROR(R939/同类汇总数据!C$5,0),IF(AND($G939="检查版",$H939="中西医诊所"),IFERROR(R939/同类汇总数据!C$6,0),IF(AND($G939="检查版",$H939="中医诊所"),IFERROR(R939/同类汇总数据!C$7,0),IF(AND($G939="检查版",$H939="口腔诊所"),IFERROR(R939/同类汇总数据!C$8,0),IF(AND($G939="互联网版",$H939="中西医诊所"),IFERROR(R939/同类汇总数据!C$9,0),IF(AND($G939="互联网版",$H939="中医诊所"),IFERROR(R939/同类汇总数据!C$10,0),IF(AND($G939="互联网版",$H939="口腔诊所"),IFERROR(R939/同类汇总数据!C$11,0))))))))))</f>
        <v>2.68316893190819</v>
      </c>
      <c r="AE939" s="61">
        <f>IF(AND($G939="正式版",$H939="中西医诊所"),IFERROR(S939/同类汇总数据!D$3,0),IF(AND($G939="正式版",$H939="中医诊所"),IFERROR(S939/同类汇总数据!D$4,0),IF(AND($G939="正式版",$H939="口腔诊所"),IFERROR(S939/同类汇总数据!D$5,0),IF(AND($G939="检查版",$H939="中西医诊所"),IFERROR(S939/同类汇总数据!D$6,0),IF(AND($G939="检查版",$H939="中医诊所"),IFERROR(S939/同类汇总数据!D$7,0),IF(AND($G939="检查版",$H939="口腔诊所"),IFERROR(S939/同类汇总数据!D$8,0),IF(AND($G939="互联网版",$H939="中西医诊所"),IFERROR(S939/同类汇总数据!D$9,0),IF(AND($G939="互联网版",$H939="中医诊所"),IFERROR(S939/同类汇总数据!D$10,0),IF(AND($G939="互联网版",$H939="口腔诊所"),IFERROR(S939/同类汇总数据!D$11,0))))))))))</f>
        <v>2.496822277161</v>
      </c>
      <c r="AF939" s="61">
        <f>IF(AND($G939="正式版",$H939="中西医诊所"),IFERROR(T939/同类汇总数据!E$3,0),IF(AND($G939="正式版",$H939="中医诊所"),IFERROR(T939/同类汇总数据!E$4,0),IF(AND($G939="正式版",$H939="口腔诊所"),IFERROR(T939/同类汇总数据!E$5,0),IF(AND($G939="检查版",$H939="中西医诊所"),IFERROR(T939/同类汇总数据!E$6,0),IF(AND($G939="检查版",$H939="中医诊所"),IFERROR(T939/同类汇总数据!E$7,0),IF(AND($G939="检查版",$H939="口腔诊所"),IFERROR(T939/同类汇总数据!E$8,0),IF(AND($G939="互联网版",$H939="中西医诊所"),IFERROR(T939/同类汇总数据!E$9,0),IF(AND($G939="互联网版",$H939="中医诊所"),IFERROR(T939/同类汇总数据!E$10,0),IF(AND($G939="互联网版",$H939="口腔诊所"),IFERROR(T939/同类汇总数据!E$11,0))))))))))</f>
        <v>2.71597617479762</v>
      </c>
      <c r="AG939" s="61">
        <f>IF(AND($G939="正式版",$H939="中西医诊所"),IFERROR(U939/同类汇总数据!F$3,0),IF(AND($G939="正式版",$H939="中医诊所"),IFERROR(U939/同类汇总数据!F$4,0),IF(AND($G939="正式版",$H939="口腔诊所"),IFERROR(U939/同类汇总数据!F$5,0),IF(AND($G939="检查版",$H939="中西医诊所"),IFERROR(U939/同类汇总数据!F$6,0),IF(AND($G939="检查版",$H939="中医诊所"),IFERROR(U939/同类汇总数据!F$7,0),IF(AND($G939="检查版",$H939="口腔诊所"),IFERROR(U939/同类汇总数据!F$8,0),IF(AND($G939="互联网版",$H939="中西医诊所"),IFERROR(U939/同类汇总数据!F$9,0),IF(AND($G939="互联网版",$H939="中医诊所"),IFERROR(U939/同类汇总数据!F$10,0),IF(AND($G939="互联网版",$H939="口腔诊所"),IFERROR(U939/同类汇总数据!F$11,0))))))))))</f>
        <v>2.57594962660499</v>
      </c>
      <c r="AH939" s="61">
        <f>IF(AND($G939="正式版",$H939="中西医诊所"),IFERROR(V939/同类汇总数据!G$3,0),IF(AND($G939="正式版",$H939="中医诊所"),IFERROR(V939/同类汇总数据!G$4,0),IF(AND($G939="正式版",$H939="口腔诊所"),IFERROR(V939/同类汇总数据!G$5,0),IF(AND($G939="检查版",$H939="中西医诊所"),IFERROR(V939/同类汇总数据!G$6,0),IF(AND($G939="检查版",$H939="中医诊所"),IFERROR(V939/同类汇总数据!G$7,0),IF(AND($G939="检查版",$H939="口腔诊所"),IFERROR(V939/同类汇总数据!G$8,0),IF(AND($G939="互联网版",$H939="中西医诊所"),IFERROR(V939/同类汇总数据!G$9,0),IF(AND($G939="互联网版",$H939="中医诊所"),IFERROR(V939/同类汇总数据!G$10,0),IF(AND($G939="互联网版",$H939="口腔诊所"),IFERROR(V939/同类汇总数据!G$11,0))))))))))</f>
        <v>1.03910889635341</v>
      </c>
      <c r="AI939" s="61">
        <f>IF(AND($G939="正式版",$H939="中西医诊所"),IFERROR(W939/同类汇总数据!H$3,0),IF(AND($G939="正式版",$H939="中医诊所"),IFERROR(W939/同类汇总数据!H$4,0),IF(AND($G939="正式版",$H939="口腔诊所"),IFERROR(W939/同类汇总数据!H$5,0),IF(AND($G939="检查版",$H939="中西医诊所"),IFERROR(W939/同类汇总数据!H$6,0),IF(AND($G939="检查版",$H939="中医诊所"),IFERROR(W939/同类汇总数据!H$7,0),IF(AND($G939="检查版",$H939="口腔诊所"),IFERROR(W939/同类汇总数据!H$8,0),IF(AND($G939="互联网版",$H939="中西医诊所"),IFERROR(W939/同类汇总数据!H$9,0),IF(AND($G939="互联网版",$H939="中医诊所"),IFERROR(W939/同类汇总数据!H$10,0),IF(AND($G939="互联网版",$H939="口腔诊所"),IFERROR(W939/同类汇总数据!H$11,0))))))))))</f>
        <v>0.863819434459689</v>
      </c>
      <c r="AJ939" s="61">
        <f>IF(AND($G939="正式版",$H939="中西医诊所"),IFERROR(X939/同类汇总数据!I$3,0),IF(AND($G939="正式版",$H939="中医诊所"),IFERROR(X939/同类汇总数据!I$4,0),IF(AND($G939="正式版",$H939="口腔诊所"),IFERROR(X939/同类汇总数据!I$5,0),IF(AND($G939="检查版",$H939="中西医诊所"),IFERROR(X939/同类汇总数据!I$6,0),IF(AND($G939="检查版",$H939="中医诊所"),IFERROR(X939/同类汇总数据!I$7,0),IF(AND($G939="检查版",$H939="口腔诊所"),IFERROR(X939/同类汇总数据!I$8,0),IF(AND($G939="互联网版",$H939="中西医诊所"),IFERROR(X939/同类汇总数据!I$9,0),IF(AND($G939="互联网版",$H939="中医诊所"),IFERROR(X939/同类汇总数据!I$10,0),IF(AND($G939="互联网版",$H939="口腔诊所"),IFERROR(X939/同类汇总数据!I$11,0))))))))))</f>
        <v>0.954887844258374</v>
      </c>
      <c r="AK939" s="61">
        <f>IF(AND($G939="正式版",$H939="中西医诊所"),IFERROR(Y939/同类汇总数据!J$3,0),IF(AND($G939="正式版",$H939="中医诊所"),IFERROR(Y939/同类汇总数据!J$4,0),IF(AND($G939="正式版",$H939="口腔诊所"),IFERROR(Y939/同类汇总数据!J$5,0),IF(AND($G939="检查版",$H939="中西医诊所"),IFERROR(Y939/同类汇总数据!J$6,0),IF(AND($G939="检查版",$H939="中医诊所"),IFERROR(Y939/同类汇总数据!J$7,0),IF(AND($G939="检查版",$H939="口腔诊所"),IFERROR(Y939/同类汇总数据!J$8,0),IF(AND($G939="互联网版",$H939="中西医诊所"),IFERROR(Y939/同类汇总数据!J$9,0),IF(AND($G939="互联网版",$H939="中医诊所"),IFERROR(Y939/同类汇总数据!J$10,0),IF(AND($G939="互联网版",$H939="口腔诊所"),IFERROR(Y939/同类汇总数据!J$11,0))))))))))</f>
        <v>0.897399778656016</v>
      </c>
      <c r="AL939" s="62" t="str">
        <f ca="1" t="shared" si="268"/>
        <v>-</v>
      </c>
      <c r="AM939" s="62" t="str">
        <f t="shared" si="269"/>
        <v>高于同行100%</v>
      </c>
      <c r="AN939" s="5" t="str">
        <f t="shared" si="270"/>
        <v/>
      </c>
      <c r="AO939" s="63">
        <f t="shared" si="261"/>
        <v>46104.390101794</v>
      </c>
      <c r="AP939" s="5" t="str">
        <f t="shared" si="262"/>
        <v/>
      </c>
      <c r="AQ939" s="60">
        <v>45645.7207987153</v>
      </c>
    </row>
    <row r="940" ht="17" spans="1:43">
      <c r="A940" s="5">
        <f t="shared" si="271"/>
        <v>937</v>
      </c>
      <c r="B940" s="55" t="str">
        <f t="shared" si="265"/>
        <v>连续三月交易上升</v>
      </c>
      <c r="C940" s="2" t="str">
        <f t="shared" si="266"/>
        <v/>
      </c>
      <c r="D940" s="56" t="str">
        <f t="shared" si="267"/>
        <v>-</v>
      </c>
      <c r="E940" s="84" t="s">
        <v>2514</v>
      </c>
      <c r="F940" s="58">
        <v>45649.7959757639</v>
      </c>
      <c r="G940" s="59" t="s">
        <v>38</v>
      </c>
      <c r="H940" s="59" t="s">
        <v>63</v>
      </c>
      <c r="I940" s="59" t="s">
        <v>40</v>
      </c>
      <c r="J940" s="59" t="s">
        <v>102</v>
      </c>
      <c r="K940" s="59" t="s">
        <v>2515</v>
      </c>
      <c r="L940" s="59"/>
      <c r="M940" s="60">
        <v>46104.3741203704</v>
      </c>
      <c r="N940" s="60">
        <v>46103.6993908681</v>
      </c>
      <c r="O940" s="60">
        <v>46103.6974369329</v>
      </c>
      <c r="P940" s="60">
        <v>46084.5190320602</v>
      </c>
      <c r="Q940" s="60">
        <v>46103.5903019907</v>
      </c>
      <c r="R940" s="59">
        <v>10836</v>
      </c>
      <c r="S940" s="59">
        <v>68502.57</v>
      </c>
      <c r="T940" s="59">
        <v>183323.03</v>
      </c>
      <c r="U940" s="59">
        <v>168213.03</v>
      </c>
      <c r="V940" s="59">
        <v>40</v>
      </c>
      <c r="W940" s="59">
        <v>127</v>
      </c>
      <c r="X940" s="59">
        <v>304</v>
      </c>
      <c r="Y940" s="59">
        <v>262</v>
      </c>
      <c r="Z940" s="59">
        <v>929.5747777778</v>
      </c>
      <c r="AA940" s="59">
        <v>0.5700539826</v>
      </c>
      <c r="AB940" s="59">
        <v>-0.3871208987</v>
      </c>
      <c r="AC940" s="59">
        <v>0.1459668073</v>
      </c>
      <c r="AD940" s="61">
        <f>IF(AND($G940="正式版",$H940="中西医诊所"),IFERROR(R940/同类汇总数据!C$3,0),IF(AND($G940="正式版",$H940="中医诊所"),IFERROR(R940/同类汇总数据!C$4,0),IF(AND($G940="正式版",$H940="口腔诊所"),IFERROR(R940/同类汇总数据!C$5,0),IF(AND($G940="检查版",$H940="中西医诊所"),IFERROR(R940/同类汇总数据!C$6,0),IF(AND($G940="检查版",$H940="中医诊所"),IFERROR(R940/同类汇总数据!C$7,0),IF(AND($G940="检查版",$H940="口腔诊所"),IFERROR(R940/同类汇总数据!C$8,0),IF(AND($G940="互联网版",$H940="中西医诊所"),IFERROR(R940/同类汇总数据!C$9,0),IF(AND($G940="互联网版",$H940="中医诊所"),IFERROR(R940/同类汇总数据!C$10,0),IF(AND($G940="互联网版",$H940="口腔诊所"),IFERROR(R940/同类汇总数据!C$11,0))))))))))</f>
        <v>1.08386619708827</v>
      </c>
      <c r="AE940" s="61">
        <f>IF(AND($G940="正式版",$H940="中西医诊所"),IFERROR(S940/同类汇总数据!D$3,0),IF(AND($G940="正式版",$H940="中医诊所"),IFERROR(S940/同类汇总数据!D$4,0),IF(AND($G940="正式版",$H940="口腔诊所"),IFERROR(S940/同类汇总数据!D$5,0),IF(AND($G940="检查版",$H940="中西医诊所"),IFERROR(S940/同类汇总数据!D$6,0),IF(AND($G940="检查版",$H940="中医诊所"),IFERROR(S940/同类汇总数据!D$7,0),IF(AND($G940="检查版",$H940="口腔诊所"),IFERROR(S940/同类汇总数据!D$8,0),IF(AND($G940="互联网版",$H940="中西医诊所"),IFERROR(S940/同类汇总数据!D$9,0),IF(AND($G940="互联网版",$H940="中医诊所"),IFERROR(S940/同类汇总数据!D$10,0),IF(AND($G940="互联网版",$H940="口腔诊所"),IFERROR(S940/同类汇总数据!D$11,0))))))))))</f>
        <v>1.5772800884527</v>
      </c>
      <c r="AF940" s="61">
        <f>IF(AND($G940="正式版",$H940="中西医诊所"),IFERROR(T940/同类汇总数据!E$3,0),IF(AND($G940="正式版",$H940="中医诊所"),IFERROR(T940/同类汇总数据!E$4,0),IF(AND($G940="正式版",$H940="口腔诊所"),IFERROR(T940/同类汇总数据!E$5,0),IF(AND($G940="检查版",$H940="中西医诊所"),IFERROR(T940/同类汇总数据!E$6,0),IF(AND($G940="检查版",$H940="中医诊所"),IFERROR(T940/同类汇总数据!E$7,0),IF(AND($G940="检查版",$H940="口腔诊所"),IFERROR(T940/同类汇总数据!E$8,0),IF(AND($G940="互联网版",$H940="中西医诊所"),IFERROR(T940/同类汇总数据!E$9,0),IF(AND($G940="互联网版",$H940="中医诊所"),IFERROR(T940/同类汇总数据!E$10,0),IF(AND($G940="互联网版",$H940="口腔诊所"),IFERROR(T940/同类汇总数据!E$11,0))))))))))</f>
        <v>1.65354067561383</v>
      </c>
      <c r="AG940" s="61">
        <f>IF(AND($G940="正式版",$H940="中西医诊所"),IFERROR(U940/同类汇总数据!F$3,0),IF(AND($G940="正式版",$H940="中医诊所"),IFERROR(U940/同类汇总数据!F$4,0),IF(AND($G940="正式版",$H940="口腔诊所"),IFERROR(U940/同类汇总数据!F$5,0),IF(AND($G940="检查版",$H940="中西医诊所"),IFERROR(U940/同类汇总数据!F$6,0),IF(AND($G940="检查版",$H940="中医诊所"),IFERROR(U940/同类汇总数据!F$7,0),IF(AND($G940="检查版",$H940="口腔诊所"),IFERROR(U940/同类汇总数据!F$8,0),IF(AND($G940="互联网版",$H940="中西医诊所"),IFERROR(U940/同类汇总数据!F$9,0),IF(AND($G940="互联网版",$H940="中医诊所"),IFERROR(U940/同类汇总数据!F$10,0),IF(AND($G940="互联网版",$H940="口腔诊所"),IFERROR(U940/同类汇总数据!F$11,0))))))))))</f>
        <v>1.68384788702836</v>
      </c>
      <c r="AH940" s="61">
        <f>IF(AND($G940="正式版",$H940="中西医诊所"),IFERROR(V940/同类汇总数据!G$3,0),IF(AND($G940="正式版",$H940="中医诊所"),IFERROR(V940/同类汇总数据!G$4,0),IF(AND($G940="正式版",$H940="口腔诊所"),IFERROR(V940/同类汇总数据!G$5,0),IF(AND($G940="检查版",$H940="中西医诊所"),IFERROR(V940/同类汇总数据!G$6,0),IF(AND($G940="检查版",$H940="中医诊所"),IFERROR(V940/同类汇总数据!G$7,0),IF(AND($G940="检查版",$H940="口腔诊所"),IFERROR(V940/同类汇总数据!G$8,0),IF(AND($G940="互联网版",$H940="中西医诊所"),IFERROR(V940/同类汇总数据!G$9,0),IF(AND($G940="互联网版",$H940="中医诊所"),IFERROR(V940/同类汇总数据!G$10,0),IF(AND($G940="互联网版",$H940="口腔诊所"),IFERROR(V940/同类汇总数据!G$11,0))))))))))</f>
        <v>2.97256324128296</v>
      </c>
      <c r="AI940" s="61">
        <f>IF(AND($G940="正式版",$H940="中西医诊所"),IFERROR(W940/同类汇总数据!H$3,0),IF(AND($G940="正式版",$H940="中医诊所"),IFERROR(W940/同类汇总数据!H$4,0),IF(AND($G940="正式版",$H940="口腔诊所"),IFERROR(W940/同类汇总数据!H$5,0),IF(AND($G940="检查版",$H940="中西医诊所"),IFERROR(W940/同类汇总数据!H$6,0),IF(AND($G940="检查版",$H940="中医诊所"),IFERROR(W940/同类汇总数据!H$7,0),IF(AND($G940="检查版",$H940="口腔诊所"),IFERROR(W940/同类汇总数据!H$8,0),IF(AND($G940="互联网版",$H940="中西医诊所"),IFERROR(W940/同类汇总数据!H$9,0),IF(AND($G940="互联网版",$H940="中医诊所"),IFERROR(W940/同类汇总数据!H$10,0),IF(AND($G940="互联网版",$H940="口腔诊所"),IFERROR(W940/同类汇总数据!H$11,0))))))))))</f>
        <v>2.23645491958448</v>
      </c>
      <c r="AJ940" s="61">
        <f>IF(AND($G940="正式版",$H940="中西医诊所"),IFERROR(X940/同类汇总数据!I$3,0),IF(AND($G940="正式版",$H940="中医诊所"),IFERROR(X940/同类汇总数据!I$4,0),IF(AND($G940="正式版",$H940="口腔诊所"),IFERROR(X940/同类汇总数据!I$5,0),IF(AND($G940="检查版",$H940="中西医诊所"),IFERROR(X940/同类汇总数据!I$6,0),IF(AND($G940="检查版",$H940="中医诊所"),IFERROR(X940/同类汇总数据!I$7,0),IF(AND($G940="检查版",$H940="口腔诊所"),IFERROR(X940/同类汇总数据!I$8,0),IF(AND($G940="互联网版",$H940="中西医诊所"),IFERROR(X940/同类汇总数据!I$9,0),IF(AND($G940="互联网版",$H940="中医诊所"),IFERROR(X940/同类汇总数据!I$10,0),IF(AND($G940="互联网版",$H940="口腔诊所"),IFERROR(X940/同类汇总数据!I$11,0))))))))))</f>
        <v>2.06043723291413</v>
      </c>
      <c r="AK940" s="61">
        <f>IF(AND($G940="正式版",$H940="中西医诊所"),IFERROR(Y940/同类汇总数据!J$3,0),IF(AND($G940="正式版",$H940="中医诊所"),IFERROR(Y940/同类汇总数据!J$4,0),IF(AND($G940="正式版",$H940="口腔诊所"),IFERROR(Y940/同类汇总数据!J$5,0),IF(AND($G940="检查版",$H940="中西医诊所"),IFERROR(Y940/同类汇总数据!J$6,0),IF(AND($G940="检查版",$H940="中医诊所"),IFERROR(Y940/同类汇总数据!J$7,0),IF(AND($G940="检查版",$H940="口腔诊所"),IFERROR(Y940/同类汇总数据!J$8,0),IF(AND($G940="互联网版",$H940="中西医诊所"),IFERROR(Y940/同类汇总数据!J$9,0),IF(AND($G940="互联网版",$H940="中医诊所"),IFERROR(Y940/同类汇总数据!J$10,0),IF(AND($G940="互联网版",$H940="口腔诊所"),IFERROR(Y940/同类汇总数据!J$11,0))))))))))</f>
        <v>1.97278609351458</v>
      </c>
      <c r="AL940" s="62" t="str">
        <f ca="1" t="shared" si="268"/>
        <v>-</v>
      </c>
      <c r="AM940" s="62" t="str">
        <f t="shared" si="269"/>
        <v>高于同行150%</v>
      </c>
      <c r="AN940" s="5" t="str">
        <f t="shared" si="270"/>
        <v>高于同行100%</v>
      </c>
      <c r="AO940" s="63">
        <f t="shared" si="261"/>
        <v>46104.3741203704</v>
      </c>
      <c r="AP940" s="5" t="str">
        <f t="shared" si="262"/>
        <v/>
      </c>
      <c r="AQ940" s="60">
        <v>45645.8628498843</v>
      </c>
    </row>
    <row r="941" ht="17" spans="1:43">
      <c r="A941" s="5">
        <f t="shared" si="271"/>
        <v>938</v>
      </c>
      <c r="B941" s="55" t="str">
        <f t="shared" si="265"/>
        <v>连续三月交易上升</v>
      </c>
      <c r="C941" s="2" t="str">
        <f t="shared" si="266"/>
        <v/>
      </c>
      <c r="D941" s="56" t="str">
        <f t="shared" si="267"/>
        <v>-</v>
      </c>
      <c r="E941" s="84" t="s">
        <v>2516</v>
      </c>
      <c r="F941" s="58">
        <v>45649.7965192708</v>
      </c>
      <c r="G941" s="59" t="s">
        <v>38</v>
      </c>
      <c r="H941" s="59" t="s">
        <v>63</v>
      </c>
      <c r="I941" s="59" t="s">
        <v>40</v>
      </c>
      <c r="J941" s="59" t="s">
        <v>45</v>
      </c>
      <c r="K941" s="59" t="s">
        <v>2517</v>
      </c>
      <c r="L941" s="59"/>
      <c r="M941" s="60">
        <v>46103.407349537</v>
      </c>
      <c r="N941" s="60">
        <v>46103.768668125</v>
      </c>
      <c r="O941" s="60">
        <v>46103.767935</v>
      </c>
      <c r="P941" s="60">
        <v>45733.5183920949</v>
      </c>
      <c r="Q941" s="60">
        <v>46103.6834266898</v>
      </c>
      <c r="R941" s="59">
        <v>23914</v>
      </c>
      <c r="S941" s="59">
        <v>145580.8</v>
      </c>
      <c r="T941" s="59">
        <v>479060</v>
      </c>
      <c r="U941" s="59">
        <v>407254</v>
      </c>
      <c r="V941" s="59">
        <v>32</v>
      </c>
      <c r="W941" s="59">
        <v>125</v>
      </c>
      <c r="X941" s="59">
        <v>344</v>
      </c>
      <c r="Y941" s="59">
        <v>312</v>
      </c>
      <c r="Z941" s="85" t="s">
        <v>2518</v>
      </c>
      <c r="AA941" s="59">
        <v>0.2522411708</v>
      </c>
      <c r="AB941" s="59">
        <v>-0.4648071337</v>
      </c>
      <c r="AC941" s="59">
        <v>0.0410869484</v>
      </c>
      <c r="AD941" s="61">
        <f>IF(AND($G941="正式版",$H941="中西医诊所"),IFERROR(R941/同类汇总数据!C$3,0),IF(AND($G941="正式版",$H941="中医诊所"),IFERROR(R941/同类汇总数据!C$4,0),IF(AND($G941="正式版",$H941="口腔诊所"),IFERROR(R941/同类汇总数据!C$5,0),IF(AND($G941="检查版",$H941="中西医诊所"),IFERROR(R941/同类汇总数据!C$6,0),IF(AND($G941="检查版",$H941="中医诊所"),IFERROR(R941/同类汇总数据!C$7,0),IF(AND($G941="检查版",$H941="口腔诊所"),IFERROR(R941/同类汇总数据!C$8,0),IF(AND($G941="互联网版",$H941="中西医诊所"),IFERROR(R941/同类汇总数据!C$9,0),IF(AND($G941="互联网版",$H941="中医诊所"),IFERROR(R941/同类汇总数据!C$10,0),IF(AND($G941="互联网版",$H941="口腔诊所"),IFERROR(R941/同类汇总数据!C$11,0))))))))))</f>
        <v>2.39198747113038</v>
      </c>
      <c r="AE941" s="61">
        <f>IF(AND($G941="正式版",$H941="中西医诊所"),IFERROR(S941/同类汇总数据!D$3,0),IF(AND($G941="正式版",$H941="中医诊所"),IFERROR(S941/同类汇总数据!D$4,0),IF(AND($G941="正式版",$H941="口腔诊所"),IFERROR(S941/同类汇总数据!D$5,0),IF(AND($G941="检查版",$H941="中西医诊所"),IFERROR(S941/同类汇总数据!D$6,0),IF(AND($G941="检查版",$H941="中医诊所"),IFERROR(S941/同类汇总数据!D$7,0),IF(AND($G941="检查版",$H941="口腔诊所"),IFERROR(S941/同类汇总数据!D$8,0),IF(AND($G941="互联网版",$H941="中西医诊所"),IFERROR(S941/同类汇总数据!D$9,0),IF(AND($G941="互联网版",$H941="中医诊所"),IFERROR(S941/同类汇总数据!D$10,0),IF(AND($G941="互联网版",$H941="口腔诊所"),IFERROR(S941/同类汇总数据!D$11,0))))))))))</f>
        <v>3.35201580175773</v>
      </c>
      <c r="AF941" s="61">
        <f>IF(AND($G941="正式版",$H941="中西医诊所"),IFERROR(T941/同类汇总数据!E$3,0),IF(AND($G941="正式版",$H941="中医诊所"),IFERROR(T941/同类汇总数据!E$4,0),IF(AND($G941="正式版",$H941="口腔诊所"),IFERROR(T941/同类汇总数据!E$5,0),IF(AND($G941="检查版",$H941="中西医诊所"),IFERROR(T941/同类汇总数据!E$6,0),IF(AND($G941="检查版",$H941="中医诊所"),IFERROR(T941/同类汇总数据!E$7,0),IF(AND($G941="检查版",$H941="口腔诊所"),IFERROR(T941/同类汇总数据!E$8,0),IF(AND($G941="互联网版",$H941="中西医诊所"),IFERROR(T941/同类汇总数据!E$9,0),IF(AND($G941="互联网版",$H941="中医诊所"),IFERROR(T941/同类汇总数据!E$10,0),IF(AND($G941="互联网版",$H941="口腔诊所"),IFERROR(T941/同类汇总数据!E$11,0))))))))))</f>
        <v>4.32103482066361</v>
      </c>
      <c r="AG941" s="61">
        <f>IF(AND($G941="正式版",$H941="中西医诊所"),IFERROR(U941/同类汇总数据!F$3,0),IF(AND($G941="正式版",$H941="中医诊所"),IFERROR(U941/同类汇总数据!F$4,0),IF(AND($G941="正式版",$H941="口腔诊所"),IFERROR(U941/同类汇总数据!F$5,0),IF(AND($G941="检查版",$H941="中西医诊所"),IFERROR(U941/同类汇总数据!F$6,0),IF(AND($G941="检查版",$H941="中医诊所"),IFERROR(U941/同类汇总数据!F$7,0),IF(AND($G941="检查版",$H941="口腔诊所"),IFERROR(U941/同类汇总数据!F$8,0),IF(AND($G941="互联网版",$H941="中西医诊所"),IFERROR(U941/同类汇总数据!F$9,0),IF(AND($G941="互联网版",$H941="中医诊所"),IFERROR(U941/同类汇总数据!F$10,0),IF(AND($G941="互联网版",$H941="口腔诊所"),IFERROR(U941/同类汇总数据!F$11,0))))))))))</f>
        <v>4.07669838290083</v>
      </c>
      <c r="AH941" s="61">
        <f>IF(AND($G941="正式版",$H941="中西医诊所"),IFERROR(V941/同类汇总数据!G$3,0),IF(AND($G941="正式版",$H941="中医诊所"),IFERROR(V941/同类汇总数据!G$4,0),IF(AND($G941="正式版",$H941="口腔诊所"),IFERROR(V941/同类汇总数据!G$5,0),IF(AND($G941="检查版",$H941="中西医诊所"),IFERROR(V941/同类汇总数据!G$6,0),IF(AND($G941="检查版",$H941="中医诊所"),IFERROR(V941/同类汇总数据!G$7,0),IF(AND($G941="检查版",$H941="口腔诊所"),IFERROR(V941/同类汇总数据!G$8,0),IF(AND($G941="互联网版",$H941="中西医诊所"),IFERROR(V941/同类汇总数据!G$9,0),IF(AND($G941="互联网版",$H941="中医诊所"),IFERROR(V941/同类汇总数据!G$10,0),IF(AND($G941="互联网版",$H941="口腔诊所"),IFERROR(V941/同类汇总数据!G$11,0))))))))))</f>
        <v>2.37805059302637</v>
      </c>
      <c r="AI941" s="61">
        <f>IF(AND($G941="正式版",$H941="中西医诊所"),IFERROR(W941/同类汇总数据!H$3,0),IF(AND($G941="正式版",$H941="中医诊所"),IFERROR(W941/同类汇总数据!H$4,0),IF(AND($G941="正式版",$H941="口腔诊所"),IFERROR(W941/同类汇总数据!H$5,0),IF(AND($G941="检查版",$H941="中西医诊所"),IFERROR(W941/同类汇总数据!H$6,0),IF(AND($G941="检查版",$H941="中医诊所"),IFERROR(W941/同类汇总数据!H$7,0),IF(AND($G941="检查版",$H941="口腔诊所"),IFERROR(W941/同类汇总数据!H$8,0),IF(AND($G941="互联网版",$H941="中西医诊所"),IFERROR(W941/同类汇总数据!H$9,0),IF(AND($G941="互联网版",$H941="中医诊所"),IFERROR(W941/同类汇总数据!H$10,0),IF(AND($G941="互联网版",$H941="口腔诊所"),IFERROR(W941/同类汇总数据!H$11,0))))))))))</f>
        <v>2.20123515707134</v>
      </c>
      <c r="AJ941" s="61">
        <f>IF(AND($G941="正式版",$H941="中西医诊所"),IFERROR(X941/同类汇总数据!I$3,0),IF(AND($G941="正式版",$H941="中医诊所"),IFERROR(X941/同类汇总数据!I$4,0),IF(AND($G941="正式版",$H941="口腔诊所"),IFERROR(X941/同类汇总数据!I$5,0),IF(AND($G941="检查版",$H941="中西医诊所"),IFERROR(X941/同类汇总数据!I$6,0),IF(AND($G941="检查版",$H941="中医诊所"),IFERROR(X941/同类汇总数据!I$7,0),IF(AND($G941="检查版",$H941="口腔诊所"),IFERROR(X941/同类汇总数据!I$8,0),IF(AND($G941="互联网版",$H941="中西医诊所"),IFERROR(X941/同类汇总数据!I$9,0),IF(AND($G941="互联网版",$H941="中医诊所"),IFERROR(X941/同类汇总数据!I$10,0),IF(AND($G941="互联网版",$H941="口腔诊所"),IFERROR(X941/同类汇总数据!I$11,0))))))))))</f>
        <v>2.33154739513967</v>
      </c>
      <c r="AK941" s="61">
        <f>IF(AND($G941="正式版",$H941="中西医诊所"),IFERROR(Y941/同类汇总数据!J$3,0),IF(AND($G941="正式版",$H941="中医诊所"),IFERROR(Y941/同类汇总数据!J$4,0),IF(AND($G941="正式版",$H941="口腔诊所"),IFERROR(Y941/同类汇总数据!J$5,0),IF(AND($G941="检查版",$H941="中西医诊所"),IFERROR(Y941/同类汇总数据!J$6,0),IF(AND($G941="检查版",$H941="中医诊所"),IFERROR(Y941/同类汇总数据!J$7,0),IF(AND($G941="检查版",$H941="口腔诊所"),IFERROR(Y941/同类汇总数据!J$8,0),IF(AND($G941="互联网版",$H941="中西医诊所"),IFERROR(Y941/同类汇总数据!J$9,0),IF(AND($G941="互联网版",$H941="中医诊所"),IFERROR(Y941/同类汇总数据!J$10,0),IF(AND($G941="互联网版",$H941="口腔诊所"),IFERROR(Y941/同类汇总数据!J$11,0))))))))))</f>
        <v>2.34927198922347</v>
      </c>
      <c r="AL941" s="62" t="str">
        <f ca="1" t="shared" si="268"/>
        <v>-</v>
      </c>
      <c r="AM941" s="62" t="str">
        <f t="shared" si="269"/>
        <v>高于同行100%</v>
      </c>
      <c r="AN941" s="5" t="str">
        <f t="shared" si="270"/>
        <v>高于同行100%</v>
      </c>
      <c r="AO941" s="63">
        <f t="shared" si="261"/>
        <v>46103.768668125</v>
      </c>
      <c r="AP941" s="5" t="str">
        <f t="shared" si="262"/>
        <v/>
      </c>
      <c r="AQ941" s="60">
        <v>45648.8575249306</v>
      </c>
    </row>
    <row r="942" ht="17" spans="1:43">
      <c r="A942" s="5">
        <f t="shared" si="271"/>
        <v>939</v>
      </c>
      <c r="B942" s="55" t="str">
        <f t="shared" si="265"/>
        <v>交易波动较大</v>
      </c>
      <c r="C942" s="2" t="str">
        <f t="shared" si="266"/>
        <v>本月交易额降超20%</v>
      </c>
      <c r="D942" s="56" t="str">
        <f t="shared" si="267"/>
        <v>-</v>
      </c>
      <c r="E942" s="84" t="s">
        <v>2519</v>
      </c>
      <c r="F942" s="58">
        <v>45649.7982078588</v>
      </c>
      <c r="G942" s="59" t="s">
        <v>38</v>
      </c>
      <c r="H942" s="59" t="s">
        <v>63</v>
      </c>
      <c r="I942" s="59" t="s">
        <v>40</v>
      </c>
      <c r="J942" s="59" t="s">
        <v>45</v>
      </c>
      <c r="K942" s="59" t="s">
        <v>2520</v>
      </c>
      <c r="L942" s="59"/>
      <c r="M942" s="60">
        <v>46104.3976388889</v>
      </c>
      <c r="N942" s="60">
        <v>46102.5763566435</v>
      </c>
      <c r="O942" s="60">
        <v>46102.575713125</v>
      </c>
      <c r="P942" s="60">
        <v>45971.5789972107</v>
      </c>
      <c r="Q942" s="60">
        <v>46102.5763807639</v>
      </c>
      <c r="R942" s="59">
        <v>200</v>
      </c>
      <c r="S942" s="59">
        <v>14372</v>
      </c>
      <c r="T942" s="59">
        <v>54717.51</v>
      </c>
      <c r="U942" s="59">
        <v>45442.51</v>
      </c>
      <c r="V942" s="59">
        <v>1</v>
      </c>
      <c r="W942" s="59">
        <v>15</v>
      </c>
      <c r="X942" s="59">
        <v>42</v>
      </c>
      <c r="Y942" s="59">
        <v>33</v>
      </c>
      <c r="Z942" s="85" t="s">
        <v>2521</v>
      </c>
      <c r="AA942" s="59">
        <v>-0.2780251285</v>
      </c>
      <c r="AB942" s="59">
        <v>-0.0260526445</v>
      </c>
      <c r="AC942" s="59">
        <v>-0.3772005869</v>
      </c>
      <c r="AD942" s="61">
        <f>IF(AND($G942="正式版",$H942="中西医诊所"),IFERROR(R942/同类汇总数据!C$3,0),IF(AND($G942="正式版",$H942="中医诊所"),IFERROR(R942/同类汇总数据!C$4,0),IF(AND($G942="正式版",$H942="口腔诊所"),IFERROR(R942/同类汇总数据!C$5,0),IF(AND($G942="检查版",$H942="中西医诊所"),IFERROR(R942/同类汇总数据!C$6,0),IF(AND($G942="检查版",$H942="中医诊所"),IFERROR(R942/同类汇总数据!C$7,0),IF(AND($G942="检查版",$H942="口腔诊所"),IFERROR(R942/同类汇总数据!C$8,0),IF(AND($G942="互联网版",$H942="中西医诊所"),IFERROR(R942/同类汇总数据!C$9,0),IF(AND($G942="互联网版",$H942="中医诊所"),IFERROR(R942/同类汇总数据!C$10,0),IF(AND($G942="互联网版",$H942="口腔诊所"),IFERROR(R942/同类汇总数据!C$11,0))))))))))</f>
        <v>0.0200049131983807</v>
      </c>
      <c r="AE942" s="61">
        <f>IF(AND($G942="正式版",$H942="中西医诊所"),IFERROR(S942/同类汇总数据!D$3,0),IF(AND($G942="正式版",$H942="中医诊所"),IFERROR(S942/同类汇总数据!D$4,0),IF(AND($G942="正式版",$H942="口腔诊所"),IFERROR(S942/同类汇总数据!D$5,0),IF(AND($G942="检查版",$H942="中西医诊所"),IFERROR(S942/同类汇总数据!D$6,0),IF(AND($G942="检查版",$H942="中医诊所"),IFERROR(S942/同类汇总数据!D$7,0),IF(AND($G942="检查版",$H942="口腔诊所"),IFERROR(S942/同类汇总数据!D$8,0),IF(AND($G942="互联网版",$H942="中西医诊所"),IFERROR(S942/同类汇总数据!D$9,0),IF(AND($G942="互联网版",$H942="中医诊所"),IFERROR(S942/同类汇总数据!D$10,0),IF(AND($G942="互联网版",$H942="口腔诊所"),IFERROR(S942/同类汇总数据!D$11,0))))))))))</f>
        <v>0.33091706531948</v>
      </c>
      <c r="AF942" s="61">
        <f>IF(AND($G942="正式版",$H942="中西医诊所"),IFERROR(T942/同类汇总数据!E$3,0),IF(AND($G942="正式版",$H942="中医诊所"),IFERROR(T942/同类汇总数据!E$4,0),IF(AND($G942="正式版",$H942="口腔诊所"),IFERROR(T942/同类汇总数据!E$5,0),IF(AND($G942="检查版",$H942="中西医诊所"),IFERROR(T942/同类汇总数据!E$6,0),IF(AND($G942="检查版",$H942="中医诊所"),IFERROR(T942/同类汇总数据!E$7,0),IF(AND($G942="检查版",$H942="口腔诊所"),IFERROR(T942/同类汇总数据!E$8,0),IF(AND($G942="互联网版",$H942="中西医诊所"),IFERROR(T942/同类汇总数据!E$9,0),IF(AND($G942="互联网版",$H942="中医诊所"),IFERROR(T942/同类汇总数据!E$10,0),IF(AND($G942="互联网版",$H942="口腔诊所"),IFERROR(T942/同类汇总数据!E$11,0))))))))))</f>
        <v>0.493542074082598</v>
      </c>
      <c r="AG942" s="61">
        <f>IF(AND($G942="正式版",$H942="中西医诊所"),IFERROR(U942/同类汇总数据!F$3,0),IF(AND($G942="正式版",$H942="中医诊所"),IFERROR(U942/同类汇总数据!F$4,0),IF(AND($G942="正式版",$H942="口腔诊所"),IFERROR(U942/同类汇总数据!F$5,0),IF(AND($G942="检查版",$H942="中西医诊所"),IFERROR(U942/同类汇总数据!F$6,0),IF(AND($G942="检查版",$H942="中医诊所"),IFERROR(U942/同类汇总数据!F$7,0),IF(AND($G942="检查版",$H942="口腔诊所"),IFERROR(U942/同类汇总数据!F$8,0),IF(AND($G942="互联网版",$H942="中西医诊所"),IFERROR(U942/同类汇总数据!F$9,0),IF(AND($G942="互联网版",$H942="中医诊所"),IFERROR(U942/同类汇总数据!F$10,0),IF(AND($G942="互联网版",$H942="口腔诊所"),IFERROR(U942/同类汇总数据!F$11,0))))))))))</f>
        <v>0.454889103684568</v>
      </c>
      <c r="AH942" s="61">
        <f>IF(AND($G942="正式版",$H942="中西医诊所"),IFERROR(V942/同类汇总数据!G$3,0),IF(AND($G942="正式版",$H942="中医诊所"),IFERROR(V942/同类汇总数据!G$4,0),IF(AND($G942="正式版",$H942="口腔诊所"),IFERROR(V942/同类汇总数据!G$5,0),IF(AND($G942="检查版",$H942="中西医诊所"),IFERROR(V942/同类汇总数据!G$6,0),IF(AND($G942="检查版",$H942="中医诊所"),IFERROR(V942/同类汇总数据!G$7,0),IF(AND($G942="检查版",$H942="口腔诊所"),IFERROR(V942/同类汇总数据!G$8,0),IF(AND($G942="互联网版",$H942="中西医诊所"),IFERROR(V942/同类汇总数据!G$9,0),IF(AND($G942="互联网版",$H942="中医诊所"),IFERROR(V942/同类汇总数据!G$10,0),IF(AND($G942="互联网版",$H942="口腔诊所"),IFERROR(V942/同类汇总数据!G$11,0))))))))))</f>
        <v>0.074314081032074</v>
      </c>
      <c r="AI942" s="61">
        <f>IF(AND($G942="正式版",$H942="中西医诊所"),IFERROR(W942/同类汇总数据!H$3,0),IF(AND($G942="正式版",$H942="中医诊所"),IFERROR(W942/同类汇总数据!H$4,0),IF(AND($G942="正式版",$H942="口腔诊所"),IFERROR(W942/同类汇总数据!H$5,0),IF(AND($G942="检查版",$H942="中西医诊所"),IFERROR(W942/同类汇总数据!H$6,0),IF(AND($G942="检查版",$H942="中医诊所"),IFERROR(W942/同类汇总数据!H$7,0),IF(AND($G942="检查版",$H942="口腔诊所"),IFERROR(W942/同类汇总数据!H$8,0),IF(AND($G942="互联网版",$H942="中西医诊所"),IFERROR(W942/同类汇总数据!H$9,0),IF(AND($G942="互联网版",$H942="中医诊所"),IFERROR(W942/同类汇总数据!H$10,0),IF(AND($G942="互联网版",$H942="口腔诊所"),IFERROR(W942/同类汇总数据!H$11,0))))))))))</f>
        <v>0.26414821884856</v>
      </c>
      <c r="AJ942" s="61">
        <f>IF(AND($G942="正式版",$H942="中西医诊所"),IFERROR(X942/同类汇总数据!I$3,0),IF(AND($G942="正式版",$H942="中医诊所"),IFERROR(X942/同类汇总数据!I$4,0),IF(AND($G942="正式版",$H942="口腔诊所"),IFERROR(X942/同类汇总数据!I$5,0),IF(AND($G942="检查版",$H942="中西医诊所"),IFERROR(X942/同类汇总数据!I$6,0),IF(AND($G942="检查版",$H942="中医诊所"),IFERROR(X942/同类汇总数据!I$7,0),IF(AND($G942="检查版",$H942="口腔诊所"),IFERROR(X942/同类汇总数据!I$8,0),IF(AND($G942="互联网版",$H942="中西医诊所"),IFERROR(X942/同类汇总数据!I$9,0),IF(AND($G942="互联网版",$H942="中医诊所"),IFERROR(X942/同类汇总数据!I$10,0),IF(AND($G942="互联网版",$H942="口腔诊所"),IFERROR(X942/同类汇总数据!I$11,0))))))))))</f>
        <v>0.28466567033682</v>
      </c>
      <c r="AK942" s="61">
        <f>IF(AND($G942="正式版",$H942="中西医诊所"),IFERROR(Y942/同类汇总数据!J$3,0),IF(AND($G942="正式版",$H942="中医诊所"),IFERROR(Y942/同类汇总数据!J$4,0),IF(AND($G942="正式版",$H942="口腔诊所"),IFERROR(Y942/同类汇总数据!J$5,0),IF(AND($G942="检查版",$H942="中西医诊所"),IFERROR(Y942/同类汇总数据!J$6,0),IF(AND($G942="检查版",$H942="中医诊所"),IFERROR(Y942/同类汇总数据!J$7,0),IF(AND($G942="检查版",$H942="口腔诊所"),IFERROR(Y942/同类汇总数据!J$8,0),IF(AND($G942="互联网版",$H942="中西医诊所"),IFERROR(Y942/同类汇总数据!J$9,0),IF(AND($G942="互联网版",$H942="中医诊所"),IFERROR(Y942/同类汇总数据!J$10,0),IF(AND($G942="互联网版",$H942="口腔诊所"),IFERROR(Y942/同类汇总数据!J$11,0))))))))))</f>
        <v>0.248480691167867</v>
      </c>
      <c r="AL942" s="62" t="str">
        <f ca="1" t="shared" si="268"/>
        <v>-</v>
      </c>
      <c r="AM942" s="62" t="str">
        <f t="shared" si="269"/>
        <v>低于同行50%</v>
      </c>
      <c r="AN942" s="5" t="str">
        <f t="shared" si="270"/>
        <v>低于同行50%</v>
      </c>
      <c r="AO942" s="63">
        <f t="shared" si="261"/>
        <v>46104.3976388889</v>
      </c>
      <c r="AP942" s="5" t="str">
        <f t="shared" si="262"/>
        <v/>
      </c>
      <c r="AQ942" s="60">
        <v>45648.8639162269</v>
      </c>
    </row>
    <row r="943" ht="17" spans="1:43">
      <c r="A943" s="5">
        <f t="shared" si="271"/>
        <v>940</v>
      </c>
      <c r="B943" s="55" t="str">
        <f t="shared" si="265"/>
        <v>连续三月交易上升</v>
      </c>
      <c r="C943" s="2" t="str">
        <f t="shared" si="266"/>
        <v/>
      </c>
      <c r="D943" s="56" t="str">
        <f t="shared" si="267"/>
        <v>-</v>
      </c>
      <c r="E943" s="84" t="s">
        <v>2522</v>
      </c>
      <c r="F943" s="58">
        <v>45649.8030747801</v>
      </c>
      <c r="G943" s="59" t="s">
        <v>38</v>
      </c>
      <c r="H943" s="59" t="s">
        <v>63</v>
      </c>
      <c r="I943" s="59" t="s">
        <v>40</v>
      </c>
      <c r="J943" s="59" t="s">
        <v>280</v>
      </c>
      <c r="K943" s="59" t="s">
        <v>2523</v>
      </c>
      <c r="L943" s="59"/>
      <c r="M943" s="60">
        <v>46104.3633217593</v>
      </c>
      <c r="N943" s="60">
        <v>46103.6377342824</v>
      </c>
      <c r="O943" s="60"/>
      <c r="P943" s="60">
        <v>45967.6888312268</v>
      </c>
      <c r="Q943" s="60">
        <v>46103.6340109259</v>
      </c>
      <c r="R943" s="59">
        <v>16944.7</v>
      </c>
      <c r="S943" s="59">
        <v>72916.05</v>
      </c>
      <c r="T943" s="59">
        <v>195633.56</v>
      </c>
      <c r="U943" s="59">
        <v>175946.21</v>
      </c>
      <c r="V943" s="59">
        <v>26</v>
      </c>
      <c r="W943" s="59">
        <v>144</v>
      </c>
      <c r="X943" s="59">
        <v>331</v>
      </c>
      <c r="Y943" s="59">
        <v>309</v>
      </c>
      <c r="Z943" s="59">
        <v>799.0243378995</v>
      </c>
      <c r="AA943" s="59">
        <v>0.5241550483</v>
      </c>
      <c r="AB943" s="59">
        <v>-0.36108308</v>
      </c>
      <c r="AC943" s="59">
        <v>-0.0906518478</v>
      </c>
      <c r="AD943" s="61">
        <f>IF(AND($G943="正式版",$H943="中西医诊所"),IFERROR(R943/同类汇总数据!C$3,0),IF(AND($G943="正式版",$H943="中医诊所"),IFERROR(R943/同类汇总数据!C$4,0),IF(AND($G943="正式版",$H943="口腔诊所"),IFERROR(R943/同类汇总数据!C$5,0),IF(AND($G943="检查版",$H943="中西医诊所"),IFERROR(R943/同类汇总数据!C$6,0),IF(AND($G943="检查版",$H943="中医诊所"),IFERROR(R943/同类汇总数据!C$7,0),IF(AND($G943="检查版",$H943="口腔诊所"),IFERROR(R943/同类汇总数据!C$8,0),IF(AND($G943="互联网版",$H943="中西医诊所"),IFERROR(R943/同类汇总数据!C$9,0),IF(AND($G943="互联网版",$H943="中医诊所"),IFERROR(R943/同类汇总数据!C$10,0),IF(AND($G943="互联网版",$H943="口腔诊所"),IFERROR(R943/同类汇总数据!C$11,0))))))))))</f>
        <v>1.69488626336301</v>
      </c>
      <c r="AE943" s="61">
        <f>IF(AND($G943="正式版",$H943="中西医诊所"),IFERROR(S943/同类汇总数据!D$3,0),IF(AND($G943="正式版",$H943="中医诊所"),IFERROR(S943/同类汇总数据!D$4,0),IF(AND($G943="正式版",$H943="口腔诊所"),IFERROR(S943/同类汇总数据!D$5,0),IF(AND($G943="检查版",$H943="中西医诊所"),IFERROR(S943/同类汇总数据!D$6,0),IF(AND($G943="检查版",$H943="中医诊所"),IFERROR(S943/同类汇总数据!D$7,0),IF(AND($G943="检查版",$H943="口腔诊所"),IFERROR(S943/同类汇总数据!D$8,0),IF(AND($G943="互联网版",$H943="中西医诊所"),IFERROR(S943/同类汇总数据!D$9,0),IF(AND($G943="互联网版",$H943="中医诊所"),IFERROR(S943/同类汇总数据!D$10,0),IF(AND($G943="互联网版",$H943="口腔诊所"),IFERROR(S943/同类汇总数据!D$11,0))))))))))</f>
        <v>1.67890100756251</v>
      </c>
      <c r="AF943" s="61">
        <f>IF(AND($G943="正式版",$H943="中西医诊所"),IFERROR(T943/同类汇总数据!E$3,0),IF(AND($G943="正式版",$H943="中医诊所"),IFERROR(T943/同类汇总数据!E$4,0),IF(AND($G943="正式版",$H943="口腔诊所"),IFERROR(T943/同类汇总数据!E$5,0),IF(AND($G943="检查版",$H943="中西医诊所"),IFERROR(T943/同类汇总数据!E$6,0),IF(AND($G943="检查版",$H943="中医诊所"),IFERROR(T943/同类汇总数据!E$7,0),IF(AND($G943="检查版",$H943="口腔诊所"),IFERROR(T943/同类汇总数据!E$8,0),IF(AND($G943="互联网版",$H943="中西医诊所"),IFERROR(T943/同类汇总数据!E$9,0),IF(AND($G943="互联网版",$H943="中医诊所"),IFERROR(T943/同类汇总数据!E$10,0),IF(AND($G943="互联网版",$H943="口腔诊所"),IFERROR(T943/同类汇总数据!E$11,0))))))))))</f>
        <v>1.76457943650145</v>
      </c>
      <c r="AG943" s="61">
        <f>IF(AND($G943="正式版",$H943="中西医诊所"),IFERROR(U943/同类汇总数据!F$3,0),IF(AND($G943="正式版",$H943="中医诊所"),IFERROR(U943/同类汇总数据!F$4,0),IF(AND($G943="正式版",$H943="口腔诊所"),IFERROR(U943/同类汇总数据!F$5,0),IF(AND($G943="检查版",$H943="中西医诊所"),IFERROR(U943/同类汇总数据!F$6,0),IF(AND($G943="检查版",$H943="中医诊所"),IFERROR(U943/同类汇总数据!F$7,0),IF(AND($G943="检查版",$H943="口腔诊所"),IFERROR(U943/同类汇总数据!F$8,0),IF(AND($G943="互联网版",$H943="中西医诊所"),IFERROR(U943/同类汇总数据!F$9,0),IF(AND($G943="互联网版",$H943="中医诊所"),IFERROR(U943/同类汇总数据!F$10,0),IF(AND($G943="互联网版",$H943="口腔诊所"),IFERROR(U943/同类汇总数据!F$11,0))))))))))</f>
        <v>1.76125864886417</v>
      </c>
      <c r="AH943" s="61">
        <f>IF(AND($G943="正式版",$H943="中西医诊所"),IFERROR(V943/同类汇总数据!G$3,0),IF(AND($G943="正式版",$H943="中医诊所"),IFERROR(V943/同类汇总数据!G$4,0),IF(AND($G943="正式版",$H943="口腔诊所"),IFERROR(V943/同类汇总数据!G$5,0),IF(AND($G943="检查版",$H943="中西医诊所"),IFERROR(V943/同类汇总数据!G$6,0),IF(AND($G943="检查版",$H943="中医诊所"),IFERROR(V943/同类汇总数据!G$7,0),IF(AND($G943="检查版",$H943="口腔诊所"),IFERROR(V943/同类汇总数据!G$8,0),IF(AND($G943="互联网版",$H943="中西医诊所"),IFERROR(V943/同类汇总数据!G$9,0),IF(AND($G943="互联网版",$H943="中医诊所"),IFERROR(V943/同类汇总数据!G$10,0),IF(AND($G943="互联网版",$H943="口腔诊所"),IFERROR(V943/同类汇总数据!G$11,0))))))))))</f>
        <v>1.93216610683392</v>
      </c>
      <c r="AI943" s="61">
        <f>IF(AND($G943="正式版",$H943="中西医诊所"),IFERROR(W943/同类汇总数据!H$3,0),IF(AND($G943="正式版",$H943="中医诊所"),IFERROR(W943/同类汇总数据!H$4,0),IF(AND($G943="正式版",$H943="口腔诊所"),IFERROR(W943/同类汇总数据!H$5,0),IF(AND($G943="检查版",$H943="中西医诊所"),IFERROR(W943/同类汇总数据!H$6,0),IF(AND($G943="检查版",$H943="中医诊所"),IFERROR(W943/同类汇总数据!H$7,0),IF(AND($G943="检查版",$H943="口腔诊所"),IFERROR(W943/同类汇总数据!H$8,0),IF(AND($G943="互联网版",$H943="中西医诊所"),IFERROR(W943/同类汇总数据!H$9,0),IF(AND($G943="互联网版",$H943="中医诊所"),IFERROR(W943/同类汇总数据!H$10,0),IF(AND($G943="互联网版",$H943="口腔诊所"),IFERROR(W943/同类汇总数据!H$11,0))))))))))</f>
        <v>2.53582290094618</v>
      </c>
      <c r="AJ943" s="61">
        <f>IF(AND($G943="正式版",$H943="中西医诊所"),IFERROR(X943/同类汇总数据!I$3,0),IF(AND($G943="正式版",$H943="中医诊所"),IFERROR(X943/同类汇总数据!I$4,0),IF(AND($G943="正式版",$H943="口腔诊所"),IFERROR(X943/同类汇总数据!I$5,0),IF(AND($G943="检查版",$H943="中西医诊所"),IFERROR(X943/同类汇总数据!I$6,0),IF(AND($G943="检查版",$H943="中医诊所"),IFERROR(X943/同类汇总数据!I$7,0),IF(AND($G943="检查版",$H943="口腔诊所"),IFERROR(X943/同类汇总数据!I$8,0),IF(AND($G943="互联网版",$H943="中西医诊所"),IFERROR(X943/同类汇总数据!I$9,0),IF(AND($G943="互联网版",$H943="中医诊所"),IFERROR(X943/同类汇总数据!I$10,0),IF(AND($G943="互联网版",$H943="口腔诊所"),IFERROR(X943/同类汇总数据!I$11,0))))))))))</f>
        <v>2.24343659241637</v>
      </c>
      <c r="AK943" s="61">
        <f>IF(AND($G943="正式版",$H943="中西医诊所"),IFERROR(Y943/同类汇总数据!J$3,0),IF(AND($G943="正式版",$H943="中医诊所"),IFERROR(Y943/同类汇总数据!J$4,0),IF(AND($G943="正式版",$H943="口腔诊所"),IFERROR(Y943/同类汇总数据!J$5,0),IF(AND($G943="检查版",$H943="中西医诊所"),IFERROR(Y943/同类汇总数据!J$6,0),IF(AND($G943="检查版",$H943="中医诊所"),IFERROR(Y943/同类汇总数据!J$7,0),IF(AND($G943="检查版",$H943="口腔诊所"),IFERROR(Y943/同类汇总数据!J$8,0),IF(AND($G943="互联网版",$H943="中西医诊所"),IFERROR(Y943/同类汇总数据!J$9,0),IF(AND($G943="互联网版",$H943="中医诊所"),IFERROR(Y943/同类汇总数据!J$10,0),IF(AND($G943="互联网版",$H943="口腔诊所"),IFERROR(Y943/同类汇总数据!J$11,0))))))))))</f>
        <v>2.32668283548093</v>
      </c>
      <c r="AL943" s="62" t="str">
        <f ca="1" t="shared" si="268"/>
        <v>-</v>
      </c>
      <c r="AM943" s="62" t="str">
        <f t="shared" si="269"/>
        <v>高于同行150%</v>
      </c>
      <c r="AN943" s="5" t="str">
        <f t="shared" si="270"/>
        <v>高于同行100%</v>
      </c>
      <c r="AO943" s="63">
        <f t="shared" si="261"/>
        <v>46104.3633217593</v>
      </c>
      <c r="AP943" s="5" t="str">
        <f t="shared" si="262"/>
        <v/>
      </c>
      <c r="AQ943" s="60">
        <v>45648.8651943981</v>
      </c>
    </row>
    <row r="944" ht="17" spans="1:43">
      <c r="A944" s="5">
        <f t="shared" si="271"/>
        <v>941</v>
      </c>
      <c r="B944" s="55" t="str">
        <f t="shared" si="265"/>
        <v>连续三月交易上升</v>
      </c>
      <c r="C944" s="2" t="str">
        <f t="shared" si="266"/>
        <v/>
      </c>
      <c r="D944" s="56" t="str">
        <f t="shared" si="267"/>
        <v>-</v>
      </c>
      <c r="E944" s="84" t="s">
        <v>2524</v>
      </c>
      <c r="F944" s="58">
        <v>45649.804096713</v>
      </c>
      <c r="G944" s="59" t="s">
        <v>38</v>
      </c>
      <c r="H944" s="59" t="s">
        <v>63</v>
      </c>
      <c r="I944" s="59" t="s">
        <v>40</v>
      </c>
      <c r="J944" s="59" t="s">
        <v>280</v>
      </c>
      <c r="K944" s="59" t="s">
        <v>2525</v>
      </c>
      <c r="L944" s="59"/>
      <c r="M944" s="60">
        <v>46104.3573842593</v>
      </c>
      <c r="N944" s="60">
        <v>46103.6843258681</v>
      </c>
      <c r="O944" s="60"/>
      <c r="P944" s="60">
        <v>46006.7010351042</v>
      </c>
      <c r="Q944" s="60">
        <v>46103.4562328125</v>
      </c>
      <c r="R944" s="59">
        <v>10498</v>
      </c>
      <c r="S944" s="59">
        <v>34809</v>
      </c>
      <c r="T944" s="59">
        <v>78850</v>
      </c>
      <c r="U944" s="59">
        <v>73693</v>
      </c>
      <c r="V944" s="59">
        <v>12</v>
      </c>
      <c r="W944" s="59">
        <v>56</v>
      </c>
      <c r="X944" s="59">
        <v>137</v>
      </c>
      <c r="Y944" s="59">
        <v>123</v>
      </c>
      <c r="Z944" s="59">
        <v>652.1504424779</v>
      </c>
      <c r="AA944" s="59">
        <v>1.292629915</v>
      </c>
      <c r="AB944" s="59">
        <v>-0.4738720632</v>
      </c>
      <c r="AC944" s="59">
        <v>-0.3946043467</v>
      </c>
      <c r="AD944" s="61">
        <f>IF(AND($G944="正式版",$H944="中西医诊所"),IFERROR(R944/同类汇总数据!C$3,0),IF(AND($G944="正式版",$H944="中医诊所"),IFERROR(R944/同类汇总数据!C$4,0),IF(AND($G944="正式版",$H944="口腔诊所"),IFERROR(R944/同类汇总数据!C$5,0),IF(AND($G944="检查版",$H944="中西医诊所"),IFERROR(R944/同类汇总数据!C$6,0),IF(AND($G944="检查版",$H944="中医诊所"),IFERROR(R944/同类汇总数据!C$7,0),IF(AND($G944="检查版",$H944="口腔诊所"),IFERROR(R944/同类汇总数据!C$8,0),IF(AND($G944="互联网版",$H944="中西医诊所"),IFERROR(R944/同类汇总数据!C$9,0),IF(AND($G944="互联网版",$H944="中医诊所"),IFERROR(R944/同类汇总数据!C$10,0),IF(AND($G944="互联网版",$H944="口腔诊所"),IFERROR(R944/同类汇总数据!C$11,0))))))))))</f>
        <v>1.050057893783</v>
      </c>
      <c r="AE944" s="61">
        <f>IF(AND($G944="正式版",$H944="中西医诊所"),IFERROR(S944/同类汇总数据!D$3,0),IF(AND($G944="正式版",$H944="中医诊所"),IFERROR(S944/同类汇总数据!D$4,0),IF(AND($G944="正式版",$H944="口腔诊所"),IFERROR(S944/同类汇总数据!D$5,0),IF(AND($G944="检查版",$H944="中西医诊所"),IFERROR(S944/同类汇总数据!D$6,0),IF(AND($G944="检查版",$H944="中医诊所"),IFERROR(S944/同类汇总数据!D$7,0),IF(AND($G944="检查版",$H944="口腔诊所"),IFERROR(S944/同类汇总数据!D$8,0),IF(AND($G944="互联网版",$H944="中西医诊所"),IFERROR(S944/同类汇总数据!D$9,0),IF(AND($G944="互联网版",$H944="中医诊所"),IFERROR(S944/同类汇总数据!D$10,0),IF(AND($G944="互联网版",$H944="口腔诊所"),IFERROR(S944/同类汇总数据!D$11,0))))))))))</f>
        <v>0.801481500605745</v>
      </c>
      <c r="AF944" s="61">
        <f>IF(AND($G944="正式版",$H944="中西医诊所"),IFERROR(T944/同类汇总数据!E$3,0),IF(AND($G944="正式版",$H944="中医诊所"),IFERROR(T944/同类汇总数据!E$4,0),IF(AND($G944="正式版",$H944="口腔诊所"),IFERROR(T944/同类汇总数据!E$5,0),IF(AND($G944="检查版",$H944="中西医诊所"),IFERROR(T944/同类汇总数据!E$6,0),IF(AND($G944="检查版",$H944="中医诊所"),IFERROR(T944/同类汇总数据!E$7,0),IF(AND($G944="检查版",$H944="口腔诊所"),IFERROR(T944/同类汇总数据!E$8,0),IF(AND($G944="互联网版",$H944="中西医诊所"),IFERROR(T944/同类汇总数据!E$9,0),IF(AND($G944="互联网版",$H944="中医诊所"),IFERROR(T944/同类汇总数据!E$10,0),IF(AND($G944="互联网版",$H944="口腔诊所"),IFERROR(T944/同类汇总数据!E$11,0))))))))))</f>
        <v>0.711212782551926</v>
      </c>
      <c r="AG944" s="61">
        <f>IF(AND($G944="正式版",$H944="中西医诊所"),IFERROR(U944/同类汇总数据!F$3,0),IF(AND($G944="正式版",$H944="中医诊所"),IFERROR(U944/同类汇总数据!F$4,0),IF(AND($G944="正式版",$H944="口腔诊所"),IFERROR(U944/同类汇总数据!F$5,0),IF(AND($G944="检查版",$H944="中西医诊所"),IFERROR(U944/同类汇总数据!F$6,0),IF(AND($G944="检查版",$H944="中医诊所"),IFERROR(U944/同类汇总数据!F$7,0),IF(AND($G944="检查版",$H944="口腔诊所"),IFERROR(U944/同类汇总数据!F$8,0),IF(AND($G944="互联网版",$H944="中西医诊所"),IFERROR(U944/同类汇总数据!F$9,0),IF(AND($G944="互联网版",$H944="中医诊所"),IFERROR(U944/同类汇总数据!F$10,0),IF(AND($G944="互联网版",$H944="口腔诊所"),IFERROR(U944/同类汇总数据!F$11,0))))))))))</f>
        <v>0.737682463354838</v>
      </c>
      <c r="AH944" s="61">
        <f>IF(AND($G944="正式版",$H944="中西医诊所"),IFERROR(V944/同类汇总数据!G$3,0),IF(AND($G944="正式版",$H944="中医诊所"),IFERROR(V944/同类汇总数据!G$4,0),IF(AND($G944="正式版",$H944="口腔诊所"),IFERROR(V944/同类汇总数据!G$5,0),IF(AND($G944="检查版",$H944="中西医诊所"),IFERROR(V944/同类汇总数据!G$6,0),IF(AND($G944="检查版",$H944="中医诊所"),IFERROR(V944/同类汇总数据!G$7,0),IF(AND($G944="检查版",$H944="口腔诊所"),IFERROR(V944/同类汇总数据!G$8,0),IF(AND($G944="互联网版",$H944="中西医诊所"),IFERROR(V944/同类汇总数据!G$9,0),IF(AND($G944="互联网版",$H944="中医诊所"),IFERROR(V944/同类汇总数据!G$10,0),IF(AND($G944="互联网版",$H944="口腔诊所"),IFERROR(V944/同类汇总数据!G$11,0))))))))))</f>
        <v>0.891768972384888</v>
      </c>
      <c r="AI944" s="61">
        <f>IF(AND($G944="正式版",$H944="中西医诊所"),IFERROR(W944/同类汇总数据!H$3,0),IF(AND($G944="正式版",$H944="中医诊所"),IFERROR(W944/同类汇总数据!H$4,0),IF(AND($G944="正式版",$H944="口腔诊所"),IFERROR(W944/同类汇总数据!H$5,0),IF(AND($G944="检查版",$H944="中西医诊所"),IFERROR(W944/同类汇总数据!H$6,0),IF(AND($G944="检查版",$H944="中医诊所"),IFERROR(W944/同类汇总数据!H$7,0),IF(AND($G944="检查版",$H944="口腔诊所"),IFERROR(W944/同类汇总数据!H$8,0),IF(AND($G944="互联网版",$H944="中西医诊所"),IFERROR(W944/同类汇总数据!H$9,0),IF(AND($G944="互联网版",$H944="中医诊所"),IFERROR(W944/同类汇总数据!H$10,0),IF(AND($G944="互联网版",$H944="口腔诊所"),IFERROR(W944/同类汇总数据!H$11,0))))))))))</f>
        <v>0.986153350367958</v>
      </c>
      <c r="AJ944" s="61">
        <f>IF(AND($G944="正式版",$H944="中西医诊所"),IFERROR(X944/同类汇总数据!I$3,0),IF(AND($G944="正式版",$H944="中医诊所"),IFERROR(X944/同类汇总数据!I$4,0),IF(AND($G944="正式版",$H944="口腔诊所"),IFERROR(X944/同类汇总数据!I$5,0),IF(AND($G944="检查版",$H944="中西医诊所"),IFERROR(X944/同类汇总数据!I$6,0),IF(AND($G944="检查版",$H944="中医诊所"),IFERROR(X944/同类汇总数据!I$7,0),IF(AND($G944="检查版",$H944="口腔诊所"),IFERROR(X944/同类汇总数据!I$8,0),IF(AND($G944="互联网版",$H944="中西医诊所"),IFERROR(X944/同类汇总数据!I$9,0),IF(AND($G944="互联网版",$H944="中医诊所"),IFERROR(X944/同类汇总数据!I$10,0),IF(AND($G944="互联网版",$H944="口腔诊所"),IFERROR(X944/同类汇总数据!I$11,0))))))))))</f>
        <v>0.928552305622486</v>
      </c>
      <c r="AK944" s="61">
        <f>IF(AND($G944="正式版",$H944="中西医诊所"),IFERROR(Y944/同类汇总数据!J$3,0),IF(AND($G944="正式版",$H944="中医诊所"),IFERROR(Y944/同类汇总数据!J$4,0),IF(AND($G944="正式版",$H944="口腔诊所"),IFERROR(Y944/同类汇总数据!J$5,0),IF(AND($G944="检查版",$H944="中西医诊所"),IFERROR(Y944/同类汇总数据!J$6,0),IF(AND($G944="检查版",$H944="中医诊所"),IFERROR(Y944/同类汇总数据!J$7,0),IF(AND($G944="检查版",$H944="口腔诊所"),IFERROR(Y944/同类汇总数据!J$8,0),IF(AND($G944="互联网版",$H944="中西医诊所"),IFERROR(Y944/同类汇总数据!J$9,0),IF(AND($G944="互联网版",$H944="中医诊所"),IFERROR(Y944/同类汇总数据!J$10,0),IF(AND($G944="互联网版",$H944="口腔诊所"),IFERROR(Y944/同类汇总数据!J$11,0))))))))))</f>
        <v>0.926155303443867</v>
      </c>
      <c r="AL944" s="62" t="str">
        <f ca="1" t="shared" si="268"/>
        <v>-</v>
      </c>
      <c r="AM944" s="62" t="str">
        <f t="shared" si="269"/>
        <v/>
      </c>
      <c r="AN944" s="5" t="str">
        <f t="shared" si="270"/>
        <v/>
      </c>
      <c r="AO944" s="63">
        <f t="shared" si="261"/>
        <v>46104.3573842593</v>
      </c>
      <c r="AP944" s="5" t="str">
        <f t="shared" si="262"/>
        <v/>
      </c>
      <c r="AQ944" s="60">
        <v>45649.7959757639</v>
      </c>
    </row>
    <row r="945" ht="17" spans="1:43">
      <c r="A945" s="5">
        <f t="shared" si="271"/>
        <v>942</v>
      </c>
      <c r="B945" s="55" t="str">
        <f t="shared" si="265"/>
        <v>连续三月交易上升</v>
      </c>
      <c r="C945" s="2" t="str">
        <f t="shared" si="266"/>
        <v/>
      </c>
      <c r="D945" s="56" t="str">
        <f t="shared" si="267"/>
        <v>-</v>
      </c>
      <c r="E945" s="84" t="s">
        <v>2526</v>
      </c>
      <c r="F945" s="58">
        <v>45649.8055772222</v>
      </c>
      <c r="G945" s="59" t="s">
        <v>38</v>
      </c>
      <c r="H945" s="59" t="s">
        <v>63</v>
      </c>
      <c r="I945" s="59" t="s">
        <v>40</v>
      </c>
      <c r="J945" s="59" t="s">
        <v>280</v>
      </c>
      <c r="K945" s="59" t="s">
        <v>2527</v>
      </c>
      <c r="L945" s="59" t="s">
        <v>2528</v>
      </c>
      <c r="M945" s="60">
        <v>46104.3836342593</v>
      </c>
      <c r="N945" s="60">
        <v>46103.6697444676</v>
      </c>
      <c r="O945" s="60">
        <v>46103.6692785417</v>
      </c>
      <c r="P945" s="60">
        <v>46084.4729274306</v>
      </c>
      <c r="Q945" s="60">
        <v>46104.3846665162</v>
      </c>
      <c r="R945" s="59">
        <v>1520</v>
      </c>
      <c r="S945" s="59">
        <v>11690</v>
      </c>
      <c r="T945" s="59">
        <v>26580</v>
      </c>
      <c r="U945" s="59">
        <v>22280</v>
      </c>
      <c r="V945" s="59">
        <v>7</v>
      </c>
      <c r="W945" s="59">
        <v>29</v>
      </c>
      <c r="X945" s="59">
        <v>65</v>
      </c>
      <c r="Y945" s="59">
        <v>55</v>
      </c>
      <c r="Z945" s="59">
        <v>474.0425531915</v>
      </c>
      <c r="AA945" s="59">
        <v>2.0128865979</v>
      </c>
      <c r="AB945" s="59">
        <v>-0.6475930972</v>
      </c>
      <c r="AC945" s="59">
        <v>-0.3602556653</v>
      </c>
      <c r="AD945" s="61">
        <f>IF(AND($G945="正式版",$H945="中西医诊所"),IFERROR(R945/同类汇总数据!C$3,0),IF(AND($G945="正式版",$H945="中医诊所"),IFERROR(R945/同类汇总数据!C$4,0),IF(AND($G945="正式版",$H945="口腔诊所"),IFERROR(R945/同类汇总数据!C$5,0),IF(AND($G945="检查版",$H945="中西医诊所"),IFERROR(R945/同类汇总数据!C$6,0),IF(AND($G945="检查版",$H945="中医诊所"),IFERROR(R945/同类汇总数据!C$7,0),IF(AND($G945="检查版",$H945="口腔诊所"),IFERROR(R945/同类汇总数据!C$8,0),IF(AND($G945="互联网版",$H945="中西医诊所"),IFERROR(R945/同类汇总数据!C$9,0),IF(AND($G945="互联网版",$H945="中医诊所"),IFERROR(R945/同类汇总数据!C$10,0),IF(AND($G945="互联网版",$H945="口腔诊所"),IFERROR(R945/同类汇总数据!C$11,0))))))))))</f>
        <v>0.152037340307693</v>
      </c>
      <c r="AE945" s="61">
        <f>IF(AND($G945="正式版",$H945="中西医诊所"),IFERROR(S945/同类汇总数据!D$3,0),IF(AND($G945="正式版",$H945="中医诊所"),IFERROR(S945/同类汇总数据!D$4,0),IF(AND($G945="正式版",$H945="口腔诊所"),IFERROR(S945/同类汇总数据!D$5,0),IF(AND($G945="检查版",$H945="中西医诊所"),IFERROR(S945/同类汇总数据!D$6,0),IF(AND($G945="检查版",$H945="中医诊所"),IFERROR(S945/同类汇总数据!D$7,0),IF(AND($G945="检查版",$H945="口腔诊所"),IFERROR(S945/同类汇总数据!D$8,0),IF(AND($G945="互联网版",$H945="中西医诊所"),IFERROR(S945/同类汇总数据!D$9,0),IF(AND($G945="互联网版",$H945="中医诊所"),IFERROR(S945/同类汇总数据!D$10,0),IF(AND($G945="互联网版",$H945="口腔诊所"),IFERROR(S945/同类汇总数据!D$11,0))))))))))</f>
        <v>0.269163685888166</v>
      </c>
      <c r="AF945" s="61">
        <f>IF(AND($G945="正式版",$H945="中西医诊所"),IFERROR(T945/同类汇总数据!E$3,0),IF(AND($G945="正式版",$H945="中医诊所"),IFERROR(T945/同类汇总数据!E$4,0),IF(AND($G945="正式版",$H945="口腔诊所"),IFERROR(T945/同类汇总数据!E$5,0),IF(AND($G945="检查版",$H945="中西医诊所"),IFERROR(T945/同类汇总数据!E$6,0),IF(AND($G945="检查版",$H945="中医诊所"),IFERROR(T945/同类汇总数据!E$7,0),IF(AND($G945="检查版",$H945="口腔诊所"),IFERROR(T945/同类汇总数据!E$8,0),IF(AND($G945="互联网版",$H945="中西医诊所"),IFERROR(T945/同类汇总数据!E$9,0),IF(AND($G945="互联网版",$H945="中医诊所"),IFERROR(T945/同类汇总数据!E$10,0),IF(AND($G945="互联网版",$H945="口腔诊所"),IFERROR(T945/同类汇总数据!E$11,0))))))))))</f>
        <v>0.239746807358658</v>
      </c>
      <c r="AG945" s="61">
        <f>IF(AND($G945="正式版",$H945="中西医诊所"),IFERROR(U945/同类汇总数据!F$3,0),IF(AND($G945="正式版",$H945="中医诊所"),IFERROR(U945/同类汇总数据!F$4,0),IF(AND($G945="正式版",$H945="口腔诊所"),IFERROR(U945/同类汇总数据!F$5,0),IF(AND($G945="检查版",$H945="中西医诊所"),IFERROR(U945/同类汇总数据!F$6,0),IF(AND($G945="检查版",$H945="中医诊所"),IFERROR(U945/同类汇总数据!F$7,0),IF(AND($G945="检查版",$H945="口腔诊所"),IFERROR(U945/同类汇总数据!F$8,0),IF(AND($G945="互联网版",$H945="中西医诊所"),IFERROR(U945/同类汇总数据!F$9,0),IF(AND($G945="互联网版",$H945="中医诊所"),IFERROR(U945/同类汇总数据!F$10,0),IF(AND($G945="互联网版",$H945="口腔诊所"),IFERROR(U945/同类汇总数据!F$11,0))))))))))</f>
        <v>0.223027496282493</v>
      </c>
      <c r="AH945" s="61">
        <f>IF(AND($G945="正式版",$H945="中西医诊所"),IFERROR(V945/同类汇总数据!G$3,0),IF(AND($G945="正式版",$H945="中医诊所"),IFERROR(V945/同类汇总数据!G$4,0),IF(AND($G945="正式版",$H945="口腔诊所"),IFERROR(V945/同类汇总数据!G$5,0),IF(AND($G945="检查版",$H945="中西医诊所"),IFERROR(V945/同类汇总数据!G$6,0),IF(AND($G945="检查版",$H945="中医诊所"),IFERROR(V945/同类汇总数据!G$7,0),IF(AND($G945="检查版",$H945="口腔诊所"),IFERROR(V945/同类汇总数据!G$8,0),IF(AND($G945="互联网版",$H945="中西医诊所"),IFERROR(V945/同类汇总数据!G$9,0),IF(AND($G945="互联网版",$H945="中医诊所"),IFERROR(V945/同类汇总数据!G$10,0),IF(AND($G945="互联网版",$H945="口腔诊所"),IFERROR(V945/同类汇总数据!G$11,0))))))))))</f>
        <v>0.520198567224518</v>
      </c>
      <c r="AI945" s="61">
        <f>IF(AND($G945="正式版",$H945="中西医诊所"),IFERROR(W945/同类汇总数据!H$3,0),IF(AND($G945="正式版",$H945="中医诊所"),IFERROR(W945/同类汇总数据!H$4,0),IF(AND($G945="正式版",$H945="口腔诊所"),IFERROR(W945/同类汇总数据!H$5,0),IF(AND($G945="检查版",$H945="中西医诊所"),IFERROR(W945/同类汇总数据!H$6,0),IF(AND($G945="检查版",$H945="中医诊所"),IFERROR(W945/同类汇总数据!H$7,0),IF(AND($G945="检查版",$H945="口腔诊所"),IFERROR(W945/同类汇总数据!H$8,0),IF(AND($G945="互联网版",$H945="中西医诊所"),IFERROR(W945/同类汇总数据!H$9,0),IF(AND($G945="互联网版",$H945="中医诊所"),IFERROR(W945/同类汇总数据!H$10,0),IF(AND($G945="互联网版",$H945="口腔诊所"),IFERROR(W945/同类汇总数据!H$11,0))))))))))</f>
        <v>0.51068655644055</v>
      </c>
      <c r="AJ945" s="61">
        <f>IF(AND($G945="正式版",$H945="中西医诊所"),IFERROR(X945/同类汇总数据!I$3,0),IF(AND($G945="正式版",$H945="中医诊所"),IFERROR(X945/同类汇总数据!I$4,0),IF(AND($G945="正式版",$H945="口腔诊所"),IFERROR(X945/同类汇总数据!I$5,0),IF(AND($G945="检查版",$H945="中西医诊所"),IFERROR(X945/同类汇总数据!I$6,0),IF(AND($G945="检查版",$H945="中医诊所"),IFERROR(X945/同类汇总数据!I$7,0),IF(AND($G945="检查版",$H945="口腔诊所"),IFERROR(X945/同类汇总数据!I$8,0),IF(AND($G945="互联网版",$H945="中西医诊所"),IFERROR(X945/同类汇总数据!I$9,0),IF(AND($G945="互联网版",$H945="中医诊所"),IFERROR(X945/同类汇总数据!I$10,0),IF(AND($G945="互联网版",$H945="口腔诊所"),IFERROR(X945/同类汇总数据!I$11,0))))))))))</f>
        <v>0.440554013616508</v>
      </c>
      <c r="AK945" s="61">
        <f>IF(AND($G945="正式版",$H945="中西医诊所"),IFERROR(Y945/同类汇总数据!J$3,0),IF(AND($G945="正式版",$H945="中医诊所"),IFERROR(Y945/同类汇总数据!J$4,0),IF(AND($G945="正式版",$H945="口腔诊所"),IFERROR(Y945/同类汇总数据!J$5,0),IF(AND($G945="检查版",$H945="中西医诊所"),IFERROR(Y945/同类汇总数据!J$6,0),IF(AND($G945="检查版",$H945="中医诊所"),IFERROR(Y945/同类汇总数据!J$7,0),IF(AND($G945="检查版",$H945="口腔诊所"),IFERROR(Y945/同类汇总数据!J$8,0),IF(AND($G945="互联网版",$H945="中西医诊所"),IFERROR(Y945/同类汇总数据!J$9,0),IF(AND($G945="互联网版",$H945="中医诊所"),IFERROR(Y945/同类汇总数据!J$10,0),IF(AND($G945="互联网版",$H945="口腔诊所"),IFERROR(Y945/同类汇总数据!J$11,0))))))))))</f>
        <v>0.414134485279778</v>
      </c>
      <c r="AL945" s="62" t="str">
        <f ca="1" t="shared" si="268"/>
        <v>-</v>
      </c>
      <c r="AM945" s="62" t="str">
        <f t="shared" si="269"/>
        <v>低于同行50%</v>
      </c>
      <c r="AN945" s="5" t="str">
        <f t="shared" si="270"/>
        <v/>
      </c>
      <c r="AO945" s="63">
        <f t="shared" si="261"/>
        <v>46104.3846665162</v>
      </c>
      <c r="AP945" s="5" t="str">
        <f t="shared" si="262"/>
        <v/>
      </c>
      <c r="AQ945" s="60">
        <v>45649.7965192708</v>
      </c>
    </row>
    <row r="946" ht="17" spans="1:43">
      <c r="A946" s="5">
        <f t="shared" si="271"/>
        <v>943</v>
      </c>
      <c r="B946" s="55" t="str">
        <f t="shared" si="265"/>
        <v>连续三月交易上升</v>
      </c>
      <c r="C946" s="2" t="str">
        <f t="shared" si="266"/>
        <v/>
      </c>
      <c r="D946" s="56" t="str">
        <f t="shared" si="267"/>
        <v>-</v>
      </c>
      <c r="E946" s="84" t="s">
        <v>2529</v>
      </c>
      <c r="F946" s="58">
        <v>45649.8067271412</v>
      </c>
      <c r="G946" s="59" t="s">
        <v>38</v>
      </c>
      <c r="H946" s="59" t="s">
        <v>63</v>
      </c>
      <c r="I946" s="59" t="s">
        <v>40</v>
      </c>
      <c r="J946" s="59" t="s">
        <v>280</v>
      </c>
      <c r="K946" s="59" t="s">
        <v>2530</v>
      </c>
      <c r="L946" s="59"/>
      <c r="M946" s="60">
        <v>46103.5177893518</v>
      </c>
      <c r="N946" s="60">
        <v>46103.7116397801</v>
      </c>
      <c r="O946" s="60"/>
      <c r="P946" s="60">
        <v>46101.6970164468</v>
      </c>
      <c r="Q946" s="60">
        <v>46102.6385804282</v>
      </c>
      <c r="R946" s="59">
        <v>21180</v>
      </c>
      <c r="S946" s="59">
        <v>104910</v>
      </c>
      <c r="T946" s="59">
        <v>244300</v>
      </c>
      <c r="U946" s="59">
        <v>230550</v>
      </c>
      <c r="V946" s="59">
        <v>13</v>
      </c>
      <c r="W946" s="59">
        <v>89</v>
      </c>
      <c r="X946" s="59">
        <v>239</v>
      </c>
      <c r="Y946" s="59">
        <v>220</v>
      </c>
      <c r="Z946" s="85" t="s">
        <v>2531</v>
      </c>
      <c r="AA946" s="59">
        <v>0.8940241921</v>
      </c>
      <c r="AB946" s="59">
        <v>-0.3405952381</v>
      </c>
      <c r="AC946" s="59">
        <v>0.0730710271</v>
      </c>
      <c r="AD946" s="61">
        <f>IF(AND($G946="正式版",$H946="中西医诊所"),IFERROR(R946/同类汇总数据!C$3,0),IF(AND($G946="正式版",$H946="中医诊所"),IFERROR(R946/同类汇总数据!C$4,0),IF(AND($G946="正式版",$H946="口腔诊所"),IFERROR(R946/同类汇总数据!C$5,0),IF(AND($G946="检查版",$H946="中西医诊所"),IFERROR(R946/同类汇总数据!C$6,0),IF(AND($G946="检查版",$H946="中医诊所"),IFERROR(R946/同类汇总数据!C$7,0),IF(AND($G946="检查版",$H946="口腔诊所"),IFERROR(R946/同类汇总数据!C$8,0),IF(AND($G946="互联网版",$H946="中西医诊所"),IFERROR(R946/同类汇总数据!C$9,0),IF(AND($G946="互联网版",$H946="中医诊所"),IFERROR(R946/同类汇总数据!C$10,0),IF(AND($G946="互联网版",$H946="口腔诊所"),IFERROR(R946/同类汇总数据!C$11,0))))))))))</f>
        <v>2.11852030770851</v>
      </c>
      <c r="AE946" s="61">
        <f>IF(AND($G946="正式版",$H946="中西医诊所"),IFERROR(S946/同类汇总数据!D$3,0),IF(AND($G946="正式版",$H946="中医诊所"),IFERROR(S946/同类汇总数据!D$4,0),IF(AND($G946="正式版",$H946="口腔诊所"),IFERROR(S946/同类汇总数据!D$5,0),IF(AND($G946="检查版",$H946="中西医诊所"),IFERROR(S946/同类汇总数据!D$6,0),IF(AND($G946="检查版",$H946="中医诊所"),IFERROR(S946/同类汇总数据!D$7,0),IF(AND($G946="检查版",$H946="口腔诊所"),IFERROR(S946/同类汇总数据!D$8,0),IF(AND($G946="互联网版",$H946="中西医诊所"),IFERROR(S946/同类汇总数据!D$9,0),IF(AND($G946="互联网版",$H946="中医诊所"),IFERROR(S946/同类汇总数据!D$10,0),IF(AND($G946="互联网版",$H946="口腔诊所"),IFERROR(S946/同类汇总数据!D$11,0))))))))))</f>
        <v>2.41556563614435</v>
      </c>
      <c r="AF946" s="61">
        <f>IF(AND($G946="正式版",$H946="中西医诊所"),IFERROR(T946/同类汇总数据!E$3,0),IF(AND($G946="正式版",$H946="中医诊所"),IFERROR(T946/同类汇总数据!E$4,0),IF(AND($G946="正式版",$H946="口腔诊所"),IFERROR(T946/同类汇总数据!E$5,0),IF(AND($G946="检查版",$H946="中西医诊所"),IFERROR(T946/同类汇总数据!E$6,0),IF(AND($G946="检查版",$H946="中医诊所"),IFERROR(T946/同类汇总数据!E$7,0),IF(AND($G946="检查版",$H946="口腔诊所"),IFERROR(T946/同类汇总数据!E$8,0),IF(AND($G946="互联网版",$H946="中西医诊所"),IFERROR(T946/同类汇总数据!E$9,0),IF(AND($G946="互联网版",$H946="中医诊所"),IFERROR(T946/同类汇总数据!E$10,0),IF(AND($G946="互联网版",$H946="口腔诊所"),IFERROR(T946/同类汇总数据!E$11,0))))))))))</f>
        <v>2.20354195025283</v>
      </c>
      <c r="AG946" s="61">
        <f>IF(AND($G946="正式版",$H946="中西医诊所"),IFERROR(U946/同类汇总数据!F$3,0),IF(AND($G946="正式版",$H946="中医诊所"),IFERROR(U946/同类汇总数据!F$4,0),IF(AND($G946="正式版",$H946="口腔诊所"),IFERROR(U946/同类汇总数据!F$5,0),IF(AND($G946="检查版",$H946="中西医诊所"),IFERROR(U946/同类汇总数据!F$6,0),IF(AND($G946="检查版",$H946="中医诊所"),IFERROR(U946/同类汇总数据!F$7,0),IF(AND($G946="检查版",$H946="口腔诊所"),IFERROR(U946/同类汇总数据!F$8,0),IF(AND($G946="互联网版",$H946="中西医诊所"),IFERROR(U946/同类汇总数据!F$9,0),IF(AND($G946="互联网版",$H946="中医诊所"),IFERROR(U946/同类汇总数据!F$10,0),IF(AND($G946="互联网版",$H946="口腔诊所"),IFERROR(U946/同类汇总数据!F$11,0))))))))))</f>
        <v>2.30785409640614</v>
      </c>
      <c r="AH946" s="61">
        <f>IF(AND($G946="正式版",$H946="中西医诊所"),IFERROR(V946/同类汇总数据!G$3,0),IF(AND($G946="正式版",$H946="中医诊所"),IFERROR(V946/同类汇总数据!G$4,0),IF(AND($G946="正式版",$H946="口腔诊所"),IFERROR(V946/同类汇总数据!G$5,0),IF(AND($G946="检查版",$H946="中西医诊所"),IFERROR(V946/同类汇总数据!G$6,0),IF(AND($G946="检查版",$H946="中医诊所"),IFERROR(V946/同类汇总数据!G$7,0),IF(AND($G946="检查版",$H946="口腔诊所"),IFERROR(V946/同类汇总数据!G$8,0),IF(AND($G946="互联网版",$H946="中西医诊所"),IFERROR(V946/同类汇总数据!G$9,0),IF(AND($G946="互联网版",$H946="中医诊所"),IFERROR(V946/同类汇总数据!G$10,0),IF(AND($G946="互联网版",$H946="口腔诊所"),IFERROR(V946/同类汇总数据!G$11,0))))))))))</f>
        <v>0.966083053416961</v>
      </c>
      <c r="AI946" s="61">
        <f>IF(AND($G946="正式版",$H946="中西医诊所"),IFERROR(W946/同类汇总数据!H$3,0),IF(AND($G946="正式版",$H946="中医诊所"),IFERROR(W946/同类汇总数据!H$4,0),IF(AND($G946="正式版",$H946="口腔诊所"),IFERROR(W946/同类汇总数据!H$5,0),IF(AND($G946="检查版",$H946="中西医诊所"),IFERROR(W946/同类汇总数据!H$6,0),IF(AND($G946="检查版",$H946="中医诊所"),IFERROR(W946/同类汇总数据!H$7,0),IF(AND($G946="检查版",$H946="口腔诊所"),IFERROR(W946/同类汇总数据!H$8,0),IF(AND($G946="互联网版",$H946="中西医诊所"),IFERROR(W946/同类汇总数据!H$9,0),IF(AND($G946="互联网版",$H946="中医诊所"),IFERROR(W946/同类汇总数据!H$10,0),IF(AND($G946="互联网版",$H946="口腔诊所"),IFERROR(W946/同类汇总数据!H$11,0))))))))))</f>
        <v>1.56727943183479</v>
      </c>
      <c r="AJ946" s="61">
        <f>IF(AND($G946="正式版",$H946="中西医诊所"),IFERROR(X946/同类汇总数据!I$3,0),IF(AND($G946="正式版",$H946="中医诊所"),IFERROR(X946/同类汇总数据!I$4,0),IF(AND($G946="正式版",$H946="口腔诊所"),IFERROR(X946/同类汇总数据!I$5,0),IF(AND($G946="检查版",$H946="中西医诊所"),IFERROR(X946/同类汇总数据!I$6,0),IF(AND($G946="检查版",$H946="中医诊所"),IFERROR(X946/同类汇总数据!I$7,0),IF(AND($G946="检查版",$H946="口腔诊所"),IFERROR(X946/同类汇总数据!I$8,0),IF(AND($G946="互联网版",$H946="中西医诊所"),IFERROR(X946/同类汇总数据!I$9,0),IF(AND($G946="互联网版",$H946="中医诊所"),IFERROR(X946/同类汇总数据!I$10,0),IF(AND($G946="互联网版",$H946="口腔诊所"),IFERROR(X946/同类汇总数据!I$11,0))))))))))</f>
        <v>1.61988321929762</v>
      </c>
      <c r="AK946" s="61">
        <f>IF(AND($G946="正式版",$H946="中西医诊所"),IFERROR(Y946/同类汇总数据!J$3,0),IF(AND($G946="正式版",$H946="中医诊所"),IFERROR(Y946/同类汇总数据!J$4,0),IF(AND($G946="正式版",$H946="口腔诊所"),IFERROR(Y946/同类汇总数据!J$5,0),IF(AND($G946="检查版",$H946="中西医诊所"),IFERROR(Y946/同类汇总数据!J$6,0),IF(AND($G946="检查版",$H946="中医诊所"),IFERROR(Y946/同类汇总数据!J$7,0),IF(AND($G946="检查版",$H946="口腔诊所"),IFERROR(Y946/同类汇总数据!J$8,0),IF(AND($G946="互联网版",$H946="中西医诊所"),IFERROR(Y946/同类汇总数据!J$9,0),IF(AND($G946="互联网版",$H946="中医诊所"),IFERROR(Y946/同类汇总数据!J$10,0),IF(AND($G946="互联网版",$H946="口腔诊所"),IFERROR(Y946/同类汇总数据!J$11,0))))))))))</f>
        <v>1.65653794111911</v>
      </c>
      <c r="AL946" s="62" t="str">
        <f ca="1" t="shared" si="268"/>
        <v>-</v>
      </c>
      <c r="AM946" s="62" t="str">
        <f t="shared" si="269"/>
        <v>高于同行100%</v>
      </c>
      <c r="AN946" s="5" t="str">
        <f t="shared" si="270"/>
        <v>高于同行150%</v>
      </c>
      <c r="AO946" s="63">
        <f t="shared" si="261"/>
        <v>46103.7116397801</v>
      </c>
      <c r="AP946" s="5" t="str">
        <f t="shared" si="262"/>
        <v/>
      </c>
      <c r="AQ946" s="60">
        <v>45649.7982078588</v>
      </c>
    </row>
    <row r="947" ht="17" spans="1:43">
      <c r="A947" s="5">
        <f t="shared" si="271"/>
        <v>944</v>
      </c>
      <c r="B947" s="55" t="str">
        <f t="shared" si="265"/>
        <v>交易波动较大</v>
      </c>
      <c r="C947" s="2" t="str">
        <f t="shared" si="266"/>
        <v/>
      </c>
      <c r="D947" s="56" t="str">
        <f t="shared" si="267"/>
        <v>-</v>
      </c>
      <c r="E947" s="84" t="s">
        <v>2532</v>
      </c>
      <c r="F947" s="58">
        <v>45650.7815202662</v>
      </c>
      <c r="G947" s="59" t="s">
        <v>38</v>
      </c>
      <c r="H947" s="59" t="s">
        <v>63</v>
      </c>
      <c r="I947" s="59" t="s">
        <v>40</v>
      </c>
      <c r="J947" s="59" t="s">
        <v>102</v>
      </c>
      <c r="K947" s="59" t="s">
        <v>2533</v>
      </c>
      <c r="L947" s="59"/>
      <c r="M947" s="60">
        <v>46103.4892013889</v>
      </c>
      <c r="N947" s="60">
        <v>46103.4906487384</v>
      </c>
      <c r="O947" s="60">
        <v>46103.4903108218</v>
      </c>
      <c r="P947" s="60">
        <v>45847.4476124769</v>
      </c>
      <c r="Q947" s="60">
        <v>46100.6572839583</v>
      </c>
      <c r="R947" s="59">
        <v>770</v>
      </c>
      <c r="S947" s="59">
        <v>3984</v>
      </c>
      <c r="T947" s="59">
        <v>18246</v>
      </c>
      <c r="U947" s="59">
        <v>13270</v>
      </c>
      <c r="V947" s="59">
        <v>3</v>
      </c>
      <c r="W947" s="59">
        <v>11</v>
      </c>
      <c r="X947" s="59">
        <v>25</v>
      </c>
      <c r="Y947" s="59">
        <v>22</v>
      </c>
      <c r="Z947" s="59">
        <v>829.375</v>
      </c>
      <c r="AA947" s="59">
        <v>-0.0201672405</v>
      </c>
      <c r="AB947" s="59">
        <v>-0.6012161632</v>
      </c>
      <c r="AC947" s="59">
        <v>0.3759784076</v>
      </c>
      <c r="AD947" s="61">
        <f>IF(AND($G947="正式版",$H947="中西医诊所"),IFERROR(R947/同类汇总数据!C$3,0),IF(AND($G947="正式版",$H947="中医诊所"),IFERROR(R947/同类汇总数据!C$4,0),IF(AND($G947="正式版",$H947="口腔诊所"),IFERROR(R947/同类汇总数据!C$5,0),IF(AND($G947="检查版",$H947="中西医诊所"),IFERROR(R947/同类汇总数据!C$6,0),IF(AND($G947="检查版",$H947="中医诊所"),IFERROR(R947/同类汇总数据!C$7,0),IF(AND($G947="检查版",$H947="口腔诊所"),IFERROR(R947/同类汇总数据!C$8,0),IF(AND($G947="互联网版",$H947="中西医诊所"),IFERROR(R947/同类汇总数据!C$9,0),IF(AND($G947="互联网版",$H947="中医诊所"),IFERROR(R947/同类汇总数据!C$10,0),IF(AND($G947="互联网版",$H947="口腔诊所"),IFERROR(R947/同类汇总数据!C$11,0))))))))))</f>
        <v>0.0770189158137656</v>
      </c>
      <c r="AE947" s="61">
        <f>IF(AND($G947="正式版",$H947="中西医诊所"),IFERROR(S947/同类汇总数据!D$3,0),IF(AND($G947="正式版",$H947="中医诊所"),IFERROR(S947/同类汇总数据!D$4,0),IF(AND($G947="正式版",$H947="口腔诊所"),IFERROR(S947/同类汇总数据!D$5,0),IF(AND($G947="检查版",$H947="中西医诊所"),IFERROR(S947/同类汇总数据!D$6,0),IF(AND($G947="检查版",$H947="中医诊所"),IFERROR(S947/同类汇总数据!D$7,0),IF(AND($G947="检查版",$H947="口腔诊所"),IFERROR(S947/同类汇总数据!D$8,0),IF(AND($G947="互联网版",$H947="中西医诊所"),IFERROR(S947/同类汇总数据!D$9,0),IF(AND($G947="互联网版",$H947="中医诊所"),IFERROR(S947/同类汇总数据!D$10,0),IF(AND($G947="互联网版",$H947="口腔诊所"),IFERROR(S947/同类汇总数据!D$11,0))))))))))</f>
        <v>0.0917320893565827</v>
      </c>
      <c r="AF947" s="61">
        <f>IF(AND($G947="正式版",$H947="中西医诊所"),IFERROR(T947/同类汇总数据!E$3,0),IF(AND($G947="正式版",$H947="中医诊所"),IFERROR(T947/同类汇总数据!E$4,0),IF(AND($G947="正式版",$H947="口腔诊所"),IFERROR(T947/同类汇总数据!E$5,0),IF(AND($G947="检查版",$H947="中西医诊所"),IFERROR(T947/同类汇总数据!E$6,0),IF(AND($G947="检查版",$H947="中医诊所"),IFERROR(T947/同类汇总数据!E$7,0),IF(AND($G947="检查版",$H947="口腔诊所"),IFERROR(T947/同类汇总数据!E$8,0),IF(AND($G947="互联网版",$H947="中西医诊所"),IFERROR(T947/同类汇总数据!E$9,0),IF(AND($G947="互联网版",$H947="中医诊所"),IFERROR(T947/同类汇总数据!E$10,0),IF(AND($G947="互联网版",$H947="口腔诊所"),IFERROR(T947/同类汇总数据!E$11,0))))))))))</f>
        <v>0.164575630062682</v>
      </c>
      <c r="AG947" s="61">
        <f>IF(AND($G947="正式版",$H947="中西医诊所"),IFERROR(U947/同类汇总数据!F$3,0),IF(AND($G947="正式版",$H947="中医诊所"),IFERROR(U947/同类汇总数据!F$4,0),IF(AND($G947="正式版",$H947="口腔诊所"),IFERROR(U947/同类汇总数据!F$5,0),IF(AND($G947="检查版",$H947="中西医诊所"),IFERROR(U947/同类汇总数据!F$6,0),IF(AND($G947="检查版",$H947="中医诊所"),IFERROR(U947/同类汇总数据!F$7,0),IF(AND($G947="检查版",$H947="口腔诊所"),IFERROR(U947/同类汇总数据!F$8,0),IF(AND($G947="互联网版",$H947="中西医诊所"),IFERROR(U947/同类汇总数据!F$9,0),IF(AND($G947="互联网版",$H947="中医诊所"),IFERROR(U947/同类汇总数据!F$10,0),IF(AND($G947="互联网版",$H947="口腔诊所"),IFERROR(U947/同类汇总数据!F$11,0))))))))))</f>
        <v>0.132835497112598</v>
      </c>
      <c r="AH947" s="61">
        <f>IF(AND($G947="正式版",$H947="中西医诊所"),IFERROR(V947/同类汇总数据!G$3,0),IF(AND($G947="正式版",$H947="中医诊所"),IFERROR(V947/同类汇总数据!G$4,0),IF(AND($G947="正式版",$H947="口腔诊所"),IFERROR(V947/同类汇总数据!G$5,0),IF(AND($G947="检查版",$H947="中西医诊所"),IFERROR(V947/同类汇总数据!G$6,0),IF(AND($G947="检查版",$H947="中医诊所"),IFERROR(V947/同类汇总数据!G$7,0),IF(AND($G947="检查版",$H947="口腔诊所"),IFERROR(V947/同类汇总数据!G$8,0),IF(AND($G947="互联网版",$H947="中西医诊所"),IFERROR(V947/同类汇总数据!G$9,0),IF(AND($G947="互联网版",$H947="中医诊所"),IFERROR(V947/同类汇总数据!G$10,0),IF(AND($G947="互联网版",$H947="口腔诊所"),IFERROR(V947/同类汇总数据!G$11,0))))))))))</f>
        <v>0.222942243096222</v>
      </c>
      <c r="AI947" s="61">
        <f>IF(AND($G947="正式版",$H947="中西医诊所"),IFERROR(W947/同类汇总数据!H$3,0),IF(AND($G947="正式版",$H947="中医诊所"),IFERROR(W947/同类汇总数据!H$4,0),IF(AND($G947="正式版",$H947="口腔诊所"),IFERROR(W947/同类汇总数据!H$5,0),IF(AND($G947="检查版",$H947="中西医诊所"),IFERROR(W947/同类汇总数据!H$6,0),IF(AND($G947="检查版",$H947="中医诊所"),IFERROR(W947/同类汇总数据!H$7,0),IF(AND($G947="检查版",$H947="口腔诊所"),IFERROR(W947/同类汇总数据!H$8,0),IF(AND($G947="互联网版",$H947="中西医诊所"),IFERROR(W947/同类汇总数据!H$9,0),IF(AND($G947="互联网版",$H947="中医诊所"),IFERROR(W947/同类汇总数据!H$10,0),IF(AND($G947="互联网版",$H947="口腔诊所"),IFERROR(W947/同类汇总数据!H$11,0))))))))))</f>
        <v>0.193708693822278</v>
      </c>
      <c r="AJ947" s="61">
        <f>IF(AND($G947="正式版",$H947="中西医诊所"),IFERROR(X947/同类汇总数据!I$3,0),IF(AND($G947="正式版",$H947="中医诊所"),IFERROR(X947/同类汇总数据!I$4,0),IF(AND($G947="正式版",$H947="口腔诊所"),IFERROR(X947/同类汇总数据!I$5,0),IF(AND($G947="检查版",$H947="中西医诊所"),IFERROR(X947/同类汇总数据!I$6,0),IF(AND($G947="检查版",$H947="中医诊所"),IFERROR(X947/同类汇总数据!I$7,0),IF(AND($G947="检查版",$H947="口腔诊所"),IFERROR(X947/同类汇总数据!I$8,0),IF(AND($G947="互联网版",$H947="中西医诊所"),IFERROR(X947/同类汇总数据!I$9,0),IF(AND($G947="互联网版",$H947="中医诊所"),IFERROR(X947/同类汇总数据!I$10,0),IF(AND($G947="互联网版",$H947="口腔诊所"),IFERROR(X947/同类汇总数据!I$11,0))))))))))</f>
        <v>0.169443851390965</v>
      </c>
      <c r="AK947" s="61">
        <f>IF(AND($G947="正式版",$H947="中西医诊所"),IFERROR(Y947/同类汇总数据!J$3,0),IF(AND($G947="正式版",$H947="中医诊所"),IFERROR(Y947/同类汇总数据!J$4,0),IF(AND($G947="正式版",$H947="口腔诊所"),IFERROR(Y947/同类汇总数据!J$5,0),IF(AND($G947="检查版",$H947="中西医诊所"),IFERROR(Y947/同类汇总数据!J$6,0),IF(AND($G947="检查版",$H947="中医诊所"),IFERROR(Y947/同类汇总数据!J$7,0),IF(AND($G947="检查版",$H947="口腔诊所"),IFERROR(Y947/同类汇总数据!J$8,0),IF(AND($G947="互联网版",$H947="中西医诊所"),IFERROR(Y947/同类汇总数据!J$9,0),IF(AND($G947="互联网版",$H947="中医诊所"),IFERROR(Y947/同类汇总数据!J$10,0),IF(AND($G947="互联网版",$H947="口腔诊所"),IFERROR(Y947/同类汇总数据!J$11,0))))))))))</f>
        <v>0.165653794111911</v>
      </c>
      <c r="AL947" s="62" t="str">
        <f ca="1" t="shared" si="268"/>
        <v>-</v>
      </c>
      <c r="AM947" s="62" t="str">
        <f t="shared" si="269"/>
        <v>低于同行20%</v>
      </c>
      <c r="AN947" s="5" t="str">
        <f t="shared" si="270"/>
        <v>低于同行20%</v>
      </c>
      <c r="AO947" s="63">
        <f t="shared" si="261"/>
        <v>46103.4906487384</v>
      </c>
      <c r="AP947" s="5" t="str">
        <f t="shared" si="262"/>
        <v/>
      </c>
      <c r="AQ947" s="60">
        <v>45649.8030747801</v>
      </c>
    </row>
    <row r="948" ht="17" spans="1:43">
      <c r="A948" s="5">
        <f t="shared" si="271"/>
        <v>945</v>
      </c>
      <c r="B948" s="55" t="str">
        <f t="shared" si="265"/>
        <v>无交易</v>
      </c>
      <c r="C948" s="2" t="str">
        <f t="shared" si="266"/>
        <v/>
      </c>
      <c r="D948" s="56" t="str">
        <f t="shared" si="267"/>
        <v>流失</v>
      </c>
      <c r="E948" s="84" t="s">
        <v>2534</v>
      </c>
      <c r="F948" s="58">
        <v>45651.4377456018</v>
      </c>
      <c r="G948" s="59" t="s">
        <v>60</v>
      </c>
      <c r="H948" s="59" t="s">
        <v>66</v>
      </c>
      <c r="I948" s="59" t="s">
        <v>40</v>
      </c>
      <c r="J948" s="59" t="s">
        <v>102</v>
      </c>
      <c r="K948" s="59" t="s">
        <v>2535</v>
      </c>
      <c r="L948" s="59" t="s">
        <v>104</v>
      </c>
      <c r="M948" s="60">
        <v>45926.3685648148</v>
      </c>
      <c r="N948" s="60"/>
      <c r="O948" s="60">
        <v>45694.8508675116</v>
      </c>
      <c r="P948" s="60"/>
      <c r="Q948" s="60">
        <v>45703.6122582639</v>
      </c>
      <c r="R948" s="59"/>
      <c r="S948" s="59"/>
      <c r="T948" s="59"/>
      <c r="U948" s="59"/>
      <c r="V948" s="59"/>
      <c r="W948" s="59"/>
      <c r="X948" s="59"/>
      <c r="Y948" s="59"/>
      <c r="Z948" s="59"/>
      <c r="AA948" s="59"/>
      <c r="AB948" s="59"/>
      <c r="AC948" s="59"/>
      <c r="AD948" s="61">
        <f>IF(AND($G948="正式版",$H948="中西医诊所"),IFERROR(R948/同类汇总数据!C$3,0),IF(AND($G948="正式版",$H948="中医诊所"),IFERROR(R948/同类汇总数据!C$4,0),IF(AND($G948="正式版",$H948="口腔诊所"),IFERROR(R948/同类汇总数据!C$5,0),IF(AND($G948="检查版",$H948="中西医诊所"),IFERROR(R948/同类汇总数据!C$6,0),IF(AND($G948="检查版",$H948="中医诊所"),IFERROR(R948/同类汇总数据!C$7,0),IF(AND($G948="检查版",$H948="口腔诊所"),IFERROR(R948/同类汇总数据!C$8,0),IF(AND($G948="互联网版",$H948="中西医诊所"),IFERROR(R948/同类汇总数据!C$9,0),IF(AND($G948="互联网版",$H948="中医诊所"),IFERROR(R948/同类汇总数据!C$10,0),IF(AND($G948="互联网版",$H948="口腔诊所"),IFERROR(R948/同类汇总数据!C$11,0))))))))))</f>
        <v>0</v>
      </c>
      <c r="AE948" s="61">
        <f>IF(AND($G948="正式版",$H948="中西医诊所"),IFERROR(S948/同类汇总数据!D$3,0),IF(AND($G948="正式版",$H948="中医诊所"),IFERROR(S948/同类汇总数据!D$4,0),IF(AND($G948="正式版",$H948="口腔诊所"),IFERROR(S948/同类汇总数据!D$5,0),IF(AND($G948="检查版",$H948="中西医诊所"),IFERROR(S948/同类汇总数据!D$6,0),IF(AND($G948="检查版",$H948="中医诊所"),IFERROR(S948/同类汇总数据!D$7,0),IF(AND($G948="检查版",$H948="口腔诊所"),IFERROR(S948/同类汇总数据!D$8,0),IF(AND($G948="互联网版",$H948="中西医诊所"),IFERROR(S948/同类汇总数据!D$9,0),IF(AND($G948="互联网版",$H948="中医诊所"),IFERROR(S948/同类汇总数据!D$10,0),IF(AND($G948="互联网版",$H948="口腔诊所"),IFERROR(S948/同类汇总数据!D$11,0))))))))))</f>
        <v>0</v>
      </c>
      <c r="AF948" s="61">
        <f>IF(AND($G948="正式版",$H948="中西医诊所"),IFERROR(T948/同类汇总数据!E$3,0),IF(AND($G948="正式版",$H948="中医诊所"),IFERROR(T948/同类汇总数据!E$4,0),IF(AND($G948="正式版",$H948="口腔诊所"),IFERROR(T948/同类汇总数据!E$5,0),IF(AND($G948="检查版",$H948="中西医诊所"),IFERROR(T948/同类汇总数据!E$6,0),IF(AND($G948="检查版",$H948="中医诊所"),IFERROR(T948/同类汇总数据!E$7,0),IF(AND($G948="检查版",$H948="口腔诊所"),IFERROR(T948/同类汇总数据!E$8,0),IF(AND($G948="互联网版",$H948="中西医诊所"),IFERROR(T948/同类汇总数据!E$9,0),IF(AND($G948="互联网版",$H948="中医诊所"),IFERROR(T948/同类汇总数据!E$10,0),IF(AND($G948="互联网版",$H948="口腔诊所"),IFERROR(T948/同类汇总数据!E$11,0))))))))))</f>
        <v>0</v>
      </c>
      <c r="AG948" s="61">
        <f>IF(AND($G948="正式版",$H948="中西医诊所"),IFERROR(U948/同类汇总数据!F$3,0),IF(AND($G948="正式版",$H948="中医诊所"),IFERROR(U948/同类汇总数据!F$4,0),IF(AND($G948="正式版",$H948="口腔诊所"),IFERROR(U948/同类汇总数据!F$5,0),IF(AND($G948="检查版",$H948="中西医诊所"),IFERROR(U948/同类汇总数据!F$6,0),IF(AND($G948="检查版",$H948="中医诊所"),IFERROR(U948/同类汇总数据!F$7,0),IF(AND($G948="检查版",$H948="口腔诊所"),IFERROR(U948/同类汇总数据!F$8,0),IF(AND($G948="互联网版",$H948="中西医诊所"),IFERROR(U948/同类汇总数据!F$9,0),IF(AND($G948="互联网版",$H948="中医诊所"),IFERROR(U948/同类汇总数据!F$10,0),IF(AND($G948="互联网版",$H948="口腔诊所"),IFERROR(U948/同类汇总数据!F$11,0))))))))))</f>
        <v>0</v>
      </c>
      <c r="AH948" s="61">
        <f>IF(AND($G948="正式版",$H948="中西医诊所"),IFERROR(V948/同类汇总数据!G$3,0),IF(AND($G948="正式版",$H948="中医诊所"),IFERROR(V948/同类汇总数据!G$4,0),IF(AND($G948="正式版",$H948="口腔诊所"),IFERROR(V948/同类汇总数据!G$5,0),IF(AND($G948="检查版",$H948="中西医诊所"),IFERROR(V948/同类汇总数据!G$6,0),IF(AND($G948="检查版",$H948="中医诊所"),IFERROR(V948/同类汇总数据!G$7,0),IF(AND($G948="检查版",$H948="口腔诊所"),IFERROR(V948/同类汇总数据!G$8,0),IF(AND($G948="互联网版",$H948="中西医诊所"),IFERROR(V948/同类汇总数据!G$9,0),IF(AND($G948="互联网版",$H948="中医诊所"),IFERROR(V948/同类汇总数据!G$10,0),IF(AND($G948="互联网版",$H948="口腔诊所"),IFERROR(V948/同类汇总数据!G$11,0))))))))))</f>
        <v>0</v>
      </c>
      <c r="AI948" s="61">
        <f>IF(AND($G948="正式版",$H948="中西医诊所"),IFERROR(W948/同类汇总数据!H$3,0),IF(AND($G948="正式版",$H948="中医诊所"),IFERROR(W948/同类汇总数据!H$4,0),IF(AND($G948="正式版",$H948="口腔诊所"),IFERROR(W948/同类汇总数据!H$5,0),IF(AND($G948="检查版",$H948="中西医诊所"),IFERROR(W948/同类汇总数据!H$6,0),IF(AND($G948="检查版",$H948="中医诊所"),IFERROR(W948/同类汇总数据!H$7,0),IF(AND($G948="检查版",$H948="口腔诊所"),IFERROR(W948/同类汇总数据!H$8,0),IF(AND($G948="互联网版",$H948="中西医诊所"),IFERROR(W948/同类汇总数据!H$9,0),IF(AND($G948="互联网版",$H948="中医诊所"),IFERROR(W948/同类汇总数据!H$10,0),IF(AND($G948="互联网版",$H948="口腔诊所"),IFERROR(W948/同类汇总数据!H$11,0))))))))))</f>
        <v>0</v>
      </c>
      <c r="AJ948" s="61">
        <f>IF(AND($G948="正式版",$H948="中西医诊所"),IFERROR(X948/同类汇总数据!I$3,0),IF(AND($G948="正式版",$H948="中医诊所"),IFERROR(X948/同类汇总数据!I$4,0),IF(AND($G948="正式版",$H948="口腔诊所"),IFERROR(X948/同类汇总数据!I$5,0),IF(AND($G948="检查版",$H948="中西医诊所"),IFERROR(X948/同类汇总数据!I$6,0),IF(AND($G948="检查版",$H948="中医诊所"),IFERROR(X948/同类汇总数据!I$7,0),IF(AND($G948="检查版",$H948="口腔诊所"),IFERROR(X948/同类汇总数据!I$8,0),IF(AND($G948="互联网版",$H948="中西医诊所"),IFERROR(X948/同类汇总数据!I$9,0),IF(AND($G948="互联网版",$H948="中医诊所"),IFERROR(X948/同类汇总数据!I$10,0),IF(AND($G948="互联网版",$H948="口腔诊所"),IFERROR(X948/同类汇总数据!I$11,0))))))))))</f>
        <v>0</v>
      </c>
      <c r="AK948" s="61">
        <f>IF(AND($G948="正式版",$H948="中西医诊所"),IFERROR(Y948/同类汇总数据!J$3,0),IF(AND($G948="正式版",$H948="中医诊所"),IFERROR(Y948/同类汇总数据!J$4,0),IF(AND($G948="正式版",$H948="口腔诊所"),IFERROR(Y948/同类汇总数据!J$5,0),IF(AND($G948="检查版",$H948="中西医诊所"),IFERROR(Y948/同类汇总数据!J$6,0),IF(AND($G948="检查版",$H948="中医诊所"),IFERROR(Y948/同类汇总数据!J$7,0),IF(AND($G948="检查版",$H948="口腔诊所"),IFERROR(Y948/同类汇总数据!J$8,0),IF(AND($G948="互联网版",$H948="中西医诊所"),IFERROR(Y948/同类汇总数据!J$9,0),IF(AND($G948="互联网版",$H948="中医诊所"),IFERROR(Y948/同类汇总数据!J$10,0),IF(AND($G948="互联网版",$H948="口腔诊所"),IFERROR(Y948/同类汇总数据!J$11,0))))))))))</f>
        <v>0</v>
      </c>
      <c r="AL948" s="62" t="str">
        <f ca="1" t="shared" si="268"/>
        <v>今年内未操作</v>
      </c>
      <c r="AM948" s="62" t="str">
        <f t="shared" si="269"/>
        <v>低于同行20%</v>
      </c>
      <c r="AN948" s="5" t="str">
        <f t="shared" si="270"/>
        <v>低于同行20%</v>
      </c>
      <c r="AO948" s="63">
        <f t="shared" si="261"/>
        <v>45926.3685648148</v>
      </c>
      <c r="AP948" s="5" t="str">
        <f t="shared" si="262"/>
        <v/>
      </c>
      <c r="AQ948" s="60">
        <v>45649.804096713</v>
      </c>
    </row>
    <row r="949" ht="17" spans="1:43">
      <c r="A949" s="5">
        <f t="shared" si="271"/>
        <v>946</v>
      </c>
      <c r="B949" s="55" t="str">
        <f t="shared" si="265"/>
        <v>连续三月交易上升</v>
      </c>
      <c r="C949" s="2" t="str">
        <f t="shared" si="266"/>
        <v/>
      </c>
      <c r="D949" s="56" t="str">
        <f t="shared" si="267"/>
        <v>-</v>
      </c>
      <c r="E949" s="84" t="s">
        <v>2536</v>
      </c>
      <c r="F949" s="58">
        <v>45651.4784888194</v>
      </c>
      <c r="G949" s="59" t="s">
        <v>38</v>
      </c>
      <c r="H949" s="59" t="s">
        <v>63</v>
      </c>
      <c r="I949" s="59" t="s">
        <v>967</v>
      </c>
      <c r="J949" s="59" t="s">
        <v>968</v>
      </c>
      <c r="K949" s="59" t="s">
        <v>2537</v>
      </c>
      <c r="L949" s="59" t="s">
        <v>1787</v>
      </c>
      <c r="M949" s="60">
        <v>46104.3524074074</v>
      </c>
      <c r="N949" s="60">
        <v>46100.395308206</v>
      </c>
      <c r="O949" s="60"/>
      <c r="P949" s="60">
        <v>46063.6562828704</v>
      </c>
      <c r="Q949" s="60">
        <v>46027.3998380671</v>
      </c>
      <c r="R949" s="59">
        <v>2810</v>
      </c>
      <c r="S949" s="59">
        <v>14310</v>
      </c>
      <c r="T949" s="59">
        <v>32280</v>
      </c>
      <c r="U949" s="59">
        <v>32280</v>
      </c>
      <c r="V949" s="59">
        <v>3</v>
      </c>
      <c r="W949" s="59">
        <v>10</v>
      </c>
      <c r="X949" s="59">
        <v>22</v>
      </c>
      <c r="Y949" s="59">
        <v>22</v>
      </c>
      <c r="Z949" s="85" t="s">
        <v>2538</v>
      </c>
      <c r="AA949" s="59">
        <v>1.1358208955</v>
      </c>
      <c r="AB949" s="59">
        <v>-0.405501331</v>
      </c>
      <c r="AC949" s="59">
        <v>0.9232081911</v>
      </c>
      <c r="AD949" s="61">
        <f>IF(AND($G949="正式版",$H949="中西医诊所"),IFERROR(R949/同类汇总数据!C$3,0),IF(AND($G949="正式版",$H949="中医诊所"),IFERROR(R949/同类汇总数据!C$4,0),IF(AND($G949="正式版",$H949="口腔诊所"),IFERROR(R949/同类汇总数据!C$5,0),IF(AND($G949="检查版",$H949="中西医诊所"),IFERROR(R949/同类汇总数据!C$6,0),IF(AND($G949="检查版",$H949="中医诊所"),IFERROR(R949/同类汇总数据!C$7,0),IF(AND($G949="检查版",$H949="口腔诊所"),IFERROR(R949/同类汇总数据!C$8,0),IF(AND($G949="互联网版",$H949="中西医诊所"),IFERROR(R949/同类汇总数据!C$9,0),IF(AND($G949="互联网版",$H949="中医诊所"),IFERROR(R949/同类汇总数据!C$10,0),IF(AND($G949="互联网版",$H949="口腔诊所"),IFERROR(R949/同类汇总数据!C$11,0))))))))))</f>
        <v>0.281069030437249</v>
      </c>
      <c r="AE949" s="61">
        <f>IF(AND($G949="正式版",$H949="中西医诊所"),IFERROR(S949/同类汇总数据!D$3,0),IF(AND($G949="正式版",$H949="中医诊所"),IFERROR(S949/同类汇总数据!D$4,0),IF(AND($G949="正式版",$H949="口腔诊所"),IFERROR(S949/同类汇总数据!D$5,0),IF(AND($G949="检查版",$H949="中西医诊所"),IFERROR(S949/同类汇总数据!D$6,0),IF(AND($G949="检查版",$H949="中医诊所"),IFERROR(S949/同类汇总数据!D$7,0),IF(AND($G949="检查版",$H949="口腔诊所"),IFERROR(S949/同类汇总数据!D$8,0),IF(AND($G949="互联网版",$H949="中西医诊所"),IFERROR(S949/同类汇总数据!D$9,0),IF(AND($G949="互联网版",$H949="中医诊所"),IFERROR(S949/同类汇总数据!D$10,0),IF(AND($G949="互联网版",$H949="口腔诊所"),IFERROR(S949/同类汇总数据!D$11,0))))))))))</f>
        <v>0.329489507703991</v>
      </c>
      <c r="AF949" s="61">
        <f>IF(AND($G949="正式版",$H949="中西医诊所"),IFERROR(T949/同类汇总数据!E$3,0),IF(AND($G949="正式版",$H949="中医诊所"),IFERROR(T949/同类汇总数据!E$4,0),IF(AND($G949="正式版",$H949="口腔诊所"),IFERROR(T949/同类汇总数据!E$5,0),IF(AND($G949="检查版",$H949="中西医诊所"),IFERROR(T949/同类汇总数据!E$6,0),IF(AND($G949="检查版",$H949="中医诊所"),IFERROR(T949/同类汇总数据!E$7,0),IF(AND($G949="检查版",$H949="口腔诊所"),IFERROR(T949/同类汇总数据!E$8,0),IF(AND($G949="互联网版",$H949="中西医诊所"),IFERROR(T949/同类汇总数据!E$9,0),IF(AND($G949="互联网版",$H949="中医诊所"),IFERROR(T949/同类汇总数据!E$10,0),IF(AND($G949="互联网版",$H949="口腔诊所"),IFERROR(T949/同类汇总数据!E$11,0))))))))))</f>
        <v>0.291159779591327</v>
      </c>
      <c r="AG949" s="61">
        <f>IF(AND($G949="正式版",$H949="中西医诊所"),IFERROR(U949/同类汇总数据!F$3,0),IF(AND($G949="正式版",$H949="中医诊所"),IFERROR(U949/同类汇总数据!F$4,0),IF(AND($G949="正式版",$H949="口腔诊所"),IFERROR(U949/同类汇总数据!F$5,0),IF(AND($G949="检查版",$H949="中西医诊所"),IFERROR(U949/同类汇总数据!F$6,0),IF(AND($G949="检查版",$H949="中医诊所"),IFERROR(U949/同类汇总数据!F$7,0),IF(AND($G949="检查版",$H949="口腔诊所"),IFERROR(U949/同类汇总数据!F$8,0),IF(AND($G949="互联网版",$H949="中西医诊所"),IFERROR(U949/同类汇总数据!F$9,0),IF(AND($G949="互联网版",$H949="中医诊所"),IFERROR(U949/同类汇总数据!F$10,0),IF(AND($G949="互联网版",$H949="口腔诊所"),IFERROR(U949/同类汇总数据!F$11,0))))))))))</f>
        <v>0.323129604129214</v>
      </c>
      <c r="AH949" s="61">
        <f>IF(AND($G949="正式版",$H949="中西医诊所"),IFERROR(V949/同类汇总数据!G$3,0),IF(AND($G949="正式版",$H949="中医诊所"),IFERROR(V949/同类汇总数据!G$4,0),IF(AND($G949="正式版",$H949="口腔诊所"),IFERROR(V949/同类汇总数据!G$5,0),IF(AND($G949="检查版",$H949="中西医诊所"),IFERROR(V949/同类汇总数据!G$6,0),IF(AND($G949="检查版",$H949="中医诊所"),IFERROR(V949/同类汇总数据!G$7,0),IF(AND($G949="检查版",$H949="口腔诊所"),IFERROR(V949/同类汇总数据!G$8,0),IF(AND($G949="互联网版",$H949="中西医诊所"),IFERROR(V949/同类汇总数据!G$9,0),IF(AND($G949="互联网版",$H949="中医诊所"),IFERROR(V949/同类汇总数据!G$10,0),IF(AND($G949="互联网版",$H949="口腔诊所"),IFERROR(V949/同类汇总数据!G$11,0))))))))))</f>
        <v>0.222942243096222</v>
      </c>
      <c r="AI949" s="61">
        <f>IF(AND($G949="正式版",$H949="中西医诊所"),IFERROR(W949/同类汇总数据!H$3,0),IF(AND($G949="正式版",$H949="中医诊所"),IFERROR(W949/同类汇总数据!H$4,0),IF(AND($G949="正式版",$H949="口腔诊所"),IFERROR(W949/同类汇总数据!H$5,0),IF(AND($G949="检查版",$H949="中西医诊所"),IFERROR(W949/同类汇总数据!H$6,0),IF(AND($G949="检查版",$H949="中医诊所"),IFERROR(W949/同类汇总数据!H$7,0),IF(AND($G949="检查版",$H949="口腔诊所"),IFERROR(W949/同类汇总数据!H$8,0),IF(AND($G949="互联网版",$H949="中西医诊所"),IFERROR(W949/同类汇总数据!H$9,0),IF(AND($G949="互联网版",$H949="中医诊所"),IFERROR(W949/同类汇总数据!H$10,0),IF(AND($G949="互联网版",$H949="口腔诊所"),IFERROR(W949/同类汇总数据!H$11,0))))))))))</f>
        <v>0.176098812565707</v>
      </c>
      <c r="AJ949" s="61">
        <f>IF(AND($G949="正式版",$H949="中西医诊所"),IFERROR(X949/同类汇总数据!I$3,0),IF(AND($G949="正式版",$H949="中医诊所"),IFERROR(X949/同类汇总数据!I$4,0),IF(AND($G949="正式版",$H949="口腔诊所"),IFERROR(X949/同类汇总数据!I$5,0),IF(AND($G949="检查版",$H949="中西医诊所"),IFERROR(X949/同类汇总数据!I$6,0),IF(AND($G949="检查版",$H949="中医诊所"),IFERROR(X949/同类汇总数据!I$7,0),IF(AND($G949="检查版",$H949="口腔诊所"),IFERROR(X949/同类汇总数据!I$8,0),IF(AND($G949="互联网版",$H949="中西医诊所"),IFERROR(X949/同类汇总数据!I$9,0),IF(AND($G949="互联网版",$H949="中医诊所"),IFERROR(X949/同类汇总数据!I$10,0),IF(AND($G949="互联网版",$H949="口腔诊所"),IFERROR(X949/同类汇总数据!I$11,0))))))))))</f>
        <v>0.149110589224049</v>
      </c>
      <c r="AK949" s="61">
        <f>IF(AND($G949="正式版",$H949="中西医诊所"),IFERROR(Y949/同类汇总数据!J$3,0),IF(AND($G949="正式版",$H949="中医诊所"),IFERROR(Y949/同类汇总数据!J$4,0),IF(AND($G949="正式版",$H949="口腔诊所"),IFERROR(Y949/同类汇总数据!J$5,0),IF(AND($G949="检查版",$H949="中西医诊所"),IFERROR(Y949/同类汇总数据!J$6,0),IF(AND($G949="检查版",$H949="中医诊所"),IFERROR(Y949/同类汇总数据!J$7,0),IF(AND($G949="检查版",$H949="口腔诊所"),IFERROR(Y949/同类汇总数据!J$8,0),IF(AND($G949="互联网版",$H949="中西医诊所"),IFERROR(Y949/同类汇总数据!J$9,0),IF(AND($G949="互联网版",$H949="中医诊所"),IFERROR(Y949/同类汇总数据!J$10,0),IF(AND($G949="互联网版",$H949="口腔诊所"),IFERROR(Y949/同类汇总数据!J$11,0))))))))))</f>
        <v>0.165653794111911</v>
      </c>
      <c r="AL949" s="62" t="str">
        <f ca="1" t="shared" si="268"/>
        <v>-</v>
      </c>
      <c r="AM949" s="62" t="str">
        <f t="shared" si="269"/>
        <v>低于同行50%</v>
      </c>
      <c r="AN949" s="5" t="str">
        <f t="shared" si="270"/>
        <v>低于同行20%</v>
      </c>
      <c r="AO949" s="63">
        <f t="shared" si="261"/>
        <v>46104.3524074074</v>
      </c>
      <c r="AP949" s="5" t="str">
        <f t="shared" si="262"/>
        <v/>
      </c>
      <c r="AQ949" s="60">
        <v>45649.8055772222</v>
      </c>
    </row>
    <row r="950" ht="17" spans="1:43">
      <c r="A950" s="5">
        <f t="shared" si="271"/>
        <v>947</v>
      </c>
      <c r="B950" s="55" t="str">
        <f t="shared" si="265"/>
        <v>连续三月交易上升</v>
      </c>
      <c r="C950" s="2" t="str">
        <f t="shared" si="266"/>
        <v/>
      </c>
      <c r="D950" s="56" t="str">
        <f t="shared" si="267"/>
        <v>-</v>
      </c>
      <c r="E950" s="84" t="s">
        <v>2539</v>
      </c>
      <c r="F950" s="58">
        <v>45651.4793672454</v>
      </c>
      <c r="G950" s="59" t="s">
        <v>38</v>
      </c>
      <c r="H950" s="59" t="s">
        <v>63</v>
      </c>
      <c r="I950" s="59" t="s">
        <v>967</v>
      </c>
      <c r="J950" s="59" t="s">
        <v>968</v>
      </c>
      <c r="K950" s="59" t="s">
        <v>2540</v>
      </c>
      <c r="L950" s="59" t="s">
        <v>1787</v>
      </c>
      <c r="M950" s="60">
        <v>46103.5559837963</v>
      </c>
      <c r="N950" s="60">
        <v>46103.7181214236</v>
      </c>
      <c r="O950" s="60"/>
      <c r="P950" s="60">
        <v>46004.5989135648</v>
      </c>
      <c r="Q950" s="60">
        <v>46004.587899537</v>
      </c>
      <c r="R950" s="59">
        <v>3970</v>
      </c>
      <c r="S950" s="59">
        <v>25354</v>
      </c>
      <c r="T950" s="59">
        <v>48665</v>
      </c>
      <c r="U950" s="59">
        <v>44454</v>
      </c>
      <c r="V950" s="59">
        <v>5</v>
      </c>
      <c r="W950" s="59">
        <v>15</v>
      </c>
      <c r="X950" s="59">
        <v>37</v>
      </c>
      <c r="Y950" s="59">
        <v>31</v>
      </c>
      <c r="Z950" s="85" t="s">
        <v>2541</v>
      </c>
      <c r="AA950" s="59">
        <v>2.4874828061</v>
      </c>
      <c r="AB950" s="59">
        <v>-0.54678636</v>
      </c>
      <c r="AC950" s="59">
        <v>0.1835755921</v>
      </c>
      <c r="AD950" s="61">
        <f>IF(AND($G950="正式版",$H950="中西医诊所"),IFERROR(R950/同类汇总数据!C$3,0),IF(AND($G950="正式版",$H950="中医诊所"),IFERROR(R950/同类汇总数据!C$4,0),IF(AND($G950="正式版",$H950="口腔诊所"),IFERROR(R950/同类汇总数据!C$5,0),IF(AND($G950="检查版",$H950="中西医诊所"),IFERROR(R950/同类汇总数据!C$6,0),IF(AND($G950="检查版",$H950="中医诊所"),IFERROR(R950/同类汇总数据!C$7,0),IF(AND($G950="检查版",$H950="口腔诊所"),IFERROR(R950/同类汇总数据!C$8,0),IF(AND($G950="互联网版",$H950="中西医诊所"),IFERROR(R950/同类汇总数据!C$9,0),IF(AND($G950="互联网版",$H950="中医诊所"),IFERROR(R950/同类汇总数据!C$10,0),IF(AND($G950="互联网版",$H950="口腔诊所"),IFERROR(R950/同类汇总数据!C$11,0))))))))))</f>
        <v>0.397097526987857</v>
      </c>
      <c r="AE950" s="61">
        <f>IF(AND($G950="正式版",$H950="中西医诊所"),IFERROR(S950/同类汇总数据!D$3,0),IF(AND($G950="正式版",$H950="中医诊所"),IFERROR(S950/同类汇总数据!D$4,0),IF(AND($G950="正式版",$H950="口腔诊所"),IFERROR(S950/同类汇总数据!D$5,0),IF(AND($G950="检查版",$H950="中西医诊所"),IFERROR(S950/同类汇总数据!D$6,0),IF(AND($G950="检查版",$H950="中医诊所"),IFERROR(S950/同类汇总数据!D$7,0),IF(AND($G950="检查版",$H950="口腔诊所"),IFERROR(S950/同类汇总数据!D$8,0),IF(AND($G950="互联网版",$H950="中西医诊所"),IFERROR(S950/同类汇总数据!D$9,0),IF(AND($G950="互联网版",$H950="中医诊所"),IFERROR(S950/同类汇总数据!D$10,0),IF(AND($G950="互联网版",$H950="口腔诊所"),IFERROR(S950/同类汇总数据!D$11,0))))))))))</f>
        <v>0.583778964243674</v>
      </c>
      <c r="AF950" s="61">
        <f>IF(AND($G950="正式版",$H950="中西医诊所"),IFERROR(T950/同类汇总数据!E$3,0),IF(AND($G950="正式版",$H950="中医诊所"),IFERROR(T950/同类汇总数据!E$4,0),IF(AND($G950="正式版",$H950="口腔诊所"),IFERROR(T950/同类汇总数据!E$5,0),IF(AND($G950="检查版",$H950="中西医诊所"),IFERROR(T950/同类汇总数据!E$6,0),IF(AND($G950="检查版",$H950="中医诊所"),IFERROR(T950/同类汇总数据!E$7,0),IF(AND($G950="检查版",$H950="口腔诊所"),IFERROR(T950/同类汇总数据!E$8,0),IF(AND($G950="互联网版",$H950="中西医诊所"),IFERROR(T950/同类汇总数据!E$9,0),IF(AND($G950="互联网版",$H950="中医诊所"),IFERROR(T950/同类汇总数据!E$10,0),IF(AND($G950="互联网版",$H950="口腔诊所"),IFERROR(T950/同类汇总数据!E$11,0))))))))))</f>
        <v>0.438949525211027</v>
      </c>
      <c r="AG950" s="61">
        <f>IF(AND($G950="正式版",$H950="中西医诊所"),IFERROR(U950/同类汇总数据!F$3,0),IF(AND($G950="正式版",$H950="中医诊所"),IFERROR(U950/同类汇总数据!F$4,0),IF(AND($G950="正式版",$H950="口腔诊所"),IFERROR(U950/同类汇总数据!F$5,0),IF(AND($G950="检查版",$H950="中西医诊所"),IFERROR(U950/同类汇总数据!F$6,0),IF(AND($G950="检查版",$H950="中医诊所"),IFERROR(U950/同类汇总数据!F$7,0),IF(AND($G950="检查版",$H950="口腔诊所"),IFERROR(U950/同类汇总数据!F$8,0),IF(AND($G950="互联网版",$H950="中西医诊所"),IFERROR(U950/同类汇总数据!F$9,0),IF(AND($G950="互联网版",$H950="中医诊所"),IFERROR(U950/同类汇总数据!F$10,0),IF(AND($G950="互联网版",$H950="口腔诊所"),IFERROR(U950/同类汇总数据!F$11,0))))))))))</f>
        <v>0.444993910221812</v>
      </c>
      <c r="AH950" s="61">
        <f>IF(AND($G950="正式版",$H950="中西医诊所"),IFERROR(V950/同类汇总数据!G$3,0),IF(AND($G950="正式版",$H950="中医诊所"),IFERROR(V950/同类汇总数据!G$4,0),IF(AND($G950="正式版",$H950="口腔诊所"),IFERROR(V950/同类汇总数据!G$5,0),IF(AND($G950="检查版",$H950="中西医诊所"),IFERROR(V950/同类汇总数据!G$6,0),IF(AND($G950="检查版",$H950="中医诊所"),IFERROR(V950/同类汇总数据!G$7,0),IF(AND($G950="检查版",$H950="口腔诊所"),IFERROR(V950/同类汇总数据!G$8,0),IF(AND($G950="互联网版",$H950="中西医诊所"),IFERROR(V950/同类汇总数据!G$9,0),IF(AND($G950="互联网版",$H950="中医诊所"),IFERROR(V950/同类汇总数据!G$10,0),IF(AND($G950="互联网版",$H950="口腔诊所"),IFERROR(V950/同类汇总数据!G$11,0))))))))))</f>
        <v>0.37157040516037</v>
      </c>
      <c r="AI950" s="61">
        <f>IF(AND($G950="正式版",$H950="中西医诊所"),IFERROR(W950/同类汇总数据!H$3,0),IF(AND($G950="正式版",$H950="中医诊所"),IFERROR(W950/同类汇总数据!H$4,0),IF(AND($G950="正式版",$H950="口腔诊所"),IFERROR(W950/同类汇总数据!H$5,0),IF(AND($G950="检查版",$H950="中西医诊所"),IFERROR(W950/同类汇总数据!H$6,0),IF(AND($G950="检查版",$H950="中医诊所"),IFERROR(W950/同类汇总数据!H$7,0),IF(AND($G950="检查版",$H950="口腔诊所"),IFERROR(W950/同类汇总数据!H$8,0),IF(AND($G950="互联网版",$H950="中西医诊所"),IFERROR(W950/同类汇总数据!H$9,0),IF(AND($G950="互联网版",$H950="中医诊所"),IFERROR(W950/同类汇总数据!H$10,0),IF(AND($G950="互联网版",$H950="口腔诊所"),IFERROR(W950/同类汇总数据!H$11,0))))))))))</f>
        <v>0.26414821884856</v>
      </c>
      <c r="AJ950" s="61">
        <f>IF(AND($G950="正式版",$H950="中西医诊所"),IFERROR(X950/同类汇总数据!I$3,0),IF(AND($G950="正式版",$H950="中医诊所"),IFERROR(X950/同类汇总数据!I$4,0),IF(AND($G950="正式版",$H950="口腔诊所"),IFERROR(X950/同类汇总数据!I$5,0),IF(AND($G950="检查版",$H950="中西医诊所"),IFERROR(X950/同类汇总数据!I$6,0),IF(AND($G950="检查版",$H950="中医诊所"),IFERROR(X950/同类汇总数据!I$7,0),IF(AND($G950="检查版",$H950="口腔诊所"),IFERROR(X950/同类汇总数据!I$8,0),IF(AND($G950="互联网版",$H950="中西医诊所"),IFERROR(X950/同类汇总数据!I$9,0),IF(AND($G950="互联网版",$H950="中医诊所"),IFERROR(X950/同类汇总数据!I$10,0),IF(AND($G950="互联网版",$H950="口腔诊所"),IFERROR(X950/同类汇总数据!I$11,0))))))))))</f>
        <v>0.250776900058628</v>
      </c>
      <c r="AK950" s="61">
        <f>IF(AND($G950="正式版",$H950="中西医诊所"),IFERROR(Y950/同类汇总数据!J$3,0),IF(AND($G950="正式版",$H950="中医诊所"),IFERROR(Y950/同类汇总数据!J$4,0),IF(AND($G950="正式版",$H950="口腔诊所"),IFERROR(Y950/同类汇总数据!J$5,0),IF(AND($G950="检查版",$H950="中西医诊所"),IFERROR(Y950/同类汇总数据!J$6,0),IF(AND($G950="检查版",$H950="中医诊所"),IFERROR(Y950/同类汇总数据!J$7,0),IF(AND($G950="检查版",$H950="口腔诊所"),IFERROR(Y950/同类汇总数据!J$8,0),IF(AND($G950="互联网版",$H950="中西医诊所"),IFERROR(Y950/同类汇总数据!J$9,0),IF(AND($G950="互联网版",$H950="中医诊所"),IFERROR(Y950/同类汇总数据!J$10,0),IF(AND($G950="互联网版",$H950="口腔诊所"),IFERROR(Y950/同类汇总数据!J$11,0))))))))))</f>
        <v>0.233421255339511</v>
      </c>
      <c r="AL950" s="62" t="str">
        <f ca="1" t="shared" si="268"/>
        <v>-</v>
      </c>
      <c r="AM950" s="62" t="str">
        <f t="shared" si="269"/>
        <v/>
      </c>
      <c r="AN950" s="5" t="str">
        <f t="shared" si="270"/>
        <v>低于同行50%</v>
      </c>
      <c r="AO950" s="63">
        <f t="shared" si="261"/>
        <v>46103.7181214236</v>
      </c>
      <c r="AP950" s="5" t="str">
        <f t="shared" si="262"/>
        <v/>
      </c>
      <c r="AQ950" s="60">
        <v>45649.8067271412</v>
      </c>
    </row>
    <row r="951" ht="17" spans="1:43">
      <c r="A951" s="5">
        <f t="shared" si="271"/>
        <v>948</v>
      </c>
      <c r="B951" s="55" t="str">
        <f t="shared" si="265"/>
        <v>连续三月交易上升</v>
      </c>
      <c r="C951" s="2" t="str">
        <f t="shared" si="266"/>
        <v/>
      </c>
      <c r="D951" s="56" t="str">
        <f t="shared" si="267"/>
        <v>-</v>
      </c>
      <c r="E951" s="84" t="s">
        <v>2542</v>
      </c>
      <c r="F951" s="58">
        <v>45651.7658911921</v>
      </c>
      <c r="G951" s="59" t="s">
        <v>38</v>
      </c>
      <c r="H951" s="59" t="s">
        <v>63</v>
      </c>
      <c r="I951" s="59" t="s">
        <v>40</v>
      </c>
      <c r="J951" s="59" t="s">
        <v>45</v>
      </c>
      <c r="K951" s="59" t="s">
        <v>2543</v>
      </c>
      <c r="L951" s="59"/>
      <c r="M951" s="60">
        <v>46104.3553703704</v>
      </c>
      <c r="N951" s="60">
        <v>46103.7131891435</v>
      </c>
      <c r="O951" s="60">
        <v>46095.7118635532</v>
      </c>
      <c r="P951" s="60">
        <v>46051.4641365162</v>
      </c>
      <c r="Q951" s="60">
        <v>46095.7129237153</v>
      </c>
      <c r="R951" s="59">
        <v>19252</v>
      </c>
      <c r="S951" s="59">
        <v>50231</v>
      </c>
      <c r="T951" s="59">
        <v>111038.1</v>
      </c>
      <c r="U951" s="59">
        <v>100932.1</v>
      </c>
      <c r="V951" s="59">
        <v>18</v>
      </c>
      <c r="W951" s="59">
        <v>79</v>
      </c>
      <c r="X951" s="59">
        <v>181</v>
      </c>
      <c r="Y951" s="59">
        <v>166</v>
      </c>
      <c r="Z951" s="59">
        <v>696.0834482759</v>
      </c>
      <c r="AA951" s="59">
        <v>1.0651561684</v>
      </c>
      <c r="AB951" s="59">
        <v>-0.333321456</v>
      </c>
      <c r="AC951" s="59">
        <v>0.192025414</v>
      </c>
      <c r="AD951" s="61">
        <f>IF(AND($G951="正式版",$H951="中西医诊所"),IFERROR(R951/同类汇总数据!C$3,0),IF(AND($G951="正式版",$H951="中医诊所"),IFERROR(R951/同类汇总数据!C$4,0),IF(AND($G951="正式版",$H951="口腔诊所"),IFERROR(R951/同类汇总数据!C$5,0),IF(AND($G951="检查版",$H951="中西医诊所"),IFERROR(R951/同类汇总数据!C$6,0),IF(AND($G951="检查版",$H951="中医诊所"),IFERROR(R951/同类汇总数据!C$7,0),IF(AND($G951="检查版",$H951="口腔诊所"),IFERROR(R951/同类汇总数据!C$8,0),IF(AND($G951="互联网版",$H951="中西医诊所"),IFERROR(R951/同类汇总数据!C$9,0),IF(AND($G951="互联网版",$H951="中医诊所"),IFERROR(R951/同类汇总数据!C$10,0),IF(AND($G951="互联网版",$H951="口腔诊所"),IFERROR(R951/同类汇总数据!C$11,0))))))))))</f>
        <v>1.92567294447612</v>
      </c>
      <c r="AE951" s="61">
        <f>IF(AND($G951="正式版",$H951="中西医诊所"),IFERROR(S951/同类汇总数据!D$3,0),IF(AND($G951="正式版",$H951="中医诊所"),IFERROR(S951/同类汇总数据!D$4,0),IF(AND($G951="正式版",$H951="口腔诊所"),IFERROR(S951/同类汇总数据!D$5,0),IF(AND($G951="检查版",$H951="中西医诊所"),IFERROR(S951/同类汇总数据!D$6,0),IF(AND($G951="检查版",$H951="中医诊所"),IFERROR(S951/同类汇总数据!D$7,0),IF(AND($G951="检查版",$H951="口腔诊所"),IFERROR(S951/同类汇总数据!D$8,0),IF(AND($G951="互联网版",$H951="中西医诊所"),IFERROR(S951/同类汇总数据!D$9,0),IF(AND($G951="互联网版",$H951="中医诊所"),IFERROR(S951/同类汇总数据!D$10,0),IF(AND($G951="互联网版",$H951="口腔诊所"),IFERROR(S951/同类汇总数据!D$11,0))))))))))</f>
        <v>1.15657494489722</v>
      </c>
      <c r="AF951" s="61">
        <f>IF(AND($G951="正式版",$H951="中西医诊所"),IFERROR(T951/同类汇总数据!E$3,0),IF(AND($G951="正式版",$H951="中医诊所"),IFERROR(T951/同类汇总数据!E$4,0),IF(AND($G951="正式版",$H951="口腔诊所"),IFERROR(T951/同类汇总数据!E$5,0),IF(AND($G951="检查版",$H951="中西医诊所"),IFERROR(T951/同类汇总数据!E$6,0),IF(AND($G951="检查版",$H951="中医诊所"),IFERROR(T951/同类汇总数据!E$7,0),IF(AND($G951="检查版",$H951="口腔诊所"),IFERROR(T951/同类汇总数据!E$8,0),IF(AND($G951="互联网版",$H951="中西医诊所"),IFERROR(T951/同类汇总数据!E$9,0),IF(AND($G951="互联网版",$H951="中医诊所"),IFERROR(T951/同类汇总数据!E$10,0),IF(AND($G951="互联网版",$H951="口腔诊所"),IFERROR(T951/同类汇总数据!E$11,0))))))))))</f>
        <v>1.00154364071375</v>
      </c>
      <c r="AG951" s="61">
        <f>IF(AND($G951="正式版",$H951="中西医诊所"),IFERROR(U951/同类汇总数据!F$3,0),IF(AND($G951="正式版",$H951="中医诊所"),IFERROR(U951/同类汇总数据!F$4,0),IF(AND($G951="正式版",$H951="口腔诊所"),IFERROR(U951/同类汇总数据!F$5,0),IF(AND($G951="检查版",$H951="中西医诊所"),IFERROR(U951/同类汇总数据!F$6,0),IF(AND($G951="检查版",$H951="中医诊所"),IFERROR(U951/同类汇总数据!F$7,0),IF(AND($G951="检查版",$H951="口腔诊所"),IFERROR(U951/同类汇总数据!F$8,0),IF(AND($G951="互联网版",$H951="中西医诊所"),IFERROR(U951/同类汇总数据!F$9,0),IF(AND($G951="互联网版",$H951="中医诊所"),IFERROR(U951/同类汇总数据!F$10,0),IF(AND($G951="互联网版",$H951="口腔诊所"),IFERROR(U951/同类汇总数据!F$11,0))))))))))</f>
        <v>1.0103515959396</v>
      </c>
      <c r="AH951" s="61">
        <f>IF(AND($G951="正式版",$H951="中西医诊所"),IFERROR(V951/同类汇总数据!G$3,0),IF(AND($G951="正式版",$H951="中医诊所"),IFERROR(V951/同类汇总数据!G$4,0),IF(AND($G951="正式版",$H951="口腔诊所"),IFERROR(V951/同类汇总数据!G$5,0),IF(AND($G951="检查版",$H951="中西医诊所"),IFERROR(V951/同类汇总数据!G$6,0),IF(AND($G951="检查版",$H951="中医诊所"),IFERROR(V951/同类汇总数据!G$7,0),IF(AND($G951="检查版",$H951="口腔诊所"),IFERROR(V951/同类汇总数据!G$8,0),IF(AND($G951="互联网版",$H951="中西医诊所"),IFERROR(V951/同类汇总数据!G$9,0),IF(AND($G951="互联网版",$H951="中医诊所"),IFERROR(V951/同类汇总数据!G$10,0),IF(AND($G951="互联网版",$H951="口腔诊所"),IFERROR(V951/同类汇总数据!G$11,0))))))))))</f>
        <v>1.33765345857733</v>
      </c>
      <c r="AI951" s="61">
        <f>IF(AND($G951="正式版",$H951="中西医诊所"),IFERROR(W951/同类汇总数据!H$3,0),IF(AND($G951="正式版",$H951="中医诊所"),IFERROR(W951/同类汇总数据!H$4,0),IF(AND($G951="正式版",$H951="口腔诊所"),IFERROR(W951/同类汇总数据!H$5,0),IF(AND($G951="检查版",$H951="中西医诊所"),IFERROR(W951/同类汇总数据!H$6,0),IF(AND($G951="检查版",$H951="中医诊所"),IFERROR(W951/同类汇总数据!H$7,0),IF(AND($G951="检查版",$H951="口腔诊所"),IFERROR(W951/同类汇总数据!H$8,0),IF(AND($G951="互联网版",$H951="中西医诊所"),IFERROR(W951/同类汇总数据!H$9,0),IF(AND($G951="互联网版",$H951="中医诊所"),IFERROR(W951/同类汇总数据!H$10,0),IF(AND($G951="互联网版",$H951="口腔诊所"),IFERROR(W951/同类汇总数据!H$11,0))))))))))</f>
        <v>1.39118061926908</v>
      </c>
      <c r="AJ951" s="61">
        <f>IF(AND($G951="正式版",$H951="中西医诊所"),IFERROR(X951/同类汇总数据!I$3,0),IF(AND($G951="正式版",$H951="中医诊所"),IFERROR(X951/同类汇总数据!I$4,0),IF(AND($G951="正式版",$H951="口腔诊所"),IFERROR(X951/同类汇总数据!I$5,0),IF(AND($G951="检查版",$H951="中西医诊所"),IFERROR(X951/同类汇总数据!I$6,0),IF(AND($G951="检查版",$H951="中医诊所"),IFERROR(X951/同类汇总数据!I$7,0),IF(AND($G951="检查版",$H951="口腔诊所"),IFERROR(X951/同类汇总数据!I$8,0),IF(AND($G951="互联网版",$H951="中西医诊所"),IFERROR(X951/同类汇总数据!I$9,0),IF(AND($G951="互联网版",$H951="中医诊所"),IFERROR(X951/同类汇总数据!I$10,0),IF(AND($G951="互联网版",$H951="口腔诊所"),IFERROR(X951/同类汇总数据!I$11,0))))))))))</f>
        <v>1.22677348407058</v>
      </c>
      <c r="AK951" s="61">
        <f>IF(AND($G951="正式版",$H951="中西医诊所"),IFERROR(Y951/同类汇总数据!J$3,0),IF(AND($G951="正式版",$H951="中医诊所"),IFERROR(Y951/同类汇总数据!J$4,0),IF(AND($G951="正式版",$H951="口腔诊所"),IFERROR(Y951/同类汇总数据!J$5,0),IF(AND($G951="检查版",$H951="中西医诊所"),IFERROR(Y951/同类汇总数据!J$6,0),IF(AND($G951="检查版",$H951="中医诊所"),IFERROR(Y951/同类汇总数据!J$7,0),IF(AND($G951="检查版",$H951="口腔诊所"),IFERROR(Y951/同类汇总数据!J$8,0),IF(AND($G951="互联网版",$H951="中西医诊所"),IFERROR(Y951/同类汇总数据!J$9,0),IF(AND($G951="互联网版",$H951="中医诊所"),IFERROR(Y951/同类汇总数据!J$10,0),IF(AND($G951="互联网版",$H951="口腔诊所"),IFERROR(Y951/同类汇总数据!J$11,0))))))))))</f>
        <v>1.24993317375351</v>
      </c>
      <c r="AL951" s="62" t="str">
        <f ca="1" t="shared" si="268"/>
        <v>-</v>
      </c>
      <c r="AM951" s="62" t="str">
        <f t="shared" si="269"/>
        <v/>
      </c>
      <c r="AN951" s="5" t="str">
        <f t="shared" si="270"/>
        <v>高于同行20%</v>
      </c>
      <c r="AO951" s="63">
        <f t="shared" si="261"/>
        <v>46104.3553703704</v>
      </c>
      <c r="AP951" s="5" t="str">
        <f t="shared" si="262"/>
        <v/>
      </c>
      <c r="AQ951" s="60">
        <v>45650.7815202662</v>
      </c>
    </row>
    <row r="952" ht="17" spans="1:43">
      <c r="A952" s="5">
        <f t="shared" ref="A952:A961" si="272">ROW()-3</f>
        <v>949</v>
      </c>
      <c r="B952" s="55" t="str">
        <f t="shared" ref="B952:B986" si="273">IF(V952=0,"无交易",IF(AND(Y952&lt;=-0.2,Z952&lt;=-0.2,AA952&lt;=-0.2),"连续三月交易下滑",IF(AND(Y952&gt;=0.2,Z952&gt;=0.2,AA952&gt;=0.2),"连续三月交易上升",IF(AND(Y952&lt;0.2,Y952&gt;-0.2,Z952&lt;0.2,Z952&gt;-0.2,AA952&lt;0.2,AA952&gt;-0.2),"交易平稳",IF(OR(ABS(Y952-Z952)&gt;=0.2,ABS(Z952-AA952)&gt;=0.2),"交易波动较大","-")))))</f>
        <v>交易波动较大</v>
      </c>
      <c r="C952" s="2" t="str">
        <f t="shared" ref="C952:C986" si="274">IF(AA952&lt;=-0.5,"本月交易额降超50%",IF(AA952&lt;=-0.2,"本月交易额降超20%",""))</f>
        <v/>
      </c>
      <c r="D952" s="56" t="str">
        <f t="shared" ref="D952:D986" si="275">IF(DATEDIF(AO952,$B$1,"d")&gt;30,"流失",IF(AND(DATEDIF(AO952,$B$1,"d")&gt;7,DATEDIF(AO952,$B$1,"d")&lt;=30),"可能流失",IF(AND(DATEDIF(AO952,$B$1,"d")&lt;=7,DATEDIF(AO952,$B$1,"d")&gt;3),"即将流失","-")))</f>
        <v>-</v>
      </c>
      <c r="E952" s="84" t="s">
        <v>2544</v>
      </c>
      <c r="F952" s="58">
        <v>45651.7666156482</v>
      </c>
      <c r="G952" s="59" t="s">
        <v>38</v>
      </c>
      <c r="H952" s="59" t="s">
        <v>39</v>
      </c>
      <c r="I952" s="59" t="s">
        <v>40</v>
      </c>
      <c r="J952" s="59" t="s">
        <v>78</v>
      </c>
      <c r="K952" s="59" t="s">
        <v>2545</v>
      </c>
      <c r="L952" s="59"/>
      <c r="M952" s="60">
        <v>46104.3797453704</v>
      </c>
      <c r="N952" s="60">
        <v>46104.3804120139</v>
      </c>
      <c r="O952" s="60">
        <v>46089.4957985648</v>
      </c>
      <c r="P952" s="60">
        <v>46102.8050818519</v>
      </c>
      <c r="Q952" s="60">
        <v>46104.3804204977</v>
      </c>
      <c r="R952" s="59">
        <v>17904.58</v>
      </c>
      <c r="S952" s="59">
        <v>82678.46</v>
      </c>
      <c r="T952" s="59">
        <v>235891.97</v>
      </c>
      <c r="U952" s="59">
        <v>213144.47</v>
      </c>
      <c r="V952" s="59">
        <v>133</v>
      </c>
      <c r="W952" s="59">
        <v>548</v>
      </c>
      <c r="X952" s="59">
        <v>1675</v>
      </c>
      <c r="Y952" s="59">
        <v>1495</v>
      </c>
      <c r="Z952" s="59">
        <v>226.9909158679</v>
      </c>
      <c r="AA952" s="59">
        <v>0.1467797193</v>
      </c>
      <c r="AB952" s="59">
        <v>-0.1112106651</v>
      </c>
      <c r="AC952" s="59">
        <v>-0.1986636245</v>
      </c>
      <c r="AD952" s="61">
        <f>IF(AND($G952="正式版",$H952="中西医诊所"),IFERROR(R952/同类汇总数据!C$3,0),IF(AND($G952="正式版",$H952="中医诊所"),IFERROR(R952/同类汇总数据!C$4,0),IF(AND($G952="正式版",$H952="口腔诊所"),IFERROR(R952/同类汇总数据!C$5,0),IF(AND($G952="检查版",$H952="中西医诊所"),IFERROR(R952/同类汇总数据!C$6,0),IF(AND($G952="检查版",$H952="中医诊所"),IFERROR(R952/同类汇总数据!C$7,0),IF(AND($G952="检查版",$H952="口腔诊所"),IFERROR(R952/同类汇总数据!C$8,0),IF(AND($G952="互联网版",$H952="中西医诊所"),IFERROR(R952/同类汇总数据!C$9,0),IF(AND($G952="互联网版",$H952="中医诊所"),IFERROR(R952/同类汇总数据!C$10,0),IF(AND($G952="互联网版",$H952="口腔诊所"),IFERROR(R952/同类汇总数据!C$11,0))))))))))</f>
        <v>1.95641009342449</v>
      </c>
      <c r="AE952" s="61">
        <f>IF(AND($G952="正式版",$H952="中西医诊所"),IFERROR(S952/同类汇总数据!D$3,0),IF(AND($G952="正式版",$H952="中医诊所"),IFERROR(S952/同类汇总数据!D$4,0),IF(AND($G952="正式版",$H952="口腔诊所"),IFERROR(S952/同类汇总数据!D$5,0),IF(AND($G952="检查版",$H952="中西医诊所"),IFERROR(S952/同类汇总数据!D$6,0),IF(AND($G952="检查版",$H952="中医诊所"),IFERROR(S952/同类汇总数据!D$7,0),IF(AND($G952="检查版",$H952="口腔诊所"),IFERROR(S952/同类汇总数据!D$8,0),IF(AND($G952="互联网版",$H952="中西医诊所"),IFERROR(S952/同类汇总数据!D$9,0),IF(AND($G952="互联网版",$H952="中医诊所"),IFERROR(S952/同类汇总数据!D$10,0),IF(AND($G952="互联网版",$H952="口腔诊所"),IFERROR(S952/同类汇总数据!D$11,0))))))))))</f>
        <v>2.26617501900111</v>
      </c>
      <c r="AF952" s="61">
        <f>IF(AND($G952="正式版",$H952="中西医诊所"),IFERROR(T952/同类汇总数据!E$3,0),IF(AND($G952="正式版",$H952="中医诊所"),IFERROR(T952/同类汇总数据!E$4,0),IF(AND($G952="正式版",$H952="口腔诊所"),IFERROR(T952/同类汇总数据!E$5,0),IF(AND($G952="检查版",$H952="中西医诊所"),IFERROR(T952/同类汇总数据!E$6,0),IF(AND($G952="检查版",$H952="中医诊所"),IFERROR(T952/同类汇总数据!E$7,0),IF(AND($G952="检查版",$H952="口腔诊所"),IFERROR(T952/同类汇总数据!E$8,0),IF(AND($G952="互联网版",$H952="中西医诊所"),IFERROR(T952/同类汇总数据!E$9,0),IF(AND($G952="互联网版",$H952="中医诊所"),IFERROR(T952/同类汇总数据!E$10,0),IF(AND($G952="互联网版",$H952="口腔诊所"),IFERROR(T952/同类汇总数据!E$11,0))))))))))</f>
        <v>2.16184176836173</v>
      </c>
      <c r="AG952" s="61">
        <f>IF(AND($G952="正式版",$H952="中西医诊所"),IFERROR(U952/同类汇总数据!F$3,0),IF(AND($G952="正式版",$H952="中医诊所"),IFERROR(U952/同类汇总数据!F$4,0),IF(AND($G952="正式版",$H952="口腔诊所"),IFERROR(U952/同类汇总数据!F$5,0),IF(AND($G952="检查版",$H952="中西医诊所"),IFERROR(U952/同类汇总数据!F$6,0),IF(AND($G952="检查版",$H952="中医诊所"),IFERROR(U952/同类汇总数据!F$7,0),IF(AND($G952="检查版",$H952="口腔诊所"),IFERROR(U952/同类汇总数据!F$8,0),IF(AND($G952="互联网版",$H952="中西医诊所"),IFERROR(U952/同类汇总数据!F$9,0),IF(AND($G952="互联网版",$H952="中医诊所"),IFERROR(U952/同类汇总数据!F$10,0),IF(AND($G952="互联网版",$H952="口腔诊所"),IFERROR(U952/同类汇总数据!F$11,0))))))))))</f>
        <v>2.22203298688343</v>
      </c>
      <c r="AH952" s="61">
        <f>IF(AND($G952="正式版",$H952="中西医诊所"),IFERROR(V952/同类汇总数据!G$3,0),IF(AND($G952="正式版",$H952="中医诊所"),IFERROR(V952/同类汇总数据!G$4,0),IF(AND($G952="正式版",$H952="口腔诊所"),IFERROR(V952/同类汇总数据!G$5,0),IF(AND($G952="检查版",$H952="中西医诊所"),IFERROR(V952/同类汇总数据!G$6,0),IF(AND($G952="检查版",$H952="中医诊所"),IFERROR(V952/同类汇总数据!G$7,0),IF(AND($G952="检查版",$H952="口腔诊所"),IFERROR(V952/同类汇总数据!G$8,0),IF(AND($G952="互联网版",$H952="中西医诊所"),IFERROR(V952/同类汇总数据!G$9,0),IF(AND($G952="互联网版",$H952="中医诊所"),IFERROR(V952/同类汇总数据!G$10,0),IF(AND($G952="互联网版",$H952="口腔诊所"),IFERROR(V952/同类汇总数据!G$11,0))))))))))</f>
        <v>1.40293730768947</v>
      </c>
      <c r="AI952" s="61">
        <f>IF(AND($G952="正式版",$H952="中西医诊所"),IFERROR(W952/同类汇总数据!H$3,0),IF(AND($G952="正式版",$H952="中医诊所"),IFERROR(W952/同类汇总数据!H$4,0),IF(AND($G952="正式版",$H952="口腔诊所"),IFERROR(W952/同类汇总数据!H$5,0),IF(AND($G952="检查版",$H952="中西医诊所"),IFERROR(W952/同类汇总数据!H$6,0),IF(AND($G952="检查版",$H952="中医诊所"),IFERROR(W952/同类汇总数据!H$7,0),IF(AND($G952="检查版",$H952="口腔诊所"),IFERROR(W952/同类汇总数据!H$8,0),IF(AND($G952="互联网版",$H952="中西医诊所"),IFERROR(W952/同类汇总数据!H$9,0),IF(AND($G952="互联网版",$H952="中医诊所"),IFERROR(W952/同类汇总数据!H$10,0),IF(AND($G952="互联网版",$H952="口腔诊所"),IFERROR(W952/同类汇总数据!H$11,0))))))))))</f>
        <v>1.49878128295678</v>
      </c>
      <c r="AJ952" s="61">
        <f>IF(AND($G952="正式版",$H952="中西医诊所"),IFERROR(X952/同类汇总数据!I$3,0),IF(AND($G952="正式版",$H952="中医诊所"),IFERROR(X952/同类汇总数据!I$4,0),IF(AND($G952="正式版",$H952="口腔诊所"),IFERROR(X952/同类汇总数据!I$5,0),IF(AND($G952="检查版",$H952="中西医诊所"),IFERROR(X952/同类汇总数据!I$6,0),IF(AND($G952="检查版",$H952="中医诊所"),IFERROR(X952/同类汇总数据!I$7,0),IF(AND($G952="检查版",$H952="口腔诊所"),IFERROR(X952/同类汇总数据!I$8,0),IF(AND($G952="互联网版",$H952="中西医诊所"),IFERROR(X952/同类汇总数据!I$9,0),IF(AND($G952="互联网版",$H952="中医诊所"),IFERROR(X952/同类汇总数据!I$10,0),IF(AND($G952="互联网版",$H952="口腔诊所"),IFERROR(X952/同类汇总数据!I$11,0))))))))))</f>
        <v>1.48110826512351</v>
      </c>
      <c r="AK952" s="61">
        <f>IF(AND($G952="正式版",$H952="中西医诊所"),IFERROR(Y952/同类汇总数据!J$3,0),IF(AND($G952="正式版",$H952="中医诊所"),IFERROR(Y952/同类汇总数据!J$4,0),IF(AND($G952="正式版",$H952="口腔诊所"),IFERROR(Y952/同类汇总数据!J$5,0),IF(AND($G952="检查版",$H952="中西医诊所"),IFERROR(Y952/同类汇总数据!J$6,0),IF(AND($G952="检查版",$H952="中医诊所"),IFERROR(Y952/同类汇总数据!J$7,0),IF(AND($G952="检查版",$H952="口腔诊所"),IFERROR(Y952/同类汇总数据!J$8,0),IF(AND($G952="互联网版",$H952="中西医诊所"),IFERROR(Y952/同类汇总数据!J$9,0),IF(AND($G952="互联网版",$H952="中医诊所"),IFERROR(Y952/同类汇总数据!J$10,0),IF(AND($G952="互联网版",$H952="口腔诊所"),IFERROR(Y952/同类汇总数据!J$11,0))))))))))</f>
        <v>1.49383122644843</v>
      </c>
      <c r="AL952" s="62" t="str">
        <f ca="1" t="shared" ref="AL952:AL986" si="276">IF(YEAR(AO952)&lt;YEAR(TODAY()),"今年内未操作",IF(DATEDIF(AO952,$B$1,"d")&gt;90,"最近三月未操作",IF(DATEDIF(AO952,$B$1,"d")&gt;30,"最近一月未操作",IF(DATEDIF(AO952,$B$1,"d")&gt;7,"最近一周未操作","-"))))</f>
        <v>-</v>
      </c>
      <c r="AM952" s="62" t="str">
        <f t="shared" ref="AM952:AM986" si="277">IF(AE952&lt;0.2,"低于同行20%",IF(AE952&lt;0.5,"低于同行50%",IF(AE952&gt;=2,"高于同行100%",IF(AE952&gt;=1.5,"高于同行150%",IF(AE952&gt;=1.2,"高于同行20%","")))))</f>
        <v>高于同行100%</v>
      </c>
      <c r="AN952" s="5" t="str">
        <f t="shared" ref="AN952:AN986" si="278">IF(AI952&lt;0.2,"低于同行20%",IF(AI952&lt;0.5,"低于同行50%",IF(AI952&gt;=2,"高于同行100%",IF(AI952&gt;=1.5,"高于同行150%",IF(AI952&gt;=1.2,"高于同行20%","")))))</f>
        <v>高于同行20%</v>
      </c>
      <c r="AO952" s="63">
        <f t="shared" si="261"/>
        <v>46104.3804204977</v>
      </c>
      <c r="AP952" s="5" t="str">
        <f t="shared" si="262"/>
        <v/>
      </c>
      <c r="AQ952" s="60">
        <v>45651.4377456018</v>
      </c>
    </row>
    <row r="953" ht="17" spans="1:43">
      <c r="A953" s="5">
        <f t="shared" si="272"/>
        <v>950</v>
      </c>
      <c r="B953" s="55" t="str">
        <f t="shared" si="273"/>
        <v>连续三月交易上升</v>
      </c>
      <c r="C953" s="2" t="str">
        <f t="shared" si="274"/>
        <v/>
      </c>
      <c r="D953" s="56" t="str">
        <f t="shared" si="275"/>
        <v>-</v>
      </c>
      <c r="E953" s="84" t="s">
        <v>2546</v>
      </c>
      <c r="F953" s="58">
        <v>45651.7674993519</v>
      </c>
      <c r="G953" s="59" t="s">
        <v>38</v>
      </c>
      <c r="H953" s="59" t="s">
        <v>63</v>
      </c>
      <c r="I953" s="59" t="s">
        <v>40</v>
      </c>
      <c r="J953" s="59" t="s">
        <v>45</v>
      </c>
      <c r="K953" s="59" t="s">
        <v>2547</v>
      </c>
      <c r="L953" s="59"/>
      <c r="M953" s="60">
        <v>46103.3974189815</v>
      </c>
      <c r="N953" s="60">
        <v>46103.7275586111</v>
      </c>
      <c r="O953" s="60">
        <v>46103.7260781829</v>
      </c>
      <c r="P953" s="60">
        <v>46052.5880186921</v>
      </c>
      <c r="Q953" s="60">
        <v>46103.732324919</v>
      </c>
      <c r="R953" s="59">
        <v>41463.9</v>
      </c>
      <c r="S953" s="59">
        <v>113300.9</v>
      </c>
      <c r="T953" s="59">
        <v>335061.22</v>
      </c>
      <c r="U953" s="59">
        <v>295421.2</v>
      </c>
      <c r="V953" s="59">
        <v>61</v>
      </c>
      <c r="W953" s="59">
        <v>172</v>
      </c>
      <c r="X953" s="59">
        <v>489</v>
      </c>
      <c r="Y953" s="59">
        <v>442</v>
      </c>
      <c r="Z953" s="59">
        <v>858.7825581395</v>
      </c>
      <c r="AA953" s="59">
        <v>0.4475592913</v>
      </c>
      <c r="AB953" s="59">
        <v>-0.4545244331</v>
      </c>
      <c r="AC953" s="59">
        <v>0.4445963306</v>
      </c>
      <c r="AD953" s="61">
        <f>IF(AND($G953="正式版",$H953="中西医诊所"),IFERROR(R953/同类汇总数据!C$3,0),IF(AND($G953="正式版",$H953="中医诊所"),IFERROR(R953/同类汇总数据!C$4,0),IF(AND($G953="正式版",$H953="口腔诊所"),IFERROR(R953/同类汇总数据!C$5,0),IF(AND($G953="检查版",$H953="中西医诊所"),IFERROR(R953/同类汇总数据!C$6,0),IF(AND($G953="检查版",$H953="中医诊所"),IFERROR(R953/同类汇总数据!C$7,0),IF(AND($G953="检查版",$H953="口腔诊所"),IFERROR(R953/同类汇总数据!C$8,0),IF(AND($G953="互联网版",$H953="中西医诊所"),IFERROR(R953/同类汇总数据!C$9,0),IF(AND($G953="互联网版",$H953="中医诊所"),IFERROR(R953/同类汇总数据!C$10,0),IF(AND($G953="互联网版",$H953="口腔诊所"),IFERROR(R953/同类汇总数据!C$11,0))))))))))</f>
        <v>4.14740860183168</v>
      </c>
      <c r="AE953" s="61">
        <f>IF(AND($G953="正式版",$H953="中西医诊所"),IFERROR(S953/同类汇总数据!D$3,0),IF(AND($G953="正式版",$H953="中医诊所"),IFERROR(S953/同类汇总数据!D$4,0),IF(AND($G953="正式版",$H953="口腔诊所"),IFERROR(S953/同类汇总数据!D$5,0),IF(AND($G953="检查版",$H953="中西医诊所"),IFERROR(S953/同类汇总数据!D$6,0),IF(AND($G953="检查版",$H953="中医诊所"),IFERROR(S953/同类汇总数据!D$7,0),IF(AND($G953="检查版",$H953="口腔诊所"),IFERROR(S953/同类汇总数据!D$8,0),IF(AND($G953="互联网版",$H953="中西医诊所"),IFERROR(S953/同类汇总数据!D$9,0),IF(AND($G953="互联网版",$H953="中医诊所"),IFERROR(S953/同类汇总数据!D$10,0),IF(AND($G953="互联网版",$H953="口腔诊所"),IFERROR(S953/同类汇总数据!D$11,0))))))))))</f>
        <v>2.60876713930252</v>
      </c>
      <c r="AF953" s="61">
        <f>IF(AND($G953="正式版",$H953="中西医诊所"),IFERROR(T953/同类汇总数据!E$3,0),IF(AND($G953="正式版",$H953="中医诊所"),IFERROR(T953/同类汇总数据!E$4,0),IF(AND($G953="正式版",$H953="口腔诊所"),IFERROR(T953/同类汇总数据!E$5,0),IF(AND($G953="检查版",$H953="中西医诊所"),IFERROR(T953/同类汇总数据!E$6,0),IF(AND($G953="检查版",$H953="中医诊所"),IFERROR(T953/同类汇总数据!E$7,0),IF(AND($G953="检查版",$H953="口腔诊所"),IFERROR(T953/同类汇总数据!E$8,0),IF(AND($G953="互联网版",$H953="中西医诊所"),IFERROR(T953/同类汇总数据!E$9,0),IF(AND($G953="互联网版",$H953="中医诊所"),IFERROR(T953/同类汇总数据!E$10,0),IF(AND($G953="互联网版",$H953="口腔诊所"),IFERROR(T953/同类汇总数据!E$11,0))))))))))</f>
        <v>3.02219178949198</v>
      </c>
      <c r="AG953" s="61">
        <f>IF(AND($G953="正式版",$H953="中西医诊所"),IFERROR(U953/同类汇总数据!F$3,0),IF(AND($G953="正式版",$H953="中医诊所"),IFERROR(U953/同类汇总数据!F$4,0),IF(AND($G953="正式版",$H953="口腔诊所"),IFERROR(U953/同类汇总数据!F$5,0),IF(AND($G953="检查版",$H953="中西医诊所"),IFERROR(U953/同类汇总数据!F$6,0),IF(AND($G953="检查版",$H953="中医诊所"),IFERROR(U953/同类汇总数据!F$7,0),IF(AND($G953="检查版",$H953="口腔诊所"),IFERROR(U953/同类汇总数据!F$8,0),IF(AND($G953="互联网版",$H953="中西医诊所"),IFERROR(U953/同类汇总数据!F$9,0),IF(AND($G953="互联网版",$H953="中医诊所"),IFERROR(U953/同类汇总数据!F$10,0),IF(AND($G953="互联网版",$H953="口腔诊所"),IFERROR(U953/同类汇总数据!F$11,0))))))))))</f>
        <v>2.95722848226076</v>
      </c>
      <c r="AH953" s="61">
        <f>IF(AND($G953="正式版",$H953="中西医诊所"),IFERROR(V953/同类汇总数据!G$3,0),IF(AND($G953="正式版",$H953="中医诊所"),IFERROR(V953/同类汇总数据!G$4,0),IF(AND($G953="正式版",$H953="口腔诊所"),IFERROR(V953/同类汇总数据!G$5,0),IF(AND($G953="检查版",$H953="中西医诊所"),IFERROR(V953/同类汇总数据!G$6,0),IF(AND($G953="检查版",$H953="中医诊所"),IFERROR(V953/同类汇总数据!G$7,0),IF(AND($G953="检查版",$H953="口腔诊所"),IFERROR(V953/同类汇总数据!G$8,0),IF(AND($G953="互联网版",$H953="中西医诊所"),IFERROR(V953/同类汇总数据!G$9,0),IF(AND($G953="互联网版",$H953="中医诊所"),IFERROR(V953/同类汇总数据!G$10,0),IF(AND($G953="互联网版",$H953="口腔诊所"),IFERROR(V953/同类汇总数据!G$11,0))))))))))</f>
        <v>4.53315894295651</v>
      </c>
      <c r="AI953" s="61">
        <f>IF(AND($G953="正式版",$H953="中西医诊所"),IFERROR(W953/同类汇总数据!H$3,0),IF(AND($G953="正式版",$H953="中医诊所"),IFERROR(W953/同类汇总数据!H$4,0),IF(AND($G953="正式版",$H953="口腔诊所"),IFERROR(W953/同类汇总数据!H$5,0),IF(AND($G953="检查版",$H953="中西医诊所"),IFERROR(W953/同类汇总数据!H$6,0),IF(AND($G953="检查版",$H953="中医诊所"),IFERROR(W953/同类汇总数据!H$7,0),IF(AND($G953="检查版",$H953="口腔诊所"),IFERROR(W953/同类汇总数据!H$8,0),IF(AND($G953="互联网版",$H953="中西医诊所"),IFERROR(W953/同类汇总数据!H$9,0),IF(AND($G953="互联网版",$H953="中医诊所"),IFERROR(W953/同类汇总数据!H$10,0),IF(AND($G953="互联网版",$H953="口腔诊所"),IFERROR(W953/同类汇总数据!H$11,0))))))))))</f>
        <v>3.02889957613016</v>
      </c>
      <c r="AJ953" s="61">
        <f>IF(AND($G953="正式版",$H953="中西医诊所"),IFERROR(X953/同类汇总数据!I$3,0),IF(AND($G953="正式版",$H953="中医诊所"),IFERROR(X953/同类汇总数据!I$4,0),IF(AND($G953="正式版",$H953="口腔诊所"),IFERROR(X953/同类汇总数据!I$5,0),IF(AND($G953="检查版",$H953="中西医诊所"),IFERROR(X953/同类汇总数据!I$6,0),IF(AND($G953="检查版",$H953="中医诊所"),IFERROR(X953/同类汇总数据!I$7,0),IF(AND($G953="检查版",$H953="口腔诊所"),IFERROR(X953/同类汇总数据!I$8,0),IF(AND($G953="互联网版",$H953="中西医诊所"),IFERROR(X953/同类汇总数据!I$9,0),IF(AND($G953="互联网版",$H953="中医诊所"),IFERROR(X953/同类汇总数据!I$10,0),IF(AND($G953="互联网版",$H953="口腔诊所"),IFERROR(X953/同类汇总数据!I$11,0))))))))))</f>
        <v>3.31432173320727</v>
      </c>
      <c r="AK953" s="61">
        <f>IF(AND($G953="正式版",$H953="中西医诊所"),IFERROR(Y953/同类汇总数据!J$3,0),IF(AND($G953="正式版",$H953="中医诊所"),IFERROR(Y953/同类汇总数据!J$4,0),IF(AND($G953="正式版",$H953="口腔诊所"),IFERROR(Y953/同类汇总数据!J$5,0),IF(AND($G953="检查版",$H953="中西医诊所"),IFERROR(Y953/同类汇总数据!J$6,0),IF(AND($G953="检查版",$H953="中医诊所"),IFERROR(Y953/同类汇总数据!J$7,0),IF(AND($G953="检查版",$H953="口腔诊所"),IFERROR(Y953/同类汇总数据!J$8,0),IF(AND($G953="互联网版",$H953="中西医诊所"),IFERROR(Y953/同类汇总数据!J$9,0),IF(AND($G953="互联网版",$H953="中医诊所"),IFERROR(Y953/同类汇总数据!J$10,0),IF(AND($G953="互联网版",$H953="口腔诊所"),IFERROR(Y953/同类汇总数据!J$11,0))))))))))</f>
        <v>3.32813531806658</v>
      </c>
      <c r="AL953" s="62" t="str">
        <f ca="1" t="shared" si="276"/>
        <v>-</v>
      </c>
      <c r="AM953" s="62" t="str">
        <f t="shared" si="277"/>
        <v>高于同行100%</v>
      </c>
      <c r="AN953" s="5" t="str">
        <f t="shared" si="278"/>
        <v>高于同行100%</v>
      </c>
      <c r="AO953" s="63">
        <f t="shared" si="261"/>
        <v>46103.732324919</v>
      </c>
      <c r="AP953" s="5" t="str">
        <f t="shared" si="262"/>
        <v/>
      </c>
      <c r="AQ953" s="60">
        <v>45651.4784888194</v>
      </c>
    </row>
    <row r="954" ht="17" spans="1:43">
      <c r="A954" s="5">
        <f t="shared" si="272"/>
        <v>951</v>
      </c>
      <c r="B954" s="55" t="str">
        <f t="shared" si="273"/>
        <v>连续三月交易上升</v>
      </c>
      <c r="C954" s="2" t="str">
        <f t="shared" si="274"/>
        <v/>
      </c>
      <c r="D954" s="56" t="str">
        <f t="shared" si="275"/>
        <v>-</v>
      </c>
      <c r="E954" s="84" t="s">
        <v>2548</v>
      </c>
      <c r="F954" s="58">
        <v>45651.7680745602</v>
      </c>
      <c r="G954" s="59" t="s">
        <v>38</v>
      </c>
      <c r="H954" s="59" t="s">
        <v>39</v>
      </c>
      <c r="I954" s="59" t="s">
        <v>40</v>
      </c>
      <c r="J954" s="59" t="s">
        <v>85</v>
      </c>
      <c r="K954" s="59" t="s">
        <v>2549</v>
      </c>
      <c r="L954" s="59" t="s">
        <v>87</v>
      </c>
      <c r="M954" s="60">
        <v>46104.3425231481</v>
      </c>
      <c r="N954" s="60">
        <v>46104.3966000231</v>
      </c>
      <c r="O954" s="60">
        <v>46104.3954563773</v>
      </c>
      <c r="P954" s="60">
        <v>46097.3456902546</v>
      </c>
      <c r="Q954" s="60">
        <v>46104.396616088</v>
      </c>
      <c r="R954" s="59">
        <v>16134.5</v>
      </c>
      <c r="S954" s="59">
        <v>64356.38</v>
      </c>
      <c r="T954" s="59">
        <v>175943.88</v>
      </c>
      <c r="U954" s="59">
        <v>154610.16</v>
      </c>
      <c r="V954" s="59">
        <v>71</v>
      </c>
      <c r="W954" s="59">
        <v>303</v>
      </c>
      <c r="X954" s="59">
        <v>834</v>
      </c>
      <c r="Y954" s="59">
        <v>739</v>
      </c>
      <c r="Z954" s="59">
        <v>295.2287140115</v>
      </c>
      <c r="AA954" s="59">
        <v>0.629724752</v>
      </c>
      <c r="AB954" s="59">
        <v>-0.4522886017</v>
      </c>
      <c r="AC954" s="59">
        <v>0.1248848176</v>
      </c>
      <c r="AD954" s="61">
        <f>IF(AND($G954="正式版",$H954="中西医诊所"),IFERROR(R954/同类汇总数据!C$3,0),IF(AND($G954="正式版",$H954="中医诊所"),IFERROR(R954/同类汇总数据!C$4,0),IF(AND($G954="正式版",$H954="口腔诊所"),IFERROR(R954/同类汇总数据!C$5,0),IF(AND($G954="检查版",$H954="中西医诊所"),IFERROR(R954/同类汇总数据!C$6,0),IF(AND($G954="检查版",$H954="中医诊所"),IFERROR(R954/同类汇总数据!C$7,0),IF(AND($G954="检查版",$H954="口腔诊所"),IFERROR(R954/同类汇总数据!C$8,0),IF(AND($G954="互联网版",$H954="中西医诊所"),IFERROR(R954/同类汇总数据!C$9,0),IF(AND($G954="互联网版",$H954="中医诊所"),IFERROR(R954/同类汇总数据!C$10,0),IF(AND($G954="互联网版",$H954="口腔诊所"),IFERROR(R954/同类汇总数据!C$11,0))))))))))</f>
        <v>1.76299576155137</v>
      </c>
      <c r="AE954" s="61">
        <f>IF(AND($G954="正式版",$H954="中西医诊所"),IFERROR(S954/同类汇总数据!D$3,0),IF(AND($G954="正式版",$H954="中医诊所"),IFERROR(S954/同类汇总数据!D$4,0),IF(AND($G954="正式版",$H954="口腔诊所"),IFERROR(S954/同类汇总数据!D$5,0),IF(AND($G954="检查版",$H954="中西医诊所"),IFERROR(S954/同类汇总数据!D$6,0),IF(AND($G954="检查版",$H954="中医诊所"),IFERROR(S954/同类汇总数据!D$7,0),IF(AND($G954="检查版",$H954="口腔诊所"),IFERROR(S954/同类汇总数据!D$8,0),IF(AND($G954="互联网版",$H954="中西医诊所"),IFERROR(S954/同类汇总数据!D$9,0),IF(AND($G954="互联网版",$H954="中医诊所"),IFERROR(S954/同类汇总数据!D$10,0),IF(AND($G954="互联网版",$H954="口腔诊所"),IFERROR(S954/同类汇总数据!D$11,0))))))))))</f>
        <v>1.76397601829234</v>
      </c>
      <c r="AF954" s="61">
        <f>IF(AND($G954="正式版",$H954="中西医诊所"),IFERROR(T954/同类汇总数据!E$3,0),IF(AND($G954="正式版",$H954="中医诊所"),IFERROR(T954/同类汇总数据!E$4,0),IF(AND($G954="正式版",$H954="口腔诊所"),IFERROR(T954/同类汇总数据!E$5,0),IF(AND($G954="检查版",$H954="中西医诊所"),IFERROR(T954/同类汇总数据!E$6,0),IF(AND($G954="检查版",$H954="中医诊所"),IFERROR(T954/同类汇总数据!E$7,0),IF(AND($G954="检查版",$H954="口腔诊所"),IFERROR(T954/同类汇总数据!E$8,0),IF(AND($G954="互联网版",$H954="中西医诊所"),IFERROR(T954/同类汇总数据!E$9,0),IF(AND($G954="互联网版",$H954="中医诊所"),IFERROR(T954/同类汇总数据!E$10,0),IF(AND($G954="互联网版",$H954="口腔诊所"),IFERROR(T954/同类汇总数据!E$11,0))))))))))</f>
        <v>1.61244500468424</v>
      </c>
      <c r="AG954" s="61">
        <f>IF(AND($G954="正式版",$H954="中西医诊所"),IFERROR(U954/同类汇总数据!F$3,0),IF(AND($G954="正式版",$H954="中医诊所"),IFERROR(U954/同类汇总数据!F$4,0),IF(AND($G954="正式版",$H954="口腔诊所"),IFERROR(U954/同类汇总数据!F$5,0),IF(AND($G954="检查版",$H954="中西医诊所"),IFERROR(U954/同类汇总数据!F$6,0),IF(AND($G954="检查版",$H954="中医诊所"),IFERROR(U954/同类汇总数据!F$7,0),IF(AND($G954="检查版",$H954="口腔诊所"),IFERROR(U954/同类汇总数据!F$8,0),IF(AND($G954="互联网版",$H954="中西医诊所"),IFERROR(U954/同类汇总数据!F$9,0),IF(AND($G954="互联网版",$H954="中医诊所"),IFERROR(U954/同类汇总数据!F$10,0),IF(AND($G954="互联网版",$H954="口腔诊所"),IFERROR(U954/同类汇总数据!F$11,0))))))))))</f>
        <v>1.61181228688375</v>
      </c>
      <c r="AH954" s="61">
        <f>IF(AND($G954="正式版",$H954="中西医诊所"),IFERROR(V954/同类汇总数据!G$3,0),IF(AND($G954="正式版",$H954="中医诊所"),IFERROR(V954/同类汇总数据!G$4,0),IF(AND($G954="正式版",$H954="口腔诊所"),IFERROR(V954/同类汇总数据!G$5,0),IF(AND($G954="检查版",$H954="中西医诊所"),IFERROR(V954/同类汇总数据!G$6,0),IF(AND($G954="检查版",$H954="中医诊所"),IFERROR(V954/同类汇总数据!G$7,0),IF(AND($G954="检查版",$H954="口腔诊所"),IFERROR(V954/同类汇总数据!G$8,0),IF(AND($G954="互联网版",$H954="中西医诊所"),IFERROR(V954/同类汇总数据!G$9,0),IF(AND($G954="互联网版",$H954="中医诊所"),IFERROR(V954/同类汇总数据!G$10,0),IF(AND($G954="互联网版",$H954="口腔诊所"),IFERROR(V954/同类汇总数据!G$11,0))))))))))</f>
        <v>0.748936457488362</v>
      </c>
      <c r="AI954" s="61">
        <f>IF(AND($G954="正式版",$H954="中西医诊所"),IFERROR(W954/同类汇总数据!H$3,0),IF(AND($G954="正式版",$H954="中医诊所"),IFERROR(W954/同类汇总数据!H$4,0),IF(AND($G954="正式版",$H954="口腔诊所"),IFERROR(W954/同类汇总数据!H$5,0),IF(AND($G954="检查版",$H954="中西医诊所"),IFERROR(W954/同类汇总数据!H$6,0),IF(AND($G954="检查版",$H954="中医诊所"),IFERROR(W954/同类汇总数据!H$7,0),IF(AND($G954="检查版",$H954="口腔诊所"),IFERROR(W954/同类汇总数据!H$8,0),IF(AND($G954="互联网版",$H954="中西医诊所"),IFERROR(W954/同类汇总数据!H$9,0),IF(AND($G954="互联网版",$H954="中医诊所"),IFERROR(W954/同类汇总数据!H$10,0),IF(AND($G954="互联网版",$H954="口腔诊所"),IFERROR(W954/同类汇总数据!H$11,0))))))))))</f>
        <v>0.828705709372087</v>
      </c>
      <c r="AJ954" s="61">
        <f>IF(AND($G954="正式版",$H954="中西医诊所"),IFERROR(X954/同类汇总数据!I$3,0),IF(AND($G954="正式版",$H954="中医诊所"),IFERROR(X954/同类汇总数据!I$4,0),IF(AND($G954="正式版",$H954="口腔诊所"),IFERROR(X954/同类汇总数据!I$5,0),IF(AND($G954="检查版",$H954="中西医诊所"),IFERROR(X954/同类汇总数据!I$6,0),IF(AND($G954="检查版",$H954="中医诊所"),IFERROR(X954/同类汇总数据!I$7,0),IF(AND($G954="检查版",$H954="口腔诊所"),IFERROR(X954/同类汇总数据!I$8,0),IF(AND($G954="互联网版",$H954="中西医诊所"),IFERROR(X954/同类汇总数据!I$9,0),IF(AND($G954="互联网版",$H954="中医诊所"),IFERROR(X954/同类汇总数据!I$10,0),IF(AND($G954="互联网版",$H954="口腔诊所"),IFERROR(X954/同类汇总数据!I$11,0))))))))))</f>
        <v>0.737459279470451</v>
      </c>
      <c r="AK954" s="61">
        <f>IF(AND($G954="正式版",$H954="中西医诊所"),IFERROR(Y954/同类汇总数据!J$3,0),IF(AND($G954="正式版",$H954="中医诊所"),IFERROR(Y954/同类汇总数据!J$4,0),IF(AND($G954="正式版",$H954="口腔诊所"),IFERROR(Y954/同类汇总数据!J$5,0),IF(AND($G954="检查版",$H954="中西医诊所"),IFERROR(Y954/同类汇总数据!J$6,0),IF(AND($G954="检查版",$H954="中医诊所"),IFERROR(Y954/同类汇总数据!J$7,0),IF(AND($G954="检查版",$H954="口腔诊所"),IFERROR(Y954/同类汇总数据!J$8,0),IF(AND($G954="互联网版",$H954="中西医诊所"),IFERROR(Y954/同类汇总数据!J$9,0),IF(AND($G954="互联网版",$H954="中医诊所"),IFERROR(Y954/同类汇总数据!J$10,0),IF(AND($G954="互联网版",$H954="口腔诊所"),IFERROR(Y954/同类汇总数据!J$11,0))))))))))</f>
        <v>0.738422258425008</v>
      </c>
      <c r="AL954" s="62" t="str">
        <f ca="1" t="shared" si="276"/>
        <v>-</v>
      </c>
      <c r="AM954" s="62" t="str">
        <f t="shared" si="277"/>
        <v>高于同行150%</v>
      </c>
      <c r="AN954" s="5" t="str">
        <f t="shared" si="278"/>
        <v/>
      </c>
      <c r="AO954" s="63">
        <f t="shared" si="261"/>
        <v>46104.396616088</v>
      </c>
      <c r="AP954" s="5" t="str">
        <f t="shared" si="262"/>
        <v/>
      </c>
      <c r="AQ954" s="60">
        <v>45651.4793672454</v>
      </c>
    </row>
    <row r="955" ht="17" spans="1:43">
      <c r="A955" s="5">
        <f t="shared" si="272"/>
        <v>952</v>
      </c>
      <c r="B955" s="55" t="str">
        <f t="shared" si="273"/>
        <v>交易波动较大</v>
      </c>
      <c r="C955" s="2" t="str">
        <f t="shared" si="274"/>
        <v/>
      </c>
      <c r="D955" s="56" t="str">
        <f t="shared" si="275"/>
        <v>-</v>
      </c>
      <c r="E955" s="84" t="s">
        <v>2550</v>
      </c>
      <c r="F955" s="58">
        <v>45651.7688821065</v>
      </c>
      <c r="G955" s="59" t="s">
        <v>38</v>
      </c>
      <c r="H955" s="59" t="s">
        <v>39</v>
      </c>
      <c r="I955" s="59" t="s">
        <v>40</v>
      </c>
      <c r="J955" s="59" t="s">
        <v>45</v>
      </c>
      <c r="K955" s="59" t="s">
        <v>2551</v>
      </c>
      <c r="L955" s="59" t="s">
        <v>47</v>
      </c>
      <c r="M955" s="60">
        <v>46103.3739351852</v>
      </c>
      <c r="N955" s="60">
        <v>46103.5771578125</v>
      </c>
      <c r="O955" s="60">
        <v>45966.5864915857</v>
      </c>
      <c r="P955" s="60">
        <v>45662.4693337384</v>
      </c>
      <c r="Q955" s="60">
        <v>45863.4624983912</v>
      </c>
      <c r="R955" s="59">
        <v>16879</v>
      </c>
      <c r="S955" s="59">
        <v>120088</v>
      </c>
      <c r="T955" s="59">
        <v>441352.1</v>
      </c>
      <c r="U955" s="59">
        <v>413434.1</v>
      </c>
      <c r="V955" s="59">
        <v>31</v>
      </c>
      <c r="W955" s="59">
        <v>170</v>
      </c>
      <c r="X955" s="59">
        <v>461</v>
      </c>
      <c r="Y955" s="59">
        <v>431</v>
      </c>
      <c r="Z955" s="85" t="s">
        <v>2552</v>
      </c>
      <c r="AA955" s="59">
        <v>-0.0378026697</v>
      </c>
      <c r="AB955" s="59">
        <v>-0.3647195</v>
      </c>
      <c r="AC955" s="59">
        <v>0.9237965139</v>
      </c>
      <c r="AD955" s="61">
        <f>IF(AND($G955="正式版",$H955="中西医诊所"),IFERROR(R955/同类汇总数据!C$3,0),IF(AND($G955="正式版",$H955="中医诊所"),IFERROR(R955/同类汇总数据!C$4,0),IF(AND($G955="正式版",$H955="口腔诊所"),IFERROR(R955/同类汇总数据!C$5,0),IF(AND($G955="检查版",$H955="中西医诊所"),IFERROR(R955/同类汇总数据!C$6,0),IF(AND($G955="检查版",$H955="中医诊所"),IFERROR(R955/同类汇总数据!C$7,0),IF(AND($G955="检查版",$H955="口腔诊所"),IFERROR(R955/同类汇总数据!C$8,0),IF(AND($G955="互联网版",$H955="中西医诊所"),IFERROR(R955/同类汇总数据!C$9,0),IF(AND($G955="互联网版",$H955="中医诊所"),IFERROR(R955/同类汇总数据!C$10,0),IF(AND($G955="互联网版",$H955="口腔诊所"),IFERROR(R955/同类汇总数据!C$11,0))))))))))</f>
        <v>1.84434630507456</v>
      </c>
      <c r="AE955" s="61">
        <f>IF(AND($G955="正式版",$H955="中西医诊所"),IFERROR(S955/同类汇总数据!D$3,0),IF(AND($G955="正式版",$H955="中医诊所"),IFERROR(S955/同类汇总数据!D$4,0),IF(AND($G955="正式版",$H955="口腔诊所"),IFERROR(S955/同类汇总数据!D$5,0),IF(AND($G955="检查版",$H955="中西医诊所"),IFERROR(S955/同类汇总数据!D$6,0),IF(AND($G955="检查版",$H955="中医诊所"),IFERROR(S955/同类汇总数据!D$7,0),IF(AND($G955="检查版",$H955="口腔诊所"),IFERROR(S955/同类汇总数据!D$8,0),IF(AND($G955="互联网版",$H955="中西医诊所"),IFERROR(S955/同类汇总数据!D$9,0),IF(AND($G955="互联网版",$H955="中医诊所"),IFERROR(S955/同类汇总数据!D$10,0),IF(AND($G955="互联网版",$H955="口腔诊所"),IFERROR(S955/同类汇总数据!D$11,0))))))))))</f>
        <v>3.29155170139605</v>
      </c>
      <c r="AF955" s="61">
        <f>IF(AND($G955="正式版",$H955="中西医诊所"),IFERROR(T955/同类汇总数据!E$3,0),IF(AND($G955="正式版",$H955="中医诊所"),IFERROR(T955/同类汇总数据!E$4,0),IF(AND($G955="正式版",$H955="口腔诊所"),IFERROR(T955/同类汇总数据!E$5,0),IF(AND($G955="检查版",$H955="中西医诊所"),IFERROR(T955/同类汇总数据!E$6,0),IF(AND($G955="检查版",$H955="中医诊所"),IFERROR(T955/同类汇总数据!E$7,0),IF(AND($G955="检查版",$H955="口腔诊所"),IFERROR(T955/同类汇总数据!E$8,0),IF(AND($G955="互联网版",$H955="中西医诊所"),IFERROR(T955/同类汇总数据!E$9,0),IF(AND($G955="互联网版",$H955="中医诊所"),IFERROR(T955/同类汇总数据!E$10,0),IF(AND($G955="互联网版",$H955="口腔诊所"),IFERROR(T955/同类汇总数据!E$11,0))))))))))</f>
        <v>4.04478967357034</v>
      </c>
      <c r="AG955" s="61">
        <f>IF(AND($G955="正式版",$H955="中西医诊所"),IFERROR(U955/同类汇总数据!F$3,0),IF(AND($G955="正式版",$H955="中医诊所"),IFERROR(U955/同类汇总数据!F$4,0),IF(AND($G955="正式版",$H955="口腔诊所"),IFERROR(U955/同类汇总数据!F$5,0),IF(AND($G955="检查版",$H955="中西医诊所"),IFERROR(U955/同类汇总数据!F$6,0),IF(AND($G955="检查版",$H955="中医诊所"),IFERROR(U955/同类汇总数据!F$7,0),IF(AND($G955="检查版",$H955="口腔诊所"),IFERROR(U955/同类汇总数据!F$8,0),IF(AND($G955="互联网版",$H955="中西医诊所"),IFERROR(U955/同类汇总数据!F$9,0),IF(AND($G955="互联网版",$H955="中医诊所"),IFERROR(U955/同类汇总数据!F$10,0),IF(AND($G955="互联网版",$H955="口腔诊所"),IFERROR(U955/同类汇总数据!F$11,0))))))))))</f>
        <v>4.31005415295298</v>
      </c>
      <c r="AH955" s="61">
        <f>IF(AND($G955="正式版",$H955="中西医诊所"),IFERROR(V955/同类汇总数据!G$3,0),IF(AND($G955="正式版",$H955="中医诊所"),IFERROR(V955/同类汇总数据!G$4,0),IF(AND($G955="正式版",$H955="口腔诊所"),IFERROR(V955/同类汇总数据!G$5,0),IF(AND($G955="检查版",$H955="中西医诊所"),IFERROR(V955/同类汇总数据!G$6,0),IF(AND($G955="检查版",$H955="中医诊所"),IFERROR(V955/同类汇总数据!G$7,0),IF(AND($G955="检查版",$H955="口腔诊所"),IFERROR(V955/同类汇总数据!G$8,0),IF(AND($G955="互联网版",$H955="中西医诊所"),IFERROR(V955/同类汇总数据!G$9,0),IF(AND($G955="互联网版",$H955="中医诊所"),IFERROR(V955/同类汇总数据!G$10,0),IF(AND($G955="互联网版",$H955="口腔诊所"),IFERROR(V955/同类汇总数据!G$11,0))))))))))</f>
        <v>0.327000425100553</v>
      </c>
      <c r="AI955" s="61">
        <f>IF(AND($G955="正式版",$H955="中西医诊所"),IFERROR(W955/同类汇总数据!H$3,0),IF(AND($G955="正式版",$H955="中医诊所"),IFERROR(W955/同类汇总数据!H$4,0),IF(AND($G955="正式版",$H955="口腔诊所"),IFERROR(W955/同类汇总数据!H$5,0),IF(AND($G955="检查版",$H955="中西医诊所"),IFERROR(W955/同类汇总数据!H$6,0),IF(AND($G955="检查版",$H955="中医诊所"),IFERROR(W955/同类汇总数据!H$7,0),IF(AND($G955="检查版",$H955="口腔诊所"),IFERROR(W955/同类汇总数据!H$8,0),IF(AND($G955="互联网版",$H955="中西医诊所"),IFERROR(W955/同类汇总数据!H$9,0),IF(AND($G955="互联网版",$H955="中医诊所"),IFERROR(W955/同类汇总数据!H$10,0),IF(AND($G955="互联网版",$H955="口腔诊所"),IFERROR(W955/同类汇总数据!H$11,0))))))))))</f>
        <v>0.464950397997541</v>
      </c>
      <c r="AJ955" s="61">
        <f>IF(AND($G955="正式版",$H955="中西医诊所"),IFERROR(X955/同类汇总数据!I$3,0),IF(AND($G955="正式版",$H955="中医诊所"),IFERROR(X955/同类汇总数据!I$4,0),IF(AND($G955="正式版",$H955="口腔诊所"),IFERROR(X955/同类汇总数据!I$5,0),IF(AND($G955="检查版",$H955="中西医诊所"),IFERROR(X955/同类汇总数据!I$6,0),IF(AND($G955="检查版",$H955="中医诊所"),IFERROR(X955/同类汇总数据!I$7,0),IF(AND($G955="检查版",$H955="口腔诊所"),IFERROR(X955/同类汇总数据!I$8,0),IF(AND($G955="互联网版",$H955="中西医诊所"),IFERROR(X955/同类汇总数据!I$9,0),IF(AND($G955="互联网版",$H955="中医诊所"),IFERROR(X955/同类汇总数据!I$10,0),IF(AND($G955="互联网版",$H955="口腔诊所"),IFERROR(X955/同类汇总数据!I$11,0))))))))))</f>
        <v>0.407636364311604</v>
      </c>
      <c r="AK955" s="61">
        <f>IF(AND($G955="正式版",$H955="中西医诊所"),IFERROR(Y955/同类汇总数据!J$3,0),IF(AND($G955="正式版",$H955="中医诊所"),IFERROR(Y955/同类汇总数据!J$4,0),IF(AND($G955="正式版",$H955="口腔诊所"),IFERROR(Y955/同类汇总数据!J$5,0),IF(AND($G955="检查版",$H955="中西医诊所"),IFERROR(Y955/同类汇总数据!J$6,0),IF(AND($G955="检查版",$H955="中医诊所"),IFERROR(Y955/同类汇总数据!J$7,0),IF(AND($G955="检查版",$H955="口腔诊所"),IFERROR(Y955/同类汇总数据!J$8,0),IF(AND($G955="互联网版",$H955="中西医诊所"),IFERROR(Y955/同类汇总数据!J$9,0),IF(AND($G955="互联网版",$H955="中医诊所"),IFERROR(Y955/同类汇总数据!J$10,0),IF(AND($G955="互联网版",$H955="口腔诊所"),IFERROR(Y955/同类汇总数据!J$11,0))))))))))</f>
        <v>0.430663049230282</v>
      </c>
      <c r="AL955" s="62" t="str">
        <f ca="1" t="shared" si="276"/>
        <v>-</v>
      </c>
      <c r="AM955" s="62" t="str">
        <f t="shared" si="277"/>
        <v>高于同行100%</v>
      </c>
      <c r="AN955" s="5" t="str">
        <f t="shared" si="278"/>
        <v>低于同行50%</v>
      </c>
      <c r="AO955" s="63">
        <f t="shared" si="261"/>
        <v>46103.5771578125</v>
      </c>
      <c r="AP955" s="5" t="str">
        <f t="shared" si="262"/>
        <v/>
      </c>
      <c r="AQ955" s="60">
        <v>45651.7658911921</v>
      </c>
    </row>
    <row r="956" ht="17" spans="1:43">
      <c r="A956" s="5">
        <f t="shared" si="272"/>
        <v>953</v>
      </c>
      <c r="B956" s="55" t="str">
        <f t="shared" si="273"/>
        <v>交易波动较大</v>
      </c>
      <c r="C956" s="2" t="str">
        <f t="shared" si="274"/>
        <v/>
      </c>
      <c r="D956" s="56" t="str">
        <f t="shared" si="275"/>
        <v>-</v>
      </c>
      <c r="E956" s="84" t="s">
        <v>2553</v>
      </c>
      <c r="F956" s="58">
        <v>45651.8485571181</v>
      </c>
      <c r="G956" s="59" t="s">
        <v>38</v>
      </c>
      <c r="H956" s="59" t="s">
        <v>63</v>
      </c>
      <c r="I956" s="59" t="s">
        <v>40</v>
      </c>
      <c r="J956" s="59" t="s">
        <v>280</v>
      </c>
      <c r="K956" s="59" t="s">
        <v>2554</v>
      </c>
      <c r="L956" s="59"/>
      <c r="M956" s="60">
        <v>46103.4624652778</v>
      </c>
      <c r="N956" s="60">
        <v>46103.5969897222</v>
      </c>
      <c r="O956" s="60">
        <v>46103.5965772685</v>
      </c>
      <c r="P956" s="60">
        <v>46089.7206550116</v>
      </c>
      <c r="Q956" s="60">
        <v>46096.742334375</v>
      </c>
      <c r="R956" s="59">
        <v>3734</v>
      </c>
      <c r="S956" s="59">
        <v>12766</v>
      </c>
      <c r="T956" s="59">
        <v>33226</v>
      </c>
      <c r="U956" s="59">
        <v>32358</v>
      </c>
      <c r="V956" s="59">
        <v>7</v>
      </c>
      <c r="W956" s="59">
        <v>19</v>
      </c>
      <c r="X956" s="59">
        <v>51</v>
      </c>
      <c r="Y956" s="59">
        <v>48</v>
      </c>
      <c r="Z956" s="59">
        <v>874.5405405405</v>
      </c>
      <c r="AA956" s="59">
        <v>0.076028321</v>
      </c>
      <c r="AB956" s="59">
        <v>0.3801768264</v>
      </c>
      <c r="AC956" s="59">
        <v>-0.4444157187</v>
      </c>
      <c r="AD956" s="61">
        <f>IF(AND($G956="正式版",$H956="中西医诊所"),IFERROR(R956/同类汇总数据!C$3,0),IF(AND($G956="正式版",$H956="中医诊所"),IFERROR(R956/同类汇总数据!C$4,0),IF(AND($G956="正式版",$H956="口腔诊所"),IFERROR(R956/同类汇总数据!C$5,0),IF(AND($G956="检查版",$H956="中西医诊所"),IFERROR(R956/同类汇总数据!C$6,0),IF(AND($G956="检查版",$H956="中医诊所"),IFERROR(R956/同类汇总数据!C$7,0),IF(AND($G956="检查版",$H956="口腔诊所"),IFERROR(R956/同类汇总数据!C$8,0),IF(AND($G956="互联网版",$H956="中西医诊所"),IFERROR(R956/同类汇总数据!C$9,0),IF(AND($G956="互联网版",$H956="中医诊所"),IFERROR(R956/同类汇总数据!C$10,0),IF(AND($G956="互联网版",$H956="口腔诊所"),IFERROR(R956/同类汇总数据!C$11,0))))))))))</f>
        <v>0.373491729413767</v>
      </c>
      <c r="AE956" s="61">
        <f>IF(AND($G956="正式版",$H956="中西医诊所"),IFERROR(S956/同类汇总数据!D$3,0),IF(AND($G956="正式版",$H956="中医诊所"),IFERROR(S956/同类汇总数据!D$4,0),IF(AND($G956="正式版",$H956="口腔诊所"),IFERROR(S956/同类汇总数据!D$5,0),IF(AND($G956="检查版",$H956="中西医诊所"),IFERROR(S956/同类汇总数据!D$6,0),IF(AND($G956="检查版",$H956="中医诊所"),IFERROR(S956/同类汇总数据!D$7,0),IF(AND($G956="检查版",$H956="口腔诊所"),IFERROR(S956/同类汇总数据!D$8,0),IF(AND($G956="互联网版",$H956="中西医诊所"),IFERROR(S956/同类汇总数据!D$9,0),IF(AND($G956="互联网版",$H956="中医诊所"),IFERROR(S956/同类汇总数据!D$10,0),IF(AND($G956="互联网版",$H956="口腔诊所"),IFERROR(S956/同类汇总数据!D$11,0))))))))))</f>
        <v>0.293938718053749</v>
      </c>
      <c r="AF956" s="61">
        <f>IF(AND($G956="正式版",$H956="中西医诊所"),IFERROR(T956/同类汇总数据!E$3,0),IF(AND($G956="正式版",$H956="中医诊所"),IFERROR(T956/同类汇总数据!E$4,0),IF(AND($G956="正式版",$H956="口腔诊所"),IFERROR(T956/同类汇总数据!E$5,0),IF(AND($G956="检查版",$H956="中西医诊所"),IFERROR(T956/同类汇总数据!E$6,0),IF(AND($G956="检查版",$H956="中医诊所"),IFERROR(T956/同类汇总数据!E$7,0),IF(AND($G956="检查版",$H956="口腔诊所"),IFERROR(T956/同类汇总数据!E$8,0),IF(AND($G956="互联网版",$H956="中西医诊所"),IFERROR(T956/同类汇总数据!E$9,0),IF(AND($G956="互联网版",$H956="中医诊所"),IFERROR(T956/同类汇总数据!E$10,0),IF(AND($G956="互联网版",$H956="口腔诊所"),IFERROR(T956/同类汇总数据!E$11,0))))))))))</f>
        <v>0.299692529018013</v>
      </c>
      <c r="AG956" s="61">
        <f>IF(AND($G956="正式版",$H956="中西医诊所"),IFERROR(U956/同类汇总数据!F$3,0),IF(AND($G956="正式版",$H956="中医诊所"),IFERROR(U956/同类汇总数据!F$4,0),IF(AND($G956="正式版",$H956="口腔诊所"),IFERROR(U956/同类汇总数据!F$5,0),IF(AND($G956="检查版",$H956="中西医诊所"),IFERROR(U956/同类汇总数据!F$6,0),IF(AND($G956="检查版",$H956="中医诊所"),IFERROR(U956/同类汇总数据!F$7,0),IF(AND($G956="检查版",$H956="口腔诊所"),IFERROR(U956/同类汇总数据!F$8,0),IF(AND($G956="互联网版",$H956="中西医诊所"),IFERROR(U956/同类汇总数据!F$9,0),IF(AND($G956="互联网版",$H956="中医诊所"),IFERROR(U956/同类汇总数据!F$10,0),IF(AND($G956="互联网版",$H956="口腔诊所"),IFERROR(U956/同类汇总数据!F$11,0))))))))))</f>
        <v>0.323910400570418</v>
      </c>
      <c r="AH956" s="61">
        <f>IF(AND($G956="正式版",$H956="中西医诊所"),IFERROR(V956/同类汇总数据!G$3,0),IF(AND($G956="正式版",$H956="中医诊所"),IFERROR(V956/同类汇总数据!G$4,0),IF(AND($G956="正式版",$H956="口腔诊所"),IFERROR(V956/同类汇总数据!G$5,0),IF(AND($G956="检查版",$H956="中西医诊所"),IFERROR(V956/同类汇总数据!G$6,0),IF(AND($G956="检查版",$H956="中医诊所"),IFERROR(V956/同类汇总数据!G$7,0),IF(AND($G956="检查版",$H956="口腔诊所"),IFERROR(V956/同类汇总数据!G$8,0),IF(AND($G956="互联网版",$H956="中西医诊所"),IFERROR(V956/同类汇总数据!G$9,0),IF(AND($G956="互联网版",$H956="中医诊所"),IFERROR(V956/同类汇总数据!G$10,0),IF(AND($G956="互联网版",$H956="口腔诊所"),IFERROR(V956/同类汇总数据!G$11,0))))))))))</f>
        <v>0.520198567224518</v>
      </c>
      <c r="AI956" s="61">
        <f>IF(AND($G956="正式版",$H956="中西医诊所"),IFERROR(W956/同类汇总数据!H$3,0),IF(AND($G956="正式版",$H956="中医诊所"),IFERROR(W956/同类汇总数据!H$4,0),IF(AND($G956="正式版",$H956="口腔诊所"),IFERROR(W956/同类汇总数据!H$5,0),IF(AND($G956="检查版",$H956="中西医诊所"),IFERROR(W956/同类汇总数据!H$6,0),IF(AND($G956="检查版",$H956="中医诊所"),IFERROR(W956/同类汇总数据!H$7,0),IF(AND($G956="检查版",$H956="口腔诊所"),IFERROR(W956/同类汇总数据!H$8,0),IF(AND($G956="互联网版",$H956="中西医诊所"),IFERROR(W956/同类汇总数据!H$9,0),IF(AND($G956="互联网版",$H956="中医诊所"),IFERROR(W956/同类汇总数据!H$10,0),IF(AND($G956="互联网版",$H956="口腔诊所"),IFERROR(W956/同类汇总数据!H$11,0))))))))))</f>
        <v>0.334587743874843</v>
      </c>
      <c r="AJ956" s="61">
        <f>IF(AND($G956="正式版",$H956="中西医诊所"),IFERROR(X956/同类汇总数据!I$3,0),IF(AND($G956="正式版",$H956="中医诊所"),IFERROR(X956/同类汇总数据!I$4,0),IF(AND($G956="正式版",$H956="口腔诊所"),IFERROR(X956/同类汇总数据!I$5,0),IF(AND($G956="检查版",$H956="中西医诊所"),IFERROR(X956/同类汇总数据!I$6,0),IF(AND($G956="检查版",$H956="中医诊所"),IFERROR(X956/同类汇总数据!I$7,0),IF(AND($G956="检查版",$H956="口腔诊所"),IFERROR(X956/同类汇总数据!I$8,0),IF(AND($G956="互联网版",$H956="中西医诊所"),IFERROR(X956/同类汇总数据!I$9,0),IF(AND($G956="互联网版",$H956="中医诊所"),IFERROR(X956/同类汇总数据!I$10,0),IF(AND($G956="互联网版",$H956="口腔诊所"),IFERROR(X956/同类汇总数据!I$11,0))))))))))</f>
        <v>0.345665456837568</v>
      </c>
      <c r="AK956" s="61">
        <f>IF(AND($G956="正式版",$H956="中西医诊所"),IFERROR(Y956/同类汇总数据!J$3,0),IF(AND($G956="正式版",$H956="中医诊所"),IFERROR(Y956/同类汇总数据!J$4,0),IF(AND($G956="正式版",$H956="口腔诊所"),IFERROR(Y956/同类汇总数据!J$5,0),IF(AND($G956="检查版",$H956="中西医诊所"),IFERROR(Y956/同类汇总数据!J$6,0),IF(AND($G956="检查版",$H956="中医诊所"),IFERROR(Y956/同类汇总数据!J$7,0),IF(AND($G956="检查版",$H956="口腔诊所"),IFERROR(Y956/同类汇总数据!J$8,0),IF(AND($G956="互联网版",$H956="中西医诊所"),IFERROR(Y956/同类汇总数据!J$9,0),IF(AND($G956="互联网版",$H956="中医诊所"),IFERROR(Y956/同类汇总数据!J$10,0),IF(AND($G956="互联网版",$H956="口腔诊所"),IFERROR(Y956/同类汇总数据!J$11,0))))))))))</f>
        <v>0.361426459880534</v>
      </c>
      <c r="AL956" s="62" t="str">
        <f ca="1" t="shared" si="276"/>
        <v>-</v>
      </c>
      <c r="AM956" s="62" t="str">
        <f t="shared" si="277"/>
        <v>低于同行50%</v>
      </c>
      <c r="AN956" s="5" t="str">
        <f t="shared" si="278"/>
        <v>低于同行50%</v>
      </c>
      <c r="AO956" s="63">
        <f t="shared" si="261"/>
        <v>46103.5969897222</v>
      </c>
      <c r="AP956" s="5" t="str">
        <f t="shared" si="262"/>
        <v/>
      </c>
      <c r="AQ956" s="60">
        <v>45651.7666156482</v>
      </c>
    </row>
    <row r="957" ht="17" spans="1:43">
      <c r="A957" s="5">
        <f t="shared" si="272"/>
        <v>954</v>
      </c>
      <c r="B957" s="55" t="str">
        <f t="shared" si="273"/>
        <v>交易波动较大</v>
      </c>
      <c r="C957" s="2" t="str">
        <f t="shared" si="274"/>
        <v/>
      </c>
      <c r="D957" s="56" t="str">
        <f t="shared" si="275"/>
        <v>-</v>
      </c>
      <c r="E957" s="84" t="s">
        <v>2555</v>
      </c>
      <c r="F957" s="58">
        <v>45651.8491109259</v>
      </c>
      <c r="G957" s="59" t="s">
        <v>38</v>
      </c>
      <c r="H957" s="59" t="s">
        <v>39</v>
      </c>
      <c r="I957" s="59" t="s">
        <v>40</v>
      </c>
      <c r="J957" s="59" t="s">
        <v>41</v>
      </c>
      <c r="K957" s="59" t="s">
        <v>2556</v>
      </c>
      <c r="L957" s="59"/>
      <c r="M957" s="60">
        <v>46104.3444675926</v>
      </c>
      <c r="N957" s="60">
        <v>46104.3998322222</v>
      </c>
      <c r="O957" s="60">
        <v>46104.3994642708</v>
      </c>
      <c r="P957" s="60">
        <v>46087.7253474769</v>
      </c>
      <c r="Q957" s="60">
        <v>46104.3998615046</v>
      </c>
      <c r="R957" s="59">
        <v>9151.37</v>
      </c>
      <c r="S957" s="59">
        <v>28885.55</v>
      </c>
      <c r="T957" s="59">
        <v>92051.71</v>
      </c>
      <c r="U957" s="59">
        <v>82348.82</v>
      </c>
      <c r="V957" s="59">
        <v>85</v>
      </c>
      <c r="W957" s="59">
        <v>286</v>
      </c>
      <c r="X957" s="59">
        <v>932</v>
      </c>
      <c r="Y957" s="59">
        <v>828</v>
      </c>
      <c r="Z957" s="59">
        <v>182.9973777778</v>
      </c>
      <c r="AA957" s="59">
        <v>0.0839026356</v>
      </c>
      <c r="AB957" s="59">
        <v>-0.270206027</v>
      </c>
      <c r="AC957" s="59">
        <v>0.0132669376</v>
      </c>
      <c r="AD957" s="61">
        <f>IF(AND($G957="正式版",$H957="中西医诊所"),IFERROR(R957/同类汇总数据!C$3,0),IF(AND($G957="正式版",$H957="中医诊所"),IFERROR(R957/同类汇总数据!C$4,0),IF(AND($G957="正式版",$H957="口腔诊所"),IFERROR(R957/同类汇总数据!C$5,0),IF(AND($G957="检查版",$H957="中西医诊所"),IFERROR(R957/同类汇总数据!C$6,0),IF(AND($G957="检查版",$H957="中医诊所"),IFERROR(R957/同类汇总数据!C$7,0),IF(AND($G957="检查版",$H957="口腔诊所"),IFERROR(R957/同类汇总数据!C$8,0),IF(AND($G957="互联网版",$H957="中西医诊所"),IFERROR(R957/同类汇总数据!C$9,0),IF(AND($G957="互联网版",$H957="中医诊所"),IFERROR(R957/同类汇总数据!C$10,0),IF(AND($G957="互联网版",$H957="口腔诊所"),IFERROR(R957/同类汇总数据!C$11,0))))))))))</f>
        <v>0.999958258538432</v>
      </c>
      <c r="AE957" s="61">
        <f>IF(AND($G957="正式版",$H957="中西医诊所"),IFERROR(S957/同类汇总数据!D$3,0),IF(AND($G957="正式版",$H957="中医诊所"),IFERROR(S957/同类汇总数据!D$4,0),IF(AND($G957="正式版",$H957="口腔诊所"),IFERROR(S957/同类汇总数据!D$5,0),IF(AND($G957="检查版",$H957="中西医诊所"),IFERROR(S957/同类汇总数据!D$6,0),IF(AND($G957="检查版",$H957="中医诊所"),IFERROR(S957/同类汇总数据!D$7,0),IF(AND($G957="检查版",$H957="口腔诊所"),IFERROR(S957/同类汇总数据!D$8,0),IF(AND($G957="互联网版",$H957="中西医诊所"),IFERROR(S957/同类汇总数据!D$9,0),IF(AND($G957="互联网版",$H957="中医诊所"),IFERROR(S957/同类汇总数据!D$10,0),IF(AND($G957="互联网版",$H957="口腔诊所"),IFERROR(S957/同类汇总数据!D$11,0))))))))))</f>
        <v>0.791738402240528</v>
      </c>
      <c r="AF957" s="61">
        <f>IF(AND($G957="正式版",$H957="中西医诊所"),IFERROR(T957/同类汇总数据!E$3,0),IF(AND($G957="正式版",$H957="中医诊所"),IFERROR(T957/同类汇总数据!E$4,0),IF(AND($G957="正式版",$H957="口腔诊所"),IFERROR(T957/同类汇总数据!E$5,0),IF(AND($G957="检查版",$H957="中西医诊所"),IFERROR(T957/同类汇总数据!E$6,0),IF(AND($G957="检查版",$H957="中医诊所"),IFERROR(T957/同类汇总数据!E$7,0),IF(AND($G957="检查版",$H957="口腔诊所"),IFERROR(T957/同类汇总数据!E$8,0),IF(AND($G957="互联网版",$H957="中西医诊所"),IFERROR(T957/同类汇总数据!E$9,0),IF(AND($G957="互联网版",$H957="中医诊所"),IFERROR(T957/同类汇总数据!E$10,0),IF(AND($G957="互联网版",$H957="口腔诊所"),IFERROR(T957/同类汇总数据!E$11,0))))))))))</f>
        <v>0.843611724159672</v>
      </c>
      <c r="AG957" s="61">
        <f>IF(AND($G957="正式版",$H957="中西医诊所"),IFERROR(U957/同类汇总数据!F$3,0),IF(AND($G957="正式版",$H957="中医诊所"),IFERROR(U957/同类汇总数据!F$4,0),IF(AND($G957="正式版",$H957="口腔诊所"),IFERROR(U957/同类汇总数据!F$5,0),IF(AND($G957="检查版",$H957="中西医诊所"),IFERROR(U957/同类汇总数据!F$6,0),IF(AND($G957="检查版",$H957="中医诊所"),IFERROR(U957/同类汇总数据!F$7,0),IF(AND($G957="检查版",$H957="口腔诊所"),IFERROR(U957/同类汇总数据!F$8,0),IF(AND($G957="互联网版",$H957="中西医诊所"),IFERROR(U957/同类汇总数据!F$9,0),IF(AND($G957="互联网版",$H957="中医诊所"),IFERROR(U957/同类汇总数据!F$10,0),IF(AND($G957="互联网版",$H957="口腔诊所"),IFERROR(U957/同类汇总数据!F$11,0))))))))))</f>
        <v>0.85848717759802</v>
      </c>
      <c r="AH957" s="61">
        <f>IF(AND($G957="正式版",$H957="中西医诊所"),IFERROR(V957/同类汇总数据!G$3,0),IF(AND($G957="正式版",$H957="中医诊所"),IFERROR(V957/同类汇总数据!G$4,0),IF(AND($G957="正式版",$H957="口腔诊所"),IFERROR(V957/同类汇总数据!G$5,0),IF(AND($G957="检查版",$H957="中西医诊所"),IFERROR(V957/同类汇总数据!G$6,0),IF(AND($G957="检查版",$H957="中医诊所"),IFERROR(V957/同类汇总数据!G$7,0),IF(AND($G957="检查版",$H957="口腔诊所"),IFERROR(V957/同类汇总数据!G$8,0),IF(AND($G957="互联网版",$H957="中西医诊所"),IFERROR(V957/同类汇总数据!G$9,0),IF(AND($G957="互联网版",$H957="中医诊所"),IFERROR(V957/同类汇总数据!G$10,0),IF(AND($G957="互联网版",$H957="口腔诊所"),IFERROR(V957/同类汇总数据!G$11,0))))))))))</f>
        <v>0.896614068824096</v>
      </c>
      <c r="AI957" s="61">
        <f>IF(AND($G957="正式版",$H957="中西医诊所"),IFERROR(W957/同类汇总数据!H$3,0),IF(AND($G957="正式版",$H957="中医诊所"),IFERROR(W957/同类汇总数据!H$4,0),IF(AND($G957="正式版",$H957="口腔诊所"),IFERROR(W957/同类汇总数据!H$5,0),IF(AND($G957="检查版",$H957="中西医诊所"),IFERROR(W957/同类汇总数据!H$6,0),IF(AND($G957="检查版",$H957="中医诊所"),IFERROR(W957/同类汇总数据!H$7,0),IF(AND($G957="检查版",$H957="口腔诊所"),IFERROR(W957/同类汇总数据!H$8,0),IF(AND($G957="互联网版",$H957="中西医诊所"),IFERROR(W957/同类汇总数据!H$9,0),IF(AND($G957="互联网版",$H957="中医诊所"),IFERROR(W957/同类汇总数据!H$10,0),IF(AND($G957="互联网版",$H957="口腔诊所"),IFERROR(W957/同类汇总数据!H$11,0))))))))))</f>
        <v>0.782210669572333</v>
      </c>
      <c r="AJ957" s="61">
        <f>IF(AND($G957="正式版",$H957="中西医诊所"),IFERROR(X957/同类汇总数据!I$3,0),IF(AND($G957="正式版",$H957="中医诊所"),IFERROR(X957/同类汇总数据!I$4,0),IF(AND($G957="正式版",$H957="口腔诊所"),IFERROR(X957/同类汇总数据!I$5,0),IF(AND($G957="检查版",$H957="中西医诊所"),IFERROR(X957/同类汇总数据!I$6,0),IF(AND($G957="检查版",$H957="中医诊所"),IFERROR(X957/同类汇总数据!I$7,0),IF(AND($G957="检查版",$H957="口腔诊所"),IFERROR(X957/同类汇总数据!I$8,0),IF(AND($G957="互联网版",$H957="中西医诊所"),IFERROR(X957/同类汇总数据!I$9,0),IF(AND($G957="互联网版",$H957="中医诊所"),IFERROR(X957/同类汇总数据!I$10,0),IF(AND($G957="互联网版",$H957="口腔诊所"),IFERROR(X957/同类汇总数据!I$11,0))))))))))</f>
        <v>0.824115166026931</v>
      </c>
      <c r="AK957" s="61">
        <f>IF(AND($G957="正式版",$H957="中西医诊所"),IFERROR(Y957/同类汇总数据!J$3,0),IF(AND($G957="正式版",$H957="中医诊所"),IFERROR(Y957/同类汇总数据!J$4,0),IF(AND($G957="正式版",$H957="口腔诊所"),IFERROR(Y957/同类汇总数据!J$5,0),IF(AND($G957="检查版",$H957="中西医诊所"),IFERROR(Y957/同类汇总数据!J$6,0),IF(AND($G957="检查版",$H957="中医诊所"),IFERROR(Y957/同类汇总数据!J$7,0),IF(AND($G957="检查版",$H957="口腔诊所"),IFERROR(Y957/同类汇总数据!J$8,0),IF(AND($G957="互联网版",$H957="中西医诊所"),IFERROR(Y957/同类汇总数据!J$9,0),IF(AND($G957="互联网版",$H957="中医诊所"),IFERROR(Y957/同类汇总数据!J$10,0),IF(AND($G957="互联网版",$H957="口腔诊所"),IFERROR(Y957/同类汇总数据!J$11,0))))))))))</f>
        <v>0.827352679263744</v>
      </c>
      <c r="AL957" s="62" t="str">
        <f ca="1" t="shared" si="276"/>
        <v>-</v>
      </c>
      <c r="AM957" s="62" t="str">
        <f t="shared" si="277"/>
        <v/>
      </c>
      <c r="AN957" s="5" t="str">
        <f t="shared" si="278"/>
        <v/>
      </c>
      <c r="AO957" s="63">
        <f t="shared" si="261"/>
        <v>46104.3998615046</v>
      </c>
      <c r="AP957" s="5" t="str">
        <f t="shared" si="262"/>
        <v/>
      </c>
      <c r="AQ957" s="60">
        <v>45651.7674993519</v>
      </c>
    </row>
    <row r="958" ht="17" spans="1:43">
      <c r="A958" s="5">
        <f t="shared" si="272"/>
        <v>955</v>
      </c>
      <c r="B958" s="55" t="str">
        <f t="shared" si="273"/>
        <v>连续三月交易上升</v>
      </c>
      <c r="C958" s="2" t="str">
        <f t="shared" si="274"/>
        <v/>
      </c>
      <c r="D958" s="56" t="str">
        <f t="shared" si="275"/>
        <v>-</v>
      </c>
      <c r="E958" s="84" t="s">
        <v>2557</v>
      </c>
      <c r="F958" s="58">
        <v>45651.84949125</v>
      </c>
      <c r="G958" s="59" t="s">
        <v>38</v>
      </c>
      <c r="H958" s="59" t="s">
        <v>63</v>
      </c>
      <c r="I958" s="59" t="s">
        <v>40</v>
      </c>
      <c r="J958" s="59" t="s">
        <v>280</v>
      </c>
      <c r="K958" s="59" t="s">
        <v>2558</v>
      </c>
      <c r="L958" s="59" t="s">
        <v>2559</v>
      </c>
      <c r="M958" s="60">
        <v>46103.4976851852</v>
      </c>
      <c r="N958" s="60">
        <v>46103.5100747454</v>
      </c>
      <c r="O958" s="60">
        <v>46103.5091618171</v>
      </c>
      <c r="P958" s="60">
        <v>45911.6523638542</v>
      </c>
      <c r="Q958" s="60">
        <v>46097.4727862037</v>
      </c>
      <c r="R958" s="59">
        <v>2276</v>
      </c>
      <c r="S958" s="59">
        <v>5071</v>
      </c>
      <c r="T958" s="59">
        <v>18209.08</v>
      </c>
      <c r="U958" s="59">
        <v>18159.06</v>
      </c>
      <c r="V958" s="59">
        <v>7</v>
      </c>
      <c r="W958" s="59">
        <v>19</v>
      </c>
      <c r="X958" s="59">
        <v>47</v>
      </c>
      <c r="Y958" s="59">
        <v>45</v>
      </c>
      <c r="Z958" s="59">
        <v>490.7854054054</v>
      </c>
      <c r="AA958" s="59">
        <v>0.4792882147</v>
      </c>
      <c r="AB958" s="59">
        <v>-0.6469648036</v>
      </c>
      <c r="AC958" s="59">
        <v>0.5922940817</v>
      </c>
      <c r="AD958" s="61">
        <f>IF(AND($G958="正式版",$H958="中西医诊所"),IFERROR(R958/同类汇总数据!C$3,0),IF(AND($G958="正式版",$H958="中医诊所"),IFERROR(R958/同类汇总数据!C$4,0),IF(AND($G958="正式版",$H958="口腔诊所"),IFERROR(R958/同类汇总数据!C$5,0),IF(AND($G958="检查版",$H958="中西医诊所"),IFERROR(R958/同类汇总数据!C$6,0),IF(AND($G958="检查版",$H958="中医诊所"),IFERROR(R958/同类汇总数据!C$7,0),IF(AND($G958="检查版",$H958="口腔诊所"),IFERROR(R958/同类汇总数据!C$8,0),IF(AND($G958="互联网版",$H958="中西医诊所"),IFERROR(R958/同类汇总数据!C$9,0),IF(AND($G958="互联网版",$H958="中医诊所"),IFERROR(R958/同类汇总数据!C$10,0),IF(AND($G958="互联网版",$H958="口腔诊所"),IFERROR(R958/同类汇总数据!C$11,0))))))))))</f>
        <v>0.227655912197572</v>
      </c>
      <c r="AE958" s="61">
        <f>IF(AND($G958="正式版",$H958="中西医诊所"),IFERROR(S958/同类汇总数据!D$3,0),IF(AND($G958="正式版",$H958="中医诊所"),IFERROR(S958/同类汇总数据!D$4,0),IF(AND($G958="正式版",$H958="口腔诊所"),IFERROR(S958/同类汇总数据!D$5,0),IF(AND($G958="检查版",$H958="中西医诊所"),IFERROR(S958/同类汇总数据!D$6,0),IF(AND($G958="检查版",$H958="中医诊所"),IFERROR(S958/同类汇总数据!D$7,0),IF(AND($G958="检查版",$H958="口腔诊所"),IFERROR(S958/同类汇总数据!D$8,0),IF(AND($G958="互联网版",$H958="中西医诊所"),IFERROR(S958/同类汇总数据!D$9,0),IF(AND($G958="互联网版",$H958="中医诊所"),IFERROR(S958/同类汇总数据!D$10,0),IF(AND($G958="互联网版",$H958="口腔诊所"),IFERROR(S958/同类汇总数据!D$11,0))))))))))</f>
        <v>0.116760397873301</v>
      </c>
      <c r="AF958" s="61">
        <f>IF(AND($G958="正式版",$H958="中西医诊所"),IFERROR(T958/同类汇总数据!E$3,0),IF(AND($G958="正式版",$H958="中医诊所"),IFERROR(T958/同类汇总数据!E$4,0),IF(AND($G958="正式版",$H958="口腔诊所"),IFERROR(T958/同类汇总数据!E$5,0),IF(AND($G958="检查版",$H958="中西医诊所"),IFERROR(T958/同类汇总数据!E$6,0),IF(AND($G958="检查版",$H958="中医诊所"),IFERROR(T958/同类汇总数据!E$7,0),IF(AND($G958="检查版",$H958="口腔诊所"),IFERROR(T958/同类汇总数据!E$8,0),IF(AND($G958="互联网版",$H958="中西医诊所"),IFERROR(T958/同类汇总数据!E$9,0),IF(AND($G958="互联网版",$H958="中医诊所"),IFERROR(T958/同类汇总数据!E$10,0),IF(AND($G958="互联网版",$H958="口腔诊所"),IFERROR(T958/同类汇总数据!E$11,0))))))))))</f>
        <v>0.164242618319729</v>
      </c>
      <c r="AG958" s="61">
        <f>IF(AND($G958="正式版",$H958="中西医诊所"),IFERROR(U958/同类汇总数据!F$3,0),IF(AND($G958="正式版",$H958="中医诊所"),IFERROR(U958/同类汇总数据!F$4,0),IF(AND($G958="正式版",$H958="口腔诊所"),IFERROR(U958/同类汇总数据!F$5,0),IF(AND($G958="检查版",$H958="中西医诊所"),IFERROR(U958/同类汇总数据!F$6,0),IF(AND($G958="检查版",$H958="中医诊所"),IFERROR(U958/同类汇总数据!F$7,0),IF(AND($G958="检查版",$H958="口腔诊所"),IFERROR(U958/同类汇总数据!F$8,0),IF(AND($G958="互联网版",$H958="中西医诊所"),IFERROR(U958/同类汇总数据!F$9,0),IF(AND($G958="互联网版",$H958="中医诊所"),IFERROR(U958/同类汇总数据!F$10,0),IF(AND($G958="互联网版",$H958="口腔诊所"),IFERROR(U958/同类汇总数据!F$11,0))))))))))</f>
        <v>0.181776018251507</v>
      </c>
      <c r="AH958" s="61">
        <f>IF(AND($G958="正式版",$H958="中西医诊所"),IFERROR(V958/同类汇总数据!G$3,0),IF(AND($G958="正式版",$H958="中医诊所"),IFERROR(V958/同类汇总数据!G$4,0),IF(AND($G958="正式版",$H958="口腔诊所"),IFERROR(V958/同类汇总数据!G$5,0),IF(AND($G958="检查版",$H958="中西医诊所"),IFERROR(V958/同类汇总数据!G$6,0),IF(AND($G958="检查版",$H958="中医诊所"),IFERROR(V958/同类汇总数据!G$7,0),IF(AND($G958="检查版",$H958="口腔诊所"),IFERROR(V958/同类汇总数据!G$8,0),IF(AND($G958="互联网版",$H958="中西医诊所"),IFERROR(V958/同类汇总数据!G$9,0),IF(AND($G958="互联网版",$H958="中医诊所"),IFERROR(V958/同类汇总数据!G$10,0),IF(AND($G958="互联网版",$H958="口腔诊所"),IFERROR(V958/同类汇总数据!G$11,0))))))))))</f>
        <v>0.520198567224518</v>
      </c>
      <c r="AI958" s="61">
        <f>IF(AND($G958="正式版",$H958="中西医诊所"),IFERROR(W958/同类汇总数据!H$3,0),IF(AND($G958="正式版",$H958="中医诊所"),IFERROR(W958/同类汇总数据!H$4,0),IF(AND($G958="正式版",$H958="口腔诊所"),IFERROR(W958/同类汇总数据!H$5,0),IF(AND($G958="检查版",$H958="中西医诊所"),IFERROR(W958/同类汇总数据!H$6,0),IF(AND($G958="检查版",$H958="中医诊所"),IFERROR(W958/同类汇总数据!H$7,0),IF(AND($G958="检查版",$H958="口腔诊所"),IFERROR(W958/同类汇总数据!H$8,0),IF(AND($G958="互联网版",$H958="中西医诊所"),IFERROR(W958/同类汇总数据!H$9,0),IF(AND($G958="互联网版",$H958="中医诊所"),IFERROR(W958/同类汇总数据!H$10,0),IF(AND($G958="互联网版",$H958="口腔诊所"),IFERROR(W958/同类汇总数据!H$11,0))))))))))</f>
        <v>0.334587743874843</v>
      </c>
      <c r="AJ958" s="61">
        <f>IF(AND($G958="正式版",$H958="中西医诊所"),IFERROR(X958/同类汇总数据!I$3,0),IF(AND($G958="正式版",$H958="中医诊所"),IFERROR(X958/同类汇总数据!I$4,0),IF(AND($G958="正式版",$H958="口腔诊所"),IFERROR(X958/同类汇总数据!I$5,0),IF(AND($G958="检查版",$H958="中西医诊所"),IFERROR(X958/同类汇总数据!I$6,0),IF(AND($G958="检查版",$H958="中医诊所"),IFERROR(X958/同类汇总数据!I$7,0),IF(AND($G958="检查版",$H958="口腔诊所"),IFERROR(X958/同类汇总数据!I$8,0),IF(AND($G958="互联网版",$H958="中西医诊所"),IFERROR(X958/同类汇总数据!I$9,0),IF(AND($G958="互联网版",$H958="中医诊所"),IFERROR(X958/同类汇总数据!I$10,0),IF(AND($G958="互联网版",$H958="口腔诊所"),IFERROR(X958/同类汇总数据!I$11,0))))))))))</f>
        <v>0.318554440615013</v>
      </c>
      <c r="AK958" s="61">
        <f>IF(AND($G958="正式版",$H958="中西医诊所"),IFERROR(Y958/同类汇总数据!J$3,0),IF(AND($G958="正式版",$H958="中医诊所"),IFERROR(Y958/同类汇总数据!J$4,0),IF(AND($G958="正式版",$H958="口腔诊所"),IFERROR(Y958/同类汇总数据!J$5,0),IF(AND($G958="检查版",$H958="中西医诊所"),IFERROR(Y958/同类汇总数据!J$6,0),IF(AND($G958="检查版",$H958="中医诊所"),IFERROR(Y958/同类汇总数据!J$7,0),IF(AND($G958="检查版",$H958="口腔诊所"),IFERROR(Y958/同类汇总数据!J$8,0),IF(AND($G958="互联网版",$H958="中西医诊所"),IFERROR(Y958/同类汇总数据!J$9,0),IF(AND($G958="互联网版",$H958="中医诊所"),IFERROR(Y958/同类汇总数据!J$10,0),IF(AND($G958="互联网版",$H958="口腔诊所"),IFERROR(Y958/同类汇总数据!J$11,0))))))))))</f>
        <v>0.338837306138</v>
      </c>
      <c r="AL958" s="62" t="str">
        <f ca="1" t="shared" si="276"/>
        <v>-</v>
      </c>
      <c r="AM958" s="62" t="str">
        <f t="shared" si="277"/>
        <v>低于同行20%</v>
      </c>
      <c r="AN958" s="5" t="str">
        <f t="shared" si="278"/>
        <v>低于同行50%</v>
      </c>
      <c r="AO958" s="63">
        <f t="shared" si="261"/>
        <v>46103.5100747454</v>
      </c>
      <c r="AP958" s="5" t="str">
        <f t="shared" si="262"/>
        <v/>
      </c>
      <c r="AQ958" s="60">
        <v>45651.7680745602</v>
      </c>
    </row>
    <row r="959" ht="17" spans="1:43">
      <c r="A959" s="5">
        <f t="shared" si="272"/>
        <v>956</v>
      </c>
      <c r="B959" s="55" t="str">
        <f t="shared" si="273"/>
        <v>连续三月交易上升</v>
      </c>
      <c r="C959" s="2" t="str">
        <f t="shared" si="274"/>
        <v/>
      </c>
      <c r="D959" s="56" t="str">
        <f t="shared" si="275"/>
        <v>-</v>
      </c>
      <c r="E959" s="84" t="s">
        <v>2560</v>
      </c>
      <c r="F959" s="58">
        <v>45651.8517178472</v>
      </c>
      <c r="G959" s="59" t="s">
        <v>38</v>
      </c>
      <c r="H959" s="59" t="s">
        <v>63</v>
      </c>
      <c r="I959" s="59" t="s">
        <v>40</v>
      </c>
      <c r="J959" s="59" t="s">
        <v>280</v>
      </c>
      <c r="K959" s="59" t="s">
        <v>2561</v>
      </c>
      <c r="L959" s="59" t="s">
        <v>2562</v>
      </c>
      <c r="M959" s="60">
        <v>46104.39625</v>
      </c>
      <c r="N959" s="60">
        <v>46103.755307662</v>
      </c>
      <c r="O959" s="60">
        <v>46103.7548375231</v>
      </c>
      <c r="P959" s="60">
        <v>45998.4747413773</v>
      </c>
      <c r="Q959" s="60">
        <v>46103.7553175926</v>
      </c>
      <c r="R959" s="59">
        <v>3651.1</v>
      </c>
      <c r="S959" s="59">
        <v>23207</v>
      </c>
      <c r="T959" s="59">
        <v>54125.08</v>
      </c>
      <c r="U959" s="59">
        <v>49711.42</v>
      </c>
      <c r="V959" s="59">
        <v>16</v>
      </c>
      <c r="W959" s="59">
        <v>53</v>
      </c>
      <c r="X959" s="59">
        <v>129</v>
      </c>
      <c r="Y959" s="59">
        <v>111</v>
      </c>
      <c r="Z959" s="59">
        <v>534.5313978495</v>
      </c>
      <c r="AA959" s="59">
        <v>0.8933176257</v>
      </c>
      <c r="AB959" s="59">
        <v>-0.343150011</v>
      </c>
      <c r="AC959" s="59">
        <v>-0.3665400817</v>
      </c>
      <c r="AD959" s="61">
        <f>IF(AND($G959="正式版",$H959="中西医诊所"),IFERROR(R959/同类汇总数据!C$3,0),IF(AND($G959="正式版",$H959="中医诊所"),IFERROR(R959/同类汇总数据!C$4,0),IF(AND($G959="正式版",$H959="口腔诊所"),IFERROR(R959/同类汇总数据!C$5,0),IF(AND($G959="检查版",$H959="中西医诊所"),IFERROR(R959/同类汇总数据!C$6,0),IF(AND($G959="检查版",$H959="中医诊所"),IFERROR(R959/同类汇总数据!C$7,0),IF(AND($G959="检查版",$H959="口腔诊所"),IFERROR(R959/同类汇总数据!C$8,0),IF(AND($G959="互联网版",$H959="中西医诊所"),IFERROR(R959/同类汇总数据!C$9,0),IF(AND($G959="互联网版",$H959="中医诊所"),IFERROR(R959/同类汇总数据!C$10,0),IF(AND($G959="互联网版",$H959="口腔诊所"),IFERROR(R959/同类汇总数据!C$11,0))))))))))</f>
        <v>0.365199692893039</v>
      </c>
      <c r="AE959" s="61">
        <f>IF(AND($G959="正式版",$H959="中西医诊所"),IFERROR(S959/同类汇总数据!D$3,0),IF(AND($G959="正式版",$H959="中医诊所"),IFERROR(S959/同类汇总数据!D$4,0),IF(AND($G959="正式版",$H959="口腔诊所"),IFERROR(S959/同类汇总数据!D$5,0),IF(AND($G959="检查版",$H959="中西医诊所"),IFERROR(S959/同类汇总数据!D$6,0),IF(AND($G959="检查版",$H959="中医诊所"),IFERROR(S959/同类汇总数据!D$7,0),IF(AND($G959="检查版",$H959="口腔诊所"),IFERROR(S959/同类汇总数据!D$8,0),IF(AND($G959="互联网版",$H959="中西医诊所"),IFERROR(S959/同类汇总数据!D$9,0),IF(AND($G959="互联网版",$H959="中医诊所"),IFERROR(S959/同类汇总数据!D$10,0),IF(AND($G959="互联网版",$H959="口腔诊所"),IFERROR(S959/同类汇总数据!D$11,0))))))))))</f>
        <v>0.53434402552666</v>
      </c>
      <c r="AF959" s="61">
        <f>IF(AND($G959="正式版",$H959="中西医诊所"),IFERROR(T959/同类汇总数据!E$3,0),IF(AND($G959="正式版",$H959="中医诊所"),IFERROR(T959/同类汇总数据!E$4,0),IF(AND($G959="正式版",$H959="口腔诊所"),IFERROR(T959/同类汇总数据!E$5,0),IF(AND($G959="检查版",$H959="中西医诊所"),IFERROR(T959/同类汇总数据!E$6,0),IF(AND($G959="检查版",$H959="中医诊所"),IFERROR(T959/同类汇总数据!E$7,0),IF(AND($G959="检查版",$H959="口腔诊所"),IFERROR(T959/同类汇总数据!E$8,0),IF(AND($G959="互联网版",$H959="中西医诊所"),IFERROR(T959/同类汇总数据!E$9,0),IF(AND($G959="互联网版",$H959="中医诊所"),IFERROR(T959/同类汇总数据!E$10,0),IF(AND($G959="互联网版",$H959="口腔诊所"),IFERROR(T959/同类汇总数据!E$11,0))))))))))</f>
        <v>0.488198462303685</v>
      </c>
      <c r="AG959" s="61">
        <f>IF(AND($G959="正式版",$H959="中西医诊所"),IFERROR(U959/同类汇总数据!F$3,0),IF(AND($G959="正式版",$H959="中医诊所"),IFERROR(U959/同类汇总数据!F$4,0),IF(AND($G959="正式版",$H959="口腔诊所"),IFERROR(U959/同类汇总数据!F$5,0),IF(AND($G959="检查版",$H959="中西医诊所"),IFERROR(U959/同类汇总数据!F$6,0),IF(AND($G959="检查版",$H959="中医诊所"),IFERROR(U959/同类汇总数据!F$7,0),IF(AND($G959="检查版",$H959="口腔诊所"),IFERROR(U959/同类汇总数据!F$8,0),IF(AND($G959="互联网版",$H959="中西医诊所"),IFERROR(U959/同类汇总数据!F$9,0),IF(AND($G959="互联网版",$H959="中医诊所"),IFERROR(U959/同类汇总数据!F$10,0),IF(AND($G959="互联网版",$H959="口腔诊所"),IFERROR(U959/同类汇总数据!F$11,0))))))))))</f>
        <v>0.497621792605362</v>
      </c>
      <c r="AH959" s="61">
        <f>IF(AND($G959="正式版",$H959="中西医诊所"),IFERROR(V959/同类汇总数据!G$3,0),IF(AND($G959="正式版",$H959="中医诊所"),IFERROR(V959/同类汇总数据!G$4,0),IF(AND($G959="正式版",$H959="口腔诊所"),IFERROR(V959/同类汇总数据!G$5,0),IF(AND($G959="检查版",$H959="中西医诊所"),IFERROR(V959/同类汇总数据!G$6,0),IF(AND($G959="检查版",$H959="中医诊所"),IFERROR(V959/同类汇总数据!G$7,0),IF(AND($G959="检查版",$H959="口腔诊所"),IFERROR(V959/同类汇总数据!G$8,0),IF(AND($G959="互联网版",$H959="中西医诊所"),IFERROR(V959/同类汇总数据!G$9,0),IF(AND($G959="互联网版",$H959="中医诊所"),IFERROR(V959/同类汇总数据!G$10,0),IF(AND($G959="互联网版",$H959="口腔诊所"),IFERROR(V959/同类汇总数据!G$11,0))))))))))</f>
        <v>1.18902529651318</v>
      </c>
      <c r="AI959" s="61">
        <f>IF(AND($G959="正式版",$H959="中西医诊所"),IFERROR(W959/同类汇总数据!H$3,0),IF(AND($G959="正式版",$H959="中医诊所"),IFERROR(W959/同类汇总数据!H$4,0),IF(AND($G959="正式版",$H959="口腔诊所"),IFERROR(W959/同类汇总数据!H$5,0),IF(AND($G959="检查版",$H959="中西医诊所"),IFERROR(W959/同类汇总数据!H$6,0),IF(AND($G959="检查版",$H959="中医诊所"),IFERROR(W959/同类汇总数据!H$7,0),IF(AND($G959="检查版",$H959="口腔诊所"),IFERROR(W959/同类汇总数据!H$8,0),IF(AND($G959="互联网版",$H959="中西医诊所"),IFERROR(W959/同类汇总数据!H$9,0),IF(AND($G959="互联网版",$H959="中医诊所"),IFERROR(W959/同类汇总数据!H$10,0),IF(AND($G959="互联网版",$H959="口腔诊所"),IFERROR(W959/同类汇总数据!H$11,0))))))))))</f>
        <v>0.933323706598246</v>
      </c>
      <c r="AJ959" s="61">
        <f>IF(AND($G959="正式版",$H959="中西医诊所"),IFERROR(X959/同类汇总数据!I$3,0),IF(AND($G959="正式版",$H959="中医诊所"),IFERROR(X959/同类汇总数据!I$4,0),IF(AND($G959="正式版",$H959="口腔诊所"),IFERROR(X959/同类汇总数据!I$5,0),IF(AND($G959="检查版",$H959="中西医诊所"),IFERROR(X959/同类汇总数据!I$6,0),IF(AND($G959="检查版",$H959="中医诊所"),IFERROR(X959/同类汇总数据!I$7,0),IF(AND($G959="检查版",$H959="口腔诊所"),IFERROR(X959/同类汇总数据!I$8,0),IF(AND($G959="互联网版",$H959="中西医诊所"),IFERROR(X959/同类汇总数据!I$9,0),IF(AND($G959="互联网版",$H959="中医诊所"),IFERROR(X959/同类汇总数据!I$10,0),IF(AND($G959="互联网版",$H959="口腔诊所"),IFERROR(X959/同类汇总数据!I$11,0))))))))))</f>
        <v>0.874330273177377</v>
      </c>
      <c r="AK959" s="61">
        <f>IF(AND($G959="正式版",$H959="中西医诊所"),IFERROR(Y959/同类汇总数据!J$3,0),IF(AND($G959="正式版",$H959="中医诊所"),IFERROR(Y959/同类汇总数据!J$4,0),IF(AND($G959="正式版",$H959="口腔诊所"),IFERROR(Y959/同类汇总数据!J$5,0),IF(AND($G959="检查版",$H959="中西医诊所"),IFERROR(Y959/同类汇总数据!J$6,0),IF(AND($G959="检查版",$H959="中医诊所"),IFERROR(Y959/同类汇总数据!J$7,0),IF(AND($G959="检查版",$H959="口腔诊所"),IFERROR(Y959/同类汇总数据!J$8,0),IF(AND($G959="互联网版",$H959="中西医诊所"),IFERROR(Y959/同类汇总数据!J$9,0),IF(AND($G959="互联网版",$H959="中医诊所"),IFERROR(Y959/同类汇总数据!J$10,0),IF(AND($G959="互联网版",$H959="口腔诊所"),IFERROR(Y959/同类汇总数据!J$11,0))))))))))</f>
        <v>0.835798688473734</v>
      </c>
      <c r="AL959" s="62" t="str">
        <f ca="1" t="shared" si="276"/>
        <v>-</v>
      </c>
      <c r="AM959" s="62" t="str">
        <f t="shared" si="277"/>
        <v/>
      </c>
      <c r="AN959" s="5" t="str">
        <f t="shared" si="278"/>
        <v/>
      </c>
      <c r="AO959" s="63">
        <f t="shared" si="261"/>
        <v>46104.39625</v>
      </c>
      <c r="AP959" s="5" t="str">
        <f t="shared" si="262"/>
        <v/>
      </c>
      <c r="AQ959" s="60">
        <v>45651.7688821065</v>
      </c>
    </row>
    <row r="960" ht="17" spans="1:43">
      <c r="A960" s="5">
        <f t="shared" si="272"/>
        <v>957</v>
      </c>
      <c r="B960" s="55" t="str">
        <f t="shared" si="273"/>
        <v>连续三月交易上升</v>
      </c>
      <c r="C960" s="2" t="str">
        <f t="shared" si="274"/>
        <v/>
      </c>
      <c r="D960" s="56" t="str">
        <f t="shared" si="275"/>
        <v>-</v>
      </c>
      <c r="E960" s="84" t="s">
        <v>2563</v>
      </c>
      <c r="F960" s="58">
        <v>45651.8517871991</v>
      </c>
      <c r="G960" s="59" t="s">
        <v>38</v>
      </c>
      <c r="H960" s="59" t="s">
        <v>63</v>
      </c>
      <c r="I960" s="59" t="s">
        <v>40</v>
      </c>
      <c r="J960" s="59" t="s">
        <v>41</v>
      </c>
      <c r="K960" s="59" t="s">
        <v>2564</v>
      </c>
      <c r="L960" s="59" t="s">
        <v>2565</v>
      </c>
      <c r="M960" s="60">
        <v>46102.6974074074</v>
      </c>
      <c r="N960" s="60">
        <v>46102.7682242245</v>
      </c>
      <c r="O960" s="60">
        <v>46102.7675251389</v>
      </c>
      <c r="P960" s="60">
        <v>46066.7203821181</v>
      </c>
      <c r="Q960" s="60">
        <v>45724.6929913426</v>
      </c>
      <c r="R960" s="59">
        <v>7134</v>
      </c>
      <c r="S960" s="59">
        <v>25560</v>
      </c>
      <c r="T960" s="59">
        <v>58497</v>
      </c>
      <c r="U960" s="59">
        <v>51989</v>
      </c>
      <c r="V960" s="59">
        <v>15</v>
      </c>
      <c r="W960" s="59">
        <v>62</v>
      </c>
      <c r="X960" s="59">
        <v>134</v>
      </c>
      <c r="Y960" s="59">
        <v>124</v>
      </c>
      <c r="Z960" s="59">
        <v>812.328125</v>
      </c>
      <c r="AA960" s="59">
        <v>0.5605348312</v>
      </c>
      <c r="AB960" s="59">
        <v>-0.0108104844</v>
      </c>
      <c r="AC960" s="59">
        <v>-0.3513534689</v>
      </c>
      <c r="AD960" s="61">
        <f>IF(AND($G960="正式版",$H960="中西医诊所"),IFERROR(R960/同类汇总数据!C$3,0),IF(AND($G960="正式版",$H960="中医诊所"),IFERROR(R960/同类汇总数据!C$4,0),IF(AND($G960="正式版",$H960="口腔诊所"),IFERROR(R960/同类汇总数据!C$5,0),IF(AND($G960="检查版",$H960="中西医诊所"),IFERROR(R960/同类汇总数据!C$6,0),IF(AND($G960="检查版",$H960="中医诊所"),IFERROR(R960/同类汇总数据!C$7,0),IF(AND($G960="检查版",$H960="口腔诊所"),IFERROR(R960/同类汇总数据!C$8,0),IF(AND($G960="互联网版",$H960="中西医诊所"),IFERROR(R960/同类汇总数据!C$9,0),IF(AND($G960="互联网版",$H960="中医诊所"),IFERROR(R960/同类汇总数据!C$10,0),IF(AND($G960="互联网版",$H960="口腔诊所"),IFERROR(R960/同类汇总数据!C$11,0))))))))))</f>
        <v>0.713575253786239</v>
      </c>
      <c r="AE960" s="61">
        <f>IF(AND($G960="正式版",$H960="中西医诊所"),IFERROR(S960/同类汇总数据!D$3,0),IF(AND($G960="正式版",$H960="中医诊所"),IFERROR(S960/同类汇总数据!D$4,0),IF(AND($G960="正式版",$H960="口腔诊所"),IFERROR(S960/同类汇总数据!D$5,0),IF(AND($G960="检查版",$H960="中西医诊所"),IFERROR(S960/同类汇总数据!D$6,0),IF(AND($G960="检查版",$H960="中医诊所"),IFERROR(S960/同类汇总数据!D$7,0),IF(AND($G960="检查版",$H960="口腔诊所"),IFERROR(S960/同类汇总数据!D$8,0),IF(AND($G960="互联网版",$H960="中西医诊所"),IFERROR(S960/同类汇总数据!D$9,0),IF(AND($G960="互联网版",$H960="中医诊所"),IFERROR(S960/同类汇总数据!D$10,0),IF(AND($G960="互联网版",$H960="口腔诊所"),IFERROR(S960/同类汇总数据!D$11,0))))))))))</f>
        <v>0.58852213954675</v>
      </c>
      <c r="AF960" s="61">
        <f>IF(AND($G960="正式版",$H960="中西医诊所"),IFERROR(T960/同类汇总数据!E$3,0),IF(AND($G960="正式版",$H960="中医诊所"),IFERROR(T960/同类汇总数据!E$4,0),IF(AND($G960="正式版",$H960="口腔诊所"),IFERROR(T960/同类汇总数据!E$5,0),IF(AND($G960="检查版",$H960="中西医诊所"),IFERROR(T960/同类汇总数据!E$6,0),IF(AND($G960="检查版",$H960="中医诊所"),IFERROR(T960/同类汇总数据!E$7,0),IF(AND($G960="检查版",$H960="口腔诊所"),IFERROR(T960/同类汇总数据!E$8,0),IF(AND($G960="互联网版",$H960="中西医诊所"),IFERROR(T960/同类汇总数据!E$9,0),IF(AND($G960="互联网版",$H960="中医诊所"),IFERROR(T960/同类汇总数据!E$10,0),IF(AND($G960="互联网版",$H960="口腔诊所"),IFERROR(T960/同类汇总数据!E$11,0))))))))))</f>
        <v>0.527632392402537</v>
      </c>
      <c r="AG960" s="61">
        <f>IF(AND($G960="正式版",$H960="中西医诊所"),IFERROR(U960/同类汇总数据!F$3,0),IF(AND($G960="正式版",$H960="中医诊所"),IFERROR(U960/同类汇总数据!F$4,0),IF(AND($G960="正式版",$H960="口腔诊所"),IFERROR(U960/同类汇总数据!F$5,0),IF(AND($G960="检查版",$H960="中西医诊所"),IFERROR(U960/同类汇总数据!F$6,0),IF(AND($G960="检查版",$H960="中医诊所"),IFERROR(U960/同类汇总数据!F$7,0),IF(AND($G960="检查版",$H960="口腔诊所"),IFERROR(U960/同类汇总数据!F$8,0),IF(AND($G960="互联网版",$H960="中西医诊所"),IFERROR(U960/同类汇总数据!F$9,0),IF(AND($G960="互联网版",$H960="中医诊所"),IFERROR(U960/同类汇总数据!F$10,0),IF(AND($G960="互联网版",$H960="口腔诊所"),IFERROR(U960/同类汇总数据!F$11,0))))))))))</f>
        <v>0.520420848484315</v>
      </c>
      <c r="AH960" s="61">
        <f>IF(AND($G960="正式版",$H960="中西医诊所"),IFERROR(V960/同类汇总数据!G$3,0),IF(AND($G960="正式版",$H960="中医诊所"),IFERROR(V960/同类汇总数据!G$4,0),IF(AND($G960="正式版",$H960="口腔诊所"),IFERROR(V960/同类汇总数据!G$5,0),IF(AND($G960="检查版",$H960="中西医诊所"),IFERROR(V960/同类汇总数据!G$6,0),IF(AND($G960="检查版",$H960="中医诊所"),IFERROR(V960/同类汇总数据!G$7,0),IF(AND($G960="检查版",$H960="口腔诊所"),IFERROR(V960/同类汇总数据!G$8,0),IF(AND($G960="互联网版",$H960="中西医诊所"),IFERROR(V960/同类汇总数据!G$9,0),IF(AND($G960="互联网版",$H960="中医诊所"),IFERROR(V960/同类汇总数据!G$10,0),IF(AND($G960="互联网版",$H960="口腔诊所"),IFERROR(V960/同类汇总数据!G$11,0))))))))))</f>
        <v>1.11471121548111</v>
      </c>
      <c r="AI960" s="61">
        <f>IF(AND($G960="正式版",$H960="中西医诊所"),IFERROR(W960/同类汇总数据!H$3,0),IF(AND($G960="正式版",$H960="中医诊所"),IFERROR(W960/同类汇总数据!H$4,0),IF(AND($G960="正式版",$H960="口腔诊所"),IFERROR(W960/同类汇总数据!H$5,0),IF(AND($G960="检查版",$H960="中西医诊所"),IFERROR(W960/同类汇总数据!H$6,0),IF(AND($G960="检查版",$H960="中医诊所"),IFERROR(W960/同类汇总数据!H$7,0),IF(AND($G960="检查版",$H960="口腔诊所"),IFERROR(W960/同类汇总数据!H$8,0),IF(AND($G960="互联网版",$H960="中西医诊所"),IFERROR(W960/同类汇总数据!H$9,0),IF(AND($G960="互联网版",$H960="中医诊所"),IFERROR(W960/同类汇总数据!H$10,0),IF(AND($G960="互联网版",$H960="口腔诊所"),IFERROR(W960/同类汇总数据!H$11,0))))))))))</f>
        <v>1.09181263790738</v>
      </c>
      <c r="AJ960" s="61">
        <f>IF(AND($G960="正式版",$H960="中西医诊所"),IFERROR(X960/同类汇总数据!I$3,0),IF(AND($G960="正式版",$H960="中医诊所"),IFERROR(X960/同类汇总数据!I$4,0),IF(AND($G960="正式版",$H960="口腔诊所"),IFERROR(X960/同类汇总数据!I$5,0),IF(AND($G960="检查版",$H960="中西医诊所"),IFERROR(X960/同类汇总数据!I$6,0),IF(AND($G960="检查版",$H960="中医诊所"),IFERROR(X960/同类汇总数据!I$7,0),IF(AND($G960="检查版",$H960="口腔诊所"),IFERROR(X960/同类汇总数据!I$8,0),IF(AND($G960="互联网版",$H960="中西医诊所"),IFERROR(X960/同类汇总数据!I$9,0),IF(AND($G960="互联网版",$H960="中医诊所"),IFERROR(X960/同类汇总数据!I$10,0),IF(AND($G960="互联网版",$H960="口腔诊所"),IFERROR(X960/同类汇总数据!I$11,0))))))))))</f>
        <v>0.90821904345557</v>
      </c>
      <c r="AK960" s="61">
        <f>IF(AND($G960="正式版",$H960="中西医诊所"),IFERROR(Y960/同类汇总数据!J$3,0),IF(AND($G960="正式版",$H960="中医诊所"),IFERROR(Y960/同类汇总数据!J$4,0),IF(AND($G960="正式版",$H960="口腔诊所"),IFERROR(Y960/同类汇总数据!J$5,0),IF(AND($G960="检查版",$H960="中西医诊所"),IFERROR(Y960/同类汇总数据!J$6,0),IF(AND($G960="检查版",$H960="中医诊所"),IFERROR(Y960/同类汇总数据!J$7,0),IF(AND($G960="检查版",$H960="口腔诊所"),IFERROR(Y960/同类汇总数据!J$8,0),IF(AND($G960="互联网版",$H960="中西医诊所"),IFERROR(Y960/同类汇总数据!J$9,0),IF(AND($G960="互联网版",$H960="中医诊所"),IFERROR(Y960/同类汇总数据!J$10,0),IF(AND($G960="互联网版",$H960="口腔诊所"),IFERROR(Y960/同类汇总数据!J$11,0))))))))))</f>
        <v>0.933685021358045</v>
      </c>
      <c r="AL960" s="62" t="str">
        <f ca="1" t="shared" si="276"/>
        <v>-</v>
      </c>
      <c r="AM960" s="62" t="str">
        <f t="shared" si="277"/>
        <v/>
      </c>
      <c r="AN960" s="5" t="str">
        <f t="shared" si="278"/>
        <v/>
      </c>
      <c r="AO960" s="63">
        <f t="shared" si="261"/>
        <v>46102.7682242245</v>
      </c>
      <c r="AP960" s="5" t="str">
        <f t="shared" si="262"/>
        <v/>
      </c>
      <c r="AQ960" s="60">
        <v>45651.8485571181</v>
      </c>
    </row>
    <row r="961" ht="17" spans="1:43">
      <c r="A961" s="5">
        <f t="shared" si="272"/>
        <v>958</v>
      </c>
      <c r="B961" s="55" t="str">
        <f t="shared" si="273"/>
        <v>连续三月交易上升</v>
      </c>
      <c r="C961" s="2" t="str">
        <f t="shared" si="274"/>
        <v/>
      </c>
      <c r="D961" s="56" t="str">
        <f t="shared" si="275"/>
        <v>-</v>
      </c>
      <c r="E961" s="84" t="s">
        <v>2566</v>
      </c>
      <c r="F961" s="58">
        <v>45651.8552207407</v>
      </c>
      <c r="G961" s="59" t="s">
        <v>38</v>
      </c>
      <c r="H961" s="59" t="s">
        <v>63</v>
      </c>
      <c r="I961" s="59" t="s">
        <v>40</v>
      </c>
      <c r="J961" s="59" t="s">
        <v>41</v>
      </c>
      <c r="K961" s="59" t="s">
        <v>2567</v>
      </c>
      <c r="L961" s="59"/>
      <c r="M961" s="60">
        <v>46104.3430324074</v>
      </c>
      <c r="N961" s="60">
        <v>46104.3439918518</v>
      </c>
      <c r="O961" s="60">
        <v>46104.3434798611</v>
      </c>
      <c r="P961" s="60">
        <v>45724.3558243403</v>
      </c>
      <c r="Q961" s="60">
        <v>45918.3637590625</v>
      </c>
      <c r="R961" s="59">
        <v>3330</v>
      </c>
      <c r="S961" s="59">
        <v>26059</v>
      </c>
      <c r="T961" s="59">
        <v>64588</v>
      </c>
      <c r="U961" s="59">
        <v>58280</v>
      </c>
      <c r="V961" s="59">
        <v>9</v>
      </c>
      <c r="W961" s="59">
        <v>65</v>
      </c>
      <c r="X961" s="59">
        <v>158</v>
      </c>
      <c r="Y961" s="59">
        <v>141</v>
      </c>
      <c r="Z961" s="59">
        <v>473.8211382114</v>
      </c>
      <c r="AA961" s="59">
        <v>0.4208833152</v>
      </c>
      <c r="AB961" s="59">
        <v>-0.0915845262</v>
      </c>
      <c r="AC961" s="59">
        <v>0.1308463564</v>
      </c>
      <c r="AD961" s="61">
        <f>IF(AND($G961="正式版",$H961="中西医诊所"),IFERROR(R961/同类汇总数据!C$3,0),IF(AND($G961="正式版",$H961="中医诊所"),IFERROR(R961/同类汇总数据!C$4,0),IF(AND($G961="正式版",$H961="口腔诊所"),IFERROR(R961/同类汇总数据!C$5,0),IF(AND($G961="检查版",$H961="中西医诊所"),IFERROR(R961/同类汇总数据!C$6,0),IF(AND($G961="检查版",$H961="中医诊所"),IFERROR(R961/同类汇总数据!C$7,0),IF(AND($G961="检查版",$H961="口腔诊所"),IFERROR(R961/同类汇总数据!C$8,0),IF(AND($G961="互联网版",$H961="中西医诊所"),IFERROR(R961/同类汇总数据!C$9,0),IF(AND($G961="互联网版",$H961="中医诊所"),IFERROR(R961/同类汇总数据!C$10,0),IF(AND($G961="互联网版",$H961="口腔诊所"),IFERROR(R961/同类汇总数据!C$11,0))))))))))</f>
        <v>0.333081804753038</v>
      </c>
      <c r="AE961" s="61">
        <f>IF(AND($G961="正式版",$H961="中西医诊所"),IFERROR(S961/同类汇总数据!D$3,0),IF(AND($G961="正式版",$H961="中医诊所"),IFERROR(S961/同类汇总数据!D$4,0),IF(AND($G961="正式版",$H961="口腔诊所"),IFERROR(S961/同类汇总数据!D$5,0),IF(AND($G961="检查版",$H961="中西医诊所"),IFERROR(S961/同类汇总数据!D$6,0),IF(AND($G961="检查版",$H961="中医诊所"),IFERROR(S961/同类汇总数据!D$7,0),IF(AND($G961="检查版",$H961="口腔诊所"),IFERROR(S961/同类汇总数据!D$8,0),IF(AND($G961="互联网版",$H961="中西医诊所"),IFERROR(S961/同类汇总数据!D$9,0),IF(AND($G961="互联网版",$H961="中医诊所"),IFERROR(S961/同类汇总数据!D$10,0),IF(AND($G961="互联网版",$H961="口腔诊所"),IFERROR(S961/同类汇总数据!D$11,0))))))))))</f>
        <v>0.600011675839154</v>
      </c>
      <c r="AF961" s="61">
        <f>IF(AND($G961="正式版",$H961="中西医诊所"),IFERROR(T961/同类汇总数据!E$3,0),IF(AND($G961="正式版",$H961="中医诊所"),IFERROR(T961/同类汇总数据!E$4,0),IF(AND($G961="正式版",$H961="口腔诊所"),IFERROR(T961/同类汇总数据!E$5,0),IF(AND($G961="检查版",$H961="中西医诊所"),IFERROR(T961/同类汇总数据!E$6,0),IF(AND($G961="检查版",$H961="中医诊所"),IFERROR(T961/同类汇总数据!E$7,0),IF(AND($G961="检查版",$H961="口腔诊所"),IFERROR(T961/同类汇总数据!E$8,0),IF(AND($G961="互联网版",$H961="中西医诊所"),IFERROR(T961/同类汇总数据!E$9,0),IF(AND($G961="互联网版",$H961="中医诊所"),IFERROR(T961/同类汇总数据!E$10,0),IF(AND($G961="互联网版",$H961="口腔诊所"),IFERROR(T961/同类汇总数据!E$11,0))))))))))</f>
        <v>0.582572114133973</v>
      </c>
      <c r="AG961" s="61">
        <f>IF(AND($G961="正式版",$H961="中西医诊所"),IFERROR(U961/同类汇总数据!F$3,0),IF(AND($G961="正式版",$H961="中医诊所"),IFERROR(U961/同类汇总数据!F$4,0),IF(AND($G961="正式版",$H961="口腔诊所"),IFERROR(U961/同类汇总数据!F$5,0),IF(AND($G961="检查版",$H961="中西医诊所"),IFERROR(U961/同类汇总数据!F$6,0),IF(AND($G961="检查版",$H961="中医诊所"),IFERROR(U961/同类汇总数据!F$7,0),IF(AND($G961="检查版",$H961="口腔诊所"),IFERROR(U961/同类汇总数据!F$8,0),IF(AND($G961="互联网版",$H961="中西医诊所"),IFERROR(U961/同类汇总数据!F$9,0),IF(AND($G961="互联网版",$H961="中医诊所"),IFERROR(U961/同类汇总数据!F$10,0),IF(AND($G961="互联网版",$H961="口腔诊所"),IFERROR(U961/同类汇总数据!F$11,0))))))))))</f>
        <v>0.583395084530687</v>
      </c>
      <c r="AH961" s="61">
        <f>IF(AND($G961="正式版",$H961="中西医诊所"),IFERROR(V961/同类汇总数据!G$3,0),IF(AND($G961="正式版",$H961="中医诊所"),IFERROR(V961/同类汇总数据!G$4,0),IF(AND($G961="正式版",$H961="口腔诊所"),IFERROR(V961/同类汇总数据!G$5,0),IF(AND($G961="检查版",$H961="中西医诊所"),IFERROR(V961/同类汇总数据!G$6,0),IF(AND($G961="检查版",$H961="中医诊所"),IFERROR(V961/同类汇总数据!G$7,0),IF(AND($G961="检查版",$H961="口腔诊所"),IFERROR(V961/同类汇总数据!G$8,0),IF(AND($G961="互联网版",$H961="中西医诊所"),IFERROR(V961/同类汇总数据!G$9,0),IF(AND($G961="互联网版",$H961="中医诊所"),IFERROR(V961/同类汇总数据!G$10,0),IF(AND($G961="互联网版",$H961="口腔诊所"),IFERROR(V961/同类汇总数据!G$11,0))))))))))</f>
        <v>0.668826729288666</v>
      </c>
      <c r="AI961" s="61">
        <f>IF(AND($G961="正式版",$H961="中西医诊所"),IFERROR(W961/同类汇总数据!H$3,0),IF(AND($G961="正式版",$H961="中医诊所"),IFERROR(W961/同类汇总数据!H$4,0),IF(AND($G961="正式版",$H961="口腔诊所"),IFERROR(W961/同类汇总数据!H$5,0),IF(AND($G961="检查版",$H961="中西医诊所"),IFERROR(W961/同类汇总数据!H$6,0),IF(AND($G961="检查版",$H961="中医诊所"),IFERROR(W961/同类汇总数据!H$7,0),IF(AND($G961="检查版",$H961="口腔诊所"),IFERROR(W961/同类汇总数据!H$8,0),IF(AND($G961="互联网版",$H961="中西医诊所"),IFERROR(W961/同类汇总数据!H$9,0),IF(AND($G961="互联网版",$H961="中医诊所"),IFERROR(W961/同类汇总数据!H$10,0),IF(AND($G961="互联网版",$H961="口腔诊所"),IFERROR(W961/同类汇总数据!H$11,0))))))))))</f>
        <v>1.14464228167709</v>
      </c>
      <c r="AJ961" s="61">
        <f>IF(AND($G961="正式版",$H961="中西医诊所"),IFERROR(X961/同类汇总数据!I$3,0),IF(AND($G961="正式版",$H961="中医诊所"),IFERROR(X961/同类汇总数据!I$4,0),IF(AND($G961="正式版",$H961="口腔诊所"),IFERROR(X961/同类汇总数据!I$5,0),IF(AND($G961="检查版",$H961="中西医诊所"),IFERROR(X961/同类汇总数据!I$6,0),IF(AND($G961="检查版",$H961="中医诊所"),IFERROR(X961/同类汇总数据!I$7,0),IF(AND($G961="检查版",$H961="口腔诊所"),IFERROR(X961/同类汇总数据!I$8,0),IF(AND($G961="互联网版",$H961="中西医诊所"),IFERROR(X961/同类汇总数据!I$9,0),IF(AND($G961="互联网版",$H961="中医诊所"),IFERROR(X961/同类汇总数据!I$10,0),IF(AND($G961="互联网版",$H961="口腔诊所"),IFERROR(X961/同类汇总数据!I$11,0))))))))))</f>
        <v>1.0708851407909</v>
      </c>
      <c r="AK961" s="61">
        <f>IF(AND($G961="正式版",$H961="中西医诊所"),IFERROR(Y961/同类汇总数据!J$3,0),IF(AND($G961="正式版",$H961="中医诊所"),IFERROR(Y961/同类汇总数据!J$4,0),IF(AND($G961="正式版",$H961="口腔诊所"),IFERROR(Y961/同类汇总数据!J$5,0),IF(AND($G961="检查版",$H961="中西医诊所"),IFERROR(Y961/同类汇总数据!J$6,0),IF(AND($G961="检查版",$H961="中医诊所"),IFERROR(Y961/同类汇总数据!J$7,0),IF(AND($G961="检查版",$H961="口腔诊所"),IFERROR(Y961/同类汇总数据!J$8,0),IF(AND($G961="互联网版",$H961="中西医诊所"),IFERROR(Y961/同类汇总数据!J$9,0),IF(AND($G961="互联网版",$H961="中医诊所"),IFERROR(Y961/同类汇总数据!J$10,0),IF(AND($G961="互联网版",$H961="口腔诊所"),IFERROR(Y961/同类汇总数据!J$11,0))))))))))</f>
        <v>1.06169022589907</v>
      </c>
      <c r="AL961" s="62" t="str">
        <f ca="1" t="shared" si="276"/>
        <v>-</v>
      </c>
      <c r="AM961" s="62" t="str">
        <f t="shared" si="277"/>
        <v/>
      </c>
      <c r="AN961" s="5" t="str">
        <f t="shared" si="278"/>
        <v/>
      </c>
      <c r="AO961" s="63">
        <f t="shared" si="261"/>
        <v>46104.3439918518</v>
      </c>
      <c r="AP961" s="5" t="str">
        <f t="shared" si="262"/>
        <v/>
      </c>
      <c r="AQ961" s="60">
        <v>45651.8491109259</v>
      </c>
    </row>
    <row r="962" ht="17" spans="1:43">
      <c r="A962" s="5">
        <f t="shared" ref="A962:A971" si="279">ROW()-3</f>
        <v>959</v>
      </c>
      <c r="B962" s="55" t="str">
        <f t="shared" si="273"/>
        <v>连续三月交易上升</v>
      </c>
      <c r="C962" s="2" t="str">
        <f t="shared" si="274"/>
        <v/>
      </c>
      <c r="D962" s="56" t="str">
        <f t="shared" si="275"/>
        <v>-</v>
      </c>
      <c r="E962" s="84" t="s">
        <v>2568</v>
      </c>
      <c r="F962" s="58">
        <v>45653.4810838773</v>
      </c>
      <c r="G962" s="59" t="s">
        <v>38</v>
      </c>
      <c r="H962" s="59" t="s">
        <v>39</v>
      </c>
      <c r="I962" s="59" t="s">
        <v>40</v>
      </c>
      <c r="J962" s="59" t="s">
        <v>280</v>
      </c>
      <c r="K962" s="59" t="s">
        <v>2569</v>
      </c>
      <c r="L962" s="59"/>
      <c r="M962" s="60">
        <v>46104.368912037</v>
      </c>
      <c r="N962" s="60">
        <v>46103.8298320718</v>
      </c>
      <c r="O962" s="60">
        <v>46103.8289486111</v>
      </c>
      <c r="P962" s="60">
        <v>46102.8866216204</v>
      </c>
      <c r="Q962" s="60">
        <v>46103.8298716088</v>
      </c>
      <c r="R962" s="59">
        <v>5821.88</v>
      </c>
      <c r="S962" s="59">
        <v>30252.8</v>
      </c>
      <c r="T962" s="59">
        <v>96785.89</v>
      </c>
      <c r="U962" s="59">
        <v>82697.64</v>
      </c>
      <c r="V962" s="59">
        <v>64</v>
      </c>
      <c r="W962" s="59">
        <v>271</v>
      </c>
      <c r="X962" s="59">
        <v>859</v>
      </c>
      <c r="Y962" s="59">
        <v>743</v>
      </c>
      <c r="Z962" s="59">
        <v>146.3675044248</v>
      </c>
      <c r="AA962" s="59">
        <v>0.2595094571</v>
      </c>
      <c r="AB962" s="59">
        <v>-0.435015588</v>
      </c>
      <c r="AC962" s="59">
        <v>-0.200562549</v>
      </c>
      <c r="AD962" s="61">
        <f>IF(AND($G962="正式版",$H962="中西医诊所"),IFERROR(R962/同类汇总数据!C$3,0),IF(AND($G962="正式版",$H962="中医诊所"),IFERROR(R962/同类汇总数据!C$4,0),IF(AND($G962="正式版",$H962="口腔诊所"),IFERROR(R962/同类汇总数据!C$5,0),IF(AND($G962="检查版",$H962="中西医诊所"),IFERROR(R962/同类汇总数据!C$6,0),IF(AND($G962="检查版",$H962="中医诊所"),IFERROR(R962/同类汇总数据!C$7,0),IF(AND($G962="检查版",$H962="口腔诊所"),IFERROR(R962/同类汇总数据!C$8,0),IF(AND($G962="互联网版",$H962="中西医诊所"),IFERROR(R962/同类汇总数据!C$9,0),IF(AND($G962="互联网版",$H962="中医诊所"),IFERROR(R962/同类汇总数据!C$10,0),IF(AND($G962="互联网版",$H962="口腔诊所"),IFERROR(R962/同类汇总数据!C$11,0))))))))))</f>
        <v>0.636149230794922</v>
      </c>
      <c r="AE962" s="61">
        <f>IF(AND($G962="正式版",$H962="中西医诊所"),IFERROR(S962/同类汇总数据!D$3,0),IF(AND($G962="正式版",$H962="中医诊所"),IFERROR(S962/同类汇总数据!D$4,0),IF(AND($G962="正式版",$H962="口腔诊所"),IFERROR(S962/同类汇总数据!D$5,0),IF(AND($G962="检查版",$H962="中西医诊所"),IFERROR(S962/同类汇总数据!D$6,0),IF(AND($G962="检查版",$H962="中医诊所"),IFERROR(S962/同类汇总数据!D$7,0),IF(AND($G962="检查版",$H962="口腔诊所"),IFERROR(S962/同类汇总数据!D$8,0),IF(AND($G962="互联网版",$H962="中西医诊所"),IFERROR(S962/同类汇总数据!D$9,0),IF(AND($G962="互联网版",$H962="中医诊所"),IFERROR(S962/同类汇总数据!D$10,0),IF(AND($G962="互联网版",$H962="口腔诊所"),IFERROR(S962/同类汇总数据!D$11,0))))))))))</f>
        <v>0.829214037305928</v>
      </c>
      <c r="AF962" s="61">
        <f>IF(AND($G962="正式版",$H962="中西医诊所"),IFERROR(T962/同类汇总数据!E$3,0),IF(AND($G962="正式版",$H962="中医诊所"),IFERROR(T962/同类汇总数据!E$4,0),IF(AND($G962="正式版",$H962="口腔诊所"),IFERROR(T962/同类汇总数据!E$5,0),IF(AND($G962="检查版",$H962="中西医诊所"),IFERROR(T962/同类汇总数据!E$6,0),IF(AND($G962="检查版",$H962="中医诊所"),IFERROR(T962/同类汇总数据!E$7,0),IF(AND($G962="检查版",$H962="口腔诊所"),IFERROR(T962/同类汇总数据!E$8,0),IF(AND($G962="互联网版",$H962="中西医诊所"),IFERROR(T962/同类汇总数据!E$9,0),IF(AND($G962="互联网版",$H962="中医诊所"),IFERROR(T962/同类汇总数据!E$10,0),IF(AND($G962="互联网版",$H962="口腔诊所"),IFERROR(T962/同类汇总数据!E$11,0))))))))))</f>
        <v>0.886998313635111</v>
      </c>
      <c r="AG962" s="61">
        <f>IF(AND($G962="正式版",$H962="中西医诊所"),IFERROR(U962/同类汇总数据!F$3,0),IF(AND($G962="正式版",$H962="中医诊所"),IFERROR(U962/同类汇总数据!F$4,0),IF(AND($G962="正式版",$H962="口腔诊所"),IFERROR(U962/同类汇总数据!F$5,0),IF(AND($G962="检查版",$H962="中西医诊所"),IFERROR(U962/同类汇总数据!F$6,0),IF(AND($G962="检查版",$H962="中医诊所"),IFERROR(U962/同类汇总数据!F$7,0),IF(AND($G962="检查版",$H962="口腔诊所"),IFERROR(U962/同类汇总数据!F$8,0),IF(AND($G962="互联网版",$H962="中西医诊所"),IFERROR(U962/同类汇总数据!F$9,0),IF(AND($G962="互联网版",$H962="中医诊所"),IFERROR(U962/同类汇总数据!F$10,0),IF(AND($G962="互联网版",$H962="口腔诊所"),IFERROR(U962/同类汇总数据!F$11,0))))))))))</f>
        <v>0.862123629186394</v>
      </c>
      <c r="AH962" s="61">
        <f>IF(AND($G962="正式版",$H962="中西医诊所"),IFERROR(V962/同类汇总数据!G$3,0),IF(AND($G962="正式版",$H962="中医诊所"),IFERROR(V962/同类汇总数据!G$4,0),IF(AND($G962="正式版",$H962="口腔诊所"),IFERROR(V962/同类汇总数据!G$5,0),IF(AND($G962="检查版",$H962="中西医诊所"),IFERROR(V962/同类汇总数据!G$6,0),IF(AND($G962="检查版",$H962="中医诊所"),IFERROR(V962/同类汇总数据!G$7,0),IF(AND($G962="检查版",$H962="口腔诊所"),IFERROR(V962/同类汇总数据!G$8,0),IF(AND($G962="互联网版",$H962="中西医诊所"),IFERROR(V962/同类汇总数据!G$9,0),IF(AND($G962="互联网版",$H962="中医诊所"),IFERROR(V962/同类汇总数据!G$10,0),IF(AND($G962="互联网版",$H962="口腔诊所"),IFERROR(V962/同类汇总数据!G$11,0))))))))))</f>
        <v>0.675097651820496</v>
      </c>
      <c r="AI962" s="61">
        <f>IF(AND($G962="正式版",$H962="中西医诊所"),IFERROR(W962/同类汇总数据!H$3,0),IF(AND($G962="正式版",$H962="中医诊所"),IFERROR(W962/同类汇总数据!H$4,0),IF(AND($G962="正式版",$H962="口腔诊所"),IFERROR(W962/同类汇总数据!H$5,0),IF(AND($G962="检查版",$H962="中西医诊所"),IFERROR(W962/同类汇总数据!H$6,0),IF(AND($G962="检查版",$H962="中医诊所"),IFERROR(W962/同类汇总数据!H$7,0),IF(AND($G962="检查版",$H962="口腔诊所"),IFERROR(W962/同类汇总数据!H$8,0),IF(AND($G962="互联网版",$H962="中西医诊所"),IFERROR(W962/同类汇总数据!H$9,0),IF(AND($G962="互联网版",$H962="中医诊所"),IFERROR(W962/同类汇总数据!H$10,0),IF(AND($G962="互联网版",$H962="口腔诊所"),IFERROR(W962/同类汇总数据!H$11,0))))))))))</f>
        <v>0.741185634454903</v>
      </c>
      <c r="AJ962" s="61">
        <f>IF(AND($G962="正式版",$H962="中西医诊所"),IFERROR(X962/同类汇总数据!I$3,0),IF(AND($G962="正式版",$H962="中医诊所"),IFERROR(X962/同类汇总数据!I$4,0),IF(AND($G962="正式版",$H962="口腔诊所"),IFERROR(X962/同类汇总数据!I$5,0),IF(AND($G962="检查版",$H962="中西医诊所"),IFERROR(X962/同类汇总数据!I$6,0),IF(AND($G962="检查版",$H962="中医诊所"),IFERROR(X962/同类汇总数据!I$7,0),IF(AND($G962="检查版",$H962="口腔诊所"),IFERROR(X962/同类汇总数据!I$8,0),IF(AND($G962="互联网版",$H962="中西医诊所"),IFERROR(X962/同类汇总数据!I$9,0),IF(AND($G962="互联网版",$H962="中医诊所"),IFERROR(X962/同类汇总数据!I$10,0),IF(AND($G962="互联网版",$H962="口腔诊所"),IFERROR(X962/同类汇总数据!I$11,0))))))))))</f>
        <v>0.759565372979757</v>
      </c>
      <c r="AK962" s="61">
        <f>IF(AND($G962="正式版",$H962="中西医诊所"),IFERROR(Y962/同类汇总数据!J$3,0),IF(AND($G962="正式版",$H962="中医诊所"),IFERROR(Y962/同类汇总数据!J$4,0),IF(AND($G962="正式版",$H962="口腔诊所"),IFERROR(Y962/同类汇总数据!J$5,0),IF(AND($G962="检查版",$H962="中西医诊所"),IFERROR(Y962/同类汇总数据!J$6,0),IF(AND($G962="检查版",$H962="中医诊所"),IFERROR(Y962/同类汇总数据!J$7,0),IF(AND($G962="检查版",$H962="口腔诊所"),IFERROR(Y962/同类汇总数据!J$8,0),IF(AND($G962="互联网版",$H962="中西医诊所"),IFERROR(Y962/同类汇总数据!J$9,0),IF(AND($G962="互联网版",$H962="中医诊所"),IFERROR(Y962/同类汇总数据!J$10,0),IF(AND($G962="互联网版",$H962="口腔诊所"),IFERROR(Y962/同类汇总数据!J$11,0))))))))))</f>
        <v>0.742419131271693</v>
      </c>
      <c r="AL962" s="62" t="str">
        <f ca="1" t="shared" si="276"/>
        <v>-</v>
      </c>
      <c r="AM962" s="62" t="str">
        <f t="shared" si="277"/>
        <v/>
      </c>
      <c r="AN962" s="5" t="str">
        <f t="shared" si="278"/>
        <v/>
      </c>
      <c r="AO962" s="63">
        <f t="shared" si="261"/>
        <v>46104.368912037</v>
      </c>
      <c r="AP962" s="5" t="str">
        <f t="shared" si="262"/>
        <v/>
      </c>
      <c r="AQ962" s="60">
        <v>45651.84949125</v>
      </c>
    </row>
    <row r="963" ht="17" spans="1:43">
      <c r="A963" s="5">
        <f t="shared" si="279"/>
        <v>960</v>
      </c>
      <c r="B963" s="55" t="str">
        <f t="shared" si="273"/>
        <v>连续三月交易上升</v>
      </c>
      <c r="C963" s="2" t="str">
        <f t="shared" si="274"/>
        <v/>
      </c>
      <c r="D963" s="56" t="str">
        <f t="shared" si="275"/>
        <v>-</v>
      </c>
      <c r="E963" s="84" t="s">
        <v>2570</v>
      </c>
      <c r="F963" s="58">
        <v>45653.4816975694</v>
      </c>
      <c r="G963" s="59" t="s">
        <v>38</v>
      </c>
      <c r="H963" s="59" t="s">
        <v>63</v>
      </c>
      <c r="I963" s="59" t="s">
        <v>40</v>
      </c>
      <c r="J963" s="59" t="s">
        <v>280</v>
      </c>
      <c r="K963" s="59" t="s">
        <v>2571</v>
      </c>
      <c r="L963" s="59"/>
      <c r="M963" s="60">
        <v>46103.3742939815</v>
      </c>
      <c r="N963" s="60">
        <v>46103.6874112037</v>
      </c>
      <c r="O963" s="60">
        <v>46102.3978589352</v>
      </c>
      <c r="P963" s="60">
        <v>46084.4656596991</v>
      </c>
      <c r="Q963" s="60">
        <v>46102.3987337153</v>
      </c>
      <c r="R963" s="59">
        <v>2386</v>
      </c>
      <c r="S963" s="59">
        <v>7215</v>
      </c>
      <c r="T963" s="59">
        <v>25008</v>
      </c>
      <c r="U963" s="59">
        <v>20611</v>
      </c>
      <c r="V963" s="59">
        <v>5</v>
      </c>
      <c r="W963" s="59">
        <v>17</v>
      </c>
      <c r="X963" s="59">
        <v>50</v>
      </c>
      <c r="Y963" s="59">
        <v>45</v>
      </c>
      <c r="Z963" s="59">
        <v>542.3947368421</v>
      </c>
      <c r="AA963" s="59">
        <v>0.3211865959</v>
      </c>
      <c r="AB963" s="59">
        <v>-0.5571683425</v>
      </c>
      <c r="AC963" s="59">
        <v>0.8810250153</v>
      </c>
      <c r="AD963" s="61">
        <f>IF(AND($G963="正式版",$H963="中西医诊所"),IFERROR(R963/同类汇总数据!C$3,0),IF(AND($G963="正式版",$H963="中医诊所"),IFERROR(R963/同类汇总数据!C$4,0),IF(AND($G963="正式版",$H963="口腔诊所"),IFERROR(R963/同类汇总数据!C$5,0),IF(AND($G963="检查版",$H963="中西医诊所"),IFERROR(R963/同类汇总数据!C$6,0),IF(AND($G963="检查版",$H963="中医诊所"),IFERROR(R963/同类汇总数据!C$7,0),IF(AND($G963="检查版",$H963="口腔诊所"),IFERROR(R963/同类汇总数据!C$8,0),IF(AND($G963="互联网版",$H963="中西医诊所"),IFERROR(R963/同类汇总数据!C$9,0),IF(AND($G963="互联网版",$H963="中医诊所"),IFERROR(R963/同类汇总数据!C$10,0),IF(AND($G963="互联网版",$H963="口腔诊所"),IFERROR(R963/同类汇总数据!C$11,0))))))))))</f>
        <v>0.238658614456682</v>
      </c>
      <c r="AE963" s="61">
        <f>IF(AND($G963="正式版",$H963="中西医诊所"),IFERROR(S963/同类汇总数据!D$3,0),IF(AND($G963="正式版",$H963="中医诊所"),IFERROR(S963/同类汇总数据!D$4,0),IF(AND($G963="正式版",$H963="口腔诊所"),IFERROR(S963/同类汇总数据!D$5,0),IF(AND($G963="检查版",$H963="中西医诊所"),IFERROR(S963/同类汇总数据!D$6,0),IF(AND($G963="检查版",$H963="中医诊所"),IFERROR(S963/同类汇总数据!D$7,0),IF(AND($G963="检查版",$H963="口腔诊所"),IFERROR(S963/同类汇总数据!D$8,0),IF(AND($G963="互联网版",$H963="中西医诊所"),IFERROR(S963/同类汇总数据!D$9,0),IF(AND($G963="互联网版",$H963="中医诊所"),IFERROR(S963/同类汇总数据!D$10,0),IF(AND($G963="互联网版",$H963="口腔诊所"),IFERROR(S963/同类汇总数据!D$11,0))))))))))</f>
        <v>0.166126261221823</v>
      </c>
      <c r="AF963" s="61">
        <f>IF(AND($G963="正式版",$H963="中西医诊所"),IFERROR(T963/同类汇总数据!E$3,0),IF(AND($G963="正式版",$H963="中医诊所"),IFERROR(T963/同类汇总数据!E$4,0),IF(AND($G963="正式版",$H963="口腔诊所"),IFERROR(T963/同类汇总数据!E$5,0),IF(AND($G963="检查版",$H963="中西医诊所"),IFERROR(T963/同类汇总数据!E$6,0),IF(AND($G963="检查版",$H963="中医诊所"),IFERROR(T963/同类汇总数据!E$7,0),IF(AND($G963="检查版",$H963="口腔诊所"),IFERROR(T963/同类汇总数据!E$8,0),IF(AND($G963="互联网版",$H963="中西医诊所"),IFERROR(T963/同类汇总数据!E$9,0),IF(AND($G963="互联网版",$H963="中医诊所"),IFERROR(T963/同类汇总数据!E$10,0),IF(AND($G963="互联网版",$H963="口腔诊所"),IFERROR(T963/同类汇总数据!E$11,0))))))))))</f>
        <v>0.225567650806069</v>
      </c>
      <c r="AG963" s="61">
        <f>IF(AND($G963="正式版",$H963="中西医诊所"),IFERROR(U963/同类汇总数据!F$3,0),IF(AND($G963="正式版",$H963="中医诊所"),IFERROR(U963/同类汇总数据!F$4,0),IF(AND($G963="正式版",$H963="口腔诊所"),IFERROR(U963/同类汇总数据!F$5,0),IF(AND($G963="检查版",$H963="中西医诊所"),IFERROR(U963/同类汇总数据!F$6,0),IF(AND($G963="检查版",$H963="中医诊所"),IFERROR(U963/同类汇总数据!F$7,0),IF(AND($G963="检查版",$H963="口腔诊所"),IFERROR(U963/同类汇总数据!F$8,0),IF(AND($G963="互联网版",$H963="中西医诊所"),IFERROR(U963/同类汇总数据!F$9,0),IF(AND($G963="互联网版",$H963="中医诊所"),IFERROR(U963/同类汇总数据!F$10,0),IF(AND($G963="互联网版",$H963="口腔诊所"),IFERROR(U963/同类汇总数据!F$11,0))))))))))</f>
        <v>0.206320454482876</v>
      </c>
      <c r="AH963" s="61">
        <f>IF(AND($G963="正式版",$H963="中西医诊所"),IFERROR(V963/同类汇总数据!G$3,0),IF(AND($G963="正式版",$H963="中医诊所"),IFERROR(V963/同类汇总数据!G$4,0),IF(AND($G963="正式版",$H963="口腔诊所"),IFERROR(V963/同类汇总数据!G$5,0),IF(AND($G963="检查版",$H963="中西医诊所"),IFERROR(V963/同类汇总数据!G$6,0),IF(AND($G963="检查版",$H963="中医诊所"),IFERROR(V963/同类汇总数据!G$7,0),IF(AND($G963="检查版",$H963="口腔诊所"),IFERROR(V963/同类汇总数据!G$8,0),IF(AND($G963="互联网版",$H963="中西医诊所"),IFERROR(V963/同类汇总数据!G$9,0),IF(AND($G963="互联网版",$H963="中医诊所"),IFERROR(V963/同类汇总数据!G$10,0),IF(AND($G963="互联网版",$H963="口腔诊所"),IFERROR(V963/同类汇总数据!G$11,0))))))))))</f>
        <v>0.37157040516037</v>
      </c>
      <c r="AI963" s="61">
        <f>IF(AND($G963="正式版",$H963="中西医诊所"),IFERROR(W963/同类汇总数据!H$3,0),IF(AND($G963="正式版",$H963="中医诊所"),IFERROR(W963/同类汇总数据!H$4,0),IF(AND($G963="正式版",$H963="口腔诊所"),IFERROR(W963/同类汇总数据!H$5,0),IF(AND($G963="检查版",$H963="中西医诊所"),IFERROR(W963/同类汇总数据!H$6,0),IF(AND($G963="检查版",$H963="中医诊所"),IFERROR(W963/同类汇总数据!H$7,0),IF(AND($G963="检查版",$H963="口腔诊所"),IFERROR(W963/同类汇总数据!H$8,0),IF(AND($G963="互联网版",$H963="中西医诊所"),IFERROR(W963/同类汇总数据!H$9,0),IF(AND($G963="互联网版",$H963="中医诊所"),IFERROR(W963/同类汇总数据!H$10,0),IF(AND($G963="互联网版",$H963="口腔诊所"),IFERROR(W963/同类汇总数据!H$11,0))))))))))</f>
        <v>0.299367981361702</v>
      </c>
      <c r="AJ963" s="61">
        <f>IF(AND($G963="正式版",$H963="中西医诊所"),IFERROR(X963/同类汇总数据!I$3,0),IF(AND($G963="正式版",$H963="中医诊所"),IFERROR(X963/同类汇总数据!I$4,0),IF(AND($G963="正式版",$H963="口腔诊所"),IFERROR(X963/同类汇总数据!I$5,0),IF(AND($G963="检查版",$H963="中西医诊所"),IFERROR(X963/同类汇总数据!I$6,0),IF(AND($G963="检查版",$H963="中医诊所"),IFERROR(X963/同类汇总数据!I$7,0),IF(AND($G963="检查版",$H963="口腔诊所"),IFERROR(X963/同类汇总数据!I$8,0),IF(AND($G963="互联网版",$H963="中西医诊所"),IFERROR(X963/同类汇总数据!I$9,0),IF(AND($G963="互联网版",$H963="中医诊所"),IFERROR(X963/同类汇总数据!I$10,0),IF(AND($G963="互联网版",$H963="口腔诊所"),IFERROR(X963/同类汇总数据!I$11,0))))))))))</f>
        <v>0.338887702781929</v>
      </c>
      <c r="AK963" s="61">
        <f>IF(AND($G963="正式版",$H963="中西医诊所"),IFERROR(Y963/同类汇总数据!J$3,0),IF(AND($G963="正式版",$H963="中医诊所"),IFERROR(Y963/同类汇总数据!J$4,0),IF(AND($G963="正式版",$H963="口腔诊所"),IFERROR(Y963/同类汇总数据!J$5,0),IF(AND($G963="检查版",$H963="中西医诊所"),IFERROR(Y963/同类汇总数据!J$6,0),IF(AND($G963="检查版",$H963="中医诊所"),IFERROR(Y963/同类汇总数据!J$7,0),IF(AND($G963="检查版",$H963="口腔诊所"),IFERROR(Y963/同类汇总数据!J$8,0),IF(AND($G963="互联网版",$H963="中西医诊所"),IFERROR(Y963/同类汇总数据!J$9,0),IF(AND($G963="互联网版",$H963="中医诊所"),IFERROR(Y963/同类汇总数据!J$10,0),IF(AND($G963="互联网版",$H963="口腔诊所"),IFERROR(Y963/同类汇总数据!J$11,0))))))))))</f>
        <v>0.338837306138</v>
      </c>
      <c r="AL963" s="62" t="str">
        <f ca="1" t="shared" si="276"/>
        <v>-</v>
      </c>
      <c r="AM963" s="62" t="str">
        <f t="shared" si="277"/>
        <v>低于同行20%</v>
      </c>
      <c r="AN963" s="5" t="str">
        <f t="shared" si="278"/>
        <v>低于同行50%</v>
      </c>
      <c r="AO963" s="63">
        <f t="shared" si="261"/>
        <v>46103.6874112037</v>
      </c>
      <c r="AP963" s="5" t="str">
        <f t="shared" si="262"/>
        <v/>
      </c>
      <c r="AQ963" s="60">
        <v>45651.8517178472</v>
      </c>
    </row>
    <row r="964" ht="17" spans="1:43">
      <c r="A964" s="5">
        <f t="shared" si="279"/>
        <v>961</v>
      </c>
      <c r="B964" s="55" t="str">
        <f t="shared" si="273"/>
        <v>连续三月交易上升</v>
      </c>
      <c r="C964" s="2" t="str">
        <f t="shared" si="274"/>
        <v/>
      </c>
      <c r="D964" s="56" t="str">
        <f t="shared" si="275"/>
        <v>-</v>
      </c>
      <c r="E964" s="84" t="s">
        <v>2572</v>
      </c>
      <c r="F964" s="58">
        <v>45653.4823673032</v>
      </c>
      <c r="G964" s="59" t="s">
        <v>38</v>
      </c>
      <c r="H964" s="59" t="s">
        <v>63</v>
      </c>
      <c r="I964" s="59" t="s">
        <v>40</v>
      </c>
      <c r="J964" s="59" t="s">
        <v>280</v>
      </c>
      <c r="K964" s="59" t="s">
        <v>2573</v>
      </c>
      <c r="L964" s="59"/>
      <c r="M964" s="60">
        <v>46103.6973958333</v>
      </c>
      <c r="N964" s="60">
        <v>46103.7249452315</v>
      </c>
      <c r="O964" s="60">
        <v>46103.7234833218</v>
      </c>
      <c r="P964" s="60">
        <v>46100.6281963773</v>
      </c>
      <c r="Q964" s="60">
        <v>46103.724952338</v>
      </c>
      <c r="R964" s="59">
        <v>18692</v>
      </c>
      <c r="S964" s="59">
        <v>41488.1</v>
      </c>
      <c r="T964" s="59">
        <v>116602.3</v>
      </c>
      <c r="U964" s="59">
        <v>114302</v>
      </c>
      <c r="V964" s="59">
        <v>17</v>
      </c>
      <c r="W964" s="59">
        <v>54</v>
      </c>
      <c r="X964" s="59">
        <v>147</v>
      </c>
      <c r="Y964" s="59">
        <v>140</v>
      </c>
      <c r="Z964" s="59">
        <v>921.7903225806</v>
      </c>
      <c r="AA964" s="59">
        <v>0.9028096278</v>
      </c>
      <c r="AB964" s="59">
        <v>-0.5910081672</v>
      </c>
      <c r="AC964" s="59">
        <v>0.6905623855</v>
      </c>
      <c r="AD964" s="61">
        <f>IF(AND($G964="正式版",$H964="中西医诊所"),IFERROR(R964/同类汇总数据!C$3,0),IF(AND($G964="正式版",$H964="中医诊所"),IFERROR(R964/同类汇总数据!C$4,0),IF(AND($G964="正式版",$H964="口腔诊所"),IFERROR(R964/同类汇总数据!C$5,0),IF(AND($G964="检查版",$H964="中西医诊所"),IFERROR(R964/同类汇总数据!C$6,0),IF(AND($G964="检查版",$H964="中医诊所"),IFERROR(R964/同类汇总数据!C$7,0),IF(AND($G964="检查版",$H964="口腔诊所"),IFERROR(R964/同类汇总数据!C$8,0),IF(AND($G964="互联网版",$H964="中西医诊所"),IFERROR(R964/同类汇总数据!C$9,0),IF(AND($G964="互联网版",$H964="中医诊所"),IFERROR(R964/同类汇总数据!C$10,0),IF(AND($G964="互联网版",$H964="口腔诊所"),IFERROR(R964/同类汇总数据!C$11,0))))))))))</f>
        <v>1.86965918752066</v>
      </c>
      <c r="AE964" s="61">
        <f>IF(AND($G964="正式版",$H964="中西医诊所"),IFERROR(S964/同类汇总数据!D$3,0),IF(AND($G964="正式版",$H964="中医诊所"),IFERROR(S964/同类汇总数据!D$4,0),IF(AND($G964="正式版",$H964="口腔诊所"),IFERROR(S964/同类汇总数据!D$5,0),IF(AND($G964="检查版",$H964="中西医诊所"),IFERROR(S964/同类汇总数据!D$6,0),IF(AND($G964="检查版",$H964="中医诊所"),IFERROR(S964/同类汇总数据!D$7,0),IF(AND($G964="检查版",$H964="口腔诊所"),IFERROR(S964/同类汇总数据!D$8,0),IF(AND($G964="互联网版",$H964="中西医诊所"),IFERROR(S964/同类汇总数据!D$9,0),IF(AND($G964="互联网版",$H964="中医诊所"),IFERROR(S964/同类汇总数据!D$10,0),IF(AND($G964="互联网版",$H964="口腔诊所"),IFERROR(S964/同类汇总数据!D$11,0))))))))))</f>
        <v>0.955268598502721</v>
      </c>
      <c r="AF964" s="61">
        <f>IF(AND($G964="正式版",$H964="中西医诊所"),IFERROR(T964/同类汇总数据!E$3,0),IF(AND($G964="正式版",$H964="中医诊所"),IFERROR(T964/同类汇总数据!E$4,0),IF(AND($G964="正式版",$H964="口腔诊所"),IFERROR(T964/同类汇总数据!E$5,0),IF(AND($G964="检查版",$H964="中西医诊所"),IFERROR(T964/同类汇总数据!E$6,0),IF(AND($G964="检查版",$H964="中医诊所"),IFERROR(T964/同类汇总数据!E$7,0),IF(AND($G964="检查版",$H964="口腔诊所"),IFERROR(T964/同类汇总数据!E$8,0),IF(AND($G964="互联网版",$H964="中西医诊所"),IFERROR(T964/同类汇总数据!E$9,0),IF(AND($G964="互联网版",$H964="中医诊所"),IFERROR(T964/同类汇总数据!E$10,0),IF(AND($G964="互联网版",$H964="口腔诊所"),IFERROR(T964/同类汇总数据!E$11,0))))))))))</f>
        <v>1.05173172143252</v>
      </c>
      <c r="AG964" s="61">
        <f>IF(AND($G964="正式版",$H964="中西医诊所"),IFERROR(U964/同类汇总数据!F$3,0),IF(AND($G964="正式版",$H964="中医诊所"),IFERROR(U964/同类汇总数据!F$4,0),IF(AND($G964="正式版",$H964="口腔诊所"),IFERROR(U964/同类汇总数据!F$5,0),IF(AND($G964="检查版",$H964="中西医诊所"),IFERROR(U964/同类汇总数据!F$6,0),IF(AND($G964="检查版",$H964="中医诊所"),IFERROR(U964/同类汇总数据!F$7,0),IF(AND($G964="检查版",$H964="口腔诊所"),IFERROR(U964/同类汇总数据!F$8,0),IF(AND($G964="互联网版",$H964="中西医诊所"),IFERROR(U964/同类汇总数据!F$9,0),IF(AND($G964="互联网版",$H964="中医诊所"),IFERROR(U964/同类汇总数据!F$10,0),IF(AND($G964="互联网版",$H964="口腔诊所"),IFERROR(U964/同类汇总数据!F$11,0))))))))))</f>
        <v>1.14418711310959</v>
      </c>
      <c r="AH964" s="61">
        <f>IF(AND($G964="正式版",$H964="中西医诊所"),IFERROR(V964/同类汇总数据!G$3,0),IF(AND($G964="正式版",$H964="中医诊所"),IFERROR(V964/同类汇总数据!G$4,0),IF(AND($G964="正式版",$H964="口腔诊所"),IFERROR(V964/同类汇总数据!G$5,0),IF(AND($G964="检查版",$H964="中西医诊所"),IFERROR(V964/同类汇总数据!G$6,0),IF(AND($G964="检查版",$H964="中医诊所"),IFERROR(V964/同类汇总数据!G$7,0),IF(AND($G964="检查版",$H964="口腔诊所"),IFERROR(V964/同类汇总数据!G$8,0),IF(AND($G964="互联网版",$H964="中西医诊所"),IFERROR(V964/同类汇总数据!G$9,0),IF(AND($G964="互联网版",$H964="中医诊所"),IFERROR(V964/同类汇总数据!G$10,0),IF(AND($G964="互联网版",$H964="口腔诊所"),IFERROR(V964/同类汇总数据!G$11,0))))))))))</f>
        <v>1.26333937754526</v>
      </c>
      <c r="AI964" s="61">
        <f>IF(AND($G964="正式版",$H964="中西医诊所"),IFERROR(W964/同类汇总数据!H$3,0),IF(AND($G964="正式版",$H964="中医诊所"),IFERROR(W964/同类汇总数据!H$4,0),IF(AND($G964="正式版",$H964="口腔诊所"),IFERROR(W964/同类汇总数据!H$5,0),IF(AND($G964="检查版",$H964="中西医诊所"),IFERROR(W964/同类汇总数据!H$6,0),IF(AND($G964="检查版",$H964="中医诊所"),IFERROR(W964/同类汇总数据!H$7,0),IF(AND($G964="检查版",$H964="口腔诊所"),IFERROR(W964/同类汇总数据!H$8,0),IF(AND($G964="互联网版",$H964="中西医诊所"),IFERROR(W964/同类汇总数据!H$9,0),IF(AND($G964="互联网版",$H964="中医诊所"),IFERROR(W964/同类汇总数据!H$10,0),IF(AND($G964="互联网版",$H964="口腔诊所"),IFERROR(W964/同类汇总数据!H$11,0))))))))))</f>
        <v>0.950933587854817</v>
      </c>
      <c r="AJ964" s="61">
        <f>IF(AND($G964="正式版",$H964="中西医诊所"),IFERROR(X964/同类汇总数据!I$3,0),IF(AND($G964="正式版",$H964="中医诊所"),IFERROR(X964/同类汇总数据!I$4,0),IF(AND($G964="正式版",$H964="口腔诊所"),IFERROR(X964/同类汇总数据!I$5,0),IF(AND($G964="检查版",$H964="中西医诊所"),IFERROR(X964/同类汇总数据!I$6,0),IF(AND($G964="检查版",$H964="中医诊所"),IFERROR(X964/同类汇总数据!I$7,0),IF(AND($G964="检查版",$H964="口腔诊所"),IFERROR(X964/同类汇总数据!I$8,0),IF(AND($G964="互联网版",$H964="中西医诊所"),IFERROR(X964/同类汇总数据!I$9,0),IF(AND($G964="互联网版",$H964="中医诊所"),IFERROR(X964/同类汇总数据!I$10,0),IF(AND($G964="互联网版",$H964="口腔诊所"),IFERROR(X964/同类汇总数据!I$11,0))))))))))</f>
        <v>0.996329846178872</v>
      </c>
      <c r="AK964" s="61">
        <f>IF(AND($G964="正式版",$H964="中西医诊所"),IFERROR(Y964/同类汇总数据!J$3,0),IF(AND($G964="正式版",$H964="中医诊所"),IFERROR(Y964/同类汇总数据!J$4,0),IF(AND($G964="正式版",$H964="口腔诊所"),IFERROR(Y964/同类汇总数据!J$5,0),IF(AND($G964="检查版",$H964="中西医诊所"),IFERROR(Y964/同类汇总数据!J$6,0),IF(AND($G964="检查版",$H964="中医诊所"),IFERROR(Y964/同类汇总数据!J$7,0),IF(AND($G964="检查版",$H964="口腔诊所"),IFERROR(Y964/同类汇总数据!J$8,0),IF(AND($G964="互联网版",$H964="中西医诊所"),IFERROR(Y964/同类汇总数据!J$9,0),IF(AND($G964="互联网版",$H964="中医诊所"),IFERROR(Y964/同类汇总数据!J$10,0),IF(AND($G964="互联网版",$H964="口腔诊所"),IFERROR(Y964/同类汇总数据!J$11,0))))))))))</f>
        <v>1.05416050798489</v>
      </c>
      <c r="AL964" s="62" t="str">
        <f ca="1" t="shared" si="276"/>
        <v>-</v>
      </c>
      <c r="AM964" s="62" t="str">
        <f t="shared" si="277"/>
        <v/>
      </c>
      <c r="AN964" s="5" t="str">
        <f t="shared" si="278"/>
        <v/>
      </c>
      <c r="AO964" s="63">
        <f t="shared" si="261"/>
        <v>46103.724952338</v>
      </c>
      <c r="AP964" s="5" t="str">
        <f t="shared" si="262"/>
        <v/>
      </c>
      <c r="AQ964" s="60">
        <v>45651.8517871991</v>
      </c>
    </row>
    <row r="965" ht="17" spans="1:43">
      <c r="A965" s="5">
        <f t="shared" si="279"/>
        <v>962</v>
      </c>
      <c r="B965" s="55" t="str">
        <f t="shared" si="273"/>
        <v>连续三月交易上升</v>
      </c>
      <c r="C965" s="2" t="str">
        <f t="shared" si="274"/>
        <v/>
      </c>
      <c r="D965" s="56" t="str">
        <f t="shared" si="275"/>
        <v>-</v>
      </c>
      <c r="E965" s="84" t="s">
        <v>2574</v>
      </c>
      <c r="F965" s="58">
        <v>45653.4829602199</v>
      </c>
      <c r="G965" s="59" t="s">
        <v>38</v>
      </c>
      <c r="H965" s="59" t="s">
        <v>63</v>
      </c>
      <c r="I965" s="59" t="s">
        <v>40</v>
      </c>
      <c r="J965" s="59" t="s">
        <v>280</v>
      </c>
      <c r="K965" s="59" t="s">
        <v>2575</v>
      </c>
      <c r="L965" s="59"/>
      <c r="M965" s="60">
        <v>46103.6741319444</v>
      </c>
      <c r="N965" s="60">
        <v>46103.7116270139</v>
      </c>
      <c r="O965" s="60">
        <v>46103.7110115741</v>
      </c>
      <c r="P965" s="60">
        <v>46086.6625508912</v>
      </c>
      <c r="Q965" s="60">
        <v>46103.409974213</v>
      </c>
      <c r="R965" s="59">
        <v>1420.58</v>
      </c>
      <c r="S965" s="59">
        <v>7538.16</v>
      </c>
      <c r="T965" s="59">
        <v>9336.32</v>
      </c>
      <c r="U965" s="59">
        <v>8962.32</v>
      </c>
      <c r="V965" s="59">
        <v>8</v>
      </c>
      <c r="W965" s="59">
        <v>41</v>
      </c>
      <c r="X965" s="59">
        <v>61</v>
      </c>
      <c r="Y965" s="59">
        <v>56</v>
      </c>
      <c r="Z965" s="59">
        <v>194.8330434783</v>
      </c>
      <c r="AA965" s="59">
        <v>40.2868879395</v>
      </c>
      <c r="AB965" s="59">
        <v>-0.8869879548</v>
      </c>
      <c r="AC965" s="59">
        <v>0.1969564509</v>
      </c>
      <c r="AD965" s="61">
        <f>IF(AND($G965="正式版",$H965="中西医诊所"),IFERROR(R965/同类汇总数据!C$3,0),IF(AND($G965="正式版",$H965="中医诊所"),IFERROR(R965/同类汇总数据!C$4,0),IF(AND($G965="正式版",$H965="口腔诊所"),IFERROR(R965/同类汇总数据!C$5,0),IF(AND($G965="检查版",$H965="中西医诊所"),IFERROR(R965/同类汇总数据!C$6,0),IF(AND($G965="检查版",$H965="中医诊所"),IFERROR(R965/同类汇总数据!C$7,0),IF(AND($G965="检查版",$H965="口腔诊所"),IFERROR(R965/同类汇总数据!C$8,0),IF(AND($G965="互联网版",$H965="中西医诊所"),IFERROR(R965/同类汇总数据!C$9,0),IF(AND($G965="互联网版",$H965="中医诊所"),IFERROR(R965/同类汇总数据!C$10,0),IF(AND($G965="互联网版",$H965="口腔诊所"),IFERROR(R965/同类汇总数据!C$11,0))))))))))</f>
        <v>0.142092897956778</v>
      </c>
      <c r="AE965" s="61">
        <f>IF(AND($G965="正式版",$H965="中西医诊所"),IFERROR(S965/同类汇总数据!D$3,0),IF(AND($G965="正式版",$H965="中医诊所"),IFERROR(S965/同类汇总数据!D$4,0),IF(AND($G965="正式版",$H965="口腔诊所"),IFERROR(S965/同类汇总数据!D$5,0),IF(AND($G965="检查版",$H965="中西医诊所"),IFERROR(S965/同类汇总数据!D$6,0),IF(AND($G965="检查版",$H965="中医诊所"),IFERROR(S965/同类汇总数据!D$7,0),IF(AND($G965="检查版",$H965="口腔诊所"),IFERROR(S965/同类汇总数据!D$8,0),IF(AND($G965="互联网版",$H965="中西医诊所"),IFERROR(S965/同类汇总数据!D$9,0),IF(AND($G965="互联网版",$H965="中医诊所"),IFERROR(S965/同类汇总数据!D$10,0),IF(AND($G965="互联网版",$H965="口腔诊所"),IFERROR(S965/同类汇总数据!D$11,0))))))))))</f>
        <v>0.173567059915717</v>
      </c>
      <c r="AF965" s="61">
        <f>IF(AND($G965="正式版",$H965="中西医诊所"),IFERROR(T965/同类汇总数据!E$3,0),IF(AND($G965="正式版",$H965="中医诊所"),IFERROR(T965/同类汇总数据!E$4,0),IF(AND($G965="正式版",$H965="口腔诊所"),IFERROR(T965/同类汇总数据!E$5,0),IF(AND($G965="检查版",$H965="中西医诊所"),IFERROR(T965/同类汇总数据!E$6,0),IF(AND($G965="检查版",$H965="中医诊所"),IFERROR(T965/同类汇总数据!E$7,0),IF(AND($G965="检查版",$H965="口腔诊所"),IFERROR(T965/同类汇总数据!E$8,0),IF(AND($G965="互联网版",$H965="中西医诊所"),IFERROR(T965/同类汇总数据!E$9,0),IF(AND($G965="互联网版",$H965="中医诊所"),IFERROR(T965/同类汇总数据!E$10,0),IF(AND($G965="互联网版",$H965="口腔诊所"),IFERROR(T965/同类汇总数据!E$11,0))))))))))</f>
        <v>0.0842119229675992</v>
      </c>
      <c r="AG965" s="61">
        <f>IF(AND($G965="正式版",$H965="中西医诊所"),IFERROR(U965/同类汇总数据!F$3,0),IF(AND($G965="正式版",$H965="中医诊所"),IFERROR(U965/同类汇总数据!F$4,0),IF(AND($G965="正式版",$H965="口腔诊所"),IFERROR(U965/同类汇总数据!F$5,0),IF(AND($G965="检查版",$H965="中西医诊所"),IFERROR(U965/同类汇总数据!F$6,0),IF(AND($G965="检查版",$H965="中医诊所"),IFERROR(U965/同类汇总数据!F$7,0),IF(AND($G965="检查版",$H965="口腔诊所"),IFERROR(U965/同类汇总数据!F$8,0),IF(AND($G965="互联网版",$H965="中西医诊所"),IFERROR(U965/同类汇总数据!F$9,0),IF(AND($G965="互联网版",$H965="中医诊所"),IFERROR(U965/同类汇总数据!F$10,0),IF(AND($G965="互联网版",$H965="口腔诊所"),IFERROR(U965/同类汇总数据!F$11,0))))))))))</f>
        <v>0.089714712319682</v>
      </c>
      <c r="AH965" s="61">
        <f>IF(AND($G965="正式版",$H965="中西医诊所"),IFERROR(V965/同类汇总数据!G$3,0),IF(AND($G965="正式版",$H965="中医诊所"),IFERROR(V965/同类汇总数据!G$4,0),IF(AND($G965="正式版",$H965="口腔诊所"),IFERROR(V965/同类汇总数据!G$5,0),IF(AND($G965="检查版",$H965="中西医诊所"),IFERROR(V965/同类汇总数据!G$6,0),IF(AND($G965="检查版",$H965="中医诊所"),IFERROR(V965/同类汇总数据!G$7,0),IF(AND($G965="检查版",$H965="口腔诊所"),IFERROR(V965/同类汇总数据!G$8,0),IF(AND($G965="互联网版",$H965="中西医诊所"),IFERROR(V965/同类汇总数据!G$9,0),IF(AND($G965="互联网版",$H965="中医诊所"),IFERROR(V965/同类汇总数据!G$10,0),IF(AND($G965="互联网版",$H965="口腔诊所"),IFERROR(V965/同类汇总数据!G$11,0))))))))))</f>
        <v>0.594512648256592</v>
      </c>
      <c r="AI965" s="61">
        <f>IF(AND($G965="正式版",$H965="中西医诊所"),IFERROR(W965/同类汇总数据!H$3,0),IF(AND($G965="正式版",$H965="中医诊所"),IFERROR(W965/同类汇总数据!H$4,0),IF(AND($G965="正式版",$H965="口腔诊所"),IFERROR(W965/同类汇总数据!H$5,0),IF(AND($G965="检查版",$H965="中西医诊所"),IFERROR(W965/同类汇总数据!H$6,0),IF(AND($G965="检查版",$H965="中医诊所"),IFERROR(W965/同类汇总数据!H$7,0),IF(AND($G965="检查版",$H965="口腔诊所"),IFERROR(W965/同类汇总数据!H$8,0),IF(AND($G965="互联网版",$H965="中西医诊所"),IFERROR(W965/同类汇总数据!H$9,0),IF(AND($G965="互联网版",$H965="中医诊所"),IFERROR(W965/同类汇总数据!H$10,0),IF(AND($G965="互联网版",$H965="口腔诊所"),IFERROR(W965/同类汇总数据!H$11,0))))))))))</f>
        <v>0.722005131519398</v>
      </c>
      <c r="AJ965" s="61">
        <f>IF(AND($G965="正式版",$H965="中西医诊所"),IFERROR(X965/同类汇总数据!I$3,0),IF(AND($G965="正式版",$H965="中医诊所"),IFERROR(X965/同类汇总数据!I$4,0),IF(AND($G965="正式版",$H965="口腔诊所"),IFERROR(X965/同类汇总数据!I$5,0),IF(AND($G965="检查版",$H965="中西医诊所"),IFERROR(X965/同类汇总数据!I$6,0),IF(AND($G965="检查版",$H965="中医诊所"),IFERROR(X965/同类汇总数据!I$7,0),IF(AND($G965="检查版",$H965="口腔诊所"),IFERROR(X965/同类汇总数据!I$8,0),IF(AND($G965="互联网版",$H965="中西医诊所"),IFERROR(X965/同类汇总数据!I$9,0),IF(AND($G965="互联网版",$H965="中医诊所"),IFERROR(X965/同类汇总数据!I$10,0),IF(AND($G965="互联网版",$H965="口腔诊所"),IFERROR(X965/同类汇总数据!I$11,0))))))))))</f>
        <v>0.413442997393954</v>
      </c>
      <c r="AK965" s="61">
        <f>IF(AND($G965="正式版",$H965="中西医诊所"),IFERROR(Y965/同类汇总数据!J$3,0),IF(AND($G965="正式版",$H965="中医诊所"),IFERROR(Y965/同类汇总数据!J$4,0),IF(AND($G965="正式版",$H965="口腔诊所"),IFERROR(Y965/同类汇总数据!J$5,0),IF(AND($G965="检查版",$H965="中西医诊所"),IFERROR(Y965/同类汇总数据!J$6,0),IF(AND($G965="检查版",$H965="中医诊所"),IFERROR(Y965/同类汇总数据!J$7,0),IF(AND($G965="检查版",$H965="口腔诊所"),IFERROR(Y965/同类汇总数据!J$8,0),IF(AND($G965="互联网版",$H965="中西医诊所"),IFERROR(Y965/同类汇总数据!J$9,0),IF(AND($G965="互联网版",$H965="中医诊所"),IFERROR(Y965/同类汇总数据!J$10,0),IF(AND($G965="互联网版",$H965="口腔诊所"),IFERROR(Y965/同类汇总数据!J$11,0))))))))))</f>
        <v>0.421664203193956</v>
      </c>
      <c r="AL965" s="62" t="str">
        <f ca="1" t="shared" si="276"/>
        <v>-</v>
      </c>
      <c r="AM965" s="62" t="str">
        <f t="shared" si="277"/>
        <v>低于同行20%</v>
      </c>
      <c r="AN965" s="5" t="str">
        <f t="shared" si="278"/>
        <v/>
      </c>
      <c r="AO965" s="63">
        <f t="shared" si="261"/>
        <v>46103.7116270139</v>
      </c>
      <c r="AP965" s="5" t="str">
        <f t="shared" si="262"/>
        <v/>
      </c>
      <c r="AQ965" s="60">
        <v>45651.8552207407</v>
      </c>
    </row>
    <row r="966" ht="17" spans="1:43">
      <c r="A966" s="5">
        <f t="shared" si="279"/>
        <v>963</v>
      </c>
      <c r="B966" s="55" t="str">
        <f t="shared" si="273"/>
        <v>连续三月交易上升</v>
      </c>
      <c r="C966" s="2" t="str">
        <f t="shared" si="274"/>
        <v/>
      </c>
      <c r="D966" s="56" t="str">
        <f t="shared" si="275"/>
        <v>-</v>
      </c>
      <c r="E966" s="84" t="s">
        <v>2576</v>
      </c>
      <c r="F966" s="58">
        <v>45655.7838013542</v>
      </c>
      <c r="G966" s="59" t="s">
        <v>38</v>
      </c>
      <c r="H966" s="59" t="s">
        <v>63</v>
      </c>
      <c r="I966" s="59" t="s">
        <v>40</v>
      </c>
      <c r="J966" s="59" t="s">
        <v>53</v>
      </c>
      <c r="K966" s="59" t="s">
        <v>2577</v>
      </c>
      <c r="L966" s="59" t="s">
        <v>2578</v>
      </c>
      <c r="M966" s="60">
        <v>46103.4730208333</v>
      </c>
      <c r="N966" s="60">
        <v>46103.4780891551</v>
      </c>
      <c r="O966" s="60">
        <v>46103.4774156944</v>
      </c>
      <c r="P966" s="60">
        <v>46088.4047776273</v>
      </c>
      <c r="Q966" s="60">
        <v>46103.4781117014</v>
      </c>
      <c r="R966" s="59">
        <v>2230</v>
      </c>
      <c r="S966" s="59">
        <v>11530</v>
      </c>
      <c r="T966" s="59">
        <v>35700</v>
      </c>
      <c r="U966" s="59">
        <v>32470</v>
      </c>
      <c r="V966" s="59">
        <v>5</v>
      </c>
      <c r="W966" s="59">
        <v>24</v>
      </c>
      <c r="X966" s="59">
        <v>74</v>
      </c>
      <c r="Y966" s="59">
        <v>66</v>
      </c>
      <c r="Z966" s="59">
        <v>612.641509434</v>
      </c>
      <c r="AA966" s="59">
        <v>0.8072100313</v>
      </c>
      <c r="AB966" s="59">
        <v>-0.6413715571</v>
      </c>
      <c r="AC966" s="59">
        <v>1.1774785802</v>
      </c>
      <c r="AD966" s="61">
        <f>IF(AND($G966="正式版",$H966="中西医诊所"),IFERROR(R966/同类汇总数据!C$3,0),IF(AND($G966="正式版",$H966="中医诊所"),IFERROR(R966/同类汇总数据!C$4,0),IF(AND($G966="正式版",$H966="口腔诊所"),IFERROR(R966/同类汇总数据!C$5,0),IF(AND($G966="检查版",$H966="中西医诊所"),IFERROR(R966/同类汇总数据!C$6,0),IF(AND($G966="检查版",$H966="中医诊所"),IFERROR(R966/同类汇总数据!C$7,0),IF(AND($G966="检查版",$H966="口腔诊所"),IFERROR(R966/同类汇总数据!C$8,0),IF(AND($G966="互联网版",$H966="中西医诊所"),IFERROR(R966/同类汇总数据!C$9,0),IF(AND($G966="互联网版",$H966="中医诊所"),IFERROR(R966/同类汇总数据!C$10,0),IF(AND($G966="互联网版",$H966="口腔诊所"),IFERROR(R966/同类汇总数据!C$11,0))))))))))</f>
        <v>0.223054782161945</v>
      </c>
      <c r="AE966" s="61">
        <f>IF(AND($G966="正式版",$H966="中西医诊所"),IFERROR(S966/同类汇总数据!D$3,0),IF(AND($G966="正式版",$H966="中医诊所"),IFERROR(S966/同类汇总数据!D$4,0),IF(AND($G966="正式版",$H966="口腔诊所"),IFERROR(S966/同类汇总数据!D$5,0),IF(AND($G966="检查版",$H966="中西医诊所"),IFERROR(S966/同类汇总数据!D$6,0),IF(AND($G966="检查版",$H966="中医诊所"),IFERROR(S966/同类汇总数据!D$7,0),IF(AND($G966="检查版",$H966="口腔诊所"),IFERROR(S966/同类汇总数据!D$8,0),IF(AND($G966="互联网版",$H966="中西医诊所"),IFERROR(S966/同类汇总数据!D$9,0),IF(AND($G966="互联网版",$H966="中医诊所"),IFERROR(S966/同类汇总数据!D$10,0),IF(AND($G966="互联网版",$H966="口腔诊所"),IFERROR(S966/同类汇总数据!D$11,0))))))))))</f>
        <v>0.265479666235291</v>
      </c>
      <c r="AF966" s="61">
        <f>IF(AND($G966="正式版",$H966="中西医诊所"),IFERROR(T966/同类汇总数据!E$3,0),IF(AND($G966="正式版",$H966="中医诊所"),IFERROR(T966/同类汇总数据!E$4,0),IF(AND($G966="正式版",$H966="口腔诊所"),IFERROR(T966/同类汇总数据!E$5,0),IF(AND($G966="检查版",$H966="中西医诊所"),IFERROR(T966/同类汇总数据!E$6,0),IF(AND($G966="检查版",$H966="中医诊所"),IFERROR(T966/同类汇总数据!E$7,0),IF(AND($G966="检查版",$H966="口腔诊所"),IFERROR(T966/同类汇总数据!E$8,0),IF(AND($G966="互联网版",$H966="中西医诊所"),IFERROR(T966/同类汇总数据!E$9,0),IF(AND($G966="互联网版",$H966="中医诊所"),IFERROR(T966/同类汇总数据!E$10,0),IF(AND($G966="互联网版",$H966="口腔诊所"),IFERROR(T966/同类汇总数据!E$11,0))))))))))</f>
        <v>0.322007562930929</v>
      </c>
      <c r="AG966" s="61">
        <f>IF(AND($G966="正式版",$H966="中西医诊所"),IFERROR(U966/同类汇总数据!F$3,0),IF(AND($G966="正式版",$H966="中医诊所"),IFERROR(U966/同类汇总数据!F$4,0),IF(AND($G966="正式版",$H966="口腔诊所"),IFERROR(U966/同类汇总数据!F$5,0),IF(AND($G966="检查版",$H966="中西医诊所"),IFERROR(U966/同类汇总数据!F$6,0),IF(AND($G966="检查版",$H966="中医诊所"),IFERROR(U966/同类汇总数据!F$7,0),IF(AND($G966="检查版",$H966="口腔诊所"),IFERROR(U966/同类汇总数据!F$8,0),IF(AND($G966="互联网版",$H966="中西医诊所"),IFERROR(U966/同类汇总数据!F$9,0),IF(AND($G966="互联网版",$H966="中医诊所"),IFERROR(U966/同类汇总数据!F$10,0),IF(AND($G966="互联网版",$H966="口腔诊所"),IFERROR(U966/同类汇总数据!F$11,0))))))))))</f>
        <v>0.325031544178302</v>
      </c>
      <c r="AH966" s="61">
        <f>IF(AND($G966="正式版",$H966="中西医诊所"),IFERROR(V966/同类汇总数据!G$3,0),IF(AND($G966="正式版",$H966="中医诊所"),IFERROR(V966/同类汇总数据!G$4,0),IF(AND($G966="正式版",$H966="口腔诊所"),IFERROR(V966/同类汇总数据!G$5,0),IF(AND($G966="检查版",$H966="中西医诊所"),IFERROR(V966/同类汇总数据!G$6,0),IF(AND($G966="检查版",$H966="中医诊所"),IFERROR(V966/同类汇总数据!G$7,0),IF(AND($G966="检查版",$H966="口腔诊所"),IFERROR(V966/同类汇总数据!G$8,0),IF(AND($G966="互联网版",$H966="中西医诊所"),IFERROR(V966/同类汇总数据!G$9,0),IF(AND($G966="互联网版",$H966="中医诊所"),IFERROR(V966/同类汇总数据!G$10,0),IF(AND($G966="互联网版",$H966="口腔诊所"),IFERROR(V966/同类汇总数据!G$11,0))))))))))</f>
        <v>0.37157040516037</v>
      </c>
      <c r="AI966" s="61">
        <f>IF(AND($G966="正式版",$H966="中西医诊所"),IFERROR(W966/同类汇总数据!H$3,0),IF(AND($G966="正式版",$H966="中医诊所"),IFERROR(W966/同类汇总数据!H$4,0),IF(AND($G966="正式版",$H966="口腔诊所"),IFERROR(W966/同类汇总数据!H$5,0),IF(AND($G966="检查版",$H966="中西医诊所"),IFERROR(W966/同类汇总数据!H$6,0),IF(AND($G966="检查版",$H966="中医诊所"),IFERROR(W966/同类汇总数据!H$7,0),IF(AND($G966="检查版",$H966="口腔诊所"),IFERROR(W966/同类汇总数据!H$8,0),IF(AND($G966="互联网版",$H966="中西医诊所"),IFERROR(W966/同类汇总数据!H$9,0),IF(AND($G966="互联网版",$H966="中医诊所"),IFERROR(W966/同类汇总数据!H$10,0),IF(AND($G966="互联网版",$H966="口腔诊所"),IFERROR(W966/同类汇总数据!H$11,0))))))))))</f>
        <v>0.422637150157696</v>
      </c>
      <c r="AJ966" s="61">
        <f>IF(AND($G966="正式版",$H966="中西医诊所"),IFERROR(X966/同类汇总数据!I$3,0),IF(AND($G966="正式版",$H966="中医诊所"),IFERROR(X966/同类汇总数据!I$4,0),IF(AND($G966="正式版",$H966="口腔诊所"),IFERROR(X966/同类汇总数据!I$5,0),IF(AND($G966="检查版",$H966="中西医诊所"),IFERROR(X966/同类汇总数据!I$6,0),IF(AND($G966="检查版",$H966="中医诊所"),IFERROR(X966/同类汇总数据!I$7,0),IF(AND($G966="检查版",$H966="口腔诊所"),IFERROR(X966/同类汇总数据!I$8,0),IF(AND($G966="互联网版",$H966="中西医诊所"),IFERROR(X966/同类汇总数据!I$9,0),IF(AND($G966="互联网版",$H966="中医诊所"),IFERROR(X966/同类汇总数据!I$10,0),IF(AND($G966="互联网版",$H966="口腔诊所"),IFERROR(X966/同类汇总数据!I$11,0))))))))))</f>
        <v>0.501553800117255</v>
      </c>
      <c r="AK966" s="61">
        <f>IF(AND($G966="正式版",$H966="中西医诊所"),IFERROR(Y966/同类汇总数据!J$3,0),IF(AND($G966="正式版",$H966="中医诊所"),IFERROR(Y966/同类汇总数据!J$4,0),IF(AND($G966="正式版",$H966="口腔诊所"),IFERROR(Y966/同类汇总数据!J$5,0),IF(AND($G966="检查版",$H966="中西医诊所"),IFERROR(Y966/同类汇总数据!J$6,0),IF(AND($G966="检查版",$H966="中医诊所"),IFERROR(Y966/同类汇总数据!J$7,0),IF(AND($G966="检查版",$H966="口腔诊所"),IFERROR(Y966/同类汇总数据!J$8,0),IF(AND($G966="互联网版",$H966="中西医诊所"),IFERROR(Y966/同类汇总数据!J$9,0),IF(AND($G966="互联网版",$H966="中医诊所"),IFERROR(Y966/同类汇总数据!J$10,0),IF(AND($G966="互联网版",$H966="口腔诊所"),IFERROR(Y966/同类汇总数据!J$11,0))))))))))</f>
        <v>0.496961382335734</v>
      </c>
      <c r="AL966" s="62" t="str">
        <f ca="1" t="shared" si="276"/>
        <v>-</v>
      </c>
      <c r="AM966" s="62" t="str">
        <f t="shared" si="277"/>
        <v>低于同行50%</v>
      </c>
      <c r="AN966" s="5" t="str">
        <f t="shared" si="278"/>
        <v>低于同行50%</v>
      </c>
      <c r="AO966" s="63">
        <f t="shared" si="261"/>
        <v>46103.4781117014</v>
      </c>
      <c r="AP966" s="5" t="str">
        <f t="shared" si="262"/>
        <v/>
      </c>
      <c r="AQ966" s="60">
        <v>45653.4810838773</v>
      </c>
    </row>
    <row r="967" ht="17" spans="1:43">
      <c r="A967" s="5">
        <f t="shared" si="279"/>
        <v>964</v>
      </c>
      <c r="B967" s="55" t="str">
        <f t="shared" si="273"/>
        <v>交易波动较大</v>
      </c>
      <c r="C967" s="2" t="str">
        <f t="shared" si="274"/>
        <v/>
      </c>
      <c r="D967" s="56" t="str">
        <f t="shared" si="275"/>
        <v>-</v>
      </c>
      <c r="E967" s="84" t="s">
        <v>2579</v>
      </c>
      <c r="F967" s="58">
        <v>45655.796885463</v>
      </c>
      <c r="G967" s="59" t="s">
        <v>38</v>
      </c>
      <c r="H967" s="59" t="s">
        <v>39</v>
      </c>
      <c r="I967" s="59" t="s">
        <v>40</v>
      </c>
      <c r="J967" s="59" t="s">
        <v>78</v>
      </c>
      <c r="K967" s="59" t="s">
        <v>2580</v>
      </c>
      <c r="L967" s="59" t="s">
        <v>2581</v>
      </c>
      <c r="M967" s="60">
        <v>46104.3597453704</v>
      </c>
      <c r="N967" s="60">
        <v>46104.3721002894</v>
      </c>
      <c r="O967" s="60">
        <v>46104.3649040046</v>
      </c>
      <c r="P967" s="60">
        <v>46103.522828588</v>
      </c>
      <c r="Q967" s="60">
        <v>46104.372166956</v>
      </c>
      <c r="R967" s="59">
        <v>7384.22</v>
      </c>
      <c r="S967" s="59">
        <v>31298.48</v>
      </c>
      <c r="T967" s="59">
        <v>98435.04</v>
      </c>
      <c r="U967" s="59">
        <v>84768.56</v>
      </c>
      <c r="V967" s="59">
        <v>91</v>
      </c>
      <c r="W967" s="59">
        <v>360</v>
      </c>
      <c r="X967" s="59">
        <v>1092</v>
      </c>
      <c r="Y967" s="59">
        <v>958</v>
      </c>
      <c r="Z967" s="59">
        <v>220.7157480315</v>
      </c>
      <c r="AA967" s="59">
        <v>-0.0811199138</v>
      </c>
      <c r="AB967" s="59">
        <v>0.029827353</v>
      </c>
      <c r="AC967" s="59">
        <v>-0.4430742963</v>
      </c>
      <c r="AD967" s="61">
        <f>IF(AND($G967="正式版",$H967="中西医诊所"),IFERROR(R967/同类汇总数据!C$3,0),IF(AND($G967="正式版",$H967="中医诊所"),IFERROR(R967/同类汇总数据!C$4,0),IF(AND($G967="正式版",$H967="口腔诊所"),IFERROR(R967/同类汇总数据!C$5,0),IF(AND($G967="检查版",$H967="中西医诊所"),IFERROR(R967/同类汇总数据!C$6,0),IF(AND($G967="检查版",$H967="中医诊所"),IFERROR(R967/同类汇总数据!C$7,0),IF(AND($G967="检查版",$H967="口腔诊所"),IFERROR(R967/同类汇总数据!C$8,0),IF(AND($G967="互联网版",$H967="中西医诊所"),IFERROR(R967/同类汇总数据!C$9,0),IF(AND($G967="互联网版",$H967="中医诊所"),IFERROR(R967/同类汇总数据!C$10,0),IF(AND($G967="互联网版",$H967="口腔诊所"),IFERROR(R967/同类汇总数据!C$11,0))))))))))</f>
        <v>0.806864083942039</v>
      </c>
      <c r="AE967" s="61">
        <f>IF(AND($G967="正式版",$H967="中西医诊所"),IFERROR(S967/同类汇总数据!D$3,0),IF(AND($G967="正式版",$H967="中医诊所"),IFERROR(S967/同类汇总数据!D$4,0),IF(AND($G967="正式版",$H967="口腔诊所"),IFERROR(S967/同类汇总数据!D$5,0),IF(AND($G967="检查版",$H967="中西医诊所"),IFERROR(S967/同类汇总数据!D$6,0),IF(AND($G967="检查版",$H967="中医诊所"),IFERROR(S967/同类汇总数据!D$7,0),IF(AND($G967="检查版",$H967="口腔诊所"),IFERROR(S967/同类汇总数据!D$8,0),IF(AND($G967="互联网版",$H967="中西医诊所"),IFERROR(S967/同类汇总数据!D$9,0),IF(AND($G967="互联网版",$H967="中医诊所"),IFERROR(S967/同类汇总数据!D$10,0),IF(AND($G967="互联网版",$H967="口腔诊所"),IFERROR(S967/同类汇总数据!D$11,0))))))))))</f>
        <v>0.857875600352326</v>
      </c>
      <c r="AF967" s="61">
        <f>IF(AND($G967="正式版",$H967="中西医诊所"),IFERROR(T967/同类汇总数据!E$3,0),IF(AND($G967="正式版",$H967="中医诊所"),IFERROR(T967/同类汇总数据!E$4,0),IF(AND($G967="正式版",$H967="口腔诊所"),IFERROR(T967/同类汇总数据!E$5,0),IF(AND($G967="检查版",$H967="中西医诊所"),IFERROR(T967/同类汇总数据!E$6,0),IF(AND($G967="检查版",$H967="中医诊所"),IFERROR(T967/同类汇总数据!E$7,0),IF(AND($G967="检查版",$H967="口腔诊所"),IFERROR(T967/同类汇总数据!E$8,0),IF(AND($G967="互联网版",$H967="中西医诊所"),IFERROR(T967/同类汇总数据!E$9,0),IF(AND($G967="互联网版",$H967="中医诊所"),IFERROR(T967/同类汇总数据!E$10,0),IF(AND($G967="互联网版",$H967="口腔诊所"),IFERROR(T967/同类汇总数据!E$11,0))))))))))</f>
        <v>0.902112017388121</v>
      </c>
      <c r="AG967" s="61">
        <f>IF(AND($G967="正式版",$H967="中西医诊所"),IFERROR(U967/同类汇总数据!F$3,0),IF(AND($G967="正式版",$H967="中医诊所"),IFERROR(U967/同类汇总数据!F$4,0),IF(AND($G967="正式版",$H967="口腔诊所"),IFERROR(U967/同类汇总数据!F$5,0),IF(AND($G967="检查版",$H967="中西医诊所"),IFERROR(U967/同类汇总数据!F$6,0),IF(AND($G967="检查版",$H967="中医诊所"),IFERROR(U967/同类汇总数据!F$7,0),IF(AND($G967="检查版",$H967="口腔诊所"),IFERROR(U967/同类汇总数据!F$8,0),IF(AND($G967="互联网版",$H967="中西医诊所"),IFERROR(U967/同类汇总数据!F$9,0),IF(AND($G967="互联网版",$H967="中医诊所"),IFERROR(U967/同类汇总数据!F$10,0),IF(AND($G967="互联网版",$H967="口腔诊所"),IFERROR(U967/同类汇总数据!F$11,0))))))))))</f>
        <v>0.883712988521856</v>
      </c>
      <c r="AH967" s="61">
        <f>IF(AND($G967="正式版",$H967="中西医诊所"),IFERROR(V967/同类汇总数据!G$3,0),IF(AND($G967="正式版",$H967="中医诊所"),IFERROR(V967/同类汇总数据!G$4,0),IF(AND($G967="正式版",$H967="口腔诊所"),IFERROR(V967/同类汇总数据!G$5,0),IF(AND($G967="检查版",$H967="中西医诊所"),IFERROR(V967/同类汇总数据!G$6,0),IF(AND($G967="检查版",$H967="中医诊所"),IFERROR(V967/同类汇总数据!G$7,0),IF(AND($G967="检查版",$H967="口腔诊所"),IFERROR(V967/同类汇总数据!G$8,0),IF(AND($G967="互联网版",$H967="中西医诊所"),IFERROR(V967/同类汇总数据!G$9,0),IF(AND($G967="互联网版",$H967="中医诊所"),IFERROR(V967/同类汇总数据!G$10,0),IF(AND($G967="互联网版",$H967="口腔诊所"),IFERROR(V967/同类汇总数据!G$11,0))))))))))</f>
        <v>0.959904473682267</v>
      </c>
      <c r="AI967" s="61">
        <f>IF(AND($G967="正式版",$H967="中西医诊所"),IFERROR(W967/同类汇总数据!H$3,0),IF(AND($G967="正式版",$H967="中医诊所"),IFERROR(W967/同类汇总数据!H$4,0),IF(AND($G967="正式版",$H967="口腔诊所"),IFERROR(W967/同类汇总数据!H$5,0),IF(AND($G967="检查版",$H967="中西医诊所"),IFERROR(W967/同类汇总数据!H$6,0),IF(AND($G967="检查版",$H967="中医诊所"),IFERROR(W967/同类汇总数据!H$7,0),IF(AND($G967="检查版",$H967="口腔诊所"),IFERROR(W967/同类汇总数据!H$8,0),IF(AND($G967="互联网版",$H967="中西医诊所"),IFERROR(W967/同类汇总数据!H$9,0),IF(AND($G967="互联网版",$H967="中医诊所"),IFERROR(W967/同类汇总数据!H$10,0),IF(AND($G967="互联网版",$H967="口腔诊所"),IFERROR(W967/同类汇总数据!H$11,0))))))))))</f>
        <v>0.984600842818321</v>
      </c>
      <c r="AJ967" s="61">
        <f>IF(AND($G967="正式版",$H967="中西医诊所"),IFERROR(X967/同类汇总数据!I$3,0),IF(AND($G967="正式版",$H967="中医诊所"),IFERROR(X967/同类汇总数据!I$4,0),IF(AND($G967="正式版",$H967="口腔诊所"),IFERROR(X967/同类汇总数据!I$5,0),IF(AND($G967="检查版",$H967="中西医诊所"),IFERROR(X967/同类汇总数据!I$6,0),IF(AND($G967="检查版",$H967="中医诊所"),IFERROR(X967/同类汇总数据!I$7,0),IF(AND($G967="检查版",$H967="口腔诊所"),IFERROR(X967/同类汇总数据!I$8,0),IF(AND($G967="互联网版",$H967="中西医诊所"),IFERROR(X967/同类汇总数据!I$9,0),IF(AND($G967="互联网版",$H967="中医诊所"),IFERROR(X967/同类汇总数据!I$10,0),IF(AND($G967="互联网版",$H967="口腔诊所"),IFERROR(X967/同类汇总数据!I$11,0))))))))))</f>
        <v>0.96559416448649</v>
      </c>
      <c r="AK967" s="61">
        <f>IF(AND($G967="正式版",$H967="中西医诊所"),IFERROR(Y967/同类汇总数据!J$3,0),IF(AND($G967="正式版",$H967="中医诊所"),IFERROR(Y967/同类汇总数据!J$4,0),IF(AND($G967="正式版",$H967="口腔诊所"),IFERROR(Y967/同类汇总数据!J$5,0),IF(AND($G967="检查版",$H967="中西医诊所"),IFERROR(Y967/同类汇总数据!J$6,0),IF(AND($G967="检查版",$H967="中医诊所"),IFERROR(Y967/同类汇总数据!J$7,0),IF(AND($G967="检查版",$H967="口腔诊所"),IFERROR(Y967/同类汇总数据!J$8,0),IF(AND($G967="互联网版",$H967="中西医诊所"),IFERROR(Y967/同类汇总数据!J$9,0),IF(AND($G967="互联网版",$H967="中医诊所"),IFERROR(Y967/同类汇总数据!J$10,0),IF(AND($G967="互联网版",$H967="口腔诊所"),IFERROR(Y967/同类汇总数据!J$11,0))))))))))</f>
        <v>0.957251046780998</v>
      </c>
      <c r="AL967" s="62" t="str">
        <f ca="1" t="shared" si="276"/>
        <v>-</v>
      </c>
      <c r="AM967" s="62" t="str">
        <f t="shared" si="277"/>
        <v/>
      </c>
      <c r="AN967" s="5" t="str">
        <f t="shared" si="278"/>
        <v/>
      </c>
      <c r="AO967" s="63">
        <f t="shared" si="261"/>
        <v>46104.372166956</v>
      </c>
      <c r="AP967" s="5" t="str">
        <f t="shared" si="262"/>
        <v/>
      </c>
      <c r="AQ967" s="60">
        <v>45653.4816975694</v>
      </c>
    </row>
    <row r="968" ht="17" spans="1:43">
      <c r="A968" s="5">
        <f t="shared" si="279"/>
        <v>965</v>
      </c>
      <c r="B968" s="55" t="str">
        <f t="shared" si="273"/>
        <v>连续三月交易上升</v>
      </c>
      <c r="C968" s="2" t="str">
        <f t="shared" si="274"/>
        <v/>
      </c>
      <c r="D968" s="56" t="str">
        <f t="shared" si="275"/>
        <v>-</v>
      </c>
      <c r="E968" s="84" t="s">
        <v>2582</v>
      </c>
      <c r="F968" s="58">
        <v>45656.6524459144</v>
      </c>
      <c r="G968" s="59" t="s">
        <v>38</v>
      </c>
      <c r="H968" s="59" t="s">
        <v>63</v>
      </c>
      <c r="I968" s="59" t="s">
        <v>40</v>
      </c>
      <c r="J968" s="59" t="s">
        <v>45</v>
      </c>
      <c r="K968" s="59" t="s">
        <v>2583</v>
      </c>
      <c r="L968" s="59" t="s">
        <v>47</v>
      </c>
      <c r="M968" s="60">
        <v>46103.6384490741</v>
      </c>
      <c r="N968" s="60">
        <v>46103.6460587731</v>
      </c>
      <c r="O968" s="60">
        <v>46103.6399105208</v>
      </c>
      <c r="P968" s="60">
        <v>45835.4307776157</v>
      </c>
      <c r="Q968" s="60">
        <v>46102.7334154745</v>
      </c>
      <c r="R968" s="59">
        <v>8535</v>
      </c>
      <c r="S968" s="59">
        <v>24328.4</v>
      </c>
      <c r="T968" s="59">
        <v>51897</v>
      </c>
      <c r="U968" s="59">
        <v>47474.6</v>
      </c>
      <c r="V968" s="59">
        <v>14</v>
      </c>
      <c r="W968" s="59">
        <v>58</v>
      </c>
      <c r="X968" s="59">
        <v>125</v>
      </c>
      <c r="Y968" s="59">
        <v>115</v>
      </c>
      <c r="Z968" s="59">
        <v>600.9443037975</v>
      </c>
      <c r="AA968" s="59">
        <v>2.8036898061</v>
      </c>
      <c r="AB968" s="59">
        <v>-0.6979114516</v>
      </c>
      <c r="AC968" s="59">
        <v>0.9708642067</v>
      </c>
      <c r="AD968" s="61">
        <f>IF(AND($G968="正式版",$H968="中西医诊所"),IFERROR(R968/同类汇总数据!C$3,0),IF(AND($G968="正式版",$H968="中医诊所"),IFERROR(R968/同类汇总数据!C$4,0),IF(AND($G968="正式版",$H968="口腔诊所"),IFERROR(R968/同类汇总数据!C$5,0),IF(AND($G968="检查版",$H968="中西医诊所"),IFERROR(R968/同类汇总数据!C$6,0),IF(AND($G968="检查版",$H968="中医诊所"),IFERROR(R968/同类汇总数据!C$7,0),IF(AND($G968="检查版",$H968="口腔诊所"),IFERROR(R968/同类汇总数据!C$8,0),IF(AND($G968="互联网版",$H968="中西医诊所"),IFERROR(R968/同类汇总数据!C$9,0),IF(AND($G968="互联网版",$H968="中医诊所"),IFERROR(R968/同类汇总数据!C$10,0),IF(AND($G968="互联网版",$H968="口腔诊所"),IFERROR(R968/同类汇总数据!C$11,0))))))))))</f>
        <v>0.853709670740896</v>
      </c>
      <c r="AE968" s="61">
        <f>IF(AND($G968="正式版",$H968="中西医诊所"),IFERROR(S968/同类汇总数据!D$3,0),IF(AND($G968="正式版",$H968="中医诊所"),IFERROR(S968/同类汇总数据!D$4,0),IF(AND($G968="正式版",$H968="口腔诊所"),IFERROR(S968/同类汇总数据!D$5,0),IF(AND($G968="检查版",$H968="中西医诊所"),IFERROR(S968/同类汇总数据!D$6,0),IF(AND($G968="检查版",$H968="中医诊所"),IFERROR(S968/同类汇总数据!D$7,0),IF(AND($G968="检查版",$H968="口腔诊所"),IFERROR(S968/同类汇总数据!D$8,0),IF(AND($G968="互联网版",$H968="中西医诊所"),IFERROR(S968/同类汇总数据!D$9,0),IF(AND($G968="互联网版",$H968="中医诊所"),IFERROR(S968/同类汇总数据!D$10,0),IF(AND($G968="互联网版",$H968="口腔诊所"),IFERROR(S968/同类汇总数据!D$11,0))))))))))</f>
        <v>0.560164398268747</v>
      </c>
      <c r="AF968" s="61">
        <f>IF(AND($G968="正式版",$H968="中西医诊所"),IFERROR(T968/同类汇总数据!E$3,0),IF(AND($G968="正式版",$H968="中医诊所"),IFERROR(T968/同类汇总数据!E$4,0),IF(AND($G968="正式版",$H968="口腔诊所"),IFERROR(T968/同类汇总数据!E$5,0),IF(AND($G968="检查版",$H968="中西医诊所"),IFERROR(T968/同类汇总数据!E$6,0),IF(AND($G968="检查版",$H968="中医诊所"),IFERROR(T968/同类汇总数据!E$7,0),IF(AND($G968="检查版",$H968="口腔诊所"),IFERROR(T968/同类汇总数据!E$8,0),IF(AND($G968="互联网版",$H968="中西医诊所"),IFERROR(T968/同类汇总数据!E$9,0),IF(AND($G968="互联网版",$H968="中医诊所"),IFERROR(T968/同类汇总数据!E$10,0),IF(AND($G968="互联网版",$H968="口腔诊所"),IFERROR(T968/同类汇总数据!E$11,0))))))))))</f>
        <v>0.46810158244892</v>
      </c>
      <c r="AG968" s="61">
        <f>IF(AND($G968="正式版",$H968="中西医诊所"),IFERROR(U968/同类汇总数据!F$3,0),IF(AND($G968="正式版",$H968="中医诊所"),IFERROR(U968/同类汇总数据!F$4,0),IF(AND($G968="正式版",$H968="口腔诊所"),IFERROR(U968/同类汇总数据!F$5,0),IF(AND($G968="检查版",$H968="中西医诊所"),IFERROR(U968/同类汇总数据!F$6,0),IF(AND($G968="检查版",$H968="中医诊所"),IFERROR(U968/同类汇总数据!F$7,0),IF(AND($G968="检查版",$H968="口腔诊所"),IFERROR(U968/同类汇总数据!F$8,0),IF(AND($G968="互联网版",$H968="中西医诊所"),IFERROR(U968/同类汇总数据!F$9,0),IF(AND($G968="互联网版",$H968="中医诊所"),IFERROR(U968/同类汇总数据!F$10,0),IF(AND($G968="互联网版",$H968="口腔诊所"),IFERROR(U968/同类汇总数据!F$11,0))))))))))</f>
        <v>0.475230752917992</v>
      </c>
      <c r="AH968" s="61">
        <f>IF(AND($G968="正式版",$H968="中西医诊所"),IFERROR(V968/同类汇总数据!G$3,0),IF(AND($G968="正式版",$H968="中医诊所"),IFERROR(V968/同类汇总数据!G$4,0),IF(AND($G968="正式版",$H968="口腔诊所"),IFERROR(V968/同类汇总数据!G$5,0),IF(AND($G968="检查版",$H968="中西医诊所"),IFERROR(V968/同类汇总数据!G$6,0),IF(AND($G968="检查版",$H968="中医诊所"),IFERROR(V968/同类汇总数据!G$7,0),IF(AND($G968="检查版",$H968="口腔诊所"),IFERROR(V968/同类汇总数据!G$8,0),IF(AND($G968="互联网版",$H968="中西医诊所"),IFERROR(V968/同类汇总数据!G$9,0),IF(AND($G968="互联网版",$H968="中医诊所"),IFERROR(V968/同类汇总数据!G$10,0),IF(AND($G968="互联网版",$H968="口腔诊所"),IFERROR(V968/同类汇总数据!G$11,0))))))))))</f>
        <v>1.04039713444904</v>
      </c>
      <c r="AI968" s="61">
        <f>IF(AND($G968="正式版",$H968="中西医诊所"),IFERROR(W968/同类汇总数据!H$3,0),IF(AND($G968="正式版",$H968="中医诊所"),IFERROR(W968/同类汇总数据!H$4,0),IF(AND($G968="正式版",$H968="口腔诊所"),IFERROR(W968/同类汇总数据!H$5,0),IF(AND($G968="检查版",$H968="中西医诊所"),IFERROR(W968/同类汇总数据!H$6,0),IF(AND($G968="检查版",$H968="中医诊所"),IFERROR(W968/同类汇总数据!H$7,0),IF(AND($G968="检查版",$H968="口腔诊所"),IFERROR(W968/同类汇总数据!H$8,0),IF(AND($G968="互联网版",$H968="中西医诊所"),IFERROR(W968/同类汇总数据!H$9,0),IF(AND($G968="互联网版",$H968="中医诊所"),IFERROR(W968/同类汇总数据!H$10,0),IF(AND($G968="互联网版",$H968="口腔诊所"),IFERROR(W968/同类汇总数据!H$11,0))))))))))</f>
        <v>1.0213731128811</v>
      </c>
      <c r="AJ968" s="61">
        <f>IF(AND($G968="正式版",$H968="中西医诊所"),IFERROR(X968/同类汇总数据!I$3,0),IF(AND($G968="正式版",$H968="中医诊所"),IFERROR(X968/同类汇总数据!I$4,0),IF(AND($G968="正式版",$H968="口腔诊所"),IFERROR(X968/同类汇总数据!I$5,0),IF(AND($G968="检查版",$H968="中西医诊所"),IFERROR(X968/同类汇总数据!I$6,0),IF(AND($G968="检查版",$H968="中医诊所"),IFERROR(X968/同类汇总数据!I$7,0),IF(AND($G968="检查版",$H968="口腔诊所"),IFERROR(X968/同类汇总数据!I$8,0),IF(AND($G968="互联网版",$H968="中西医诊所"),IFERROR(X968/同类汇总数据!I$9,0),IF(AND($G968="互联网版",$H968="中医诊所"),IFERROR(X968/同类汇总数据!I$10,0),IF(AND($G968="互联网版",$H968="口腔诊所"),IFERROR(X968/同类汇总数据!I$11,0))))))))))</f>
        <v>0.847219256954823</v>
      </c>
      <c r="AK968" s="61">
        <f>IF(AND($G968="正式版",$H968="中西医诊所"),IFERROR(Y968/同类汇总数据!J$3,0),IF(AND($G968="正式版",$H968="中医诊所"),IFERROR(Y968/同类汇总数据!J$4,0),IF(AND($G968="正式版",$H968="口腔诊所"),IFERROR(Y968/同类汇总数据!J$5,0),IF(AND($G968="检查版",$H968="中西医诊所"),IFERROR(Y968/同类汇总数据!J$6,0),IF(AND($G968="检查版",$H968="中医诊所"),IFERROR(Y968/同类汇总数据!J$7,0),IF(AND($G968="检查版",$H968="口腔诊所"),IFERROR(Y968/同类汇总数据!J$8,0),IF(AND($G968="互联网版",$H968="中西医诊所"),IFERROR(Y968/同类汇总数据!J$9,0),IF(AND($G968="互联网版",$H968="中医诊所"),IFERROR(Y968/同类汇总数据!J$10,0),IF(AND($G968="互联网版",$H968="口腔诊所"),IFERROR(Y968/同类汇总数据!J$11,0))))))))))</f>
        <v>0.865917560130445</v>
      </c>
      <c r="AL968" s="62" t="str">
        <f ca="1" t="shared" si="276"/>
        <v>-</v>
      </c>
      <c r="AM968" s="62" t="str">
        <f t="shared" si="277"/>
        <v/>
      </c>
      <c r="AN968" s="5" t="str">
        <f t="shared" si="278"/>
        <v/>
      </c>
      <c r="AO968" s="63">
        <f t="shared" si="261"/>
        <v>46103.6460587731</v>
      </c>
      <c r="AP968" s="5" t="str">
        <f t="shared" si="262"/>
        <v/>
      </c>
      <c r="AQ968" s="60">
        <v>45653.4823673032</v>
      </c>
    </row>
    <row r="969" ht="17" spans="1:43">
      <c r="A969" s="5">
        <f t="shared" si="279"/>
        <v>966</v>
      </c>
      <c r="B969" s="55" t="str">
        <f t="shared" si="273"/>
        <v>连续三月交易上升</v>
      </c>
      <c r="C969" s="2" t="str">
        <f t="shared" si="274"/>
        <v/>
      </c>
      <c r="D969" s="56" t="str">
        <f t="shared" si="275"/>
        <v>-</v>
      </c>
      <c r="E969" s="84" t="s">
        <v>2584</v>
      </c>
      <c r="F969" s="58">
        <v>45656.8467870718</v>
      </c>
      <c r="G969" s="59" t="s">
        <v>38</v>
      </c>
      <c r="H969" s="59" t="s">
        <v>63</v>
      </c>
      <c r="I969" s="59" t="s">
        <v>40</v>
      </c>
      <c r="J969" s="59" t="s">
        <v>121</v>
      </c>
      <c r="K969" s="59" t="s">
        <v>2585</v>
      </c>
      <c r="L969" s="59"/>
      <c r="M969" s="60">
        <v>46104.3794560185</v>
      </c>
      <c r="N969" s="60">
        <v>46103.6826286111</v>
      </c>
      <c r="O969" s="60">
        <v>46103.6824826389</v>
      </c>
      <c r="P969" s="60">
        <v>46102.6594166088</v>
      </c>
      <c r="Q969" s="60">
        <v>46103.6826334375</v>
      </c>
      <c r="R969" s="59">
        <v>0</v>
      </c>
      <c r="S969" s="59">
        <v>5702</v>
      </c>
      <c r="T969" s="59">
        <v>10942</v>
      </c>
      <c r="U969" s="59">
        <v>8872</v>
      </c>
      <c r="V969" s="59">
        <v>14</v>
      </c>
      <c r="W969" s="59">
        <v>52</v>
      </c>
      <c r="X969" s="59">
        <v>118</v>
      </c>
      <c r="Y969" s="59">
        <v>112</v>
      </c>
      <c r="Z969" s="59">
        <v>112.3037974684</v>
      </c>
      <c r="AA969" s="59">
        <v>1.0007017544</v>
      </c>
      <c r="AB969" s="59">
        <v>0.1924686192</v>
      </c>
      <c r="AC969" s="59">
        <v>0.2712765957</v>
      </c>
      <c r="AD969" s="61">
        <f>IF(AND($G969="正式版",$H969="中西医诊所"),IFERROR(R969/同类汇总数据!C$3,0),IF(AND($G969="正式版",$H969="中医诊所"),IFERROR(R969/同类汇总数据!C$4,0),IF(AND($G969="正式版",$H969="口腔诊所"),IFERROR(R969/同类汇总数据!C$5,0),IF(AND($G969="检查版",$H969="中西医诊所"),IFERROR(R969/同类汇总数据!C$6,0),IF(AND($G969="检查版",$H969="中医诊所"),IFERROR(R969/同类汇总数据!C$7,0),IF(AND($G969="检查版",$H969="口腔诊所"),IFERROR(R969/同类汇总数据!C$8,0),IF(AND($G969="互联网版",$H969="中西医诊所"),IFERROR(R969/同类汇总数据!C$9,0),IF(AND($G969="互联网版",$H969="中医诊所"),IFERROR(R969/同类汇总数据!C$10,0),IF(AND($G969="互联网版",$H969="口腔诊所"),IFERROR(R969/同类汇总数据!C$11,0))))))))))</f>
        <v>0</v>
      </c>
      <c r="AE969" s="61">
        <f>IF(AND($G969="正式版",$H969="中西医诊所"),IFERROR(S969/同类汇总数据!D$3,0),IF(AND($G969="正式版",$H969="中医诊所"),IFERROR(S969/同类汇总数据!D$4,0),IF(AND($G969="正式版",$H969="口腔诊所"),IFERROR(S969/同类汇总数据!D$5,0),IF(AND($G969="检查版",$H969="中西医诊所"),IFERROR(S969/同类汇总数据!D$6,0),IF(AND($G969="检查版",$H969="中医诊所"),IFERROR(S969/同类汇总数据!D$7,0),IF(AND($G969="检查版",$H969="口腔诊所"),IFERROR(S969/同类汇总数据!D$8,0),IF(AND($G969="互联网版",$H969="中西医诊所"),IFERROR(S969/同类汇总数据!D$9,0),IF(AND($G969="互联网版",$H969="中医诊所"),IFERROR(S969/同类汇总数据!D$10,0),IF(AND($G969="互联网版",$H969="口腔诊所"),IFERROR(S969/同类汇总数据!D$11,0))))))))))</f>
        <v>0.131289250379326</v>
      </c>
      <c r="AF969" s="61">
        <f>IF(AND($G969="正式版",$H969="中西医诊所"),IFERROR(T969/同类汇总数据!E$3,0),IF(AND($G969="正式版",$H969="中医诊所"),IFERROR(T969/同类汇总数据!E$4,0),IF(AND($G969="正式版",$H969="口腔诊所"),IFERROR(T969/同类汇总数据!E$5,0),IF(AND($G969="检查版",$H969="中西医诊所"),IFERROR(T969/同类汇总数据!E$6,0),IF(AND($G969="检查版",$H969="中医诊所"),IFERROR(T969/同类汇总数据!E$7,0),IF(AND($G969="检查版",$H969="口腔诊所"),IFERROR(T969/同类汇总数据!E$8,0),IF(AND($G969="互联网版",$H969="中西医诊所"),IFERROR(T969/同类汇总数据!E$9,0),IF(AND($G969="互联网版",$H969="中医诊所"),IFERROR(T969/同类汇总数据!E$10,0),IF(AND($G969="互联网版",$H969="口腔诊所"),IFERROR(T969/同类汇总数据!E$11,0))))))))))</f>
        <v>0.0986948670473453</v>
      </c>
      <c r="AG969" s="61">
        <f>IF(AND($G969="正式版",$H969="中西医诊所"),IFERROR(U969/同类汇总数据!F$3,0),IF(AND($G969="正式版",$H969="中医诊所"),IFERROR(U969/同类汇总数据!F$4,0),IF(AND($G969="正式版",$H969="口腔诊所"),IFERROR(U969/同类汇总数据!F$5,0),IF(AND($G969="检查版",$H969="中西医诊所"),IFERROR(U969/同类汇总数据!F$6,0),IF(AND($G969="检查版",$H969="中医诊所"),IFERROR(U969/同类汇总数据!F$7,0),IF(AND($G969="检查版",$H969="口腔诊所"),IFERROR(U969/同类汇总数据!F$8,0),IF(AND($G969="互联网版",$H969="中西医诊所"),IFERROR(U969/同类汇总数据!F$9,0),IF(AND($G969="互联网版",$H969="中医诊所"),IFERROR(U969/同类汇总数据!F$10,0),IF(AND($G969="互联网版",$H969="口腔诊所"),IFERROR(U969/同类汇总数据!F$11,0))))))))))</f>
        <v>0.0888105900816105</v>
      </c>
      <c r="AH969" s="61">
        <f>IF(AND($G969="正式版",$H969="中西医诊所"),IFERROR(V969/同类汇总数据!G$3,0),IF(AND($G969="正式版",$H969="中医诊所"),IFERROR(V969/同类汇总数据!G$4,0),IF(AND($G969="正式版",$H969="口腔诊所"),IFERROR(V969/同类汇总数据!G$5,0),IF(AND($G969="检查版",$H969="中西医诊所"),IFERROR(V969/同类汇总数据!G$6,0),IF(AND($G969="检查版",$H969="中医诊所"),IFERROR(V969/同类汇总数据!G$7,0),IF(AND($G969="检查版",$H969="口腔诊所"),IFERROR(V969/同类汇总数据!G$8,0),IF(AND($G969="互联网版",$H969="中西医诊所"),IFERROR(V969/同类汇总数据!G$9,0),IF(AND($G969="互联网版",$H969="中医诊所"),IFERROR(V969/同类汇总数据!G$10,0),IF(AND($G969="互联网版",$H969="口腔诊所"),IFERROR(V969/同类汇总数据!G$11,0))))))))))</f>
        <v>1.04039713444904</v>
      </c>
      <c r="AI969" s="61">
        <f>IF(AND($G969="正式版",$H969="中西医诊所"),IFERROR(W969/同类汇总数据!H$3,0),IF(AND($G969="正式版",$H969="中医诊所"),IFERROR(W969/同类汇总数据!H$4,0),IF(AND($G969="正式版",$H969="口腔诊所"),IFERROR(W969/同类汇总数据!H$5,0),IF(AND($G969="检查版",$H969="中西医诊所"),IFERROR(W969/同类汇总数据!H$6,0),IF(AND($G969="检查版",$H969="中医诊所"),IFERROR(W969/同类汇总数据!H$7,0),IF(AND($G969="检查版",$H969="口腔诊所"),IFERROR(W969/同类汇总数据!H$8,0),IF(AND($G969="互联网版",$H969="中西医诊所"),IFERROR(W969/同类汇总数据!H$9,0),IF(AND($G969="互联网版",$H969="中医诊所"),IFERROR(W969/同类汇总数据!H$10,0),IF(AND($G969="互联网版",$H969="口腔诊所"),IFERROR(W969/同类汇总数据!H$11,0))))))))))</f>
        <v>0.915713825341676</v>
      </c>
      <c r="AJ969" s="61">
        <f>IF(AND($G969="正式版",$H969="中西医诊所"),IFERROR(X969/同类汇总数据!I$3,0),IF(AND($G969="正式版",$H969="中医诊所"),IFERROR(X969/同类汇总数据!I$4,0),IF(AND($G969="正式版",$H969="口腔诊所"),IFERROR(X969/同类汇总数据!I$5,0),IF(AND($G969="检查版",$H969="中西医诊所"),IFERROR(X969/同类汇总数据!I$6,0),IF(AND($G969="检查版",$H969="中医诊所"),IFERROR(X969/同类汇总数据!I$7,0),IF(AND($G969="检查版",$H969="口腔诊所"),IFERROR(X969/同类汇总数据!I$8,0),IF(AND($G969="互联网版",$H969="中西医诊所"),IFERROR(X969/同类汇总数据!I$9,0),IF(AND($G969="互联网版",$H969="中医诊所"),IFERROR(X969/同类汇总数据!I$10,0),IF(AND($G969="互联网版",$H969="口腔诊所"),IFERROR(X969/同类汇总数据!I$11,0))))))))))</f>
        <v>0.799774978565353</v>
      </c>
      <c r="AK969" s="61">
        <f>IF(AND($G969="正式版",$H969="中西医诊所"),IFERROR(Y969/同类汇总数据!J$3,0),IF(AND($G969="正式版",$H969="中医诊所"),IFERROR(Y969/同类汇总数据!J$4,0),IF(AND($G969="正式版",$H969="口腔诊所"),IFERROR(Y969/同类汇总数据!J$5,0),IF(AND($G969="检查版",$H969="中西医诊所"),IFERROR(Y969/同类汇总数据!J$6,0),IF(AND($G969="检查版",$H969="中医诊所"),IFERROR(Y969/同类汇总数据!J$7,0),IF(AND($G969="检查版",$H969="口腔诊所"),IFERROR(Y969/同类汇总数据!J$8,0),IF(AND($G969="互联网版",$H969="中西医诊所"),IFERROR(Y969/同类汇总数据!J$9,0),IF(AND($G969="互联网版",$H969="中医诊所"),IFERROR(Y969/同类汇总数据!J$10,0),IF(AND($G969="互联网版",$H969="口腔诊所"),IFERROR(Y969/同类汇总数据!J$11,0))))))))))</f>
        <v>0.843328406387912</v>
      </c>
      <c r="AL969" s="62" t="str">
        <f ca="1" t="shared" si="276"/>
        <v>-</v>
      </c>
      <c r="AM969" s="62" t="str">
        <f t="shared" si="277"/>
        <v>低于同行20%</v>
      </c>
      <c r="AN969" s="5" t="str">
        <f t="shared" si="278"/>
        <v/>
      </c>
      <c r="AO969" s="63">
        <f t="shared" si="261"/>
        <v>46104.3794560185</v>
      </c>
      <c r="AP969" s="5" t="str">
        <f t="shared" si="262"/>
        <v/>
      </c>
      <c r="AQ969" s="60">
        <v>45653.4829602199</v>
      </c>
    </row>
    <row r="970" ht="17" spans="1:43">
      <c r="A970" s="5">
        <f t="shared" si="279"/>
        <v>967</v>
      </c>
      <c r="B970" s="55" t="str">
        <f t="shared" si="273"/>
        <v>交易波动较大</v>
      </c>
      <c r="C970" s="2" t="str">
        <f t="shared" si="274"/>
        <v/>
      </c>
      <c r="D970" s="56" t="str">
        <f t="shared" si="275"/>
        <v>-</v>
      </c>
      <c r="E970" s="84" t="s">
        <v>2586</v>
      </c>
      <c r="F970" s="58">
        <v>45656.8502650463</v>
      </c>
      <c r="G970" s="59" t="s">
        <v>38</v>
      </c>
      <c r="H970" s="59" t="s">
        <v>63</v>
      </c>
      <c r="I970" s="59" t="s">
        <v>40</v>
      </c>
      <c r="J970" s="59" t="s">
        <v>45</v>
      </c>
      <c r="K970" s="59" t="s">
        <v>2587</v>
      </c>
      <c r="L970" s="59"/>
      <c r="M970" s="60">
        <v>46104.3904976852</v>
      </c>
      <c r="N970" s="60">
        <v>46103.7649158218</v>
      </c>
      <c r="O970" s="60">
        <v>45844.4568094444</v>
      </c>
      <c r="P970" s="60">
        <v>45658.6167796643</v>
      </c>
      <c r="Q970" s="60">
        <v>46103.6346144097</v>
      </c>
      <c r="R970" s="59">
        <v>33683.46</v>
      </c>
      <c r="S970" s="59">
        <v>206162.66</v>
      </c>
      <c r="T970" s="59">
        <v>612667.36</v>
      </c>
      <c r="U970" s="59">
        <v>571641.36</v>
      </c>
      <c r="V970" s="59">
        <v>43</v>
      </c>
      <c r="W970" s="59">
        <v>169</v>
      </c>
      <c r="X970" s="59">
        <v>492</v>
      </c>
      <c r="Y970" s="59">
        <v>439</v>
      </c>
      <c r="Z970" s="85" t="s">
        <v>2588</v>
      </c>
      <c r="AA970" s="59">
        <v>-0.0523968681</v>
      </c>
      <c r="AB970" s="59">
        <v>0.1514735227</v>
      </c>
      <c r="AC970" s="59">
        <v>-0.3825155747</v>
      </c>
      <c r="AD970" s="61">
        <f>IF(AND($G970="正式版",$H970="中西医诊所"),IFERROR(R970/同类汇总数据!C$3,0),IF(AND($G970="正式版",$H970="中医诊所"),IFERROR(R970/同类汇总数据!C$4,0),IF(AND($G970="正式版",$H970="口腔诊所"),IFERROR(R970/同类汇总数据!C$5,0),IF(AND($G970="检查版",$H970="中西医诊所"),IFERROR(R970/同类汇总数据!C$6,0),IF(AND($G970="检查版",$H970="中医诊所"),IFERROR(R970/同类汇总数据!C$7,0),IF(AND($G970="检查版",$H970="口腔诊所"),IFERROR(R970/同类汇总数据!C$8,0),IF(AND($G970="互联网版",$H970="中西医诊所"),IFERROR(R970/同类汇总数据!C$9,0),IF(AND($G970="互联网版",$H970="中医诊所"),IFERROR(R970/同类汇总数据!C$10,0),IF(AND($G970="互联网版",$H970="口腔诊所"),IFERROR(R970/同类汇总数据!C$11,0))))))))))</f>
        <v>3.36917346760564</v>
      </c>
      <c r="AE970" s="61">
        <f>IF(AND($G970="正式版",$H970="中西医诊所"),IFERROR(S970/同类汇总数据!D$3,0),IF(AND($G970="正式版",$H970="中医诊所"),IFERROR(S970/同类汇总数据!D$4,0),IF(AND($G970="正式版",$H970="口腔诊所"),IFERROR(S970/同类汇总数据!D$5,0),IF(AND($G970="检查版",$H970="中西医诊所"),IFERROR(S970/同类汇总数据!D$6,0),IF(AND($G970="检查版",$H970="中医诊所"),IFERROR(S970/同类汇总数据!D$7,0),IF(AND($G970="检查版",$H970="口腔诊所"),IFERROR(S970/同类汇总数据!D$8,0),IF(AND($G970="互联网版",$H970="中西医诊所"),IFERROR(S970/同类汇总数据!D$9,0),IF(AND($G970="互联网版",$H970="中医诊所"),IFERROR(S970/同类汇总数据!D$10,0),IF(AND($G970="互联网版",$H970="口腔诊所"),IFERROR(S970/同类汇总数据!D$11,0))))))))))</f>
        <v>4.74692056955592</v>
      </c>
      <c r="AF970" s="61">
        <f>IF(AND($G970="正式版",$H970="中西医诊所"),IFERROR(T970/同类汇总数据!E$3,0),IF(AND($G970="正式版",$H970="中医诊所"),IFERROR(T970/同类汇总数据!E$4,0),IF(AND($G970="正式版",$H970="口腔诊所"),IFERROR(T970/同类汇总数据!E$5,0),IF(AND($G970="检查版",$H970="中西医诊所"),IFERROR(T970/同类汇总数据!E$6,0),IF(AND($G970="检查版",$H970="中医诊所"),IFERROR(T970/同类汇总数据!E$7,0),IF(AND($G970="检查版",$H970="口腔诊所"),IFERROR(T970/同类汇总数据!E$8,0),IF(AND($G970="互联网版",$H970="中西医诊所"),IFERROR(T970/同类汇总数据!E$9,0),IF(AND($G970="互联网版",$H970="中医诊所"),IFERROR(T970/同类汇总数据!E$10,0),IF(AND($G970="互联网版",$H970="口腔诊所"),IFERROR(T970/同类汇总数据!E$11,0))))))))))</f>
        <v>5.52614911711278</v>
      </c>
      <c r="AG970" s="61">
        <f>IF(AND($G970="正式版",$H970="中西医诊所"),IFERROR(U970/同类汇总数据!F$3,0),IF(AND($G970="正式版",$H970="中医诊所"),IFERROR(U970/同类汇总数据!F$4,0),IF(AND($G970="正式版",$H970="口腔诊所"),IFERROR(U970/同类汇总数据!F$5,0),IF(AND($G970="检查版",$H970="中西医诊所"),IFERROR(U970/同类汇总数据!F$6,0),IF(AND($G970="检查版",$H970="中医诊所"),IFERROR(U970/同类汇总数据!F$7,0),IF(AND($G970="检查版",$H970="口腔诊所"),IFERROR(U970/同类汇总数据!F$8,0),IF(AND($G970="互联网版",$H970="中西医诊所"),IFERROR(U970/同类汇总数据!F$9,0),IF(AND($G970="互联网版",$H970="中医诊所"),IFERROR(U970/同类汇总数据!F$10,0),IF(AND($G970="互联网版",$H970="口腔诊所"),IFERROR(U970/同类汇总数据!F$11,0))))))))))</f>
        <v>5.7222505068366</v>
      </c>
      <c r="AH970" s="61">
        <f>IF(AND($G970="正式版",$H970="中西医诊所"),IFERROR(V970/同类汇总数据!G$3,0),IF(AND($G970="正式版",$H970="中医诊所"),IFERROR(V970/同类汇总数据!G$4,0),IF(AND($G970="正式版",$H970="口腔诊所"),IFERROR(V970/同类汇总数据!G$5,0),IF(AND($G970="检查版",$H970="中西医诊所"),IFERROR(V970/同类汇总数据!G$6,0),IF(AND($G970="检查版",$H970="中医诊所"),IFERROR(V970/同类汇总数据!G$7,0),IF(AND($G970="检查版",$H970="口腔诊所"),IFERROR(V970/同类汇总数据!G$8,0),IF(AND($G970="互联网版",$H970="中西医诊所"),IFERROR(V970/同类汇总数据!G$9,0),IF(AND($G970="互联网版",$H970="中医诊所"),IFERROR(V970/同类汇总数据!G$10,0),IF(AND($G970="互联网版",$H970="口腔诊所"),IFERROR(V970/同类汇总数据!G$11,0))))))))))</f>
        <v>3.19550548437918</v>
      </c>
      <c r="AI970" s="61">
        <f>IF(AND($G970="正式版",$H970="中西医诊所"),IFERROR(W970/同类汇总数据!H$3,0),IF(AND($G970="正式版",$H970="中医诊所"),IFERROR(W970/同类汇总数据!H$4,0),IF(AND($G970="正式版",$H970="口腔诊所"),IFERROR(W970/同类汇总数据!H$5,0),IF(AND($G970="检查版",$H970="中西医诊所"),IFERROR(W970/同类汇总数据!H$6,0),IF(AND($G970="检查版",$H970="中医诊所"),IFERROR(W970/同类汇总数据!H$7,0),IF(AND($G970="检查版",$H970="口腔诊所"),IFERROR(W970/同类汇总数据!H$8,0),IF(AND($G970="互联网版",$H970="中西医诊所"),IFERROR(W970/同类汇总数据!H$9,0),IF(AND($G970="互联网版",$H970="中医诊所"),IFERROR(W970/同类汇总数据!H$10,0),IF(AND($G970="互联网版",$H970="口腔诊所"),IFERROR(W970/同类汇总数据!H$11,0))))))))))</f>
        <v>2.97606993236045</v>
      </c>
      <c r="AJ970" s="61">
        <f>IF(AND($G970="正式版",$H970="中西医诊所"),IFERROR(X970/同类汇总数据!I$3,0),IF(AND($G970="正式版",$H970="中医诊所"),IFERROR(X970/同类汇总数据!I$4,0),IF(AND($G970="正式版",$H970="口腔诊所"),IFERROR(X970/同类汇总数据!I$5,0),IF(AND($G970="检查版",$H970="中西医诊所"),IFERROR(X970/同类汇总数据!I$6,0),IF(AND($G970="检查版",$H970="中医诊所"),IFERROR(X970/同类汇总数据!I$7,0),IF(AND($G970="检查版",$H970="口腔诊所"),IFERROR(X970/同类汇总数据!I$8,0),IF(AND($G970="互联网版",$H970="中西医诊所"),IFERROR(X970/同类汇总数据!I$9,0),IF(AND($G970="互联网版",$H970="中医诊所"),IFERROR(X970/同类汇总数据!I$10,0),IF(AND($G970="互联网版",$H970="口腔诊所"),IFERROR(X970/同类汇总数据!I$11,0))))))))))</f>
        <v>3.33465499537418</v>
      </c>
      <c r="AK970" s="61">
        <f>IF(AND($G970="正式版",$H970="中西医诊所"),IFERROR(Y970/同类汇总数据!J$3,0),IF(AND($G970="正式版",$H970="中医诊所"),IFERROR(Y970/同类汇总数据!J$4,0),IF(AND($G970="正式版",$H970="口腔诊所"),IFERROR(Y970/同类汇总数据!J$5,0),IF(AND($G970="检查版",$H970="中西医诊所"),IFERROR(Y970/同类汇总数据!J$6,0),IF(AND($G970="检查版",$H970="中医诊所"),IFERROR(Y970/同类汇总数据!J$7,0),IF(AND($G970="检查版",$H970="口腔诊所"),IFERROR(Y970/同类汇总数据!J$8,0),IF(AND($G970="互联网版",$H970="中西医诊所"),IFERROR(Y970/同类汇总数据!J$9,0),IF(AND($G970="互联网版",$H970="中医诊所"),IFERROR(Y970/同类汇总数据!J$10,0),IF(AND($G970="互联网版",$H970="口腔诊所"),IFERROR(Y970/同类汇总数据!J$11,0))))))))))</f>
        <v>3.30554616432405</v>
      </c>
      <c r="AL970" s="62" t="str">
        <f ca="1" t="shared" si="276"/>
        <v>-</v>
      </c>
      <c r="AM970" s="62" t="str">
        <f t="shared" si="277"/>
        <v>高于同行100%</v>
      </c>
      <c r="AN970" s="5" t="str">
        <f t="shared" si="278"/>
        <v>高于同行100%</v>
      </c>
      <c r="AO970" s="63">
        <f t="shared" si="261"/>
        <v>46104.3904976852</v>
      </c>
      <c r="AP970" s="5" t="str">
        <f t="shared" si="262"/>
        <v/>
      </c>
      <c r="AQ970" s="60">
        <v>45655.7838013542</v>
      </c>
    </row>
    <row r="971" ht="17" spans="1:43">
      <c r="A971" s="5">
        <f t="shared" si="279"/>
        <v>968</v>
      </c>
      <c r="B971" s="55" t="str">
        <f t="shared" si="273"/>
        <v>交易波动较大</v>
      </c>
      <c r="C971" s="2" t="str">
        <f t="shared" si="274"/>
        <v>本月交易额降超20%</v>
      </c>
      <c r="D971" s="56" t="str">
        <f t="shared" si="275"/>
        <v>-</v>
      </c>
      <c r="E971" s="84" t="s">
        <v>2589</v>
      </c>
      <c r="F971" s="58">
        <v>45656.8516017593</v>
      </c>
      <c r="G971" s="59" t="s">
        <v>38</v>
      </c>
      <c r="H971" s="59" t="s">
        <v>63</v>
      </c>
      <c r="I971" s="59" t="s">
        <v>40</v>
      </c>
      <c r="J971" s="59" t="s">
        <v>45</v>
      </c>
      <c r="K971" s="59" t="s">
        <v>2590</v>
      </c>
      <c r="L971" s="59"/>
      <c r="M971" s="60">
        <v>46104.4003819444</v>
      </c>
      <c r="N971" s="60">
        <v>46103.6588387268</v>
      </c>
      <c r="O971" s="60">
        <v>46103.6585422569</v>
      </c>
      <c r="P971" s="60">
        <v>46099.6448721644</v>
      </c>
      <c r="Q971" s="60">
        <v>46103.6588444329</v>
      </c>
      <c r="R971" s="59">
        <v>1597.7</v>
      </c>
      <c r="S971" s="59">
        <v>10805</v>
      </c>
      <c r="T971" s="59">
        <v>36649.1</v>
      </c>
      <c r="U971" s="59">
        <v>36031.3</v>
      </c>
      <c r="V971" s="59">
        <v>6</v>
      </c>
      <c r="W971" s="59">
        <v>30</v>
      </c>
      <c r="X971" s="59">
        <v>65</v>
      </c>
      <c r="Y971" s="59">
        <v>60</v>
      </c>
      <c r="Z971" s="59">
        <v>800.6955555556</v>
      </c>
      <c r="AA971" s="59">
        <v>-0.2279330327</v>
      </c>
      <c r="AB971" s="59">
        <v>0.181083955</v>
      </c>
      <c r="AC971" s="59">
        <v>1.5484890848</v>
      </c>
      <c r="AD971" s="61">
        <f>IF(AND($G971="正式版",$H971="中西医诊所"),IFERROR(R971/同类汇总数据!C$3,0),IF(AND($G971="正式版",$H971="中医诊所"),IFERROR(R971/同类汇总数据!C$4,0),IF(AND($G971="正式版",$H971="口腔诊所"),IFERROR(R971/同类汇总数据!C$5,0),IF(AND($G971="检查版",$H971="中西医诊所"),IFERROR(R971/同类汇总数据!C$6,0),IF(AND($G971="检查版",$H971="中医诊所"),IFERROR(R971/同类汇总数据!C$7,0),IF(AND($G971="检查版",$H971="口腔诊所"),IFERROR(R971/同类汇总数据!C$8,0),IF(AND($G971="互联网版",$H971="中西医诊所"),IFERROR(R971/同类汇总数据!C$9,0),IF(AND($G971="互联网版",$H971="中医诊所"),IFERROR(R971/同类汇总数据!C$10,0),IF(AND($G971="互联网版",$H971="口腔诊所"),IFERROR(R971/同类汇总数据!C$11,0))))))))))</f>
        <v>0.159809249085264</v>
      </c>
      <c r="AE971" s="61">
        <f>IF(AND($G971="正式版",$H971="中西医诊所"),IFERROR(S971/同类汇总数据!D$3,0),IF(AND($G971="正式版",$H971="中医诊所"),IFERROR(S971/同类汇总数据!D$4,0),IF(AND($G971="正式版",$H971="口腔诊所"),IFERROR(S971/同类汇总数据!D$5,0),IF(AND($G971="检查版",$H971="中西医诊所"),IFERROR(S971/同类汇总数据!D$6,0),IF(AND($G971="检查版",$H971="中医诊所"),IFERROR(S971/同类汇总数据!D$7,0),IF(AND($G971="检查版",$H971="口腔诊所"),IFERROR(S971/同类汇总数据!D$8,0),IF(AND($G971="互联网版",$H971="中西医诊所"),IFERROR(S971/同类汇总数据!D$9,0),IF(AND($G971="互联网版",$H971="中医诊所"),IFERROR(S971/同类汇总数据!D$10,0),IF(AND($G971="互联网版",$H971="口腔诊所"),IFERROR(S971/同类汇总数据!D$11,0))))))))))</f>
        <v>0.248786452183202</v>
      </c>
      <c r="AF971" s="61">
        <f>IF(AND($G971="正式版",$H971="中西医诊所"),IFERROR(T971/同类汇总数据!E$3,0),IF(AND($G971="正式版",$H971="中医诊所"),IFERROR(T971/同类汇总数据!E$4,0),IF(AND($G971="正式版",$H971="口腔诊所"),IFERROR(T971/同类汇总数据!E$5,0),IF(AND($G971="检查版",$H971="中西医诊所"),IFERROR(T971/同类汇总数据!E$6,0),IF(AND($G971="检查版",$H971="中医诊所"),IFERROR(T971/同类汇总数据!E$7,0),IF(AND($G971="检查版",$H971="口腔诊所"),IFERROR(T971/同类汇总数据!E$8,0),IF(AND($G971="互联网版",$H971="中西医诊所"),IFERROR(T971/同类汇总数据!E$9,0),IF(AND($G971="互联网版",$H971="中医诊所"),IFERROR(T971/同类汇总数据!E$10,0),IF(AND($G971="互联网版",$H971="口腔诊所"),IFERROR(T971/同类汇总数据!E$11,0))))))))))</f>
        <v>0.330568273798653</v>
      </c>
      <c r="AG971" s="61">
        <f>IF(AND($G971="正式版",$H971="中西医诊所"),IFERROR(U971/同类汇总数据!F$3,0),IF(AND($G971="正式版",$H971="中医诊所"),IFERROR(U971/同类汇总数据!F$4,0),IF(AND($G971="正式版",$H971="口腔诊所"),IFERROR(U971/同类汇总数据!F$5,0),IF(AND($G971="检查版",$H971="中西医诊所"),IFERROR(U971/同类汇总数据!F$6,0),IF(AND($G971="检查版",$H971="中医诊所"),IFERROR(U971/同类汇总数据!F$7,0),IF(AND($G971="检查版",$H971="口腔诊所"),IFERROR(U971/同类汇总数据!F$8,0),IF(AND($G971="互联网版",$H971="中西医诊所"),IFERROR(U971/同类汇总数据!F$9,0),IF(AND($G971="互联网版",$H971="中医诊所"),IFERROR(U971/同类汇总数据!F$10,0),IF(AND($G971="互联网版",$H971="口腔诊所"),IFERROR(U971/同类汇总数据!F$11,0))))))))))</f>
        <v>0.360680907845754</v>
      </c>
      <c r="AH971" s="61">
        <f>IF(AND($G971="正式版",$H971="中西医诊所"),IFERROR(V971/同类汇总数据!G$3,0),IF(AND($G971="正式版",$H971="中医诊所"),IFERROR(V971/同类汇总数据!G$4,0),IF(AND($G971="正式版",$H971="口腔诊所"),IFERROR(V971/同类汇总数据!G$5,0),IF(AND($G971="检查版",$H971="中西医诊所"),IFERROR(V971/同类汇总数据!G$6,0),IF(AND($G971="检查版",$H971="中医诊所"),IFERROR(V971/同类汇总数据!G$7,0),IF(AND($G971="检查版",$H971="口腔诊所"),IFERROR(V971/同类汇总数据!G$8,0),IF(AND($G971="互联网版",$H971="中西医诊所"),IFERROR(V971/同类汇总数据!G$9,0),IF(AND($G971="互联网版",$H971="中医诊所"),IFERROR(V971/同类汇总数据!G$10,0),IF(AND($G971="互联网版",$H971="口腔诊所"),IFERROR(V971/同类汇总数据!G$11,0))))))))))</f>
        <v>0.445884486192444</v>
      </c>
      <c r="AI971" s="61">
        <f>IF(AND($G971="正式版",$H971="中西医诊所"),IFERROR(W971/同类汇总数据!H$3,0),IF(AND($G971="正式版",$H971="中医诊所"),IFERROR(W971/同类汇总数据!H$4,0),IF(AND($G971="正式版",$H971="口腔诊所"),IFERROR(W971/同类汇总数据!H$5,0),IF(AND($G971="检查版",$H971="中西医诊所"),IFERROR(W971/同类汇总数据!H$6,0),IF(AND($G971="检查版",$H971="中医诊所"),IFERROR(W971/同类汇总数据!H$7,0),IF(AND($G971="检查版",$H971="口腔诊所"),IFERROR(W971/同类汇总数据!H$8,0),IF(AND($G971="互联网版",$H971="中西医诊所"),IFERROR(W971/同类汇总数据!H$9,0),IF(AND($G971="互联网版",$H971="中医诊所"),IFERROR(W971/同类汇总数据!H$10,0),IF(AND($G971="互联网版",$H971="口腔诊所"),IFERROR(W971/同类汇总数据!H$11,0))))))))))</f>
        <v>0.528296437697121</v>
      </c>
      <c r="AJ971" s="61">
        <f>IF(AND($G971="正式版",$H971="中西医诊所"),IFERROR(X971/同类汇总数据!I$3,0),IF(AND($G971="正式版",$H971="中医诊所"),IFERROR(X971/同类汇总数据!I$4,0),IF(AND($G971="正式版",$H971="口腔诊所"),IFERROR(X971/同类汇总数据!I$5,0),IF(AND($G971="检查版",$H971="中西医诊所"),IFERROR(X971/同类汇总数据!I$6,0),IF(AND($G971="检查版",$H971="中医诊所"),IFERROR(X971/同类汇总数据!I$7,0),IF(AND($G971="检查版",$H971="口腔诊所"),IFERROR(X971/同类汇总数据!I$8,0),IF(AND($G971="互联网版",$H971="中西医诊所"),IFERROR(X971/同类汇总数据!I$9,0),IF(AND($G971="互联网版",$H971="中医诊所"),IFERROR(X971/同类汇总数据!I$10,0),IF(AND($G971="互联网版",$H971="口腔诊所"),IFERROR(X971/同类汇总数据!I$11,0))))))))))</f>
        <v>0.440554013616508</v>
      </c>
      <c r="AK971" s="61">
        <f>IF(AND($G971="正式版",$H971="中西医诊所"),IFERROR(Y971/同类汇总数据!J$3,0),IF(AND($G971="正式版",$H971="中医诊所"),IFERROR(Y971/同类汇总数据!J$4,0),IF(AND($G971="正式版",$H971="口腔诊所"),IFERROR(Y971/同类汇总数据!J$5,0),IF(AND($G971="检查版",$H971="中西医诊所"),IFERROR(Y971/同类汇总数据!J$6,0),IF(AND($G971="检查版",$H971="中医诊所"),IFERROR(Y971/同类汇总数据!J$7,0),IF(AND($G971="检查版",$H971="口腔诊所"),IFERROR(Y971/同类汇总数据!J$8,0),IF(AND($G971="互联网版",$H971="中西医诊所"),IFERROR(Y971/同类汇总数据!J$9,0),IF(AND($G971="互联网版",$H971="中医诊所"),IFERROR(Y971/同类汇总数据!J$10,0),IF(AND($G971="互联网版",$H971="口腔诊所"),IFERROR(Y971/同类汇总数据!J$11,0))))))))))</f>
        <v>0.451783074850667</v>
      </c>
      <c r="AL971" s="62" t="str">
        <f ca="1" t="shared" si="276"/>
        <v>-</v>
      </c>
      <c r="AM971" s="62" t="str">
        <f t="shared" si="277"/>
        <v>低于同行50%</v>
      </c>
      <c r="AN971" s="5" t="str">
        <f t="shared" si="278"/>
        <v/>
      </c>
      <c r="AO971" s="63">
        <f t="shared" si="261"/>
        <v>46104.4003819444</v>
      </c>
      <c r="AP971" s="5" t="str">
        <f t="shared" si="262"/>
        <v/>
      </c>
      <c r="AQ971" s="60">
        <v>45655.796885463</v>
      </c>
    </row>
    <row r="972" ht="17" spans="1:43">
      <c r="A972" s="5">
        <f t="shared" ref="A972:A986" si="280">ROW()-3</f>
        <v>969</v>
      </c>
      <c r="B972" s="55" t="str">
        <f t="shared" si="273"/>
        <v>连续三月交易上升</v>
      </c>
      <c r="C972" s="2" t="str">
        <f t="shared" si="274"/>
        <v/>
      </c>
      <c r="D972" s="56" t="str">
        <f t="shared" si="275"/>
        <v>-</v>
      </c>
      <c r="E972" s="84" t="s">
        <v>2591</v>
      </c>
      <c r="F972" s="58">
        <v>45656.8542172685</v>
      </c>
      <c r="G972" s="59" t="s">
        <v>38</v>
      </c>
      <c r="H972" s="59" t="s">
        <v>39</v>
      </c>
      <c r="I972" s="59" t="s">
        <v>40</v>
      </c>
      <c r="J972" s="59" t="s">
        <v>78</v>
      </c>
      <c r="K972" s="59" t="s">
        <v>2592</v>
      </c>
      <c r="L972" s="59"/>
      <c r="M972" s="60">
        <v>46103.4035185185</v>
      </c>
      <c r="N972" s="60">
        <v>46103.6556011574</v>
      </c>
      <c r="O972" s="60">
        <v>46103.6551039931</v>
      </c>
      <c r="P972" s="60">
        <v>46044.5010005903</v>
      </c>
      <c r="Q972" s="60">
        <v>46103.6556317593</v>
      </c>
      <c r="R972" s="59">
        <v>996</v>
      </c>
      <c r="S972" s="59">
        <v>5613</v>
      </c>
      <c r="T972" s="59">
        <v>15832</v>
      </c>
      <c r="U972" s="59">
        <v>12808</v>
      </c>
      <c r="V972" s="59">
        <v>11</v>
      </c>
      <c r="W972" s="59">
        <v>46</v>
      </c>
      <c r="X972" s="59">
        <v>126</v>
      </c>
      <c r="Y972" s="59">
        <v>107</v>
      </c>
      <c r="Z972" s="59">
        <v>173.0810810811</v>
      </c>
      <c r="AA972" s="59">
        <v>0.4763282483</v>
      </c>
      <c r="AB972" s="59">
        <v>-0.4075112981</v>
      </c>
      <c r="AC972" s="59">
        <v>-0.3872815812</v>
      </c>
      <c r="AD972" s="61">
        <f>IF(AND($G972="正式版",$H972="中西医诊所"),IFERROR(R972/同类汇总数据!C$3,0),IF(AND($G972="正式版",$H972="中医诊所"),IFERROR(R972/同类汇总数据!C$4,0),IF(AND($G972="正式版",$H972="口腔诊所"),IFERROR(R972/同类汇总数据!C$5,0),IF(AND($G972="检查版",$H972="中西医诊所"),IFERROR(R972/同类汇总数据!C$6,0),IF(AND($G972="检查版",$H972="中医诊所"),IFERROR(R972/同类汇总数据!C$7,0),IF(AND($G972="检查版",$H972="口腔诊所"),IFERROR(R972/同类汇总数据!C$8,0),IF(AND($G972="互联网版",$H972="中西医诊所"),IFERROR(R972/同类汇总数据!C$9,0),IF(AND($G972="互联网版",$H972="中医诊所"),IFERROR(R972/同类汇总数据!C$10,0),IF(AND($G972="互联网版",$H972="口腔诊所"),IFERROR(R972/同类汇总数据!C$11,0))))))))))</f>
        <v>0.108831620348022</v>
      </c>
      <c r="AE972" s="61">
        <f>IF(AND($G972="正式版",$H972="中西医诊所"),IFERROR(S972/同类汇总数据!D$3,0),IF(AND($G972="正式版",$H972="中医诊所"),IFERROR(S972/同类汇总数据!D$4,0),IF(AND($G972="正式版",$H972="口腔诊所"),IFERROR(S972/同类汇总数据!D$5,0),IF(AND($G972="检查版",$H972="中西医诊所"),IFERROR(S972/同类汇总数据!D$6,0),IF(AND($G972="检查版",$H972="中医诊所"),IFERROR(S972/同类汇总数据!D$7,0),IF(AND($G972="检查版",$H972="口腔诊所"),IFERROR(S972/同类汇总数据!D$8,0),IF(AND($G972="互联网版",$H972="中西医诊所"),IFERROR(S972/同类汇总数据!D$9,0),IF(AND($G972="互联网版",$H972="中医诊所"),IFERROR(S972/同类汇总数据!D$10,0),IF(AND($G972="互联网版",$H972="口腔诊所"),IFERROR(S972/同类汇总数据!D$11,0))))))))))</f>
        <v>0.153849507860369</v>
      </c>
      <c r="AF972" s="61">
        <f>IF(AND($G972="正式版",$H972="中西医诊所"),IFERROR(T972/同类汇总数据!E$3,0),IF(AND($G972="正式版",$H972="中医诊所"),IFERROR(T972/同类汇总数据!E$4,0),IF(AND($G972="正式版",$H972="口腔诊所"),IFERROR(T972/同类汇总数据!E$5,0),IF(AND($G972="检查版",$H972="中西医诊所"),IFERROR(T972/同类汇总数据!E$6,0),IF(AND($G972="检查版",$H972="中医诊所"),IFERROR(T972/同类汇总数据!E$7,0),IF(AND($G972="检查版",$H972="口腔诊所"),IFERROR(T972/同类汇总数据!E$8,0),IF(AND($G972="互联网版",$H972="中西医诊所"),IFERROR(T972/同类汇总数据!E$9,0),IF(AND($G972="互联网版",$H972="中医诊所"),IFERROR(T972/同类汇总数据!E$10,0),IF(AND($G972="互联网版",$H972="口腔诊所"),IFERROR(T972/同类汇总数据!E$11,0))))))))))</f>
        <v>0.145093022355543</v>
      </c>
      <c r="AG972" s="61">
        <f>IF(AND($G972="正式版",$H972="中西医诊所"),IFERROR(U972/同类汇总数据!F$3,0),IF(AND($G972="正式版",$H972="中医诊所"),IFERROR(U972/同类汇总数据!F$4,0),IF(AND($G972="正式版",$H972="口腔诊所"),IFERROR(U972/同类汇总数据!F$5,0),IF(AND($G972="检查版",$H972="中西医诊所"),IFERROR(U972/同类汇总数据!F$6,0),IF(AND($G972="检查版",$H972="中医诊所"),IFERROR(U972/同类汇总数据!F$7,0),IF(AND($G972="检查版",$H972="口腔诊所"),IFERROR(U972/同类汇总数据!F$8,0),IF(AND($G972="互联网版",$H972="中西医诊所"),IFERROR(U972/同类汇总数据!F$9,0),IF(AND($G972="互联网版",$H972="中医诊所"),IFERROR(U972/同类汇总数据!F$10,0),IF(AND($G972="互联网版",$H972="口腔诊所"),IFERROR(U972/同类汇总数据!F$11,0))))))))))</f>
        <v>0.133523513399165</v>
      </c>
      <c r="AH972" s="61">
        <f>IF(AND($G972="正式版",$H972="中西医诊所"),IFERROR(V972/同类汇总数据!G$3,0),IF(AND($G972="正式版",$H972="中医诊所"),IFERROR(V972/同类汇总数据!G$4,0),IF(AND($G972="正式版",$H972="口腔诊所"),IFERROR(V972/同类汇总数据!G$5,0),IF(AND($G972="检查版",$H972="中西医诊所"),IFERROR(V972/同类汇总数据!G$6,0),IF(AND($G972="检查版",$H972="中医诊所"),IFERROR(V972/同类汇总数据!G$7,0),IF(AND($G972="检查版",$H972="口腔诊所"),IFERROR(V972/同类汇总数据!G$8,0),IF(AND($G972="互联网版",$H972="中西医诊所"),IFERROR(V972/同类汇总数据!G$9,0),IF(AND($G972="互联网版",$H972="中医诊所"),IFERROR(V972/同类汇总数据!G$10,0),IF(AND($G972="互联网版",$H972="口腔诊所"),IFERROR(V972/同类汇总数据!G$11,0))))))))))</f>
        <v>0.116032408906648</v>
      </c>
      <c r="AI972" s="61">
        <f>IF(AND($G972="正式版",$H972="中西医诊所"),IFERROR(W972/同类汇总数据!H$3,0),IF(AND($G972="正式版",$H972="中医诊所"),IFERROR(W972/同类汇总数据!H$4,0),IF(AND($G972="正式版",$H972="口腔诊所"),IFERROR(W972/同类汇总数据!H$5,0),IF(AND($G972="检查版",$H972="中西医诊所"),IFERROR(W972/同类汇总数据!H$6,0),IF(AND($G972="检查版",$H972="中医诊所"),IFERROR(W972/同类汇总数据!H$7,0),IF(AND($G972="检查版",$H972="口腔诊所"),IFERROR(W972/同类汇总数据!H$8,0),IF(AND($G972="互联网版",$H972="中西医诊所"),IFERROR(W972/同类汇总数据!H$9,0),IF(AND($G972="互联网版",$H972="中医诊所"),IFERROR(W972/同类汇总数据!H$10,0),IF(AND($G972="互联网版",$H972="口腔诊所"),IFERROR(W972/同类汇总数据!H$11,0))))))))))</f>
        <v>0.125810107693452</v>
      </c>
      <c r="AJ972" s="61">
        <f>IF(AND($G972="正式版",$H972="中西医诊所"),IFERROR(X972/同类汇总数据!I$3,0),IF(AND($G972="正式版",$H972="中医诊所"),IFERROR(X972/同类汇总数据!I$4,0),IF(AND($G972="正式版",$H972="口腔诊所"),IFERROR(X972/同类汇总数据!I$5,0),IF(AND($G972="检查版",$H972="中西医诊所"),IFERROR(X972/同类汇总数据!I$6,0),IF(AND($G972="检查版",$H972="中医诊所"),IFERROR(X972/同类汇总数据!I$7,0),IF(AND($G972="检查版",$H972="口腔诊所"),IFERROR(X972/同类汇总数据!I$8,0),IF(AND($G972="互联网版",$H972="中西医诊所"),IFERROR(X972/同类汇总数据!I$9,0),IF(AND($G972="互联网版",$H972="中医诊所"),IFERROR(X972/同类汇总数据!I$10,0),IF(AND($G972="互联网版",$H972="口腔诊所"),IFERROR(X972/同类汇总数据!I$11,0))))))))))</f>
        <v>0.111414711286903</v>
      </c>
      <c r="AK972" s="61">
        <f>IF(AND($G972="正式版",$H972="中西医诊所"),IFERROR(Y972/同类汇总数据!J$3,0),IF(AND($G972="正式版",$H972="中医诊所"),IFERROR(Y972/同类汇总数据!J$4,0),IF(AND($G972="正式版",$H972="口腔诊所"),IFERROR(Y972/同类汇总数据!J$5,0),IF(AND($G972="检查版",$H972="中西医诊所"),IFERROR(Y972/同类汇总数据!J$6,0),IF(AND($G972="检查版",$H972="中医诊所"),IFERROR(Y972/同类汇总数据!J$7,0),IF(AND($G972="检查版",$H972="口腔诊所"),IFERROR(Y972/同类汇总数据!J$8,0),IF(AND($G972="互联网版",$H972="中西医诊所"),IFERROR(Y972/同类汇总数据!J$9,0),IF(AND($G972="互联网版",$H972="中医诊所"),IFERROR(Y972/同类汇总数据!J$10,0),IF(AND($G972="互联网版",$H972="口腔诊所"),IFERROR(Y972/同类汇总数据!J$11,0))))))))))</f>
        <v>0.106916348648817</v>
      </c>
      <c r="AL972" s="62" t="str">
        <f ca="1" t="shared" si="276"/>
        <v>-</v>
      </c>
      <c r="AM972" s="62" t="str">
        <f t="shared" si="277"/>
        <v>低于同行20%</v>
      </c>
      <c r="AN972" s="5" t="str">
        <f t="shared" si="278"/>
        <v>低于同行20%</v>
      </c>
      <c r="AO972" s="63">
        <f t="shared" si="261"/>
        <v>46103.6556317593</v>
      </c>
      <c r="AP972" s="5" t="str">
        <f t="shared" si="262"/>
        <v/>
      </c>
      <c r="AQ972" s="60">
        <v>45656.6524459144</v>
      </c>
    </row>
    <row r="973" ht="17" spans="1:43">
      <c r="A973" s="5">
        <f t="shared" si="280"/>
        <v>970</v>
      </c>
      <c r="B973" s="55" t="str">
        <f t="shared" si="273"/>
        <v>连续三月交易上升</v>
      </c>
      <c r="C973" s="2" t="str">
        <f t="shared" si="274"/>
        <v/>
      </c>
      <c r="D973" s="56" t="str">
        <f t="shared" si="275"/>
        <v>-</v>
      </c>
      <c r="E973" s="84" t="s">
        <v>2593</v>
      </c>
      <c r="F973" s="58">
        <v>45657.4896455556</v>
      </c>
      <c r="G973" s="59" t="s">
        <v>38</v>
      </c>
      <c r="H973" s="59" t="s">
        <v>39</v>
      </c>
      <c r="I973" s="59" t="s">
        <v>40</v>
      </c>
      <c r="J973" s="59" t="s">
        <v>117</v>
      </c>
      <c r="K973" s="59" t="s">
        <v>2594</v>
      </c>
      <c r="L973" s="59" t="s">
        <v>2595</v>
      </c>
      <c r="M973" s="60">
        <v>46104.3690509259</v>
      </c>
      <c r="N973" s="60">
        <v>46104.3843934606</v>
      </c>
      <c r="O973" s="60">
        <v>46103.8095812963</v>
      </c>
      <c r="P973" s="60">
        <v>46104.3904690857</v>
      </c>
      <c r="Q973" s="60">
        <v>46104.3911927315</v>
      </c>
      <c r="R973" s="59">
        <v>12607.09</v>
      </c>
      <c r="S973" s="59">
        <v>37389.46</v>
      </c>
      <c r="T973" s="59">
        <v>83100.42</v>
      </c>
      <c r="U973" s="59">
        <v>70234.64</v>
      </c>
      <c r="V973" s="59">
        <v>143</v>
      </c>
      <c r="W973" s="59">
        <v>450</v>
      </c>
      <c r="X973" s="59">
        <v>1047</v>
      </c>
      <c r="Y973" s="59">
        <v>901</v>
      </c>
      <c r="Z973" s="59">
        <v>108.2855092593</v>
      </c>
      <c r="AA973" s="59">
        <v>0.9038653761</v>
      </c>
      <c r="AB973" s="59">
        <v>-0.2467581432</v>
      </c>
      <c r="AC973" s="59">
        <v>-0.3312679753</v>
      </c>
      <c r="AD973" s="61">
        <f>IF(AND($G973="正式版",$H973="中西医诊所"),IFERROR(R973/同类汇总数据!C$3,0),IF(AND($G973="正式版",$H973="中医诊所"),IFERROR(R973/同类汇总数据!C$4,0),IF(AND($G973="正式版",$H973="口腔诊所"),IFERROR(R973/同类汇总数据!C$5,0),IF(AND($G973="检查版",$H973="中西医诊所"),IFERROR(R973/同类汇总数据!C$6,0),IF(AND($G973="检查版",$H973="中医诊所"),IFERROR(R973/同类汇总数据!C$7,0),IF(AND($G973="检查版",$H973="口腔诊所"),IFERROR(R973/同类汇总数据!C$8,0),IF(AND($G973="互联网版",$H973="中西医诊所"),IFERROR(R973/同类汇总数据!C$9,0),IF(AND($G973="互联网版",$H973="中医诊所"),IFERROR(R973/同类汇总数据!C$10,0),IF(AND($G973="互联网版",$H973="口腔诊所"),IFERROR(R973/同类汇总数据!C$11,0))))))))))</f>
        <v>1.37756027366802</v>
      </c>
      <c r="AE973" s="61">
        <f>IF(AND($G973="正式版",$H973="中西医诊所"),IFERROR(S973/同类汇总数据!D$3,0),IF(AND($G973="正式版",$H973="中医诊所"),IFERROR(S973/同类汇总数据!D$4,0),IF(AND($G973="正式版",$H973="口腔诊所"),IFERROR(S973/同类汇总数据!D$5,0),IF(AND($G973="检查版",$H973="中西医诊所"),IFERROR(S973/同类汇总数据!D$6,0),IF(AND($G973="检查版",$H973="中医诊所"),IFERROR(S973/同类汇总数据!D$7,0),IF(AND($G973="检查版",$H973="口腔诊所"),IFERROR(S973/同类汇总数据!D$8,0),IF(AND($G973="互联网版",$H973="中西医诊所"),IFERROR(S973/同类汇总数据!D$9,0),IF(AND($G973="互联网版",$H973="中医诊所"),IFERROR(S973/同类汇总数据!D$10,0),IF(AND($G973="互联网版",$H973="口腔诊所"),IFERROR(S973/同类汇总数据!D$11,0))))))))))</f>
        <v>1.02482629969089</v>
      </c>
      <c r="AF973" s="61">
        <f>IF(AND($G973="正式版",$H973="中西医诊所"),IFERROR(T973/同类汇总数据!E$3,0),IF(AND($G973="正式版",$H973="中医诊所"),IFERROR(T973/同类汇总数据!E$4,0),IF(AND($G973="正式版",$H973="口腔诊所"),IFERROR(T973/同类汇总数据!E$5,0),IF(AND($G973="检查版",$H973="中西医诊所"),IFERROR(T973/同类汇总数据!E$6,0),IF(AND($G973="检查版",$H973="中医诊所"),IFERROR(T973/同类汇总数据!E$7,0),IF(AND($G973="检查版",$H973="口腔诊所"),IFERROR(T973/同类汇总数据!E$8,0),IF(AND($G973="互联网版",$H973="中西医诊所"),IFERROR(T973/同类汇总数据!E$9,0),IF(AND($G973="互联网版",$H973="中医诊所"),IFERROR(T973/同类汇总数据!E$10,0),IF(AND($G973="互联网版",$H973="口腔诊所"),IFERROR(T973/同类汇总数据!E$11,0))))))))))</f>
        <v>0.761577254725554</v>
      </c>
      <c r="AG973" s="61">
        <f>IF(AND($G973="正式版",$H973="中西医诊所"),IFERROR(U973/同类汇总数据!F$3,0),IF(AND($G973="正式版",$H973="中医诊所"),IFERROR(U973/同类汇总数据!F$4,0),IF(AND($G973="正式版",$H973="口腔诊所"),IFERROR(U973/同类汇总数据!F$5,0),IF(AND($G973="检查版",$H973="中西医诊所"),IFERROR(U973/同类汇总数据!F$6,0),IF(AND($G973="检查版",$H973="中医诊所"),IFERROR(U973/同类汇总数据!F$7,0),IF(AND($G973="检查版",$H973="口腔诊所"),IFERROR(U973/同类汇总数据!F$8,0),IF(AND($G973="互联网版",$H973="中西医诊所"),IFERROR(U973/同类汇总数据!F$9,0),IF(AND($G973="互联网版",$H973="中医诊所"),IFERROR(U973/同类汇总数据!F$10,0),IF(AND($G973="互联网版",$H973="口腔诊所"),IFERROR(U973/同类汇总数据!F$11,0))))))))))</f>
        <v>0.732196743841781</v>
      </c>
      <c r="AH973" s="61">
        <f>IF(AND($G973="正式版",$H973="中西医诊所"),IFERROR(V973/同类汇总数据!G$3,0),IF(AND($G973="正式版",$H973="中医诊所"),IFERROR(V973/同类汇总数据!G$4,0),IF(AND($G973="正式版",$H973="口腔诊所"),IFERROR(V973/同类汇总数据!G$5,0),IF(AND($G973="检查版",$H973="中西医诊所"),IFERROR(V973/同类汇总数据!G$6,0),IF(AND($G973="检查版",$H973="中医诊所"),IFERROR(V973/同类汇总数据!G$7,0),IF(AND($G973="检查版",$H973="口腔诊所"),IFERROR(V973/同类汇总数据!G$8,0),IF(AND($G973="互联网版",$H973="中西医诊所"),IFERROR(V973/同类汇总数据!G$9,0),IF(AND($G973="互联网版",$H973="中医诊所"),IFERROR(V973/同类汇总数据!G$10,0),IF(AND($G973="互联网版",$H973="口腔诊所"),IFERROR(V973/同类汇总数据!G$11,0))))))))))</f>
        <v>1.50842131578642</v>
      </c>
      <c r="AI973" s="61">
        <f>IF(AND($G973="正式版",$H973="中西医诊所"),IFERROR(W973/同类汇总数据!H$3,0),IF(AND($G973="正式版",$H973="中医诊所"),IFERROR(W973/同类汇总数据!H$4,0),IF(AND($G973="正式版",$H973="口腔诊所"),IFERROR(W973/同类汇总数据!H$5,0),IF(AND($G973="检查版",$H973="中西医诊所"),IFERROR(W973/同类汇总数据!H$6,0),IF(AND($G973="检查版",$H973="中医诊所"),IFERROR(W973/同类汇总数据!H$7,0),IF(AND($G973="检查版",$H973="口腔诊所"),IFERROR(W973/同类汇总数据!H$8,0),IF(AND($G973="互联网版",$H973="中西医诊所"),IFERROR(W973/同类汇总数据!H$9,0),IF(AND($G973="互联网版",$H973="中医诊所"),IFERROR(W973/同类汇总数据!H$10,0),IF(AND($G973="互联网版",$H973="口腔诊所"),IFERROR(W973/同类汇总数据!H$11,0))))))))))</f>
        <v>1.2307510535229</v>
      </c>
      <c r="AJ973" s="61">
        <f>IF(AND($G973="正式版",$H973="中西医诊所"),IFERROR(X973/同类汇总数据!I$3,0),IF(AND($G973="正式版",$H973="中医诊所"),IFERROR(X973/同类汇总数据!I$4,0),IF(AND($G973="正式版",$H973="口腔诊所"),IFERROR(X973/同类汇总数据!I$5,0),IF(AND($G973="检查版",$H973="中西医诊所"),IFERROR(X973/同类汇总数据!I$6,0),IF(AND($G973="检查版",$H973="中医诊所"),IFERROR(X973/同类汇总数据!I$7,0),IF(AND($G973="检查版",$H973="口腔诊所"),IFERROR(X973/同类汇总数据!I$8,0),IF(AND($G973="互联网版",$H973="中西医诊所"),IFERROR(X973/同类汇总数据!I$9,0),IF(AND($G973="互联网版",$H973="中医诊所"),IFERROR(X973/同类汇总数据!I$10,0),IF(AND($G973="互联网版",$H973="口腔诊所"),IFERROR(X973/同类汇总数据!I$11,0))))))))))</f>
        <v>0.925803196169739</v>
      </c>
      <c r="AK973" s="61">
        <f>IF(AND($G973="正式版",$H973="中西医诊所"),IFERROR(Y973/同类汇总数据!J$3,0),IF(AND($G973="正式版",$H973="中医诊所"),IFERROR(Y973/同类汇总数据!J$4,0),IF(AND($G973="正式版",$H973="口腔诊所"),IFERROR(Y973/同类汇总数据!J$5,0),IF(AND($G973="检查版",$H973="中西医诊所"),IFERROR(Y973/同类汇总数据!J$6,0),IF(AND($G973="检查版",$H973="中医诊所"),IFERROR(Y973/同类汇总数据!J$7,0),IF(AND($G973="检查版",$H973="口腔诊所"),IFERROR(Y973/同类汇总数据!J$8,0),IF(AND($G973="互联网版",$H973="中西医诊所"),IFERROR(Y973/同类汇总数据!J$9,0),IF(AND($G973="互联网版",$H973="中医诊所"),IFERROR(Y973/同类汇总数据!J$10,0),IF(AND($G973="互联网版",$H973="口腔诊所"),IFERROR(Y973/同类汇总数据!J$11,0))))))))))</f>
        <v>0.900295608715741</v>
      </c>
      <c r="AL973" s="62" t="str">
        <f ca="1" t="shared" si="276"/>
        <v>-</v>
      </c>
      <c r="AM973" s="62" t="str">
        <f t="shared" si="277"/>
        <v/>
      </c>
      <c r="AN973" s="5" t="str">
        <f t="shared" si="278"/>
        <v>高于同行20%</v>
      </c>
      <c r="AO973" s="63">
        <f t="shared" si="261"/>
        <v>46104.3911927315</v>
      </c>
      <c r="AP973" s="5" t="str">
        <f t="shared" si="262"/>
        <v/>
      </c>
      <c r="AQ973" s="60">
        <v>45656.8467870718</v>
      </c>
    </row>
    <row r="974" ht="17" spans="1:43">
      <c r="A974" s="5">
        <f t="shared" si="280"/>
        <v>971</v>
      </c>
      <c r="B974" s="55" t="str">
        <f t="shared" si="273"/>
        <v>交易波动较大</v>
      </c>
      <c r="C974" s="2" t="str">
        <f t="shared" si="274"/>
        <v/>
      </c>
      <c r="D974" s="56" t="str">
        <f t="shared" si="275"/>
        <v>-</v>
      </c>
      <c r="E974" s="84" t="s">
        <v>2596</v>
      </c>
      <c r="F974" s="58">
        <v>45657.7967116551</v>
      </c>
      <c r="G974" s="59" t="s">
        <v>38</v>
      </c>
      <c r="H974" s="59" t="s">
        <v>63</v>
      </c>
      <c r="I974" s="59" t="s">
        <v>40</v>
      </c>
      <c r="J974" s="59" t="s">
        <v>41</v>
      </c>
      <c r="K974" s="59" t="s">
        <v>2597</v>
      </c>
      <c r="L974" s="59" t="s">
        <v>2598</v>
      </c>
      <c r="M974" s="60">
        <v>46103.4289699074</v>
      </c>
      <c r="N974" s="60">
        <v>46103.4349005208</v>
      </c>
      <c r="O974" s="60">
        <v>46103.4345011574</v>
      </c>
      <c r="P974" s="60">
        <v>45662.4662508449</v>
      </c>
      <c r="Q974" s="60">
        <v>45674.6618914931</v>
      </c>
      <c r="R974" s="59">
        <v>1697</v>
      </c>
      <c r="S974" s="59">
        <v>21175.9</v>
      </c>
      <c r="T974" s="59">
        <v>58711.48</v>
      </c>
      <c r="U974" s="59">
        <v>58317.48</v>
      </c>
      <c r="V974" s="59">
        <v>5</v>
      </c>
      <c r="W974" s="59">
        <v>35</v>
      </c>
      <c r="X974" s="59">
        <v>90</v>
      </c>
      <c r="Y974" s="59">
        <v>87</v>
      </c>
      <c r="Z974" s="85" t="s">
        <v>2599</v>
      </c>
      <c r="AA974" s="59">
        <v>-0.0149177218</v>
      </c>
      <c r="AB974" s="59">
        <v>0.3402693435</v>
      </c>
      <c r="AC974" s="59">
        <v>-0.4212171076</v>
      </c>
      <c r="AD974" s="61">
        <f>IF(AND($G974="正式版",$H974="中西医诊所"),IFERROR(R974/同类汇总数据!C$3,0),IF(AND($G974="正式版",$H974="中医诊所"),IFERROR(R974/同类汇总数据!C$4,0),IF(AND($G974="正式版",$H974="口腔诊所"),IFERROR(R974/同类汇总数据!C$5,0),IF(AND($G974="检查版",$H974="中西医诊所"),IFERROR(R974/同类汇总数据!C$6,0),IF(AND($G974="检查版",$H974="中医诊所"),IFERROR(R974/同类汇总数据!C$7,0),IF(AND($G974="检查版",$H974="口腔诊所"),IFERROR(R974/同类汇总数据!C$8,0),IF(AND($G974="互联网版",$H974="中西医诊所"),IFERROR(R974/同类汇总数据!C$9,0),IF(AND($G974="互联网版",$H974="中医诊所"),IFERROR(R974/同类汇总数据!C$10,0),IF(AND($G974="互联网版",$H974="口腔诊所"),IFERROR(R974/同类汇总数据!C$11,0))))))))))</f>
        <v>0.16974168848826</v>
      </c>
      <c r="AE974" s="61">
        <f>IF(AND($G974="正式版",$H974="中西医诊所"),IFERROR(S974/同类汇总数据!D$3,0),IF(AND($G974="正式版",$H974="中医诊所"),IFERROR(S974/同类汇总数据!D$4,0),IF(AND($G974="正式版",$H974="口腔诊所"),IFERROR(S974/同类汇总数据!D$5,0),IF(AND($G974="检查版",$H974="中西医诊所"),IFERROR(S974/同类汇总数据!D$6,0),IF(AND($G974="检查版",$H974="中医诊所"),IFERROR(S974/同类汇总数据!D$7,0),IF(AND($G974="检查版",$H974="口腔诊所"),IFERROR(S974/同类汇总数据!D$8,0),IF(AND($G974="互联网版",$H974="中西医诊所"),IFERROR(S974/同类汇总数据!D$9,0),IF(AND($G974="互联网版",$H974="中医诊所"),IFERROR(S974/同类汇总数据!D$10,0),IF(AND($G974="互联网版",$H974="口腔诊所"),IFERROR(S974/同类汇总数据!D$11,0))))))))))</f>
        <v>0.487577698545698</v>
      </c>
      <c r="AF974" s="61">
        <f>IF(AND($G974="正式版",$H974="中西医诊所"),IFERROR(T974/同类汇总数据!E$3,0),IF(AND($G974="正式版",$H974="中医诊所"),IFERROR(T974/同类汇总数据!E$4,0),IF(AND($G974="正式版",$H974="口腔诊所"),IFERROR(T974/同类汇总数据!E$5,0),IF(AND($G974="检查版",$H974="中西医诊所"),IFERROR(T974/同类汇总数据!E$6,0),IF(AND($G974="检查版",$H974="中医诊所"),IFERROR(T974/同类汇总数据!E$7,0),IF(AND($G974="检查版",$H974="口腔诊所"),IFERROR(T974/同类汇总数据!E$8,0),IF(AND($G974="互联网版",$H974="中西医诊所"),IFERROR(T974/同类汇总数据!E$9,0),IF(AND($G974="互联网版",$H974="中医诊所"),IFERROR(T974/同类汇总数据!E$10,0),IF(AND($G974="互联网版",$H974="口腔诊所"),IFERROR(T974/同类汇总数据!E$11,0))))))))))</f>
        <v>0.529566963329635</v>
      </c>
      <c r="AG974" s="61">
        <f>IF(AND($G974="正式版",$H974="中西医诊所"),IFERROR(U974/同类汇总数据!F$3,0),IF(AND($G974="正式版",$H974="中医诊所"),IFERROR(U974/同类汇总数据!F$4,0),IF(AND($G974="正式版",$H974="口腔诊所"),IFERROR(U974/同类汇总数据!F$5,0),IF(AND($G974="检查版",$H974="中西医诊所"),IFERROR(U974/同类汇总数据!F$6,0),IF(AND($G974="检查版",$H974="中医诊所"),IFERROR(U974/同类汇总数据!F$7,0),IF(AND($G974="检查版",$H974="口腔诊所"),IFERROR(U974/同类汇总数据!F$8,0),IF(AND($G974="互联网版",$H974="中西医诊所"),IFERROR(U974/同类汇总数据!F$9,0),IF(AND($G974="互联网版",$H974="中医诊所"),IFERROR(U974/同类汇总数据!F$10,0),IF(AND($G974="互联网版",$H974="口腔诊所"),IFERROR(U974/同类汇总数据!F$11,0))))))))))</f>
        <v>0.583770267230897</v>
      </c>
      <c r="AH974" s="61">
        <f>IF(AND($G974="正式版",$H974="中西医诊所"),IFERROR(V974/同类汇总数据!G$3,0),IF(AND($G974="正式版",$H974="中医诊所"),IFERROR(V974/同类汇总数据!G$4,0),IF(AND($G974="正式版",$H974="口腔诊所"),IFERROR(V974/同类汇总数据!G$5,0),IF(AND($G974="检查版",$H974="中西医诊所"),IFERROR(V974/同类汇总数据!G$6,0),IF(AND($G974="检查版",$H974="中医诊所"),IFERROR(V974/同类汇总数据!G$7,0),IF(AND($G974="检查版",$H974="口腔诊所"),IFERROR(V974/同类汇总数据!G$8,0),IF(AND($G974="互联网版",$H974="中西医诊所"),IFERROR(V974/同类汇总数据!G$9,0),IF(AND($G974="互联网版",$H974="中医诊所"),IFERROR(V974/同类汇总数据!G$10,0),IF(AND($G974="互联网版",$H974="口腔诊所"),IFERROR(V974/同类汇总数据!G$11,0))))))))))</f>
        <v>0.37157040516037</v>
      </c>
      <c r="AI974" s="61">
        <f>IF(AND($G974="正式版",$H974="中西医诊所"),IFERROR(W974/同类汇总数据!H$3,0),IF(AND($G974="正式版",$H974="中医诊所"),IFERROR(W974/同类汇总数据!H$4,0),IF(AND($G974="正式版",$H974="口腔诊所"),IFERROR(W974/同类汇总数据!H$5,0),IF(AND($G974="检查版",$H974="中西医诊所"),IFERROR(W974/同类汇总数据!H$6,0),IF(AND($G974="检查版",$H974="中医诊所"),IFERROR(W974/同类汇总数据!H$7,0),IF(AND($G974="检查版",$H974="口腔诊所"),IFERROR(W974/同类汇总数据!H$8,0),IF(AND($G974="互联网版",$H974="中西医诊所"),IFERROR(W974/同类汇总数据!H$9,0),IF(AND($G974="互联网版",$H974="中医诊所"),IFERROR(W974/同类汇总数据!H$10,0),IF(AND($G974="互联网版",$H974="口腔诊所"),IFERROR(W974/同类汇总数据!H$11,0))))))))))</f>
        <v>0.616345843979974</v>
      </c>
      <c r="AJ974" s="61">
        <f>IF(AND($G974="正式版",$H974="中西医诊所"),IFERROR(X974/同类汇总数据!I$3,0),IF(AND($G974="正式版",$H974="中医诊所"),IFERROR(X974/同类汇总数据!I$4,0),IF(AND($G974="正式版",$H974="口腔诊所"),IFERROR(X974/同类汇总数据!I$5,0),IF(AND($G974="检查版",$H974="中西医诊所"),IFERROR(X974/同类汇总数据!I$6,0),IF(AND($G974="检查版",$H974="中医诊所"),IFERROR(X974/同类汇总数据!I$7,0),IF(AND($G974="检查版",$H974="口腔诊所"),IFERROR(X974/同类汇总数据!I$8,0),IF(AND($G974="互联网版",$H974="中西医诊所"),IFERROR(X974/同类汇总数据!I$9,0),IF(AND($G974="互联网版",$H974="中医诊所"),IFERROR(X974/同类汇总数据!I$10,0),IF(AND($G974="互联网版",$H974="口腔诊所"),IFERROR(X974/同类汇总数据!I$11,0))))))))))</f>
        <v>0.609997865007472</v>
      </c>
      <c r="AK974" s="61">
        <f>IF(AND($G974="正式版",$H974="中西医诊所"),IFERROR(Y974/同类汇总数据!J$3,0),IF(AND($G974="正式版",$H974="中医诊所"),IFERROR(Y974/同类汇总数据!J$4,0),IF(AND($G974="正式版",$H974="口腔诊所"),IFERROR(Y974/同类汇总数据!J$5,0),IF(AND($G974="检查版",$H974="中西医诊所"),IFERROR(Y974/同类汇总数据!J$6,0),IF(AND($G974="检查版",$H974="中医诊所"),IFERROR(Y974/同类汇总数据!J$7,0),IF(AND($G974="检查版",$H974="口腔诊所"),IFERROR(Y974/同类汇总数据!J$8,0),IF(AND($G974="互联网版",$H974="中西医诊所"),IFERROR(Y974/同类汇总数据!J$9,0),IF(AND($G974="互联网版",$H974="中医诊所"),IFERROR(Y974/同类汇总数据!J$10,0),IF(AND($G974="互联网版",$H974="口腔诊所"),IFERROR(Y974/同类汇总数据!J$11,0))))))))))</f>
        <v>0.655085458533467</v>
      </c>
      <c r="AL974" s="62" t="str">
        <f ca="1" t="shared" si="276"/>
        <v>-</v>
      </c>
      <c r="AM974" s="62" t="str">
        <f t="shared" si="277"/>
        <v>低于同行50%</v>
      </c>
      <c r="AN974" s="5" t="str">
        <f t="shared" si="278"/>
        <v/>
      </c>
      <c r="AO974" s="63">
        <f t="shared" ref="AO974:AO1037" si="281">MAX(IF(M974&lt;&gt;"",M974,0),IF(N974&lt;&gt;"",N974,0),IF(O974&lt;&gt;"",O974,0),IF(P974&lt;&gt;"",P974,0),IF(Q974&lt;&gt;"",Q974,0))</f>
        <v>46103.4349005208</v>
      </c>
      <c r="AP974" s="5" t="str">
        <f t="shared" ref="AP974:AP1037" si="282">IF(AND(DATEDIF(AQ974,$B$1,"d")&lt;=14,DATEDIF(N974,$B$1,"d")&gt;14),"未支付","")</f>
        <v/>
      </c>
      <c r="AQ974" s="60">
        <v>45656.8502650463</v>
      </c>
    </row>
    <row r="975" ht="17" spans="1:43">
      <c r="A975" s="5">
        <f t="shared" si="280"/>
        <v>972</v>
      </c>
      <c r="B975" s="55" t="str">
        <f t="shared" si="273"/>
        <v>无交易</v>
      </c>
      <c r="C975" s="2" t="str">
        <f t="shared" si="274"/>
        <v/>
      </c>
      <c r="D975" s="56" t="str">
        <f t="shared" si="275"/>
        <v>可能流失</v>
      </c>
      <c r="E975" s="84" t="s">
        <v>2600</v>
      </c>
      <c r="F975" s="58">
        <v>45657.7980614699</v>
      </c>
      <c r="G975" s="59" t="s">
        <v>38</v>
      </c>
      <c r="H975" s="59" t="s">
        <v>63</v>
      </c>
      <c r="I975" s="59" t="s">
        <v>40</v>
      </c>
      <c r="J975" s="59" t="s">
        <v>45</v>
      </c>
      <c r="K975" s="59" t="s">
        <v>2601</v>
      </c>
      <c r="L975" s="59"/>
      <c r="M975" s="60">
        <v>46094.7138078704</v>
      </c>
      <c r="N975" s="60">
        <v>46084.5721091551</v>
      </c>
      <c r="O975" s="60">
        <v>45801.4087154977</v>
      </c>
      <c r="P975" s="60">
        <v>46060.4141734722</v>
      </c>
      <c r="Q975" s="60">
        <v>46060.4198569329</v>
      </c>
      <c r="R975" s="59"/>
      <c r="S975" s="59">
        <v>0</v>
      </c>
      <c r="T975" s="59">
        <v>2719</v>
      </c>
      <c r="U975" s="59">
        <v>0</v>
      </c>
      <c r="V975" s="59"/>
      <c r="W975" s="59">
        <v>2</v>
      </c>
      <c r="X975" s="59">
        <v>7</v>
      </c>
      <c r="Y975" s="59">
        <v>2</v>
      </c>
      <c r="Z975" s="59"/>
      <c r="AA975" s="59"/>
      <c r="AB975" s="59"/>
      <c r="AC975" s="59">
        <v>-0.5598614349</v>
      </c>
      <c r="AD975" s="61">
        <f>IF(AND($G975="正式版",$H975="中西医诊所"),IFERROR(R975/同类汇总数据!C$3,0),IF(AND($G975="正式版",$H975="中医诊所"),IFERROR(R975/同类汇总数据!C$4,0),IF(AND($G975="正式版",$H975="口腔诊所"),IFERROR(R975/同类汇总数据!C$5,0),IF(AND($G975="检查版",$H975="中西医诊所"),IFERROR(R975/同类汇总数据!C$6,0),IF(AND($G975="检查版",$H975="中医诊所"),IFERROR(R975/同类汇总数据!C$7,0),IF(AND($G975="检查版",$H975="口腔诊所"),IFERROR(R975/同类汇总数据!C$8,0),IF(AND($G975="互联网版",$H975="中西医诊所"),IFERROR(R975/同类汇总数据!C$9,0),IF(AND($G975="互联网版",$H975="中医诊所"),IFERROR(R975/同类汇总数据!C$10,0),IF(AND($G975="互联网版",$H975="口腔诊所"),IFERROR(R975/同类汇总数据!C$11,0))))))))))</f>
        <v>0</v>
      </c>
      <c r="AE975" s="61">
        <f>IF(AND($G975="正式版",$H975="中西医诊所"),IFERROR(S975/同类汇总数据!D$3,0),IF(AND($G975="正式版",$H975="中医诊所"),IFERROR(S975/同类汇总数据!D$4,0),IF(AND($G975="正式版",$H975="口腔诊所"),IFERROR(S975/同类汇总数据!D$5,0),IF(AND($G975="检查版",$H975="中西医诊所"),IFERROR(S975/同类汇总数据!D$6,0),IF(AND($G975="检查版",$H975="中医诊所"),IFERROR(S975/同类汇总数据!D$7,0),IF(AND($G975="检查版",$H975="口腔诊所"),IFERROR(S975/同类汇总数据!D$8,0),IF(AND($G975="互联网版",$H975="中西医诊所"),IFERROR(S975/同类汇总数据!D$9,0),IF(AND($G975="互联网版",$H975="中医诊所"),IFERROR(S975/同类汇总数据!D$10,0),IF(AND($G975="互联网版",$H975="口腔诊所"),IFERROR(S975/同类汇总数据!D$11,0))))))))))</f>
        <v>0</v>
      </c>
      <c r="AF975" s="61">
        <f>IF(AND($G975="正式版",$H975="中西医诊所"),IFERROR(T975/同类汇总数据!E$3,0),IF(AND($G975="正式版",$H975="中医诊所"),IFERROR(T975/同类汇总数据!E$4,0),IF(AND($G975="正式版",$H975="口腔诊所"),IFERROR(T975/同类汇总数据!E$5,0),IF(AND($G975="检查版",$H975="中西医诊所"),IFERROR(T975/同类汇总数据!E$6,0),IF(AND($G975="检查版",$H975="中医诊所"),IFERROR(T975/同类汇总数据!E$7,0),IF(AND($G975="检查版",$H975="口腔诊所"),IFERROR(T975/同类汇总数据!E$8,0),IF(AND($G975="互联网版",$H975="中西医诊所"),IFERROR(T975/同类汇总数据!E$9,0),IF(AND($G975="互联网版",$H975="中医诊所"),IFERROR(T975/同类汇总数据!E$10,0),IF(AND($G975="互联网版",$H975="口腔诊所"),IFERROR(T975/同类汇总数据!E$11,0))))))))))</f>
        <v>0.0245248897369523</v>
      </c>
      <c r="AG975" s="61">
        <f>IF(AND($G975="正式版",$H975="中西医诊所"),IFERROR(U975/同类汇总数据!F$3,0),IF(AND($G975="正式版",$H975="中医诊所"),IFERROR(U975/同类汇总数据!F$4,0),IF(AND($G975="正式版",$H975="口腔诊所"),IFERROR(U975/同类汇总数据!F$5,0),IF(AND($G975="检查版",$H975="中西医诊所"),IFERROR(U975/同类汇总数据!F$6,0),IF(AND($G975="检查版",$H975="中医诊所"),IFERROR(U975/同类汇总数据!F$7,0),IF(AND($G975="检查版",$H975="口腔诊所"),IFERROR(U975/同类汇总数据!F$8,0),IF(AND($G975="互联网版",$H975="中西医诊所"),IFERROR(U975/同类汇总数据!F$9,0),IF(AND($G975="互联网版",$H975="中医诊所"),IFERROR(U975/同类汇总数据!F$10,0),IF(AND($G975="互联网版",$H975="口腔诊所"),IFERROR(U975/同类汇总数据!F$11,0))))))))))</f>
        <v>0</v>
      </c>
      <c r="AH975" s="61">
        <f>IF(AND($G975="正式版",$H975="中西医诊所"),IFERROR(V975/同类汇总数据!G$3,0),IF(AND($G975="正式版",$H975="中医诊所"),IFERROR(V975/同类汇总数据!G$4,0),IF(AND($G975="正式版",$H975="口腔诊所"),IFERROR(V975/同类汇总数据!G$5,0),IF(AND($G975="检查版",$H975="中西医诊所"),IFERROR(V975/同类汇总数据!G$6,0),IF(AND($G975="检查版",$H975="中医诊所"),IFERROR(V975/同类汇总数据!G$7,0),IF(AND($G975="检查版",$H975="口腔诊所"),IFERROR(V975/同类汇总数据!G$8,0),IF(AND($G975="互联网版",$H975="中西医诊所"),IFERROR(V975/同类汇总数据!G$9,0),IF(AND($G975="互联网版",$H975="中医诊所"),IFERROR(V975/同类汇总数据!G$10,0),IF(AND($G975="互联网版",$H975="口腔诊所"),IFERROR(V975/同类汇总数据!G$11,0))))))))))</f>
        <v>0</v>
      </c>
      <c r="AI975" s="61">
        <f>IF(AND($G975="正式版",$H975="中西医诊所"),IFERROR(W975/同类汇总数据!H$3,0),IF(AND($G975="正式版",$H975="中医诊所"),IFERROR(W975/同类汇总数据!H$4,0),IF(AND($G975="正式版",$H975="口腔诊所"),IFERROR(W975/同类汇总数据!H$5,0),IF(AND($G975="检查版",$H975="中西医诊所"),IFERROR(W975/同类汇总数据!H$6,0),IF(AND($G975="检查版",$H975="中医诊所"),IFERROR(W975/同类汇总数据!H$7,0),IF(AND($G975="检查版",$H975="口腔诊所"),IFERROR(W975/同类汇总数据!H$8,0),IF(AND($G975="互联网版",$H975="中西医诊所"),IFERROR(W975/同类汇总数据!H$9,0),IF(AND($G975="互联网版",$H975="中医诊所"),IFERROR(W975/同类汇总数据!H$10,0),IF(AND($G975="互联网版",$H975="口腔诊所"),IFERROR(W975/同类汇总数据!H$11,0))))))))))</f>
        <v>0.0352197625131414</v>
      </c>
      <c r="AJ975" s="61">
        <f>IF(AND($G975="正式版",$H975="中西医诊所"),IFERROR(X975/同类汇总数据!I$3,0),IF(AND($G975="正式版",$H975="中医诊所"),IFERROR(X975/同类汇总数据!I$4,0),IF(AND($G975="正式版",$H975="口腔诊所"),IFERROR(X975/同类汇总数据!I$5,0),IF(AND($G975="检查版",$H975="中西医诊所"),IFERROR(X975/同类汇总数据!I$6,0),IF(AND($G975="检查版",$H975="中医诊所"),IFERROR(X975/同类汇总数据!I$7,0),IF(AND($G975="检查版",$H975="口腔诊所"),IFERROR(X975/同类汇总数据!I$8,0),IF(AND($G975="互联网版",$H975="中西医诊所"),IFERROR(X975/同类汇总数据!I$9,0),IF(AND($G975="互联网版",$H975="中医诊所"),IFERROR(X975/同类汇总数据!I$10,0),IF(AND($G975="互联网版",$H975="口腔诊所"),IFERROR(X975/同类汇总数据!I$11,0))))))))))</f>
        <v>0.0474442783894701</v>
      </c>
      <c r="AK975" s="61">
        <f>IF(AND($G975="正式版",$H975="中西医诊所"),IFERROR(Y975/同类汇总数据!J$3,0),IF(AND($G975="正式版",$H975="中医诊所"),IFERROR(Y975/同类汇总数据!J$4,0),IF(AND($G975="正式版",$H975="口腔诊所"),IFERROR(Y975/同类汇总数据!J$5,0),IF(AND($G975="检查版",$H975="中西医诊所"),IFERROR(Y975/同类汇总数据!J$6,0),IF(AND($G975="检查版",$H975="中医诊所"),IFERROR(Y975/同类汇总数据!J$7,0),IF(AND($G975="检查版",$H975="口腔诊所"),IFERROR(Y975/同类汇总数据!J$8,0),IF(AND($G975="互联网版",$H975="中西医诊所"),IFERROR(Y975/同类汇总数据!J$9,0),IF(AND($G975="互联网版",$H975="中医诊所"),IFERROR(Y975/同类汇总数据!J$10,0),IF(AND($G975="互联网版",$H975="口腔诊所"),IFERROR(Y975/同类汇总数据!J$11,0))))))))))</f>
        <v>0.0150594358283556</v>
      </c>
      <c r="AL975" s="62" t="str">
        <f ca="1" t="shared" si="276"/>
        <v>最近一周未操作</v>
      </c>
      <c r="AM975" s="62" t="str">
        <f t="shared" si="277"/>
        <v>低于同行20%</v>
      </c>
      <c r="AN975" s="5" t="str">
        <f t="shared" si="278"/>
        <v>低于同行20%</v>
      </c>
      <c r="AO975" s="63">
        <f t="shared" si="281"/>
        <v>46094.7138078704</v>
      </c>
      <c r="AP975" s="5" t="str">
        <f t="shared" si="282"/>
        <v/>
      </c>
      <c r="AQ975" s="60">
        <v>45656.8516017593</v>
      </c>
    </row>
    <row r="976" ht="17" spans="1:43">
      <c r="A976" s="5">
        <f t="shared" si="280"/>
        <v>973</v>
      </c>
      <c r="B976" s="55" t="str">
        <f t="shared" si="273"/>
        <v>无交易</v>
      </c>
      <c r="C976" s="2" t="str">
        <f t="shared" si="274"/>
        <v/>
      </c>
      <c r="D976" s="56" t="str">
        <f t="shared" si="275"/>
        <v>流失</v>
      </c>
      <c r="E976" s="84" t="s">
        <v>2602</v>
      </c>
      <c r="F976" s="58">
        <v>45659.7535039005</v>
      </c>
      <c r="G976" s="59" t="s">
        <v>1389</v>
      </c>
      <c r="H976" s="59" t="s">
        <v>39</v>
      </c>
      <c r="I976" s="59" t="s">
        <v>1968</v>
      </c>
      <c r="J976" s="59" t="s">
        <v>1969</v>
      </c>
      <c r="K976" s="59" t="s">
        <v>2603</v>
      </c>
      <c r="L976" s="59" t="s">
        <v>2604</v>
      </c>
      <c r="M976" s="60">
        <v>45996.7274652778</v>
      </c>
      <c r="N976" s="60"/>
      <c r="O976" s="60"/>
      <c r="P976" s="60"/>
      <c r="Q976" s="60"/>
      <c r="R976" s="59"/>
      <c r="S976" s="59"/>
      <c r="T976" s="59"/>
      <c r="U976" s="59"/>
      <c r="V976" s="59"/>
      <c r="W976" s="59"/>
      <c r="X976" s="59"/>
      <c r="Y976" s="59"/>
      <c r="Z976" s="59"/>
      <c r="AA976" s="59"/>
      <c r="AB976" s="59"/>
      <c r="AC976" s="59"/>
      <c r="AD976" s="61">
        <f>IF(AND($G976="正式版",$H976="中西医诊所"),IFERROR(R976/同类汇总数据!C$3,0),IF(AND($G976="正式版",$H976="中医诊所"),IFERROR(R976/同类汇总数据!C$4,0),IF(AND($G976="正式版",$H976="口腔诊所"),IFERROR(R976/同类汇总数据!C$5,0),IF(AND($G976="检查版",$H976="中西医诊所"),IFERROR(R976/同类汇总数据!C$6,0),IF(AND($G976="检查版",$H976="中医诊所"),IFERROR(R976/同类汇总数据!C$7,0),IF(AND($G976="检查版",$H976="口腔诊所"),IFERROR(R976/同类汇总数据!C$8,0),IF(AND($G976="互联网版",$H976="中西医诊所"),IFERROR(R976/同类汇总数据!C$9,0),IF(AND($G976="互联网版",$H976="中医诊所"),IFERROR(R976/同类汇总数据!C$10,0),IF(AND($G976="互联网版",$H976="口腔诊所"),IFERROR(R976/同类汇总数据!C$11,0))))))))))</f>
        <v>0</v>
      </c>
      <c r="AE976" s="61">
        <f>IF(AND($G976="正式版",$H976="中西医诊所"),IFERROR(S976/同类汇总数据!D$3,0),IF(AND($G976="正式版",$H976="中医诊所"),IFERROR(S976/同类汇总数据!D$4,0),IF(AND($G976="正式版",$H976="口腔诊所"),IFERROR(S976/同类汇总数据!D$5,0),IF(AND($G976="检查版",$H976="中西医诊所"),IFERROR(S976/同类汇总数据!D$6,0),IF(AND($G976="检查版",$H976="中医诊所"),IFERROR(S976/同类汇总数据!D$7,0),IF(AND($G976="检查版",$H976="口腔诊所"),IFERROR(S976/同类汇总数据!D$8,0),IF(AND($G976="互联网版",$H976="中西医诊所"),IFERROR(S976/同类汇总数据!D$9,0),IF(AND($G976="互联网版",$H976="中医诊所"),IFERROR(S976/同类汇总数据!D$10,0),IF(AND($G976="互联网版",$H976="口腔诊所"),IFERROR(S976/同类汇总数据!D$11,0))))))))))</f>
        <v>0</v>
      </c>
      <c r="AF976" s="61">
        <f>IF(AND($G976="正式版",$H976="中西医诊所"),IFERROR(T976/同类汇总数据!E$3,0),IF(AND($G976="正式版",$H976="中医诊所"),IFERROR(T976/同类汇总数据!E$4,0),IF(AND($G976="正式版",$H976="口腔诊所"),IFERROR(T976/同类汇总数据!E$5,0),IF(AND($G976="检查版",$H976="中西医诊所"),IFERROR(T976/同类汇总数据!E$6,0),IF(AND($G976="检查版",$H976="中医诊所"),IFERROR(T976/同类汇总数据!E$7,0),IF(AND($G976="检查版",$H976="口腔诊所"),IFERROR(T976/同类汇总数据!E$8,0),IF(AND($G976="互联网版",$H976="中西医诊所"),IFERROR(T976/同类汇总数据!E$9,0),IF(AND($G976="互联网版",$H976="中医诊所"),IFERROR(T976/同类汇总数据!E$10,0),IF(AND($G976="互联网版",$H976="口腔诊所"),IFERROR(T976/同类汇总数据!E$11,0))))))))))</f>
        <v>0</v>
      </c>
      <c r="AG976" s="61">
        <f>IF(AND($G976="正式版",$H976="中西医诊所"),IFERROR(U976/同类汇总数据!F$3,0),IF(AND($G976="正式版",$H976="中医诊所"),IFERROR(U976/同类汇总数据!F$4,0),IF(AND($G976="正式版",$H976="口腔诊所"),IFERROR(U976/同类汇总数据!F$5,0),IF(AND($G976="检查版",$H976="中西医诊所"),IFERROR(U976/同类汇总数据!F$6,0),IF(AND($G976="检查版",$H976="中医诊所"),IFERROR(U976/同类汇总数据!F$7,0),IF(AND($G976="检查版",$H976="口腔诊所"),IFERROR(U976/同类汇总数据!F$8,0),IF(AND($G976="互联网版",$H976="中西医诊所"),IFERROR(U976/同类汇总数据!F$9,0),IF(AND($G976="互联网版",$H976="中医诊所"),IFERROR(U976/同类汇总数据!F$10,0),IF(AND($G976="互联网版",$H976="口腔诊所"),IFERROR(U976/同类汇总数据!F$11,0))))))))))</f>
        <v>0</v>
      </c>
      <c r="AH976" s="61">
        <f>IF(AND($G976="正式版",$H976="中西医诊所"),IFERROR(V976/同类汇总数据!G$3,0),IF(AND($G976="正式版",$H976="中医诊所"),IFERROR(V976/同类汇总数据!G$4,0),IF(AND($G976="正式版",$H976="口腔诊所"),IFERROR(V976/同类汇总数据!G$5,0),IF(AND($G976="检查版",$H976="中西医诊所"),IFERROR(V976/同类汇总数据!G$6,0),IF(AND($G976="检查版",$H976="中医诊所"),IFERROR(V976/同类汇总数据!G$7,0),IF(AND($G976="检查版",$H976="口腔诊所"),IFERROR(V976/同类汇总数据!G$8,0),IF(AND($G976="互联网版",$H976="中西医诊所"),IFERROR(V976/同类汇总数据!G$9,0),IF(AND($G976="互联网版",$H976="中医诊所"),IFERROR(V976/同类汇总数据!G$10,0),IF(AND($G976="互联网版",$H976="口腔诊所"),IFERROR(V976/同类汇总数据!G$11,0))))))))))</f>
        <v>0</v>
      </c>
      <c r="AI976" s="61">
        <f>IF(AND($G976="正式版",$H976="中西医诊所"),IFERROR(W976/同类汇总数据!H$3,0),IF(AND($G976="正式版",$H976="中医诊所"),IFERROR(W976/同类汇总数据!H$4,0),IF(AND($G976="正式版",$H976="口腔诊所"),IFERROR(W976/同类汇总数据!H$5,0),IF(AND($G976="检查版",$H976="中西医诊所"),IFERROR(W976/同类汇总数据!H$6,0),IF(AND($G976="检查版",$H976="中医诊所"),IFERROR(W976/同类汇总数据!H$7,0),IF(AND($G976="检查版",$H976="口腔诊所"),IFERROR(W976/同类汇总数据!H$8,0),IF(AND($G976="互联网版",$H976="中西医诊所"),IFERROR(W976/同类汇总数据!H$9,0),IF(AND($G976="互联网版",$H976="中医诊所"),IFERROR(W976/同类汇总数据!H$10,0),IF(AND($G976="互联网版",$H976="口腔诊所"),IFERROR(W976/同类汇总数据!H$11,0))))))))))</f>
        <v>0</v>
      </c>
      <c r="AJ976" s="61">
        <f>IF(AND($G976="正式版",$H976="中西医诊所"),IFERROR(X976/同类汇总数据!I$3,0),IF(AND($G976="正式版",$H976="中医诊所"),IFERROR(X976/同类汇总数据!I$4,0),IF(AND($G976="正式版",$H976="口腔诊所"),IFERROR(X976/同类汇总数据!I$5,0),IF(AND($G976="检查版",$H976="中西医诊所"),IFERROR(X976/同类汇总数据!I$6,0),IF(AND($G976="检查版",$H976="中医诊所"),IFERROR(X976/同类汇总数据!I$7,0),IF(AND($G976="检查版",$H976="口腔诊所"),IFERROR(X976/同类汇总数据!I$8,0),IF(AND($G976="互联网版",$H976="中西医诊所"),IFERROR(X976/同类汇总数据!I$9,0),IF(AND($G976="互联网版",$H976="中医诊所"),IFERROR(X976/同类汇总数据!I$10,0),IF(AND($G976="互联网版",$H976="口腔诊所"),IFERROR(X976/同类汇总数据!I$11,0))))))))))</f>
        <v>0</v>
      </c>
      <c r="AK976" s="61">
        <f>IF(AND($G976="正式版",$H976="中西医诊所"),IFERROR(Y976/同类汇总数据!J$3,0),IF(AND($G976="正式版",$H976="中医诊所"),IFERROR(Y976/同类汇总数据!J$4,0),IF(AND($G976="正式版",$H976="口腔诊所"),IFERROR(Y976/同类汇总数据!J$5,0),IF(AND($G976="检查版",$H976="中西医诊所"),IFERROR(Y976/同类汇总数据!J$6,0),IF(AND($G976="检查版",$H976="中医诊所"),IFERROR(Y976/同类汇总数据!J$7,0),IF(AND($G976="检查版",$H976="口腔诊所"),IFERROR(Y976/同类汇总数据!J$8,0),IF(AND($G976="互联网版",$H976="中西医诊所"),IFERROR(Y976/同类汇总数据!J$9,0),IF(AND($G976="互联网版",$H976="中医诊所"),IFERROR(Y976/同类汇总数据!J$10,0),IF(AND($G976="互联网版",$H976="口腔诊所"),IFERROR(Y976/同类汇总数据!J$11,0))))))))))</f>
        <v>0</v>
      </c>
      <c r="AL976" s="62" t="str">
        <f ca="1" t="shared" si="276"/>
        <v>今年内未操作</v>
      </c>
      <c r="AM976" s="62" t="str">
        <f t="shared" si="277"/>
        <v>低于同行20%</v>
      </c>
      <c r="AN976" s="5" t="str">
        <f t="shared" si="278"/>
        <v>低于同行20%</v>
      </c>
      <c r="AO976" s="63">
        <f t="shared" si="281"/>
        <v>45996.7274652778</v>
      </c>
      <c r="AP976" s="5" t="str">
        <f t="shared" si="282"/>
        <v/>
      </c>
      <c r="AQ976" s="60">
        <v>45656.8542172685</v>
      </c>
    </row>
    <row r="977" ht="17" spans="1:43">
      <c r="A977" s="5">
        <f t="shared" si="280"/>
        <v>974</v>
      </c>
      <c r="B977" s="55" t="str">
        <f t="shared" si="273"/>
        <v>交易波动较大</v>
      </c>
      <c r="C977" s="2" t="str">
        <f t="shared" si="274"/>
        <v/>
      </c>
      <c r="D977" s="56" t="str">
        <f t="shared" si="275"/>
        <v>-</v>
      </c>
      <c r="E977" s="84" t="s">
        <v>2605</v>
      </c>
      <c r="F977" s="58">
        <v>45659.800189375</v>
      </c>
      <c r="G977" s="59" t="s">
        <v>38</v>
      </c>
      <c r="H977" s="59" t="s">
        <v>39</v>
      </c>
      <c r="I977" s="59" t="s">
        <v>40</v>
      </c>
      <c r="J977" s="59" t="s">
        <v>149</v>
      </c>
      <c r="K977" s="59" t="s">
        <v>2606</v>
      </c>
      <c r="L977" s="59"/>
      <c r="M977" s="60">
        <v>46103.4353819444</v>
      </c>
      <c r="N977" s="60">
        <v>46103.8469172917</v>
      </c>
      <c r="O977" s="60">
        <v>46103.829591956</v>
      </c>
      <c r="P977" s="60">
        <v>46102.8365520833</v>
      </c>
      <c r="Q977" s="60">
        <v>46103.8469262616</v>
      </c>
      <c r="R977" s="59">
        <v>4649.35</v>
      </c>
      <c r="S977" s="59">
        <v>16484.82</v>
      </c>
      <c r="T977" s="59">
        <v>47803.49</v>
      </c>
      <c r="U977" s="59">
        <v>42483.49</v>
      </c>
      <c r="V977" s="59">
        <v>68</v>
      </c>
      <c r="W977" s="59">
        <v>244</v>
      </c>
      <c r="X977" s="59">
        <v>741</v>
      </c>
      <c r="Y977" s="59">
        <v>650</v>
      </c>
      <c r="Z977" s="59">
        <v>125.3200294985</v>
      </c>
      <c r="AA977" s="59">
        <v>0.1918833915</v>
      </c>
      <c r="AB977" s="59">
        <v>-0.2091101381</v>
      </c>
      <c r="AC977" s="59">
        <v>-0.23217926</v>
      </c>
      <c r="AD977" s="61">
        <f>IF(AND($G977="正式版",$H977="中西医诊所"),IFERROR(R977/同类汇总数据!C$3,0),IF(AND($G977="正式版",$H977="中医诊所"),IFERROR(R977/同类汇总数据!C$4,0),IF(AND($G977="正式版",$H977="口腔诊所"),IFERROR(R977/同类汇总数据!C$5,0),IF(AND($G977="检查版",$H977="中西医诊所"),IFERROR(R977/同类汇总数据!C$6,0),IF(AND($G977="检查版",$H977="中医诊所"),IFERROR(R977/同类汇总数据!C$7,0),IF(AND($G977="检查版",$H977="口腔诊所"),IFERROR(R977/同类汇总数据!C$8,0),IF(AND($G977="互联网版",$H977="中西医诊所"),IFERROR(R977/同类汇总数据!C$9,0),IF(AND($G977="互联网版",$H977="中医诊所"),IFERROR(R977/同类汇总数据!C$10,0),IF(AND($G977="互联网版",$H977="口腔诊所"),IFERROR(R977/同类汇总数据!C$11,0))))))))))</f>
        <v>0.50802840769586</v>
      </c>
      <c r="AE977" s="61">
        <f>IF(AND($G977="正式版",$H977="中西医诊所"),IFERROR(S977/同类汇总数据!D$3,0),IF(AND($G977="正式版",$H977="中医诊所"),IFERROR(S977/同类汇总数据!D$4,0),IF(AND($G977="正式版",$H977="口腔诊所"),IFERROR(S977/同类汇总数据!D$5,0),IF(AND($G977="检查版",$H977="中西医诊所"),IFERROR(S977/同类汇总数据!D$6,0),IF(AND($G977="检查版",$H977="中医诊所"),IFERROR(S977/同类汇总数据!D$7,0),IF(AND($G977="检查版",$H977="口腔诊所"),IFERROR(S977/同类汇总数据!D$8,0),IF(AND($G977="互联网版",$H977="中西医诊所"),IFERROR(S977/同类汇总数据!D$9,0),IF(AND($G977="互联网版",$H977="中医诊所"),IFERROR(S977/同类汇总数据!D$10,0),IF(AND($G977="互联网版",$H977="口腔诊所"),IFERROR(S977/同类汇总数据!D$11,0))))))))))</f>
        <v>0.451840627857967</v>
      </c>
      <c r="AF977" s="61">
        <f>IF(AND($G977="正式版",$H977="中西医诊所"),IFERROR(T977/同类汇总数据!E$3,0),IF(AND($G977="正式版",$H977="中医诊所"),IFERROR(T977/同类汇总数据!E$4,0),IF(AND($G977="正式版",$H977="口腔诊所"),IFERROR(T977/同类汇总数据!E$5,0),IF(AND($G977="检查版",$H977="中西医诊所"),IFERROR(T977/同类汇总数据!E$6,0),IF(AND($G977="检查版",$H977="中医诊所"),IFERROR(T977/同类汇总数据!E$7,0),IF(AND($G977="检查版",$H977="口腔诊所"),IFERROR(T977/同类汇总数据!E$8,0),IF(AND($G977="互联网版",$H977="中西医诊所"),IFERROR(T977/同类汇总数据!E$9,0),IF(AND($G977="互联网版",$H977="中医诊所"),IFERROR(T977/同类汇总数据!E$10,0),IF(AND($G977="互联网版",$H977="口腔诊所"),IFERROR(T977/同类汇总数据!E$11,0))))))))))</f>
        <v>0.438097071958246</v>
      </c>
      <c r="AG977" s="61">
        <f>IF(AND($G977="正式版",$H977="中西医诊所"),IFERROR(U977/同类汇总数据!F$3,0),IF(AND($G977="正式版",$H977="中医诊所"),IFERROR(U977/同类汇总数据!F$4,0),IF(AND($G977="正式版",$H977="口腔诊所"),IFERROR(U977/同类汇总数据!F$5,0),IF(AND($G977="检查版",$H977="中西医诊所"),IFERROR(U977/同类汇总数据!F$6,0),IF(AND($G977="检查版",$H977="中医诊所"),IFERROR(U977/同类汇总数据!F$7,0),IF(AND($G977="检查版",$H977="口腔诊所"),IFERROR(U977/同类汇总数据!F$8,0),IF(AND($G977="互联网版",$H977="中西医诊所"),IFERROR(U977/同类汇总数据!F$9,0),IF(AND($G977="互联网版",$H977="中医诊所"),IFERROR(U977/同类汇总数据!F$10,0),IF(AND($G977="互联网版",$H977="口腔诊所"),IFERROR(U977/同类汇总数据!F$11,0))))))))))</f>
        <v>0.442890759389311</v>
      </c>
      <c r="AH977" s="61">
        <f>IF(AND($G977="正式版",$H977="中西医诊所"),IFERROR(V977/同类汇总数据!G$3,0),IF(AND($G977="正式版",$H977="中医诊所"),IFERROR(V977/同类汇总数据!G$4,0),IF(AND($G977="正式版",$H977="口腔诊所"),IFERROR(V977/同类汇总数据!G$5,0),IF(AND($G977="检查版",$H977="中西医诊所"),IFERROR(V977/同类汇总数据!G$6,0),IF(AND($G977="检查版",$H977="中医诊所"),IFERROR(V977/同类汇总数据!G$7,0),IF(AND($G977="检查版",$H977="口腔诊所"),IFERROR(V977/同类汇总数据!G$8,0),IF(AND($G977="互联网版",$H977="中西医诊所"),IFERROR(V977/同类汇总数据!G$9,0),IF(AND($G977="互联网版",$H977="中医诊所"),IFERROR(V977/同类汇总数据!G$10,0),IF(AND($G977="互联网版",$H977="口腔诊所"),IFERROR(V977/同类汇总数据!G$11,0))))))))))</f>
        <v>0.717291255059277</v>
      </c>
      <c r="AI977" s="61">
        <f>IF(AND($G977="正式版",$H977="中西医诊所"),IFERROR(W977/同类汇总数据!H$3,0),IF(AND($G977="正式版",$H977="中医诊所"),IFERROR(W977/同类汇总数据!H$4,0),IF(AND($G977="正式版",$H977="口腔诊所"),IFERROR(W977/同类汇总数据!H$5,0),IF(AND($G977="检查版",$H977="中西医诊所"),IFERROR(W977/同类汇总数据!H$6,0),IF(AND($G977="检查版",$H977="中医诊所"),IFERROR(W977/同类汇总数据!H$7,0),IF(AND($G977="检查版",$H977="口腔诊所"),IFERROR(W977/同类汇总数据!H$8,0),IF(AND($G977="互联网版",$H977="中西医诊所"),IFERROR(W977/同类汇总数据!H$9,0),IF(AND($G977="互联网版",$H977="中医诊所"),IFERROR(W977/同类汇总数据!H$10,0),IF(AND($G977="互联网版",$H977="口腔诊所"),IFERROR(W977/同类汇总数据!H$11,0))))))))))</f>
        <v>0.667340571243529</v>
      </c>
      <c r="AJ977" s="61">
        <f>IF(AND($G977="正式版",$H977="中西医诊所"),IFERROR(X977/同类汇总数据!I$3,0),IF(AND($G977="正式版",$H977="中医诊所"),IFERROR(X977/同类汇总数据!I$4,0),IF(AND($G977="正式版",$H977="口腔诊所"),IFERROR(X977/同类汇总数据!I$5,0),IF(AND($G977="检查版",$H977="中西医诊所"),IFERROR(X977/同类汇总数据!I$6,0),IF(AND($G977="检查版",$H977="中医诊所"),IFERROR(X977/同类汇总数据!I$7,0),IF(AND($G977="检查版",$H977="口腔诊所"),IFERROR(X977/同类汇总数据!I$8,0),IF(AND($G977="互联网版",$H977="中西医诊所"),IFERROR(X977/同类汇总数据!I$9,0),IF(AND($G977="互联网版",$H977="中医诊所"),IFERROR(X977/同类汇总数据!I$10,0),IF(AND($G977="互联网版",$H977="口腔诊所"),IFERROR(X977/同类汇总数据!I$11,0))))))))))</f>
        <v>0.655224611615832</v>
      </c>
      <c r="AK977" s="61">
        <f>IF(AND($G977="正式版",$H977="中西医诊所"),IFERROR(Y977/同类汇总数据!J$3,0),IF(AND($G977="正式版",$H977="中医诊所"),IFERROR(Y977/同类汇总数据!J$4,0),IF(AND($G977="正式版",$H977="口腔诊所"),IFERROR(Y977/同类汇总数据!J$5,0),IF(AND($G977="检查版",$H977="中西医诊所"),IFERROR(Y977/同类汇总数据!J$6,0),IF(AND($G977="检查版",$H977="中医诊所"),IFERROR(Y977/同类汇总数据!J$7,0),IF(AND($G977="检查版",$H977="口腔诊所"),IFERROR(Y977/同类汇总数据!J$8,0),IF(AND($G977="互联网版",$H977="中西医诊所"),IFERROR(Y977/同类汇总数据!J$9,0),IF(AND($G977="互联网版",$H977="中医诊所"),IFERROR(Y977/同类汇总数据!J$10,0),IF(AND($G977="互联网版",$H977="口腔诊所"),IFERROR(Y977/同类汇总数据!J$11,0))))))))))</f>
        <v>0.649491837586272</v>
      </c>
      <c r="AL977" s="62" t="str">
        <f ca="1" t="shared" si="276"/>
        <v>-</v>
      </c>
      <c r="AM977" s="62" t="str">
        <f t="shared" si="277"/>
        <v>低于同行50%</v>
      </c>
      <c r="AN977" s="5" t="str">
        <f t="shared" si="278"/>
        <v/>
      </c>
      <c r="AO977" s="63">
        <f t="shared" si="281"/>
        <v>46103.8469262616</v>
      </c>
      <c r="AP977" s="5" t="str">
        <f t="shared" si="282"/>
        <v/>
      </c>
      <c r="AQ977" s="60">
        <v>45657.4896455556</v>
      </c>
    </row>
    <row r="978" ht="17" spans="1:43">
      <c r="A978" s="5">
        <f t="shared" si="280"/>
        <v>975</v>
      </c>
      <c r="B978" s="55" t="str">
        <f t="shared" si="273"/>
        <v>交易波动较大</v>
      </c>
      <c r="C978" s="2" t="str">
        <f t="shared" si="274"/>
        <v/>
      </c>
      <c r="D978" s="56" t="str">
        <f t="shared" si="275"/>
        <v>-</v>
      </c>
      <c r="E978" s="84" t="s">
        <v>2607</v>
      </c>
      <c r="F978" s="58">
        <v>45659.8017827778</v>
      </c>
      <c r="G978" s="59" t="s">
        <v>38</v>
      </c>
      <c r="H978" s="59" t="s">
        <v>63</v>
      </c>
      <c r="I978" s="59" t="s">
        <v>40</v>
      </c>
      <c r="J978" s="59" t="s">
        <v>41</v>
      </c>
      <c r="K978" s="59" t="s">
        <v>2608</v>
      </c>
      <c r="L978" s="59"/>
      <c r="M978" s="60">
        <v>46104.3601967593</v>
      </c>
      <c r="N978" s="60">
        <v>46103.5011562268</v>
      </c>
      <c r="O978" s="60">
        <v>46099.7553747569</v>
      </c>
      <c r="P978" s="60">
        <v>46103.3769860532</v>
      </c>
      <c r="Q978" s="60">
        <v>46103.3798601852</v>
      </c>
      <c r="R978" s="59">
        <v>8585</v>
      </c>
      <c r="S978" s="59">
        <v>61786</v>
      </c>
      <c r="T978" s="59">
        <v>195547</v>
      </c>
      <c r="U978" s="59">
        <v>175184</v>
      </c>
      <c r="V978" s="59">
        <v>16</v>
      </c>
      <c r="W978" s="59">
        <v>113</v>
      </c>
      <c r="X978" s="59">
        <v>378</v>
      </c>
      <c r="Y978" s="59">
        <v>339</v>
      </c>
      <c r="Z978" s="85" t="s">
        <v>2609</v>
      </c>
      <c r="AA978" s="59">
        <v>0.1488230263</v>
      </c>
      <c r="AB978" s="59">
        <v>-0.3275484815</v>
      </c>
      <c r="AC978" s="59">
        <v>0.1217628644</v>
      </c>
      <c r="AD978" s="61">
        <f>IF(AND($G978="正式版",$H978="中西医诊所"),IFERROR(R978/同类汇总数据!C$3,0),IF(AND($G978="正式版",$H978="中医诊所"),IFERROR(R978/同类汇总数据!C$4,0),IF(AND($G978="正式版",$H978="口腔诊所"),IFERROR(R978/同类汇总数据!C$5,0),IF(AND($G978="检查版",$H978="中西医诊所"),IFERROR(R978/同类汇总数据!C$6,0),IF(AND($G978="检查版",$H978="中医诊所"),IFERROR(R978/同类汇总数据!C$7,0),IF(AND($G978="检查版",$H978="口腔诊所"),IFERROR(R978/同类汇总数据!C$8,0),IF(AND($G978="互联网版",$H978="中西医诊所"),IFERROR(R978/同类汇总数据!C$9,0),IF(AND($G978="互联网版",$H978="中医诊所"),IFERROR(R978/同类汇总数据!C$10,0),IF(AND($G978="互联网版",$H978="口腔诊所"),IFERROR(R978/同类汇总数据!C$11,0))))))))))</f>
        <v>0.858710899040491</v>
      </c>
      <c r="AE978" s="61">
        <f>IF(AND($G978="正式版",$H978="中西医诊所"),IFERROR(S978/同类汇总数据!D$3,0),IF(AND($G978="正式版",$H978="中医诊所"),IFERROR(S978/同类汇总数据!D$4,0),IF(AND($G978="正式版",$H978="口腔诊所"),IFERROR(S978/同类汇总数据!D$5,0),IF(AND($G978="检查版",$H978="中西医诊所"),IFERROR(S978/同类汇总数据!D$6,0),IF(AND($G978="检查版",$H978="中医诊所"),IFERROR(S978/同类汇总数据!D$7,0),IF(AND($G978="检查版",$H978="口腔诊所"),IFERROR(S978/同类汇总数据!D$8,0),IF(AND($G978="互联网版",$H978="中西医诊所"),IFERROR(S978/同类汇总数据!D$9,0),IF(AND($G978="互联网版",$H978="中医诊所"),IFERROR(S978/同类汇总数据!D$10,0),IF(AND($G978="互联网版",$H978="口腔诊所"),IFERROR(S978/同类汇总数据!D$11,0))))))))))</f>
        <v>1.42263023920327</v>
      </c>
      <c r="AF978" s="61">
        <f>IF(AND($G978="正式版",$H978="中西医诊所"),IFERROR(T978/同类汇总数据!E$3,0),IF(AND($G978="正式版",$H978="中医诊所"),IFERROR(T978/同类汇总数据!E$4,0),IF(AND($G978="正式版",$H978="口腔诊所"),IFERROR(T978/同类汇总数据!E$5,0),IF(AND($G978="检查版",$H978="中西医诊所"),IFERROR(T978/同类汇总数据!E$6,0),IF(AND($G978="检查版",$H978="中医诊所"),IFERROR(T978/同类汇总数据!E$7,0),IF(AND($G978="检查版",$H978="口腔诊所"),IFERROR(T978/同类汇总数据!E$8,0),IF(AND($G978="互联网版",$H978="中西医诊所"),IFERROR(T978/同类汇总数据!E$9,0),IF(AND($G978="互联网版",$H978="中医诊所"),IFERROR(T978/同类汇总数据!E$10,0),IF(AND($G978="互联网版",$H978="口腔诊所"),IFERROR(T978/同类汇总数据!E$11,0))))))))))</f>
        <v>1.76379868090909</v>
      </c>
      <c r="AG978" s="61">
        <f>IF(AND($G978="正式版",$H978="中西医诊所"),IFERROR(U978/同类汇总数据!F$3,0),IF(AND($G978="正式版",$H978="中医诊所"),IFERROR(U978/同类汇总数据!F$4,0),IF(AND($G978="正式版",$H978="口腔诊所"),IFERROR(U978/同类汇总数据!F$5,0),IF(AND($G978="检查版",$H978="中西医诊所"),IFERROR(U978/同类汇总数据!F$6,0),IF(AND($G978="检查版",$H978="中医诊所"),IFERROR(U978/同类汇总数据!F$7,0),IF(AND($G978="检查版",$H978="口腔诊所"),IFERROR(U978/同类汇总数据!F$8,0),IF(AND($G978="互联网版",$H978="中西医诊所"),IFERROR(U978/同类汇总数据!F$9,0),IF(AND($G978="互联网版",$H978="中医诊所"),IFERROR(U978/同类汇总数据!F$10,0),IF(AND($G978="互联网版",$H978="口腔诊所"),IFERROR(U978/同类汇总数据!F$11,0))))))))))</f>
        <v>1.75362876610199</v>
      </c>
      <c r="AH978" s="61">
        <f>IF(AND($G978="正式版",$H978="中西医诊所"),IFERROR(V978/同类汇总数据!G$3,0),IF(AND($G978="正式版",$H978="中医诊所"),IFERROR(V978/同类汇总数据!G$4,0),IF(AND($G978="正式版",$H978="口腔诊所"),IFERROR(V978/同类汇总数据!G$5,0),IF(AND($G978="检查版",$H978="中西医诊所"),IFERROR(V978/同类汇总数据!G$6,0),IF(AND($G978="检查版",$H978="中医诊所"),IFERROR(V978/同类汇总数据!G$7,0),IF(AND($G978="检查版",$H978="口腔诊所"),IFERROR(V978/同类汇总数据!G$8,0),IF(AND($G978="互联网版",$H978="中西医诊所"),IFERROR(V978/同类汇总数据!G$9,0),IF(AND($G978="互联网版",$H978="中医诊所"),IFERROR(V978/同类汇总数据!G$10,0),IF(AND($G978="互联网版",$H978="口腔诊所"),IFERROR(V978/同类汇总数据!G$11,0))))))))))</f>
        <v>1.18902529651318</v>
      </c>
      <c r="AI978" s="61">
        <f>IF(AND($G978="正式版",$H978="中西医诊所"),IFERROR(W978/同类汇总数据!H$3,0),IF(AND($G978="正式版",$H978="中医诊所"),IFERROR(W978/同类汇总数据!H$4,0),IF(AND($G978="正式版",$H978="口腔诊所"),IFERROR(W978/同类汇总数据!H$5,0),IF(AND($G978="检查版",$H978="中西医诊所"),IFERROR(W978/同类汇总数据!H$6,0),IF(AND($G978="检查版",$H978="中医诊所"),IFERROR(W978/同类汇总数据!H$7,0),IF(AND($G978="检查版",$H978="口腔诊所"),IFERROR(W978/同类汇总数据!H$8,0),IF(AND($G978="互联网版",$H978="中西医诊所"),IFERROR(W978/同类汇总数据!H$9,0),IF(AND($G978="互联网版",$H978="中医诊所"),IFERROR(W978/同类汇总数据!H$10,0),IF(AND($G978="互联网版",$H978="口腔诊所"),IFERROR(W978/同类汇总数据!H$11,0))))))))))</f>
        <v>1.98991658199249</v>
      </c>
      <c r="AJ978" s="61">
        <f>IF(AND($G978="正式版",$H978="中西医诊所"),IFERROR(X978/同类汇总数据!I$3,0),IF(AND($G978="正式版",$H978="中医诊所"),IFERROR(X978/同类汇总数据!I$4,0),IF(AND($G978="正式版",$H978="口腔诊所"),IFERROR(X978/同类汇总数据!I$5,0),IF(AND($G978="检查版",$H978="中西医诊所"),IFERROR(X978/同类汇总数据!I$6,0),IF(AND($G978="检查版",$H978="中医诊所"),IFERROR(X978/同类汇总数据!I$7,0),IF(AND($G978="检查版",$H978="口腔诊所"),IFERROR(X978/同类汇总数据!I$8,0),IF(AND($G978="互联网版",$H978="中西医诊所"),IFERROR(X978/同类汇总数据!I$9,0),IF(AND($G978="互联网版",$H978="中医诊所"),IFERROR(X978/同类汇总数据!I$10,0),IF(AND($G978="互联网版",$H978="口腔诊所"),IFERROR(X978/同类汇总数据!I$11,0))))))))))</f>
        <v>2.56199103303138</v>
      </c>
      <c r="AK978" s="61">
        <f>IF(AND($G978="正式版",$H978="中西医诊所"),IFERROR(Y978/同类汇总数据!J$3,0),IF(AND($G978="正式版",$H978="中医诊所"),IFERROR(Y978/同类汇总数据!J$4,0),IF(AND($G978="正式版",$H978="口腔诊所"),IFERROR(Y978/同类汇总数据!J$5,0),IF(AND($G978="检查版",$H978="中西医诊所"),IFERROR(Y978/同类汇总数据!J$6,0),IF(AND($G978="检查版",$H978="中医诊所"),IFERROR(Y978/同类汇总数据!J$7,0),IF(AND($G978="检查版",$H978="口腔诊所"),IFERROR(Y978/同类汇总数据!J$8,0),IF(AND($G978="互联网版",$H978="中西医诊所"),IFERROR(Y978/同类汇总数据!J$9,0),IF(AND($G978="互联网版",$H978="中医诊所"),IFERROR(Y978/同类汇总数据!J$10,0),IF(AND($G978="互联网版",$H978="口腔诊所"),IFERROR(Y978/同类汇总数据!J$11,0))))))))))</f>
        <v>2.55257437290627</v>
      </c>
      <c r="AL978" s="62" t="str">
        <f ca="1" t="shared" si="276"/>
        <v>-</v>
      </c>
      <c r="AM978" s="62" t="str">
        <f t="shared" si="277"/>
        <v>高于同行20%</v>
      </c>
      <c r="AN978" s="5" t="str">
        <f t="shared" si="278"/>
        <v>高于同行150%</v>
      </c>
      <c r="AO978" s="63">
        <f t="shared" si="281"/>
        <v>46104.3601967593</v>
      </c>
      <c r="AP978" s="5" t="str">
        <f t="shared" si="282"/>
        <v/>
      </c>
      <c r="AQ978" s="60">
        <v>45657.7967116551</v>
      </c>
    </row>
    <row r="979" ht="17" spans="1:43">
      <c r="A979" s="5">
        <f t="shared" si="280"/>
        <v>976</v>
      </c>
      <c r="B979" s="55" t="str">
        <f t="shared" si="273"/>
        <v>连续三月交易上升</v>
      </c>
      <c r="C979" s="2" t="str">
        <f t="shared" si="274"/>
        <v/>
      </c>
      <c r="D979" s="56" t="str">
        <f t="shared" si="275"/>
        <v>-</v>
      </c>
      <c r="E979" s="84" t="s">
        <v>2610</v>
      </c>
      <c r="F979" s="58">
        <v>45659.805076713</v>
      </c>
      <c r="G979" s="59" t="s">
        <v>38</v>
      </c>
      <c r="H979" s="59" t="s">
        <v>63</v>
      </c>
      <c r="I979" s="59" t="s">
        <v>40</v>
      </c>
      <c r="J979" s="59" t="s">
        <v>53</v>
      </c>
      <c r="K979" s="59" t="s">
        <v>2611</v>
      </c>
      <c r="L979" s="59"/>
      <c r="M979" s="60">
        <v>46103.3624189815</v>
      </c>
      <c r="N979" s="60">
        <v>46103.7292524884</v>
      </c>
      <c r="O979" s="60">
        <v>46103.7287175116</v>
      </c>
      <c r="P979" s="60">
        <v>46018.6623756481</v>
      </c>
      <c r="Q979" s="60">
        <v>46103.7292855903</v>
      </c>
      <c r="R979" s="59">
        <v>1680</v>
      </c>
      <c r="S979" s="59">
        <v>12700.3</v>
      </c>
      <c r="T979" s="59">
        <v>35027.7</v>
      </c>
      <c r="U979" s="59">
        <v>27204.7</v>
      </c>
      <c r="V979" s="59">
        <v>4</v>
      </c>
      <c r="W979" s="59">
        <v>25</v>
      </c>
      <c r="X979" s="59">
        <v>72</v>
      </c>
      <c r="Y979" s="59">
        <v>54</v>
      </c>
      <c r="Z979" s="59">
        <v>544.094</v>
      </c>
      <c r="AA979" s="59">
        <v>0.8247295297</v>
      </c>
      <c r="AB979" s="59">
        <v>-0.5470837428</v>
      </c>
      <c r="AC979" s="59">
        <v>0.7502220906</v>
      </c>
      <c r="AD979" s="61">
        <f>IF(AND($G979="正式版",$H979="中西医诊所"),IFERROR(R979/同类汇总数据!C$3,0),IF(AND($G979="正式版",$H979="中医诊所"),IFERROR(R979/同类汇总数据!C$4,0),IF(AND($G979="正式版",$H979="口腔诊所"),IFERROR(R979/同类汇总数据!C$5,0),IF(AND($G979="检查版",$H979="中西医诊所"),IFERROR(R979/同类汇总数据!C$6,0),IF(AND($G979="检查版",$H979="中医诊所"),IFERROR(R979/同类汇总数据!C$7,0),IF(AND($G979="检查版",$H979="口腔诊所"),IFERROR(R979/同类汇总数据!C$8,0),IF(AND($G979="互联网版",$H979="中西医诊所"),IFERROR(R979/同类汇总数据!C$9,0),IF(AND($G979="互联网版",$H979="中医诊所"),IFERROR(R979/同类汇总数据!C$10,0),IF(AND($G979="互联网版",$H979="口腔诊所"),IFERROR(R979/同类汇总数据!C$11,0))))))))))</f>
        <v>0.168041270866398</v>
      </c>
      <c r="AE979" s="61">
        <f>IF(AND($G979="正式版",$H979="中西医诊所"),IFERROR(S979/同类汇总数据!D$3,0),IF(AND($G979="正式版",$H979="中医诊所"),IFERROR(S979/同类汇总数据!D$4,0),IF(AND($G979="正式版",$H979="口腔诊所"),IFERROR(S979/同类汇总数据!D$5,0),IF(AND($G979="检查版",$H979="中西医诊所"),IFERROR(S979/同类汇总数据!D$6,0),IF(AND($G979="检查版",$H979="中医诊所"),IFERROR(S979/同类汇总数据!D$7,0),IF(AND($G979="检查版",$H979="口腔诊所"),IFERROR(S979/同类汇总数据!D$8,0),IF(AND($G979="互联网版",$H979="中西医诊所"),IFERROR(S979/同类汇总数据!D$9,0),IF(AND($G979="互联网版",$H979="中医诊所"),IFERROR(S979/同类汇总数据!D$10,0),IF(AND($G979="互联网版",$H979="口腔诊所"),IFERROR(S979/同类汇总数据!D$11,0))))))))))</f>
        <v>0.292425967483787</v>
      </c>
      <c r="AF979" s="61">
        <f>IF(AND($G979="正式版",$H979="中西医诊所"),IFERROR(T979/同类汇总数据!E$3,0),IF(AND($G979="正式版",$H979="中医诊所"),IFERROR(T979/同类汇总数据!E$4,0),IF(AND($G979="正式版",$H979="口腔诊所"),IFERROR(T979/同类汇总数据!E$5,0),IF(AND($G979="检查版",$H979="中西医诊所"),IFERROR(T979/同类汇总数据!E$6,0),IF(AND($G979="检查版",$H979="中医诊所"),IFERROR(T979/同类汇总数据!E$7,0),IF(AND($G979="检查版",$H979="口腔诊所"),IFERROR(T979/同类汇总数据!E$8,0),IF(AND($G979="互联网版",$H979="中西医诊所"),IFERROR(T979/同类汇总数据!E$9,0),IF(AND($G979="互联网版",$H979="中医诊所"),IFERROR(T979/同类汇总数据!E$10,0),IF(AND($G979="互联网版",$H979="口腔诊所"),IFERROR(T979/同类汇总数据!E$11,0))))))))))</f>
        <v>0.315943538153381</v>
      </c>
      <c r="AG979" s="61">
        <f>IF(AND($G979="正式版",$H979="中西医诊所"),IFERROR(U979/同类汇总数据!F$3,0),IF(AND($G979="正式版",$H979="中医诊所"),IFERROR(U979/同类汇总数据!F$4,0),IF(AND($G979="正式版",$H979="口腔诊所"),IFERROR(U979/同类汇总数据!F$5,0),IF(AND($G979="检查版",$H979="中西医诊所"),IFERROR(U979/同类汇总数据!F$6,0),IF(AND($G979="检查版",$H979="中医诊所"),IFERROR(U979/同类汇总数据!F$7,0),IF(AND($G979="检查版",$H979="口腔诊所"),IFERROR(U979/同类汇总数据!F$8,0),IF(AND($G979="互联网版",$H979="中西医诊所"),IFERROR(U979/同类汇总数据!F$9,0),IF(AND($G979="互联网版",$H979="中医诊所"),IFERROR(U979/同类汇总数据!F$10,0),IF(AND($G979="互联网版",$H979="口腔诊所"),IFERROR(U979/同类汇总数据!F$11,0))))))))))</f>
        <v>0.272324781333768</v>
      </c>
      <c r="AH979" s="61">
        <f>IF(AND($G979="正式版",$H979="中西医诊所"),IFERROR(V979/同类汇总数据!G$3,0),IF(AND($G979="正式版",$H979="中医诊所"),IFERROR(V979/同类汇总数据!G$4,0),IF(AND($G979="正式版",$H979="口腔诊所"),IFERROR(V979/同类汇总数据!G$5,0),IF(AND($G979="检查版",$H979="中西医诊所"),IFERROR(V979/同类汇总数据!G$6,0),IF(AND($G979="检查版",$H979="中医诊所"),IFERROR(V979/同类汇总数据!G$7,0),IF(AND($G979="检查版",$H979="口腔诊所"),IFERROR(V979/同类汇总数据!G$8,0),IF(AND($G979="互联网版",$H979="中西医诊所"),IFERROR(V979/同类汇总数据!G$9,0),IF(AND($G979="互联网版",$H979="中医诊所"),IFERROR(V979/同类汇总数据!G$10,0),IF(AND($G979="互联网版",$H979="口腔诊所"),IFERROR(V979/同类汇总数据!G$11,0))))))))))</f>
        <v>0.297256324128296</v>
      </c>
      <c r="AI979" s="61">
        <f>IF(AND($G979="正式版",$H979="中西医诊所"),IFERROR(W979/同类汇总数据!H$3,0),IF(AND($G979="正式版",$H979="中医诊所"),IFERROR(W979/同类汇总数据!H$4,0),IF(AND($G979="正式版",$H979="口腔诊所"),IFERROR(W979/同类汇总数据!H$5,0),IF(AND($G979="检查版",$H979="中西医诊所"),IFERROR(W979/同类汇总数据!H$6,0),IF(AND($G979="检查版",$H979="中医诊所"),IFERROR(W979/同类汇总数据!H$7,0),IF(AND($G979="检查版",$H979="口腔诊所"),IFERROR(W979/同类汇总数据!H$8,0),IF(AND($G979="互联网版",$H979="中西医诊所"),IFERROR(W979/同类汇总数据!H$9,0),IF(AND($G979="互联网版",$H979="中医诊所"),IFERROR(W979/同类汇总数据!H$10,0),IF(AND($G979="互联网版",$H979="口腔诊所"),IFERROR(W979/同类汇总数据!H$11,0))))))))))</f>
        <v>0.440247031414267</v>
      </c>
      <c r="AJ979" s="61">
        <f>IF(AND($G979="正式版",$H979="中西医诊所"),IFERROR(X979/同类汇总数据!I$3,0),IF(AND($G979="正式版",$H979="中医诊所"),IFERROR(X979/同类汇总数据!I$4,0),IF(AND($G979="正式版",$H979="口腔诊所"),IFERROR(X979/同类汇总数据!I$5,0),IF(AND($G979="检查版",$H979="中西医诊所"),IFERROR(X979/同类汇总数据!I$6,0),IF(AND($G979="检查版",$H979="中医诊所"),IFERROR(X979/同类汇总数据!I$7,0),IF(AND($G979="检查版",$H979="口腔诊所"),IFERROR(X979/同类汇总数据!I$8,0),IF(AND($G979="互联网版",$H979="中西医诊所"),IFERROR(X979/同类汇总数据!I$9,0),IF(AND($G979="互联网版",$H979="中医诊所"),IFERROR(X979/同类汇总数据!I$10,0),IF(AND($G979="互联网版",$H979="口腔诊所"),IFERROR(X979/同类汇总数据!I$11,0))))))))))</f>
        <v>0.487998292005978</v>
      </c>
      <c r="AK979" s="61">
        <f>IF(AND($G979="正式版",$H979="中西医诊所"),IFERROR(Y979/同类汇总数据!J$3,0),IF(AND($G979="正式版",$H979="中医诊所"),IFERROR(Y979/同类汇总数据!J$4,0),IF(AND($G979="正式版",$H979="口腔诊所"),IFERROR(Y979/同类汇总数据!J$5,0),IF(AND($G979="检查版",$H979="中西医诊所"),IFERROR(Y979/同类汇总数据!J$6,0),IF(AND($G979="检查版",$H979="中医诊所"),IFERROR(Y979/同类汇总数据!J$7,0),IF(AND($G979="检查版",$H979="口腔诊所"),IFERROR(Y979/同类汇总数据!J$8,0),IF(AND($G979="互联网版",$H979="中西医诊所"),IFERROR(Y979/同类汇总数据!J$9,0),IF(AND($G979="互联网版",$H979="中医诊所"),IFERROR(Y979/同类汇总数据!J$10,0),IF(AND($G979="互联网版",$H979="口腔诊所"),IFERROR(Y979/同类汇总数据!J$11,0))))))))))</f>
        <v>0.4066047673656</v>
      </c>
      <c r="AL979" s="62" t="str">
        <f ca="1" t="shared" si="276"/>
        <v>-</v>
      </c>
      <c r="AM979" s="62" t="str">
        <f t="shared" si="277"/>
        <v>低于同行50%</v>
      </c>
      <c r="AN979" s="5" t="str">
        <f t="shared" si="278"/>
        <v>低于同行50%</v>
      </c>
      <c r="AO979" s="63">
        <f t="shared" si="281"/>
        <v>46103.7292855903</v>
      </c>
      <c r="AP979" s="5" t="str">
        <f t="shared" si="282"/>
        <v/>
      </c>
      <c r="AQ979" s="60">
        <v>45657.7980614699</v>
      </c>
    </row>
    <row r="980" ht="17" spans="1:43">
      <c r="A980" s="5">
        <f t="shared" si="280"/>
        <v>977</v>
      </c>
      <c r="B980" s="55" t="str">
        <f t="shared" si="273"/>
        <v>交易波动较大</v>
      </c>
      <c r="C980" s="2" t="str">
        <f t="shared" si="274"/>
        <v/>
      </c>
      <c r="D980" s="56" t="str">
        <f t="shared" si="275"/>
        <v>-</v>
      </c>
      <c r="E980" s="84" t="s">
        <v>2612</v>
      </c>
      <c r="F980" s="58">
        <v>45659.8055001389</v>
      </c>
      <c r="G980" s="59" t="s">
        <v>38</v>
      </c>
      <c r="H980" s="59" t="s">
        <v>39</v>
      </c>
      <c r="I980" s="59" t="s">
        <v>40</v>
      </c>
      <c r="J980" s="59" t="s">
        <v>53</v>
      </c>
      <c r="K980" s="59" t="s">
        <v>2613</v>
      </c>
      <c r="L980" s="59"/>
      <c r="M980" s="60">
        <v>46104.3900810185</v>
      </c>
      <c r="N980" s="60">
        <v>46102.8238027778</v>
      </c>
      <c r="O980" s="60">
        <v>46102.8233581944</v>
      </c>
      <c r="P980" s="60">
        <v>46094.4131532986</v>
      </c>
      <c r="Q980" s="60">
        <v>46104.3930668634</v>
      </c>
      <c r="R980" s="59">
        <v>1864</v>
      </c>
      <c r="S980" s="59">
        <v>6705</v>
      </c>
      <c r="T980" s="59">
        <v>18463.5</v>
      </c>
      <c r="U980" s="59">
        <v>16757</v>
      </c>
      <c r="V980" s="59">
        <v>22</v>
      </c>
      <c r="W980" s="59">
        <v>77</v>
      </c>
      <c r="X980" s="59">
        <v>197</v>
      </c>
      <c r="Y980" s="59">
        <v>175</v>
      </c>
      <c r="Z980" s="59">
        <v>125.052238806</v>
      </c>
      <c r="AA980" s="59">
        <v>0.18946248</v>
      </c>
      <c r="AB980" s="59">
        <v>-0.0791472678</v>
      </c>
      <c r="AC980" s="59">
        <v>0.0055026281</v>
      </c>
      <c r="AD980" s="61">
        <f>IF(AND($G980="正式版",$H980="中西医诊所"),IFERROR(R980/同类汇总数据!C$3,0),IF(AND($G980="正式版",$H980="中医诊所"),IFERROR(R980/同类汇总数据!C$4,0),IF(AND($G980="正式版",$H980="口腔诊所"),IFERROR(R980/同类汇总数据!C$5,0),IF(AND($G980="检查版",$H980="中西医诊所"),IFERROR(R980/同类汇总数据!C$6,0),IF(AND($G980="检查版",$H980="中医诊所"),IFERROR(R980/同类汇总数据!C$7,0),IF(AND($G980="检查版",$H980="口腔诊所"),IFERROR(R980/同类汇总数据!C$8,0),IF(AND($G980="互联网版",$H980="中西医诊所"),IFERROR(R980/同类汇总数据!C$9,0),IF(AND($G980="互联网版",$H980="中医诊所"),IFERROR(R980/同类汇总数据!C$10,0),IF(AND($G980="互联网版",$H980="口腔诊所"),IFERROR(R980/同类汇总数据!C$11,0))))))))))</f>
        <v>0.203676847719591</v>
      </c>
      <c r="AE980" s="61">
        <f>IF(AND($G980="正式版",$H980="中西医诊所"),IFERROR(S980/同类汇总数据!D$3,0),IF(AND($G980="正式版",$H980="中医诊所"),IFERROR(S980/同类汇总数据!D$4,0),IF(AND($G980="正式版",$H980="口腔诊所"),IFERROR(S980/同类汇总数据!D$5,0),IF(AND($G980="检查版",$H980="中西医诊所"),IFERROR(S980/同类汇总数据!D$6,0),IF(AND($G980="检查版",$H980="中医诊所"),IFERROR(S980/同类汇总数据!D$7,0),IF(AND($G980="检查版",$H980="口腔诊所"),IFERROR(S980/同类汇总数据!D$8,0),IF(AND($G980="互联网版",$H980="中西医诊所"),IFERROR(S980/同类汇总数据!D$9,0),IF(AND($G980="互联网版",$H980="中医诊所"),IFERROR(S980/同类汇总数据!D$10,0),IF(AND($G980="互联网版",$H980="口腔诊所"),IFERROR(S980/同类汇总数据!D$11,0))))))))))</f>
        <v>0.183780678817704</v>
      </c>
      <c r="AF980" s="61">
        <f>IF(AND($G980="正式版",$H980="中西医诊所"),IFERROR(T980/同类汇总数据!E$3,0),IF(AND($G980="正式版",$H980="中医诊所"),IFERROR(T980/同类汇总数据!E$4,0),IF(AND($G980="正式版",$H980="口腔诊所"),IFERROR(T980/同类汇总数据!E$5,0),IF(AND($G980="检查版",$H980="中西医诊所"),IFERROR(T980/同类汇总数据!E$6,0),IF(AND($G980="检查版",$H980="中医诊所"),IFERROR(T980/同类汇总数据!E$7,0),IF(AND($G980="检查版",$H980="口腔诊所"),IFERROR(T980/同类汇总数据!E$8,0),IF(AND($G980="互联网版",$H980="中西医诊所"),IFERROR(T980/同类汇总数据!E$9,0),IF(AND($G980="互联网版",$H980="中医诊所"),IFERROR(T980/同类汇总数据!E$10,0),IF(AND($G980="互联网版",$H980="口腔诊所"),IFERROR(T980/同类汇总数据!E$11,0))))))))))</f>
        <v>0.169209513533449</v>
      </c>
      <c r="AG980" s="61">
        <f>IF(AND($G980="正式版",$H980="中西医诊所"),IFERROR(U980/同类汇总数据!F$3,0),IF(AND($G980="正式版",$H980="中医诊所"),IFERROR(U980/同类汇总数据!F$4,0),IF(AND($G980="正式版",$H980="口腔诊所"),IFERROR(U980/同类汇总数据!F$5,0),IF(AND($G980="检查版",$H980="中西医诊所"),IFERROR(U980/同类汇总数据!F$6,0),IF(AND($G980="检查版",$H980="中医诊所"),IFERROR(U980/同类汇总数据!F$7,0),IF(AND($G980="检查版",$H980="口腔诊所"),IFERROR(U980/同类汇总数据!F$8,0),IF(AND($G980="互联网版",$H980="中西医诊所"),IFERROR(U980/同类汇总数据!F$9,0),IF(AND($G980="互联网版",$H980="中医诊所"),IFERROR(U980/同类汇总数据!F$10,0),IF(AND($G980="互联网版",$H980="口腔诊所"),IFERROR(U980/同类汇总数据!F$11,0))))))))))</f>
        <v>0.174691873362727</v>
      </c>
      <c r="AH980" s="61">
        <f>IF(AND($G980="正式版",$H980="中西医诊所"),IFERROR(V980/同类汇总数据!G$3,0),IF(AND($G980="正式版",$H980="中医诊所"),IFERROR(V980/同类汇总数据!G$4,0),IF(AND($G980="正式版",$H980="口腔诊所"),IFERROR(V980/同类汇总数据!G$5,0),IF(AND($G980="检查版",$H980="中西医诊所"),IFERROR(V980/同类汇总数据!G$6,0),IF(AND($G980="检查版",$H980="中医诊所"),IFERROR(V980/同类汇总数据!G$7,0),IF(AND($G980="检查版",$H980="口腔诊所"),IFERROR(V980/同类汇总数据!G$8,0),IF(AND($G980="互联网版",$H980="中西医诊所"),IFERROR(V980/同类汇总数据!G$9,0),IF(AND($G980="互联网版",$H980="中医诊所"),IFERROR(V980/同类汇总数据!G$10,0),IF(AND($G980="互联网版",$H980="口腔诊所"),IFERROR(V980/同类汇总数据!G$11,0))))))))))</f>
        <v>0.232064817813295</v>
      </c>
      <c r="AI980" s="61">
        <f>IF(AND($G980="正式版",$H980="中西医诊所"),IFERROR(W980/同类汇总数据!H$3,0),IF(AND($G980="正式版",$H980="中医诊所"),IFERROR(W980/同类汇总数据!H$4,0),IF(AND($G980="正式版",$H980="口腔诊所"),IFERROR(W980/同类汇总数据!H$5,0),IF(AND($G980="检查版",$H980="中西医诊所"),IFERROR(W980/同类汇总数据!H$6,0),IF(AND($G980="检查版",$H980="中医诊所"),IFERROR(W980/同类汇总数据!H$7,0),IF(AND($G980="检查版",$H980="口腔诊所"),IFERROR(W980/同类汇总数据!H$8,0),IF(AND($G980="互联网版",$H980="中西医诊所"),IFERROR(W980/同类汇总数据!H$9,0),IF(AND($G980="互联网版",$H980="中医诊所"),IFERROR(W980/同类汇总数据!H$10,0),IF(AND($G980="互联网版",$H980="口腔诊所"),IFERROR(W980/同类汇总数据!H$11,0))))))))))</f>
        <v>0.210595180269474</v>
      </c>
      <c r="AJ980" s="61">
        <f>IF(AND($G980="正式版",$H980="中西医诊所"),IFERROR(X980/同类汇总数据!I$3,0),IF(AND($G980="正式版",$H980="中医诊所"),IFERROR(X980/同类汇总数据!I$4,0),IF(AND($G980="正式版",$H980="口腔诊所"),IFERROR(X980/同类汇总数据!I$5,0),IF(AND($G980="检查版",$H980="中西医诊所"),IFERROR(X980/同类汇总数据!I$6,0),IF(AND($G980="检查版",$H980="中医诊所"),IFERROR(X980/同类汇总数据!I$7,0),IF(AND($G980="检查版",$H980="口腔诊所"),IFERROR(X980/同类汇总数据!I$8,0),IF(AND($G980="互联网版",$H980="中西医诊所"),IFERROR(X980/同类汇总数据!I$9,0),IF(AND($G980="互联网版",$H980="中医诊所"),IFERROR(X980/同类汇总数据!I$10,0),IF(AND($G980="互联网版",$H980="口腔诊所"),IFERROR(X980/同类汇总数据!I$11,0))))))))))</f>
        <v>0.174196016853332</v>
      </c>
      <c r="AK980" s="61">
        <f>IF(AND($G980="正式版",$H980="中西医诊所"),IFERROR(Y980/同类汇总数据!J$3,0),IF(AND($G980="正式版",$H980="中医诊所"),IFERROR(Y980/同类汇总数据!J$4,0),IF(AND($G980="正式版",$H980="口腔诊所"),IFERROR(Y980/同类汇总数据!J$5,0),IF(AND($G980="检查版",$H980="中西医诊所"),IFERROR(Y980/同类汇总数据!J$6,0),IF(AND($G980="检查版",$H980="中医诊所"),IFERROR(Y980/同类汇总数据!J$7,0),IF(AND($G980="检查版",$H980="口腔诊所"),IFERROR(Y980/同类汇总数据!J$8,0),IF(AND($G980="互联网版",$H980="中西医诊所"),IFERROR(Y980/同类汇总数据!J$9,0),IF(AND($G980="互联网版",$H980="中医诊所"),IFERROR(Y980/同类汇总数据!J$10,0),IF(AND($G980="互联网版",$H980="口腔诊所"),IFERROR(Y980/同类汇总数据!J$11,0))))))))))</f>
        <v>0.174863187042458</v>
      </c>
      <c r="AL980" s="62" t="str">
        <f ca="1" t="shared" si="276"/>
        <v>-</v>
      </c>
      <c r="AM980" s="62" t="str">
        <f t="shared" si="277"/>
        <v>低于同行20%</v>
      </c>
      <c r="AN980" s="5" t="str">
        <f t="shared" si="278"/>
        <v>低于同行50%</v>
      </c>
      <c r="AO980" s="63">
        <f t="shared" si="281"/>
        <v>46104.3930668634</v>
      </c>
      <c r="AP980" s="5" t="str">
        <f t="shared" si="282"/>
        <v/>
      </c>
      <c r="AQ980" s="60">
        <v>45659.7535039005</v>
      </c>
    </row>
    <row r="981" ht="17" spans="1:43">
      <c r="A981" s="5">
        <f t="shared" si="280"/>
        <v>978</v>
      </c>
      <c r="B981" s="55" t="str">
        <f t="shared" si="273"/>
        <v>交易波动较大</v>
      </c>
      <c r="C981" s="2" t="str">
        <f t="shared" si="274"/>
        <v/>
      </c>
      <c r="D981" s="56" t="str">
        <f t="shared" si="275"/>
        <v>-</v>
      </c>
      <c r="E981" s="84" t="s">
        <v>2614</v>
      </c>
      <c r="F981" s="58">
        <v>45659.8134179861</v>
      </c>
      <c r="G981" s="59" t="s">
        <v>38</v>
      </c>
      <c r="H981" s="59" t="s">
        <v>63</v>
      </c>
      <c r="I981" s="59" t="s">
        <v>40</v>
      </c>
      <c r="J981" s="59" t="s">
        <v>78</v>
      </c>
      <c r="K981" s="59" t="s">
        <v>2615</v>
      </c>
      <c r="L981" s="59"/>
      <c r="M981" s="60">
        <v>46103.6274305556</v>
      </c>
      <c r="N981" s="60">
        <v>46103.6322518056</v>
      </c>
      <c r="O981" s="60">
        <v>46103.6305831366</v>
      </c>
      <c r="P981" s="60">
        <v>46085.3971057986</v>
      </c>
      <c r="Q981" s="60">
        <v>46094.4495975231</v>
      </c>
      <c r="R981" s="59">
        <v>3550</v>
      </c>
      <c r="S981" s="59">
        <v>34009</v>
      </c>
      <c r="T981" s="59">
        <v>102993.6</v>
      </c>
      <c r="U981" s="59">
        <v>95641.4</v>
      </c>
      <c r="V981" s="59">
        <v>7</v>
      </c>
      <c r="W981" s="59">
        <v>35</v>
      </c>
      <c r="X981" s="59">
        <v>136</v>
      </c>
      <c r="Y981" s="59">
        <v>120</v>
      </c>
      <c r="Z981" s="85" t="s">
        <v>2616</v>
      </c>
      <c r="AA981" s="59">
        <v>0.0861469871</v>
      </c>
      <c r="AB981" s="59">
        <v>-0.1688583336</v>
      </c>
      <c r="AC981" s="59">
        <v>-0.0049497628</v>
      </c>
      <c r="AD981" s="61">
        <f>IF(AND($G981="正式版",$H981="中西医诊所"),IFERROR(R981/同类汇总数据!C$3,0),IF(AND($G981="正式版",$H981="中医诊所"),IFERROR(R981/同类汇总数据!C$4,0),IF(AND($G981="正式版",$H981="口腔诊所"),IFERROR(R981/同类汇总数据!C$5,0),IF(AND($G981="检查版",$H981="中西医诊所"),IFERROR(R981/同类汇总数据!C$6,0),IF(AND($G981="检查版",$H981="中医诊所"),IFERROR(R981/同类汇总数据!C$7,0),IF(AND($G981="检查版",$H981="口腔诊所"),IFERROR(R981/同类汇总数据!C$8,0),IF(AND($G981="互联网版",$H981="中西医诊所"),IFERROR(R981/同类汇总数据!C$9,0),IF(AND($G981="互联网版",$H981="中医诊所"),IFERROR(R981/同类汇总数据!C$10,0),IF(AND($G981="互联网版",$H981="口腔诊所"),IFERROR(R981/同类汇总数据!C$11,0))))))))))</f>
        <v>0.355087209271257</v>
      </c>
      <c r="AE981" s="61">
        <f>IF(AND($G981="正式版",$H981="中西医诊所"),IFERROR(S981/同类汇总数据!D$3,0),IF(AND($G981="正式版",$H981="中医诊所"),IFERROR(S981/同类汇总数据!D$4,0),IF(AND($G981="正式版",$H981="口腔诊所"),IFERROR(S981/同类汇总数据!D$5,0),IF(AND($G981="检查版",$H981="中西医诊所"),IFERROR(S981/同类汇总数据!D$6,0),IF(AND($G981="检查版",$H981="中医诊所"),IFERROR(S981/同类汇总数据!D$7,0),IF(AND($G981="检查版",$H981="口腔诊所"),IFERROR(S981/同类汇总数据!D$8,0),IF(AND($G981="互联网版",$H981="中西医诊所"),IFERROR(S981/同类汇总数据!D$9,0),IF(AND($G981="互联网版",$H981="中医诊所"),IFERROR(S981/同类汇总数据!D$10,0),IF(AND($G981="互联网版",$H981="口腔诊所"),IFERROR(S981/同类汇总数据!D$11,0))))))))))</f>
        <v>0.783061402341371</v>
      </c>
      <c r="AF981" s="61">
        <f>IF(AND($G981="正式版",$H981="中西医诊所"),IFERROR(T981/同类汇总数据!E$3,0),IF(AND($G981="正式版",$H981="中医诊所"),IFERROR(T981/同类汇总数据!E$4,0),IF(AND($G981="正式版",$H981="口腔诊所"),IFERROR(T981/同类汇总数据!E$5,0),IF(AND($G981="检查版",$H981="中西医诊所"),IFERROR(T981/同类汇总数据!E$6,0),IF(AND($G981="检查版",$H981="中医诊所"),IFERROR(T981/同类汇总数据!E$7,0),IF(AND($G981="检查版",$H981="口腔诊所"),IFERROR(T981/同类汇总数据!E$8,0),IF(AND($G981="互联网版",$H981="中西医诊所"),IFERROR(T981/同类汇总数据!E$9,0),IF(AND($G981="互联网版",$H981="中医诊所"),IFERROR(T981/同类汇总数据!E$10,0),IF(AND($G981="互联网版",$H981="口腔诊所"),IFERROR(T981/同类汇总数据!E$11,0))))))))))</f>
        <v>0.92898370121801</v>
      </c>
      <c r="AG981" s="61">
        <f>IF(AND($G981="正式版",$H981="中西医诊所"),IFERROR(U981/同类汇总数据!F$3,0),IF(AND($G981="正式版",$H981="中医诊所"),IFERROR(U981/同类汇总数据!F$4,0),IF(AND($G981="正式版",$H981="口腔诊所"),IFERROR(U981/同类汇总数据!F$5,0),IF(AND($G981="检查版",$H981="中西医诊所"),IFERROR(U981/同类汇总数据!F$6,0),IF(AND($G981="检查版",$H981="中医诊所"),IFERROR(U981/同类汇总数据!F$7,0),IF(AND($G981="检查版",$H981="口腔诊所"),IFERROR(U981/同类汇总数据!F$8,0),IF(AND($G981="互联网版",$H981="中西医诊所"),IFERROR(U981/同类汇总数据!F$9,0),IF(AND($G981="互联网版",$H981="中医诊所"),IFERROR(U981/同类汇总数据!F$10,0),IF(AND($G981="互联网版",$H981="口腔诊所"),IFERROR(U981/同类汇总数据!F$11,0))))))))))</f>
        <v>0.957390573741134</v>
      </c>
      <c r="AH981" s="61">
        <f>IF(AND($G981="正式版",$H981="中西医诊所"),IFERROR(V981/同类汇总数据!G$3,0),IF(AND($G981="正式版",$H981="中医诊所"),IFERROR(V981/同类汇总数据!G$4,0),IF(AND($G981="正式版",$H981="口腔诊所"),IFERROR(V981/同类汇总数据!G$5,0),IF(AND($G981="检查版",$H981="中西医诊所"),IFERROR(V981/同类汇总数据!G$6,0),IF(AND($G981="检查版",$H981="中医诊所"),IFERROR(V981/同类汇总数据!G$7,0),IF(AND($G981="检查版",$H981="口腔诊所"),IFERROR(V981/同类汇总数据!G$8,0),IF(AND($G981="互联网版",$H981="中西医诊所"),IFERROR(V981/同类汇总数据!G$9,0),IF(AND($G981="互联网版",$H981="中医诊所"),IFERROR(V981/同类汇总数据!G$10,0),IF(AND($G981="互联网版",$H981="口腔诊所"),IFERROR(V981/同类汇总数据!G$11,0))))))))))</f>
        <v>0.520198567224518</v>
      </c>
      <c r="AI981" s="61">
        <f>IF(AND($G981="正式版",$H981="中西医诊所"),IFERROR(W981/同类汇总数据!H$3,0),IF(AND($G981="正式版",$H981="中医诊所"),IFERROR(W981/同类汇总数据!H$4,0),IF(AND($G981="正式版",$H981="口腔诊所"),IFERROR(W981/同类汇总数据!H$5,0),IF(AND($G981="检查版",$H981="中西医诊所"),IFERROR(W981/同类汇总数据!H$6,0),IF(AND($G981="检查版",$H981="中医诊所"),IFERROR(W981/同类汇总数据!H$7,0),IF(AND($G981="检查版",$H981="口腔诊所"),IFERROR(W981/同类汇总数据!H$8,0),IF(AND($G981="互联网版",$H981="中西医诊所"),IFERROR(W981/同类汇总数据!H$9,0),IF(AND($G981="互联网版",$H981="中医诊所"),IFERROR(W981/同类汇总数据!H$10,0),IF(AND($G981="互联网版",$H981="口腔诊所"),IFERROR(W981/同类汇总数据!H$11,0))))))))))</f>
        <v>0.616345843979974</v>
      </c>
      <c r="AJ981" s="61">
        <f>IF(AND($G981="正式版",$H981="中西医诊所"),IFERROR(X981/同类汇总数据!I$3,0),IF(AND($G981="正式版",$H981="中医诊所"),IFERROR(X981/同类汇总数据!I$4,0),IF(AND($G981="正式版",$H981="口腔诊所"),IFERROR(X981/同类汇总数据!I$5,0),IF(AND($G981="检查版",$H981="中西医诊所"),IFERROR(X981/同类汇总数据!I$6,0),IF(AND($G981="检查版",$H981="中医诊所"),IFERROR(X981/同类汇总数据!I$7,0),IF(AND($G981="检查版",$H981="口腔诊所"),IFERROR(X981/同类汇总数据!I$8,0),IF(AND($G981="互联网版",$H981="中西医诊所"),IFERROR(X981/同类汇总数据!I$9,0),IF(AND($G981="互联网版",$H981="中医诊所"),IFERROR(X981/同类汇总数据!I$10,0),IF(AND($G981="互联网版",$H981="口腔诊所"),IFERROR(X981/同类汇总数据!I$11,0))))))))))</f>
        <v>0.921774551566847</v>
      </c>
      <c r="AK981" s="61">
        <f>IF(AND($G981="正式版",$H981="中西医诊所"),IFERROR(Y981/同类汇总数据!J$3,0),IF(AND($G981="正式版",$H981="中医诊所"),IFERROR(Y981/同类汇总数据!J$4,0),IF(AND($G981="正式版",$H981="口腔诊所"),IFERROR(Y981/同类汇总数据!J$5,0),IF(AND($G981="检查版",$H981="中西医诊所"),IFERROR(Y981/同类汇总数据!J$6,0),IF(AND($G981="检查版",$H981="中医诊所"),IFERROR(Y981/同类汇总数据!J$7,0),IF(AND($G981="检查版",$H981="口腔诊所"),IFERROR(Y981/同类汇总数据!J$8,0),IF(AND($G981="互联网版",$H981="中西医诊所"),IFERROR(Y981/同类汇总数据!J$9,0),IF(AND($G981="互联网版",$H981="中医诊所"),IFERROR(Y981/同类汇总数据!J$10,0),IF(AND($G981="互联网版",$H981="口腔诊所"),IFERROR(Y981/同类汇总数据!J$11,0))))))))))</f>
        <v>0.903566149701334</v>
      </c>
      <c r="AL981" s="62" t="str">
        <f ca="1" t="shared" si="276"/>
        <v>-</v>
      </c>
      <c r="AM981" s="62" t="str">
        <f t="shared" si="277"/>
        <v/>
      </c>
      <c r="AN981" s="5" t="str">
        <f t="shared" si="278"/>
        <v/>
      </c>
      <c r="AO981" s="63">
        <f t="shared" si="281"/>
        <v>46103.6322518056</v>
      </c>
      <c r="AP981" s="5" t="str">
        <f t="shared" si="282"/>
        <v/>
      </c>
      <c r="AQ981" s="60">
        <v>45659.800189375</v>
      </c>
    </row>
    <row r="982" ht="17" spans="1:43">
      <c r="A982" s="5">
        <f t="shared" si="280"/>
        <v>979</v>
      </c>
      <c r="B982" s="55" t="str">
        <f t="shared" si="273"/>
        <v>交易波动较大</v>
      </c>
      <c r="C982" s="2" t="str">
        <f t="shared" si="274"/>
        <v/>
      </c>
      <c r="D982" s="56" t="str">
        <f t="shared" si="275"/>
        <v>-</v>
      </c>
      <c r="E982" s="84" t="s">
        <v>2617</v>
      </c>
      <c r="F982" s="58">
        <v>45659.825288206</v>
      </c>
      <c r="G982" s="59" t="s">
        <v>38</v>
      </c>
      <c r="H982" s="59" t="s">
        <v>39</v>
      </c>
      <c r="I982" s="59" t="s">
        <v>40</v>
      </c>
      <c r="J982" s="59" t="s">
        <v>53</v>
      </c>
      <c r="K982" s="59" t="s">
        <v>2618</v>
      </c>
      <c r="L982" s="59"/>
      <c r="M982" s="60">
        <v>46101.6054166667</v>
      </c>
      <c r="N982" s="60">
        <v>46101.6979613079</v>
      </c>
      <c r="O982" s="60">
        <v>46101.6695355324</v>
      </c>
      <c r="P982" s="60">
        <v>46083.6870483912</v>
      </c>
      <c r="Q982" s="60">
        <v>46101.6979673843</v>
      </c>
      <c r="R982" s="59">
        <v>11249</v>
      </c>
      <c r="S982" s="59">
        <v>30956</v>
      </c>
      <c r="T982" s="59">
        <v>97374</v>
      </c>
      <c r="U982" s="59">
        <v>80370</v>
      </c>
      <c r="V982" s="59">
        <v>130</v>
      </c>
      <c r="W982" s="59">
        <v>337</v>
      </c>
      <c r="X982" s="59">
        <v>1015</v>
      </c>
      <c r="Y982" s="59">
        <v>865</v>
      </c>
      <c r="Z982" s="59">
        <v>225.7584269663</v>
      </c>
      <c r="AA982" s="59">
        <v>0.144145476</v>
      </c>
      <c r="AB982" s="59">
        <v>-0.312636553</v>
      </c>
      <c r="AC982" s="59">
        <v>-0.1052057286</v>
      </c>
      <c r="AD982" s="61">
        <f>IF(AND($G982="正式版",$H982="中西医诊所"),IFERROR(R982/同类汇总数据!C$3,0),IF(AND($G982="正式版",$H982="中医诊所"),IFERROR(R982/同类汇总数据!C$4,0),IF(AND($G982="正式版",$H982="口腔诊所"),IFERROR(R982/同类汇总数据!C$5,0),IF(AND($G982="检查版",$H982="中西医诊所"),IFERROR(R982/同类汇总数据!C$6,0),IF(AND($G982="检查版",$H982="中医诊所"),IFERROR(R982/同类汇总数据!C$7,0),IF(AND($G982="检查版",$H982="口腔诊所"),IFERROR(R982/同类汇总数据!C$8,0),IF(AND($G982="互联网版",$H982="中西医诊所"),IFERROR(R982/同类汇总数据!C$9,0),IF(AND($G982="互联网版",$H982="中医诊所"),IFERROR(R982/同类汇总数据!C$10,0),IF(AND($G982="互联网版",$H982="口腔诊所"),IFERROR(R982/同类汇总数据!C$11,0))))))))))</f>
        <v>1.2291635515009</v>
      </c>
      <c r="AE982" s="61">
        <f>IF(AND($G982="正式版",$H982="中西医诊所"),IFERROR(S982/同类汇总数据!D$3,0),IF(AND($G982="正式版",$H982="中医诊所"),IFERROR(S982/同类汇总数据!D$4,0),IF(AND($G982="正式版",$H982="口腔诊所"),IFERROR(S982/同类汇总数据!D$5,0),IF(AND($G982="检查版",$H982="中西医诊所"),IFERROR(S982/同类汇总数据!D$6,0),IF(AND($G982="检查版",$H982="中医诊所"),IFERROR(S982/同类汇总数据!D$7,0),IF(AND($G982="检查版",$H982="口腔诊所"),IFERROR(S982/同类汇总数据!D$8,0),IF(AND($G982="互联网版",$H982="中西医诊所"),IFERROR(S982/同类汇总数据!D$9,0),IF(AND($G982="互联网版",$H982="中医诊所"),IFERROR(S982/同类汇总数据!D$10,0),IF(AND($G982="互联网版",$H982="口腔诊所"),IFERROR(S982/同类汇总数据!D$11,0))))))))))</f>
        <v>0.848488395746586</v>
      </c>
      <c r="AF982" s="61">
        <f>IF(AND($G982="正式版",$H982="中西医诊所"),IFERROR(T982/同类汇总数据!E$3,0),IF(AND($G982="正式版",$H982="中医诊所"),IFERROR(T982/同类汇总数据!E$4,0),IF(AND($G982="正式版",$H982="口腔诊所"),IFERROR(T982/同类汇总数据!E$5,0),IF(AND($G982="检查版",$H982="中西医诊所"),IFERROR(T982/同类汇总数据!E$6,0),IF(AND($G982="检查版",$H982="中医诊所"),IFERROR(T982/同类汇总数据!E$7,0),IF(AND($G982="检查版",$H982="口腔诊所"),IFERROR(T982/同类汇总数据!E$8,0),IF(AND($G982="互联网版",$H982="中西医诊所"),IFERROR(T982/同类汇总数据!E$9,0),IF(AND($G982="互联网版",$H982="中医诊所"),IFERROR(T982/同类汇总数据!E$10,0),IF(AND($G982="互联网版",$H982="口腔诊所"),IFERROR(T982/同类汇总数据!E$11,0))))))))))</f>
        <v>0.89238807218599</v>
      </c>
      <c r="AG982" s="61">
        <f>IF(AND($G982="正式版",$H982="中西医诊所"),IFERROR(U982/同类汇总数据!F$3,0),IF(AND($G982="正式版",$H982="中医诊所"),IFERROR(U982/同类汇总数据!F$4,0),IF(AND($G982="正式版",$H982="口腔诊所"),IFERROR(U982/同类汇总数据!F$5,0),IF(AND($G982="检查版",$H982="中西医诊所"),IFERROR(U982/同类汇总数据!F$6,0),IF(AND($G982="检查版",$H982="中医诊所"),IFERROR(U982/同类汇总数据!F$7,0),IF(AND($G982="检查版",$H982="口腔诊所"),IFERROR(U982/同类汇总数据!F$8,0),IF(AND($G982="互联网版",$H982="中西医诊所"),IFERROR(U982/同类汇总数据!F$9,0),IF(AND($G982="互联网版",$H982="中医诊所"),IFERROR(U982/同类汇总数据!F$10,0),IF(AND($G982="互联网版",$H982="口腔诊所"),IFERROR(U982/同类汇总数据!F$11,0))))))))))</f>
        <v>0.83785796157799</v>
      </c>
      <c r="AH982" s="61">
        <f>IF(AND($G982="正式版",$H982="中西医诊所"),IFERROR(V982/同类汇总数据!G$3,0),IF(AND($G982="正式版",$H982="中医诊所"),IFERROR(V982/同类汇总数据!G$4,0),IF(AND($G982="正式版",$H982="口腔诊所"),IFERROR(V982/同类汇总数据!G$5,0),IF(AND($G982="检查版",$H982="中西医诊所"),IFERROR(V982/同类汇总数据!G$6,0),IF(AND($G982="检查版",$H982="中医诊所"),IFERROR(V982/同类汇总数据!G$7,0),IF(AND($G982="检查版",$H982="口腔诊所"),IFERROR(V982/同类汇总数据!G$8,0),IF(AND($G982="互联网版",$H982="中西医诊所"),IFERROR(V982/同类汇总数据!G$9,0),IF(AND($G982="互联网版",$H982="中医诊所"),IFERROR(V982/同类汇总数据!G$10,0),IF(AND($G982="互联网版",$H982="口腔诊所"),IFERROR(V982/同类汇总数据!G$11,0))))))))))</f>
        <v>1.37129210526038</v>
      </c>
      <c r="AI982" s="61">
        <f>IF(AND($G982="正式版",$H982="中西医诊所"),IFERROR(W982/同类汇总数据!H$3,0),IF(AND($G982="正式版",$H982="中医诊所"),IFERROR(W982/同类汇总数据!H$4,0),IF(AND($G982="正式版",$H982="口腔诊所"),IFERROR(W982/同类汇总数据!H$5,0),IF(AND($G982="检查版",$H982="中西医诊所"),IFERROR(W982/同类汇总数据!H$6,0),IF(AND($G982="检查版",$H982="中医诊所"),IFERROR(W982/同类汇总数据!H$7,0),IF(AND($G982="检查版",$H982="口腔诊所"),IFERROR(W982/同类汇总数据!H$8,0),IF(AND($G982="互联网版",$H982="中西医诊所"),IFERROR(W982/同类汇总数据!H$9,0),IF(AND($G982="互联网版",$H982="中医诊所"),IFERROR(W982/同类汇总数据!H$10,0),IF(AND($G982="互联网版",$H982="口腔诊所"),IFERROR(W982/同类汇总数据!H$11,0))))))))))</f>
        <v>0.921695788971595</v>
      </c>
      <c r="AJ982" s="61">
        <f>IF(AND($G982="正式版",$H982="中西医诊所"),IFERROR(X982/同类汇总数据!I$3,0),IF(AND($G982="正式版",$H982="中医诊所"),IFERROR(X982/同类汇总数据!I$4,0),IF(AND($G982="正式版",$H982="口腔诊所"),IFERROR(X982/同类汇总数据!I$5,0),IF(AND($G982="检查版",$H982="中西医诊所"),IFERROR(X982/同类汇总数据!I$6,0),IF(AND($G982="检查版",$H982="中医诊所"),IFERROR(X982/同类汇总数据!I$7,0),IF(AND($G982="检查版",$H982="口腔诊所"),IFERROR(X982/同类汇总数据!I$8,0),IF(AND($G982="互联网版",$H982="中西医诊所"),IFERROR(X982/同类汇总数据!I$9,0),IF(AND($G982="互联网版",$H982="中医诊所"),IFERROR(X982/同类汇总数据!I$10,0),IF(AND($G982="互联网版",$H982="口腔诊所"),IFERROR(X982/同类汇总数据!I$11,0))))))))))</f>
        <v>0.897507396477827</v>
      </c>
      <c r="AK982" s="61">
        <f>IF(AND($G982="正式版",$H982="中西医诊所"),IFERROR(Y982/同类汇总数据!J$3,0),IF(AND($G982="正式版",$H982="中医诊所"),IFERROR(Y982/同类汇总数据!J$4,0),IF(AND($G982="正式版",$H982="口腔诊所"),IFERROR(Y982/同类汇总数据!J$5,0),IF(AND($G982="检查版",$H982="中西医诊所"),IFERROR(Y982/同类汇总数据!J$6,0),IF(AND($G982="检查版",$H982="中医诊所"),IFERROR(Y982/同类汇总数据!J$7,0),IF(AND($G982="检查版",$H982="口腔诊所"),IFERROR(Y982/同类汇总数据!J$8,0),IF(AND($G982="互联网版",$H982="中西医诊所"),IFERROR(Y982/同类汇总数据!J$9,0),IF(AND($G982="互联网版",$H982="中医诊所"),IFERROR(Y982/同类汇总数据!J$10,0),IF(AND($G982="互联网版",$H982="口腔诊所"),IFERROR(Y982/同类汇总数据!J$11,0))))))))))</f>
        <v>0.864323753095578</v>
      </c>
      <c r="AL982" s="62" t="str">
        <f ca="1" t="shared" si="276"/>
        <v>-</v>
      </c>
      <c r="AM982" s="62" t="str">
        <f t="shared" si="277"/>
        <v/>
      </c>
      <c r="AN982" s="5" t="str">
        <f t="shared" si="278"/>
        <v/>
      </c>
      <c r="AO982" s="63">
        <f t="shared" si="281"/>
        <v>46101.6979673843</v>
      </c>
      <c r="AP982" s="5" t="str">
        <f t="shared" si="282"/>
        <v/>
      </c>
      <c r="AQ982" s="60">
        <v>45659.8017827778</v>
      </c>
    </row>
    <row r="983" ht="17" spans="1:43">
      <c r="A983" s="5">
        <f t="shared" si="280"/>
        <v>980</v>
      </c>
      <c r="B983" s="55" t="str">
        <f t="shared" si="273"/>
        <v>无交易</v>
      </c>
      <c r="C983" s="2" t="str">
        <f t="shared" si="274"/>
        <v/>
      </c>
      <c r="D983" s="56" t="str">
        <f t="shared" si="275"/>
        <v>-</v>
      </c>
      <c r="E983" s="84" t="s">
        <v>2619</v>
      </c>
      <c r="F983" s="58">
        <v>45660.6420496296</v>
      </c>
      <c r="G983" s="59" t="s">
        <v>1389</v>
      </c>
      <c r="H983" s="59" t="s">
        <v>66</v>
      </c>
      <c r="I983" s="59" t="s">
        <v>1968</v>
      </c>
      <c r="J983" s="59" t="s">
        <v>2620</v>
      </c>
      <c r="K983" s="59" t="s">
        <v>2621</v>
      </c>
      <c r="L983" s="59" t="s">
        <v>2622</v>
      </c>
      <c r="M983" s="60">
        <v>46103.6766666667</v>
      </c>
      <c r="N983" s="60">
        <v>45802.5384067708</v>
      </c>
      <c r="O983" s="60">
        <v>46103.6488846875</v>
      </c>
      <c r="P983" s="60"/>
      <c r="Q983" s="60">
        <v>45807.6410786574</v>
      </c>
      <c r="R983" s="59"/>
      <c r="S983" s="59"/>
      <c r="T983" s="59"/>
      <c r="U983" s="59"/>
      <c r="V983" s="59"/>
      <c r="W983" s="59"/>
      <c r="X983" s="59"/>
      <c r="Y983" s="59"/>
      <c r="Z983" s="59"/>
      <c r="AA983" s="59"/>
      <c r="AB983" s="59"/>
      <c r="AC983" s="59"/>
      <c r="AD983" s="61">
        <f>IF(AND($G983="正式版",$H983="中西医诊所"),IFERROR(R983/同类汇总数据!C$3,0),IF(AND($G983="正式版",$H983="中医诊所"),IFERROR(R983/同类汇总数据!C$4,0),IF(AND($G983="正式版",$H983="口腔诊所"),IFERROR(R983/同类汇总数据!C$5,0),IF(AND($G983="检查版",$H983="中西医诊所"),IFERROR(R983/同类汇总数据!C$6,0),IF(AND($G983="检查版",$H983="中医诊所"),IFERROR(R983/同类汇总数据!C$7,0),IF(AND($G983="检查版",$H983="口腔诊所"),IFERROR(R983/同类汇总数据!C$8,0),IF(AND($G983="互联网版",$H983="中西医诊所"),IFERROR(R983/同类汇总数据!C$9,0),IF(AND($G983="互联网版",$H983="中医诊所"),IFERROR(R983/同类汇总数据!C$10,0),IF(AND($G983="互联网版",$H983="口腔诊所"),IFERROR(R983/同类汇总数据!C$11,0))))))))))</f>
        <v>0</v>
      </c>
      <c r="AE983" s="61">
        <f>IF(AND($G983="正式版",$H983="中西医诊所"),IFERROR(S983/同类汇总数据!D$3,0),IF(AND($G983="正式版",$H983="中医诊所"),IFERROR(S983/同类汇总数据!D$4,0),IF(AND($G983="正式版",$H983="口腔诊所"),IFERROR(S983/同类汇总数据!D$5,0),IF(AND($G983="检查版",$H983="中西医诊所"),IFERROR(S983/同类汇总数据!D$6,0),IF(AND($G983="检查版",$H983="中医诊所"),IFERROR(S983/同类汇总数据!D$7,0),IF(AND($G983="检查版",$H983="口腔诊所"),IFERROR(S983/同类汇总数据!D$8,0),IF(AND($G983="互联网版",$H983="中西医诊所"),IFERROR(S983/同类汇总数据!D$9,0),IF(AND($G983="互联网版",$H983="中医诊所"),IFERROR(S983/同类汇总数据!D$10,0),IF(AND($G983="互联网版",$H983="口腔诊所"),IFERROR(S983/同类汇总数据!D$11,0))))))))))</f>
        <v>0</v>
      </c>
      <c r="AF983" s="61">
        <f>IF(AND($G983="正式版",$H983="中西医诊所"),IFERROR(T983/同类汇总数据!E$3,0),IF(AND($G983="正式版",$H983="中医诊所"),IFERROR(T983/同类汇总数据!E$4,0),IF(AND($G983="正式版",$H983="口腔诊所"),IFERROR(T983/同类汇总数据!E$5,0),IF(AND($G983="检查版",$H983="中西医诊所"),IFERROR(T983/同类汇总数据!E$6,0),IF(AND($G983="检查版",$H983="中医诊所"),IFERROR(T983/同类汇总数据!E$7,0),IF(AND($G983="检查版",$H983="口腔诊所"),IFERROR(T983/同类汇总数据!E$8,0),IF(AND($G983="互联网版",$H983="中西医诊所"),IFERROR(T983/同类汇总数据!E$9,0),IF(AND($G983="互联网版",$H983="中医诊所"),IFERROR(T983/同类汇总数据!E$10,0),IF(AND($G983="互联网版",$H983="口腔诊所"),IFERROR(T983/同类汇总数据!E$11,0))))))))))</f>
        <v>0</v>
      </c>
      <c r="AG983" s="61">
        <f>IF(AND($G983="正式版",$H983="中西医诊所"),IFERROR(U983/同类汇总数据!F$3,0),IF(AND($G983="正式版",$H983="中医诊所"),IFERROR(U983/同类汇总数据!F$4,0),IF(AND($G983="正式版",$H983="口腔诊所"),IFERROR(U983/同类汇总数据!F$5,0),IF(AND($G983="检查版",$H983="中西医诊所"),IFERROR(U983/同类汇总数据!F$6,0),IF(AND($G983="检查版",$H983="中医诊所"),IFERROR(U983/同类汇总数据!F$7,0),IF(AND($G983="检查版",$H983="口腔诊所"),IFERROR(U983/同类汇总数据!F$8,0),IF(AND($G983="互联网版",$H983="中西医诊所"),IFERROR(U983/同类汇总数据!F$9,0),IF(AND($G983="互联网版",$H983="中医诊所"),IFERROR(U983/同类汇总数据!F$10,0),IF(AND($G983="互联网版",$H983="口腔诊所"),IFERROR(U983/同类汇总数据!F$11,0))))))))))</f>
        <v>0</v>
      </c>
      <c r="AH983" s="61">
        <f>IF(AND($G983="正式版",$H983="中西医诊所"),IFERROR(V983/同类汇总数据!G$3,0),IF(AND($G983="正式版",$H983="中医诊所"),IFERROR(V983/同类汇总数据!G$4,0),IF(AND($G983="正式版",$H983="口腔诊所"),IFERROR(V983/同类汇总数据!G$5,0),IF(AND($G983="检查版",$H983="中西医诊所"),IFERROR(V983/同类汇总数据!G$6,0),IF(AND($G983="检查版",$H983="中医诊所"),IFERROR(V983/同类汇总数据!G$7,0),IF(AND($G983="检查版",$H983="口腔诊所"),IFERROR(V983/同类汇总数据!G$8,0),IF(AND($G983="互联网版",$H983="中西医诊所"),IFERROR(V983/同类汇总数据!G$9,0),IF(AND($G983="互联网版",$H983="中医诊所"),IFERROR(V983/同类汇总数据!G$10,0),IF(AND($G983="互联网版",$H983="口腔诊所"),IFERROR(V983/同类汇总数据!G$11,0))))))))))</f>
        <v>0</v>
      </c>
      <c r="AI983" s="61">
        <f>IF(AND($G983="正式版",$H983="中西医诊所"),IFERROR(W983/同类汇总数据!H$3,0),IF(AND($G983="正式版",$H983="中医诊所"),IFERROR(W983/同类汇总数据!H$4,0),IF(AND($G983="正式版",$H983="口腔诊所"),IFERROR(W983/同类汇总数据!H$5,0),IF(AND($G983="检查版",$H983="中西医诊所"),IFERROR(W983/同类汇总数据!H$6,0),IF(AND($G983="检查版",$H983="中医诊所"),IFERROR(W983/同类汇总数据!H$7,0),IF(AND($G983="检查版",$H983="口腔诊所"),IFERROR(W983/同类汇总数据!H$8,0),IF(AND($G983="互联网版",$H983="中西医诊所"),IFERROR(W983/同类汇总数据!H$9,0),IF(AND($G983="互联网版",$H983="中医诊所"),IFERROR(W983/同类汇总数据!H$10,0),IF(AND($G983="互联网版",$H983="口腔诊所"),IFERROR(W983/同类汇总数据!H$11,0))))))))))</f>
        <v>0</v>
      </c>
      <c r="AJ983" s="61">
        <f>IF(AND($G983="正式版",$H983="中西医诊所"),IFERROR(X983/同类汇总数据!I$3,0),IF(AND($G983="正式版",$H983="中医诊所"),IFERROR(X983/同类汇总数据!I$4,0),IF(AND($G983="正式版",$H983="口腔诊所"),IFERROR(X983/同类汇总数据!I$5,0),IF(AND($G983="检查版",$H983="中西医诊所"),IFERROR(X983/同类汇总数据!I$6,0),IF(AND($G983="检查版",$H983="中医诊所"),IFERROR(X983/同类汇总数据!I$7,0),IF(AND($G983="检查版",$H983="口腔诊所"),IFERROR(X983/同类汇总数据!I$8,0),IF(AND($G983="互联网版",$H983="中西医诊所"),IFERROR(X983/同类汇总数据!I$9,0),IF(AND($G983="互联网版",$H983="中医诊所"),IFERROR(X983/同类汇总数据!I$10,0),IF(AND($G983="互联网版",$H983="口腔诊所"),IFERROR(X983/同类汇总数据!I$11,0))))))))))</f>
        <v>0</v>
      </c>
      <c r="AK983" s="61">
        <f>IF(AND($G983="正式版",$H983="中西医诊所"),IFERROR(Y983/同类汇总数据!J$3,0),IF(AND($G983="正式版",$H983="中医诊所"),IFERROR(Y983/同类汇总数据!J$4,0),IF(AND($G983="正式版",$H983="口腔诊所"),IFERROR(Y983/同类汇总数据!J$5,0),IF(AND($G983="检查版",$H983="中西医诊所"),IFERROR(Y983/同类汇总数据!J$6,0),IF(AND($G983="检查版",$H983="中医诊所"),IFERROR(Y983/同类汇总数据!J$7,0),IF(AND($G983="检查版",$H983="口腔诊所"),IFERROR(Y983/同类汇总数据!J$8,0),IF(AND($G983="互联网版",$H983="中西医诊所"),IFERROR(Y983/同类汇总数据!J$9,0),IF(AND($G983="互联网版",$H983="中医诊所"),IFERROR(Y983/同类汇总数据!J$10,0),IF(AND($G983="互联网版",$H983="口腔诊所"),IFERROR(Y983/同类汇总数据!J$11,0))))))))))</f>
        <v>0</v>
      </c>
      <c r="AL983" s="62" t="str">
        <f ca="1" t="shared" si="276"/>
        <v>-</v>
      </c>
      <c r="AM983" s="62" t="str">
        <f t="shared" si="277"/>
        <v>低于同行20%</v>
      </c>
      <c r="AN983" s="5" t="str">
        <f t="shared" si="278"/>
        <v>低于同行20%</v>
      </c>
      <c r="AO983" s="63">
        <f t="shared" si="281"/>
        <v>46103.6766666667</v>
      </c>
      <c r="AP983" s="5" t="str">
        <f t="shared" si="282"/>
        <v/>
      </c>
      <c r="AQ983" s="60">
        <v>45659.805076713</v>
      </c>
    </row>
    <row r="984" ht="17" spans="1:43">
      <c r="A984" s="5">
        <f t="shared" si="280"/>
        <v>981</v>
      </c>
      <c r="B984" s="55" t="str">
        <f t="shared" si="273"/>
        <v>连续三月交易上升</v>
      </c>
      <c r="C984" s="2" t="str">
        <f t="shared" si="274"/>
        <v/>
      </c>
      <c r="D984" s="56" t="str">
        <f t="shared" si="275"/>
        <v>-</v>
      </c>
      <c r="E984" s="84" t="s">
        <v>2623</v>
      </c>
      <c r="F984" s="58">
        <v>45663.4342745023</v>
      </c>
      <c r="G984" s="59" t="s">
        <v>38</v>
      </c>
      <c r="H984" s="59" t="s">
        <v>63</v>
      </c>
      <c r="I984" s="59" t="s">
        <v>40</v>
      </c>
      <c r="J984" s="59" t="s">
        <v>78</v>
      </c>
      <c r="K984" s="59" t="s">
        <v>2624</v>
      </c>
      <c r="L984" s="59"/>
      <c r="M984" s="60">
        <v>46103.4036226852</v>
      </c>
      <c r="N984" s="60">
        <v>46100.3949317708</v>
      </c>
      <c r="O984" s="60">
        <v>46100.3940820602</v>
      </c>
      <c r="P984" s="60">
        <v>46101.4020832407</v>
      </c>
      <c r="Q984" s="60">
        <v>46103.6448999306</v>
      </c>
      <c r="R984" s="59">
        <v>6270</v>
      </c>
      <c r="S984" s="59">
        <v>37770</v>
      </c>
      <c r="T984" s="59">
        <v>74790</v>
      </c>
      <c r="U984" s="59">
        <v>67710</v>
      </c>
      <c r="V984" s="59">
        <v>3</v>
      </c>
      <c r="W984" s="59">
        <v>18</v>
      </c>
      <c r="X984" s="59">
        <v>49</v>
      </c>
      <c r="Y984" s="59">
        <v>41</v>
      </c>
      <c r="Z984" s="85" t="s">
        <v>2625</v>
      </c>
      <c r="AA984" s="59">
        <v>4.3498583569</v>
      </c>
      <c r="AB984" s="59">
        <v>-0.76435247</v>
      </c>
      <c r="AC984" s="59">
        <v>0.5902335456</v>
      </c>
      <c r="AD984" s="61">
        <f>IF(AND($G984="正式版",$H984="中西医诊所"),IFERROR(R984/同类汇总数据!C$3,0),IF(AND($G984="正式版",$H984="中医诊所"),IFERROR(R984/同类汇总数据!C$4,0),IF(AND($G984="正式版",$H984="口腔诊所"),IFERROR(R984/同类汇总数据!C$5,0),IF(AND($G984="检查版",$H984="中西医诊所"),IFERROR(R984/同类汇总数据!C$6,0),IF(AND($G984="检查版",$H984="中医诊所"),IFERROR(R984/同类汇总数据!C$7,0),IF(AND($G984="检查版",$H984="口腔诊所"),IFERROR(R984/同类汇总数据!C$8,0),IF(AND($G984="互联网版",$H984="中西医诊所"),IFERROR(R984/同类汇总数据!C$9,0),IF(AND($G984="互联网版",$H984="中医诊所"),IFERROR(R984/同类汇总数据!C$10,0),IF(AND($G984="互联网版",$H984="口腔诊所"),IFERROR(R984/同类汇总数据!C$11,0))))))))))</f>
        <v>0.627154028769234</v>
      </c>
      <c r="AE984" s="61">
        <f>IF(AND($G984="正式版",$H984="中西医诊所"),IFERROR(S984/同类汇总数据!D$3,0),IF(AND($G984="正式版",$H984="中医诊所"),IFERROR(S984/同类汇总数据!D$4,0),IF(AND($G984="正式版",$H984="口腔诊所"),IFERROR(S984/同类汇总数据!D$5,0),IF(AND($G984="检查版",$H984="中西医诊所"),IFERROR(S984/同类汇总数据!D$6,0),IF(AND($G984="检查版",$H984="中医诊所"),IFERROR(S984/同类汇总数据!D$7,0),IF(AND($G984="检查版",$H984="口腔诊所"),IFERROR(S984/同类汇总数据!D$8,0),IF(AND($G984="互联网版",$H984="中西医诊所"),IFERROR(S984/同类汇总数据!D$9,0),IF(AND($G984="互联网版",$H984="中医诊所"),IFERROR(S984/同类汇总数据!D$10,0),IF(AND($G984="互联网版",$H984="口腔诊所"),IFERROR(S984/同类汇总数据!D$11,0))))))))))</f>
        <v>0.869658889306759</v>
      </c>
      <c r="AF984" s="61">
        <f>IF(AND($G984="正式版",$H984="中西医诊所"),IFERROR(T984/同类汇总数据!E$3,0),IF(AND($G984="正式版",$H984="中医诊所"),IFERROR(T984/同类汇总数据!E$4,0),IF(AND($G984="正式版",$H984="口腔诊所"),IFERROR(T984/同类汇总数据!E$5,0),IF(AND($G984="检查版",$H984="中西医诊所"),IFERROR(T984/同类汇总数据!E$6,0),IF(AND($G984="检查版",$H984="中医诊所"),IFERROR(T984/同类汇总数据!E$7,0),IF(AND($G984="检查版",$H984="口腔诊所"),IFERROR(T984/同类汇总数据!E$8,0),IF(AND($G984="互联网版",$H984="中西医诊所"),IFERROR(T984/同类汇总数据!E$9,0),IF(AND($G984="互联网版",$H984="中医诊所"),IFERROR(T984/同类汇总数据!E$10,0),IF(AND($G984="互联网版",$H984="口腔诊所"),IFERROR(T984/同类汇总数据!E$11,0))))))))))</f>
        <v>0.674592314610762</v>
      </c>
      <c r="AG984" s="61">
        <f>IF(AND($G984="正式版",$H984="中西医诊所"),IFERROR(U984/同类汇总数据!F$3,0),IF(AND($G984="正式版",$H984="中医诊所"),IFERROR(U984/同类汇总数据!F$4,0),IF(AND($G984="正式版",$H984="口腔诊所"),IFERROR(U984/同类汇总数据!F$5,0),IF(AND($G984="检查版",$H984="中西医诊所"),IFERROR(U984/同类汇总数据!F$6,0),IF(AND($G984="检查版",$H984="中医诊所"),IFERROR(U984/同类汇总数据!F$7,0),IF(AND($G984="检查版",$H984="口腔诊所"),IFERROR(U984/同类汇总数据!F$8,0),IF(AND($G984="互联网版",$H984="中西医诊所"),IFERROR(U984/同类汇总数据!F$9,0),IF(AND($G984="互联网版",$H984="中医诊所"),IFERROR(U984/同类汇总数据!F$10,0),IF(AND($G984="互联网版",$H984="口腔诊所"),IFERROR(U984/同类汇总数据!F$11,0))))))))))</f>
        <v>0.677791372230145</v>
      </c>
      <c r="AH984" s="61">
        <f>IF(AND($G984="正式版",$H984="中西医诊所"),IFERROR(V984/同类汇总数据!G$3,0),IF(AND($G984="正式版",$H984="中医诊所"),IFERROR(V984/同类汇总数据!G$4,0),IF(AND($G984="正式版",$H984="口腔诊所"),IFERROR(V984/同类汇总数据!G$5,0),IF(AND($G984="检查版",$H984="中西医诊所"),IFERROR(V984/同类汇总数据!G$6,0),IF(AND($G984="检查版",$H984="中医诊所"),IFERROR(V984/同类汇总数据!G$7,0),IF(AND($G984="检查版",$H984="口腔诊所"),IFERROR(V984/同类汇总数据!G$8,0),IF(AND($G984="互联网版",$H984="中西医诊所"),IFERROR(V984/同类汇总数据!G$9,0),IF(AND($G984="互联网版",$H984="中医诊所"),IFERROR(V984/同类汇总数据!G$10,0),IF(AND($G984="互联网版",$H984="口腔诊所"),IFERROR(V984/同类汇总数据!G$11,0))))))))))</f>
        <v>0.222942243096222</v>
      </c>
      <c r="AI984" s="61">
        <f>IF(AND($G984="正式版",$H984="中西医诊所"),IFERROR(W984/同类汇总数据!H$3,0),IF(AND($G984="正式版",$H984="中医诊所"),IFERROR(W984/同类汇总数据!H$4,0),IF(AND($G984="正式版",$H984="口腔诊所"),IFERROR(W984/同类汇总数据!H$5,0),IF(AND($G984="检查版",$H984="中西医诊所"),IFERROR(W984/同类汇总数据!H$6,0),IF(AND($G984="检查版",$H984="中医诊所"),IFERROR(W984/同类汇总数据!H$7,0),IF(AND($G984="检查版",$H984="口腔诊所"),IFERROR(W984/同类汇总数据!H$8,0),IF(AND($G984="互联网版",$H984="中西医诊所"),IFERROR(W984/同类汇总数据!H$9,0),IF(AND($G984="互联网版",$H984="中医诊所"),IFERROR(W984/同类汇总数据!H$10,0),IF(AND($G984="互联网版",$H984="口腔诊所"),IFERROR(W984/同类汇总数据!H$11,0))))))))))</f>
        <v>0.316977862618272</v>
      </c>
      <c r="AJ984" s="61">
        <f>IF(AND($G984="正式版",$H984="中西医诊所"),IFERROR(X984/同类汇总数据!I$3,0),IF(AND($G984="正式版",$H984="中医诊所"),IFERROR(X984/同类汇总数据!I$4,0),IF(AND($G984="正式版",$H984="口腔诊所"),IFERROR(X984/同类汇总数据!I$5,0),IF(AND($G984="检查版",$H984="中西医诊所"),IFERROR(X984/同类汇总数据!I$6,0),IF(AND($G984="检查版",$H984="中医诊所"),IFERROR(X984/同类汇总数据!I$7,0),IF(AND($G984="检查版",$H984="口腔诊所"),IFERROR(X984/同类汇总数据!I$8,0),IF(AND($G984="互联网版",$H984="中西医诊所"),IFERROR(X984/同类汇总数据!I$9,0),IF(AND($G984="互联网版",$H984="中医诊所"),IFERROR(X984/同类汇总数据!I$10,0),IF(AND($G984="互联网版",$H984="口腔诊所"),IFERROR(X984/同类汇总数据!I$11,0))))))))))</f>
        <v>0.332109948726291</v>
      </c>
      <c r="AK984" s="61">
        <f>IF(AND($G984="正式版",$H984="中西医诊所"),IFERROR(Y984/同类汇总数据!J$3,0),IF(AND($G984="正式版",$H984="中医诊所"),IFERROR(Y984/同类汇总数据!J$4,0),IF(AND($G984="正式版",$H984="口腔诊所"),IFERROR(Y984/同类汇总数据!J$5,0),IF(AND($G984="检查版",$H984="中西医诊所"),IFERROR(Y984/同类汇总数据!J$6,0),IF(AND($G984="检查版",$H984="中医诊所"),IFERROR(Y984/同类汇总数据!J$7,0),IF(AND($G984="检查版",$H984="口腔诊所"),IFERROR(Y984/同类汇总数据!J$8,0),IF(AND($G984="互联网版",$H984="中西医诊所"),IFERROR(Y984/同类汇总数据!J$9,0),IF(AND($G984="互联网版",$H984="中医诊所"),IFERROR(Y984/同类汇总数据!J$10,0),IF(AND($G984="互联网版",$H984="口腔诊所"),IFERROR(Y984/同类汇总数据!J$11,0))))))))))</f>
        <v>0.308718434481289</v>
      </c>
      <c r="AL984" s="62" t="str">
        <f ca="1" t="shared" si="276"/>
        <v>-</v>
      </c>
      <c r="AM984" s="62" t="str">
        <f t="shared" si="277"/>
        <v/>
      </c>
      <c r="AN984" s="5" t="str">
        <f t="shared" si="278"/>
        <v>低于同行50%</v>
      </c>
      <c r="AO984" s="63">
        <f t="shared" si="281"/>
        <v>46103.6448999306</v>
      </c>
      <c r="AP984" s="5" t="str">
        <f t="shared" si="282"/>
        <v/>
      </c>
      <c r="AQ984" s="60">
        <v>45659.8055001389</v>
      </c>
    </row>
    <row r="985" ht="17" spans="1:43">
      <c r="A985" s="5">
        <f t="shared" si="280"/>
        <v>982</v>
      </c>
      <c r="B985" s="55" t="str">
        <f t="shared" si="273"/>
        <v>连续三月交易上升</v>
      </c>
      <c r="C985" s="2" t="str">
        <f t="shared" si="274"/>
        <v/>
      </c>
      <c r="D985" s="56" t="str">
        <f t="shared" si="275"/>
        <v>-</v>
      </c>
      <c r="E985" s="84" t="s">
        <v>2626</v>
      </c>
      <c r="F985" s="58">
        <v>45663.4417846296</v>
      </c>
      <c r="G985" s="59" t="s">
        <v>38</v>
      </c>
      <c r="H985" s="59" t="s">
        <v>39</v>
      </c>
      <c r="I985" s="59" t="s">
        <v>40</v>
      </c>
      <c r="J985" s="59" t="s">
        <v>117</v>
      </c>
      <c r="K985" s="59" t="s">
        <v>2627</v>
      </c>
      <c r="L985" s="59"/>
      <c r="M985" s="60">
        <v>46104.3544444444</v>
      </c>
      <c r="N985" s="60">
        <v>46104.3960449653</v>
      </c>
      <c r="O985" s="60">
        <v>46103.428917581</v>
      </c>
      <c r="P985" s="60">
        <v>46101.692967338</v>
      </c>
      <c r="Q985" s="60">
        <v>46104.3960723264</v>
      </c>
      <c r="R985" s="59">
        <v>15344.05</v>
      </c>
      <c r="S985" s="59">
        <v>51724.19</v>
      </c>
      <c r="T985" s="59">
        <v>148153.7</v>
      </c>
      <c r="U985" s="59">
        <v>127760.03</v>
      </c>
      <c r="V985" s="59">
        <v>173</v>
      </c>
      <c r="W985" s="59">
        <v>601</v>
      </c>
      <c r="X985" s="59">
        <v>1736</v>
      </c>
      <c r="Y985" s="59">
        <v>1515</v>
      </c>
      <c r="Z985" s="59">
        <v>136.2047228145</v>
      </c>
      <c r="AA985" s="59">
        <v>0.4011980736</v>
      </c>
      <c r="AB985" s="59">
        <v>-0.3797512402</v>
      </c>
      <c r="AC985" s="59">
        <v>-0.2505929187</v>
      </c>
      <c r="AD985" s="61">
        <f>IF(AND($G985="正式版",$H985="中西医诊所"),IFERROR(R985/同类汇总数据!C$3,0),IF(AND($G985="正式版",$H985="中医诊所"),IFERROR(R985/同类汇总数据!C$4,0),IF(AND($G985="正式版",$H985="口腔诊所"),IFERROR(R985/同类汇总数据!C$5,0),IF(AND($G985="检查版",$H985="中西医诊所"),IFERROR(R985/同类汇总数据!C$6,0),IF(AND($G985="检查版",$H985="中医诊所"),IFERROR(R985/同类汇总数据!C$7,0),IF(AND($G985="检查版",$H985="口腔诊所"),IFERROR(R985/同类汇总数据!C$8,0),IF(AND($G985="互联网版",$H985="中西医诊所"),IFERROR(R985/同类汇总数据!C$9,0),IF(AND($G985="互联网版",$H985="中医诊所"),IFERROR(R985/同类汇总数据!C$10,0),IF(AND($G985="互联网版",$H985="口腔诊所"),IFERROR(R985/同类汇总数据!C$11,0))))))))))</f>
        <v>1.67662432148702</v>
      </c>
      <c r="AE985" s="61">
        <f>IF(AND($G985="正式版",$H985="中西医诊所"),IFERROR(S985/同类汇总数据!D$3,0),IF(AND($G985="正式版",$H985="中医诊所"),IFERROR(S985/同类汇总数据!D$4,0),IF(AND($G985="正式版",$H985="口腔诊所"),IFERROR(S985/同类汇总数据!D$5,0),IF(AND($G985="检查版",$H985="中西医诊所"),IFERROR(S985/同类汇总数据!D$6,0),IF(AND($G985="检查版",$H985="中医诊所"),IFERROR(S985/同类汇总数据!D$7,0),IF(AND($G985="检查版",$H985="口腔诊所"),IFERROR(S985/同类汇总数据!D$8,0),IF(AND($G985="互联网版",$H985="中西医诊所"),IFERROR(S985/同类汇总数据!D$9,0),IF(AND($G985="互联网版",$H985="中医诊所"),IFERROR(S985/同类汇总数据!D$10,0),IF(AND($G985="互联网版",$H985="口腔诊所"),IFERROR(S985/同类汇总数据!D$11,0))))))))))</f>
        <v>1.4177340416847</v>
      </c>
      <c r="AF985" s="61">
        <f>IF(AND($G985="正式版",$H985="中西医诊所"),IFERROR(T985/同类汇总数据!E$3,0),IF(AND($G985="正式版",$H985="中医诊所"),IFERROR(T985/同类汇总数据!E$4,0),IF(AND($G985="正式版",$H985="口腔诊所"),IFERROR(T985/同类汇总数据!E$5,0),IF(AND($G985="检查版",$H985="中西医诊所"),IFERROR(T985/同类汇总数据!E$6,0),IF(AND($G985="检查版",$H985="中医诊所"),IFERROR(T985/同类汇总数据!E$7,0),IF(AND($G985="检查版",$H985="口腔诊所"),IFERROR(T985/同类汇总数据!E$8,0),IF(AND($G985="互联网版",$H985="中西医诊所"),IFERROR(T985/同类汇总数据!E$9,0),IF(AND($G985="互联网版",$H985="中医诊所"),IFERROR(T985/同类汇总数据!E$10,0),IF(AND($G985="互联网版",$H985="口腔诊所"),IFERROR(T985/同类汇总数据!E$11,0))))))))))</f>
        <v>1.35776074445151</v>
      </c>
      <c r="AG985" s="61">
        <f>IF(AND($G985="正式版",$H985="中西医诊所"),IFERROR(U985/同类汇总数据!F$3,0),IF(AND($G985="正式版",$H985="中医诊所"),IFERROR(U985/同类汇总数据!F$4,0),IF(AND($G985="正式版",$H985="口腔诊所"),IFERROR(U985/同类汇总数据!F$5,0),IF(AND($G985="检查版",$H985="中西医诊所"),IFERROR(U985/同类汇总数据!F$6,0),IF(AND($G985="检查版",$H985="中医诊所"),IFERROR(U985/同类汇总数据!F$7,0),IF(AND($G985="检查版",$H985="口腔诊所"),IFERROR(U985/同类汇总数据!F$8,0),IF(AND($G985="互联网版",$H985="中西医诊所"),IFERROR(U985/同类汇总数据!F$9,0),IF(AND($G985="互联网版",$H985="中医诊所"),IFERROR(U985/同类汇总数据!F$10,0),IF(AND($G985="互联网版",$H985="口腔诊所"),IFERROR(U985/同类汇总数据!F$11,0))))))))))</f>
        <v>1.33189944390871</v>
      </c>
      <c r="AH985" s="61">
        <f>IF(AND($G985="正式版",$H985="中西医诊所"),IFERROR(V985/同类汇总数据!G$3,0),IF(AND($G985="正式版",$H985="中医诊所"),IFERROR(V985/同类汇总数据!G$4,0),IF(AND($G985="正式版",$H985="口腔诊所"),IFERROR(V985/同类汇总数据!G$5,0),IF(AND($G985="检查版",$H985="中西医诊所"),IFERROR(V985/同类汇总数据!G$6,0),IF(AND($G985="检查版",$H985="中医诊所"),IFERROR(V985/同类汇总数据!G$7,0),IF(AND($G985="检查版",$H985="口腔诊所"),IFERROR(V985/同类汇总数据!G$8,0),IF(AND($G985="互联网版",$H985="中西医诊所"),IFERROR(V985/同类汇总数据!G$9,0),IF(AND($G985="互联网版",$H985="中医诊所"),IFERROR(V985/同类汇总数据!G$10,0),IF(AND($G985="互联网版",$H985="口腔诊所"),IFERROR(V985/同类汇总数据!G$11,0))))))))))</f>
        <v>1.82487334007728</v>
      </c>
      <c r="AI985" s="61">
        <f>IF(AND($G985="正式版",$H985="中西医诊所"),IFERROR(W985/同类汇总数据!H$3,0),IF(AND($G985="正式版",$H985="中医诊所"),IFERROR(W985/同类汇总数据!H$4,0),IF(AND($G985="正式版",$H985="口腔诊所"),IFERROR(W985/同类汇总数据!H$5,0),IF(AND($G985="检查版",$H985="中西医诊所"),IFERROR(W985/同类汇总数据!H$6,0),IF(AND($G985="检查版",$H985="中医诊所"),IFERROR(W985/同类汇总数据!H$7,0),IF(AND($G985="检查版",$H985="口腔诊所"),IFERROR(W985/同类汇总数据!H$8,0),IF(AND($G985="互联网版",$H985="中西医诊所"),IFERROR(W985/同类汇总数据!H$9,0),IF(AND($G985="互联网版",$H985="中医诊所"),IFERROR(W985/同类汇总数据!H$10,0),IF(AND($G985="互联网版",$H985="口腔诊所"),IFERROR(W985/同类汇总数据!H$11,0))))))))))</f>
        <v>1.64373640703836</v>
      </c>
      <c r="AJ985" s="61">
        <f>IF(AND($G985="正式版",$H985="中西医诊所"),IFERROR(X985/同类汇总数据!I$3,0),IF(AND($G985="正式版",$H985="中医诊所"),IFERROR(X985/同类汇总数据!I$4,0),IF(AND($G985="正式版",$H985="口腔诊所"),IFERROR(X985/同类汇总数据!I$5,0),IF(AND($G985="检查版",$H985="中西医诊所"),IFERROR(X985/同类汇总数据!I$6,0),IF(AND($G985="检查版",$H985="中医诊所"),IFERROR(X985/同类汇总数据!I$7,0),IF(AND($G985="检查版",$H985="口腔诊所"),IFERROR(X985/同类汇总数据!I$8,0),IF(AND($G985="互联网版",$H985="中西医诊所"),IFERROR(X985/同类汇总数据!I$9,0),IF(AND($G985="互联网版",$H985="中医诊所"),IFERROR(X985/同类汇总数据!I$10,0),IF(AND($G985="互联网版",$H985="口腔诊所"),IFERROR(X985/同类汇总数据!I$11,0))))))))))</f>
        <v>1.53504713328621</v>
      </c>
      <c r="AK985" s="61">
        <f>IF(AND($G985="正式版",$H985="中西医诊所"),IFERROR(Y985/同类汇总数据!J$3,0),IF(AND($G985="正式版",$H985="中医诊所"),IFERROR(Y985/同类汇总数据!J$4,0),IF(AND($G985="正式版",$H985="口腔诊所"),IFERROR(Y985/同类汇总数据!J$5,0),IF(AND($G985="检查版",$H985="中西医诊所"),IFERROR(Y985/同类汇总数据!J$6,0),IF(AND($G985="检查版",$H985="中医诊所"),IFERROR(Y985/同类汇总数据!J$7,0),IF(AND($G985="检查版",$H985="口腔诊所"),IFERROR(Y985/同类汇总数据!J$8,0),IF(AND($G985="互联网版",$H985="中西医诊所"),IFERROR(Y985/同类汇总数据!J$9,0),IF(AND($G985="互联网版",$H985="中医诊所"),IFERROR(Y985/同类汇总数据!J$10,0),IF(AND($G985="互联网版",$H985="口腔诊所"),IFERROR(Y985/同类汇总数据!J$11,0))))))))))</f>
        <v>1.51381559068185</v>
      </c>
      <c r="AL985" s="62" t="str">
        <f ca="1" t="shared" si="276"/>
        <v>-</v>
      </c>
      <c r="AM985" s="62" t="str">
        <f t="shared" si="277"/>
        <v>高于同行20%</v>
      </c>
      <c r="AN985" s="5" t="str">
        <f t="shared" si="278"/>
        <v>高于同行150%</v>
      </c>
      <c r="AO985" s="63">
        <f t="shared" si="281"/>
        <v>46104.3960723264</v>
      </c>
      <c r="AP985" s="5" t="str">
        <f t="shared" si="282"/>
        <v/>
      </c>
      <c r="AQ985" s="60">
        <v>45659.8134179861</v>
      </c>
    </row>
    <row r="986" ht="17" spans="1:43">
      <c r="A986" s="5">
        <f t="shared" si="280"/>
        <v>983</v>
      </c>
      <c r="B986" s="55" t="str">
        <f t="shared" si="273"/>
        <v>连续三月交易上升</v>
      </c>
      <c r="C986" s="2" t="str">
        <f t="shared" si="274"/>
        <v/>
      </c>
      <c r="D986" s="56" t="str">
        <f t="shared" si="275"/>
        <v>-</v>
      </c>
      <c r="E986" s="84" t="s">
        <v>2628</v>
      </c>
      <c r="F986" s="58">
        <v>45663.443086956</v>
      </c>
      <c r="G986" s="59" t="s">
        <v>38</v>
      </c>
      <c r="H986" s="59" t="s">
        <v>39</v>
      </c>
      <c r="I986" s="59" t="s">
        <v>40</v>
      </c>
      <c r="J986" s="59" t="s">
        <v>155</v>
      </c>
      <c r="K986" s="59" t="s">
        <v>2629</v>
      </c>
      <c r="L986" s="59"/>
      <c r="M986" s="60">
        <v>46104.3993287037</v>
      </c>
      <c r="N986" s="60">
        <v>46103.8760617593</v>
      </c>
      <c r="O986" s="60">
        <v>46103.8590659722</v>
      </c>
      <c r="P986" s="60">
        <v>46098.5204925463</v>
      </c>
      <c r="Q986" s="60">
        <v>46104.3998479282</v>
      </c>
      <c r="R986" s="59">
        <v>5041.27</v>
      </c>
      <c r="S986" s="59">
        <v>17718.88</v>
      </c>
      <c r="T986" s="59">
        <v>49036.26</v>
      </c>
      <c r="U986" s="59">
        <v>43673.65</v>
      </c>
      <c r="V986" s="59">
        <v>70</v>
      </c>
      <c r="W986" s="59">
        <v>225</v>
      </c>
      <c r="X986" s="59">
        <v>663</v>
      </c>
      <c r="Y986" s="59">
        <v>593</v>
      </c>
      <c r="Z986" s="59">
        <v>140.2124595469</v>
      </c>
      <c r="AA986" s="59">
        <v>0.4170977411</v>
      </c>
      <c r="AB986" s="59">
        <v>-0.3353984907</v>
      </c>
      <c r="AC986" s="59">
        <v>-0.1344218158</v>
      </c>
      <c r="AD986" s="61">
        <f>IF(AND($G986="正式版",$H986="中西医诊所"),IFERROR(R986/同类汇总数据!C$3,0),IF(AND($G986="正式版",$H986="中医诊所"),IFERROR(R986/同类汇总数据!C$4,0),IF(AND($G986="正式版",$H986="口腔诊所"),IFERROR(R986/同类汇总数据!C$5,0),IF(AND($G986="检查版",$H986="中西医诊所"),IFERROR(R986/同类汇总数据!C$6,0),IF(AND($G986="检查版",$H986="中医诊所"),IFERROR(R986/同类汇总数据!C$7,0),IF(AND($G986="检查版",$H986="口腔诊所"),IFERROR(R986/同类汇总数据!C$8,0),IF(AND($G986="互联网版",$H986="中西医诊所"),IFERROR(R986/同类汇总数据!C$9,0),IF(AND($G986="互联网版",$H986="中医诊所"),IFERROR(R986/同类汇总数据!C$10,0),IF(AND($G986="互联网版",$H986="口腔诊所"),IFERROR(R986/同类汇总数据!C$11,0))))))))))</f>
        <v>0.550852994690636</v>
      </c>
      <c r="AE986" s="61">
        <f>IF(AND($G986="正式版",$H986="中西医诊所"),IFERROR(S986/同类汇总数据!D$3,0),IF(AND($G986="正式版",$H986="中医诊所"),IFERROR(S986/同类汇总数据!D$4,0),IF(AND($G986="正式版",$H986="口腔诊所"),IFERROR(S986/同类汇总数据!D$5,0),IF(AND($G986="检查版",$H986="中西医诊所"),IFERROR(S986/同类汇总数据!D$6,0),IF(AND($G986="检查版",$H986="中医诊所"),IFERROR(S986/同类汇总数据!D$7,0),IF(AND($G986="检查版",$H986="口腔诊所"),IFERROR(S986/同类汇总数据!D$8,0),IF(AND($G986="互联网版",$H986="中西医诊所"),IFERROR(S986/同类汇总数据!D$9,0),IF(AND($G986="互联网版",$H986="中医诊所"),IFERROR(S986/同类汇总数据!D$10,0),IF(AND($G986="互联网版",$H986="口腔诊所"),IFERROR(S986/同类汇总数据!D$11,0))))))))))</f>
        <v>0.485665591989478</v>
      </c>
      <c r="AF986" s="61">
        <f>IF(AND($G986="正式版",$H986="中西医诊所"),IFERROR(T986/同类汇总数据!E$3,0),IF(AND($G986="正式版",$H986="中医诊所"),IFERROR(T986/同类汇总数据!E$4,0),IF(AND($G986="正式版",$H986="口腔诊所"),IFERROR(T986/同类汇总数据!E$5,0),IF(AND($G986="检查版",$H986="中西医诊所"),IFERROR(T986/同类汇总数据!E$6,0),IF(AND($G986="检查版",$H986="中医诊所"),IFERROR(T986/同类汇总数据!E$7,0),IF(AND($G986="检查版",$H986="口腔诊所"),IFERROR(T986/同类汇总数据!E$8,0),IF(AND($G986="互联网版",$H986="中西医诊所"),IFERROR(T986/同类汇总数据!E$9,0),IF(AND($G986="互联网版",$H986="中医诊所"),IFERROR(T986/同类汇总数据!E$10,0),IF(AND($G986="互联网版",$H986="口腔诊所"),IFERROR(T986/同类汇总数据!E$11,0))))))))))</f>
        <v>0.449394843886571</v>
      </c>
      <c r="AG986" s="61">
        <f>IF(AND($G986="正式版",$H986="中西医诊所"),IFERROR(U986/同类汇总数据!F$3,0),IF(AND($G986="正式版",$H986="中医诊所"),IFERROR(U986/同类汇总数据!F$4,0),IF(AND($G986="正式版",$H986="口腔诊所"),IFERROR(U986/同类汇总数据!F$5,0),IF(AND($G986="检查版",$H986="中西医诊所"),IFERROR(U986/同类汇总数据!F$6,0),IF(AND($G986="检查版",$H986="中医诊所"),IFERROR(U986/同类汇总数据!F$7,0),IF(AND($G986="检查版",$H986="口腔诊所"),IFERROR(U986/同类汇总数据!F$8,0),IF(AND($G986="互联网版",$H986="中西医诊所"),IFERROR(U986/同类汇总数据!F$9,0),IF(AND($G986="互联网版",$H986="中医诊所"),IFERROR(U986/同类汇总数据!F$10,0),IF(AND($G986="互联网版",$H986="口腔诊所"),IFERROR(U986/同类汇总数据!F$11,0))))))))))</f>
        <v>0.455298187926721</v>
      </c>
      <c r="AH986" s="61">
        <f>IF(AND($G986="正式版",$H986="中西医诊所"),IFERROR(V986/同类汇总数据!G$3,0),IF(AND($G986="正式版",$H986="中医诊所"),IFERROR(V986/同类汇总数据!G$4,0),IF(AND($G986="正式版",$H986="口腔诊所"),IFERROR(V986/同类汇总数据!G$5,0),IF(AND($G986="检查版",$H986="中西医诊所"),IFERROR(V986/同类汇总数据!G$6,0),IF(AND($G986="检查版",$H986="中医诊所"),IFERROR(V986/同类汇总数据!G$7,0),IF(AND($G986="检查版",$H986="口腔诊所"),IFERROR(V986/同类汇总数据!G$8,0),IF(AND($G986="互联网版",$H986="中西医诊所"),IFERROR(V986/同类汇总数据!G$9,0),IF(AND($G986="互联网版",$H986="中医诊所"),IFERROR(V986/同类汇总数据!G$10,0),IF(AND($G986="互联网版",$H986="口腔诊所"),IFERROR(V986/同类汇总数据!G$11,0))))))))))</f>
        <v>0.738388056678667</v>
      </c>
      <c r="AI986" s="61">
        <f>IF(AND($G986="正式版",$H986="中西医诊所"),IFERROR(W986/同类汇总数据!H$3,0),IF(AND($G986="正式版",$H986="中医诊所"),IFERROR(W986/同类汇总数据!H$4,0),IF(AND($G986="正式版",$H986="口腔诊所"),IFERROR(W986/同类汇总数据!H$5,0),IF(AND($G986="检查版",$H986="中西医诊所"),IFERROR(W986/同类汇总数据!H$6,0),IF(AND($G986="检查版",$H986="中医诊所"),IFERROR(W986/同类汇总数据!H$7,0),IF(AND($G986="检查版",$H986="口腔诊所"),IFERROR(W986/同类汇总数据!H$8,0),IF(AND($G986="互联网版",$H986="中西医诊所"),IFERROR(W986/同类汇总数据!H$9,0),IF(AND($G986="互联网版",$H986="中医诊所"),IFERROR(W986/同类汇总数据!H$10,0),IF(AND($G986="互联网版",$H986="口腔诊所"),IFERROR(W986/同类汇总数据!H$11,0))))))))))</f>
        <v>0.615375526761451</v>
      </c>
      <c r="AJ986" s="61">
        <f>IF(AND($G986="正式版",$H986="中西医诊所"),IFERROR(X986/同类汇总数据!I$3,0),IF(AND($G986="正式版",$H986="中医诊所"),IFERROR(X986/同类汇总数据!I$4,0),IF(AND($G986="正式版",$H986="口腔诊所"),IFERROR(X986/同类汇总数据!I$5,0),IF(AND($G986="检查版",$H986="中西医诊所"),IFERROR(X986/同类汇总数据!I$6,0),IF(AND($G986="检查版",$H986="中医诊所"),IFERROR(X986/同类汇总数据!I$7,0),IF(AND($G986="检查版",$H986="口腔诊所"),IFERROR(X986/同类汇总数据!I$8,0),IF(AND($G986="互联网版",$H986="中西医诊所"),IFERROR(X986/同类汇总数据!I$9,0),IF(AND($G986="互联网版",$H986="中医诊所"),IFERROR(X986/同类汇总数据!I$10,0),IF(AND($G986="互联网版",$H986="口腔诊所"),IFERROR(X986/同类汇总数据!I$11,0))))))))))</f>
        <v>0.586253599866797</v>
      </c>
      <c r="AK986" s="61">
        <f>IF(AND($G986="正式版",$H986="中西医诊所"),IFERROR(Y986/同类汇总数据!J$3,0),IF(AND($G986="正式版",$H986="中医诊所"),IFERROR(Y986/同类汇总数据!J$4,0),IF(AND($G986="正式版",$H986="口腔诊所"),IFERROR(Y986/同类汇总数据!J$5,0),IF(AND($G986="检查版",$H986="中西医诊所"),IFERROR(Y986/同类汇总数据!J$6,0),IF(AND($G986="检查版",$H986="中医诊所"),IFERROR(Y986/同类汇总数据!J$7,0),IF(AND($G986="检查版",$H986="口腔诊所"),IFERROR(Y986/同类汇总数据!J$8,0),IF(AND($G986="互联网版",$H986="中西医诊所"),IFERROR(Y986/同类汇总数据!J$9,0),IF(AND($G986="互联网版",$H986="中医诊所"),IFERROR(Y986/同类汇总数据!J$10,0),IF(AND($G986="互联网版",$H986="口腔诊所"),IFERROR(Y986/同类汇总数据!J$11,0))))))))))</f>
        <v>0.592536399521015</v>
      </c>
      <c r="AL986" s="62" t="str">
        <f ca="1" t="shared" si="276"/>
        <v>-</v>
      </c>
      <c r="AM986" s="62" t="str">
        <f t="shared" si="277"/>
        <v>低于同行50%</v>
      </c>
      <c r="AN986" s="5" t="str">
        <f t="shared" si="278"/>
        <v/>
      </c>
      <c r="AO986" s="63">
        <f t="shared" si="281"/>
        <v>46104.3998479282</v>
      </c>
      <c r="AP986" s="5" t="str">
        <f t="shared" si="282"/>
        <v/>
      </c>
      <c r="AQ986" s="60">
        <v>45659.825288206</v>
      </c>
    </row>
    <row r="987" ht="17" spans="1:43">
      <c r="A987" s="5">
        <f t="shared" ref="A987:A996" si="283">ROW()-3</f>
        <v>984</v>
      </c>
      <c r="B987" s="55" t="str">
        <f t="shared" ref="B987:B1036" si="284">IF(V987=0,"无交易",IF(AND(Y987&lt;=-0.2,Z987&lt;=-0.2,AA987&lt;=-0.2),"连续三月交易下滑",IF(AND(Y987&gt;=0.2,Z987&gt;=0.2,AA987&gt;=0.2),"连续三月交易上升",IF(AND(Y987&lt;0.2,Y987&gt;-0.2,Z987&lt;0.2,Z987&gt;-0.2,AA987&lt;0.2,AA987&gt;-0.2),"交易平稳",IF(OR(ABS(Y987-Z987)&gt;=0.2,ABS(Z987-AA987)&gt;=0.2),"交易波动较大","-")))))</f>
        <v>连续三月交易上升</v>
      </c>
      <c r="C987" s="2" t="str">
        <f t="shared" ref="C987:C1036" si="285">IF(AA987&lt;=-0.5,"本月交易额降超50%",IF(AA987&lt;=-0.2,"本月交易额降超20%",""))</f>
        <v/>
      </c>
      <c r="D987" s="56" t="str">
        <f t="shared" ref="D987:D1036" si="286">IF(DATEDIF(AO987,$B$1,"d")&gt;30,"流失",IF(AND(DATEDIF(AO987,$B$1,"d")&gt;7,DATEDIF(AO987,$B$1,"d")&lt;=30),"可能流失",IF(AND(DATEDIF(AO987,$B$1,"d")&lt;=7,DATEDIF(AO987,$B$1,"d")&gt;3),"即将流失","-")))</f>
        <v>-</v>
      </c>
      <c r="E987" s="84" t="s">
        <v>2630</v>
      </c>
      <c r="F987" s="58">
        <v>45663.4456228588</v>
      </c>
      <c r="G987" s="59" t="s">
        <v>38</v>
      </c>
      <c r="H987" s="59" t="s">
        <v>63</v>
      </c>
      <c r="I987" s="59" t="s">
        <v>40</v>
      </c>
      <c r="J987" s="59" t="s">
        <v>53</v>
      </c>
      <c r="K987" s="59" t="s">
        <v>2631</v>
      </c>
      <c r="L987" s="59"/>
      <c r="M987" s="60">
        <v>46103.5245949074</v>
      </c>
      <c r="N987" s="60">
        <v>46103.6121882523</v>
      </c>
      <c r="O987" s="60">
        <v>46103.6117706481</v>
      </c>
      <c r="P987" s="60">
        <v>46085.5777784259</v>
      </c>
      <c r="Q987" s="60">
        <v>46096.3837009259</v>
      </c>
      <c r="R987" s="59">
        <v>5530</v>
      </c>
      <c r="S987" s="59">
        <v>39995.68</v>
      </c>
      <c r="T987" s="59">
        <v>93262.11</v>
      </c>
      <c r="U987" s="59">
        <v>82165.77</v>
      </c>
      <c r="V987" s="59">
        <v>17</v>
      </c>
      <c r="W987" s="59">
        <v>74</v>
      </c>
      <c r="X987" s="59">
        <v>180</v>
      </c>
      <c r="Y987" s="59">
        <v>167</v>
      </c>
      <c r="Z987" s="59">
        <v>652.1092857143</v>
      </c>
      <c r="AA987" s="59">
        <v>1.5116603868</v>
      </c>
      <c r="AB987" s="59">
        <v>-0.5735681904</v>
      </c>
      <c r="AC987" s="59">
        <v>0.8081355965</v>
      </c>
      <c r="AD987" s="61">
        <f>IF(AND($G987="正式版",$H987="中西医诊所"),IFERROR(R987/同类汇总数据!C$3,0),IF(AND($G987="正式版",$H987="中医诊所"),IFERROR(R987/同类汇总数据!C$4,0),IF(AND($G987="正式版",$H987="口腔诊所"),IFERROR(R987/同类汇总数据!C$5,0),IF(AND($G987="检查版",$H987="中西医诊所"),IFERROR(R987/同类汇总数据!C$6,0),IF(AND($G987="检查版",$H987="中医诊所"),IFERROR(R987/同类汇总数据!C$7,0),IF(AND($G987="检查版",$H987="口腔诊所"),IFERROR(R987/同类汇总数据!C$8,0),IF(AND($G987="互联网版",$H987="中西医诊所"),IFERROR(R987/同类汇总数据!C$9,0),IF(AND($G987="互联网版",$H987="中医诊所"),IFERROR(R987/同类汇总数据!C$10,0),IF(AND($G987="互联网版",$H987="口腔诊所"),IFERROR(R987/同类汇总数据!C$11,0))))))))))</f>
        <v>0.553135849935226</v>
      </c>
      <c r="AE987" s="61">
        <f>IF(AND($G987="正式版",$H987="中西医诊所"),IFERROR(S987/同类汇总数据!D$3,0),IF(AND($G987="正式版",$H987="中医诊所"),IFERROR(S987/同类汇总数据!D$4,0),IF(AND($G987="正式版",$H987="口腔诊所"),IFERROR(S987/同类汇总数据!D$5,0),IF(AND($G987="检查版",$H987="中西医诊所"),IFERROR(S987/同类汇总数据!D$6,0),IF(AND($G987="检查版",$H987="中医诊所"),IFERROR(S987/同类汇总数据!D$7,0),IF(AND($G987="检查版",$H987="口腔诊所"),IFERROR(S987/同类汇总数据!D$8,0),IF(AND($G987="互联网版",$H987="中西医诊所"),IFERROR(S987/同类汇总数据!D$9,0),IF(AND($G987="互联网版",$H987="中医诊所"),IFERROR(S987/同类汇总数据!D$10,0),IF(AND($G987="互联网版",$H987="口腔诊所"),IFERROR(S987/同类汇总数据!D$11,0))))))))))</f>
        <v>0.920905444688074</v>
      </c>
      <c r="AF987" s="61">
        <f>IF(AND($G987="正式版",$H987="中西医诊所"),IFERROR(T987/同类汇总数据!E$3,0),IF(AND($G987="正式版",$H987="中医诊所"),IFERROR(T987/同类汇总数据!E$4,0),IF(AND($G987="正式版",$H987="口腔诊所"),IFERROR(T987/同类汇总数据!E$5,0),IF(AND($G987="检查版",$H987="中西医诊所"),IFERROR(T987/同类汇总数据!E$6,0),IF(AND($G987="检查版",$H987="中医诊所"),IFERROR(T987/同类汇总数据!E$7,0),IF(AND($G987="检查版",$H987="口腔诊所"),IFERROR(T987/同类汇总数据!E$8,0),IF(AND($G987="互联网版",$H987="中西医诊所"),IFERROR(T987/同类汇总数据!E$9,0),IF(AND($G987="互联网版",$H987="中医诊所"),IFERROR(T987/同类汇总数据!E$10,0),IF(AND($G987="互联网版",$H987="口腔诊所"),IFERROR(T987/同类汇总数据!E$11,0))))))))))</f>
        <v>0.841207416103536</v>
      </c>
      <c r="AG987" s="61">
        <f>IF(AND($G987="正式版",$H987="中西医诊所"),IFERROR(U987/同类汇总数据!F$3,0),IF(AND($G987="正式版",$H987="中医诊所"),IFERROR(U987/同类汇总数据!F$4,0),IF(AND($G987="正式版",$H987="口腔诊所"),IFERROR(U987/同类汇总数据!F$5,0),IF(AND($G987="检查版",$H987="中西医诊所"),IFERROR(U987/同类汇总数据!F$6,0),IF(AND($G987="检查版",$H987="中医诊所"),IFERROR(U987/同类汇总数据!F$7,0),IF(AND($G987="检查版",$H987="口腔诊所"),IFERROR(U987/同类汇总数据!F$8,0),IF(AND($G987="互联网版",$H987="中西医诊所"),IFERROR(U987/同类汇总数据!F$9,0),IF(AND($G987="互联网版",$H987="中医诊所"),IFERROR(U987/同类汇总数据!F$10,0),IF(AND($G987="互联网版",$H987="口腔诊所"),IFERROR(U987/同类汇总数据!F$11,0))))))))))</f>
        <v>0.822496676984884</v>
      </c>
      <c r="AH987" s="61">
        <f>IF(AND($G987="正式版",$H987="中西医诊所"),IFERROR(V987/同类汇总数据!G$3,0),IF(AND($G987="正式版",$H987="中医诊所"),IFERROR(V987/同类汇总数据!G$4,0),IF(AND($G987="正式版",$H987="口腔诊所"),IFERROR(V987/同类汇总数据!G$5,0),IF(AND($G987="检查版",$H987="中西医诊所"),IFERROR(V987/同类汇总数据!G$6,0),IF(AND($G987="检查版",$H987="中医诊所"),IFERROR(V987/同类汇总数据!G$7,0),IF(AND($G987="检查版",$H987="口腔诊所"),IFERROR(V987/同类汇总数据!G$8,0),IF(AND($G987="互联网版",$H987="中西医诊所"),IFERROR(V987/同类汇总数据!G$9,0),IF(AND($G987="互联网版",$H987="中医诊所"),IFERROR(V987/同类汇总数据!G$10,0),IF(AND($G987="互联网版",$H987="口腔诊所"),IFERROR(V987/同类汇总数据!G$11,0))))))))))</f>
        <v>1.26333937754526</v>
      </c>
      <c r="AI987" s="61">
        <f>IF(AND($G987="正式版",$H987="中西医诊所"),IFERROR(W987/同类汇总数据!H$3,0),IF(AND($G987="正式版",$H987="中医诊所"),IFERROR(W987/同类汇总数据!H$4,0),IF(AND($G987="正式版",$H987="口腔诊所"),IFERROR(W987/同类汇总数据!H$5,0),IF(AND($G987="检查版",$H987="中西医诊所"),IFERROR(W987/同类汇总数据!H$6,0),IF(AND($G987="检查版",$H987="中医诊所"),IFERROR(W987/同类汇总数据!H$7,0),IF(AND($G987="检查版",$H987="口腔诊所"),IFERROR(W987/同类汇总数据!H$8,0),IF(AND($G987="互联网版",$H987="中西医诊所"),IFERROR(W987/同类汇总数据!H$9,0),IF(AND($G987="互联网版",$H987="中医诊所"),IFERROR(W987/同类汇总数据!H$10,0),IF(AND($G987="互联网版",$H987="口腔诊所"),IFERROR(W987/同类汇总数据!H$11,0))))))))))</f>
        <v>1.30313121298623</v>
      </c>
      <c r="AJ987" s="61">
        <f>IF(AND($G987="正式版",$H987="中西医诊所"),IFERROR(X987/同类汇总数据!I$3,0),IF(AND($G987="正式版",$H987="中医诊所"),IFERROR(X987/同类汇总数据!I$4,0),IF(AND($G987="正式版",$H987="口腔诊所"),IFERROR(X987/同类汇总数据!I$5,0),IF(AND($G987="检查版",$H987="中西医诊所"),IFERROR(X987/同类汇总数据!I$6,0),IF(AND($G987="检查版",$H987="中医诊所"),IFERROR(X987/同类汇总数据!I$7,0),IF(AND($G987="检查版",$H987="口腔诊所"),IFERROR(X987/同类汇总数据!I$8,0),IF(AND($G987="互联网版",$H987="中西医诊所"),IFERROR(X987/同类汇总数据!I$9,0),IF(AND($G987="互联网版",$H987="中医诊所"),IFERROR(X987/同类汇总数据!I$10,0),IF(AND($G987="互联网版",$H987="口腔诊所"),IFERROR(X987/同类汇总数据!I$11,0))))))))))</f>
        <v>1.21999573001494</v>
      </c>
      <c r="AK987" s="61">
        <f>IF(AND($G987="正式版",$H987="中西医诊所"),IFERROR(Y987/同类汇总数据!J$3,0),IF(AND($G987="正式版",$H987="中医诊所"),IFERROR(Y987/同类汇总数据!J$4,0),IF(AND($G987="正式版",$H987="口腔诊所"),IFERROR(Y987/同类汇总数据!J$5,0),IF(AND($G987="检查版",$H987="中西医诊所"),IFERROR(Y987/同类汇总数据!J$6,0),IF(AND($G987="检查版",$H987="中医诊所"),IFERROR(Y987/同类汇总数据!J$7,0),IF(AND($G987="检查版",$H987="口腔诊所"),IFERROR(Y987/同类汇总数据!J$8,0),IF(AND($G987="互联网版",$H987="中西医诊所"),IFERROR(Y987/同类汇总数据!J$9,0),IF(AND($G987="互联网版",$H987="中医诊所"),IFERROR(Y987/同类汇总数据!J$10,0),IF(AND($G987="互联网版",$H987="口腔诊所"),IFERROR(Y987/同类汇总数据!J$11,0))))))))))</f>
        <v>1.25746289166769</v>
      </c>
      <c r="AL987" s="62" t="str">
        <f ca="1" t="shared" ref="AL987:AL1036" si="287">IF(YEAR(AO987)&lt;YEAR(TODAY()),"今年内未操作",IF(DATEDIF(AO987,$B$1,"d")&gt;90,"最近三月未操作",IF(DATEDIF(AO987,$B$1,"d")&gt;30,"最近一月未操作",IF(DATEDIF(AO987,$B$1,"d")&gt;7,"最近一周未操作","-"))))</f>
        <v>-</v>
      </c>
      <c r="AM987" s="62" t="str">
        <f t="shared" ref="AM987:AM1036" si="288">IF(AE987&lt;0.2,"低于同行20%",IF(AE987&lt;0.5,"低于同行50%",IF(AE987&gt;=2,"高于同行100%",IF(AE987&gt;=1.5,"高于同行150%",IF(AE987&gt;=1.2,"高于同行20%","")))))</f>
        <v/>
      </c>
      <c r="AN987" s="5" t="str">
        <f t="shared" ref="AN987:AN1036" si="289">IF(AI987&lt;0.2,"低于同行20%",IF(AI987&lt;0.5,"低于同行50%",IF(AI987&gt;=2,"高于同行100%",IF(AI987&gt;=1.5,"高于同行150%",IF(AI987&gt;=1.2,"高于同行20%","")))))</f>
        <v>高于同行20%</v>
      </c>
      <c r="AO987" s="63">
        <f t="shared" si="281"/>
        <v>46103.6121882523</v>
      </c>
      <c r="AP987" s="5" t="str">
        <f t="shared" si="282"/>
        <v/>
      </c>
      <c r="AQ987" s="60">
        <v>45660.6420496296</v>
      </c>
    </row>
    <row r="988" ht="17" spans="1:43">
      <c r="A988" s="5">
        <f t="shared" si="283"/>
        <v>985</v>
      </c>
      <c r="B988" s="55" t="str">
        <f t="shared" si="284"/>
        <v>交易波动较大</v>
      </c>
      <c r="C988" s="2" t="str">
        <f t="shared" si="285"/>
        <v/>
      </c>
      <c r="D988" s="56" t="str">
        <f t="shared" si="286"/>
        <v>-</v>
      </c>
      <c r="E988" s="84" t="s">
        <v>2632</v>
      </c>
      <c r="F988" s="58">
        <v>45663.5435151852</v>
      </c>
      <c r="G988" s="59" t="s">
        <v>38</v>
      </c>
      <c r="H988" s="59" t="s">
        <v>39</v>
      </c>
      <c r="I988" s="59" t="s">
        <v>40</v>
      </c>
      <c r="J988" s="59" t="s">
        <v>78</v>
      </c>
      <c r="K988" s="59" t="s">
        <v>2633</v>
      </c>
      <c r="L988" s="59"/>
      <c r="M988" s="60">
        <v>46104.3512384259</v>
      </c>
      <c r="N988" s="60">
        <v>46104.3988904861</v>
      </c>
      <c r="O988" s="60">
        <v>46104.3974695139</v>
      </c>
      <c r="P988" s="60">
        <v>46100.612778044</v>
      </c>
      <c r="Q988" s="60">
        <v>46104.3989108102</v>
      </c>
      <c r="R988" s="59">
        <v>18451</v>
      </c>
      <c r="S988" s="59">
        <v>81330.8</v>
      </c>
      <c r="T988" s="59">
        <v>242314.2</v>
      </c>
      <c r="U988" s="59">
        <v>211966.39</v>
      </c>
      <c r="V988" s="59">
        <v>180</v>
      </c>
      <c r="W988" s="59">
        <v>780</v>
      </c>
      <c r="X988" s="59">
        <v>2365</v>
      </c>
      <c r="Y988" s="59">
        <v>2068</v>
      </c>
      <c r="Z988" s="59">
        <v>216.0717533129</v>
      </c>
      <c r="AA988" s="59">
        <v>0.188208263</v>
      </c>
      <c r="AB988" s="59">
        <v>-0.2602996289</v>
      </c>
      <c r="AC988" s="59">
        <v>-0.158901304</v>
      </c>
      <c r="AD988" s="61">
        <f>IF(AND($G988="正式版",$H988="中西医诊所"),IFERROR(R988/同类汇总数据!C$3,0),IF(AND($G988="正式版",$H988="中医诊所"),IFERROR(R988/同类汇总数据!C$4,0),IF(AND($G988="正式版",$H988="口腔诊所"),IFERROR(R988/同类汇总数据!C$5,0),IF(AND($G988="检查版",$H988="中西医诊所"),IFERROR(R988/同类汇总数据!C$6,0),IF(AND($G988="检查版",$H988="中医诊所"),IFERROR(R988/同类汇总数据!C$7,0),IF(AND($G988="检查版",$H988="口腔诊所"),IFERROR(R988/同类汇总数据!C$8,0),IF(AND($G988="互联网版",$H988="中西医诊所"),IFERROR(R988/同类汇总数据!C$9,0),IF(AND($G988="互联网版",$H988="中医诊所"),IFERROR(R988/同类汇总数据!C$10,0),IF(AND($G988="互联网版",$H988="口腔诊所"),IFERROR(R988/同类汇总数据!C$11,0))))))))))</f>
        <v>2.01611669381662</v>
      </c>
      <c r="AE988" s="61">
        <f>IF(AND($G988="正式版",$H988="中西医诊所"),IFERROR(S988/同类汇总数据!D$3,0),IF(AND($G988="正式版",$H988="中医诊所"),IFERROR(S988/同类汇总数据!D$4,0),IF(AND($G988="正式版",$H988="口腔诊所"),IFERROR(S988/同类汇总数据!D$5,0),IF(AND($G988="检查版",$H988="中西医诊所"),IFERROR(S988/同类汇总数据!D$6,0),IF(AND($G988="检查版",$H988="中医诊所"),IFERROR(S988/同类汇总数据!D$7,0),IF(AND($G988="检查版",$H988="口腔诊所"),IFERROR(S988/同类汇总数据!D$8,0),IF(AND($G988="互联网版",$H988="中西医诊所"),IFERROR(S988/同类汇总数据!D$9,0),IF(AND($G988="互联网版",$H988="中医诊所"),IFERROR(S988/同类汇总数据!D$10,0),IF(AND($G988="互联网版",$H988="口腔诊所"),IFERROR(S988/同类汇总数据!D$11,0))))))))))</f>
        <v>2.22923633598612</v>
      </c>
      <c r="AF988" s="61">
        <f>IF(AND($G988="正式版",$H988="中西医诊所"),IFERROR(T988/同类汇总数据!E$3,0),IF(AND($G988="正式版",$H988="中医诊所"),IFERROR(T988/同类汇总数据!E$4,0),IF(AND($G988="正式版",$H988="口腔诊所"),IFERROR(T988/同类汇总数据!E$5,0),IF(AND($G988="检查版",$H988="中西医诊所"),IFERROR(T988/同类汇总数据!E$6,0),IF(AND($G988="检查版",$H988="中医诊所"),IFERROR(T988/同类汇总数据!E$7,0),IF(AND($G988="检查版",$H988="口腔诊所"),IFERROR(T988/同类汇总数据!E$8,0),IF(AND($G988="互联网版",$H988="中西医诊所"),IFERROR(T988/同类汇总数据!E$9,0),IF(AND($G988="互联网版",$H988="中医诊所"),IFERROR(T988/同类汇总数据!E$10,0),IF(AND($G988="互联网版",$H988="口腔诊所"),IFERROR(T988/同类汇总数据!E$11,0))))))))))</f>
        <v>2.22069856225779</v>
      </c>
      <c r="AG988" s="61">
        <f>IF(AND($G988="正式版",$H988="中西医诊所"),IFERROR(U988/同类汇总数据!F$3,0),IF(AND($G988="正式版",$H988="中医诊所"),IFERROR(U988/同类汇总数据!F$4,0),IF(AND($G988="正式版",$H988="口腔诊所"),IFERROR(U988/同类汇总数据!F$5,0),IF(AND($G988="检查版",$H988="中西医诊所"),IFERROR(U988/同类汇总数据!F$6,0),IF(AND($G988="检查版",$H988="中医诊所"),IFERROR(U988/同类汇总数据!F$7,0),IF(AND($G988="检查版",$H988="口腔诊所"),IFERROR(U988/同类汇总数据!F$8,0),IF(AND($G988="互联网版",$H988="中西医诊所"),IFERROR(U988/同类汇总数据!F$9,0),IF(AND($G988="互联网版",$H988="中医诊所"),IFERROR(U988/同类汇总数据!F$10,0),IF(AND($G988="互联网版",$H988="口腔诊所"),IFERROR(U988/同类汇总数据!F$11,0))))))))))</f>
        <v>2.20975149245297</v>
      </c>
      <c r="AH988" s="61">
        <f>IF(AND($G988="正式版",$H988="中西医诊所"),IFERROR(V988/同类汇总数据!G$3,0),IF(AND($G988="正式版",$H988="中医诊所"),IFERROR(V988/同类汇总数据!G$4,0),IF(AND($G988="正式版",$H988="口腔诊所"),IFERROR(V988/同类汇总数据!G$5,0),IF(AND($G988="检查版",$H988="中西医诊所"),IFERROR(V988/同类汇总数据!G$6,0),IF(AND($G988="检查版",$H988="中医诊所"),IFERROR(V988/同类汇总数据!G$7,0),IF(AND($G988="检查版",$H988="口腔诊所"),IFERROR(V988/同类汇总数据!G$8,0),IF(AND($G988="互联网版",$H988="中西医诊所"),IFERROR(V988/同类汇总数据!G$9,0),IF(AND($G988="互联网版",$H988="中医诊所"),IFERROR(V988/同类汇总数据!G$10,0),IF(AND($G988="互联网版",$H988="口腔诊所"),IFERROR(V988/同类汇总数据!G$11,0))))))))))</f>
        <v>1.89871214574514</v>
      </c>
      <c r="AI988" s="61">
        <f>IF(AND($G988="正式版",$H988="中西医诊所"),IFERROR(W988/同类汇总数据!H$3,0),IF(AND($G988="正式版",$H988="中医诊所"),IFERROR(W988/同类汇总数据!H$4,0),IF(AND($G988="正式版",$H988="口腔诊所"),IFERROR(W988/同类汇总数据!H$5,0),IF(AND($G988="检查版",$H988="中西医诊所"),IFERROR(W988/同类汇总数据!H$6,0),IF(AND($G988="检查版",$H988="中医诊所"),IFERROR(W988/同类汇总数据!H$7,0),IF(AND($G988="检查版",$H988="口腔诊所"),IFERROR(W988/同类汇总数据!H$8,0),IF(AND($G988="互联网版",$H988="中西医诊所"),IFERROR(W988/同类汇总数据!H$9,0),IF(AND($G988="互联网版",$H988="中医诊所"),IFERROR(W988/同类汇总数据!H$10,0),IF(AND($G988="互联网版",$H988="口腔诊所"),IFERROR(W988/同类汇总数据!H$11,0))))))))))</f>
        <v>2.13330182610636</v>
      </c>
      <c r="AJ988" s="61">
        <f>IF(AND($G988="正式版",$H988="中西医诊所"),IFERROR(X988/同类汇总数据!I$3,0),IF(AND($G988="正式版",$H988="中医诊所"),IFERROR(X988/同类汇总数据!I$4,0),IF(AND($G988="正式版",$H988="口腔诊所"),IFERROR(X988/同类汇总数据!I$5,0),IF(AND($G988="检查版",$H988="中西医诊所"),IFERROR(X988/同类汇总数据!I$6,0),IF(AND($G988="检查版",$H988="中医诊所"),IFERROR(X988/同类汇总数据!I$7,0),IF(AND($G988="检查版",$H988="口腔诊所"),IFERROR(X988/同类汇总数据!I$8,0),IF(AND($G988="互联网版",$H988="中西医诊所"),IFERROR(X988/同类汇总数据!I$9,0),IF(AND($G988="互联网版",$H988="中医诊所"),IFERROR(X988/同类汇总数据!I$10,0),IF(AND($G988="互联网版",$H988="口腔诊所"),IFERROR(X988/同类汇总数据!I$11,0))))))))))</f>
        <v>2.09123644598036</v>
      </c>
      <c r="AK988" s="61">
        <f>IF(AND($G988="正式版",$H988="中西医诊所"),IFERROR(Y988/同类汇总数据!J$3,0),IF(AND($G988="正式版",$H988="中医诊所"),IFERROR(Y988/同类汇总数据!J$4,0),IF(AND($G988="正式版",$H988="口腔诊所"),IFERROR(Y988/同类汇总数据!J$5,0),IF(AND($G988="检查版",$H988="中西医诊所"),IFERROR(Y988/同类汇总数据!J$6,0),IF(AND($G988="检查版",$H988="中医诊所"),IFERROR(Y988/同类汇总数据!J$7,0),IF(AND($G988="检查版",$H988="口腔诊所"),IFERROR(Y988/同类汇总数据!J$8,0),IF(AND($G988="互联网版",$H988="中西医诊所"),IFERROR(Y988/同类汇总数据!J$9,0),IF(AND($G988="互联网版",$H988="中医诊所"),IFERROR(Y988/同类汇总数据!J$10,0),IF(AND($G988="互联网版",$H988="口腔诊所"),IFERROR(Y988/同类汇总数据!J$11,0))))))))))</f>
        <v>2.06638326173602</v>
      </c>
      <c r="AL988" s="62" t="str">
        <f ca="1" t="shared" si="287"/>
        <v>-</v>
      </c>
      <c r="AM988" s="62" t="str">
        <f t="shared" si="288"/>
        <v>高于同行100%</v>
      </c>
      <c r="AN988" s="5" t="str">
        <f t="shared" si="289"/>
        <v>高于同行100%</v>
      </c>
      <c r="AO988" s="63">
        <f t="shared" si="281"/>
        <v>46104.3989108102</v>
      </c>
      <c r="AP988" s="5" t="str">
        <f t="shared" si="282"/>
        <v/>
      </c>
      <c r="AQ988" s="60">
        <v>45663.4342745023</v>
      </c>
    </row>
    <row r="989" ht="17" spans="1:43">
      <c r="A989" s="5">
        <f t="shared" si="283"/>
        <v>986</v>
      </c>
      <c r="B989" s="55" t="str">
        <f t="shared" si="284"/>
        <v>交易波动较大</v>
      </c>
      <c r="C989" s="2" t="str">
        <f t="shared" si="285"/>
        <v>本月交易额降超20%</v>
      </c>
      <c r="D989" s="56" t="str">
        <f t="shared" si="286"/>
        <v>-</v>
      </c>
      <c r="E989" s="84" t="s">
        <v>2634</v>
      </c>
      <c r="F989" s="58">
        <v>45663.7889580556</v>
      </c>
      <c r="G989" s="59" t="s">
        <v>38</v>
      </c>
      <c r="H989" s="59" t="s">
        <v>63</v>
      </c>
      <c r="I989" s="59" t="s">
        <v>40</v>
      </c>
      <c r="J989" s="59" t="s">
        <v>41</v>
      </c>
      <c r="K989" s="59" t="s">
        <v>2635</v>
      </c>
      <c r="L989" s="59"/>
      <c r="M989" s="60">
        <v>46103.6255092593</v>
      </c>
      <c r="N989" s="60">
        <v>46103.6317888657</v>
      </c>
      <c r="O989" s="60">
        <v>46103.6304404167</v>
      </c>
      <c r="P989" s="60">
        <v>46029.6429875579</v>
      </c>
      <c r="Q989" s="60">
        <v>46066.736292037</v>
      </c>
      <c r="R989" s="59">
        <v>1724</v>
      </c>
      <c r="S989" s="59">
        <v>5389</v>
      </c>
      <c r="T989" s="59">
        <v>26159</v>
      </c>
      <c r="U989" s="59">
        <v>20696</v>
      </c>
      <c r="V989" s="59">
        <v>2</v>
      </c>
      <c r="W989" s="59">
        <v>13</v>
      </c>
      <c r="X989" s="59">
        <v>32</v>
      </c>
      <c r="Y989" s="59">
        <v>26</v>
      </c>
      <c r="Z989" s="85" t="s">
        <v>2636</v>
      </c>
      <c r="AA989" s="59">
        <v>-0.2700799133</v>
      </c>
      <c r="AB989" s="59">
        <v>-0.4484948084</v>
      </c>
      <c r="AC989" s="59">
        <v>-0.2617734642</v>
      </c>
      <c r="AD989" s="61">
        <f>IF(AND($G989="正式版",$H989="中西医诊所"),IFERROR(R989/同类汇总数据!C$3,0),IF(AND($G989="正式版",$H989="中医诊所"),IFERROR(R989/同类汇总数据!C$4,0),IF(AND($G989="正式版",$H989="口腔诊所"),IFERROR(R989/同类汇总数据!C$5,0),IF(AND($G989="检查版",$H989="中西医诊所"),IFERROR(R989/同类汇总数据!C$6,0),IF(AND($G989="检查版",$H989="中医诊所"),IFERROR(R989/同类汇总数据!C$7,0),IF(AND($G989="检查版",$H989="口腔诊所"),IFERROR(R989/同类汇总数据!C$8,0),IF(AND($G989="互联网版",$H989="中西医诊所"),IFERROR(R989/同类汇总数据!C$9,0),IF(AND($G989="互联网版",$H989="中医诊所"),IFERROR(R989/同类汇总数据!C$10,0),IF(AND($G989="互联网版",$H989="口腔诊所"),IFERROR(R989/同类汇总数据!C$11,0))))))))))</f>
        <v>0.172442351770041</v>
      </c>
      <c r="AE989" s="61">
        <f>IF(AND($G989="正式版",$H989="中西医诊所"),IFERROR(S989/同类汇总数据!D$3,0),IF(AND($G989="正式版",$H989="中医诊所"),IFERROR(S989/同类汇总数据!D$4,0),IF(AND($G989="正式版",$H989="口腔诊所"),IFERROR(S989/同类汇总数据!D$5,0),IF(AND($G989="检查版",$H989="中西医诊所"),IFERROR(S989/同类汇总数据!D$6,0),IF(AND($G989="检查版",$H989="中医诊所"),IFERROR(S989/同类汇总数据!D$7,0),IF(AND($G989="检查版",$H989="口腔诊所"),IFERROR(S989/同类汇总数据!D$8,0),IF(AND($G989="互联网版",$H989="中西医诊所"),IFERROR(S989/同类汇总数据!D$9,0),IF(AND($G989="互联网版",$H989="中医诊所"),IFERROR(S989/同类汇总数据!D$10,0),IF(AND($G989="互联网版",$H989="口腔诊所"),IFERROR(S989/同类汇总数据!D$11,0))))))))))</f>
        <v>0.12408238693339</v>
      </c>
      <c r="AF989" s="61">
        <f>IF(AND($G989="正式版",$H989="中西医诊所"),IFERROR(T989/同类汇总数据!E$3,0),IF(AND($G989="正式版",$H989="中医诊所"),IFERROR(T989/同类汇总数据!E$4,0),IF(AND($G989="正式版",$H989="口腔诊所"),IFERROR(T989/同类汇总数据!E$5,0),IF(AND($G989="检查版",$H989="中西医诊所"),IFERROR(T989/同类汇总数据!E$6,0),IF(AND($G989="检查版",$H989="中医诊所"),IFERROR(T989/同类汇总数据!E$7,0),IF(AND($G989="检查版",$H989="口腔诊所"),IFERROR(T989/同类汇总数据!E$8,0),IF(AND($G989="互联网版",$H989="中西医诊所"),IFERROR(T989/同类汇总数据!E$9,0),IF(AND($G989="互联网版",$H989="中医诊所"),IFERROR(T989/同类汇总数据!E$10,0),IF(AND($G989="互联网版",$H989="口腔诊所"),IFERROR(T989/同类汇总数据!E$11,0))))))))))</f>
        <v>0.235949463269193</v>
      </c>
      <c r="AG989" s="61">
        <f>IF(AND($G989="正式版",$H989="中西医诊所"),IFERROR(U989/同类汇总数据!F$3,0),IF(AND($G989="正式版",$H989="中医诊所"),IFERROR(U989/同类汇总数据!F$4,0),IF(AND($G989="正式版",$H989="口腔诊所"),IFERROR(U989/同类汇总数据!F$5,0),IF(AND($G989="检查版",$H989="中西医诊所"),IFERROR(U989/同类汇总数据!F$6,0),IF(AND($G989="检查版",$H989="中医诊所"),IFERROR(U989/同类汇总数据!F$7,0),IF(AND($G989="检查版",$H989="口腔诊所"),IFERROR(U989/同类汇总数据!F$8,0),IF(AND($G989="互联网版",$H989="中西医诊所"),IFERROR(U989/同类汇总数据!F$9,0),IF(AND($G989="互联网版",$H989="中医诊所"),IFERROR(U989/同类汇总数据!F$10,0),IF(AND($G989="互联网版",$H989="口腔诊所"),IFERROR(U989/同类汇总数据!F$11,0))))))))))</f>
        <v>0.207171322399573</v>
      </c>
      <c r="AH989" s="61">
        <f>IF(AND($G989="正式版",$H989="中西医诊所"),IFERROR(V989/同类汇总数据!G$3,0),IF(AND($G989="正式版",$H989="中医诊所"),IFERROR(V989/同类汇总数据!G$4,0),IF(AND($G989="正式版",$H989="口腔诊所"),IFERROR(V989/同类汇总数据!G$5,0),IF(AND($G989="检查版",$H989="中西医诊所"),IFERROR(V989/同类汇总数据!G$6,0),IF(AND($G989="检查版",$H989="中医诊所"),IFERROR(V989/同类汇总数据!G$7,0),IF(AND($G989="检查版",$H989="口腔诊所"),IFERROR(V989/同类汇总数据!G$8,0),IF(AND($G989="互联网版",$H989="中西医诊所"),IFERROR(V989/同类汇总数据!G$9,0),IF(AND($G989="互联网版",$H989="中医诊所"),IFERROR(V989/同类汇总数据!G$10,0),IF(AND($G989="互联网版",$H989="口腔诊所"),IFERROR(V989/同类汇总数据!G$11,0))))))))))</f>
        <v>0.148628162064148</v>
      </c>
      <c r="AI989" s="61">
        <f>IF(AND($G989="正式版",$H989="中西医诊所"),IFERROR(W989/同类汇总数据!H$3,0),IF(AND($G989="正式版",$H989="中医诊所"),IFERROR(W989/同类汇总数据!H$4,0),IF(AND($G989="正式版",$H989="口腔诊所"),IFERROR(W989/同类汇总数据!H$5,0),IF(AND($G989="检查版",$H989="中西医诊所"),IFERROR(W989/同类汇总数据!H$6,0),IF(AND($G989="检查版",$H989="中医诊所"),IFERROR(W989/同类汇总数据!H$7,0),IF(AND($G989="检查版",$H989="口腔诊所"),IFERROR(W989/同类汇总数据!H$8,0),IF(AND($G989="互联网版",$H989="中西医诊所"),IFERROR(W989/同类汇总数据!H$9,0),IF(AND($G989="互联网版",$H989="中医诊所"),IFERROR(W989/同类汇总数据!H$10,0),IF(AND($G989="互联网版",$H989="口腔诊所"),IFERROR(W989/同类汇总数据!H$11,0))))))))))</f>
        <v>0.228928456335419</v>
      </c>
      <c r="AJ989" s="61">
        <f>IF(AND($G989="正式版",$H989="中西医诊所"),IFERROR(X989/同类汇总数据!I$3,0),IF(AND($G989="正式版",$H989="中医诊所"),IFERROR(X989/同类汇总数据!I$4,0),IF(AND($G989="正式版",$H989="口腔诊所"),IFERROR(X989/同类汇总数据!I$5,0),IF(AND($G989="检查版",$H989="中西医诊所"),IFERROR(X989/同类汇总数据!I$6,0),IF(AND($G989="检查版",$H989="中医诊所"),IFERROR(X989/同类汇总数据!I$7,0),IF(AND($G989="检查版",$H989="口腔诊所"),IFERROR(X989/同类汇总数据!I$8,0),IF(AND($G989="互联网版",$H989="中西医诊所"),IFERROR(X989/同类汇总数据!I$9,0),IF(AND($G989="互联网版",$H989="中医诊所"),IFERROR(X989/同类汇总数据!I$10,0),IF(AND($G989="互联网版",$H989="口腔诊所"),IFERROR(X989/同类汇总数据!I$11,0))))))))))</f>
        <v>0.216888129780435</v>
      </c>
      <c r="AK989" s="61">
        <f>IF(AND($G989="正式版",$H989="中西医诊所"),IFERROR(Y989/同类汇总数据!J$3,0),IF(AND($G989="正式版",$H989="中医诊所"),IFERROR(Y989/同类汇总数据!J$4,0),IF(AND($G989="正式版",$H989="口腔诊所"),IFERROR(Y989/同类汇总数据!J$5,0),IF(AND($G989="检查版",$H989="中西医诊所"),IFERROR(Y989/同类汇总数据!J$6,0),IF(AND($G989="检查版",$H989="中医诊所"),IFERROR(Y989/同类汇总数据!J$7,0),IF(AND($G989="检查版",$H989="口腔诊所"),IFERROR(Y989/同类汇总数据!J$8,0),IF(AND($G989="互联网版",$H989="中西医诊所"),IFERROR(Y989/同类汇总数据!J$9,0),IF(AND($G989="互联网版",$H989="中医诊所"),IFERROR(Y989/同类汇总数据!J$10,0),IF(AND($G989="互联网版",$H989="口腔诊所"),IFERROR(Y989/同类汇总数据!J$11,0))))))))))</f>
        <v>0.195772665768622</v>
      </c>
      <c r="AL989" s="62" t="str">
        <f ca="1" t="shared" si="287"/>
        <v>-</v>
      </c>
      <c r="AM989" s="62" t="str">
        <f t="shared" si="288"/>
        <v>低于同行20%</v>
      </c>
      <c r="AN989" s="5" t="str">
        <f t="shared" si="289"/>
        <v>低于同行50%</v>
      </c>
      <c r="AO989" s="63">
        <f t="shared" si="281"/>
        <v>46103.6317888657</v>
      </c>
      <c r="AP989" s="5" t="str">
        <f t="shared" si="282"/>
        <v/>
      </c>
      <c r="AQ989" s="60">
        <v>45663.4417846296</v>
      </c>
    </row>
    <row r="990" ht="17" spans="1:43">
      <c r="A990" s="5">
        <f t="shared" si="283"/>
        <v>987</v>
      </c>
      <c r="B990" s="55" t="str">
        <f t="shared" si="284"/>
        <v>交易波动较大</v>
      </c>
      <c r="C990" s="2" t="str">
        <f t="shared" si="285"/>
        <v/>
      </c>
      <c r="D990" s="56" t="str">
        <f t="shared" si="286"/>
        <v>-</v>
      </c>
      <c r="E990" s="84" t="s">
        <v>2637</v>
      </c>
      <c r="F990" s="58">
        <v>45663.7989674653</v>
      </c>
      <c r="G990" s="59" t="s">
        <v>38</v>
      </c>
      <c r="H990" s="59" t="s">
        <v>63</v>
      </c>
      <c r="I990" s="59" t="s">
        <v>40</v>
      </c>
      <c r="J990" s="59" t="s">
        <v>53</v>
      </c>
      <c r="K990" s="59" t="s">
        <v>2638</v>
      </c>
      <c r="L990" s="59"/>
      <c r="M990" s="60">
        <v>46103.6425925926</v>
      </c>
      <c r="N990" s="60">
        <v>46103.7241542477</v>
      </c>
      <c r="O990" s="60">
        <v>46103.7236004282</v>
      </c>
      <c r="P990" s="60">
        <v>45972.7110480787</v>
      </c>
      <c r="Q990" s="60">
        <v>46103.733502037</v>
      </c>
      <c r="R990" s="59">
        <v>3640</v>
      </c>
      <c r="S990" s="59">
        <v>30927</v>
      </c>
      <c r="T990" s="59">
        <v>109767.11</v>
      </c>
      <c r="U990" s="59">
        <v>101621.11</v>
      </c>
      <c r="V990" s="59">
        <v>11</v>
      </c>
      <c r="W990" s="59">
        <v>65</v>
      </c>
      <c r="X990" s="59">
        <v>183</v>
      </c>
      <c r="Y990" s="59">
        <v>170</v>
      </c>
      <c r="Z990" s="59">
        <v>741.7599270073</v>
      </c>
      <c r="AA990" s="59">
        <v>-0.1476903972</v>
      </c>
      <c r="AB990" s="59">
        <v>-0.1472926164</v>
      </c>
      <c r="AC990" s="59">
        <v>0.2157243665</v>
      </c>
      <c r="AD990" s="61">
        <f>IF(AND($G990="正式版",$H990="中西医诊所"),IFERROR(R990/同类汇总数据!C$3,0),IF(AND($G990="正式版",$H990="中医诊所"),IFERROR(R990/同类汇总数据!C$4,0),IF(AND($G990="正式版",$H990="口腔诊所"),IFERROR(R990/同类汇总数据!C$5,0),IF(AND($G990="检查版",$H990="中西医诊所"),IFERROR(R990/同类汇总数据!C$6,0),IF(AND($G990="检查版",$H990="中医诊所"),IFERROR(R990/同类汇总数据!C$7,0),IF(AND($G990="检查版",$H990="口腔诊所"),IFERROR(R990/同类汇总数据!C$8,0),IF(AND($G990="互联网版",$H990="中西医诊所"),IFERROR(R990/同类汇总数据!C$9,0),IF(AND($G990="互联网版",$H990="中医诊所"),IFERROR(R990/同类汇总数据!C$10,0),IF(AND($G990="互联网版",$H990="口腔诊所"),IFERROR(R990/同类汇总数据!C$11,0))))))))))</f>
        <v>0.364089420210528</v>
      </c>
      <c r="AE990" s="61">
        <f>IF(AND($G990="正式版",$H990="中西医诊所"),IFERROR(S990/同类汇总数据!D$3,0),IF(AND($G990="正式版",$H990="中医诊所"),IFERROR(S990/同类汇总数据!D$4,0),IF(AND($G990="正式版",$H990="口腔诊所"),IFERROR(S990/同类汇总数据!D$5,0),IF(AND($G990="检查版",$H990="中西医诊所"),IFERROR(S990/同类汇总数据!D$6,0),IF(AND($G990="检查版",$H990="中医诊所"),IFERROR(S990/同类汇总数据!D$7,0),IF(AND($G990="检查版",$H990="口腔诊所"),IFERROR(S990/同类汇总数据!D$8,0),IF(AND($G990="互联网版",$H990="中西医诊所"),IFERROR(S990/同类汇总数据!D$9,0),IF(AND($G990="互联网版",$H990="中医诊所"),IFERROR(S990/同类汇总数据!D$10,0),IF(AND($G990="互联网版",$H990="口腔诊所"),IFERROR(S990/同类汇总数据!D$11,0))))))))))</f>
        <v>0.71209797377787</v>
      </c>
      <c r="AF990" s="61">
        <f>IF(AND($G990="正式版",$H990="中西医诊所"),IFERROR(T990/同类汇总数据!E$3,0),IF(AND($G990="正式版",$H990="中医诊所"),IFERROR(T990/同类汇总数据!E$4,0),IF(AND($G990="正式版",$H990="口腔诊所"),IFERROR(T990/同类汇总数据!E$5,0),IF(AND($G990="检查版",$H990="中西医诊所"),IFERROR(T990/同类汇总数据!E$6,0),IF(AND($G990="检查版",$H990="中医诊所"),IFERROR(T990/同类汇总数据!E$7,0),IF(AND($G990="检查版",$H990="口腔诊所"),IFERROR(T990/同类汇总数据!E$8,0),IF(AND($G990="互联网版",$H990="中西医诊所"),IFERROR(T990/同类汇总数据!E$9,0),IF(AND($G990="互联网版",$H990="中医诊所"),IFERROR(T990/同类汇总数据!E$10,0),IF(AND($G990="互联网版",$H990="口腔诊所"),IFERROR(T990/同类汇总数据!E$11,0))))))))))</f>
        <v>0.990079540086028</v>
      </c>
      <c r="AG990" s="61">
        <f>IF(AND($G990="正式版",$H990="中西医诊所"),IFERROR(U990/同类汇总数据!F$3,0),IF(AND($G990="正式版",$H990="中医诊所"),IFERROR(U990/同类汇总数据!F$4,0),IF(AND($G990="正式版",$H990="口腔诊所"),IFERROR(U990/同类汇总数据!F$5,0),IF(AND($G990="检查版",$H990="中西医诊所"),IFERROR(U990/同类汇总数据!F$6,0),IF(AND($G990="检查版",$H990="中医诊所"),IFERROR(U990/同类汇总数据!F$7,0),IF(AND($G990="检查版",$H990="口腔诊所"),IFERROR(U990/同类汇总数据!F$8,0),IF(AND($G990="互联网版",$H990="中西医诊所"),IFERROR(U990/同类汇总数据!F$9,0),IF(AND($G990="互联网版",$H990="中医诊所"),IFERROR(U990/同类汇总数据!F$10,0),IF(AND($G990="互联网版",$H990="口腔诊所"),IFERROR(U990/同类汇总数据!F$11,0))))))))))</f>
        <v>1.01724873127235</v>
      </c>
      <c r="AH990" s="61">
        <f>IF(AND($G990="正式版",$H990="中西医诊所"),IFERROR(V990/同类汇总数据!G$3,0),IF(AND($G990="正式版",$H990="中医诊所"),IFERROR(V990/同类汇总数据!G$4,0),IF(AND($G990="正式版",$H990="口腔诊所"),IFERROR(V990/同类汇总数据!G$5,0),IF(AND($G990="检查版",$H990="中西医诊所"),IFERROR(V990/同类汇总数据!G$6,0),IF(AND($G990="检查版",$H990="中医诊所"),IFERROR(V990/同类汇总数据!G$7,0),IF(AND($G990="检查版",$H990="口腔诊所"),IFERROR(V990/同类汇总数据!G$8,0),IF(AND($G990="互联网版",$H990="中西医诊所"),IFERROR(V990/同类汇总数据!G$9,0),IF(AND($G990="互联网版",$H990="中医诊所"),IFERROR(V990/同类汇总数据!G$10,0),IF(AND($G990="互联网版",$H990="口腔诊所"),IFERROR(V990/同类汇总数据!G$11,0))))))))))</f>
        <v>0.817454891352813</v>
      </c>
      <c r="AI990" s="61">
        <f>IF(AND($G990="正式版",$H990="中西医诊所"),IFERROR(W990/同类汇总数据!H$3,0),IF(AND($G990="正式版",$H990="中医诊所"),IFERROR(W990/同类汇总数据!H$4,0),IF(AND($G990="正式版",$H990="口腔诊所"),IFERROR(W990/同类汇总数据!H$5,0),IF(AND($G990="检查版",$H990="中西医诊所"),IFERROR(W990/同类汇总数据!H$6,0),IF(AND($G990="检查版",$H990="中医诊所"),IFERROR(W990/同类汇总数据!H$7,0),IF(AND($G990="检查版",$H990="口腔诊所"),IFERROR(W990/同类汇总数据!H$8,0),IF(AND($G990="互联网版",$H990="中西医诊所"),IFERROR(W990/同类汇总数据!H$9,0),IF(AND($G990="互联网版",$H990="中医诊所"),IFERROR(W990/同类汇总数据!H$10,0),IF(AND($G990="互联网版",$H990="口腔诊所"),IFERROR(W990/同类汇总数据!H$11,0))))))))))</f>
        <v>1.14464228167709</v>
      </c>
      <c r="AJ990" s="61">
        <f>IF(AND($G990="正式版",$H990="中西医诊所"),IFERROR(X990/同类汇总数据!I$3,0),IF(AND($G990="正式版",$H990="中医诊所"),IFERROR(X990/同类汇总数据!I$4,0),IF(AND($G990="正式版",$H990="口腔诊所"),IFERROR(X990/同类汇总数据!I$5,0),IF(AND($G990="检查版",$H990="中西医诊所"),IFERROR(X990/同类汇总数据!I$6,0),IF(AND($G990="检查版",$H990="中医诊所"),IFERROR(X990/同类汇总数据!I$7,0),IF(AND($G990="检查版",$H990="口腔诊所"),IFERROR(X990/同类汇总数据!I$8,0),IF(AND($G990="互联网版",$H990="中西医诊所"),IFERROR(X990/同类汇总数据!I$9,0),IF(AND($G990="互联网版",$H990="中医诊所"),IFERROR(X990/同类汇总数据!I$10,0),IF(AND($G990="互联网版",$H990="口腔诊所"),IFERROR(X990/同类汇总数据!I$11,0))))))))))</f>
        <v>1.24032899218186</v>
      </c>
      <c r="AK990" s="61">
        <f>IF(AND($G990="正式版",$H990="中西医诊所"),IFERROR(Y990/同类汇总数据!J$3,0),IF(AND($G990="正式版",$H990="中医诊所"),IFERROR(Y990/同类汇总数据!J$4,0),IF(AND($G990="正式版",$H990="口腔诊所"),IFERROR(Y990/同类汇总数据!J$5,0),IF(AND($G990="检查版",$H990="中西医诊所"),IFERROR(Y990/同类汇总数据!J$6,0),IF(AND($G990="检查版",$H990="中医诊所"),IFERROR(Y990/同类汇总数据!J$7,0),IF(AND($G990="检查版",$H990="口腔诊所"),IFERROR(Y990/同类汇总数据!J$8,0),IF(AND($G990="互联网版",$H990="中西医诊所"),IFERROR(Y990/同类汇总数据!J$9,0),IF(AND($G990="互联网版",$H990="中医诊所"),IFERROR(Y990/同类汇总数据!J$10,0),IF(AND($G990="互联网版",$H990="口腔诊所"),IFERROR(Y990/同类汇总数据!J$11,0))))))))))</f>
        <v>1.28005204541022</v>
      </c>
      <c r="AL990" s="62" t="str">
        <f ca="1" t="shared" si="287"/>
        <v>-</v>
      </c>
      <c r="AM990" s="62" t="str">
        <f t="shared" si="288"/>
        <v/>
      </c>
      <c r="AN990" s="5" t="str">
        <f t="shared" si="289"/>
        <v/>
      </c>
      <c r="AO990" s="63">
        <f t="shared" si="281"/>
        <v>46103.733502037</v>
      </c>
      <c r="AP990" s="5" t="str">
        <f t="shared" si="282"/>
        <v/>
      </c>
      <c r="AQ990" s="60">
        <v>45663.443086956</v>
      </c>
    </row>
    <row r="991" ht="17" spans="1:43">
      <c r="A991" s="5">
        <f t="shared" si="283"/>
        <v>988</v>
      </c>
      <c r="B991" s="55" t="str">
        <f t="shared" si="284"/>
        <v>无交易</v>
      </c>
      <c r="C991" s="2" t="str">
        <f t="shared" si="285"/>
        <v/>
      </c>
      <c r="D991" s="56" t="str">
        <f t="shared" si="286"/>
        <v>可能流失</v>
      </c>
      <c r="E991" s="84" t="s">
        <v>2639</v>
      </c>
      <c r="F991" s="58">
        <v>45663.8073453819</v>
      </c>
      <c r="G991" s="59" t="s">
        <v>38</v>
      </c>
      <c r="H991" s="59" t="s">
        <v>63</v>
      </c>
      <c r="I991" s="59" t="s">
        <v>40</v>
      </c>
      <c r="J991" s="59" t="s">
        <v>280</v>
      </c>
      <c r="K991" s="59" t="s">
        <v>2640</v>
      </c>
      <c r="L991" s="59" t="s">
        <v>2641</v>
      </c>
      <c r="M991" s="60">
        <v>46082.6026967593</v>
      </c>
      <c r="N991" s="60">
        <v>46066.4266509375</v>
      </c>
      <c r="O991" s="60"/>
      <c r="P991" s="60">
        <v>46058.4168111806</v>
      </c>
      <c r="Q991" s="60">
        <v>46062.5914880093</v>
      </c>
      <c r="R991" s="59"/>
      <c r="S991" s="59"/>
      <c r="T991" s="59">
        <v>26752.67</v>
      </c>
      <c r="U991" s="59">
        <v>22858.67</v>
      </c>
      <c r="V991" s="59"/>
      <c r="W991" s="59"/>
      <c r="X991" s="59">
        <v>42</v>
      </c>
      <c r="Y991" s="59">
        <v>34</v>
      </c>
      <c r="Z991" s="59">
        <v>938.675</v>
      </c>
      <c r="AA991" s="59"/>
      <c r="AB991" s="59">
        <v>0.1686489247</v>
      </c>
      <c r="AC991" s="59">
        <v>-0.0497557008</v>
      </c>
      <c r="AD991" s="61">
        <f>IF(AND($G991="正式版",$H991="中西医诊所"),IFERROR(R991/同类汇总数据!C$3,0),IF(AND($G991="正式版",$H991="中医诊所"),IFERROR(R991/同类汇总数据!C$4,0),IF(AND($G991="正式版",$H991="口腔诊所"),IFERROR(R991/同类汇总数据!C$5,0),IF(AND($G991="检查版",$H991="中西医诊所"),IFERROR(R991/同类汇总数据!C$6,0),IF(AND($G991="检查版",$H991="中医诊所"),IFERROR(R991/同类汇总数据!C$7,0),IF(AND($G991="检查版",$H991="口腔诊所"),IFERROR(R991/同类汇总数据!C$8,0),IF(AND($G991="互联网版",$H991="中西医诊所"),IFERROR(R991/同类汇总数据!C$9,0),IF(AND($G991="互联网版",$H991="中医诊所"),IFERROR(R991/同类汇总数据!C$10,0),IF(AND($G991="互联网版",$H991="口腔诊所"),IFERROR(R991/同类汇总数据!C$11,0))))))))))</f>
        <v>0</v>
      </c>
      <c r="AE991" s="61">
        <f>IF(AND($G991="正式版",$H991="中西医诊所"),IFERROR(S991/同类汇总数据!D$3,0),IF(AND($G991="正式版",$H991="中医诊所"),IFERROR(S991/同类汇总数据!D$4,0),IF(AND($G991="正式版",$H991="口腔诊所"),IFERROR(S991/同类汇总数据!D$5,0),IF(AND($G991="检查版",$H991="中西医诊所"),IFERROR(S991/同类汇总数据!D$6,0),IF(AND($G991="检查版",$H991="中医诊所"),IFERROR(S991/同类汇总数据!D$7,0),IF(AND($G991="检查版",$H991="口腔诊所"),IFERROR(S991/同类汇总数据!D$8,0),IF(AND($G991="互联网版",$H991="中西医诊所"),IFERROR(S991/同类汇总数据!D$9,0),IF(AND($G991="互联网版",$H991="中医诊所"),IFERROR(S991/同类汇总数据!D$10,0),IF(AND($G991="互联网版",$H991="口腔诊所"),IFERROR(S991/同类汇总数据!D$11,0))))))))))</f>
        <v>0</v>
      </c>
      <c r="AF991" s="61">
        <f>IF(AND($G991="正式版",$H991="中西医诊所"),IFERROR(T991/同类汇总数据!E$3,0),IF(AND($G991="正式版",$H991="中医诊所"),IFERROR(T991/同类汇总数据!E$4,0),IF(AND($G991="正式版",$H991="口腔诊所"),IFERROR(T991/同类汇总数据!E$5,0),IF(AND($G991="检查版",$H991="中西医诊所"),IFERROR(T991/同类汇总数据!E$6,0),IF(AND($G991="检查版",$H991="中医诊所"),IFERROR(T991/同类汇总数据!E$7,0),IF(AND($G991="检查版",$H991="口腔诊所"),IFERROR(T991/同类汇总数据!E$8,0),IF(AND($G991="互联网版",$H991="中西医诊所"),IFERROR(T991/同类汇总数据!E$9,0),IF(AND($G991="互联网版",$H991="中医诊所"),IFERROR(T991/同类汇总数据!E$10,0),IF(AND($G991="互联网版",$H991="口腔诊所"),IFERROR(T991/同类汇总数据!E$11,0))))))))))</f>
        <v>0.24130425962452</v>
      </c>
      <c r="AG991" s="61">
        <f>IF(AND($G991="正式版",$H991="中西医诊所"),IFERROR(U991/同类汇总数据!F$3,0),IF(AND($G991="正式版",$H991="中医诊所"),IFERROR(U991/同类汇总数据!F$4,0),IF(AND($G991="正式版",$H991="口腔诊所"),IFERROR(U991/同类汇总数据!F$5,0),IF(AND($G991="检查版",$H991="中西医诊所"),IFERROR(U991/同类汇总数据!F$6,0),IF(AND($G991="检查版",$H991="中医诊所"),IFERROR(U991/同类汇总数据!F$7,0),IF(AND($G991="检查版",$H991="口腔诊所"),IFERROR(U991/同类汇总数据!F$8,0),IF(AND($G991="互联网版",$H991="中西医诊所"),IFERROR(U991/同类汇总数据!F$9,0),IF(AND($G991="互联网版",$H991="中医诊所"),IFERROR(U991/同类汇总数据!F$10,0),IF(AND($G991="互联网版",$H991="口腔诊所"),IFERROR(U991/同类汇总数据!F$11,0))))))))))</f>
        <v>0.22882010495726</v>
      </c>
      <c r="AH991" s="61">
        <f>IF(AND($G991="正式版",$H991="中西医诊所"),IFERROR(V991/同类汇总数据!G$3,0),IF(AND($G991="正式版",$H991="中医诊所"),IFERROR(V991/同类汇总数据!G$4,0),IF(AND($G991="正式版",$H991="口腔诊所"),IFERROR(V991/同类汇总数据!G$5,0),IF(AND($G991="检查版",$H991="中西医诊所"),IFERROR(V991/同类汇总数据!G$6,0),IF(AND($G991="检查版",$H991="中医诊所"),IFERROR(V991/同类汇总数据!G$7,0),IF(AND($G991="检查版",$H991="口腔诊所"),IFERROR(V991/同类汇总数据!G$8,0),IF(AND($G991="互联网版",$H991="中西医诊所"),IFERROR(V991/同类汇总数据!G$9,0),IF(AND($G991="互联网版",$H991="中医诊所"),IFERROR(V991/同类汇总数据!G$10,0),IF(AND($G991="互联网版",$H991="口腔诊所"),IFERROR(V991/同类汇总数据!G$11,0))))))))))</f>
        <v>0</v>
      </c>
      <c r="AI991" s="61">
        <f>IF(AND($G991="正式版",$H991="中西医诊所"),IFERROR(W991/同类汇总数据!H$3,0),IF(AND($G991="正式版",$H991="中医诊所"),IFERROR(W991/同类汇总数据!H$4,0),IF(AND($G991="正式版",$H991="口腔诊所"),IFERROR(W991/同类汇总数据!H$5,0),IF(AND($G991="检查版",$H991="中西医诊所"),IFERROR(W991/同类汇总数据!H$6,0),IF(AND($G991="检查版",$H991="中医诊所"),IFERROR(W991/同类汇总数据!H$7,0),IF(AND($G991="检查版",$H991="口腔诊所"),IFERROR(W991/同类汇总数据!H$8,0),IF(AND($G991="互联网版",$H991="中西医诊所"),IFERROR(W991/同类汇总数据!H$9,0),IF(AND($G991="互联网版",$H991="中医诊所"),IFERROR(W991/同类汇总数据!H$10,0),IF(AND($G991="互联网版",$H991="口腔诊所"),IFERROR(W991/同类汇总数据!H$11,0))))))))))</f>
        <v>0</v>
      </c>
      <c r="AJ991" s="61">
        <f>IF(AND($G991="正式版",$H991="中西医诊所"),IFERROR(X991/同类汇总数据!I$3,0),IF(AND($G991="正式版",$H991="中医诊所"),IFERROR(X991/同类汇总数据!I$4,0),IF(AND($G991="正式版",$H991="口腔诊所"),IFERROR(X991/同类汇总数据!I$5,0),IF(AND($G991="检查版",$H991="中西医诊所"),IFERROR(X991/同类汇总数据!I$6,0),IF(AND($G991="检查版",$H991="中医诊所"),IFERROR(X991/同类汇总数据!I$7,0),IF(AND($G991="检查版",$H991="口腔诊所"),IFERROR(X991/同类汇总数据!I$8,0),IF(AND($G991="互联网版",$H991="中西医诊所"),IFERROR(X991/同类汇总数据!I$9,0),IF(AND($G991="互联网版",$H991="中医诊所"),IFERROR(X991/同类汇总数据!I$10,0),IF(AND($G991="互联网版",$H991="口腔诊所"),IFERROR(X991/同类汇总数据!I$11,0))))))))))</f>
        <v>0.28466567033682</v>
      </c>
      <c r="AK991" s="61">
        <f>IF(AND($G991="正式版",$H991="中西医诊所"),IFERROR(Y991/同类汇总数据!J$3,0),IF(AND($G991="正式版",$H991="中医诊所"),IFERROR(Y991/同类汇总数据!J$4,0),IF(AND($G991="正式版",$H991="口腔诊所"),IFERROR(Y991/同类汇总数据!J$5,0),IF(AND($G991="检查版",$H991="中西医诊所"),IFERROR(Y991/同类汇总数据!J$6,0),IF(AND($G991="检查版",$H991="中医诊所"),IFERROR(Y991/同类汇总数据!J$7,0),IF(AND($G991="检查版",$H991="口腔诊所"),IFERROR(Y991/同类汇总数据!J$8,0),IF(AND($G991="互联网版",$H991="中西医诊所"),IFERROR(Y991/同类汇总数据!J$9,0),IF(AND($G991="互联网版",$H991="中医诊所"),IFERROR(Y991/同类汇总数据!J$10,0),IF(AND($G991="互联网版",$H991="口腔诊所"),IFERROR(Y991/同类汇总数据!J$11,0))))))))))</f>
        <v>0.256010409082045</v>
      </c>
      <c r="AL991" s="62" t="str">
        <f ca="1" t="shared" si="287"/>
        <v>最近一周未操作</v>
      </c>
      <c r="AM991" s="62" t="str">
        <f t="shared" si="288"/>
        <v>低于同行20%</v>
      </c>
      <c r="AN991" s="5" t="str">
        <f t="shared" si="289"/>
        <v>低于同行20%</v>
      </c>
      <c r="AO991" s="63">
        <f t="shared" si="281"/>
        <v>46082.6026967593</v>
      </c>
      <c r="AP991" s="5" t="str">
        <f t="shared" si="282"/>
        <v/>
      </c>
      <c r="AQ991" s="60">
        <v>45663.4456228588</v>
      </c>
    </row>
    <row r="992" ht="17" spans="1:43">
      <c r="A992" s="5">
        <f t="shared" si="283"/>
        <v>989</v>
      </c>
      <c r="B992" s="55" t="str">
        <f t="shared" si="284"/>
        <v>交易波动较大</v>
      </c>
      <c r="C992" s="2" t="str">
        <f t="shared" si="285"/>
        <v/>
      </c>
      <c r="D992" s="56" t="str">
        <f t="shared" si="286"/>
        <v>-</v>
      </c>
      <c r="E992" s="84" t="s">
        <v>2642</v>
      </c>
      <c r="F992" s="58">
        <v>45664.8387593866</v>
      </c>
      <c r="G992" s="59" t="s">
        <v>38</v>
      </c>
      <c r="H992" s="59" t="s">
        <v>63</v>
      </c>
      <c r="I992" s="59" t="s">
        <v>40</v>
      </c>
      <c r="J992" s="59" t="s">
        <v>75</v>
      </c>
      <c r="K992" s="59" t="s">
        <v>2643</v>
      </c>
      <c r="L992" s="59"/>
      <c r="M992" s="60">
        <v>46104.3546180556</v>
      </c>
      <c r="N992" s="60">
        <v>46103.7258294676</v>
      </c>
      <c r="O992" s="60">
        <v>46103.7253014005</v>
      </c>
      <c r="P992" s="60">
        <v>46087.4911350347</v>
      </c>
      <c r="Q992" s="60">
        <v>46103.7391395139</v>
      </c>
      <c r="R992" s="59">
        <v>8440</v>
      </c>
      <c r="S992" s="59">
        <v>40970</v>
      </c>
      <c r="T992" s="59">
        <v>158471</v>
      </c>
      <c r="U992" s="59">
        <v>133130</v>
      </c>
      <c r="V992" s="59">
        <v>14</v>
      </c>
      <c r="W992" s="59">
        <v>69</v>
      </c>
      <c r="X992" s="59">
        <v>236</v>
      </c>
      <c r="Y992" s="59">
        <v>202</v>
      </c>
      <c r="Z992" s="59">
        <v>797.1856287425</v>
      </c>
      <c r="AA992" s="59">
        <v>-0.1419895288</v>
      </c>
      <c r="AB992" s="59">
        <v>-0.3154220011</v>
      </c>
      <c r="AC992" s="59">
        <v>0.0924915969</v>
      </c>
      <c r="AD992" s="61">
        <f>IF(AND($G992="正式版",$H992="中西医诊所"),IFERROR(R992/同类汇总数据!C$3,0),IF(AND($G992="正式版",$H992="中医诊所"),IFERROR(R992/同类汇总数据!C$4,0),IF(AND($G992="正式版",$H992="口腔诊所"),IFERROR(R992/同类汇总数据!C$5,0),IF(AND($G992="检查版",$H992="中西医诊所"),IFERROR(R992/同类汇总数据!C$6,0),IF(AND($G992="检查版",$H992="中医诊所"),IFERROR(R992/同类汇总数据!C$7,0),IF(AND($G992="检查版",$H992="口腔诊所"),IFERROR(R992/同类汇总数据!C$8,0),IF(AND($G992="互联网版",$H992="中西医诊所"),IFERROR(R992/同类汇总数据!C$9,0),IF(AND($G992="互联网版",$H992="中医诊所"),IFERROR(R992/同类汇总数据!C$10,0),IF(AND($G992="互联网版",$H992="口腔诊所"),IFERROR(R992/同类汇总数据!C$11,0))))))))))</f>
        <v>0.844207336971665</v>
      </c>
      <c r="AE992" s="61">
        <f>IF(AND($G992="正式版",$H992="中西医诊所"),IFERROR(S992/同类汇总数据!D$3,0),IF(AND($G992="正式版",$H992="中医诊所"),IFERROR(S992/同类汇总数据!D$4,0),IF(AND($G992="正式版",$H992="口腔诊所"),IFERROR(S992/同类汇总数据!D$5,0),IF(AND($G992="检查版",$H992="中西医诊所"),IFERROR(S992/同类汇总数据!D$6,0),IF(AND($G992="检查版",$H992="中医诊所"),IFERROR(S992/同类汇总数据!D$7,0),IF(AND($G992="检查版",$H992="口腔诊所"),IFERROR(S992/同类汇总数据!D$8,0),IF(AND($G992="互联网版",$H992="中西医诊所"),IFERROR(S992/同类汇总数据!D$9,0),IF(AND($G992="互联网版",$H992="中医诊所"),IFERROR(S992/同类汇总数据!D$10,0),IF(AND($G992="互联网版",$H992="口腔诊所"),IFERROR(S992/同类汇总数据!D$11,0))))))))))</f>
        <v>0.943339282364255</v>
      </c>
      <c r="AF992" s="61">
        <f>IF(AND($G992="正式版",$H992="中西医诊所"),IFERROR(T992/同类汇总数据!E$3,0),IF(AND($G992="正式版",$H992="中医诊所"),IFERROR(T992/同类汇总数据!E$4,0),IF(AND($G992="正式版",$H992="口腔诊所"),IFERROR(T992/同类汇总数据!E$5,0),IF(AND($G992="检查版",$H992="中西医诊所"),IFERROR(T992/同类汇总数据!E$6,0),IF(AND($G992="检查版",$H992="中医诊所"),IFERROR(T992/同类汇总数据!E$7,0),IF(AND($G992="检查版",$H992="口腔诊所"),IFERROR(T992/同类汇总数据!E$8,0),IF(AND($G992="互联网版",$H992="中西医诊所"),IFERROR(T992/同类汇总数据!E$9,0),IF(AND($G992="互联网版",$H992="中医诊所"),IFERROR(T992/同类汇总数据!E$10,0),IF(AND($G992="互联网版",$H992="口腔诊所"),IFERROR(T992/同类汇总数据!E$11,0))))))))))</f>
        <v>1.4293798460848</v>
      </c>
      <c r="AG992" s="61">
        <f>IF(AND($G992="正式版",$H992="中西医诊所"),IFERROR(U992/同类汇总数据!F$3,0),IF(AND($G992="正式版",$H992="中医诊所"),IFERROR(U992/同类汇总数据!F$4,0),IF(AND($G992="正式版",$H992="口腔诊所"),IFERROR(U992/同类汇总数据!F$5,0),IF(AND($G992="检查版",$H992="中西医诊所"),IFERROR(U992/同类汇总数据!F$6,0),IF(AND($G992="检查版",$H992="中医诊所"),IFERROR(U992/同类汇总数据!F$7,0),IF(AND($G992="检查版",$H992="口腔诊所"),IFERROR(U992/同类汇总数据!F$8,0),IF(AND($G992="互联网版",$H992="中西医诊所"),IFERROR(U992/同类汇总数据!F$9,0),IF(AND($G992="互联网版",$H992="中医诊所"),IFERROR(U992/同类汇总数据!F$10,0),IF(AND($G992="互联网版",$H992="口腔诊所"),IFERROR(U992/同类汇总数据!F$11,0))))))))))</f>
        <v>1.33265936176339</v>
      </c>
      <c r="AH992" s="61">
        <f>IF(AND($G992="正式版",$H992="中西医诊所"),IFERROR(V992/同类汇总数据!G$3,0),IF(AND($G992="正式版",$H992="中医诊所"),IFERROR(V992/同类汇总数据!G$4,0),IF(AND($G992="正式版",$H992="口腔诊所"),IFERROR(V992/同类汇总数据!G$5,0),IF(AND($G992="检查版",$H992="中西医诊所"),IFERROR(V992/同类汇总数据!G$6,0),IF(AND($G992="检查版",$H992="中医诊所"),IFERROR(V992/同类汇总数据!G$7,0),IF(AND($G992="检查版",$H992="口腔诊所"),IFERROR(V992/同类汇总数据!G$8,0),IF(AND($G992="互联网版",$H992="中西医诊所"),IFERROR(V992/同类汇总数据!G$9,0),IF(AND($G992="互联网版",$H992="中医诊所"),IFERROR(V992/同类汇总数据!G$10,0),IF(AND($G992="互联网版",$H992="口腔诊所"),IFERROR(V992/同类汇总数据!G$11,0))))))))))</f>
        <v>1.04039713444904</v>
      </c>
      <c r="AI992" s="61">
        <f>IF(AND($G992="正式版",$H992="中西医诊所"),IFERROR(W992/同类汇总数据!H$3,0),IF(AND($G992="正式版",$H992="中医诊所"),IFERROR(W992/同类汇总数据!H$4,0),IF(AND($G992="正式版",$H992="口腔诊所"),IFERROR(W992/同类汇总数据!H$5,0),IF(AND($G992="检查版",$H992="中西医诊所"),IFERROR(W992/同类汇总数据!H$6,0),IF(AND($G992="检查版",$H992="中医诊所"),IFERROR(W992/同类汇总数据!H$7,0),IF(AND($G992="检查版",$H992="口腔诊所"),IFERROR(W992/同类汇总数据!H$8,0),IF(AND($G992="互联网版",$H992="中西医诊所"),IFERROR(W992/同类汇总数据!H$9,0),IF(AND($G992="互联网版",$H992="中医诊所"),IFERROR(W992/同类汇总数据!H$10,0),IF(AND($G992="互联网版",$H992="口腔诊所"),IFERROR(W992/同类汇总数据!H$11,0))))))))))</f>
        <v>1.21508180670338</v>
      </c>
      <c r="AJ992" s="61">
        <f>IF(AND($G992="正式版",$H992="中西医诊所"),IFERROR(X992/同类汇总数据!I$3,0),IF(AND($G992="正式版",$H992="中医诊所"),IFERROR(X992/同类汇总数据!I$4,0),IF(AND($G992="正式版",$H992="口腔诊所"),IFERROR(X992/同类汇总数据!I$5,0),IF(AND($G992="检查版",$H992="中西医诊所"),IFERROR(X992/同类汇总数据!I$6,0),IF(AND($G992="检查版",$H992="中医诊所"),IFERROR(X992/同类汇总数据!I$7,0),IF(AND($G992="检查版",$H992="口腔诊所"),IFERROR(X992/同类汇总数据!I$8,0),IF(AND($G992="互联网版",$H992="中西医诊所"),IFERROR(X992/同类汇总数据!I$9,0),IF(AND($G992="互联网版",$H992="中医诊所"),IFERROR(X992/同类汇总数据!I$10,0),IF(AND($G992="互联网版",$H992="口腔诊所"),IFERROR(X992/同类汇总数据!I$11,0))))))))))</f>
        <v>1.59954995713071</v>
      </c>
      <c r="AK992" s="61">
        <f>IF(AND($G992="正式版",$H992="中西医诊所"),IFERROR(Y992/同类汇总数据!J$3,0),IF(AND($G992="正式版",$H992="中医诊所"),IFERROR(Y992/同类汇总数据!J$4,0),IF(AND($G992="正式版",$H992="口腔诊所"),IFERROR(Y992/同类汇总数据!J$5,0),IF(AND($G992="检查版",$H992="中西医诊所"),IFERROR(Y992/同类汇总数据!J$6,0),IF(AND($G992="检查版",$H992="中医诊所"),IFERROR(Y992/同类汇总数据!J$7,0),IF(AND($G992="检查版",$H992="口腔诊所"),IFERROR(Y992/同类汇总数据!J$8,0),IF(AND($G992="互联网版",$H992="中西医诊所"),IFERROR(Y992/同类汇总数据!J$9,0),IF(AND($G992="互联网版",$H992="中医诊所"),IFERROR(Y992/同类汇总数据!J$10,0),IF(AND($G992="互联网版",$H992="口腔诊所"),IFERROR(Y992/同类汇总数据!J$11,0))))))))))</f>
        <v>1.52100301866391</v>
      </c>
      <c r="AL992" s="62" t="str">
        <f ca="1" t="shared" si="287"/>
        <v>-</v>
      </c>
      <c r="AM992" s="62" t="str">
        <f t="shared" si="288"/>
        <v/>
      </c>
      <c r="AN992" s="5" t="str">
        <f t="shared" si="289"/>
        <v>高于同行20%</v>
      </c>
      <c r="AO992" s="63">
        <f t="shared" si="281"/>
        <v>46104.3546180556</v>
      </c>
      <c r="AP992" s="5" t="str">
        <f t="shared" si="282"/>
        <v/>
      </c>
      <c r="AQ992" s="60">
        <v>45663.5435151852</v>
      </c>
    </row>
    <row r="993" ht="17" spans="1:43">
      <c r="A993" s="5">
        <f t="shared" si="283"/>
        <v>990</v>
      </c>
      <c r="B993" s="55" t="str">
        <f t="shared" si="284"/>
        <v>交易波动较大</v>
      </c>
      <c r="C993" s="2" t="str">
        <f t="shared" si="285"/>
        <v/>
      </c>
      <c r="D993" s="56" t="str">
        <f t="shared" si="286"/>
        <v>-</v>
      </c>
      <c r="E993" s="84" t="s">
        <v>2644</v>
      </c>
      <c r="F993" s="58">
        <v>45664.839272419</v>
      </c>
      <c r="G993" s="59" t="s">
        <v>38</v>
      </c>
      <c r="H993" s="59" t="s">
        <v>63</v>
      </c>
      <c r="I993" s="59" t="s">
        <v>40</v>
      </c>
      <c r="J993" s="59" t="s">
        <v>53</v>
      </c>
      <c r="K993" s="59" t="s">
        <v>2645</v>
      </c>
      <c r="L993" s="59" t="s">
        <v>83</v>
      </c>
      <c r="M993" s="60">
        <v>46104.3511226852</v>
      </c>
      <c r="N993" s="60">
        <v>46103.8113288773</v>
      </c>
      <c r="O993" s="60">
        <v>45702.4347527546</v>
      </c>
      <c r="P993" s="60">
        <v>45665.5845803588</v>
      </c>
      <c r="Q993" s="60">
        <v>46103.4137567245</v>
      </c>
      <c r="R993" s="59">
        <v>8287</v>
      </c>
      <c r="S993" s="59">
        <v>49007</v>
      </c>
      <c r="T993" s="59">
        <v>148075.7</v>
      </c>
      <c r="U993" s="59">
        <v>127092.7</v>
      </c>
      <c r="V993" s="59">
        <v>12</v>
      </c>
      <c r="W993" s="59">
        <v>53</v>
      </c>
      <c r="X993" s="59">
        <v>162</v>
      </c>
      <c r="Y993" s="59">
        <v>145</v>
      </c>
      <c r="Z993" s="59">
        <v>985.2147286822</v>
      </c>
      <c r="AA993" s="59">
        <v>0.1024477593</v>
      </c>
      <c r="AB993" s="59">
        <v>-0.1860798524</v>
      </c>
      <c r="AC993" s="59">
        <v>-0.0790847469</v>
      </c>
      <c r="AD993" s="61">
        <f>IF(AND($G993="正式版",$H993="中西医诊所"),IFERROR(R993/同类汇总数据!C$3,0),IF(AND($G993="正式版",$H993="中医诊所"),IFERROR(R993/同类汇总数据!C$4,0),IF(AND($G993="正式版",$H993="口腔诊所"),IFERROR(R993/同类汇总数据!C$5,0),IF(AND($G993="检查版",$H993="中西医诊所"),IFERROR(R993/同类汇总数据!C$6,0),IF(AND($G993="检查版",$H993="中医诊所"),IFERROR(R993/同类汇总数据!C$7,0),IF(AND($G993="检查版",$H993="口腔诊所"),IFERROR(R993/同类汇总数据!C$8,0),IF(AND($G993="互联网版",$H993="中西医诊所"),IFERROR(R993/同类汇总数据!C$9,0),IF(AND($G993="互联网版",$H993="中医诊所"),IFERROR(R993/同类汇总数据!C$10,0),IF(AND($G993="互联网版",$H993="口腔诊所"),IFERROR(R993/同类汇总数据!C$11,0))))))))))</f>
        <v>0.828903578374904</v>
      </c>
      <c r="AE993" s="61">
        <f>IF(AND($G993="正式版",$H993="中西医诊所"),IFERROR(S993/同类汇总数据!D$3,0),IF(AND($G993="正式版",$H993="中医诊所"),IFERROR(S993/同类汇总数据!D$4,0),IF(AND($G993="正式版",$H993="口腔诊所"),IFERROR(S993/同类汇总数据!D$5,0),IF(AND($G993="检查版",$H993="中西医诊所"),IFERROR(S993/同类汇总数据!D$6,0),IF(AND($G993="检查版",$H993="中医诊所"),IFERROR(S993/同类汇总数据!D$7,0),IF(AND($G993="检查版",$H993="口腔诊所"),IFERROR(S993/同类汇总数据!D$8,0),IF(AND($G993="互联网版",$H993="中西医诊所"),IFERROR(S993/同类汇总数据!D$9,0),IF(AND($G993="互联网版",$H993="中医诊所"),IFERROR(S993/同类汇总数据!D$10,0),IF(AND($G993="互联网版",$H993="口腔诊所"),IFERROR(S993/同类汇总数据!D$11,0))))))))))</f>
        <v>1.12839219455272</v>
      </c>
      <c r="AF993" s="61">
        <f>IF(AND($G993="正式版",$H993="中西医诊所"),IFERROR(T993/同类汇总数据!E$3,0),IF(AND($G993="正式版",$H993="中医诊所"),IFERROR(T993/同类汇总数据!E$4,0),IF(AND($G993="正式版",$H993="口腔诊所"),IFERROR(T993/同类汇总数据!E$5,0),IF(AND($G993="检查版",$H993="中西医诊所"),IFERROR(T993/同类汇总数据!E$6,0),IF(AND($G993="检查版",$H993="中医诊所"),IFERROR(T993/同类汇总数据!E$7,0),IF(AND($G993="检查版",$H993="口腔诊所"),IFERROR(T993/同类汇总数据!E$8,0),IF(AND($G993="互联网版",$H993="中西医诊所"),IFERROR(T993/同类汇总数据!E$9,0),IF(AND($G993="互联网版",$H993="中医诊所"),IFERROR(T993/同类汇总数据!E$10,0),IF(AND($G993="互联网版",$H993="口腔诊所"),IFERROR(T993/同类汇总数据!E$11,0))))))))))</f>
        <v>1.33561611446194</v>
      </c>
      <c r="AG993" s="61">
        <f>IF(AND($G993="正式版",$H993="中西医诊所"),IFERROR(U993/同类汇总数据!F$3,0),IF(AND($G993="正式版",$H993="中医诊所"),IFERROR(U993/同类汇总数据!F$4,0),IF(AND($G993="正式版",$H993="口腔诊所"),IFERROR(U993/同类汇总数据!F$5,0),IF(AND($G993="检查版",$H993="中西医诊所"),IFERROR(U993/同类汇总数据!F$6,0),IF(AND($G993="检查版",$H993="中医诊所"),IFERROR(U993/同类汇总数据!F$7,0),IF(AND($G993="检查版",$H993="口腔诊所"),IFERROR(U993/同类汇总数据!F$8,0),IF(AND($G993="互联网版",$H993="中西医诊所"),IFERROR(U993/同类汇总数据!F$9,0),IF(AND($G993="互联网版",$H993="中医诊所"),IFERROR(U993/同类汇总数据!F$10,0),IF(AND($G993="互联网版",$H993="口腔诊所"),IFERROR(U993/同类汇总数据!F$11,0))))))))))</f>
        <v>1.27222471619309</v>
      </c>
      <c r="AH993" s="61">
        <f>IF(AND($G993="正式版",$H993="中西医诊所"),IFERROR(V993/同类汇总数据!G$3,0),IF(AND($G993="正式版",$H993="中医诊所"),IFERROR(V993/同类汇总数据!G$4,0),IF(AND($G993="正式版",$H993="口腔诊所"),IFERROR(V993/同类汇总数据!G$5,0),IF(AND($G993="检查版",$H993="中西医诊所"),IFERROR(V993/同类汇总数据!G$6,0),IF(AND($G993="检查版",$H993="中医诊所"),IFERROR(V993/同类汇总数据!G$7,0),IF(AND($G993="检查版",$H993="口腔诊所"),IFERROR(V993/同类汇总数据!G$8,0),IF(AND($G993="互联网版",$H993="中西医诊所"),IFERROR(V993/同类汇总数据!G$9,0),IF(AND($G993="互联网版",$H993="中医诊所"),IFERROR(V993/同类汇总数据!G$10,0),IF(AND($G993="互联网版",$H993="口腔诊所"),IFERROR(V993/同类汇总数据!G$11,0))))))))))</f>
        <v>0.891768972384888</v>
      </c>
      <c r="AI993" s="61">
        <f>IF(AND($G993="正式版",$H993="中西医诊所"),IFERROR(W993/同类汇总数据!H$3,0),IF(AND($G993="正式版",$H993="中医诊所"),IFERROR(W993/同类汇总数据!H$4,0),IF(AND($G993="正式版",$H993="口腔诊所"),IFERROR(W993/同类汇总数据!H$5,0),IF(AND($G993="检查版",$H993="中西医诊所"),IFERROR(W993/同类汇总数据!H$6,0),IF(AND($G993="检查版",$H993="中医诊所"),IFERROR(W993/同类汇总数据!H$7,0),IF(AND($G993="检查版",$H993="口腔诊所"),IFERROR(W993/同类汇总数据!H$8,0),IF(AND($G993="互联网版",$H993="中西医诊所"),IFERROR(W993/同类汇总数据!H$9,0),IF(AND($G993="互联网版",$H993="中医诊所"),IFERROR(W993/同类汇总数据!H$10,0),IF(AND($G993="互联网版",$H993="口腔诊所"),IFERROR(W993/同类汇总数据!H$11,0))))))))))</f>
        <v>0.933323706598246</v>
      </c>
      <c r="AJ993" s="61">
        <f>IF(AND($G993="正式版",$H993="中西医诊所"),IFERROR(X993/同类汇总数据!I$3,0),IF(AND($G993="正式版",$H993="中医诊所"),IFERROR(X993/同类汇总数据!I$4,0),IF(AND($G993="正式版",$H993="口腔诊所"),IFERROR(X993/同类汇总数据!I$5,0),IF(AND($G993="检查版",$H993="中西医诊所"),IFERROR(X993/同类汇总数据!I$6,0),IF(AND($G993="检查版",$H993="中医诊所"),IFERROR(X993/同类汇总数据!I$7,0),IF(AND($G993="检查版",$H993="口腔诊所"),IFERROR(X993/同类汇总数据!I$8,0),IF(AND($G993="互联网版",$H993="中西医诊所"),IFERROR(X993/同类汇总数据!I$9,0),IF(AND($G993="互联网版",$H993="中医诊所"),IFERROR(X993/同类汇总数据!I$10,0),IF(AND($G993="互联网版",$H993="口腔诊所"),IFERROR(X993/同类汇总数据!I$11,0))))))))))</f>
        <v>1.09799615701345</v>
      </c>
      <c r="AK993" s="61">
        <f>IF(AND($G993="正式版",$H993="中西医诊所"),IFERROR(Y993/同类汇总数据!J$3,0),IF(AND($G993="正式版",$H993="中医诊所"),IFERROR(Y993/同类汇总数据!J$4,0),IF(AND($G993="正式版",$H993="口腔诊所"),IFERROR(Y993/同类汇总数据!J$5,0),IF(AND($G993="检查版",$H993="中西医诊所"),IFERROR(Y993/同类汇总数据!J$6,0),IF(AND($G993="检查版",$H993="中医诊所"),IFERROR(Y993/同类汇总数据!J$7,0),IF(AND($G993="检查版",$H993="口腔诊所"),IFERROR(Y993/同类汇总数据!J$8,0),IF(AND($G993="互联网版",$H993="中西医诊所"),IFERROR(Y993/同类汇总数据!J$9,0),IF(AND($G993="互联网版",$H993="中医诊所"),IFERROR(Y993/同类汇总数据!J$10,0),IF(AND($G993="互联网版",$H993="口腔诊所"),IFERROR(Y993/同类汇总数据!J$11,0))))))))))</f>
        <v>1.09180909755578</v>
      </c>
      <c r="AL993" s="62" t="str">
        <f ca="1" t="shared" si="287"/>
        <v>-</v>
      </c>
      <c r="AM993" s="62" t="str">
        <f t="shared" si="288"/>
        <v/>
      </c>
      <c r="AN993" s="5" t="str">
        <f t="shared" si="289"/>
        <v/>
      </c>
      <c r="AO993" s="63">
        <f t="shared" si="281"/>
        <v>46104.3511226852</v>
      </c>
      <c r="AP993" s="5" t="str">
        <f t="shared" si="282"/>
        <v/>
      </c>
      <c r="AQ993" s="60">
        <v>45663.7889580556</v>
      </c>
    </row>
    <row r="994" ht="17" spans="1:43">
      <c r="A994" s="5">
        <f t="shared" si="283"/>
        <v>991</v>
      </c>
      <c r="B994" s="55" t="str">
        <f t="shared" si="284"/>
        <v>连续三月交易上升</v>
      </c>
      <c r="C994" s="2" t="str">
        <f t="shared" si="285"/>
        <v/>
      </c>
      <c r="D994" s="56" t="str">
        <f t="shared" si="286"/>
        <v>-</v>
      </c>
      <c r="E994" s="84" t="s">
        <v>2646</v>
      </c>
      <c r="F994" s="58">
        <v>45664.8399497222</v>
      </c>
      <c r="G994" s="59" t="s">
        <v>38</v>
      </c>
      <c r="H994" s="59" t="s">
        <v>63</v>
      </c>
      <c r="I994" s="59" t="s">
        <v>40</v>
      </c>
      <c r="J994" s="59" t="s">
        <v>53</v>
      </c>
      <c r="K994" s="59" t="s">
        <v>2647</v>
      </c>
      <c r="L994" s="59"/>
      <c r="M994" s="60">
        <v>46103.4097916667</v>
      </c>
      <c r="N994" s="60">
        <v>46102.6344905903</v>
      </c>
      <c r="O994" s="60">
        <v>46102.6335009144</v>
      </c>
      <c r="P994" s="60">
        <v>46103.4155171991</v>
      </c>
      <c r="Q994" s="60">
        <v>46103.6564596875</v>
      </c>
      <c r="R994" s="59">
        <v>2936</v>
      </c>
      <c r="S994" s="59">
        <v>10255</v>
      </c>
      <c r="T994" s="59">
        <v>24678</v>
      </c>
      <c r="U994" s="59">
        <v>23612</v>
      </c>
      <c r="V994" s="59">
        <v>5</v>
      </c>
      <c r="W994" s="59">
        <v>16</v>
      </c>
      <c r="X994" s="59">
        <v>52</v>
      </c>
      <c r="Y994" s="59">
        <v>44</v>
      </c>
      <c r="Z994" s="59">
        <v>655.8888888889</v>
      </c>
      <c r="AA994" s="59">
        <v>0.7464237057</v>
      </c>
      <c r="AB994" s="59">
        <v>-0.3132966904</v>
      </c>
      <c r="AC994" s="59">
        <v>0.1272080148</v>
      </c>
      <c r="AD994" s="61">
        <f>IF(AND($G994="正式版",$H994="中西医诊所"),IFERROR(R994/同类汇总数据!C$3,0),IF(AND($G994="正式版",$H994="中医诊所"),IFERROR(R994/同类汇总数据!C$4,0),IF(AND($G994="正式版",$H994="口腔诊所"),IFERROR(R994/同类汇总数据!C$5,0),IF(AND($G994="检查版",$H994="中西医诊所"),IFERROR(R994/同类汇总数据!C$6,0),IF(AND($G994="检查版",$H994="中医诊所"),IFERROR(R994/同类汇总数据!C$7,0),IF(AND($G994="检查版",$H994="口腔诊所"),IFERROR(R994/同类汇总数据!C$8,0),IF(AND($G994="互联网版",$H994="中西医诊所"),IFERROR(R994/同类汇总数据!C$9,0),IF(AND($G994="互联网版",$H994="中医诊所"),IFERROR(R994/同类汇总数据!C$10,0),IF(AND($G994="互联网版",$H994="口腔诊所"),IFERROR(R994/同类汇总数据!C$11,0))))))))))</f>
        <v>0.293672125752228</v>
      </c>
      <c r="AE994" s="61">
        <f>IF(AND($G994="正式版",$H994="中西医诊所"),IFERROR(S994/同类汇总数据!D$3,0),IF(AND($G994="正式版",$H994="中医诊所"),IFERROR(S994/同类汇总数据!D$4,0),IF(AND($G994="正式版",$H994="口腔诊所"),IFERROR(S994/同类汇总数据!D$5,0),IF(AND($G994="检查版",$H994="中西医诊所"),IFERROR(S994/同类汇总数据!D$6,0),IF(AND($G994="检查版",$H994="中医诊所"),IFERROR(S994/同类汇总数据!D$7,0),IF(AND($G994="检查版",$H994="口腔诊所"),IFERROR(S994/同类汇总数据!D$8,0),IF(AND($G994="互联网版",$H994="中西医诊所"),IFERROR(S994/同类汇总数据!D$9,0),IF(AND($G994="互联网版",$H994="中医诊所"),IFERROR(S994/同类汇总数据!D$10,0),IF(AND($G994="互联网版",$H994="口腔诊所"),IFERROR(S994/同类汇总数据!D$11,0))))))))))</f>
        <v>0.236122634626445</v>
      </c>
      <c r="AF994" s="61">
        <f>IF(AND($G994="正式版",$H994="中西医诊所"),IFERROR(T994/同类汇总数据!E$3,0),IF(AND($G994="正式版",$H994="中医诊所"),IFERROR(T994/同类汇总数据!E$4,0),IF(AND($G994="正式版",$H994="口腔诊所"),IFERROR(T994/同类汇总数据!E$5,0),IF(AND($G994="检查版",$H994="中西医诊所"),IFERROR(T994/同类汇总数据!E$6,0),IF(AND($G994="检查版",$H994="中医诊所"),IFERROR(T994/同类汇总数据!E$7,0),IF(AND($G994="检查版",$H994="口腔诊所"),IFERROR(T994/同类汇总数据!E$8,0),IF(AND($G994="互联网版",$H994="中西医诊所"),IFERROR(T994/同类汇总数据!E$9,0),IF(AND($G994="互联网版",$H994="中医诊所"),IFERROR(T994/同类汇总数据!E$10,0),IF(AND($G994="互联网版",$H994="口腔诊所"),IFERROR(T994/同类汇总数据!E$11,0))))))))))</f>
        <v>0.222591110308388</v>
      </c>
      <c r="AG994" s="61">
        <f>IF(AND($G994="正式版",$H994="中西医诊所"),IFERROR(U994/同类汇总数据!F$3,0),IF(AND($G994="正式版",$H994="中医诊所"),IFERROR(U994/同类汇总数据!F$4,0),IF(AND($G994="正式版",$H994="口腔诊所"),IFERROR(U994/同类汇总数据!F$5,0),IF(AND($G994="检查版",$H994="中西医诊所"),IFERROR(U994/同类汇总数据!F$6,0),IF(AND($G994="检查版",$H994="中医诊所"),IFERROR(U994/同类汇总数据!F$7,0),IF(AND($G994="检查版",$H994="口腔诊所"),IFERROR(U994/同类汇总数据!F$8,0),IF(AND($G994="互联网版",$H994="中西医诊所"),IFERROR(U994/同类汇总数据!F$9,0),IF(AND($G994="互联网版",$H994="中医诊所"),IFERROR(U994/同类汇总数据!F$10,0),IF(AND($G994="互联网版",$H994="口腔诊所"),IFERROR(U994/同类汇总数据!F$11,0))))))))))</f>
        <v>0.236361097047677</v>
      </c>
      <c r="AH994" s="61">
        <f>IF(AND($G994="正式版",$H994="中西医诊所"),IFERROR(V994/同类汇总数据!G$3,0),IF(AND($G994="正式版",$H994="中医诊所"),IFERROR(V994/同类汇总数据!G$4,0),IF(AND($G994="正式版",$H994="口腔诊所"),IFERROR(V994/同类汇总数据!G$5,0),IF(AND($G994="检查版",$H994="中西医诊所"),IFERROR(V994/同类汇总数据!G$6,0),IF(AND($G994="检查版",$H994="中医诊所"),IFERROR(V994/同类汇总数据!G$7,0),IF(AND($G994="检查版",$H994="口腔诊所"),IFERROR(V994/同类汇总数据!G$8,0),IF(AND($G994="互联网版",$H994="中西医诊所"),IFERROR(V994/同类汇总数据!G$9,0),IF(AND($G994="互联网版",$H994="中医诊所"),IFERROR(V994/同类汇总数据!G$10,0),IF(AND($G994="互联网版",$H994="口腔诊所"),IFERROR(V994/同类汇总数据!G$11,0))))))))))</f>
        <v>0.37157040516037</v>
      </c>
      <c r="AI994" s="61">
        <f>IF(AND($G994="正式版",$H994="中西医诊所"),IFERROR(W994/同类汇总数据!H$3,0),IF(AND($G994="正式版",$H994="中医诊所"),IFERROR(W994/同类汇总数据!H$4,0),IF(AND($G994="正式版",$H994="口腔诊所"),IFERROR(W994/同类汇总数据!H$5,0),IF(AND($G994="检查版",$H994="中西医诊所"),IFERROR(W994/同类汇总数据!H$6,0),IF(AND($G994="检查版",$H994="中医诊所"),IFERROR(W994/同类汇总数据!H$7,0),IF(AND($G994="检查版",$H994="口腔诊所"),IFERROR(W994/同类汇总数据!H$8,0),IF(AND($G994="互联网版",$H994="中西医诊所"),IFERROR(W994/同类汇总数据!H$9,0),IF(AND($G994="互联网版",$H994="中医诊所"),IFERROR(W994/同类汇总数据!H$10,0),IF(AND($G994="互联网版",$H994="口腔诊所"),IFERROR(W994/同类汇总数据!H$11,0))))))))))</f>
        <v>0.281758100105131</v>
      </c>
      <c r="AJ994" s="61">
        <f>IF(AND($G994="正式版",$H994="中西医诊所"),IFERROR(X994/同类汇总数据!I$3,0),IF(AND($G994="正式版",$H994="中医诊所"),IFERROR(X994/同类汇总数据!I$4,0),IF(AND($G994="正式版",$H994="口腔诊所"),IFERROR(X994/同类汇总数据!I$5,0),IF(AND($G994="检查版",$H994="中西医诊所"),IFERROR(X994/同类汇总数据!I$6,0),IF(AND($G994="检查版",$H994="中医诊所"),IFERROR(X994/同类汇总数据!I$7,0),IF(AND($G994="检查版",$H994="口腔诊所"),IFERROR(X994/同类汇总数据!I$8,0),IF(AND($G994="互联网版",$H994="中西医诊所"),IFERROR(X994/同类汇总数据!I$9,0),IF(AND($G994="互联网版",$H994="中医诊所"),IFERROR(X994/同类汇总数据!I$10,0),IF(AND($G994="互联网版",$H994="口腔诊所"),IFERROR(X994/同类汇总数据!I$11,0))))))))))</f>
        <v>0.352443210893206</v>
      </c>
      <c r="AK994" s="61">
        <f>IF(AND($G994="正式版",$H994="中西医诊所"),IFERROR(Y994/同类汇总数据!J$3,0),IF(AND($G994="正式版",$H994="中医诊所"),IFERROR(Y994/同类汇总数据!J$4,0),IF(AND($G994="正式版",$H994="口腔诊所"),IFERROR(Y994/同类汇总数据!J$5,0),IF(AND($G994="检查版",$H994="中西医诊所"),IFERROR(Y994/同类汇总数据!J$6,0),IF(AND($G994="检查版",$H994="中医诊所"),IFERROR(Y994/同类汇总数据!J$7,0),IF(AND($G994="检查版",$H994="口腔诊所"),IFERROR(Y994/同类汇总数据!J$8,0),IF(AND($G994="互联网版",$H994="中西医诊所"),IFERROR(Y994/同类汇总数据!J$9,0),IF(AND($G994="互联网版",$H994="中医诊所"),IFERROR(Y994/同类汇总数据!J$10,0),IF(AND($G994="互联网版",$H994="口腔诊所"),IFERROR(Y994/同类汇总数据!J$11,0))))))))))</f>
        <v>0.331307588223822</v>
      </c>
      <c r="AL994" s="62" t="str">
        <f ca="1" t="shared" si="287"/>
        <v>-</v>
      </c>
      <c r="AM994" s="62" t="str">
        <f t="shared" si="288"/>
        <v>低于同行50%</v>
      </c>
      <c r="AN994" s="5" t="str">
        <f t="shared" si="289"/>
        <v>低于同行50%</v>
      </c>
      <c r="AO994" s="63">
        <f t="shared" si="281"/>
        <v>46103.6564596875</v>
      </c>
      <c r="AP994" s="5" t="str">
        <f t="shared" si="282"/>
        <v/>
      </c>
      <c r="AQ994" s="60">
        <v>45663.7989674653</v>
      </c>
    </row>
    <row r="995" ht="17" spans="1:43">
      <c r="A995" s="5">
        <f t="shared" si="283"/>
        <v>992</v>
      </c>
      <c r="B995" s="55" t="str">
        <f t="shared" si="284"/>
        <v>无交易</v>
      </c>
      <c r="C995" s="2" t="str">
        <f t="shared" si="285"/>
        <v>本月交易额降超50%</v>
      </c>
      <c r="D995" s="56" t="str">
        <f t="shared" si="286"/>
        <v>可能流失</v>
      </c>
      <c r="E995" s="84" t="s">
        <v>2648</v>
      </c>
      <c r="F995" s="58">
        <v>45664.8410425694</v>
      </c>
      <c r="G995" s="59" t="s">
        <v>38</v>
      </c>
      <c r="H995" s="59" t="s">
        <v>63</v>
      </c>
      <c r="I995" s="59" t="s">
        <v>40</v>
      </c>
      <c r="J995" s="59" t="s">
        <v>78</v>
      </c>
      <c r="K995" s="59" t="s">
        <v>2649</v>
      </c>
      <c r="L995" s="59"/>
      <c r="M995" s="60">
        <v>46089.6355787037</v>
      </c>
      <c r="N995" s="60">
        <v>46089.6369006597</v>
      </c>
      <c r="O995" s="60">
        <v>46089.636571331</v>
      </c>
      <c r="P995" s="60">
        <v>46018.6721418287</v>
      </c>
      <c r="Q995" s="60">
        <v>45757.6961145833</v>
      </c>
      <c r="R995" s="59"/>
      <c r="S995" s="59">
        <v>199</v>
      </c>
      <c r="T995" s="59">
        <v>5080</v>
      </c>
      <c r="U995" s="59">
        <v>3451</v>
      </c>
      <c r="V995" s="59"/>
      <c r="W995" s="59">
        <v>1</v>
      </c>
      <c r="X995" s="59">
        <v>13</v>
      </c>
      <c r="Y995" s="59">
        <v>10</v>
      </c>
      <c r="Z995" s="59">
        <v>383.4444444444</v>
      </c>
      <c r="AA995" s="59">
        <v>-0.7997987928</v>
      </c>
      <c r="AB995" s="59">
        <v>-0.7442757911</v>
      </c>
      <c r="AC995" s="59">
        <v>0.0755395683</v>
      </c>
      <c r="AD995" s="61">
        <f>IF(AND($G995="正式版",$H995="中西医诊所"),IFERROR(R995/同类汇总数据!C$3,0),IF(AND($G995="正式版",$H995="中医诊所"),IFERROR(R995/同类汇总数据!C$4,0),IF(AND($G995="正式版",$H995="口腔诊所"),IFERROR(R995/同类汇总数据!C$5,0),IF(AND($G995="检查版",$H995="中西医诊所"),IFERROR(R995/同类汇总数据!C$6,0),IF(AND($G995="检查版",$H995="中医诊所"),IFERROR(R995/同类汇总数据!C$7,0),IF(AND($G995="检查版",$H995="口腔诊所"),IFERROR(R995/同类汇总数据!C$8,0),IF(AND($G995="互联网版",$H995="中西医诊所"),IFERROR(R995/同类汇总数据!C$9,0),IF(AND($G995="互联网版",$H995="中医诊所"),IFERROR(R995/同类汇总数据!C$10,0),IF(AND($G995="互联网版",$H995="口腔诊所"),IFERROR(R995/同类汇总数据!C$11,0))))))))))</f>
        <v>0</v>
      </c>
      <c r="AE995" s="61">
        <f>IF(AND($G995="正式版",$H995="中西医诊所"),IFERROR(S995/同类汇总数据!D$3,0),IF(AND($G995="正式版",$H995="中医诊所"),IFERROR(S995/同类汇总数据!D$4,0),IF(AND($G995="正式版",$H995="口腔诊所"),IFERROR(S995/同类汇总数据!D$5,0),IF(AND($G995="检查版",$H995="中西医诊所"),IFERROR(S995/同类汇总数据!D$6,0),IF(AND($G995="检查版",$H995="中医诊所"),IFERROR(S995/同类汇总数据!D$7,0),IF(AND($G995="检查版",$H995="口腔诊所"),IFERROR(S995/同类汇总数据!D$8,0),IF(AND($G995="互联网版",$H995="中西医诊所"),IFERROR(S995/同类汇总数据!D$9,0),IF(AND($G995="互联网版",$H995="中医诊所"),IFERROR(S995/同类汇总数据!D$10,0),IF(AND($G995="互联网版",$H995="口腔诊所"),IFERROR(S995/同类汇总数据!D$11,0))))))))))</f>
        <v>0.00458199944326304</v>
      </c>
      <c r="AF995" s="61">
        <f>IF(AND($G995="正式版",$H995="中西医诊所"),IFERROR(T995/同类汇总数据!E$3,0),IF(AND($G995="正式版",$H995="中医诊所"),IFERROR(T995/同类汇总数据!E$4,0),IF(AND($G995="正式版",$H995="口腔诊所"),IFERROR(T995/同类汇总数据!E$5,0),IF(AND($G995="检查版",$H995="中西医诊所"),IFERROR(T995/同类汇总数据!E$6,0),IF(AND($G995="检查版",$H995="中医诊所"),IFERROR(T995/同类汇总数据!E$7,0),IF(AND($G995="检查版",$H995="口腔诊所"),IFERROR(T995/同类汇总数据!E$8,0),IF(AND($G995="互联网版",$H995="中西医诊所"),IFERROR(T995/同类汇总数据!E$9,0),IF(AND($G995="互联网版",$H995="中医诊所"),IFERROR(T995/同类汇总数据!E$10,0),IF(AND($G995="互联网版",$H995="口腔诊所"),IFERROR(T995/同类汇总数据!E$11,0))))))))))</f>
        <v>0.0458206840249053</v>
      </c>
      <c r="AG995" s="61">
        <f>IF(AND($G995="正式版",$H995="中西医诊所"),IFERROR(U995/同类汇总数据!F$3,0),IF(AND($G995="正式版",$H995="中医诊所"),IFERROR(U995/同类汇总数据!F$4,0),IF(AND($G995="正式版",$H995="口腔诊所"),IFERROR(U995/同类汇总数据!F$5,0),IF(AND($G995="检查版",$H995="中西医诊所"),IFERROR(U995/同类汇总数据!F$6,0),IF(AND($G995="检查版",$H995="中医诊所"),IFERROR(U995/同类汇总数据!F$7,0),IF(AND($G995="检查版",$H995="口腔诊所"),IFERROR(U995/同类汇总数据!F$8,0),IF(AND($G995="互联网版",$H995="中西医诊所"),IFERROR(U995/同类汇总数据!F$9,0),IF(AND($G995="互联网版",$H995="中医诊所"),IFERROR(U995/同类汇总数据!F$10,0),IF(AND($G995="互联网版",$H995="口腔诊所"),IFERROR(U995/同类汇总数据!F$11,0))))))))))</f>
        <v>0.0345452374179033</v>
      </c>
      <c r="AH995" s="61">
        <f>IF(AND($G995="正式版",$H995="中西医诊所"),IFERROR(V995/同类汇总数据!G$3,0),IF(AND($G995="正式版",$H995="中医诊所"),IFERROR(V995/同类汇总数据!G$4,0),IF(AND($G995="正式版",$H995="口腔诊所"),IFERROR(V995/同类汇总数据!G$5,0),IF(AND($G995="检查版",$H995="中西医诊所"),IFERROR(V995/同类汇总数据!G$6,0),IF(AND($G995="检查版",$H995="中医诊所"),IFERROR(V995/同类汇总数据!G$7,0),IF(AND($G995="检查版",$H995="口腔诊所"),IFERROR(V995/同类汇总数据!G$8,0),IF(AND($G995="互联网版",$H995="中西医诊所"),IFERROR(V995/同类汇总数据!G$9,0),IF(AND($G995="互联网版",$H995="中医诊所"),IFERROR(V995/同类汇总数据!G$10,0),IF(AND($G995="互联网版",$H995="口腔诊所"),IFERROR(V995/同类汇总数据!G$11,0))))))))))</f>
        <v>0</v>
      </c>
      <c r="AI995" s="61">
        <f>IF(AND($G995="正式版",$H995="中西医诊所"),IFERROR(W995/同类汇总数据!H$3,0),IF(AND($G995="正式版",$H995="中医诊所"),IFERROR(W995/同类汇总数据!H$4,0),IF(AND($G995="正式版",$H995="口腔诊所"),IFERROR(W995/同类汇总数据!H$5,0),IF(AND($G995="检查版",$H995="中西医诊所"),IFERROR(W995/同类汇总数据!H$6,0),IF(AND($G995="检查版",$H995="中医诊所"),IFERROR(W995/同类汇总数据!H$7,0),IF(AND($G995="检查版",$H995="口腔诊所"),IFERROR(W995/同类汇总数据!H$8,0),IF(AND($G995="互联网版",$H995="中西医诊所"),IFERROR(W995/同类汇总数据!H$9,0),IF(AND($G995="互联网版",$H995="中医诊所"),IFERROR(W995/同类汇总数据!H$10,0),IF(AND($G995="互联网版",$H995="口腔诊所"),IFERROR(W995/同类汇总数据!H$11,0))))))))))</f>
        <v>0.0176098812565707</v>
      </c>
      <c r="AJ995" s="61">
        <f>IF(AND($G995="正式版",$H995="中西医诊所"),IFERROR(X995/同类汇总数据!I$3,0),IF(AND($G995="正式版",$H995="中医诊所"),IFERROR(X995/同类汇总数据!I$4,0),IF(AND($G995="正式版",$H995="口腔诊所"),IFERROR(X995/同类汇总数据!I$5,0),IF(AND($G995="检查版",$H995="中西医诊所"),IFERROR(X995/同类汇总数据!I$6,0),IF(AND($G995="检查版",$H995="中医诊所"),IFERROR(X995/同类汇总数据!I$7,0),IF(AND($G995="检查版",$H995="口腔诊所"),IFERROR(X995/同类汇总数据!I$8,0),IF(AND($G995="互联网版",$H995="中西医诊所"),IFERROR(X995/同类汇总数据!I$9,0),IF(AND($G995="互联网版",$H995="中医诊所"),IFERROR(X995/同类汇总数据!I$10,0),IF(AND($G995="互联网版",$H995="口腔诊所"),IFERROR(X995/同类汇总数据!I$11,0))))))))))</f>
        <v>0.0881108027233016</v>
      </c>
      <c r="AK995" s="61">
        <f>IF(AND($G995="正式版",$H995="中西医诊所"),IFERROR(Y995/同类汇总数据!J$3,0),IF(AND($G995="正式版",$H995="中医诊所"),IFERROR(Y995/同类汇总数据!J$4,0),IF(AND($G995="正式版",$H995="口腔诊所"),IFERROR(Y995/同类汇总数据!J$5,0),IF(AND($G995="检查版",$H995="中西医诊所"),IFERROR(Y995/同类汇总数据!J$6,0),IF(AND($G995="检查版",$H995="中医诊所"),IFERROR(Y995/同类汇总数据!J$7,0),IF(AND($G995="检查版",$H995="口腔诊所"),IFERROR(Y995/同类汇总数据!J$8,0),IF(AND($G995="互联网版",$H995="中西医诊所"),IFERROR(Y995/同类汇总数据!J$9,0),IF(AND($G995="互联网版",$H995="中医诊所"),IFERROR(Y995/同类汇总数据!J$10,0),IF(AND($G995="互联网版",$H995="口腔诊所"),IFERROR(Y995/同类汇总数据!J$11,0))))))))))</f>
        <v>0.0752971791417778</v>
      </c>
      <c r="AL995" s="62" t="str">
        <f ca="1" t="shared" si="287"/>
        <v>最近一周未操作</v>
      </c>
      <c r="AM995" s="62" t="str">
        <f t="shared" si="288"/>
        <v>低于同行20%</v>
      </c>
      <c r="AN995" s="5" t="str">
        <f t="shared" si="289"/>
        <v>低于同行20%</v>
      </c>
      <c r="AO995" s="63">
        <f t="shared" si="281"/>
        <v>46089.6369006597</v>
      </c>
      <c r="AP995" s="5" t="str">
        <f t="shared" si="282"/>
        <v/>
      </c>
      <c r="AQ995" s="60">
        <v>45663.8073453819</v>
      </c>
    </row>
    <row r="996" ht="17" spans="1:43">
      <c r="A996" s="5">
        <f t="shared" si="283"/>
        <v>993</v>
      </c>
      <c r="B996" s="55" t="str">
        <f t="shared" si="284"/>
        <v>连续三月交易上升</v>
      </c>
      <c r="C996" s="2" t="str">
        <f t="shared" si="285"/>
        <v/>
      </c>
      <c r="D996" s="56" t="str">
        <f t="shared" si="286"/>
        <v>-</v>
      </c>
      <c r="E996" s="84" t="s">
        <v>2650</v>
      </c>
      <c r="F996" s="58">
        <v>45664.8414577546</v>
      </c>
      <c r="G996" s="59" t="s">
        <v>38</v>
      </c>
      <c r="H996" s="59" t="s">
        <v>63</v>
      </c>
      <c r="I996" s="59" t="s">
        <v>40</v>
      </c>
      <c r="J996" s="59" t="s">
        <v>53</v>
      </c>
      <c r="K996" s="59" t="s">
        <v>2651</v>
      </c>
      <c r="L996" s="59" t="s">
        <v>2652</v>
      </c>
      <c r="M996" s="60">
        <v>46103.3972916667</v>
      </c>
      <c r="N996" s="60">
        <v>46103.7808960069</v>
      </c>
      <c r="O996" s="60">
        <v>46103.7804694444</v>
      </c>
      <c r="P996" s="60">
        <v>46095.4506529398</v>
      </c>
      <c r="Q996" s="60">
        <v>46102.6627251042</v>
      </c>
      <c r="R996" s="59">
        <v>12578</v>
      </c>
      <c r="S996" s="59">
        <v>78900</v>
      </c>
      <c r="T996" s="59">
        <v>201930.5</v>
      </c>
      <c r="U996" s="59">
        <v>181087.5</v>
      </c>
      <c r="V996" s="59">
        <v>11</v>
      </c>
      <c r="W996" s="59">
        <v>64</v>
      </c>
      <c r="X996" s="59">
        <v>146</v>
      </c>
      <c r="Y996" s="59">
        <v>129</v>
      </c>
      <c r="Z996" s="85" t="s">
        <v>2653</v>
      </c>
      <c r="AA996" s="59">
        <v>0.795180997</v>
      </c>
      <c r="AB996" s="59">
        <v>-0.4442175279</v>
      </c>
      <c r="AC996" s="59">
        <v>0.378748518</v>
      </c>
      <c r="AD996" s="61">
        <f>IF(AND($G996="正式版",$H996="中西医诊所"),IFERROR(R996/同类汇总数据!C$3,0),IF(AND($G996="正式版",$H996="中医诊所"),IFERROR(R996/同类汇总数据!C$4,0),IF(AND($G996="正式版",$H996="口腔诊所"),IFERROR(R996/同类汇总数据!C$5,0),IF(AND($G996="检查版",$H996="中西医诊所"),IFERROR(R996/同类汇总数据!C$6,0),IF(AND($G996="检查版",$H996="中医诊所"),IFERROR(R996/同类汇总数据!C$7,0),IF(AND($G996="检查版",$H996="口腔诊所"),IFERROR(R996/同类汇总数据!C$8,0),IF(AND($G996="互联网版",$H996="中西医诊所"),IFERROR(R996/同类汇总数据!C$9,0),IF(AND($G996="互联网版",$H996="中医诊所"),IFERROR(R996/同类汇总数据!C$10,0),IF(AND($G996="互联网版",$H996="口腔诊所"),IFERROR(R996/同类汇总数据!C$11,0))))))))))</f>
        <v>1.25810899104616</v>
      </c>
      <c r="AE996" s="61">
        <f>IF(AND($G996="正式版",$H996="中西医诊所"),IFERROR(S996/同类汇总数据!D$3,0),IF(AND($G996="正式版",$H996="中医诊所"),IFERROR(S996/同类汇总数据!D$4,0),IF(AND($G996="正式版",$H996="口腔诊所"),IFERROR(S996/同类汇总数据!D$5,0),IF(AND($G996="检查版",$H996="中西医诊所"),IFERROR(S996/同类汇总数据!D$6,0),IF(AND($G996="检查版",$H996="中医诊所"),IFERROR(S996/同类汇总数据!D$7,0),IF(AND($G996="检查版",$H996="口腔诊所"),IFERROR(S996/同类汇总数据!D$8,0),IF(AND($G996="互联网版",$H996="中西医诊所"),IFERROR(S996/同类汇总数据!D$9,0),IF(AND($G996="互联网版",$H996="中医诊所"),IFERROR(S996/同类汇总数据!D$10,0),IF(AND($G996="互联网版",$H996="口腔诊所"),IFERROR(S996/同类汇总数据!D$11,0))))))))))</f>
        <v>1.81668219132389</v>
      </c>
      <c r="AF996" s="61">
        <f>IF(AND($G996="正式版",$H996="中西医诊所"),IFERROR(T996/同类汇总数据!E$3,0),IF(AND($G996="正式版",$H996="中医诊所"),IFERROR(T996/同类汇总数据!E$4,0),IF(AND($G996="正式版",$H996="口腔诊所"),IFERROR(T996/同类汇总数据!E$5,0),IF(AND($G996="检查版",$H996="中西医诊所"),IFERROR(T996/同类汇总数据!E$6,0),IF(AND($G996="检查版",$H996="中医诊所"),IFERROR(T996/同类汇总数据!E$7,0),IF(AND($G996="检查版",$H996="口腔诊所"),IFERROR(T996/同类汇总数据!E$8,0),IF(AND($G996="互联网版",$H996="中西医诊所"),IFERROR(T996/同类汇总数据!E$9,0),IF(AND($G996="互联网版",$H996="中医诊所"),IFERROR(T996/同类汇总数据!E$10,0),IF(AND($G996="互联网版",$H996="口腔诊所"),IFERROR(T996/同类汇总数据!E$11,0))))))))))</f>
        <v>1.82137669989983</v>
      </c>
      <c r="AG996" s="61">
        <f>IF(AND($G996="正式版",$H996="中西医诊所"),IFERROR(U996/同类汇总数据!F$3,0),IF(AND($G996="正式版",$H996="中医诊所"),IFERROR(U996/同类汇总数据!F$4,0),IF(AND($G996="正式版",$H996="口腔诊所"),IFERROR(U996/同类汇总数据!F$5,0),IF(AND($G996="检查版",$H996="中西医诊所"),IFERROR(U996/同类汇总数据!F$6,0),IF(AND($G996="检查版",$H996="中医诊所"),IFERROR(U996/同类汇总数据!F$7,0),IF(AND($G996="检查版",$H996="口腔诊所"),IFERROR(U996/同类汇总数据!F$8,0),IF(AND($G996="互联网版",$H996="中西医诊所"),IFERROR(U996/同类汇总数据!F$9,0),IF(AND($G996="互联网版",$H996="中医诊所"),IFERROR(U996/同类汇总数据!F$10,0),IF(AND($G996="互联网版",$H996="口腔诊所"),IFERROR(U996/同类汇总数据!F$11,0))))))))))</f>
        <v>1.8127240454693</v>
      </c>
      <c r="AH996" s="61">
        <f>IF(AND($G996="正式版",$H996="中西医诊所"),IFERROR(V996/同类汇总数据!G$3,0),IF(AND($G996="正式版",$H996="中医诊所"),IFERROR(V996/同类汇总数据!G$4,0),IF(AND($G996="正式版",$H996="口腔诊所"),IFERROR(V996/同类汇总数据!G$5,0),IF(AND($G996="检查版",$H996="中西医诊所"),IFERROR(V996/同类汇总数据!G$6,0),IF(AND($G996="检查版",$H996="中医诊所"),IFERROR(V996/同类汇总数据!G$7,0),IF(AND($G996="检查版",$H996="口腔诊所"),IFERROR(V996/同类汇总数据!G$8,0),IF(AND($G996="互联网版",$H996="中西医诊所"),IFERROR(V996/同类汇总数据!G$9,0),IF(AND($G996="互联网版",$H996="中医诊所"),IFERROR(V996/同类汇总数据!G$10,0),IF(AND($G996="互联网版",$H996="口腔诊所"),IFERROR(V996/同类汇总数据!G$11,0))))))))))</f>
        <v>0.817454891352813</v>
      </c>
      <c r="AI996" s="61">
        <f>IF(AND($G996="正式版",$H996="中西医诊所"),IFERROR(W996/同类汇总数据!H$3,0),IF(AND($G996="正式版",$H996="中医诊所"),IFERROR(W996/同类汇总数据!H$4,0),IF(AND($G996="正式版",$H996="口腔诊所"),IFERROR(W996/同类汇总数据!H$5,0),IF(AND($G996="检查版",$H996="中西医诊所"),IFERROR(W996/同类汇总数据!H$6,0),IF(AND($G996="检查版",$H996="中医诊所"),IFERROR(W996/同类汇总数据!H$7,0),IF(AND($G996="检查版",$H996="口腔诊所"),IFERROR(W996/同类汇总数据!H$8,0),IF(AND($G996="互联网版",$H996="中西医诊所"),IFERROR(W996/同类汇总数据!H$9,0),IF(AND($G996="互联网版",$H996="中医诊所"),IFERROR(W996/同类汇总数据!H$10,0),IF(AND($G996="互联网版",$H996="口腔诊所"),IFERROR(W996/同类汇总数据!H$11,0))))))))))</f>
        <v>1.12703240042052</v>
      </c>
      <c r="AJ996" s="61">
        <f>IF(AND($G996="正式版",$H996="中西医诊所"),IFERROR(X996/同类汇总数据!I$3,0),IF(AND($G996="正式版",$H996="中医诊所"),IFERROR(X996/同类汇总数据!I$4,0),IF(AND($G996="正式版",$H996="口腔诊所"),IFERROR(X996/同类汇总数据!I$5,0),IF(AND($G996="检查版",$H996="中西医诊所"),IFERROR(X996/同类汇总数据!I$6,0),IF(AND($G996="检查版",$H996="中医诊所"),IFERROR(X996/同类汇总数据!I$7,0),IF(AND($G996="检查版",$H996="口腔诊所"),IFERROR(X996/同类汇总数据!I$8,0),IF(AND($G996="互联网版",$H996="中西医诊所"),IFERROR(X996/同类汇总数据!I$9,0),IF(AND($G996="互联网版",$H996="中医诊所"),IFERROR(X996/同类汇总数据!I$10,0),IF(AND($G996="互联网版",$H996="口腔诊所"),IFERROR(X996/同类汇总数据!I$11,0))))))))))</f>
        <v>0.989552092123233</v>
      </c>
      <c r="AK996" s="61">
        <f>IF(AND($G996="正式版",$H996="中西医诊所"),IFERROR(Y996/同类汇总数据!J$3,0),IF(AND($G996="正式版",$H996="中医诊所"),IFERROR(Y996/同类汇总数据!J$4,0),IF(AND($G996="正式版",$H996="口腔诊所"),IFERROR(Y996/同类汇总数据!J$5,0),IF(AND($G996="检查版",$H996="中西医诊所"),IFERROR(Y996/同类汇总数据!J$6,0),IF(AND($G996="检查版",$H996="中医诊所"),IFERROR(Y996/同类汇总数据!J$7,0),IF(AND($G996="检查版",$H996="口腔诊所"),IFERROR(Y996/同类汇总数据!J$8,0),IF(AND($G996="互联网版",$H996="中西医诊所"),IFERROR(Y996/同类汇总数据!J$9,0),IF(AND($G996="互联网版",$H996="中医诊所"),IFERROR(Y996/同类汇总数据!J$10,0),IF(AND($G996="互联网版",$H996="口腔诊所"),IFERROR(Y996/同类汇总数据!J$11,0))))))))))</f>
        <v>0.971333610928934</v>
      </c>
      <c r="AL996" s="62" t="str">
        <f ca="1" t="shared" si="287"/>
        <v>-</v>
      </c>
      <c r="AM996" s="62" t="str">
        <f t="shared" si="288"/>
        <v>高于同行150%</v>
      </c>
      <c r="AN996" s="5" t="str">
        <f t="shared" si="289"/>
        <v/>
      </c>
      <c r="AO996" s="63">
        <f t="shared" si="281"/>
        <v>46103.7808960069</v>
      </c>
      <c r="AP996" s="5" t="str">
        <f t="shared" si="282"/>
        <v/>
      </c>
      <c r="AQ996" s="60">
        <v>45664.8387593866</v>
      </c>
    </row>
    <row r="997" ht="17" spans="1:43">
      <c r="A997" s="5">
        <f t="shared" ref="A997:A1006" si="290">ROW()-3</f>
        <v>994</v>
      </c>
      <c r="B997" s="55" t="str">
        <f t="shared" si="284"/>
        <v>连续三月交易上升</v>
      </c>
      <c r="C997" s="2" t="str">
        <f t="shared" si="285"/>
        <v/>
      </c>
      <c r="D997" s="56" t="str">
        <f t="shared" si="286"/>
        <v>-</v>
      </c>
      <c r="E997" s="84" t="s">
        <v>2654</v>
      </c>
      <c r="F997" s="58">
        <v>45664.8420346759</v>
      </c>
      <c r="G997" s="59" t="s">
        <v>38</v>
      </c>
      <c r="H997" s="59" t="s">
        <v>63</v>
      </c>
      <c r="I997" s="59" t="s">
        <v>40</v>
      </c>
      <c r="J997" s="59" t="s">
        <v>53</v>
      </c>
      <c r="K997" s="59" t="s">
        <v>2655</v>
      </c>
      <c r="L997" s="59" t="s">
        <v>2656</v>
      </c>
      <c r="M997" s="60">
        <v>46104.3828009259</v>
      </c>
      <c r="N997" s="60">
        <v>46103.704633669</v>
      </c>
      <c r="O997" s="60">
        <v>46103.704244294</v>
      </c>
      <c r="P997" s="60">
        <v>46094.4042374421</v>
      </c>
      <c r="Q997" s="60">
        <v>46103.6739260301</v>
      </c>
      <c r="R997" s="59">
        <v>14038</v>
      </c>
      <c r="S997" s="59">
        <v>47478</v>
      </c>
      <c r="T997" s="59">
        <v>97925</v>
      </c>
      <c r="U997" s="59">
        <v>90025</v>
      </c>
      <c r="V997" s="59">
        <v>15</v>
      </c>
      <c r="W997" s="59">
        <v>58</v>
      </c>
      <c r="X997" s="59">
        <v>138</v>
      </c>
      <c r="Y997" s="59">
        <v>123</v>
      </c>
      <c r="Z997" s="59">
        <v>918.6224489796</v>
      </c>
      <c r="AA997" s="59">
        <v>1.7259573979</v>
      </c>
      <c r="AB997" s="59">
        <v>-0.4726914926</v>
      </c>
      <c r="AC997" s="59">
        <v>-0.1126454074</v>
      </c>
      <c r="AD997" s="61">
        <f>IF(AND($G997="正式版",$H997="中西医诊所"),IFERROR(R997/同类汇总数据!C$3,0),IF(AND($G997="正式版",$H997="中医诊所"),IFERROR(R997/同类汇总数据!C$4,0),IF(AND($G997="正式版",$H997="口腔诊所"),IFERROR(R997/同类汇总数据!C$5,0),IF(AND($G997="检查版",$H997="中西医诊所"),IFERROR(R997/同类汇总数据!C$6,0),IF(AND($G997="检查版",$H997="中医诊所"),IFERROR(R997/同类汇总数据!C$7,0),IF(AND($G997="检查版",$H997="口腔诊所"),IFERROR(R997/同类汇总数据!C$8,0),IF(AND($G997="互联网版",$H997="中西医诊所"),IFERROR(R997/同类汇总数据!C$9,0),IF(AND($G997="互联网版",$H997="中医诊所"),IFERROR(R997/同类汇总数据!C$10,0),IF(AND($G997="互联网版",$H997="口腔诊所"),IFERROR(R997/同类汇总数据!C$11,0))))))))))</f>
        <v>1.40414485739434</v>
      </c>
      <c r="AE997" s="61">
        <f>IF(AND($G997="正式版",$H997="中西医诊所"),IFERROR(S997/同类汇总数据!D$3,0),IF(AND($G997="正式版",$H997="中医诊所"),IFERROR(S997/同类汇总数据!D$4,0),IF(AND($G997="正式版",$H997="口腔诊所"),IFERROR(S997/同类汇总数据!D$5,0),IF(AND($G997="检查版",$H997="中西医诊所"),IFERROR(S997/同类汇总数据!D$6,0),IF(AND($G997="检查版",$H997="中医诊所"),IFERROR(S997/同类汇总数据!D$7,0),IF(AND($G997="检查版",$H997="口腔诊所"),IFERROR(S997/同类汇总数据!D$8,0),IF(AND($G997="互联网版",$H997="中西医诊所"),IFERROR(S997/同类汇总数据!D$9,0),IF(AND($G997="互联网版",$H997="中医诊所"),IFERROR(S997/同类汇总数据!D$10,0),IF(AND($G997="互联网版",$H997="口腔诊所"),IFERROR(S997/同类汇总数据!D$11,0))))))))))</f>
        <v>1.09318678174494</v>
      </c>
      <c r="AF997" s="61">
        <f>IF(AND($G997="正式版",$H997="中西医诊所"),IFERROR(T997/同类汇总数据!E$3,0),IF(AND($G997="正式版",$H997="中医诊所"),IFERROR(T997/同类汇总数据!E$4,0),IF(AND($G997="正式版",$H997="口腔诊所"),IFERROR(T997/同类汇总数据!E$5,0),IF(AND($G997="检查版",$H997="中西医诊所"),IFERROR(T997/同类汇总数据!E$6,0),IF(AND($G997="检查版",$H997="中医诊所"),IFERROR(T997/同类汇总数据!E$7,0),IF(AND($G997="检查版",$H997="口腔诊所"),IFERROR(T997/同类汇总数据!E$8,0),IF(AND($G997="互联网版",$H997="中西医诊所"),IFERROR(T997/同类汇总数据!E$9,0),IF(AND($G997="互联网版",$H997="中医诊所"),IFERROR(T997/同类汇总数据!E$10,0),IF(AND($G997="互联网版",$H997="口腔诊所"),IFERROR(T997/同类汇总数据!E$11,0))))))))))</f>
        <v>0.88326584313757</v>
      </c>
      <c r="AG997" s="61">
        <f>IF(AND($G997="正式版",$H997="中西医诊所"),IFERROR(U997/同类汇总数据!F$3,0),IF(AND($G997="正式版",$H997="中医诊所"),IFERROR(U997/同类汇总数据!F$4,0),IF(AND($G997="正式版",$H997="口腔诊所"),IFERROR(U997/同类汇总数据!F$5,0),IF(AND($G997="检查版",$H997="中西医诊所"),IFERROR(U997/同类汇总数据!F$6,0),IF(AND($G997="检查版",$H997="中医诊所"),IFERROR(U997/同类汇总数据!F$7,0),IF(AND($G997="检查版",$H997="口腔诊所"),IFERROR(U997/同类汇总数据!F$8,0),IF(AND($G997="互联网版",$H997="中西医诊所"),IFERROR(U997/同类汇总数据!F$9,0),IF(AND($G997="互联网版",$H997="中医诊所"),IFERROR(U997/同类汇总数据!F$10,0),IF(AND($G997="互联网版",$H997="口腔诊所"),IFERROR(U997/同类汇总数据!F$11,0))))))))))</f>
        <v>0.901169225890102</v>
      </c>
      <c r="AH997" s="61">
        <f>IF(AND($G997="正式版",$H997="中西医诊所"),IFERROR(V997/同类汇总数据!G$3,0),IF(AND($G997="正式版",$H997="中医诊所"),IFERROR(V997/同类汇总数据!G$4,0),IF(AND($G997="正式版",$H997="口腔诊所"),IFERROR(V997/同类汇总数据!G$5,0),IF(AND($G997="检查版",$H997="中西医诊所"),IFERROR(V997/同类汇总数据!G$6,0),IF(AND($G997="检查版",$H997="中医诊所"),IFERROR(V997/同类汇总数据!G$7,0),IF(AND($G997="检查版",$H997="口腔诊所"),IFERROR(V997/同类汇总数据!G$8,0),IF(AND($G997="互联网版",$H997="中西医诊所"),IFERROR(V997/同类汇总数据!G$9,0),IF(AND($G997="互联网版",$H997="中医诊所"),IFERROR(V997/同类汇总数据!G$10,0),IF(AND($G997="互联网版",$H997="口腔诊所"),IFERROR(V997/同类汇总数据!G$11,0))))))))))</f>
        <v>1.11471121548111</v>
      </c>
      <c r="AI997" s="61">
        <f>IF(AND($G997="正式版",$H997="中西医诊所"),IFERROR(W997/同类汇总数据!H$3,0),IF(AND($G997="正式版",$H997="中医诊所"),IFERROR(W997/同类汇总数据!H$4,0),IF(AND($G997="正式版",$H997="口腔诊所"),IFERROR(W997/同类汇总数据!H$5,0),IF(AND($G997="检查版",$H997="中西医诊所"),IFERROR(W997/同类汇总数据!H$6,0),IF(AND($G997="检查版",$H997="中医诊所"),IFERROR(W997/同类汇总数据!H$7,0),IF(AND($G997="检查版",$H997="口腔诊所"),IFERROR(W997/同类汇总数据!H$8,0),IF(AND($G997="互联网版",$H997="中西医诊所"),IFERROR(W997/同类汇总数据!H$9,0),IF(AND($G997="互联网版",$H997="中医诊所"),IFERROR(W997/同类汇总数据!H$10,0),IF(AND($G997="互联网版",$H997="口腔诊所"),IFERROR(W997/同类汇总数据!H$11,0))))))))))</f>
        <v>1.0213731128811</v>
      </c>
      <c r="AJ997" s="61">
        <f>IF(AND($G997="正式版",$H997="中西医诊所"),IFERROR(X997/同类汇总数据!I$3,0),IF(AND($G997="正式版",$H997="中医诊所"),IFERROR(X997/同类汇总数据!I$4,0),IF(AND($G997="正式版",$H997="口腔诊所"),IFERROR(X997/同类汇总数据!I$5,0),IF(AND($G997="检查版",$H997="中西医诊所"),IFERROR(X997/同类汇总数据!I$6,0),IF(AND($G997="检查版",$H997="中医诊所"),IFERROR(X997/同类汇总数据!I$7,0),IF(AND($G997="检查版",$H997="口腔诊所"),IFERROR(X997/同类汇总数据!I$8,0),IF(AND($G997="互联网版",$H997="中西医诊所"),IFERROR(X997/同类汇总数据!I$9,0),IF(AND($G997="互联网版",$H997="中医诊所"),IFERROR(X997/同类汇总数据!I$10,0),IF(AND($G997="互联网版",$H997="口腔诊所"),IFERROR(X997/同类汇总数据!I$11,0))))))))))</f>
        <v>0.935330059678124</v>
      </c>
      <c r="AK997" s="61">
        <f>IF(AND($G997="正式版",$H997="中西医诊所"),IFERROR(Y997/同类汇总数据!J$3,0),IF(AND($G997="正式版",$H997="中医诊所"),IFERROR(Y997/同类汇总数据!J$4,0),IF(AND($G997="正式版",$H997="口腔诊所"),IFERROR(Y997/同类汇总数据!J$5,0),IF(AND($G997="检查版",$H997="中西医诊所"),IFERROR(Y997/同类汇总数据!J$6,0),IF(AND($G997="检查版",$H997="中医诊所"),IFERROR(Y997/同类汇总数据!J$7,0),IF(AND($G997="检查版",$H997="口腔诊所"),IFERROR(Y997/同类汇总数据!J$8,0),IF(AND($G997="互联网版",$H997="中西医诊所"),IFERROR(Y997/同类汇总数据!J$9,0),IF(AND($G997="互联网版",$H997="中医诊所"),IFERROR(Y997/同类汇总数据!J$10,0),IF(AND($G997="互联网版",$H997="口腔诊所"),IFERROR(Y997/同类汇总数据!J$11,0))))))))))</f>
        <v>0.926155303443867</v>
      </c>
      <c r="AL997" s="62" t="str">
        <f ca="1" t="shared" si="287"/>
        <v>-</v>
      </c>
      <c r="AM997" s="62" t="str">
        <f t="shared" si="288"/>
        <v/>
      </c>
      <c r="AN997" s="5" t="str">
        <f t="shared" si="289"/>
        <v/>
      </c>
      <c r="AO997" s="63">
        <f t="shared" si="281"/>
        <v>46104.3828009259</v>
      </c>
      <c r="AP997" s="5" t="str">
        <f t="shared" si="282"/>
        <v/>
      </c>
      <c r="AQ997" s="60">
        <v>45664.839272419</v>
      </c>
    </row>
    <row r="998" ht="17" spans="1:43">
      <c r="A998" s="5">
        <f t="shared" si="290"/>
        <v>995</v>
      </c>
      <c r="B998" s="55" t="str">
        <f t="shared" si="284"/>
        <v>无交易</v>
      </c>
      <c r="C998" s="2" t="str">
        <f t="shared" si="285"/>
        <v>本月交易额降超20%</v>
      </c>
      <c r="D998" s="56" t="str">
        <f t="shared" si="286"/>
        <v>-</v>
      </c>
      <c r="E998" s="84" t="s">
        <v>2657</v>
      </c>
      <c r="F998" s="58">
        <v>45664.8430608218</v>
      </c>
      <c r="G998" s="59" t="s">
        <v>38</v>
      </c>
      <c r="H998" s="59" t="s">
        <v>63</v>
      </c>
      <c r="I998" s="59" t="s">
        <v>40</v>
      </c>
      <c r="J998" s="59" t="s">
        <v>53</v>
      </c>
      <c r="K998" s="59" t="s">
        <v>2658</v>
      </c>
      <c r="L998" s="59"/>
      <c r="M998" s="60">
        <v>46103.4448958333</v>
      </c>
      <c r="N998" s="60">
        <v>46092.7931821528</v>
      </c>
      <c r="O998" s="60">
        <v>46103.4460340625</v>
      </c>
      <c r="P998" s="60">
        <v>45972.4557196065</v>
      </c>
      <c r="Q998" s="60">
        <v>46087.5322353009</v>
      </c>
      <c r="R998" s="59"/>
      <c r="S998" s="59">
        <v>4800</v>
      </c>
      <c r="T998" s="59">
        <v>27668.2</v>
      </c>
      <c r="U998" s="59">
        <v>25120</v>
      </c>
      <c r="V998" s="59"/>
      <c r="W998" s="59">
        <v>4</v>
      </c>
      <c r="X998" s="59">
        <v>32</v>
      </c>
      <c r="Y998" s="59">
        <v>28</v>
      </c>
      <c r="Z998" s="85" t="s">
        <v>2659</v>
      </c>
      <c r="AA998" s="59">
        <v>-0.2857142857</v>
      </c>
      <c r="AB998" s="59">
        <v>-0.5838545473</v>
      </c>
      <c r="AC998" s="59">
        <v>0.1268806699</v>
      </c>
      <c r="AD998" s="61">
        <f>IF(AND($G998="正式版",$H998="中西医诊所"),IFERROR(R998/同类汇总数据!C$3,0),IF(AND($G998="正式版",$H998="中医诊所"),IFERROR(R998/同类汇总数据!C$4,0),IF(AND($G998="正式版",$H998="口腔诊所"),IFERROR(R998/同类汇总数据!C$5,0),IF(AND($G998="检查版",$H998="中西医诊所"),IFERROR(R998/同类汇总数据!C$6,0),IF(AND($G998="检查版",$H998="中医诊所"),IFERROR(R998/同类汇总数据!C$7,0),IF(AND($G998="检查版",$H998="口腔诊所"),IFERROR(R998/同类汇总数据!C$8,0),IF(AND($G998="互联网版",$H998="中西医诊所"),IFERROR(R998/同类汇总数据!C$9,0),IF(AND($G998="互联网版",$H998="中医诊所"),IFERROR(R998/同类汇总数据!C$10,0),IF(AND($G998="互联网版",$H998="口腔诊所"),IFERROR(R998/同类汇总数据!C$11,0))))))))))</f>
        <v>0</v>
      </c>
      <c r="AE998" s="61">
        <f>IF(AND($G998="正式版",$H998="中西医诊所"),IFERROR(S998/同类汇总数据!D$3,0),IF(AND($G998="正式版",$H998="中医诊所"),IFERROR(S998/同类汇总数据!D$4,0),IF(AND($G998="正式版",$H998="口腔诊所"),IFERROR(S998/同类汇总数据!D$5,0),IF(AND($G998="检查版",$H998="中西医诊所"),IFERROR(S998/同类汇总数据!D$6,0),IF(AND($G998="检查版",$H998="中医诊所"),IFERROR(S998/同类汇总数据!D$7,0),IF(AND($G998="检查版",$H998="口腔诊所"),IFERROR(S998/同类汇总数据!D$8,0),IF(AND($G998="互联网版",$H998="中西医诊所"),IFERROR(S998/同类汇总数据!D$9,0),IF(AND($G998="互联网版",$H998="中医诊所"),IFERROR(S998/同类汇总数据!D$10,0),IF(AND($G998="互联网版",$H998="口腔诊所"),IFERROR(S998/同类汇总数据!D$11,0))))))))))</f>
        <v>0.110520589586244</v>
      </c>
      <c r="AF998" s="61">
        <f>IF(AND($G998="正式版",$H998="中西医诊所"),IFERROR(T998/同类汇总数据!E$3,0),IF(AND($G998="正式版",$H998="中医诊所"),IFERROR(T998/同类汇总数据!E$4,0),IF(AND($G998="正式版",$H998="口腔诊所"),IFERROR(T998/同类汇总数据!E$5,0),IF(AND($G998="检查版",$H998="中西医诊所"),IFERROR(T998/同类汇总数据!E$6,0),IF(AND($G998="检查版",$H998="中医诊所"),IFERROR(T998/同类汇总数据!E$7,0),IF(AND($G998="检查版",$H998="口腔诊所"),IFERROR(T998/同类汇总数据!E$8,0),IF(AND($G998="互联网版",$H998="中西医诊所"),IFERROR(T998/同类汇总数据!E$9,0),IF(AND($G998="互联网版",$H998="中医诊所"),IFERROR(T998/同类汇总数据!E$10,0),IF(AND($G998="互联网版",$H998="口腔诊所"),IFERROR(T998/同类汇总数据!E$11,0))))))))))</f>
        <v>0.249562175145253</v>
      </c>
      <c r="AG998" s="61">
        <f>IF(AND($G998="正式版",$H998="中西医诊所"),IFERROR(U998/同类汇总数据!F$3,0),IF(AND($G998="正式版",$H998="中医诊所"),IFERROR(U998/同类汇总数据!F$4,0),IF(AND($G998="正式版",$H998="口腔诊所"),IFERROR(U998/同类汇总数据!F$5,0),IF(AND($G998="检查版",$H998="中西医诊所"),IFERROR(U998/同类汇总数据!F$6,0),IF(AND($G998="检查版",$H998="中医诊所"),IFERROR(U998/同类汇总数据!F$7,0),IF(AND($G998="检查版",$H998="口腔诊所"),IFERROR(U998/同类汇总数据!F$8,0),IF(AND($G998="互联网版",$H998="中西医诊所"),IFERROR(U998/同类汇总数据!F$9,0),IF(AND($G998="互联网版",$H998="中医诊所"),IFERROR(U998/同类汇总数据!F$10,0),IF(AND($G998="互联网版",$H998="口腔诊所"),IFERROR(U998/同类汇总数据!F$11,0))))))))))</f>
        <v>0.251456494910962</v>
      </c>
      <c r="AH998" s="61">
        <f>IF(AND($G998="正式版",$H998="中西医诊所"),IFERROR(V998/同类汇总数据!G$3,0),IF(AND($G998="正式版",$H998="中医诊所"),IFERROR(V998/同类汇总数据!G$4,0),IF(AND($G998="正式版",$H998="口腔诊所"),IFERROR(V998/同类汇总数据!G$5,0),IF(AND($G998="检查版",$H998="中西医诊所"),IFERROR(V998/同类汇总数据!G$6,0),IF(AND($G998="检查版",$H998="中医诊所"),IFERROR(V998/同类汇总数据!G$7,0),IF(AND($G998="检查版",$H998="口腔诊所"),IFERROR(V998/同类汇总数据!G$8,0),IF(AND($G998="互联网版",$H998="中西医诊所"),IFERROR(V998/同类汇总数据!G$9,0),IF(AND($G998="互联网版",$H998="中医诊所"),IFERROR(V998/同类汇总数据!G$10,0),IF(AND($G998="互联网版",$H998="口腔诊所"),IFERROR(V998/同类汇总数据!G$11,0))))))))))</f>
        <v>0</v>
      </c>
      <c r="AI998" s="61">
        <f>IF(AND($G998="正式版",$H998="中西医诊所"),IFERROR(W998/同类汇总数据!H$3,0),IF(AND($G998="正式版",$H998="中医诊所"),IFERROR(W998/同类汇总数据!H$4,0),IF(AND($G998="正式版",$H998="口腔诊所"),IFERROR(W998/同类汇总数据!H$5,0),IF(AND($G998="检查版",$H998="中西医诊所"),IFERROR(W998/同类汇总数据!H$6,0),IF(AND($G998="检查版",$H998="中医诊所"),IFERROR(W998/同类汇总数据!H$7,0),IF(AND($G998="检查版",$H998="口腔诊所"),IFERROR(W998/同类汇总数据!H$8,0),IF(AND($G998="互联网版",$H998="中西医诊所"),IFERROR(W998/同类汇总数据!H$9,0),IF(AND($G998="互联网版",$H998="中医诊所"),IFERROR(W998/同类汇总数据!H$10,0),IF(AND($G998="互联网版",$H998="口腔诊所"),IFERROR(W998/同类汇总数据!H$11,0))))))))))</f>
        <v>0.0704395250262828</v>
      </c>
      <c r="AJ998" s="61">
        <f>IF(AND($G998="正式版",$H998="中西医诊所"),IFERROR(X998/同类汇总数据!I$3,0),IF(AND($G998="正式版",$H998="中医诊所"),IFERROR(X998/同类汇总数据!I$4,0),IF(AND($G998="正式版",$H998="口腔诊所"),IFERROR(X998/同类汇总数据!I$5,0),IF(AND($G998="检查版",$H998="中西医诊所"),IFERROR(X998/同类汇总数据!I$6,0),IF(AND($G998="检查版",$H998="中医诊所"),IFERROR(X998/同类汇总数据!I$7,0),IF(AND($G998="检查版",$H998="口腔诊所"),IFERROR(X998/同类汇总数据!I$8,0),IF(AND($G998="互联网版",$H998="中西医诊所"),IFERROR(X998/同类汇总数据!I$9,0),IF(AND($G998="互联网版",$H998="中医诊所"),IFERROR(X998/同类汇总数据!I$10,0),IF(AND($G998="互联网版",$H998="口腔诊所"),IFERROR(X998/同类汇总数据!I$11,0))))))))))</f>
        <v>0.216888129780435</v>
      </c>
      <c r="AK998" s="61">
        <f>IF(AND($G998="正式版",$H998="中西医诊所"),IFERROR(Y998/同类汇总数据!J$3,0),IF(AND($G998="正式版",$H998="中医诊所"),IFERROR(Y998/同类汇总数据!J$4,0),IF(AND($G998="正式版",$H998="口腔诊所"),IFERROR(Y998/同类汇总数据!J$5,0),IF(AND($G998="检查版",$H998="中西医诊所"),IFERROR(Y998/同类汇总数据!J$6,0),IF(AND($G998="检查版",$H998="中医诊所"),IFERROR(Y998/同类汇总数据!J$7,0),IF(AND($G998="检查版",$H998="口腔诊所"),IFERROR(Y998/同类汇总数据!J$8,0),IF(AND($G998="互联网版",$H998="中西医诊所"),IFERROR(Y998/同类汇总数据!J$9,0),IF(AND($G998="互联网版",$H998="中医诊所"),IFERROR(Y998/同类汇总数据!J$10,0),IF(AND($G998="互联网版",$H998="口腔诊所"),IFERROR(Y998/同类汇总数据!J$11,0))))))))))</f>
        <v>0.210832101596978</v>
      </c>
      <c r="AL998" s="62" t="str">
        <f ca="1" t="shared" si="287"/>
        <v>-</v>
      </c>
      <c r="AM998" s="62" t="str">
        <f t="shared" si="288"/>
        <v>低于同行20%</v>
      </c>
      <c r="AN998" s="5" t="str">
        <f t="shared" si="289"/>
        <v>低于同行20%</v>
      </c>
      <c r="AO998" s="63">
        <f t="shared" si="281"/>
        <v>46103.4460340625</v>
      </c>
      <c r="AP998" s="5" t="str">
        <f t="shared" si="282"/>
        <v/>
      </c>
      <c r="AQ998" s="60">
        <v>45664.8399497222</v>
      </c>
    </row>
    <row r="999" ht="17" spans="1:43">
      <c r="A999" s="5">
        <f t="shared" si="290"/>
        <v>996</v>
      </c>
      <c r="B999" s="55" t="str">
        <f t="shared" si="284"/>
        <v>交易波动较大</v>
      </c>
      <c r="C999" s="2" t="str">
        <f t="shared" si="285"/>
        <v>本月交易额降超20%</v>
      </c>
      <c r="D999" s="56" t="str">
        <f t="shared" si="286"/>
        <v>-</v>
      </c>
      <c r="E999" s="84" t="s">
        <v>2660</v>
      </c>
      <c r="F999" s="58">
        <v>45664.8437496065</v>
      </c>
      <c r="G999" s="59" t="s">
        <v>38</v>
      </c>
      <c r="H999" s="59" t="s">
        <v>63</v>
      </c>
      <c r="I999" s="59" t="s">
        <v>40</v>
      </c>
      <c r="J999" s="59" t="s">
        <v>53</v>
      </c>
      <c r="K999" s="59" t="s">
        <v>2661</v>
      </c>
      <c r="L999" s="59"/>
      <c r="M999" s="60">
        <v>46103.3934027778</v>
      </c>
      <c r="N999" s="60">
        <v>46103.780207963</v>
      </c>
      <c r="O999" s="60">
        <v>45701.7208277083</v>
      </c>
      <c r="P999" s="60">
        <v>46055.718483125</v>
      </c>
      <c r="Q999" s="60">
        <v>46093.7245619097</v>
      </c>
      <c r="R999" s="59">
        <v>3178</v>
      </c>
      <c r="S999" s="59">
        <v>14988</v>
      </c>
      <c r="T999" s="59">
        <v>54794.9</v>
      </c>
      <c r="U999" s="59">
        <v>49415</v>
      </c>
      <c r="V999" s="59">
        <v>9</v>
      </c>
      <c r="W999" s="59">
        <v>24</v>
      </c>
      <c r="X999" s="59">
        <v>68</v>
      </c>
      <c r="Y999" s="59">
        <v>59</v>
      </c>
      <c r="Z999" s="59">
        <v>882.4107142857</v>
      </c>
      <c r="AA999" s="59">
        <v>-0.3724669235</v>
      </c>
      <c r="AB999" s="59">
        <v>0.4999780191</v>
      </c>
      <c r="AC999" s="59">
        <v>1.1034214003</v>
      </c>
      <c r="AD999" s="61">
        <f>IF(AND($G999="正式版",$H999="中西医诊所"),IFERROR(R999/同类汇总数据!C$3,0),IF(AND($G999="正式版",$H999="中医诊所"),IFERROR(R999/同类汇总数据!C$4,0),IF(AND($G999="正式版",$H999="口腔诊所"),IFERROR(R999/同类汇总数据!C$5,0),IF(AND($G999="检查版",$H999="中西医诊所"),IFERROR(R999/同类汇总数据!C$6,0),IF(AND($G999="检查版",$H999="中医诊所"),IFERROR(R999/同类汇总数据!C$7,0),IF(AND($G999="检查版",$H999="口腔诊所"),IFERROR(R999/同类汇总数据!C$8,0),IF(AND($G999="互联网版",$H999="中西医诊所"),IFERROR(R999/同类汇总数据!C$9,0),IF(AND($G999="互联网版",$H999="中医诊所"),IFERROR(R999/同类汇总数据!C$10,0),IF(AND($G999="互联网版",$H999="口腔诊所"),IFERROR(R999/同类汇总数据!C$11,0))))))))))</f>
        <v>0.317878070722269</v>
      </c>
      <c r="AE999" s="61">
        <f>IF(AND($G999="正式版",$H999="中西医诊所"),IFERROR(S999/同类汇总数据!D$3,0),IF(AND($G999="正式版",$H999="中医诊所"),IFERROR(S999/同类汇总数据!D$4,0),IF(AND($G999="正式版",$H999="口腔诊所"),IFERROR(S999/同类汇总数据!D$5,0),IF(AND($G999="检查版",$H999="中西医诊所"),IFERROR(S999/同类汇总数据!D$6,0),IF(AND($G999="检查版",$H999="中医诊所"),IFERROR(S999/同类汇总数据!D$7,0),IF(AND($G999="检查版",$H999="口腔诊所"),IFERROR(S999/同类汇总数据!D$8,0),IF(AND($G999="互联网版",$H999="中西医诊所"),IFERROR(S999/同类汇总数据!D$9,0),IF(AND($G999="互联网版",$H999="中医诊所"),IFERROR(S999/同类汇总数据!D$10,0),IF(AND($G999="互联网版",$H999="口腔诊所"),IFERROR(S999/同类汇总数据!D$11,0))))))))))</f>
        <v>0.345100540983048</v>
      </c>
      <c r="AF999" s="61">
        <f>IF(AND($G999="正式版",$H999="中西医诊所"),IFERROR(T999/同类汇总数据!E$3,0),IF(AND($G999="正式版",$H999="中医诊所"),IFERROR(T999/同类汇总数据!E$4,0),IF(AND($G999="正式版",$H999="口腔诊所"),IFERROR(T999/同类汇总数据!E$5,0),IF(AND($G999="检查版",$H999="中西医诊所"),IFERROR(T999/同类汇总数据!E$6,0),IF(AND($G999="检查版",$H999="中医诊所"),IFERROR(T999/同类汇总数据!E$7,0),IF(AND($G999="检查版",$H999="口腔诊所"),IFERROR(T999/同类汇总数据!E$8,0),IF(AND($G999="互联网版",$H999="中西医诊所"),IFERROR(T999/同类汇总数据!E$9,0),IF(AND($G999="互联网版",$H999="中医诊所"),IFERROR(T999/同类汇总数据!E$10,0),IF(AND($G999="互联网版",$H999="口腔诊所"),IFERROR(T999/同类汇总数据!E$11,0))))))))))</f>
        <v>0.494240117928402</v>
      </c>
      <c r="AG999" s="61">
        <f>IF(AND($G999="正式版",$H999="中西医诊所"),IFERROR(U999/同类汇总数据!F$3,0),IF(AND($G999="正式版",$H999="中医诊所"),IFERROR(U999/同类汇总数据!F$4,0),IF(AND($G999="正式版",$H999="口腔诊所"),IFERROR(U999/同类汇总数据!F$5,0),IF(AND($G999="检查版",$H999="中西医诊所"),IFERROR(U999/同类汇总数据!F$6,0),IF(AND($G999="检查版",$H999="中医诊所"),IFERROR(U999/同类汇总数据!F$7,0),IF(AND($G999="检查版",$H999="口腔诊所"),IFERROR(U999/同类汇总数据!F$8,0),IF(AND($G999="互联网版",$H999="中西医诊所"),IFERROR(U999/同类汇总数据!F$9,0),IF(AND($G999="互联网版",$H999="中医诊所"),IFERROR(U999/同类汇总数据!F$10,0),IF(AND($G999="互联网版",$H999="口腔诊所"),IFERROR(U999/同类汇总数据!F$11,0))))))))))</f>
        <v>0.49465456592457</v>
      </c>
      <c r="AH999" s="61">
        <f>IF(AND($G999="正式版",$H999="中西医诊所"),IFERROR(V999/同类汇总数据!G$3,0),IF(AND($G999="正式版",$H999="中医诊所"),IFERROR(V999/同类汇总数据!G$4,0),IF(AND($G999="正式版",$H999="口腔诊所"),IFERROR(V999/同类汇总数据!G$5,0),IF(AND($G999="检查版",$H999="中西医诊所"),IFERROR(V999/同类汇总数据!G$6,0),IF(AND($G999="检查版",$H999="中医诊所"),IFERROR(V999/同类汇总数据!G$7,0),IF(AND($G999="检查版",$H999="口腔诊所"),IFERROR(V999/同类汇总数据!G$8,0),IF(AND($G999="互联网版",$H999="中西医诊所"),IFERROR(V999/同类汇总数据!G$9,0),IF(AND($G999="互联网版",$H999="中医诊所"),IFERROR(V999/同类汇总数据!G$10,0),IF(AND($G999="互联网版",$H999="口腔诊所"),IFERROR(V999/同类汇总数据!G$11,0))))))))))</f>
        <v>0.668826729288666</v>
      </c>
      <c r="AI999" s="61">
        <f>IF(AND($G999="正式版",$H999="中西医诊所"),IFERROR(W999/同类汇总数据!H$3,0),IF(AND($G999="正式版",$H999="中医诊所"),IFERROR(W999/同类汇总数据!H$4,0),IF(AND($G999="正式版",$H999="口腔诊所"),IFERROR(W999/同类汇总数据!H$5,0),IF(AND($G999="检查版",$H999="中西医诊所"),IFERROR(W999/同类汇总数据!H$6,0),IF(AND($G999="检查版",$H999="中医诊所"),IFERROR(W999/同类汇总数据!H$7,0),IF(AND($G999="检查版",$H999="口腔诊所"),IFERROR(W999/同类汇总数据!H$8,0),IF(AND($G999="互联网版",$H999="中西医诊所"),IFERROR(W999/同类汇总数据!H$9,0),IF(AND($G999="互联网版",$H999="中医诊所"),IFERROR(W999/同类汇总数据!H$10,0),IF(AND($G999="互联网版",$H999="口腔诊所"),IFERROR(W999/同类汇总数据!H$11,0))))))))))</f>
        <v>0.422637150157696</v>
      </c>
      <c r="AJ999" s="61">
        <f>IF(AND($G999="正式版",$H999="中西医诊所"),IFERROR(X999/同类汇总数据!I$3,0),IF(AND($G999="正式版",$H999="中医诊所"),IFERROR(X999/同类汇总数据!I$4,0),IF(AND($G999="正式版",$H999="口腔诊所"),IFERROR(X999/同类汇总数据!I$5,0),IF(AND($G999="检查版",$H999="中西医诊所"),IFERROR(X999/同类汇总数据!I$6,0),IF(AND($G999="检查版",$H999="中医诊所"),IFERROR(X999/同类汇总数据!I$7,0),IF(AND($G999="检查版",$H999="口腔诊所"),IFERROR(X999/同类汇总数据!I$8,0),IF(AND($G999="互联网版",$H999="中西医诊所"),IFERROR(X999/同类汇总数据!I$9,0),IF(AND($G999="互联网版",$H999="中医诊所"),IFERROR(X999/同类汇总数据!I$10,0),IF(AND($G999="互联网版",$H999="口腔诊所"),IFERROR(X999/同类汇总数据!I$11,0))))))))))</f>
        <v>0.460887275783424</v>
      </c>
      <c r="AK999" s="61">
        <f>IF(AND($G999="正式版",$H999="中西医诊所"),IFERROR(Y999/同类汇总数据!J$3,0),IF(AND($G999="正式版",$H999="中医诊所"),IFERROR(Y999/同类汇总数据!J$4,0),IF(AND($G999="正式版",$H999="口腔诊所"),IFERROR(Y999/同类汇总数据!J$5,0),IF(AND($G999="检查版",$H999="中西医诊所"),IFERROR(Y999/同类汇总数据!J$6,0),IF(AND($G999="检查版",$H999="中医诊所"),IFERROR(Y999/同类汇总数据!J$7,0),IF(AND($G999="检查版",$H999="口腔诊所"),IFERROR(Y999/同类汇总数据!J$8,0),IF(AND($G999="互联网版",$H999="中西医诊所"),IFERROR(Y999/同类汇总数据!J$9,0),IF(AND($G999="互联网版",$H999="中医诊所"),IFERROR(Y999/同类汇总数据!J$10,0),IF(AND($G999="互联网版",$H999="口腔诊所"),IFERROR(Y999/同类汇总数据!J$11,0))))))))))</f>
        <v>0.444253356936489</v>
      </c>
      <c r="AL999" s="62" t="str">
        <f ca="1" t="shared" si="287"/>
        <v>-</v>
      </c>
      <c r="AM999" s="62" t="str">
        <f t="shared" si="288"/>
        <v>低于同行50%</v>
      </c>
      <c r="AN999" s="5" t="str">
        <f t="shared" si="289"/>
        <v>低于同行50%</v>
      </c>
      <c r="AO999" s="63">
        <f t="shared" si="281"/>
        <v>46103.780207963</v>
      </c>
      <c r="AP999" s="5" t="str">
        <f t="shared" si="282"/>
        <v/>
      </c>
      <c r="AQ999" s="60">
        <v>45664.8410425694</v>
      </c>
    </row>
    <row r="1000" ht="17" spans="1:43">
      <c r="A1000" s="5">
        <f t="shared" si="290"/>
        <v>997</v>
      </c>
      <c r="B1000" s="55" t="str">
        <f t="shared" si="284"/>
        <v>交易波动较大</v>
      </c>
      <c r="C1000" s="2" t="str">
        <f t="shared" si="285"/>
        <v/>
      </c>
      <c r="D1000" s="56" t="str">
        <f t="shared" si="286"/>
        <v>-</v>
      </c>
      <c r="E1000" s="84" t="s">
        <v>2662</v>
      </c>
      <c r="F1000" s="58">
        <v>45664.8440407292</v>
      </c>
      <c r="G1000" s="59" t="s">
        <v>38</v>
      </c>
      <c r="H1000" s="59" t="s">
        <v>39</v>
      </c>
      <c r="I1000" s="59" t="s">
        <v>40</v>
      </c>
      <c r="J1000" s="59" t="s">
        <v>78</v>
      </c>
      <c r="K1000" s="59" t="s">
        <v>2663</v>
      </c>
      <c r="L1000" s="59" t="s">
        <v>2664</v>
      </c>
      <c r="M1000" s="60">
        <v>46099.58125</v>
      </c>
      <c r="N1000" s="60">
        <v>46103.4352966204</v>
      </c>
      <c r="O1000" s="60">
        <v>45665.7166789468</v>
      </c>
      <c r="P1000" s="60">
        <v>45665.7164656597</v>
      </c>
      <c r="Q1000" s="60">
        <v>45827.6685940856</v>
      </c>
      <c r="R1000" s="59">
        <v>2259</v>
      </c>
      <c r="S1000" s="59">
        <v>8457</v>
      </c>
      <c r="T1000" s="59">
        <v>19517</v>
      </c>
      <c r="U1000" s="59">
        <v>17896</v>
      </c>
      <c r="V1000" s="59">
        <v>6</v>
      </c>
      <c r="W1000" s="59">
        <v>21</v>
      </c>
      <c r="X1000" s="59">
        <v>55</v>
      </c>
      <c r="Y1000" s="59">
        <v>46</v>
      </c>
      <c r="Z1000" s="59">
        <v>447.4</v>
      </c>
      <c r="AA1000" s="59">
        <v>0.0360161705</v>
      </c>
      <c r="AB1000" s="59">
        <v>1.8177424922</v>
      </c>
      <c r="AC1000" s="59">
        <v>-0.4359423676</v>
      </c>
      <c r="AD1000" s="61">
        <f>IF(AND($G1000="正式版",$H1000="中西医诊所"),IFERROR(R1000/同类汇总数据!C$3,0),IF(AND($G1000="正式版",$H1000="中医诊所"),IFERROR(R1000/同类汇总数据!C$4,0),IF(AND($G1000="正式版",$H1000="口腔诊所"),IFERROR(R1000/同类汇总数据!C$5,0),IF(AND($G1000="检查版",$H1000="中西医诊所"),IFERROR(R1000/同类汇总数据!C$6,0),IF(AND($G1000="检查版",$H1000="中医诊所"),IFERROR(R1000/同类汇总数据!C$7,0),IF(AND($G1000="检查版",$H1000="口腔诊所"),IFERROR(R1000/同类汇总数据!C$8,0),IF(AND($G1000="互联网版",$H1000="中西医诊所"),IFERROR(R1000/同类汇总数据!C$9,0),IF(AND($G1000="互联网版",$H1000="中医诊所"),IFERROR(R1000/同类汇总数据!C$10,0),IF(AND($G1000="互联网版",$H1000="口腔诊所"),IFERROR(R1000/同类汇总数据!C$11,0))))))))))</f>
        <v>0.246837982295363</v>
      </c>
      <c r="AE1000" s="61">
        <f>IF(AND($G1000="正式版",$H1000="中西医诊所"),IFERROR(S1000/同类汇总数据!D$3,0),IF(AND($G1000="正式版",$H1000="中医诊所"),IFERROR(S1000/同类汇总数据!D$4,0),IF(AND($G1000="正式版",$H1000="口腔诊所"),IFERROR(S1000/同类汇总数据!D$5,0),IF(AND($G1000="检查版",$H1000="中西医诊所"),IFERROR(S1000/同类汇总数据!D$6,0),IF(AND($G1000="检查版",$H1000="中医诊所"),IFERROR(S1000/同类汇总数据!D$7,0),IF(AND($G1000="检查版",$H1000="口腔诊所"),IFERROR(S1000/同类汇总数据!D$8,0),IF(AND($G1000="互联网版",$H1000="中西医诊所"),IFERROR(S1000/同类汇总数据!D$9,0),IF(AND($G1000="互联网版",$H1000="中医诊所"),IFERROR(S1000/同类汇总数据!D$10,0),IF(AND($G1000="互联网版",$H1000="口腔诊所"),IFERROR(S1000/同类汇总数据!D$11,0))))))))))</f>
        <v>0.231802117936067</v>
      </c>
      <c r="AF1000" s="61">
        <f>IF(AND($G1000="正式版",$H1000="中西医诊所"),IFERROR(T1000/同类汇总数据!E$3,0),IF(AND($G1000="正式版",$H1000="中医诊所"),IFERROR(T1000/同类汇总数据!E$4,0),IF(AND($G1000="正式版",$H1000="口腔诊所"),IFERROR(T1000/同类汇总数据!E$5,0),IF(AND($G1000="检查版",$H1000="中西医诊所"),IFERROR(T1000/同类汇总数据!E$6,0),IF(AND($G1000="检查版",$H1000="中医诊所"),IFERROR(T1000/同类汇总数据!E$7,0),IF(AND($G1000="检查版",$H1000="口腔诊所"),IFERROR(T1000/同类汇总数据!E$8,0),IF(AND($G1000="互联网版",$H1000="中西医诊所"),IFERROR(T1000/同类汇总数据!E$9,0),IF(AND($G1000="互联网版",$H1000="中医诊所"),IFERROR(T1000/同类汇总数据!E$10,0),IF(AND($G1000="互联网版",$H1000="口腔诊所"),IFERROR(T1000/同类汇总数据!E$11,0))))))))))</f>
        <v>0.178864358092037</v>
      </c>
      <c r="AG1000" s="61">
        <f>IF(AND($G1000="正式版",$H1000="中西医诊所"),IFERROR(U1000/同类汇总数据!F$3,0),IF(AND($G1000="正式版",$H1000="中医诊所"),IFERROR(U1000/同类汇总数据!F$4,0),IF(AND($G1000="正式版",$H1000="口腔诊所"),IFERROR(U1000/同类汇总数据!F$5,0),IF(AND($G1000="检查版",$H1000="中西医诊所"),IFERROR(U1000/同类汇总数据!F$6,0),IF(AND($G1000="检查版",$H1000="中医诊所"),IFERROR(U1000/同类汇总数据!F$7,0),IF(AND($G1000="检查版",$H1000="口腔诊所"),IFERROR(U1000/同类汇总数据!F$8,0),IF(AND($G1000="互联网版",$H1000="中西医诊所"),IFERROR(U1000/同类汇总数据!F$9,0),IF(AND($G1000="互联网版",$H1000="中医诊所"),IFERROR(U1000/同类汇总数据!F$10,0),IF(AND($G1000="互联网版",$H1000="口腔诊所"),IFERROR(U1000/同类汇总数据!F$11,0))))))))))</f>
        <v>0.186565958447178</v>
      </c>
      <c r="AH1000" s="61">
        <f>IF(AND($G1000="正式版",$H1000="中西医诊所"),IFERROR(V1000/同类汇总数据!G$3,0),IF(AND($G1000="正式版",$H1000="中医诊所"),IFERROR(V1000/同类汇总数据!G$4,0),IF(AND($G1000="正式版",$H1000="口腔诊所"),IFERROR(V1000/同类汇总数据!G$5,0),IF(AND($G1000="检查版",$H1000="中西医诊所"),IFERROR(V1000/同类汇总数据!G$6,0),IF(AND($G1000="检查版",$H1000="中医诊所"),IFERROR(V1000/同类汇总数据!G$7,0),IF(AND($G1000="检查版",$H1000="口腔诊所"),IFERROR(V1000/同类汇总数据!G$8,0),IF(AND($G1000="互联网版",$H1000="中西医诊所"),IFERROR(V1000/同类汇总数据!G$9,0),IF(AND($G1000="互联网版",$H1000="中医诊所"),IFERROR(V1000/同类汇总数据!G$10,0),IF(AND($G1000="互联网版",$H1000="口腔诊所"),IFERROR(V1000/同类汇总数据!G$11,0))))))))))</f>
        <v>0.0632904048581715</v>
      </c>
      <c r="AI1000" s="61">
        <f>IF(AND($G1000="正式版",$H1000="中西医诊所"),IFERROR(W1000/同类汇总数据!H$3,0),IF(AND($G1000="正式版",$H1000="中医诊所"),IFERROR(W1000/同类汇总数据!H$4,0),IF(AND($G1000="正式版",$H1000="口腔诊所"),IFERROR(W1000/同类汇总数据!H$5,0),IF(AND($G1000="检查版",$H1000="中西医诊所"),IFERROR(W1000/同类汇总数据!H$6,0),IF(AND($G1000="检查版",$H1000="中医诊所"),IFERROR(W1000/同类汇总数据!H$7,0),IF(AND($G1000="检查版",$H1000="口腔诊所"),IFERROR(W1000/同类汇总数据!H$8,0),IF(AND($G1000="互联网版",$H1000="中西医诊所"),IFERROR(W1000/同类汇总数据!H$9,0),IF(AND($G1000="互联网版",$H1000="中医诊所"),IFERROR(W1000/同类汇总数据!H$10,0),IF(AND($G1000="互联网版",$H1000="口腔诊所"),IFERROR(W1000/同类汇总数据!H$11,0))))))))))</f>
        <v>0.0574350491644021</v>
      </c>
      <c r="AJ1000" s="61">
        <f>IF(AND($G1000="正式版",$H1000="中西医诊所"),IFERROR(X1000/同类汇总数据!I$3,0),IF(AND($G1000="正式版",$H1000="中医诊所"),IFERROR(X1000/同类汇总数据!I$4,0),IF(AND($G1000="正式版",$H1000="口腔诊所"),IFERROR(X1000/同类汇总数据!I$5,0),IF(AND($G1000="检查版",$H1000="中西医诊所"),IFERROR(X1000/同类汇总数据!I$6,0),IF(AND($G1000="检查版",$H1000="中医诊所"),IFERROR(X1000/同类汇总数据!I$7,0),IF(AND($G1000="检查版",$H1000="口腔诊所"),IFERROR(X1000/同类汇总数据!I$8,0),IF(AND($G1000="互联网版",$H1000="中西医诊所"),IFERROR(X1000/同类汇总数据!I$9,0),IF(AND($G1000="互联网版",$H1000="中医诊所"),IFERROR(X1000/同类汇总数据!I$10,0),IF(AND($G1000="互联网版",$H1000="口腔诊所"),IFERROR(X1000/同类汇总数据!I$11,0))))))))))</f>
        <v>0.0486334057204734</v>
      </c>
      <c r="AK1000" s="61">
        <f>IF(AND($G1000="正式版",$H1000="中西医诊所"),IFERROR(Y1000/同类汇总数据!J$3,0),IF(AND($G1000="正式版",$H1000="中医诊所"),IFERROR(Y1000/同类汇总数据!J$4,0),IF(AND($G1000="正式版",$H1000="口腔诊所"),IFERROR(Y1000/同类汇总数据!J$5,0),IF(AND($G1000="检查版",$H1000="中西医诊所"),IFERROR(Y1000/同类汇总数据!J$6,0),IF(AND($G1000="检查版",$H1000="中医诊所"),IFERROR(Y1000/同类汇总数据!J$7,0),IF(AND($G1000="检查版",$H1000="口腔诊所"),IFERROR(Y1000/同类汇总数据!J$8,0),IF(AND($G1000="互联网版",$H1000="中西医诊所"),IFERROR(Y1000/同类汇总数据!J$9,0),IF(AND($G1000="互联网版",$H1000="中医诊所"),IFERROR(Y1000/同类汇总数据!J$10,0),IF(AND($G1000="互联网版",$H1000="口腔诊所"),IFERROR(Y1000/同类汇总数据!J$11,0))))))))))</f>
        <v>0.0459640377368747</v>
      </c>
      <c r="AL1000" s="62" t="str">
        <f ca="1" t="shared" si="287"/>
        <v>-</v>
      </c>
      <c r="AM1000" s="62" t="str">
        <f t="shared" si="288"/>
        <v>低于同行50%</v>
      </c>
      <c r="AN1000" s="5" t="str">
        <f t="shared" si="289"/>
        <v>低于同行20%</v>
      </c>
      <c r="AO1000" s="63">
        <f t="shared" si="281"/>
        <v>46103.4352966204</v>
      </c>
      <c r="AP1000" s="5" t="str">
        <f t="shared" si="282"/>
        <v/>
      </c>
      <c r="AQ1000" s="60">
        <v>45664.8414577546</v>
      </c>
    </row>
    <row r="1001" ht="17" spans="1:43">
      <c r="A1001" s="5">
        <f t="shared" si="290"/>
        <v>998</v>
      </c>
      <c r="B1001" s="55" t="str">
        <f t="shared" si="284"/>
        <v>连续三月交易上升</v>
      </c>
      <c r="C1001" s="2" t="str">
        <f t="shared" si="285"/>
        <v/>
      </c>
      <c r="D1001" s="56" t="str">
        <f t="shared" si="286"/>
        <v>-</v>
      </c>
      <c r="E1001" s="84" t="s">
        <v>2665</v>
      </c>
      <c r="F1001" s="58">
        <v>45664.8461524306</v>
      </c>
      <c r="G1001" s="59" t="s">
        <v>38</v>
      </c>
      <c r="H1001" s="59" t="s">
        <v>63</v>
      </c>
      <c r="I1001" s="59" t="s">
        <v>40</v>
      </c>
      <c r="J1001" s="59" t="s">
        <v>78</v>
      </c>
      <c r="K1001" s="59" t="s">
        <v>2666</v>
      </c>
      <c r="L1001" s="59"/>
      <c r="M1001" s="60">
        <v>46104.3652893519</v>
      </c>
      <c r="N1001" s="60">
        <v>46103.6870703704</v>
      </c>
      <c r="O1001" s="60">
        <v>45833.4667758333</v>
      </c>
      <c r="P1001" s="60">
        <v>46093.737253831</v>
      </c>
      <c r="Q1001" s="60">
        <v>46103.6870856597</v>
      </c>
      <c r="R1001" s="59">
        <v>35907.8</v>
      </c>
      <c r="S1001" s="59">
        <v>210869.5</v>
      </c>
      <c r="T1001" s="59">
        <v>500096.9</v>
      </c>
      <c r="U1001" s="59">
        <v>460389.81</v>
      </c>
      <c r="V1001" s="59">
        <v>63</v>
      </c>
      <c r="W1001" s="59">
        <v>266</v>
      </c>
      <c r="X1001" s="59">
        <v>762</v>
      </c>
      <c r="Y1001" s="59">
        <v>705</v>
      </c>
      <c r="Z1001" s="59">
        <v>918.9417365269</v>
      </c>
      <c r="AA1001" s="59">
        <v>0.5975804482</v>
      </c>
      <c r="AB1001" s="59">
        <v>-0.1605331049</v>
      </c>
      <c r="AC1001" s="59">
        <v>0.0614746426</v>
      </c>
      <c r="AD1001" s="61">
        <f>IF(AND($G1001="正式版",$H1001="中西医诊所"),IFERROR(R1001/同类汇总数据!C$3,0),IF(AND($G1001="正式版",$H1001="中医诊所"),IFERROR(R1001/同类汇总数据!C$4,0),IF(AND($G1001="正式版",$H1001="口腔诊所"),IFERROR(R1001/同类汇总数据!C$5,0),IF(AND($G1001="检查版",$H1001="中西医诊所"),IFERROR(R1001/同类汇总数据!C$6,0),IF(AND($G1001="检查版",$H1001="中医诊所"),IFERROR(R1001/同类汇总数据!C$7,0),IF(AND($G1001="检查版",$H1001="口腔诊所"),IFERROR(R1001/同类汇总数据!C$8,0),IF(AND($G1001="互联网版",$H1001="中西医诊所"),IFERROR(R1001/同类汇总数据!C$9,0),IF(AND($G1001="互联网版",$H1001="中医诊所"),IFERROR(R1001/同类汇总数据!C$10,0),IF(AND($G1001="互联网版",$H1001="口腔诊所"),IFERROR(R1001/同类汇总数据!C$11,0))))))))))</f>
        <v>3.59166211072407</v>
      </c>
      <c r="AE1001" s="61">
        <f>IF(AND($G1001="正式版",$H1001="中西医诊所"),IFERROR(S1001/同类汇总数据!D$3,0),IF(AND($G1001="正式版",$H1001="中医诊所"),IFERROR(S1001/同类汇总数据!D$4,0),IF(AND($G1001="正式版",$H1001="口腔诊所"),IFERROR(S1001/同类汇总数据!D$5,0),IF(AND($G1001="检查版",$H1001="中西医诊所"),IFERROR(S1001/同类汇总数据!D$6,0),IF(AND($G1001="检查版",$H1001="中医诊所"),IFERROR(S1001/同类汇总数据!D$7,0),IF(AND($G1001="检查版",$H1001="口腔诊所"),IFERROR(S1001/同类汇总数据!D$8,0),IF(AND($G1001="互联网版",$H1001="中西医诊所"),IFERROR(S1001/同类汇总数据!D$9,0),IF(AND($G1001="互联网版",$H1001="中医诊所"),IFERROR(S1001/同类汇总数据!D$10,0),IF(AND($G1001="互联网版",$H1001="口腔诊所"),IFERROR(S1001/同类汇总数据!D$11,0))))))))))</f>
        <v>4.85529613869928</v>
      </c>
      <c r="AF1001" s="61">
        <f>IF(AND($G1001="正式版",$H1001="中西医诊所"),IFERROR(T1001/同类汇总数据!E$3,0),IF(AND($G1001="正式版",$H1001="中医诊所"),IFERROR(T1001/同类汇总数据!E$4,0),IF(AND($G1001="正式版",$H1001="口腔诊所"),IFERROR(T1001/同类汇总数据!E$5,0),IF(AND($G1001="检查版",$H1001="中西医诊所"),IFERROR(T1001/同类汇总数据!E$6,0),IF(AND($G1001="检查版",$H1001="中医诊所"),IFERROR(T1001/同类汇总数据!E$7,0),IF(AND($G1001="检查版",$H1001="口腔诊所"),IFERROR(T1001/同类汇总数据!E$8,0),IF(AND($G1001="互联网版",$H1001="中西医诊所"),IFERROR(T1001/同类汇总数据!E$9,0),IF(AND($G1001="互联网版",$H1001="中医诊所"),IFERROR(T1001/同类汇总数据!E$10,0),IF(AND($G1001="互联网版",$H1001="口腔诊所"),IFERROR(T1001/同类汇总数据!E$11,0))))))))))</f>
        <v>4.51078386549895</v>
      </c>
      <c r="AG1001" s="61">
        <f>IF(AND($G1001="正式版",$H1001="中西医诊所"),IFERROR(U1001/同类汇总数据!F$3,0),IF(AND($G1001="正式版",$H1001="中医诊所"),IFERROR(U1001/同类汇总数据!F$4,0),IF(AND($G1001="正式版",$H1001="口腔诊所"),IFERROR(U1001/同类汇总数据!F$5,0),IF(AND($G1001="检查版",$H1001="中西医诊所"),IFERROR(U1001/同类汇总数据!F$6,0),IF(AND($G1001="检查版",$H1001="中医诊所"),IFERROR(U1001/同类汇总数据!F$7,0),IF(AND($G1001="检查版",$H1001="口腔诊所"),IFERROR(U1001/同类汇总数据!F$8,0),IF(AND($G1001="互联网版",$H1001="中西医诊所"),IFERROR(U1001/同类汇总数据!F$9,0),IF(AND($G1001="互联网版",$H1001="中医诊所"),IFERROR(U1001/同类汇总数据!F$10,0),IF(AND($G1001="互联网版",$H1001="口腔诊所"),IFERROR(U1001/同类汇总数据!F$11,0))))))))))</f>
        <v>4.60859904121512</v>
      </c>
      <c r="AH1001" s="61">
        <f>IF(AND($G1001="正式版",$H1001="中西医诊所"),IFERROR(V1001/同类汇总数据!G$3,0),IF(AND($G1001="正式版",$H1001="中医诊所"),IFERROR(V1001/同类汇总数据!G$4,0),IF(AND($G1001="正式版",$H1001="口腔诊所"),IFERROR(V1001/同类汇总数据!G$5,0),IF(AND($G1001="检查版",$H1001="中西医诊所"),IFERROR(V1001/同类汇总数据!G$6,0),IF(AND($G1001="检查版",$H1001="中医诊所"),IFERROR(V1001/同类汇总数据!G$7,0),IF(AND($G1001="检查版",$H1001="口腔诊所"),IFERROR(V1001/同类汇总数据!G$8,0),IF(AND($G1001="互联网版",$H1001="中西医诊所"),IFERROR(V1001/同类汇总数据!G$9,0),IF(AND($G1001="互联网版",$H1001="中医诊所"),IFERROR(V1001/同类汇总数据!G$10,0),IF(AND($G1001="互联网版",$H1001="口腔诊所"),IFERROR(V1001/同类汇总数据!G$11,0))))))))))</f>
        <v>4.68178710502066</v>
      </c>
      <c r="AI1001" s="61">
        <f>IF(AND($G1001="正式版",$H1001="中西医诊所"),IFERROR(W1001/同类汇总数据!H$3,0),IF(AND($G1001="正式版",$H1001="中医诊所"),IFERROR(W1001/同类汇总数据!H$4,0),IF(AND($G1001="正式版",$H1001="口腔诊所"),IFERROR(W1001/同类汇总数据!H$5,0),IF(AND($G1001="检查版",$H1001="中西医诊所"),IFERROR(W1001/同类汇总数据!H$6,0),IF(AND($G1001="检查版",$H1001="中医诊所"),IFERROR(W1001/同类汇总数据!H$7,0),IF(AND($G1001="检查版",$H1001="口腔诊所"),IFERROR(W1001/同类汇总数据!H$8,0),IF(AND($G1001="互联网版",$H1001="中西医诊所"),IFERROR(W1001/同类汇总数据!H$9,0),IF(AND($G1001="互联网版",$H1001="中医诊所"),IFERROR(W1001/同类汇总数据!H$10,0),IF(AND($G1001="互联网版",$H1001="口腔诊所"),IFERROR(W1001/同类汇总数据!H$11,0))))))))))</f>
        <v>4.6842284142478</v>
      </c>
      <c r="AJ1001" s="61">
        <f>IF(AND($G1001="正式版",$H1001="中西医诊所"),IFERROR(X1001/同类汇总数据!I$3,0),IF(AND($G1001="正式版",$H1001="中医诊所"),IFERROR(X1001/同类汇总数据!I$4,0),IF(AND($G1001="正式版",$H1001="口腔诊所"),IFERROR(X1001/同类汇总数据!I$5,0),IF(AND($G1001="检查版",$H1001="中西医诊所"),IFERROR(X1001/同类汇总数据!I$6,0),IF(AND($G1001="检查版",$H1001="中医诊所"),IFERROR(X1001/同类汇总数据!I$7,0),IF(AND($G1001="检查版",$H1001="口腔诊所"),IFERROR(X1001/同类汇总数据!I$8,0),IF(AND($G1001="互联网版",$H1001="中西医诊所"),IFERROR(X1001/同类汇总数据!I$9,0),IF(AND($G1001="互联网版",$H1001="中医诊所"),IFERROR(X1001/同类汇总数据!I$10,0),IF(AND($G1001="互联网版",$H1001="口腔诊所"),IFERROR(X1001/同类汇总数据!I$11,0))))))))))</f>
        <v>5.1646485903966</v>
      </c>
      <c r="AK1001" s="61">
        <f>IF(AND($G1001="正式版",$H1001="中西医诊所"),IFERROR(Y1001/同类汇总数据!J$3,0),IF(AND($G1001="正式版",$H1001="中医诊所"),IFERROR(Y1001/同类汇总数据!J$4,0),IF(AND($G1001="正式版",$H1001="口腔诊所"),IFERROR(Y1001/同类汇总数据!J$5,0),IF(AND($G1001="检查版",$H1001="中西医诊所"),IFERROR(Y1001/同类汇总数据!J$6,0),IF(AND($G1001="检查版",$H1001="中医诊所"),IFERROR(Y1001/同类汇总数据!J$7,0),IF(AND($G1001="检查版",$H1001="口腔诊所"),IFERROR(Y1001/同类汇总数据!J$8,0),IF(AND($G1001="互联网版",$H1001="中西医诊所"),IFERROR(Y1001/同类汇总数据!J$9,0),IF(AND($G1001="互联网版",$H1001="中医诊所"),IFERROR(Y1001/同类汇总数据!J$10,0),IF(AND($G1001="互联网版",$H1001="口腔诊所"),IFERROR(Y1001/同类汇总数据!J$11,0))))))))))</f>
        <v>5.30845112949534</v>
      </c>
      <c r="AL1001" s="62" t="str">
        <f ca="1" t="shared" si="287"/>
        <v>-</v>
      </c>
      <c r="AM1001" s="62" t="str">
        <f t="shared" si="288"/>
        <v>高于同行100%</v>
      </c>
      <c r="AN1001" s="5" t="str">
        <f t="shared" si="289"/>
        <v>高于同行100%</v>
      </c>
      <c r="AO1001" s="63">
        <f t="shared" si="281"/>
        <v>46104.3652893519</v>
      </c>
      <c r="AP1001" s="5" t="str">
        <f t="shared" si="282"/>
        <v/>
      </c>
      <c r="AQ1001" s="60">
        <v>45664.8420346759</v>
      </c>
    </row>
    <row r="1002" ht="17" spans="1:43">
      <c r="A1002" s="5">
        <f t="shared" si="290"/>
        <v>999</v>
      </c>
      <c r="B1002" s="55" t="str">
        <f t="shared" si="284"/>
        <v>连续三月交易上升</v>
      </c>
      <c r="C1002" s="2" t="str">
        <f t="shared" si="285"/>
        <v/>
      </c>
      <c r="D1002" s="56" t="str">
        <f t="shared" si="286"/>
        <v>-</v>
      </c>
      <c r="E1002" s="84" t="s">
        <v>2667</v>
      </c>
      <c r="F1002" s="58">
        <v>45664.8516186111</v>
      </c>
      <c r="G1002" s="59" t="s">
        <v>38</v>
      </c>
      <c r="H1002" s="59" t="s">
        <v>63</v>
      </c>
      <c r="I1002" s="59" t="s">
        <v>40</v>
      </c>
      <c r="J1002" s="59" t="s">
        <v>53</v>
      </c>
      <c r="K1002" s="59" t="s">
        <v>2668</v>
      </c>
      <c r="L1002" s="59"/>
      <c r="M1002" s="60">
        <v>46103.6852083333</v>
      </c>
      <c r="N1002" s="60">
        <v>46103.6863239352</v>
      </c>
      <c r="O1002" s="60"/>
      <c r="P1002" s="60">
        <v>45962.4329702894</v>
      </c>
      <c r="Q1002" s="60"/>
      <c r="R1002" s="59">
        <v>2144</v>
      </c>
      <c r="S1002" s="59">
        <v>24647.01</v>
      </c>
      <c r="T1002" s="59">
        <v>52272.01</v>
      </c>
      <c r="U1002" s="59">
        <v>50742.01</v>
      </c>
      <c r="V1002" s="59">
        <v>5</v>
      </c>
      <c r="W1002" s="59">
        <v>41</v>
      </c>
      <c r="X1002" s="59">
        <v>77</v>
      </c>
      <c r="Y1002" s="59">
        <v>71</v>
      </c>
      <c r="Z1002" s="59">
        <v>957.3964150943</v>
      </c>
      <c r="AA1002" s="59">
        <v>1.4923662655</v>
      </c>
      <c r="AB1002" s="59">
        <v>-0.4424334687</v>
      </c>
      <c r="AC1002" s="59">
        <v>-0.2011170668</v>
      </c>
      <c r="AD1002" s="61">
        <f>IF(AND($G1002="正式版",$H1002="中西医诊所"),IFERROR(R1002/同类汇总数据!C$3,0),IF(AND($G1002="正式版",$H1002="中医诊所"),IFERROR(R1002/同类汇总数据!C$4,0),IF(AND($G1002="正式版",$H1002="口腔诊所"),IFERROR(R1002/同类汇总数据!C$5,0),IF(AND($G1002="检查版",$H1002="中西医诊所"),IFERROR(R1002/同类汇总数据!C$6,0),IF(AND($G1002="检查版",$H1002="中医诊所"),IFERROR(R1002/同类汇总数据!C$7,0),IF(AND($G1002="检查版",$H1002="口腔诊所"),IFERROR(R1002/同类汇总数据!C$8,0),IF(AND($G1002="互联网版",$H1002="中西医诊所"),IFERROR(R1002/同类汇总数据!C$9,0),IF(AND($G1002="互联网版",$H1002="中医诊所"),IFERROR(R1002/同类汇总数据!C$10,0),IF(AND($G1002="互联网版",$H1002="口腔诊所"),IFERROR(R1002/同类汇总数据!C$11,0))))))))))</f>
        <v>0.214452669486641</v>
      </c>
      <c r="AE1002" s="61">
        <f>IF(AND($G1002="正式版",$H1002="中西医诊所"),IFERROR(S1002/同类汇总数据!D$3,0),IF(AND($G1002="正式版",$H1002="中医诊所"),IFERROR(S1002/同类汇总数据!D$4,0),IF(AND($G1002="正式版",$H1002="口腔诊所"),IFERROR(S1002/同类汇总数据!D$5,0),IF(AND($G1002="检查版",$H1002="中西医诊所"),IFERROR(S1002/同类汇总数据!D$6,0),IF(AND($G1002="检查版",$H1002="中医诊所"),IFERROR(S1002/同类汇总数据!D$7,0),IF(AND($G1002="检查版",$H1002="口腔诊所"),IFERROR(S1002/同类汇总数据!D$8,0),IF(AND($G1002="互联网版",$H1002="中西医诊所"),IFERROR(S1002/同类汇总数据!D$9,0),IF(AND($G1002="互联网版",$H1002="中医诊所"),IFERROR(S1002/同类汇总数据!D$10,0),IF(AND($G1002="互联网版",$H1002="口腔诊所"),IFERROR(S1002/同类汇总数据!D$11,0))))))))))</f>
        <v>0.567500432653762</v>
      </c>
      <c r="AF1002" s="61">
        <f>IF(AND($G1002="正式版",$H1002="中西医诊所"),IFERROR(T1002/同类汇总数据!E$3,0),IF(AND($G1002="正式版",$H1002="中医诊所"),IFERROR(T1002/同类汇总数据!E$4,0),IF(AND($G1002="正式版",$H1002="口腔诊所"),IFERROR(T1002/同类汇总数据!E$5,0),IF(AND($G1002="检查版",$H1002="中西医诊所"),IFERROR(T1002/同类汇总数据!E$6,0),IF(AND($G1002="检查版",$H1002="中医诊所"),IFERROR(T1002/同类汇总数据!E$7,0),IF(AND($G1002="检查版",$H1002="口腔诊所"),IFERROR(T1002/同类汇总数据!E$8,0),IF(AND($G1002="互联网版",$H1002="中西医诊所"),IFERROR(T1002/同类汇总数据!E$9,0),IF(AND($G1002="互联网版",$H1002="中医诊所"),IFERROR(T1002/同类汇总数据!E$10,0),IF(AND($G1002="互联网版",$H1002="口腔诊所"),IFERROR(T1002/同类汇总数据!E$11,0))))))))))</f>
        <v>0.471484105030845</v>
      </c>
      <c r="AG1002" s="61">
        <f>IF(AND($G1002="正式版",$H1002="中西医诊所"),IFERROR(U1002/同类汇总数据!F$3,0),IF(AND($G1002="正式版",$H1002="中医诊所"),IFERROR(U1002/同类汇总数据!F$4,0),IF(AND($G1002="正式版",$H1002="口腔诊所"),IFERROR(U1002/同类汇总数据!F$5,0),IF(AND($G1002="检查版",$H1002="中西医诊所"),IFERROR(U1002/同类汇总数据!F$6,0),IF(AND($G1002="检查版",$H1002="中医诊所"),IFERROR(U1002/同类汇总数据!F$7,0),IF(AND($G1002="检查版",$H1002="口腔诊所"),IFERROR(U1002/同类汇总数据!F$8,0),IF(AND($G1002="互联网版",$H1002="中西医诊所"),IFERROR(U1002/同类汇总数据!F$9,0),IF(AND($G1002="互联网版",$H1002="中医诊所"),IFERROR(U1002/同类汇总数据!F$10,0),IF(AND($G1002="互联网版",$H1002="口腔诊所"),IFERROR(U1002/同类汇总数据!F$11,0))))))))))</f>
        <v>0.507938215737937</v>
      </c>
      <c r="AH1002" s="61">
        <f>IF(AND($G1002="正式版",$H1002="中西医诊所"),IFERROR(V1002/同类汇总数据!G$3,0),IF(AND($G1002="正式版",$H1002="中医诊所"),IFERROR(V1002/同类汇总数据!G$4,0),IF(AND($G1002="正式版",$H1002="口腔诊所"),IFERROR(V1002/同类汇总数据!G$5,0),IF(AND($G1002="检查版",$H1002="中西医诊所"),IFERROR(V1002/同类汇总数据!G$6,0),IF(AND($G1002="检查版",$H1002="中医诊所"),IFERROR(V1002/同类汇总数据!G$7,0),IF(AND($G1002="检查版",$H1002="口腔诊所"),IFERROR(V1002/同类汇总数据!G$8,0),IF(AND($G1002="互联网版",$H1002="中西医诊所"),IFERROR(V1002/同类汇总数据!G$9,0),IF(AND($G1002="互联网版",$H1002="中医诊所"),IFERROR(V1002/同类汇总数据!G$10,0),IF(AND($G1002="互联网版",$H1002="口腔诊所"),IFERROR(V1002/同类汇总数据!G$11,0))))))))))</f>
        <v>0.37157040516037</v>
      </c>
      <c r="AI1002" s="61">
        <f>IF(AND($G1002="正式版",$H1002="中西医诊所"),IFERROR(W1002/同类汇总数据!H$3,0),IF(AND($G1002="正式版",$H1002="中医诊所"),IFERROR(W1002/同类汇总数据!H$4,0),IF(AND($G1002="正式版",$H1002="口腔诊所"),IFERROR(W1002/同类汇总数据!H$5,0),IF(AND($G1002="检查版",$H1002="中西医诊所"),IFERROR(W1002/同类汇总数据!H$6,0),IF(AND($G1002="检查版",$H1002="中医诊所"),IFERROR(W1002/同类汇总数据!H$7,0),IF(AND($G1002="检查版",$H1002="口腔诊所"),IFERROR(W1002/同类汇总数据!H$8,0),IF(AND($G1002="互联网版",$H1002="中西医诊所"),IFERROR(W1002/同类汇总数据!H$9,0),IF(AND($G1002="互联网版",$H1002="中医诊所"),IFERROR(W1002/同类汇总数据!H$10,0),IF(AND($G1002="互联网版",$H1002="口腔诊所"),IFERROR(W1002/同类汇总数据!H$11,0))))))))))</f>
        <v>0.722005131519398</v>
      </c>
      <c r="AJ1002" s="61">
        <f>IF(AND($G1002="正式版",$H1002="中西医诊所"),IFERROR(X1002/同类汇总数据!I$3,0),IF(AND($G1002="正式版",$H1002="中医诊所"),IFERROR(X1002/同类汇总数据!I$4,0),IF(AND($G1002="正式版",$H1002="口腔诊所"),IFERROR(X1002/同类汇总数据!I$5,0),IF(AND($G1002="检查版",$H1002="中西医诊所"),IFERROR(X1002/同类汇总数据!I$6,0),IF(AND($G1002="检查版",$H1002="中医诊所"),IFERROR(X1002/同类汇总数据!I$7,0),IF(AND($G1002="检查版",$H1002="口腔诊所"),IFERROR(X1002/同类汇总数据!I$8,0),IF(AND($G1002="互联网版",$H1002="中西医诊所"),IFERROR(X1002/同类汇总数据!I$9,0),IF(AND($G1002="互联网版",$H1002="中医诊所"),IFERROR(X1002/同类汇总数据!I$10,0),IF(AND($G1002="互联网版",$H1002="口腔诊所"),IFERROR(X1002/同类汇总数据!I$11,0))))))))))</f>
        <v>0.521887062284171</v>
      </c>
      <c r="AK1002" s="61">
        <f>IF(AND($G1002="正式版",$H1002="中西医诊所"),IFERROR(Y1002/同类汇总数据!J$3,0),IF(AND($G1002="正式版",$H1002="中医诊所"),IFERROR(Y1002/同类汇总数据!J$4,0),IF(AND($G1002="正式版",$H1002="口腔诊所"),IFERROR(Y1002/同类汇总数据!J$5,0),IF(AND($G1002="检查版",$H1002="中西医诊所"),IFERROR(Y1002/同类汇总数据!J$6,0),IF(AND($G1002="检查版",$H1002="中医诊所"),IFERROR(Y1002/同类汇总数据!J$7,0),IF(AND($G1002="检查版",$H1002="口腔诊所"),IFERROR(Y1002/同类汇总数据!J$8,0),IF(AND($G1002="互联网版",$H1002="中西医诊所"),IFERROR(Y1002/同类汇总数据!J$9,0),IF(AND($G1002="互联网版",$H1002="中医诊所"),IFERROR(Y1002/同类汇总数据!J$10,0),IF(AND($G1002="互联网版",$H1002="口腔诊所"),IFERROR(Y1002/同类汇总数据!J$11,0))))))))))</f>
        <v>0.534609971906623</v>
      </c>
      <c r="AL1002" s="62" t="str">
        <f ca="1" t="shared" si="287"/>
        <v>-</v>
      </c>
      <c r="AM1002" s="62" t="str">
        <f t="shared" si="288"/>
        <v/>
      </c>
      <c r="AN1002" s="5" t="str">
        <f t="shared" si="289"/>
        <v/>
      </c>
      <c r="AO1002" s="63">
        <f t="shared" si="281"/>
        <v>46103.6863239352</v>
      </c>
      <c r="AP1002" s="5" t="str">
        <f t="shared" si="282"/>
        <v/>
      </c>
      <c r="AQ1002" s="60">
        <v>45664.8430608218</v>
      </c>
    </row>
    <row r="1003" ht="17" spans="1:43">
      <c r="A1003" s="5">
        <f t="shared" si="290"/>
        <v>1000</v>
      </c>
      <c r="B1003" s="55" t="str">
        <f t="shared" si="284"/>
        <v>连续三月交易上升</v>
      </c>
      <c r="C1003" s="2" t="str">
        <f t="shared" si="285"/>
        <v/>
      </c>
      <c r="D1003" s="56" t="str">
        <f t="shared" si="286"/>
        <v>-</v>
      </c>
      <c r="E1003" s="84" t="s">
        <v>2669</v>
      </c>
      <c r="F1003" s="58">
        <v>45664.8534078472</v>
      </c>
      <c r="G1003" s="59" t="s">
        <v>38</v>
      </c>
      <c r="H1003" s="59" t="s">
        <v>63</v>
      </c>
      <c r="I1003" s="59" t="s">
        <v>40</v>
      </c>
      <c r="J1003" s="59" t="s">
        <v>53</v>
      </c>
      <c r="K1003" s="59" t="s">
        <v>2670</v>
      </c>
      <c r="L1003" s="59"/>
      <c r="M1003" s="60">
        <v>46102.4273842593</v>
      </c>
      <c r="N1003" s="60">
        <v>46102.4290700926</v>
      </c>
      <c r="O1003" s="60">
        <v>46102.4286022685</v>
      </c>
      <c r="P1003" s="60">
        <v>45958.5597727546</v>
      </c>
      <c r="Q1003" s="60">
        <v>46097.4036309954</v>
      </c>
      <c r="R1003" s="59">
        <v>560</v>
      </c>
      <c r="S1003" s="59">
        <v>4440</v>
      </c>
      <c r="T1003" s="59">
        <v>14720</v>
      </c>
      <c r="U1003" s="59">
        <v>14720</v>
      </c>
      <c r="V1003" s="59">
        <v>2</v>
      </c>
      <c r="W1003" s="59">
        <v>10</v>
      </c>
      <c r="X1003" s="59">
        <v>22</v>
      </c>
      <c r="Y1003" s="59">
        <v>22</v>
      </c>
      <c r="Z1003" s="59">
        <v>700.9523809524</v>
      </c>
      <c r="AA1003" s="59">
        <v>9.0909090909</v>
      </c>
      <c r="AB1003" s="59">
        <v>-0.9552845528</v>
      </c>
      <c r="AC1003" s="59">
        <v>6.5692307692</v>
      </c>
      <c r="AD1003" s="61">
        <f>IF(AND($G1003="正式版",$H1003="中西医诊所"),IFERROR(R1003/同类汇总数据!C$3,0),IF(AND($G1003="正式版",$H1003="中医诊所"),IFERROR(R1003/同类汇总数据!C$4,0),IF(AND($G1003="正式版",$H1003="口腔诊所"),IFERROR(R1003/同类汇总数据!C$5,0),IF(AND($G1003="检查版",$H1003="中西医诊所"),IFERROR(R1003/同类汇总数据!C$6,0),IF(AND($G1003="检查版",$H1003="中医诊所"),IFERROR(R1003/同类汇总数据!C$7,0),IF(AND($G1003="检查版",$H1003="口腔诊所"),IFERROR(R1003/同类汇总数据!C$8,0),IF(AND($G1003="互联网版",$H1003="中西医诊所"),IFERROR(R1003/同类汇总数据!C$9,0),IF(AND($G1003="互联网版",$H1003="中医诊所"),IFERROR(R1003/同类汇总数据!C$10,0),IF(AND($G1003="互联网版",$H1003="口腔诊所"),IFERROR(R1003/同类汇总数据!C$11,0))))))))))</f>
        <v>0.0560137569554659</v>
      </c>
      <c r="AE1003" s="61">
        <f>IF(AND($G1003="正式版",$H1003="中西医诊所"),IFERROR(S1003/同类汇总数据!D$3,0),IF(AND($G1003="正式版",$H1003="中医诊所"),IFERROR(S1003/同类汇总数据!D$4,0),IF(AND($G1003="正式版",$H1003="口腔诊所"),IFERROR(S1003/同类汇总数据!D$5,0),IF(AND($G1003="检查版",$H1003="中西医诊所"),IFERROR(S1003/同类汇总数据!D$6,0),IF(AND($G1003="检查版",$H1003="中医诊所"),IFERROR(S1003/同类汇总数据!D$7,0),IF(AND($G1003="检查版",$H1003="口腔诊所"),IFERROR(S1003/同类汇总数据!D$8,0),IF(AND($G1003="互联网版",$H1003="中西医诊所"),IFERROR(S1003/同类汇总数据!D$9,0),IF(AND($G1003="互联网版",$H1003="中医诊所"),IFERROR(S1003/同类汇总数据!D$10,0),IF(AND($G1003="互联网版",$H1003="口腔诊所"),IFERROR(S1003/同类汇总数据!D$11,0))))))))))</f>
        <v>0.102231545367276</v>
      </c>
      <c r="AF1003" s="61">
        <f>IF(AND($G1003="正式版",$H1003="中西医诊所"),IFERROR(T1003/同类汇总数据!E$3,0),IF(AND($G1003="正式版",$H1003="中医诊所"),IFERROR(T1003/同类汇总数据!E$4,0),IF(AND($G1003="正式版",$H1003="口腔诊所"),IFERROR(T1003/同类汇总数据!E$5,0),IF(AND($G1003="检查版",$H1003="中西医诊所"),IFERROR(T1003/同类汇总数据!E$6,0),IF(AND($G1003="检查版",$H1003="中医诊所"),IFERROR(T1003/同类汇总数据!E$7,0),IF(AND($G1003="检查版",$H1003="口腔诊所"),IFERROR(T1003/同类汇总数据!E$8,0),IF(AND($G1003="互联网版",$H1003="中西医诊所"),IFERROR(T1003/同类汇总数据!E$9,0),IF(AND($G1003="互联网版",$H1003="中医诊所"),IFERROR(T1003/同类汇总数据!E$10,0),IF(AND($G1003="互联网版",$H1003="口腔诊所"),IFERROR(T1003/同类汇总数据!E$11,0))))))))))</f>
        <v>0.132771745835946</v>
      </c>
      <c r="AG1003" s="61">
        <f>IF(AND($G1003="正式版",$H1003="中西医诊所"),IFERROR(U1003/同类汇总数据!F$3,0),IF(AND($G1003="正式版",$H1003="中医诊所"),IFERROR(U1003/同类汇总数据!F$4,0),IF(AND($G1003="正式版",$H1003="口腔诊所"),IFERROR(U1003/同类汇总数据!F$5,0),IF(AND($G1003="检查版",$H1003="中西医诊所"),IFERROR(U1003/同类汇总数据!F$6,0),IF(AND($G1003="检查版",$H1003="中医诊所"),IFERROR(U1003/同类汇总数据!F$7,0),IF(AND($G1003="检查版",$H1003="口腔诊所"),IFERROR(U1003/同类汇总数据!F$8,0),IF(AND($G1003="互联网版",$H1003="中西医诊所"),IFERROR(U1003/同类汇总数据!F$9,0),IF(AND($G1003="互联网版",$H1003="中医诊所"),IFERROR(U1003/同类汇总数据!F$10,0),IF(AND($G1003="互联网版",$H1003="口腔诊所"),IFERROR(U1003/同类汇总数据!F$11,0))))))))))</f>
        <v>0.147350302750373</v>
      </c>
      <c r="AH1003" s="61">
        <f>IF(AND($G1003="正式版",$H1003="中西医诊所"),IFERROR(V1003/同类汇总数据!G$3,0),IF(AND($G1003="正式版",$H1003="中医诊所"),IFERROR(V1003/同类汇总数据!G$4,0),IF(AND($G1003="正式版",$H1003="口腔诊所"),IFERROR(V1003/同类汇总数据!G$5,0),IF(AND($G1003="检查版",$H1003="中西医诊所"),IFERROR(V1003/同类汇总数据!G$6,0),IF(AND($G1003="检查版",$H1003="中医诊所"),IFERROR(V1003/同类汇总数据!G$7,0),IF(AND($G1003="检查版",$H1003="口腔诊所"),IFERROR(V1003/同类汇总数据!G$8,0),IF(AND($G1003="互联网版",$H1003="中西医诊所"),IFERROR(V1003/同类汇总数据!G$9,0),IF(AND($G1003="互联网版",$H1003="中医诊所"),IFERROR(V1003/同类汇总数据!G$10,0),IF(AND($G1003="互联网版",$H1003="口腔诊所"),IFERROR(V1003/同类汇总数据!G$11,0))))))))))</f>
        <v>0.148628162064148</v>
      </c>
      <c r="AI1003" s="61">
        <f>IF(AND($G1003="正式版",$H1003="中西医诊所"),IFERROR(W1003/同类汇总数据!H$3,0),IF(AND($G1003="正式版",$H1003="中医诊所"),IFERROR(W1003/同类汇总数据!H$4,0),IF(AND($G1003="正式版",$H1003="口腔诊所"),IFERROR(W1003/同类汇总数据!H$5,0),IF(AND($G1003="检查版",$H1003="中西医诊所"),IFERROR(W1003/同类汇总数据!H$6,0),IF(AND($G1003="检查版",$H1003="中医诊所"),IFERROR(W1003/同类汇总数据!H$7,0),IF(AND($G1003="检查版",$H1003="口腔诊所"),IFERROR(W1003/同类汇总数据!H$8,0),IF(AND($G1003="互联网版",$H1003="中西医诊所"),IFERROR(W1003/同类汇总数据!H$9,0),IF(AND($G1003="互联网版",$H1003="中医诊所"),IFERROR(W1003/同类汇总数据!H$10,0),IF(AND($G1003="互联网版",$H1003="口腔诊所"),IFERROR(W1003/同类汇总数据!H$11,0))))))))))</f>
        <v>0.176098812565707</v>
      </c>
      <c r="AJ1003" s="61">
        <f>IF(AND($G1003="正式版",$H1003="中西医诊所"),IFERROR(X1003/同类汇总数据!I$3,0),IF(AND($G1003="正式版",$H1003="中医诊所"),IFERROR(X1003/同类汇总数据!I$4,0),IF(AND($G1003="正式版",$H1003="口腔诊所"),IFERROR(X1003/同类汇总数据!I$5,0),IF(AND($G1003="检查版",$H1003="中西医诊所"),IFERROR(X1003/同类汇总数据!I$6,0),IF(AND($G1003="检查版",$H1003="中医诊所"),IFERROR(X1003/同类汇总数据!I$7,0),IF(AND($G1003="检查版",$H1003="口腔诊所"),IFERROR(X1003/同类汇总数据!I$8,0),IF(AND($G1003="互联网版",$H1003="中西医诊所"),IFERROR(X1003/同类汇总数据!I$9,0),IF(AND($G1003="互联网版",$H1003="中医诊所"),IFERROR(X1003/同类汇总数据!I$10,0),IF(AND($G1003="互联网版",$H1003="口腔诊所"),IFERROR(X1003/同类汇总数据!I$11,0))))))))))</f>
        <v>0.149110589224049</v>
      </c>
      <c r="AK1003" s="61">
        <f>IF(AND($G1003="正式版",$H1003="中西医诊所"),IFERROR(Y1003/同类汇总数据!J$3,0),IF(AND($G1003="正式版",$H1003="中医诊所"),IFERROR(Y1003/同类汇总数据!J$4,0),IF(AND($G1003="正式版",$H1003="口腔诊所"),IFERROR(Y1003/同类汇总数据!J$5,0),IF(AND($G1003="检查版",$H1003="中西医诊所"),IFERROR(Y1003/同类汇总数据!J$6,0),IF(AND($G1003="检查版",$H1003="中医诊所"),IFERROR(Y1003/同类汇总数据!J$7,0),IF(AND($G1003="检查版",$H1003="口腔诊所"),IFERROR(Y1003/同类汇总数据!J$8,0),IF(AND($G1003="互联网版",$H1003="中西医诊所"),IFERROR(Y1003/同类汇总数据!J$9,0),IF(AND($G1003="互联网版",$H1003="中医诊所"),IFERROR(Y1003/同类汇总数据!J$10,0),IF(AND($G1003="互联网版",$H1003="口腔诊所"),IFERROR(Y1003/同类汇总数据!J$11,0))))))))))</f>
        <v>0.165653794111911</v>
      </c>
      <c r="AL1003" s="62" t="str">
        <f ca="1" t="shared" si="287"/>
        <v>-</v>
      </c>
      <c r="AM1003" s="62" t="str">
        <f t="shared" si="288"/>
        <v>低于同行20%</v>
      </c>
      <c r="AN1003" s="5" t="str">
        <f t="shared" si="289"/>
        <v>低于同行20%</v>
      </c>
      <c r="AO1003" s="63">
        <f t="shared" si="281"/>
        <v>46102.4290700926</v>
      </c>
      <c r="AP1003" s="5" t="str">
        <f t="shared" si="282"/>
        <v/>
      </c>
      <c r="AQ1003" s="60">
        <v>45664.8437496065</v>
      </c>
    </row>
    <row r="1004" ht="17" spans="1:43">
      <c r="A1004" s="5">
        <f t="shared" si="290"/>
        <v>1001</v>
      </c>
      <c r="B1004" s="55" t="str">
        <f t="shared" si="284"/>
        <v>交易波动较大</v>
      </c>
      <c r="C1004" s="2" t="str">
        <f t="shared" si="285"/>
        <v>本月交易额降超50%</v>
      </c>
      <c r="D1004" s="56" t="str">
        <f t="shared" si="286"/>
        <v>-</v>
      </c>
      <c r="E1004" s="84" t="s">
        <v>2671</v>
      </c>
      <c r="F1004" s="58">
        <v>45665.7714097338</v>
      </c>
      <c r="G1004" s="59" t="s">
        <v>38</v>
      </c>
      <c r="H1004" s="59" t="s">
        <v>63</v>
      </c>
      <c r="I1004" s="59" t="s">
        <v>40</v>
      </c>
      <c r="J1004" s="59" t="s">
        <v>53</v>
      </c>
      <c r="K1004" s="59" t="s">
        <v>2672</v>
      </c>
      <c r="L1004" s="59" t="s">
        <v>2673</v>
      </c>
      <c r="M1004" s="60">
        <v>46102.4517939815</v>
      </c>
      <c r="N1004" s="60">
        <v>46102.4558814468</v>
      </c>
      <c r="O1004" s="60">
        <v>45840.4428297569</v>
      </c>
      <c r="P1004" s="60">
        <v>46038.3885152546</v>
      </c>
      <c r="Q1004" s="60">
        <v>46086.6351856829</v>
      </c>
      <c r="R1004" s="59">
        <v>329</v>
      </c>
      <c r="S1004" s="59">
        <v>8201</v>
      </c>
      <c r="T1004" s="59">
        <v>44370</v>
      </c>
      <c r="U1004" s="59">
        <v>41823</v>
      </c>
      <c r="V1004" s="59">
        <v>1</v>
      </c>
      <c r="W1004" s="59">
        <v>7</v>
      </c>
      <c r="X1004" s="59">
        <v>37</v>
      </c>
      <c r="Y1004" s="59">
        <v>34</v>
      </c>
      <c r="Z1004" s="85" t="s">
        <v>2674</v>
      </c>
      <c r="AA1004" s="59">
        <v>-0.6091411686</v>
      </c>
      <c r="AB1004" s="59">
        <v>0.3815763482</v>
      </c>
      <c r="AC1004" s="59">
        <v>-0.0106188925</v>
      </c>
      <c r="AD1004" s="61">
        <f>IF(AND($G1004="正式版",$H1004="中西医诊所"),IFERROR(R1004/同类汇总数据!C$3,0),IF(AND($G1004="正式版",$H1004="中医诊所"),IFERROR(R1004/同类汇总数据!C$4,0),IF(AND($G1004="正式版",$H1004="口腔诊所"),IFERROR(R1004/同类汇总数据!C$5,0),IF(AND($G1004="检查版",$H1004="中西医诊所"),IFERROR(R1004/同类汇总数据!C$6,0),IF(AND($G1004="检查版",$H1004="中医诊所"),IFERROR(R1004/同类汇总数据!C$7,0),IF(AND($G1004="检查版",$H1004="口腔诊所"),IFERROR(R1004/同类汇总数据!C$8,0),IF(AND($G1004="互联网版",$H1004="中西医诊所"),IFERROR(R1004/同类汇总数据!C$9,0),IF(AND($G1004="互联网版",$H1004="中医诊所"),IFERROR(R1004/同类汇总数据!C$10,0),IF(AND($G1004="互联网版",$H1004="口腔诊所"),IFERROR(R1004/同类汇总数据!C$11,0))))))))))</f>
        <v>0.0329080822113362</v>
      </c>
      <c r="AE1004" s="61">
        <f>IF(AND($G1004="正式版",$H1004="中西医诊所"),IFERROR(S1004/同类汇总数据!D$3,0),IF(AND($G1004="正式版",$H1004="中医诊所"),IFERROR(S1004/同类汇总数据!D$4,0),IF(AND($G1004="正式版",$H1004="口腔诊所"),IFERROR(S1004/同类汇总数据!D$5,0),IF(AND($G1004="检查版",$H1004="中西医诊所"),IFERROR(S1004/同类汇总数据!D$6,0),IF(AND($G1004="检查版",$H1004="中医诊所"),IFERROR(S1004/同类汇总数据!D$7,0),IF(AND($G1004="检查版",$H1004="口腔诊所"),IFERROR(S1004/同类汇总数据!D$8,0),IF(AND($G1004="互联网版",$H1004="中西医诊所"),IFERROR(S1004/同类汇总数据!D$9,0),IF(AND($G1004="互联网版",$H1004="中医诊所"),IFERROR(S1004/同类汇总数据!D$10,0),IF(AND($G1004="互联网版",$H1004="口腔诊所"),IFERROR(S1004/同类汇总数据!D$11,0))))))))))</f>
        <v>0.188829032332664</v>
      </c>
      <c r="AF1004" s="61">
        <f>IF(AND($G1004="正式版",$H1004="中西医诊所"),IFERROR(T1004/同类汇总数据!E$3,0),IF(AND($G1004="正式版",$H1004="中医诊所"),IFERROR(T1004/同类汇总数据!E$4,0),IF(AND($G1004="正式版",$H1004="口腔诊所"),IFERROR(T1004/同类汇总数据!E$5,0),IF(AND($G1004="检查版",$H1004="中西医诊所"),IFERROR(T1004/同类汇总数据!E$6,0),IF(AND($G1004="检查版",$H1004="中医诊所"),IFERROR(T1004/同类汇总数据!E$7,0),IF(AND($G1004="检查版",$H1004="口腔诊所"),IFERROR(T1004/同类汇总数据!E$8,0),IF(AND($G1004="互联网版",$H1004="中西医诊所"),IFERROR(T1004/同类汇总数据!E$9,0),IF(AND($G1004="互联网版",$H1004="中医诊所"),IFERROR(T1004/同类汇总数据!E$10,0),IF(AND($G1004="互联网版",$H1004="口腔诊所"),IFERROR(T1004/同类汇总数据!E$11,0))))))))))</f>
        <v>0.400209399642726</v>
      </c>
      <c r="AG1004" s="61">
        <f>IF(AND($G1004="正式版",$H1004="中西医诊所"),IFERROR(U1004/同类汇总数据!F$3,0),IF(AND($G1004="正式版",$H1004="中医诊所"),IFERROR(U1004/同类汇总数据!F$4,0),IF(AND($G1004="正式版",$H1004="口腔诊所"),IFERROR(U1004/同类汇总数据!F$5,0),IF(AND($G1004="检查版",$H1004="中西医诊所"),IFERROR(U1004/同类汇总数据!F$6,0),IF(AND($G1004="检查版",$H1004="中医诊所"),IFERROR(U1004/同类汇总数据!F$7,0),IF(AND($G1004="检查版",$H1004="口腔诊所"),IFERROR(U1004/同类汇总数据!F$8,0),IF(AND($G1004="互联网版",$H1004="中西医诊所"),IFERROR(U1004/同类汇总数据!F$9,0),IF(AND($G1004="互联网版",$H1004="中医诊所"),IFERROR(U1004/同类汇总数据!F$10,0),IF(AND($G1004="互联网版",$H1004="口腔诊所"),IFERROR(U1004/同类汇总数据!F$11,0))))))))))</f>
        <v>0.418657045647339</v>
      </c>
      <c r="AH1004" s="61">
        <f>IF(AND($G1004="正式版",$H1004="中西医诊所"),IFERROR(V1004/同类汇总数据!G$3,0),IF(AND($G1004="正式版",$H1004="中医诊所"),IFERROR(V1004/同类汇总数据!G$4,0),IF(AND($G1004="正式版",$H1004="口腔诊所"),IFERROR(V1004/同类汇总数据!G$5,0),IF(AND($G1004="检查版",$H1004="中西医诊所"),IFERROR(V1004/同类汇总数据!G$6,0),IF(AND($G1004="检查版",$H1004="中医诊所"),IFERROR(V1004/同类汇总数据!G$7,0),IF(AND($G1004="检查版",$H1004="口腔诊所"),IFERROR(V1004/同类汇总数据!G$8,0),IF(AND($G1004="互联网版",$H1004="中西医诊所"),IFERROR(V1004/同类汇总数据!G$9,0),IF(AND($G1004="互联网版",$H1004="中医诊所"),IFERROR(V1004/同类汇总数据!G$10,0),IF(AND($G1004="互联网版",$H1004="口腔诊所"),IFERROR(V1004/同类汇总数据!G$11,0))))))))))</f>
        <v>0.074314081032074</v>
      </c>
      <c r="AI1004" s="61">
        <f>IF(AND($G1004="正式版",$H1004="中西医诊所"),IFERROR(W1004/同类汇总数据!H$3,0),IF(AND($G1004="正式版",$H1004="中医诊所"),IFERROR(W1004/同类汇总数据!H$4,0),IF(AND($G1004="正式版",$H1004="口腔诊所"),IFERROR(W1004/同类汇总数据!H$5,0),IF(AND($G1004="检查版",$H1004="中西医诊所"),IFERROR(W1004/同类汇总数据!H$6,0),IF(AND($G1004="检查版",$H1004="中医诊所"),IFERROR(W1004/同类汇总数据!H$7,0),IF(AND($G1004="检查版",$H1004="口腔诊所"),IFERROR(W1004/同类汇总数据!H$8,0),IF(AND($G1004="互联网版",$H1004="中西医诊所"),IFERROR(W1004/同类汇总数据!H$9,0),IF(AND($G1004="互联网版",$H1004="中医诊所"),IFERROR(W1004/同类汇总数据!H$10,0),IF(AND($G1004="互联网版",$H1004="口腔诊所"),IFERROR(W1004/同类汇总数据!H$11,0))))))))))</f>
        <v>0.123269168795995</v>
      </c>
      <c r="AJ1004" s="61">
        <f>IF(AND($G1004="正式版",$H1004="中西医诊所"),IFERROR(X1004/同类汇总数据!I$3,0),IF(AND($G1004="正式版",$H1004="中医诊所"),IFERROR(X1004/同类汇总数据!I$4,0),IF(AND($G1004="正式版",$H1004="口腔诊所"),IFERROR(X1004/同类汇总数据!I$5,0),IF(AND($G1004="检查版",$H1004="中西医诊所"),IFERROR(X1004/同类汇总数据!I$6,0),IF(AND($G1004="检查版",$H1004="中医诊所"),IFERROR(X1004/同类汇总数据!I$7,0),IF(AND($G1004="检查版",$H1004="口腔诊所"),IFERROR(X1004/同类汇总数据!I$8,0),IF(AND($G1004="互联网版",$H1004="中西医诊所"),IFERROR(X1004/同类汇总数据!I$9,0),IF(AND($G1004="互联网版",$H1004="中医诊所"),IFERROR(X1004/同类汇总数据!I$10,0),IF(AND($G1004="互联网版",$H1004="口腔诊所"),IFERROR(X1004/同类汇总数据!I$11,0))))))))))</f>
        <v>0.250776900058628</v>
      </c>
      <c r="AK1004" s="61">
        <f>IF(AND($G1004="正式版",$H1004="中西医诊所"),IFERROR(Y1004/同类汇总数据!J$3,0),IF(AND($G1004="正式版",$H1004="中医诊所"),IFERROR(Y1004/同类汇总数据!J$4,0),IF(AND($G1004="正式版",$H1004="口腔诊所"),IFERROR(Y1004/同类汇总数据!J$5,0),IF(AND($G1004="检查版",$H1004="中西医诊所"),IFERROR(Y1004/同类汇总数据!J$6,0),IF(AND($G1004="检查版",$H1004="中医诊所"),IFERROR(Y1004/同类汇总数据!J$7,0),IF(AND($G1004="检查版",$H1004="口腔诊所"),IFERROR(Y1004/同类汇总数据!J$8,0),IF(AND($G1004="互联网版",$H1004="中西医诊所"),IFERROR(Y1004/同类汇总数据!J$9,0),IF(AND($G1004="互联网版",$H1004="中医诊所"),IFERROR(Y1004/同类汇总数据!J$10,0),IF(AND($G1004="互联网版",$H1004="口腔诊所"),IFERROR(Y1004/同类汇总数据!J$11,0))))))))))</f>
        <v>0.256010409082045</v>
      </c>
      <c r="AL1004" s="62" t="str">
        <f ca="1" t="shared" si="287"/>
        <v>-</v>
      </c>
      <c r="AM1004" s="62" t="str">
        <f t="shared" si="288"/>
        <v>低于同行20%</v>
      </c>
      <c r="AN1004" s="5" t="str">
        <f t="shared" si="289"/>
        <v>低于同行20%</v>
      </c>
      <c r="AO1004" s="63">
        <f t="shared" si="281"/>
        <v>46102.4558814468</v>
      </c>
      <c r="AP1004" s="5" t="str">
        <f t="shared" si="282"/>
        <v/>
      </c>
      <c r="AQ1004" s="60">
        <v>45664.8440407292</v>
      </c>
    </row>
    <row r="1005" ht="17" spans="1:43">
      <c r="A1005" s="5">
        <f t="shared" si="290"/>
        <v>1002</v>
      </c>
      <c r="B1005" s="55" t="str">
        <f t="shared" si="284"/>
        <v>连续三月交易上升</v>
      </c>
      <c r="C1005" s="2" t="str">
        <f t="shared" si="285"/>
        <v/>
      </c>
      <c r="D1005" s="56" t="str">
        <f t="shared" si="286"/>
        <v>-</v>
      </c>
      <c r="E1005" s="84" t="s">
        <v>2675</v>
      </c>
      <c r="F1005" s="58">
        <v>45665.7730545602</v>
      </c>
      <c r="G1005" s="59" t="s">
        <v>38</v>
      </c>
      <c r="H1005" s="59" t="s">
        <v>63</v>
      </c>
      <c r="I1005" s="59" t="s">
        <v>40</v>
      </c>
      <c r="J1005" s="59" t="s">
        <v>53</v>
      </c>
      <c r="K1005" s="59" t="s">
        <v>2676</v>
      </c>
      <c r="L1005" s="59" t="s">
        <v>2677</v>
      </c>
      <c r="M1005" s="60">
        <v>46103.3540277778</v>
      </c>
      <c r="N1005" s="60">
        <v>46102.656809456</v>
      </c>
      <c r="O1005" s="60">
        <v>46102.6560895486</v>
      </c>
      <c r="P1005" s="60">
        <v>46088.3734735185</v>
      </c>
      <c r="Q1005" s="60">
        <v>46103.3571363079</v>
      </c>
      <c r="R1005" s="59">
        <v>3850</v>
      </c>
      <c r="S1005" s="59">
        <v>13270</v>
      </c>
      <c r="T1005" s="59">
        <v>35440</v>
      </c>
      <c r="U1005" s="59">
        <v>31190</v>
      </c>
      <c r="V1005" s="59">
        <v>4</v>
      </c>
      <c r="W1005" s="59">
        <v>20</v>
      </c>
      <c r="X1005" s="59">
        <v>52</v>
      </c>
      <c r="Y1005" s="59">
        <v>43</v>
      </c>
      <c r="Z1005" s="59">
        <v>742.619047619</v>
      </c>
      <c r="AA1005" s="59">
        <v>0.5760095012</v>
      </c>
      <c r="AB1005" s="59">
        <v>-0.3876363636</v>
      </c>
      <c r="AC1005" s="59">
        <v>0.6044340723</v>
      </c>
      <c r="AD1005" s="61">
        <f>IF(AND($G1005="正式版",$H1005="中西医诊所"),IFERROR(R1005/同类汇总数据!C$3,0),IF(AND($G1005="正式版",$H1005="中医诊所"),IFERROR(R1005/同类汇总数据!C$4,0),IF(AND($G1005="正式版",$H1005="口腔诊所"),IFERROR(R1005/同类汇总数据!C$5,0),IF(AND($G1005="检查版",$H1005="中西医诊所"),IFERROR(R1005/同类汇总数据!C$6,0),IF(AND($G1005="检查版",$H1005="中医诊所"),IFERROR(R1005/同类汇总数据!C$7,0),IF(AND($G1005="检查版",$H1005="口腔诊所"),IFERROR(R1005/同类汇总数据!C$8,0),IF(AND($G1005="互联网版",$H1005="中西医诊所"),IFERROR(R1005/同类汇总数据!C$9,0),IF(AND($G1005="互联网版",$H1005="中医诊所"),IFERROR(R1005/同类汇总数据!C$10,0),IF(AND($G1005="互联网版",$H1005="口腔诊所"),IFERROR(R1005/同类汇总数据!C$11,0))))))))))</f>
        <v>0.385094579068828</v>
      </c>
      <c r="AE1005" s="61">
        <f>IF(AND($G1005="正式版",$H1005="中西医诊所"),IFERROR(S1005/同类汇总数据!D$3,0),IF(AND($G1005="正式版",$H1005="中医诊所"),IFERROR(S1005/同类汇总数据!D$4,0),IF(AND($G1005="正式版",$H1005="口腔诊所"),IFERROR(S1005/同类汇总数据!D$5,0),IF(AND($G1005="检查版",$H1005="中西医诊所"),IFERROR(S1005/同类汇总数据!D$6,0),IF(AND($G1005="检查版",$H1005="中医诊所"),IFERROR(S1005/同类汇总数据!D$7,0),IF(AND($G1005="检查版",$H1005="口腔诊所"),IFERROR(S1005/同类汇总数据!D$8,0),IF(AND($G1005="互联网版",$H1005="中西医诊所"),IFERROR(S1005/同类汇总数据!D$9,0),IF(AND($G1005="互联网版",$H1005="中医诊所"),IFERROR(S1005/同类汇总数据!D$10,0),IF(AND($G1005="互联网版",$H1005="口腔诊所"),IFERROR(S1005/同类汇总数据!D$11,0))))))))))</f>
        <v>0.305543379960304</v>
      </c>
      <c r="AF1005" s="61">
        <f>IF(AND($G1005="正式版",$H1005="中西医诊所"),IFERROR(T1005/同类汇总数据!E$3,0),IF(AND($G1005="正式版",$H1005="中医诊所"),IFERROR(T1005/同类汇总数据!E$4,0),IF(AND($G1005="正式版",$H1005="口腔诊所"),IFERROR(T1005/同类汇总数据!E$5,0),IF(AND($G1005="检查版",$H1005="中西医诊所"),IFERROR(T1005/同类汇总数据!E$6,0),IF(AND($G1005="检查版",$H1005="中医诊所"),IFERROR(T1005/同类汇总数据!E$7,0),IF(AND($G1005="检查版",$H1005="口腔诊所"),IFERROR(T1005/同类汇总数据!E$8,0),IF(AND($G1005="互联网版",$H1005="中西医诊所"),IFERROR(T1005/同类汇总数据!E$9,0),IF(AND($G1005="互联网版",$H1005="中医诊所"),IFERROR(T1005/同类汇总数据!E$10,0),IF(AND($G1005="互联网版",$H1005="口腔诊所"),IFERROR(T1005/同类汇总数据!E$11,0))))))))))</f>
        <v>0.319662409811544</v>
      </c>
      <c r="AG1005" s="61">
        <f>IF(AND($G1005="正式版",$H1005="中西医诊所"),IFERROR(U1005/同类汇总数据!F$3,0),IF(AND($G1005="正式版",$H1005="中医诊所"),IFERROR(U1005/同类汇总数据!F$4,0),IF(AND($G1005="正式版",$H1005="口腔诊所"),IFERROR(U1005/同类汇总数据!F$5,0),IF(AND($G1005="检查版",$H1005="中西医诊所"),IFERROR(U1005/同类汇总数据!F$6,0),IF(AND($G1005="检查版",$H1005="中医诊所"),IFERROR(U1005/同类汇总数据!F$7,0),IF(AND($G1005="检查版",$H1005="口腔诊所"),IFERROR(U1005/同类汇总数据!F$8,0),IF(AND($G1005="互联网版",$H1005="中西医诊所"),IFERROR(U1005/同类汇总数据!F$9,0),IF(AND($G1005="互联网版",$H1005="中医诊所"),IFERROR(U1005/同类汇总数据!F$10,0),IF(AND($G1005="互联网版",$H1005="口腔诊所"),IFERROR(U1005/同类汇总数据!F$11,0))))))))))</f>
        <v>0.312218474373921</v>
      </c>
      <c r="AH1005" s="61">
        <f>IF(AND($G1005="正式版",$H1005="中西医诊所"),IFERROR(V1005/同类汇总数据!G$3,0),IF(AND($G1005="正式版",$H1005="中医诊所"),IFERROR(V1005/同类汇总数据!G$4,0),IF(AND($G1005="正式版",$H1005="口腔诊所"),IFERROR(V1005/同类汇总数据!G$5,0),IF(AND($G1005="检查版",$H1005="中西医诊所"),IFERROR(V1005/同类汇总数据!G$6,0),IF(AND($G1005="检查版",$H1005="中医诊所"),IFERROR(V1005/同类汇总数据!G$7,0),IF(AND($G1005="检查版",$H1005="口腔诊所"),IFERROR(V1005/同类汇总数据!G$8,0),IF(AND($G1005="互联网版",$H1005="中西医诊所"),IFERROR(V1005/同类汇总数据!G$9,0),IF(AND($G1005="互联网版",$H1005="中医诊所"),IFERROR(V1005/同类汇总数据!G$10,0),IF(AND($G1005="互联网版",$H1005="口腔诊所"),IFERROR(V1005/同类汇总数据!G$11,0))))))))))</f>
        <v>0.297256324128296</v>
      </c>
      <c r="AI1005" s="61">
        <f>IF(AND($G1005="正式版",$H1005="中西医诊所"),IFERROR(W1005/同类汇总数据!H$3,0),IF(AND($G1005="正式版",$H1005="中医诊所"),IFERROR(W1005/同类汇总数据!H$4,0),IF(AND($G1005="正式版",$H1005="口腔诊所"),IFERROR(W1005/同类汇总数据!H$5,0),IF(AND($G1005="检查版",$H1005="中西医诊所"),IFERROR(W1005/同类汇总数据!H$6,0),IF(AND($G1005="检查版",$H1005="中医诊所"),IFERROR(W1005/同类汇总数据!H$7,0),IF(AND($G1005="检查版",$H1005="口腔诊所"),IFERROR(W1005/同类汇总数据!H$8,0),IF(AND($G1005="互联网版",$H1005="中西医诊所"),IFERROR(W1005/同类汇总数据!H$9,0),IF(AND($G1005="互联网版",$H1005="中医诊所"),IFERROR(W1005/同类汇总数据!H$10,0),IF(AND($G1005="互联网版",$H1005="口腔诊所"),IFERROR(W1005/同类汇总数据!H$11,0))))))))))</f>
        <v>0.352197625131414</v>
      </c>
      <c r="AJ1005" s="61">
        <f>IF(AND($G1005="正式版",$H1005="中西医诊所"),IFERROR(X1005/同类汇总数据!I$3,0),IF(AND($G1005="正式版",$H1005="中医诊所"),IFERROR(X1005/同类汇总数据!I$4,0),IF(AND($G1005="正式版",$H1005="口腔诊所"),IFERROR(X1005/同类汇总数据!I$5,0),IF(AND($G1005="检查版",$H1005="中西医诊所"),IFERROR(X1005/同类汇总数据!I$6,0),IF(AND($G1005="检查版",$H1005="中医诊所"),IFERROR(X1005/同类汇总数据!I$7,0),IF(AND($G1005="检查版",$H1005="口腔诊所"),IFERROR(X1005/同类汇总数据!I$8,0),IF(AND($G1005="互联网版",$H1005="中西医诊所"),IFERROR(X1005/同类汇总数据!I$9,0),IF(AND($G1005="互联网版",$H1005="中医诊所"),IFERROR(X1005/同类汇总数据!I$10,0),IF(AND($G1005="互联网版",$H1005="口腔诊所"),IFERROR(X1005/同类汇总数据!I$11,0))))))))))</f>
        <v>0.352443210893206</v>
      </c>
      <c r="AK1005" s="61">
        <f>IF(AND($G1005="正式版",$H1005="中西医诊所"),IFERROR(Y1005/同类汇总数据!J$3,0),IF(AND($G1005="正式版",$H1005="中医诊所"),IFERROR(Y1005/同类汇总数据!J$4,0),IF(AND($G1005="正式版",$H1005="口腔诊所"),IFERROR(Y1005/同类汇总数据!J$5,0),IF(AND($G1005="检查版",$H1005="中西医诊所"),IFERROR(Y1005/同类汇总数据!J$6,0),IF(AND($G1005="检查版",$H1005="中医诊所"),IFERROR(Y1005/同类汇总数据!J$7,0),IF(AND($G1005="检查版",$H1005="口腔诊所"),IFERROR(Y1005/同类汇总数据!J$8,0),IF(AND($G1005="互联网版",$H1005="中西医诊所"),IFERROR(Y1005/同类汇总数据!J$9,0),IF(AND($G1005="互联网版",$H1005="中医诊所"),IFERROR(Y1005/同类汇总数据!J$10,0),IF(AND($G1005="互联网版",$H1005="口腔诊所"),IFERROR(Y1005/同类汇总数据!J$11,0))))))))))</f>
        <v>0.323777870309645</v>
      </c>
      <c r="AL1005" s="62" t="str">
        <f ca="1" t="shared" si="287"/>
        <v>-</v>
      </c>
      <c r="AM1005" s="62" t="str">
        <f t="shared" si="288"/>
        <v>低于同行50%</v>
      </c>
      <c r="AN1005" s="5" t="str">
        <f t="shared" si="289"/>
        <v>低于同行50%</v>
      </c>
      <c r="AO1005" s="63">
        <f t="shared" si="281"/>
        <v>46103.3571363079</v>
      </c>
      <c r="AP1005" s="5" t="str">
        <f t="shared" si="282"/>
        <v/>
      </c>
      <c r="AQ1005" s="60">
        <v>45664.8461524306</v>
      </c>
    </row>
    <row r="1006" ht="17" spans="1:43">
      <c r="A1006" s="5">
        <f t="shared" si="290"/>
        <v>1003</v>
      </c>
      <c r="B1006" s="55" t="str">
        <f t="shared" si="284"/>
        <v>交易波动较大</v>
      </c>
      <c r="C1006" s="2" t="str">
        <f t="shared" si="285"/>
        <v/>
      </c>
      <c r="D1006" s="56" t="str">
        <f t="shared" si="286"/>
        <v>即将流失</v>
      </c>
      <c r="E1006" s="84" t="s">
        <v>2678</v>
      </c>
      <c r="F1006" s="58">
        <v>45665.7770723495</v>
      </c>
      <c r="G1006" s="59" t="s">
        <v>38</v>
      </c>
      <c r="H1006" s="59" t="s">
        <v>63</v>
      </c>
      <c r="I1006" s="59" t="s">
        <v>40</v>
      </c>
      <c r="J1006" s="59" t="s">
        <v>78</v>
      </c>
      <c r="K1006" s="59" t="s">
        <v>2679</v>
      </c>
      <c r="L1006" s="59"/>
      <c r="M1006" s="60">
        <v>46099.4355439815</v>
      </c>
      <c r="N1006" s="60">
        <v>46099.4410233333</v>
      </c>
      <c r="O1006" s="60">
        <v>46099.4404357176</v>
      </c>
      <c r="P1006" s="60">
        <v>45725.6331805324</v>
      </c>
      <c r="Q1006" s="60">
        <v>46096.4940683565</v>
      </c>
      <c r="R1006" s="59">
        <v>100</v>
      </c>
      <c r="S1006" s="59">
        <v>4520</v>
      </c>
      <c r="T1006" s="59">
        <v>13870</v>
      </c>
      <c r="U1006" s="59">
        <v>11520</v>
      </c>
      <c r="V1006" s="59">
        <v>1</v>
      </c>
      <c r="W1006" s="59">
        <v>20</v>
      </c>
      <c r="X1006" s="59">
        <v>34</v>
      </c>
      <c r="Y1006" s="59">
        <v>31</v>
      </c>
      <c r="Z1006" s="59">
        <v>548.5714285714</v>
      </c>
      <c r="AA1006" s="59">
        <v>0.0157303371</v>
      </c>
      <c r="AB1006" s="59">
        <v>-0.0918367347</v>
      </c>
      <c r="AC1006" s="59">
        <v>-0.3443938988</v>
      </c>
      <c r="AD1006" s="61">
        <f>IF(AND($G1006="正式版",$H1006="中西医诊所"),IFERROR(R1006/同类汇总数据!C$3,0),IF(AND($G1006="正式版",$H1006="中医诊所"),IFERROR(R1006/同类汇总数据!C$4,0),IF(AND($G1006="正式版",$H1006="口腔诊所"),IFERROR(R1006/同类汇总数据!C$5,0),IF(AND($G1006="检查版",$H1006="中西医诊所"),IFERROR(R1006/同类汇总数据!C$6,0),IF(AND($G1006="检查版",$H1006="中医诊所"),IFERROR(R1006/同类汇总数据!C$7,0),IF(AND($G1006="检查版",$H1006="口腔诊所"),IFERROR(R1006/同类汇总数据!C$8,0),IF(AND($G1006="互联网版",$H1006="中西医诊所"),IFERROR(R1006/同类汇总数据!C$9,0),IF(AND($G1006="互联网版",$H1006="中医诊所"),IFERROR(R1006/同类汇总数据!C$10,0),IF(AND($G1006="互联网版",$H1006="口腔诊所"),IFERROR(R1006/同类汇总数据!C$11,0))))))))))</f>
        <v>0.0100024565991903</v>
      </c>
      <c r="AE1006" s="61">
        <f>IF(AND($G1006="正式版",$H1006="中西医诊所"),IFERROR(S1006/同类汇总数据!D$3,0),IF(AND($G1006="正式版",$H1006="中医诊所"),IFERROR(S1006/同类汇总数据!D$4,0),IF(AND($G1006="正式版",$H1006="口腔诊所"),IFERROR(S1006/同类汇总数据!D$5,0),IF(AND($G1006="检查版",$H1006="中西医诊所"),IFERROR(S1006/同类汇总数据!D$6,0),IF(AND($G1006="检查版",$H1006="中医诊所"),IFERROR(S1006/同类汇总数据!D$7,0),IF(AND($G1006="检查版",$H1006="口腔诊所"),IFERROR(S1006/同类汇总数据!D$8,0),IF(AND($G1006="互联网版",$H1006="中西医诊所"),IFERROR(S1006/同类汇总数据!D$9,0),IF(AND($G1006="互联网版",$H1006="中医诊所"),IFERROR(S1006/同类汇总数据!D$10,0),IF(AND($G1006="互联网版",$H1006="口腔诊所"),IFERROR(S1006/同类汇总数据!D$11,0))))))))))</f>
        <v>0.104073555193713</v>
      </c>
      <c r="AF1006" s="61">
        <f>IF(AND($G1006="正式版",$H1006="中西医诊所"),IFERROR(T1006/同类汇总数据!E$3,0),IF(AND($G1006="正式版",$H1006="中医诊所"),IFERROR(T1006/同类汇总数据!E$4,0),IF(AND($G1006="正式版",$H1006="口腔诊所"),IFERROR(T1006/同类汇总数据!E$5,0),IF(AND($G1006="检查版",$H1006="中西医诊所"),IFERROR(T1006/同类汇总数据!E$6,0),IF(AND($G1006="检查版",$H1006="中医诊所"),IFERROR(T1006/同类汇总数据!E$7,0),IF(AND($G1006="检查版",$H1006="口腔诊所"),IFERROR(T1006/同类汇总数据!E$8,0),IF(AND($G1006="互联网版",$H1006="中西医诊所"),IFERROR(T1006/同类汇总数据!E$9,0),IF(AND($G1006="互联网版",$H1006="中医诊所"),IFERROR(T1006/同类汇总数据!E$10,0),IF(AND($G1006="互联网版",$H1006="口腔诊所"),IFERROR(T1006/同类汇总数据!E$11,0))))))))))</f>
        <v>0.125104899099495</v>
      </c>
      <c r="AG1006" s="61">
        <f>IF(AND($G1006="正式版",$H1006="中西医诊所"),IFERROR(U1006/同类汇总数据!F$3,0),IF(AND($G1006="正式版",$H1006="中医诊所"),IFERROR(U1006/同类汇总数据!F$4,0),IF(AND($G1006="正式版",$H1006="口腔诊所"),IFERROR(U1006/同类汇总数据!F$5,0),IF(AND($G1006="检查版",$H1006="中西医诊所"),IFERROR(U1006/同类汇总数据!F$6,0),IF(AND($G1006="检查版",$H1006="中医诊所"),IFERROR(U1006/同类汇总数据!F$7,0),IF(AND($G1006="检查版",$H1006="口腔诊所"),IFERROR(U1006/同类汇总数据!F$8,0),IF(AND($G1006="互联网版",$H1006="中西医诊所"),IFERROR(U1006/同类汇总数据!F$9,0),IF(AND($G1006="互联网版",$H1006="中医诊所"),IFERROR(U1006/同类汇总数据!F$10,0),IF(AND($G1006="互联网版",$H1006="口腔诊所"),IFERROR(U1006/同类汇总数据!F$11,0))))))))))</f>
        <v>0.115317628239422</v>
      </c>
      <c r="AH1006" s="61">
        <f>IF(AND($G1006="正式版",$H1006="中西医诊所"),IFERROR(V1006/同类汇总数据!G$3,0),IF(AND($G1006="正式版",$H1006="中医诊所"),IFERROR(V1006/同类汇总数据!G$4,0),IF(AND($G1006="正式版",$H1006="口腔诊所"),IFERROR(V1006/同类汇总数据!G$5,0),IF(AND($G1006="检查版",$H1006="中西医诊所"),IFERROR(V1006/同类汇总数据!G$6,0),IF(AND($G1006="检查版",$H1006="中医诊所"),IFERROR(V1006/同类汇总数据!G$7,0),IF(AND($G1006="检查版",$H1006="口腔诊所"),IFERROR(V1006/同类汇总数据!G$8,0),IF(AND($G1006="互联网版",$H1006="中西医诊所"),IFERROR(V1006/同类汇总数据!G$9,0),IF(AND($G1006="互联网版",$H1006="中医诊所"),IFERROR(V1006/同类汇总数据!G$10,0),IF(AND($G1006="互联网版",$H1006="口腔诊所"),IFERROR(V1006/同类汇总数据!G$11,0))))))))))</f>
        <v>0.074314081032074</v>
      </c>
      <c r="AI1006" s="61">
        <f>IF(AND($G1006="正式版",$H1006="中西医诊所"),IFERROR(W1006/同类汇总数据!H$3,0),IF(AND($G1006="正式版",$H1006="中医诊所"),IFERROR(W1006/同类汇总数据!H$4,0),IF(AND($G1006="正式版",$H1006="口腔诊所"),IFERROR(W1006/同类汇总数据!H$5,0),IF(AND($G1006="检查版",$H1006="中西医诊所"),IFERROR(W1006/同类汇总数据!H$6,0),IF(AND($G1006="检查版",$H1006="中医诊所"),IFERROR(W1006/同类汇总数据!H$7,0),IF(AND($G1006="检查版",$H1006="口腔诊所"),IFERROR(W1006/同类汇总数据!H$8,0),IF(AND($G1006="互联网版",$H1006="中西医诊所"),IFERROR(W1006/同类汇总数据!H$9,0),IF(AND($G1006="互联网版",$H1006="中医诊所"),IFERROR(W1006/同类汇总数据!H$10,0),IF(AND($G1006="互联网版",$H1006="口腔诊所"),IFERROR(W1006/同类汇总数据!H$11,0))))))))))</f>
        <v>0.352197625131414</v>
      </c>
      <c r="AJ1006" s="61">
        <f>IF(AND($G1006="正式版",$H1006="中西医诊所"),IFERROR(X1006/同类汇总数据!I$3,0),IF(AND($G1006="正式版",$H1006="中医诊所"),IFERROR(X1006/同类汇总数据!I$4,0),IF(AND($G1006="正式版",$H1006="口腔诊所"),IFERROR(X1006/同类汇总数据!I$5,0),IF(AND($G1006="检查版",$H1006="中西医诊所"),IFERROR(X1006/同类汇总数据!I$6,0),IF(AND($G1006="检查版",$H1006="中医诊所"),IFERROR(X1006/同类汇总数据!I$7,0),IF(AND($G1006="检查版",$H1006="口腔诊所"),IFERROR(X1006/同类汇总数据!I$8,0),IF(AND($G1006="互联网版",$H1006="中西医诊所"),IFERROR(X1006/同类汇总数据!I$9,0),IF(AND($G1006="互联网版",$H1006="中医诊所"),IFERROR(X1006/同类汇总数据!I$10,0),IF(AND($G1006="互联网版",$H1006="口腔诊所"),IFERROR(X1006/同类汇总数据!I$11,0))))))))))</f>
        <v>0.230443637891712</v>
      </c>
      <c r="AK1006" s="61">
        <f>IF(AND($G1006="正式版",$H1006="中西医诊所"),IFERROR(Y1006/同类汇总数据!J$3,0),IF(AND($G1006="正式版",$H1006="中医诊所"),IFERROR(Y1006/同类汇总数据!J$4,0),IF(AND($G1006="正式版",$H1006="口腔诊所"),IFERROR(Y1006/同类汇总数据!J$5,0),IF(AND($G1006="检查版",$H1006="中西医诊所"),IFERROR(Y1006/同类汇总数据!J$6,0),IF(AND($G1006="检查版",$H1006="中医诊所"),IFERROR(Y1006/同类汇总数据!J$7,0),IF(AND($G1006="检查版",$H1006="口腔诊所"),IFERROR(Y1006/同类汇总数据!J$8,0),IF(AND($G1006="互联网版",$H1006="中西医诊所"),IFERROR(Y1006/同类汇总数据!J$9,0),IF(AND($G1006="互联网版",$H1006="中医诊所"),IFERROR(Y1006/同类汇总数据!J$10,0),IF(AND($G1006="互联网版",$H1006="口腔诊所"),IFERROR(Y1006/同类汇总数据!J$11,0))))))))))</f>
        <v>0.233421255339511</v>
      </c>
      <c r="AL1006" s="62" t="str">
        <f ca="1" t="shared" si="287"/>
        <v>-</v>
      </c>
      <c r="AM1006" s="62" t="str">
        <f t="shared" si="288"/>
        <v>低于同行20%</v>
      </c>
      <c r="AN1006" s="5" t="str">
        <f t="shared" si="289"/>
        <v>低于同行50%</v>
      </c>
      <c r="AO1006" s="63">
        <f t="shared" si="281"/>
        <v>46099.4410233333</v>
      </c>
      <c r="AP1006" s="5" t="str">
        <f t="shared" si="282"/>
        <v/>
      </c>
      <c r="AQ1006" s="60">
        <v>45664.8516186111</v>
      </c>
    </row>
    <row r="1007" ht="17" spans="1:43">
      <c r="A1007" s="5">
        <f t="shared" ref="A1007:A1016" si="291">ROW()-3</f>
        <v>1004</v>
      </c>
      <c r="B1007" s="55" t="str">
        <f t="shared" si="284"/>
        <v>交易波动较大</v>
      </c>
      <c r="C1007" s="2" t="str">
        <f t="shared" si="285"/>
        <v/>
      </c>
      <c r="D1007" s="56" t="str">
        <f t="shared" si="286"/>
        <v>-</v>
      </c>
      <c r="E1007" s="84" t="s">
        <v>2680</v>
      </c>
      <c r="F1007" s="58">
        <v>45665.7802859954</v>
      </c>
      <c r="G1007" s="59" t="s">
        <v>38</v>
      </c>
      <c r="H1007" s="59" t="s">
        <v>63</v>
      </c>
      <c r="I1007" s="59" t="s">
        <v>40</v>
      </c>
      <c r="J1007" s="59" t="s">
        <v>78</v>
      </c>
      <c r="K1007" s="59" t="s">
        <v>2681</v>
      </c>
      <c r="L1007" s="59" t="s">
        <v>80</v>
      </c>
      <c r="M1007" s="60">
        <v>46104.3840625</v>
      </c>
      <c r="N1007" s="60">
        <v>46103.6922014815</v>
      </c>
      <c r="O1007" s="60">
        <v>46103.7000488194</v>
      </c>
      <c r="P1007" s="60">
        <v>46088.4954355093</v>
      </c>
      <c r="Q1007" s="60">
        <v>46103.6923017361</v>
      </c>
      <c r="R1007" s="59">
        <v>2400</v>
      </c>
      <c r="S1007" s="59">
        <v>14890</v>
      </c>
      <c r="T1007" s="59">
        <v>73620</v>
      </c>
      <c r="U1007" s="59">
        <v>60560</v>
      </c>
      <c r="V1007" s="59">
        <v>4</v>
      </c>
      <c r="W1007" s="59">
        <v>39</v>
      </c>
      <c r="X1007" s="59">
        <v>109</v>
      </c>
      <c r="Y1007" s="59">
        <v>89</v>
      </c>
      <c r="Z1007" s="85" t="s">
        <v>2682</v>
      </c>
      <c r="AA1007" s="59">
        <v>-0.126686217</v>
      </c>
      <c r="AB1007" s="59">
        <v>-0.5909309021</v>
      </c>
      <c r="AC1007" s="59">
        <v>2.2320099256</v>
      </c>
      <c r="AD1007" s="61">
        <f>IF(AND($G1007="正式版",$H1007="中西医诊所"),IFERROR(R1007/同类汇总数据!C$3,0),IF(AND($G1007="正式版",$H1007="中医诊所"),IFERROR(R1007/同类汇总数据!C$4,0),IF(AND($G1007="正式版",$H1007="口腔诊所"),IFERROR(R1007/同类汇总数据!C$5,0),IF(AND($G1007="检查版",$H1007="中西医诊所"),IFERROR(R1007/同类汇总数据!C$6,0),IF(AND($G1007="检查版",$H1007="中医诊所"),IFERROR(R1007/同类汇总数据!C$7,0),IF(AND($G1007="检查版",$H1007="口腔诊所"),IFERROR(R1007/同类汇总数据!C$8,0),IF(AND($G1007="互联网版",$H1007="中西医诊所"),IFERROR(R1007/同类汇总数据!C$9,0),IF(AND($G1007="互联网版",$H1007="中医诊所"),IFERROR(R1007/同类汇总数据!C$10,0),IF(AND($G1007="互联网版",$H1007="口腔诊所"),IFERROR(R1007/同类汇总数据!C$11,0))))))))))</f>
        <v>0.240058958380568</v>
      </c>
      <c r="AE1007" s="61">
        <f>IF(AND($G1007="正式版",$H1007="中西医诊所"),IFERROR(S1007/同类汇总数据!D$3,0),IF(AND($G1007="正式版",$H1007="中医诊所"),IFERROR(S1007/同类汇总数据!D$4,0),IF(AND($G1007="正式版",$H1007="口腔诊所"),IFERROR(S1007/同类汇总数据!D$5,0),IF(AND($G1007="检查版",$H1007="中西医诊所"),IFERROR(S1007/同类汇总数据!D$6,0),IF(AND($G1007="检查版",$H1007="中医诊所"),IFERROR(S1007/同类汇总数据!D$7,0),IF(AND($G1007="检查版",$H1007="口腔诊所"),IFERROR(S1007/同类汇总数据!D$8,0),IF(AND($G1007="互联网版",$H1007="中西医诊所"),IFERROR(S1007/同类汇总数据!D$9,0),IF(AND($G1007="互联网版",$H1007="中医诊所"),IFERROR(S1007/同类汇总数据!D$10,0),IF(AND($G1007="互联网版",$H1007="口腔诊所"),IFERROR(S1007/同类汇总数据!D$11,0))))))))))</f>
        <v>0.342844078945662</v>
      </c>
      <c r="AF1007" s="61">
        <f>IF(AND($G1007="正式版",$H1007="中西医诊所"),IFERROR(T1007/同类汇总数据!E$3,0),IF(AND($G1007="正式版",$H1007="中医诊所"),IFERROR(T1007/同类汇总数据!E$4,0),IF(AND($G1007="正式版",$H1007="口腔诊所"),IFERROR(T1007/同类汇总数据!E$5,0),IF(AND($G1007="检查版",$H1007="中西医诊所"),IFERROR(T1007/同类汇总数据!E$6,0),IF(AND($G1007="检查版",$H1007="中医诊所"),IFERROR(T1007/同类汇总数据!E$7,0),IF(AND($G1007="检查版",$H1007="口腔诊所"),IFERROR(T1007/同类汇总数据!E$8,0),IF(AND($G1007="互联网版",$H1007="中西医诊所"),IFERROR(T1007/同类汇总数据!E$9,0),IF(AND($G1007="互联网版",$H1007="中医诊所"),IFERROR(T1007/同类汇总数据!E$10,0),IF(AND($G1007="互联网版",$H1007="口腔诊所"),IFERROR(T1007/同类汇总数据!E$11,0))))))))))</f>
        <v>0.664039125573529</v>
      </c>
      <c r="AG1007" s="61">
        <f>IF(AND($G1007="正式版",$H1007="中西医诊所"),IFERROR(U1007/同类汇总数据!F$3,0),IF(AND($G1007="正式版",$H1007="中医诊所"),IFERROR(U1007/同类汇总数据!F$4,0),IF(AND($G1007="正式版",$H1007="口腔诊所"),IFERROR(U1007/同类汇总数据!F$5,0),IF(AND($G1007="检查版",$H1007="中西医诊所"),IFERROR(U1007/同类汇总数据!F$6,0),IF(AND($G1007="检查版",$H1007="中医诊所"),IFERROR(U1007/同类汇总数据!F$7,0),IF(AND($G1007="检查版",$H1007="口腔诊所"),IFERROR(U1007/同类汇总数据!F$8,0),IF(AND($G1007="互联网版",$H1007="中西医诊所"),IFERROR(U1007/同类汇总数据!F$9,0),IF(AND($G1007="互联网版",$H1007="中医诊所"),IFERROR(U1007/同类汇总数据!F$10,0),IF(AND($G1007="互联网版",$H1007="口腔诊所"),IFERROR(U1007/同类汇总数据!F$11,0))))))))))</f>
        <v>0.60621836511974</v>
      </c>
      <c r="AH1007" s="61">
        <f>IF(AND($G1007="正式版",$H1007="中西医诊所"),IFERROR(V1007/同类汇总数据!G$3,0),IF(AND($G1007="正式版",$H1007="中医诊所"),IFERROR(V1007/同类汇总数据!G$4,0),IF(AND($G1007="正式版",$H1007="口腔诊所"),IFERROR(V1007/同类汇总数据!G$5,0),IF(AND($G1007="检查版",$H1007="中西医诊所"),IFERROR(V1007/同类汇总数据!G$6,0),IF(AND($G1007="检查版",$H1007="中医诊所"),IFERROR(V1007/同类汇总数据!G$7,0),IF(AND($G1007="检查版",$H1007="口腔诊所"),IFERROR(V1007/同类汇总数据!G$8,0),IF(AND($G1007="互联网版",$H1007="中西医诊所"),IFERROR(V1007/同类汇总数据!G$9,0),IF(AND($G1007="互联网版",$H1007="中医诊所"),IFERROR(V1007/同类汇总数据!G$10,0),IF(AND($G1007="互联网版",$H1007="口腔诊所"),IFERROR(V1007/同类汇总数据!G$11,0))))))))))</f>
        <v>0.297256324128296</v>
      </c>
      <c r="AI1007" s="61">
        <f>IF(AND($G1007="正式版",$H1007="中西医诊所"),IFERROR(W1007/同类汇总数据!H$3,0),IF(AND($G1007="正式版",$H1007="中医诊所"),IFERROR(W1007/同类汇总数据!H$4,0),IF(AND($G1007="正式版",$H1007="口腔诊所"),IFERROR(W1007/同类汇总数据!H$5,0),IF(AND($G1007="检查版",$H1007="中西医诊所"),IFERROR(W1007/同类汇总数据!H$6,0),IF(AND($G1007="检查版",$H1007="中医诊所"),IFERROR(W1007/同类汇总数据!H$7,0),IF(AND($G1007="检查版",$H1007="口腔诊所"),IFERROR(W1007/同类汇总数据!H$8,0),IF(AND($G1007="互联网版",$H1007="中西医诊所"),IFERROR(W1007/同类汇总数据!H$9,0),IF(AND($G1007="互联网版",$H1007="中医诊所"),IFERROR(W1007/同类汇总数据!H$10,0),IF(AND($G1007="互联网版",$H1007="口腔诊所"),IFERROR(W1007/同类汇总数据!H$11,0))))))))))</f>
        <v>0.686785369006257</v>
      </c>
      <c r="AJ1007" s="61">
        <f>IF(AND($G1007="正式版",$H1007="中西医诊所"),IFERROR(X1007/同类汇总数据!I$3,0),IF(AND($G1007="正式版",$H1007="中医诊所"),IFERROR(X1007/同类汇总数据!I$4,0),IF(AND($G1007="正式版",$H1007="口腔诊所"),IFERROR(X1007/同类汇总数据!I$5,0),IF(AND($G1007="检查版",$H1007="中西医诊所"),IFERROR(X1007/同类汇总数据!I$6,0),IF(AND($G1007="检查版",$H1007="中医诊所"),IFERROR(X1007/同类汇总数据!I$7,0),IF(AND($G1007="检查版",$H1007="口腔诊所"),IFERROR(X1007/同类汇总数据!I$8,0),IF(AND($G1007="互联网版",$H1007="中西医诊所"),IFERROR(X1007/同类汇总数据!I$9,0),IF(AND($G1007="互联网版",$H1007="中医诊所"),IFERROR(X1007/同类汇总数据!I$10,0),IF(AND($G1007="互联网版",$H1007="口腔诊所"),IFERROR(X1007/同类汇总数据!I$11,0))))))))))</f>
        <v>0.738775192064606</v>
      </c>
      <c r="AK1007" s="61">
        <f>IF(AND($G1007="正式版",$H1007="中西医诊所"),IFERROR(Y1007/同类汇总数据!J$3,0),IF(AND($G1007="正式版",$H1007="中医诊所"),IFERROR(Y1007/同类汇总数据!J$4,0),IF(AND($G1007="正式版",$H1007="口腔诊所"),IFERROR(Y1007/同类汇总数据!J$5,0),IF(AND($G1007="检查版",$H1007="中西医诊所"),IFERROR(Y1007/同类汇总数据!J$6,0),IF(AND($G1007="检查版",$H1007="中医诊所"),IFERROR(Y1007/同类汇总数据!J$7,0),IF(AND($G1007="检查版",$H1007="口腔诊所"),IFERROR(Y1007/同类汇总数据!J$8,0),IF(AND($G1007="互联网版",$H1007="中西医诊所"),IFERROR(Y1007/同类汇总数据!J$9,0),IF(AND($G1007="互联网版",$H1007="中医诊所"),IFERROR(Y1007/同类汇总数据!J$10,0),IF(AND($G1007="互联网版",$H1007="口腔诊所"),IFERROR(Y1007/同类汇总数据!J$11,0))))))))))</f>
        <v>0.670144894361823</v>
      </c>
      <c r="AL1007" s="62" t="str">
        <f ca="1" t="shared" si="287"/>
        <v>-</v>
      </c>
      <c r="AM1007" s="62" t="str">
        <f t="shared" si="288"/>
        <v>低于同行50%</v>
      </c>
      <c r="AN1007" s="5" t="str">
        <f t="shared" si="289"/>
        <v/>
      </c>
      <c r="AO1007" s="63">
        <f t="shared" si="281"/>
        <v>46104.3840625</v>
      </c>
      <c r="AP1007" s="5" t="str">
        <f t="shared" si="282"/>
        <v/>
      </c>
      <c r="AQ1007" s="60">
        <v>45664.8534078472</v>
      </c>
    </row>
    <row r="1008" ht="17" spans="1:43">
      <c r="A1008" s="5">
        <f t="shared" si="291"/>
        <v>1005</v>
      </c>
      <c r="B1008" s="55" t="str">
        <f t="shared" si="284"/>
        <v>连续三月交易上升</v>
      </c>
      <c r="C1008" s="2" t="str">
        <f t="shared" si="285"/>
        <v/>
      </c>
      <c r="D1008" s="56" t="str">
        <f t="shared" si="286"/>
        <v>-</v>
      </c>
      <c r="E1008" s="84" t="s">
        <v>2683</v>
      </c>
      <c r="F1008" s="58">
        <v>45665.7820242593</v>
      </c>
      <c r="G1008" s="59" t="s">
        <v>38</v>
      </c>
      <c r="H1008" s="59" t="s">
        <v>63</v>
      </c>
      <c r="I1008" s="59" t="s">
        <v>40</v>
      </c>
      <c r="J1008" s="59" t="s">
        <v>78</v>
      </c>
      <c r="K1008" s="59" t="s">
        <v>2684</v>
      </c>
      <c r="L1008" s="59" t="s">
        <v>80</v>
      </c>
      <c r="M1008" s="60">
        <v>46102.3971643519</v>
      </c>
      <c r="N1008" s="60">
        <v>46102.5666036574</v>
      </c>
      <c r="O1008" s="60">
        <v>45720.413569375</v>
      </c>
      <c r="P1008" s="60">
        <v>45666.6440930903</v>
      </c>
      <c r="Q1008" s="60">
        <v>46005.4986289236</v>
      </c>
      <c r="R1008" s="59">
        <v>5830</v>
      </c>
      <c r="S1008" s="59">
        <v>24944</v>
      </c>
      <c r="T1008" s="59">
        <v>49973.66</v>
      </c>
      <c r="U1008" s="59">
        <v>47073.66</v>
      </c>
      <c r="V1008" s="59">
        <v>7</v>
      </c>
      <c r="W1008" s="59">
        <v>29</v>
      </c>
      <c r="X1008" s="59">
        <v>97</v>
      </c>
      <c r="Y1008" s="59">
        <v>89</v>
      </c>
      <c r="Z1008" s="59">
        <v>825.8536842105</v>
      </c>
      <c r="AA1008" s="59">
        <v>1.337769447</v>
      </c>
      <c r="AB1008" s="59">
        <v>-0.2569461951</v>
      </c>
      <c r="AC1008" s="59">
        <v>-0.0383297616</v>
      </c>
      <c r="AD1008" s="61">
        <f>IF(AND($G1008="正式版",$H1008="中西医诊所"),IFERROR(R1008/同类汇总数据!C$3,0),IF(AND($G1008="正式版",$H1008="中医诊所"),IFERROR(R1008/同类汇总数据!C$4,0),IF(AND($G1008="正式版",$H1008="口腔诊所"),IFERROR(R1008/同类汇总数据!C$5,0),IF(AND($G1008="检查版",$H1008="中西医诊所"),IFERROR(R1008/同类汇总数据!C$6,0),IF(AND($G1008="检查版",$H1008="中医诊所"),IFERROR(R1008/同类汇总数据!C$7,0),IF(AND($G1008="检查版",$H1008="口腔诊所"),IFERROR(R1008/同类汇总数据!C$8,0),IF(AND($G1008="互联网版",$H1008="中西医诊所"),IFERROR(R1008/同类汇总数据!C$9,0),IF(AND($G1008="互联网版",$H1008="中医诊所"),IFERROR(R1008/同类汇总数据!C$10,0),IF(AND($G1008="互联网版",$H1008="口腔诊所"),IFERROR(R1008/同类汇总数据!C$11,0))))))))))</f>
        <v>0.583143219732797</v>
      </c>
      <c r="AE1008" s="61">
        <f>IF(AND($G1008="正式版",$H1008="中西医诊所"),IFERROR(S1008/同类汇总数据!D$3,0),IF(AND($G1008="正式版",$H1008="中医诊所"),IFERROR(S1008/同类汇总数据!D$4,0),IF(AND($G1008="正式版",$H1008="口腔诊所"),IFERROR(S1008/同类汇总数据!D$5,0),IF(AND($G1008="检查版",$H1008="中西医诊所"),IFERROR(S1008/同类汇总数据!D$6,0),IF(AND($G1008="检查版",$H1008="中医诊所"),IFERROR(S1008/同类汇总数据!D$7,0),IF(AND($G1008="检查版",$H1008="口腔诊所"),IFERROR(S1008/同类汇总数据!D$8,0),IF(AND($G1008="互联网版",$H1008="中西医诊所"),IFERROR(S1008/同类汇总数据!D$9,0),IF(AND($G1008="互联网版",$H1008="中医诊所"),IFERROR(S1008/同类汇总数据!D$10,0),IF(AND($G1008="互联网版",$H1008="口腔诊所"),IFERROR(S1008/同类汇总数据!D$11,0))))))))))</f>
        <v>0.574338663883182</v>
      </c>
      <c r="AF1008" s="61">
        <f>IF(AND($G1008="正式版",$H1008="中西医诊所"),IFERROR(T1008/同类汇总数据!E$3,0),IF(AND($G1008="正式版",$H1008="中医诊所"),IFERROR(T1008/同类汇总数据!E$4,0),IF(AND($G1008="正式版",$H1008="口腔诊所"),IFERROR(T1008/同类汇总数据!E$5,0),IF(AND($G1008="检查版",$H1008="中西医诊所"),IFERROR(T1008/同类汇总数据!E$6,0),IF(AND($G1008="检查版",$H1008="中医诊所"),IFERROR(T1008/同类汇总数据!E$7,0),IF(AND($G1008="检查版",$H1008="口腔诊所"),IFERROR(T1008/同类汇总数据!E$8,0),IF(AND($G1008="互联网版",$H1008="中西医诊所"),IFERROR(T1008/同类汇总数据!E$9,0),IF(AND($G1008="互联网版",$H1008="中医诊所"),IFERROR(T1008/同类汇总数据!E$10,0),IF(AND($G1008="互联网版",$H1008="口腔诊所"),IFERROR(T1008/同类汇总数据!E$11,0))))))))))</f>
        <v>0.450753402446466</v>
      </c>
      <c r="AG1008" s="61">
        <f>IF(AND($G1008="正式版",$H1008="中西医诊所"),IFERROR(U1008/同类汇总数据!F$3,0),IF(AND($G1008="正式版",$H1008="中医诊所"),IFERROR(U1008/同类汇总数据!F$4,0),IF(AND($G1008="正式版",$H1008="口腔诊所"),IFERROR(U1008/同类汇总数据!F$5,0),IF(AND($G1008="检查版",$H1008="中西医诊所"),IFERROR(U1008/同类汇总数据!F$6,0),IF(AND($G1008="检查版",$H1008="中医诊所"),IFERROR(U1008/同类汇总数据!F$7,0),IF(AND($G1008="检查版",$H1008="口腔诊所"),IFERROR(U1008/同类汇总数据!F$8,0),IF(AND($G1008="互联网版",$H1008="中西医诊所"),IFERROR(U1008/同类汇总数据!F$9,0),IF(AND($G1008="互联网版",$H1008="中医诊所"),IFERROR(U1008/同类汇总数据!F$10,0),IF(AND($G1008="互联网版",$H1008="口腔诊所"),IFERROR(U1008/同类汇总数据!F$11,0))))))))))</f>
        <v>0.471217259005986</v>
      </c>
      <c r="AH1008" s="61">
        <f>IF(AND($G1008="正式版",$H1008="中西医诊所"),IFERROR(V1008/同类汇总数据!G$3,0),IF(AND($G1008="正式版",$H1008="中医诊所"),IFERROR(V1008/同类汇总数据!G$4,0),IF(AND($G1008="正式版",$H1008="口腔诊所"),IFERROR(V1008/同类汇总数据!G$5,0),IF(AND($G1008="检查版",$H1008="中西医诊所"),IFERROR(V1008/同类汇总数据!G$6,0),IF(AND($G1008="检查版",$H1008="中医诊所"),IFERROR(V1008/同类汇总数据!G$7,0),IF(AND($G1008="检查版",$H1008="口腔诊所"),IFERROR(V1008/同类汇总数据!G$8,0),IF(AND($G1008="互联网版",$H1008="中西医诊所"),IFERROR(V1008/同类汇总数据!G$9,0),IF(AND($G1008="互联网版",$H1008="中医诊所"),IFERROR(V1008/同类汇总数据!G$10,0),IF(AND($G1008="互联网版",$H1008="口腔诊所"),IFERROR(V1008/同类汇总数据!G$11,0))))))))))</f>
        <v>0.520198567224518</v>
      </c>
      <c r="AI1008" s="61">
        <f>IF(AND($G1008="正式版",$H1008="中西医诊所"),IFERROR(W1008/同类汇总数据!H$3,0),IF(AND($G1008="正式版",$H1008="中医诊所"),IFERROR(W1008/同类汇总数据!H$4,0),IF(AND($G1008="正式版",$H1008="口腔诊所"),IFERROR(W1008/同类汇总数据!H$5,0),IF(AND($G1008="检查版",$H1008="中西医诊所"),IFERROR(W1008/同类汇总数据!H$6,0),IF(AND($G1008="检查版",$H1008="中医诊所"),IFERROR(W1008/同类汇总数据!H$7,0),IF(AND($G1008="检查版",$H1008="口腔诊所"),IFERROR(W1008/同类汇总数据!H$8,0),IF(AND($G1008="互联网版",$H1008="中西医诊所"),IFERROR(W1008/同类汇总数据!H$9,0),IF(AND($G1008="互联网版",$H1008="中医诊所"),IFERROR(W1008/同类汇总数据!H$10,0),IF(AND($G1008="互联网版",$H1008="口腔诊所"),IFERROR(W1008/同类汇总数据!H$11,0))))))))))</f>
        <v>0.51068655644055</v>
      </c>
      <c r="AJ1008" s="61">
        <f>IF(AND($G1008="正式版",$H1008="中西医诊所"),IFERROR(X1008/同类汇总数据!I$3,0),IF(AND($G1008="正式版",$H1008="中医诊所"),IFERROR(X1008/同类汇总数据!I$4,0),IF(AND($G1008="正式版",$H1008="口腔诊所"),IFERROR(X1008/同类汇总数据!I$5,0),IF(AND($G1008="检查版",$H1008="中西医诊所"),IFERROR(X1008/同类汇总数据!I$6,0),IF(AND($G1008="检查版",$H1008="中医诊所"),IFERROR(X1008/同类汇总数据!I$7,0),IF(AND($G1008="检查版",$H1008="口腔诊所"),IFERROR(X1008/同类汇总数据!I$8,0),IF(AND($G1008="互联网版",$H1008="中西医诊所"),IFERROR(X1008/同类汇总数据!I$9,0),IF(AND($G1008="互联网版",$H1008="中医诊所"),IFERROR(X1008/同类汇总数据!I$10,0),IF(AND($G1008="互联网版",$H1008="口腔诊所"),IFERROR(X1008/同类汇总数据!I$11,0))))))))))</f>
        <v>0.657442143396943</v>
      </c>
      <c r="AK1008" s="61">
        <f>IF(AND($G1008="正式版",$H1008="中西医诊所"),IFERROR(Y1008/同类汇总数据!J$3,0),IF(AND($G1008="正式版",$H1008="中医诊所"),IFERROR(Y1008/同类汇总数据!J$4,0),IF(AND($G1008="正式版",$H1008="口腔诊所"),IFERROR(Y1008/同类汇总数据!J$5,0),IF(AND($G1008="检查版",$H1008="中西医诊所"),IFERROR(Y1008/同类汇总数据!J$6,0),IF(AND($G1008="检查版",$H1008="中医诊所"),IFERROR(Y1008/同类汇总数据!J$7,0),IF(AND($G1008="检查版",$H1008="口腔诊所"),IFERROR(Y1008/同类汇总数据!J$8,0),IF(AND($G1008="互联网版",$H1008="中西医诊所"),IFERROR(Y1008/同类汇总数据!J$9,0),IF(AND($G1008="互联网版",$H1008="中医诊所"),IFERROR(Y1008/同类汇总数据!J$10,0),IF(AND($G1008="互联网版",$H1008="口腔诊所"),IFERROR(Y1008/同类汇总数据!J$11,0))))))))))</f>
        <v>0.670144894361823</v>
      </c>
      <c r="AL1008" s="62" t="str">
        <f ca="1" t="shared" si="287"/>
        <v>-</v>
      </c>
      <c r="AM1008" s="62" t="str">
        <f t="shared" si="288"/>
        <v/>
      </c>
      <c r="AN1008" s="5" t="str">
        <f t="shared" si="289"/>
        <v/>
      </c>
      <c r="AO1008" s="63">
        <f t="shared" si="281"/>
        <v>46102.5666036574</v>
      </c>
      <c r="AP1008" s="5" t="str">
        <f t="shared" si="282"/>
        <v/>
      </c>
      <c r="AQ1008" s="60">
        <v>45665.7714097338</v>
      </c>
    </row>
    <row r="1009" ht="17" spans="1:43">
      <c r="A1009" s="5">
        <f t="shared" si="291"/>
        <v>1006</v>
      </c>
      <c r="B1009" s="55" t="str">
        <f t="shared" si="284"/>
        <v>交易波动较大</v>
      </c>
      <c r="C1009" s="2" t="str">
        <f t="shared" si="285"/>
        <v/>
      </c>
      <c r="D1009" s="56" t="str">
        <f t="shared" si="286"/>
        <v>-</v>
      </c>
      <c r="E1009" s="84" t="s">
        <v>2685</v>
      </c>
      <c r="F1009" s="58">
        <v>45666.8047239468</v>
      </c>
      <c r="G1009" s="59" t="s">
        <v>38</v>
      </c>
      <c r="H1009" s="59" t="s">
        <v>39</v>
      </c>
      <c r="I1009" s="59" t="s">
        <v>40</v>
      </c>
      <c r="J1009" s="59" t="s">
        <v>899</v>
      </c>
      <c r="K1009" s="59" t="s">
        <v>2686</v>
      </c>
      <c r="L1009" s="59" t="s">
        <v>2687</v>
      </c>
      <c r="M1009" s="60">
        <v>46104.3354398148</v>
      </c>
      <c r="N1009" s="60">
        <v>46104.4000367477</v>
      </c>
      <c r="O1009" s="60">
        <v>46104.3986388657</v>
      </c>
      <c r="P1009" s="60">
        <v>46102.6436528935</v>
      </c>
      <c r="Q1009" s="60">
        <v>46104.4000592014</v>
      </c>
      <c r="R1009" s="59">
        <v>22816.39</v>
      </c>
      <c r="S1009" s="59">
        <v>88707.15</v>
      </c>
      <c r="T1009" s="59">
        <v>271990.53</v>
      </c>
      <c r="U1009" s="59">
        <v>237095.35</v>
      </c>
      <c r="V1009" s="59">
        <v>282</v>
      </c>
      <c r="W1009" s="59">
        <v>1041</v>
      </c>
      <c r="X1009" s="59">
        <v>3223</v>
      </c>
      <c r="Y1009" s="59">
        <v>2838</v>
      </c>
      <c r="Z1009" s="59">
        <v>143.3466444982</v>
      </c>
      <c r="AA1009" s="59">
        <v>0.1227057737</v>
      </c>
      <c r="AB1009" s="59">
        <v>-0.2422477102</v>
      </c>
      <c r="AC1009" s="59">
        <v>-0.1615053901</v>
      </c>
      <c r="AD1009" s="61">
        <f>IF(AND($G1009="正式版",$H1009="中西医诊所"),IFERROR(R1009/同类汇总数据!C$3,0),IF(AND($G1009="正式版",$H1009="中医诊所"),IFERROR(R1009/同类汇总数据!C$4,0),IF(AND($G1009="正式版",$H1009="口腔诊所"),IFERROR(R1009/同类汇总数据!C$5,0),IF(AND($G1009="检查版",$H1009="中西医诊所"),IFERROR(R1009/同类汇总数据!C$6,0),IF(AND($G1009="检查版",$H1009="中医诊所"),IFERROR(R1009/同类汇总数据!C$7,0),IF(AND($G1009="检查版",$H1009="口腔诊所"),IFERROR(R1009/同类汇总数据!C$8,0),IF(AND($G1009="互联网版",$H1009="中西医诊所"),IFERROR(R1009/同类汇总数据!C$9,0),IF(AND($G1009="互联网版",$H1009="中医诊所"),IFERROR(R1009/同类汇总数据!C$10,0),IF(AND($G1009="互联网版",$H1009="口腔诊所"),IFERROR(R1009/同类汇总数据!C$11,0))))))))))</f>
        <v>2.49311716284378</v>
      </c>
      <c r="AE1009" s="61">
        <f>IF(AND($G1009="正式版",$H1009="中西医诊所"),IFERROR(S1009/同类汇总数据!D$3,0),IF(AND($G1009="正式版",$H1009="中医诊所"),IFERROR(S1009/同类汇总数据!D$4,0),IF(AND($G1009="正式版",$H1009="口腔诊所"),IFERROR(S1009/同类汇总数据!D$5,0),IF(AND($G1009="检查版",$H1009="中西医诊所"),IFERROR(S1009/同类汇总数据!D$6,0),IF(AND($G1009="检查版",$H1009="中医诊所"),IFERROR(S1009/同类汇总数据!D$7,0),IF(AND($G1009="检查版",$H1009="口腔诊所"),IFERROR(S1009/同类汇总数据!D$8,0),IF(AND($G1009="互联网版",$H1009="中西医诊所"),IFERROR(S1009/同类汇总数据!D$9,0),IF(AND($G1009="互联网版",$H1009="中医诊所"),IFERROR(S1009/同类汇总数据!D$10,0),IF(AND($G1009="互联网版",$H1009="口腔诊所"),IFERROR(S1009/同类汇总数据!D$11,0))))))))))</f>
        <v>2.43141838075823</v>
      </c>
      <c r="AF1009" s="61">
        <f>IF(AND($G1009="正式版",$H1009="中西医诊所"),IFERROR(T1009/同类汇总数据!E$3,0),IF(AND($G1009="正式版",$H1009="中医诊所"),IFERROR(T1009/同类汇总数据!E$4,0),IF(AND($G1009="正式版",$H1009="口腔诊所"),IFERROR(T1009/同类汇总数据!E$5,0),IF(AND($G1009="检查版",$H1009="中西医诊所"),IFERROR(T1009/同类汇总数据!E$6,0),IF(AND($G1009="检查版",$H1009="中医诊所"),IFERROR(T1009/同类汇总数据!E$7,0),IF(AND($G1009="检查版",$H1009="口腔诊所"),IFERROR(T1009/同类汇总数据!E$8,0),IF(AND($G1009="互联网版",$H1009="中西医诊所"),IFERROR(T1009/同类汇总数据!E$9,0),IF(AND($G1009="互联网版",$H1009="中医诊所"),IFERROR(T1009/同类汇总数据!E$10,0),IF(AND($G1009="互联网版",$H1009="口腔诊所"),IFERROR(T1009/同类汇总数据!E$11,0))))))))))</f>
        <v>2.49266852259891</v>
      </c>
      <c r="AG1009" s="61">
        <f>IF(AND($G1009="正式版",$H1009="中西医诊所"),IFERROR(U1009/同类汇总数据!F$3,0),IF(AND($G1009="正式版",$H1009="中医诊所"),IFERROR(U1009/同类汇总数据!F$4,0),IF(AND($G1009="正式版",$H1009="口腔诊所"),IFERROR(U1009/同类汇总数据!F$5,0),IF(AND($G1009="检查版",$H1009="中西医诊所"),IFERROR(U1009/同类汇总数据!F$6,0),IF(AND($G1009="检查版",$H1009="中医诊所"),IFERROR(U1009/同类汇总数据!F$7,0),IF(AND($G1009="检查版",$H1009="口腔诊所"),IFERROR(U1009/同类汇总数据!F$8,0),IF(AND($G1009="互联网版",$H1009="中西医诊所"),IFERROR(U1009/同类汇总数据!F$9,0),IF(AND($G1009="互联网版",$H1009="中医诊所"),IFERROR(U1009/同类汇总数据!F$10,0),IF(AND($G1009="互联网版",$H1009="口腔诊所"),IFERROR(U1009/同类汇总数据!F$11,0))))))))))</f>
        <v>2.47172112293916</v>
      </c>
      <c r="AH1009" s="61">
        <f>IF(AND($G1009="正式版",$H1009="中西医诊所"),IFERROR(V1009/同类汇总数据!G$3,0),IF(AND($G1009="正式版",$H1009="中医诊所"),IFERROR(V1009/同类汇总数据!G$4,0),IF(AND($G1009="正式版",$H1009="口腔诊所"),IFERROR(V1009/同类汇总数据!G$5,0),IF(AND($G1009="检查版",$H1009="中西医诊所"),IFERROR(V1009/同类汇总数据!G$6,0),IF(AND($G1009="检查版",$H1009="中医诊所"),IFERROR(V1009/同类汇总数据!G$7,0),IF(AND($G1009="检查版",$H1009="口腔诊所"),IFERROR(V1009/同类汇总数据!G$8,0),IF(AND($G1009="互联网版",$H1009="中西医诊所"),IFERROR(V1009/同类汇总数据!G$9,0),IF(AND($G1009="互联网版",$H1009="中医诊所"),IFERROR(V1009/同类汇总数据!G$10,0),IF(AND($G1009="互联网版",$H1009="口腔诊所"),IFERROR(V1009/同类汇总数据!G$11,0))))))))))</f>
        <v>2.97464902833406</v>
      </c>
      <c r="AI1009" s="61">
        <f>IF(AND($G1009="正式版",$H1009="中西医诊所"),IFERROR(W1009/同类汇总数据!H$3,0),IF(AND($G1009="正式版",$H1009="中医诊所"),IFERROR(W1009/同类汇总数据!H$4,0),IF(AND($G1009="正式版",$H1009="口腔诊所"),IFERROR(W1009/同类汇总数据!H$5,0),IF(AND($G1009="检查版",$H1009="中西医诊所"),IFERROR(W1009/同类汇总数据!H$6,0),IF(AND($G1009="检查版",$H1009="中医诊所"),IFERROR(W1009/同类汇总数据!H$7,0),IF(AND($G1009="检查版",$H1009="口腔诊所"),IFERROR(W1009/同类汇总数据!H$8,0),IF(AND($G1009="互联网版",$H1009="中西医诊所"),IFERROR(W1009/同类汇总数据!H$9,0),IF(AND($G1009="互联网版",$H1009="中医诊所"),IFERROR(W1009/同类汇总数据!H$10,0),IF(AND($G1009="互联网版",$H1009="口腔诊所"),IFERROR(W1009/同类汇总数据!H$11,0))))))))))</f>
        <v>2.84713743714965</v>
      </c>
      <c r="AJ1009" s="61">
        <f>IF(AND($G1009="正式版",$H1009="中西医诊所"),IFERROR(X1009/同类汇总数据!I$3,0),IF(AND($G1009="正式版",$H1009="中医诊所"),IFERROR(X1009/同类汇总数据!I$4,0),IF(AND($G1009="正式版",$H1009="口腔诊所"),IFERROR(X1009/同类汇总数据!I$5,0),IF(AND($G1009="检查版",$H1009="中西医诊所"),IFERROR(X1009/同类汇总数据!I$6,0),IF(AND($G1009="检查版",$H1009="中医诊所"),IFERROR(X1009/同类汇总数据!I$7,0),IF(AND($G1009="检查版",$H1009="口腔诊所"),IFERROR(X1009/同类汇总数据!I$8,0),IF(AND($G1009="互联网版",$H1009="中西医诊所"),IFERROR(X1009/同类汇总数据!I$9,0),IF(AND($G1009="互联网版",$H1009="中医诊所"),IFERROR(X1009/同类汇总数据!I$10,0),IF(AND($G1009="互联网版",$H1009="口腔诊所"),IFERROR(X1009/同类汇总数据!I$11,0))))))))))</f>
        <v>2.84991757521974</v>
      </c>
      <c r="AK1009" s="61">
        <f>IF(AND($G1009="正式版",$H1009="中西医诊所"),IFERROR(Y1009/同类汇总数据!J$3,0),IF(AND($G1009="正式版",$H1009="中医诊所"),IFERROR(Y1009/同类汇总数据!J$4,0),IF(AND($G1009="正式版",$H1009="口腔诊所"),IFERROR(Y1009/同类汇总数据!J$5,0),IF(AND($G1009="检查版",$H1009="中西医诊所"),IFERROR(Y1009/同类汇总数据!J$6,0),IF(AND($G1009="检查版",$H1009="中医诊所"),IFERROR(Y1009/同类汇总数据!J$7,0),IF(AND($G1009="检查版",$H1009="口腔诊所"),IFERROR(Y1009/同类汇总数据!J$8,0),IF(AND($G1009="互联网版",$H1009="中西医诊所"),IFERROR(Y1009/同类汇总数据!J$9,0),IF(AND($G1009="互联网版",$H1009="中医诊所"),IFERROR(Y1009/同类汇总数据!J$10,0),IF(AND($G1009="互联网版",$H1009="口腔诊所"),IFERROR(Y1009/同类汇总数据!J$11,0))))))))))</f>
        <v>2.83578128472283</v>
      </c>
      <c r="AL1009" s="62" t="str">
        <f ca="1" t="shared" si="287"/>
        <v>-</v>
      </c>
      <c r="AM1009" s="62" t="str">
        <f t="shared" si="288"/>
        <v>高于同行100%</v>
      </c>
      <c r="AN1009" s="5" t="str">
        <f t="shared" si="289"/>
        <v>高于同行100%</v>
      </c>
      <c r="AO1009" s="63">
        <f t="shared" si="281"/>
        <v>46104.4000592014</v>
      </c>
      <c r="AP1009" s="5" t="str">
        <f t="shared" si="282"/>
        <v/>
      </c>
      <c r="AQ1009" s="60">
        <v>45665.7730545602</v>
      </c>
    </row>
    <row r="1010" ht="17" spans="1:43">
      <c r="A1010" s="5">
        <f t="shared" si="291"/>
        <v>1007</v>
      </c>
      <c r="B1010" s="55" t="str">
        <f t="shared" si="284"/>
        <v>交易波动较大</v>
      </c>
      <c r="C1010" s="2" t="str">
        <f t="shared" si="285"/>
        <v/>
      </c>
      <c r="D1010" s="56" t="str">
        <f t="shared" si="286"/>
        <v>-</v>
      </c>
      <c r="E1010" s="84" t="s">
        <v>2688</v>
      </c>
      <c r="F1010" s="58">
        <v>45670.7843629282</v>
      </c>
      <c r="G1010" s="59" t="s">
        <v>38</v>
      </c>
      <c r="H1010" s="59" t="s">
        <v>63</v>
      </c>
      <c r="I1010" s="59" t="s">
        <v>40</v>
      </c>
      <c r="J1010" s="59" t="s">
        <v>155</v>
      </c>
      <c r="K1010" s="59" t="s">
        <v>2689</v>
      </c>
      <c r="L1010" s="59"/>
      <c r="M1010" s="60">
        <v>46101.4370949074</v>
      </c>
      <c r="N1010" s="60">
        <v>46100.8203303241</v>
      </c>
      <c r="O1010" s="60">
        <v>46100.8197191551</v>
      </c>
      <c r="P1010" s="60">
        <v>46101.4711595833</v>
      </c>
      <c r="Q1010" s="60">
        <v>46101.4849877662</v>
      </c>
      <c r="R1010" s="59">
        <v>2890</v>
      </c>
      <c r="S1010" s="59">
        <v>17200</v>
      </c>
      <c r="T1010" s="59">
        <v>47562</v>
      </c>
      <c r="U1010" s="59">
        <v>45746</v>
      </c>
      <c r="V1010" s="59">
        <v>4</v>
      </c>
      <c r="W1010" s="59">
        <v>25</v>
      </c>
      <c r="X1010" s="59">
        <v>68</v>
      </c>
      <c r="Y1010" s="59">
        <v>64</v>
      </c>
      <c r="Z1010" s="59">
        <v>802.5614035088</v>
      </c>
      <c r="AA1010" s="59">
        <v>-0.1814201409</v>
      </c>
      <c r="AB1010" s="59">
        <v>1.2472727273</v>
      </c>
      <c r="AC1010" s="59">
        <v>-0.6955091673</v>
      </c>
      <c r="AD1010" s="61">
        <f>IF(AND($G1010="正式版",$H1010="中西医诊所"),IFERROR(R1010/同类汇总数据!C$3,0),IF(AND($G1010="正式版",$H1010="中医诊所"),IFERROR(R1010/同类汇总数据!C$4,0),IF(AND($G1010="正式版",$H1010="口腔诊所"),IFERROR(R1010/同类汇总数据!C$5,0),IF(AND($G1010="检查版",$H1010="中西医诊所"),IFERROR(R1010/同类汇总数据!C$6,0),IF(AND($G1010="检查版",$H1010="中医诊所"),IFERROR(R1010/同类汇总数据!C$7,0),IF(AND($G1010="检查版",$H1010="口腔诊所"),IFERROR(R1010/同类汇总数据!C$8,0),IF(AND($G1010="互联网版",$H1010="中西医诊所"),IFERROR(R1010/同类汇总数据!C$9,0),IF(AND($G1010="互联网版",$H1010="中医诊所"),IFERROR(R1010/同类汇总数据!C$10,0),IF(AND($G1010="互联网版",$H1010="口腔诊所"),IFERROR(R1010/同类汇总数据!C$11,0))))))))))</f>
        <v>0.289070995716601</v>
      </c>
      <c r="AE1010" s="61">
        <f>IF(AND($G1010="正式版",$H1010="中西医诊所"),IFERROR(S1010/同类汇总数据!D$3,0),IF(AND($G1010="正式版",$H1010="中医诊所"),IFERROR(S1010/同类汇总数据!D$4,0),IF(AND($G1010="正式版",$H1010="口腔诊所"),IFERROR(S1010/同类汇总数据!D$5,0),IF(AND($G1010="检查版",$H1010="中西医诊所"),IFERROR(S1010/同类汇总数据!D$6,0),IF(AND($G1010="检查版",$H1010="中医诊所"),IFERROR(S1010/同类汇总数据!D$7,0),IF(AND($G1010="检查版",$H1010="口腔诊所"),IFERROR(S1010/同类汇总数据!D$8,0),IF(AND($G1010="互联网版",$H1010="中西医诊所"),IFERROR(S1010/同类汇总数据!D$9,0),IF(AND($G1010="互联网版",$H1010="中医诊所"),IFERROR(S1010/同类汇总数据!D$10,0),IF(AND($G1010="互联网版",$H1010="口腔诊所"),IFERROR(S1010/同类汇总数据!D$11,0))))))))))</f>
        <v>0.396032112684042</v>
      </c>
      <c r="AF1010" s="61">
        <f>IF(AND($G1010="正式版",$H1010="中西医诊所"),IFERROR(T1010/同类汇总数据!E$3,0),IF(AND($G1010="正式版",$H1010="中医诊所"),IFERROR(T1010/同类汇总数据!E$4,0),IF(AND($G1010="正式版",$H1010="口腔诊所"),IFERROR(T1010/同类汇总数据!E$5,0),IF(AND($G1010="检查版",$H1010="中西医诊所"),IFERROR(T1010/同类汇总数据!E$6,0),IF(AND($G1010="检查版",$H1010="中医诊所"),IFERROR(T1010/同类汇总数据!E$7,0),IF(AND($G1010="检查版",$H1010="口腔诊所"),IFERROR(T1010/同类汇总数据!E$8,0),IF(AND($G1010="互联网版",$H1010="中西医诊所"),IFERROR(T1010/同类汇总数据!E$9,0),IF(AND($G1010="互联网版",$H1010="中医诊所"),IFERROR(T1010/同类汇总数据!E$10,0),IF(AND($G1010="互联网版",$H1010="口腔诊所"),IFERROR(T1010/同类汇总数据!E$11,0))))))))))</f>
        <v>0.429000664093021</v>
      </c>
      <c r="AG1010" s="61">
        <f>IF(AND($G1010="正式版",$H1010="中西医诊所"),IFERROR(U1010/同类汇总数据!F$3,0),IF(AND($G1010="正式版",$H1010="中医诊所"),IFERROR(U1010/同类汇总数据!F$4,0),IF(AND($G1010="正式版",$H1010="口腔诊所"),IFERROR(U1010/同类汇总数据!F$5,0),IF(AND($G1010="检查版",$H1010="中西医诊所"),IFERROR(U1010/同类汇总数据!F$6,0),IF(AND($G1010="检查版",$H1010="中医诊所"),IFERROR(U1010/同类汇总数据!F$7,0),IF(AND($G1010="检查版",$H1010="口腔诊所"),IFERROR(U1010/同类汇总数据!F$8,0),IF(AND($G1010="互联网版",$H1010="中西医诊所"),IFERROR(U1010/同类汇总数据!F$9,0),IF(AND($G1010="互联网版",$H1010="中医诊所"),IFERROR(U1010/同类汇总数据!F$10,0),IF(AND($G1010="互联网版",$H1010="口腔诊所"),IFERROR(U1010/同类汇总数据!F$11,0))))))))))</f>
        <v>0.457927102555608</v>
      </c>
      <c r="AH1010" s="61">
        <f>IF(AND($G1010="正式版",$H1010="中西医诊所"),IFERROR(V1010/同类汇总数据!G$3,0),IF(AND($G1010="正式版",$H1010="中医诊所"),IFERROR(V1010/同类汇总数据!G$4,0),IF(AND($G1010="正式版",$H1010="口腔诊所"),IFERROR(V1010/同类汇总数据!G$5,0),IF(AND($G1010="检查版",$H1010="中西医诊所"),IFERROR(V1010/同类汇总数据!G$6,0),IF(AND($G1010="检查版",$H1010="中医诊所"),IFERROR(V1010/同类汇总数据!G$7,0),IF(AND($G1010="检查版",$H1010="口腔诊所"),IFERROR(V1010/同类汇总数据!G$8,0),IF(AND($G1010="互联网版",$H1010="中西医诊所"),IFERROR(V1010/同类汇总数据!G$9,0),IF(AND($G1010="互联网版",$H1010="中医诊所"),IFERROR(V1010/同类汇总数据!G$10,0),IF(AND($G1010="互联网版",$H1010="口腔诊所"),IFERROR(V1010/同类汇总数据!G$11,0))))))))))</f>
        <v>0.297256324128296</v>
      </c>
      <c r="AI1010" s="61">
        <f>IF(AND($G1010="正式版",$H1010="中西医诊所"),IFERROR(W1010/同类汇总数据!H$3,0),IF(AND($G1010="正式版",$H1010="中医诊所"),IFERROR(W1010/同类汇总数据!H$4,0),IF(AND($G1010="正式版",$H1010="口腔诊所"),IFERROR(W1010/同类汇总数据!H$5,0),IF(AND($G1010="检查版",$H1010="中西医诊所"),IFERROR(W1010/同类汇总数据!H$6,0),IF(AND($G1010="检查版",$H1010="中医诊所"),IFERROR(W1010/同类汇总数据!H$7,0),IF(AND($G1010="检查版",$H1010="口腔诊所"),IFERROR(W1010/同类汇总数据!H$8,0),IF(AND($G1010="互联网版",$H1010="中西医诊所"),IFERROR(W1010/同类汇总数据!H$9,0),IF(AND($G1010="互联网版",$H1010="中医诊所"),IFERROR(W1010/同类汇总数据!H$10,0),IF(AND($G1010="互联网版",$H1010="口腔诊所"),IFERROR(W1010/同类汇总数据!H$11,0))))))))))</f>
        <v>0.440247031414267</v>
      </c>
      <c r="AJ1010" s="61">
        <f>IF(AND($G1010="正式版",$H1010="中西医诊所"),IFERROR(X1010/同类汇总数据!I$3,0),IF(AND($G1010="正式版",$H1010="中医诊所"),IFERROR(X1010/同类汇总数据!I$4,0),IF(AND($G1010="正式版",$H1010="口腔诊所"),IFERROR(X1010/同类汇总数据!I$5,0),IF(AND($G1010="检查版",$H1010="中西医诊所"),IFERROR(X1010/同类汇总数据!I$6,0),IF(AND($G1010="检查版",$H1010="中医诊所"),IFERROR(X1010/同类汇总数据!I$7,0),IF(AND($G1010="检查版",$H1010="口腔诊所"),IFERROR(X1010/同类汇总数据!I$8,0),IF(AND($G1010="互联网版",$H1010="中西医诊所"),IFERROR(X1010/同类汇总数据!I$9,0),IF(AND($G1010="互联网版",$H1010="中医诊所"),IFERROR(X1010/同类汇总数据!I$10,0),IF(AND($G1010="互联网版",$H1010="口腔诊所"),IFERROR(X1010/同类汇总数据!I$11,0))))))))))</f>
        <v>0.460887275783424</v>
      </c>
      <c r="AK1010" s="61">
        <f>IF(AND($G1010="正式版",$H1010="中西医诊所"),IFERROR(Y1010/同类汇总数据!J$3,0),IF(AND($G1010="正式版",$H1010="中医诊所"),IFERROR(Y1010/同类汇总数据!J$4,0),IF(AND($G1010="正式版",$H1010="口腔诊所"),IFERROR(Y1010/同类汇总数据!J$5,0),IF(AND($G1010="检查版",$H1010="中西医诊所"),IFERROR(Y1010/同类汇总数据!J$6,0),IF(AND($G1010="检查版",$H1010="中医诊所"),IFERROR(Y1010/同类汇总数据!J$7,0),IF(AND($G1010="检查版",$H1010="口腔诊所"),IFERROR(Y1010/同类汇总数据!J$8,0),IF(AND($G1010="互联网版",$H1010="中西医诊所"),IFERROR(Y1010/同类汇总数据!J$9,0),IF(AND($G1010="互联网版",$H1010="中医诊所"),IFERROR(Y1010/同类汇总数据!J$10,0),IF(AND($G1010="互联网版",$H1010="口腔诊所"),IFERROR(Y1010/同类汇总数据!J$11,0))))))))))</f>
        <v>0.481901946507378</v>
      </c>
      <c r="AL1010" s="62" t="str">
        <f ca="1" t="shared" si="287"/>
        <v>-</v>
      </c>
      <c r="AM1010" s="62" t="str">
        <f t="shared" si="288"/>
        <v>低于同行50%</v>
      </c>
      <c r="AN1010" s="5" t="str">
        <f t="shared" si="289"/>
        <v>低于同行50%</v>
      </c>
      <c r="AO1010" s="63">
        <f t="shared" si="281"/>
        <v>46101.4849877662</v>
      </c>
      <c r="AP1010" s="5" t="str">
        <f t="shared" si="282"/>
        <v/>
      </c>
      <c r="AQ1010" s="60">
        <v>45665.7770723495</v>
      </c>
    </row>
    <row r="1011" ht="17" spans="1:43">
      <c r="A1011" s="5">
        <f t="shared" si="291"/>
        <v>1008</v>
      </c>
      <c r="B1011" s="55" t="str">
        <f t="shared" si="284"/>
        <v>连续三月交易上升</v>
      </c>
      <c r="C1011" s="2" t="str">
        <f t="shared" si="285"/>
        <v/>
      </c>
      <c r="D1011" s="56" t="str">
        <f t="shared" si="286"/>
        <v>-</v>
      </c>
      <c r="E1011" s="84" t="s">
        <v>2690</v>
      </c>
      <c r="F1011" s="58">
        <v>45671.7834517824</v>
      </c>
      <c r="G1011" s="59" t="s">
        <v>38</v>
      </c>
      <c r="H1011" s="59" t="s">
        <v>63</v>
      </c>
      <c r="I1011" s="59" t="s">
        <v>40</v>
      </c>
      <c r="J1011" s="59" t="s">
        <v>53</v>
      </c>
      <c r="K1011" s="59" t="s">
        <v>2691</v>
      </c>
      <c r="L1011" s="59" t="s">
        <v>2692</v>
      </c>
      <c r="M1011" s="60">
        <v>46104.3679166667</v>
      </c>
      <c r="N1011" s="60">
        <v>46101.6538525347</v>
      </c>
      <c r="O1011" s="60">
        <v>46101.653161088</v>
      </c>
      <c r="P1011" s="60">
        <v>46084.4953058565</v>
      </c>
      <c r="Q1011" s="60">
        <v>46102.5048176505</v>
      </c>
      <c r="R1011" s="59">
        <v>4095</v>
      </c>
      <c r="S1011" s="59">
        <v>19100</v>
      </c>
      <c r="T1011" s="59">
        <v>34126</v>
      </c>
      <c r="U1011" s="59">
        <v>31092</v>
      </c>
      <c r="V1011" s="59">
        <v>6</v>
      </c>
      <c r="W1011" s="59">
        <v>29</v>
      </c>
      <c r="X1011" s="59">
        <v>69</v>
      </c>
      <c r="Y1011" s="59">
        <v>58</v>
      </c>
      <c r="Z1011" s="59">
        <v>675.9130434783</v>
      </c>
      <c r="AA1011" s="59">
        <v>2.552827381</v>
      </c>
      <c r="AB1011" s="59">
        <v>-0.4429015544</v>
      </c>
      <c r="AC1011" s="59">
        <v>-0.0029755755</v>
      </c>
      <c r="AD1011" s="61">
        <f>IF(AND($G1011="正式版",$H1011="中西医诊所"),IFERROR(R1011/同类汇总数据!C$3,0),IF(AND($G1011="正式版",$H1011="中医诊所"),IFERROR(R1011/同类汇总数据!C$4,0),IF(AND($G1011="正式版",$H1011="口腔诊所"),IFERROR(R1011/同类汇总数据!C$5,0),IF(AND($G1011="检查版",$H1011="中西医诊所"),IFERROR(R1011/同类汇总数据!C$6,0),IF(AND($G1011="检查版",$H1011="中医诊所"),IFERROR(R1011/同类汇总数据!C$7,0),IF(AND($G1011="检查版",$H1011="口腔诊所"),IFERROR(R1011/同类汇总数据!C$8,0),IF(AND($G1011="互联网版",$H1011="中西医诊所"),IFERROR(R1011/同类汇总数据!C$9,0),IF(AND($G1011="互联网版",$H1011="中医诊所"),IFERROR(R1011/同类汇总数据!C$10,0),IF(AND($G1011="互联网版",$H1011="口腔诊所"),IFERROR(R1011/同类汇总数据!C$11,0))))))))))</f>
        <v>0.409600597736844</v>
      </c>
      <c r="AE1011" s="61">
        <f>IF(AND($G1011="正式版",$H1011="中西医诊所"),IFERROR(S1011/同类汇总数据!D$3,0),IF(AND($G1011="正式版",$H1011="中医诊所"),IFERROR(S1011/同类汇总数据!D$4,0),IF(AND($G1011="正式版",$H1011="口腔诊所"),IFERROR(S1011/同类汇总数据!D$5,0),IF(AND($G1011="检查版",$H1011="中西医诊所"),IFERROR(S1011/同类汇总数据!D$6,0),IF(AND($G1011="检查版",$H1011="中医诊所"),IFERROR(S1011/同类汇总数据!D$7,0),IF(AND($G1011="检查版",$H1011="口腔诊所"),IFERROR(S1011/同类汇总数据!D$8,0),IF(AND($G1011="互联网版",$H1011="中西医诊所"),IFERROR(S1011/同类汇总数据!D$9,0),IF(AND($G1011="互联网版",$H1011="中医诊所"),IFERROR(S1011/同类汇总数据!D$10,0),IF(AND($G1011="互联网版",$H1011="口腔诊所"),IFERROR(S1011/同类汇总数据!D$11,0))))))))))</f>
        <v>0.43977984606193</v>
      </c>
      <c r="AF1011" s="61">
        <f>IF(AND($G1011="正式版",$H1011="中西医诊所"),IFERROR(T1011/同类汇总数据!E$3,0),IF(AND($G1011="正式版",$H1011="中医诊所"),IFERROR(T1011/同类汇总数据!E$4,0),IF(AND($G1011="正式版",$H1011="口腔诊所"),IFERROR(T1011/同类汇总数据!E$5,0),IF(AND($G1011="检查版",$H1011="中西医诊所"),IFERROR(T1011/同类汇总数据!E$6,0),IF(AND($G1011="检查版",$H1011="中医诊所"),IFERROR(T1011/同类汇总数据!E$7,0),IF(AND($G1011="检查版",$H1011="口腔诊所"),IFERROR(T1011/同类汇总数据!E$8,0),IF(AND($G1011="互联网版",$H1011="中西医诊所"),IFERROR(T1011/同类汇总数据!E$9,0),IF(AND($G1011="互联网版",$H1011="中医诊所"),IFERROR(T1011/同类汇总数据!E$10,0),IF(AND($G1011="互联网版",$H1011="口腔诊所"),IFERROR(T1011/同类汇总数据!E$11,0))))))))))</f>
        <v>0.30781036673896</v>
      </c>
      <c r="AG1011" s="61">
        <f>IF(AND($G1011="正式版",$H1011="中西医诊所"),IFERROR(U1011/同类汇总数据!F$3,0),IF(AND($G1011="正式版",$H1011="中医诊所"),IFERROR(U1011/同类汇总数据!F$4,0),IF(AND($G1011="正式版",$H1011="口腔诊所"),IFERROR(U1011/同类汇总数据!F$5,0),IF(AND($G1011="检查版",$H1011="中西医诊所"),IFERROR(U1011/同类汇总数据!F$6,0),IF(AND($G1011="检查版",$H1011="中医诊所"),IFERROR(U1011/同类汇总数据!F$7,0),IF(AND($G1011="检查版",$H1011="口腔诊所"),IFERROR(U1011/同类汇总数据!F$8,0),IF(AND($G1011="互联网版",$H1011="中西医诊所"),IFERROR(U1011/同类汇总数据!F$9,0),IF(AND($G1011="互联网版",$H1011="中医诊所"),IFERROR(U1011/同类汇总数据!F$10,0),IF(AND($G1011="互联网版",$H1011="口腔诊所"),IFERROR(U1011/同类汇总数据!F$11,0))))))))))</f>
        <v>0.311237473717024</v>
      </c>
      <c r="AH1011" s="61">
        <f>IF(AND($G1011="正式版",$H1011="中西医诊所"),IFERROR(V1011/同类汇总数据!G$3,0),IF(AND($G1011="正式版",$H1011="中医诊所"),IFERROR(V1011/同类汇总数据!G$4,0),IF(AND($G1011="正式版",$H1011="口腔诊所"),IFERROR(V1011/同类汇总数据!G$5,0),IF(AND($G1011="检查版",$H1011="中西医诊所"),IFERROR(V1011/同类汇总数据!G$6,0),IF(AND($G1011="检查版",$H1011="中医诊所"),IFERROR(V1011/同类汇总数据!G$7,0),IF(AND($G1011="检查版",$H1011="口腔诊所"),IFERROR(V1011/同类汇总数据!G$8,0),IF(AND($G1011="互联网版",$H1011="中西医诊所"),IFERROR(V1011/同类汇总数据!G$9,0),IF(AND($G1011="互联网版",$H1011="中医诊所"),IFERROR(V1011/同类汇总数据!G$10,0),IF(AND($G1011="互联网版",$H1011="口腔诊所"),IFERROR(V1011/同类汇总数据!G$11,0))))))))))</f>
        <v>0.445884486192444</v>
      </c>
      <c r="AI1011" s="61">
        <f>IF(AND($G1011="正式版",$H1011="中西医诊所"),IFERROR(W1011/同类汇总数据!H$3,0),IF(AND($G1011="正式版",$H1011="中医诊所"),IFERROR(W1011/同类汇总数据!H$4,0),IF(AND($G1011="正式版",$H1011="口腔诊所"),IFERROR(W1011/同类汇总数据!H$5,0),IF(AND($G1011="检查版",$H1011="中西医诊所"),IFERROR(W1011/同类汇总数据!H$6,0),IF(AND($G1011="检查版",$H1011="中医诊所"),IFERROR(W1011/同类汇总数据!H$7,0),IF(AND($G1011="检查版",$H1011="口腔诊所"),IFERROR(W1011/同类汇总数据!H$8,0),IF(AND($G1011="互联网版",$H1011="中西医诊所"),IFERROR(W1011/同类汇总数据!H$9,0),IF(AND($G1011="互联网版",$H1011="中医诊所"),IFERROR(W1011/同类汇总数据!H$10,0),IF(AND($G1011="互联网版",$H1011="口腔诊所"),IFERROR(W1011/同类汇总数据!H$11,0))))))))))</f>
        <v>0.51068655644055</v>
      </c>
      <c r="AJ1011" s="61">
        <f>IF(AND($G1011="正式版",$H1011="中西医诊所"),IFERROR(X1011/同类汇总数据!I$3,0),IF(AND($G1011="正式版",$H1011="中医诊所"),IFERROR(X1011/同类汇总数据!I$4,0),IF(AND($G1011="正式版",$H1011="口腔诊所"),IFERROR(X1011/同类汇总数据!I$5,0),IF(AND($G1011="检查版",$H1011="中西医诊所"),IFERROR(X1011/同类汇总数据!I$6,0),IF(AND($G1011="检查版",$H1011="中医诊所"),IFERROR(X1011/同类汇总数据!I$7,0),IF(AND($G1011="检查版",$H1011="口腔诊所"),IFERROR(X1011/同类汇总数据!I$8,0),IF(AND($G1011="互联网版",$H1011="中西医诊所"),IFERROR(X1011/同类汇总数据!I$9,0),IF(AND($G1011="互联网版",$H1011="中医诊所"),IFERROR(X1011/同类汇总数据!I$10,0),IF(AND($G1011="互联网版",$H1011="口腔诊所"),IFERROR(X1011/同类汇总数据!I$11,0))))))))))</f>
        <v>0.467665029839062</v>
      </c>
      <c r="AK1011" s="61">
        <f>IF(AND($G1011="正式版",$H1011="中西医诊所"),IFERROR(Y1011/同类汇总数据!J$3,0),IF(AND($G1011="正式版",$H1011="中医诊所"),IFERROR(Y1011/同类汇总数据!J$4,0),IF(AND($G1011="正式版",$H1011="口腔诊所"),IFERROR(Y1011/同类汇总数据!J$5,0),IF(AND($G1011="检查版",$H1011="中西医诊所"),IFERROR(Y1011/同类汇总数据!J$6,0),IF(AND($G1011="检查版",$H1011="中医诊所"),IFERROR(Y1011/同类汇总数据!J$7,0),IF(AND($G1011="检查版",$H1011="口腔诊所"),IFERROR(Y1011/同类汇总数据!J$8,0),IF(AND($G1011="互联网版",$H1011="中西医诊所"),IFERROR(Y1011/同类汇总数据!J$9,0),IF(AND($G1011="互联网版",$H1011="中医诊所"),IFERROR(Y1011/同类汇总数据!J$10,0),IF(AND($G1011="互联网版",$H1011="口腔诊所"),IFERROR(Y1011/同类汇总数据!J$11,0))))))))))</f>
        <v>0.436723639022311</v>
      </c>
      <c r="AL1011" s="62" t="str">
        <f ca="1" t="shared" si="287"/>
        <v>-</v>
      </c>
      <c r="AM1011" s="62" t="str">
        <f t="shared" si="288"/>
        <v>低于同行50%</v>
      </c>
      <c r="AN1011" s="5" t="str">
        <f t="shared" si="289"/>
        <v/>
      </c>
      <c r="AO1011" s="63">
        <f t="shared" si="281"/>
        <v>46104.3679166667</v>
      </c>
      <c r="AP1011" s="5" t="str">
        <f t="shared" si="282"/>
        <v/>
      </c>
      <c r="AQ1011" s="60">
        <v>45665.7802859954</v>
      </c>
    </row>
    <row r="1012" ht="17" spans="1:43">
      <c r="A1012" s="5">
        <f t="shared" si="291"/>
        <v>1009</v>
      </c>
      <c r="B1012" s="55" t="str">
        <f t="shared" si="284"/>
        <v>连续三月交易上升</v>
      </c>
      <c r="C1012" s="2" t="str">
        <f t="shared" si="285"/>
        <v/>
      </c>
      <c r="D1012" s="56" t="str">
        <f t="shared" si="286"/>
        <v>-</v>
      </c>
      <c r="E1012" s="84" t="s">
        <v>2693</v>
      </c>
      <c r="F1012" s="58">
        <v>45671.7864428356</v>
      </c>
      <c r="G1012" s="59" t="s">
        <v>38</v>
      </c>
      <c r="H1012" s="59" t="s">
        <v>63</v>
      </c>
      <c r="I1012" s="59" t="s">
        <v>40</v>
      </c>
      <c r="J1012" s="59" t="s">
        <v>53</v>
      </c>
      <c r="K1012" s="59" t="s">
        <v>2694</v>
      </c>
      <c r="L1012" s="59"/>
      <c r="M1012" s="60">
        <v>46104.37625</v>
      </c>
      <c r="N1012" s="60">
        <v>46103.5831384838</v>
      </c>
      <c r="O1012" s="60"/>
      <c r="P1012" s="60">
        <v>45910.4234759954</v>
      </c>
      <c r="Q1012" s="60">
        <v>46097.4323719907</v>
      </c>
      <c r="R1012" s="59">
        <v>12862</v>
      </c>
      <c r="S1012" s="59">
        <v>45590</v>
      </c>
      <c r="T1012" s="59">
        <v>103775.4</v>
      </c>
      <c r="U1012" s="59">
        <v>91891.4</v>
      </c>
      <c r="V1012" s="59">
        <v>9</v>
      </c>
      <c r="W1012" s="59">
        <v>52</v>
      </c>
      <c r="X1012" s="59">
        <v>121</v>
      </c>
      <c r="Y1012" s="59">
        <v>109</v>
      </c>
      <c r="Z1012" s="59">
        <v>977.5680851064</v>
      </c>
      <c r="AA1012" s="59">
        <v>1.1722971363</v>
      </c>
      <c r="AB1012" s="59">
        <v>-0.4358090671</v>
      </c>
      <c r="AC1012" s="59">
        <v>0.0725872956</v>
      </c>
      <c r="AD1012" s="61">
        <f>IF(AND($G1012="正式版",$H1012="中西医诊所"),IFERROR(R1012/同类汇总数据!C$3,0),IF(AND($G1012="正式版",$H1012="中医诊所"),IFERROR(R1012/同类汇总数据!C$4,0),IF(AND($G1012="正式版",$H1012="口腔诊所"),IFERROR(R1012/同类汇总数据!C$5,0),IF(AND($G1012="检查版",$H1012="中西医诊所"),IFERROR(R1012/同类汇总数据!C$6,0),IF(AND($G1012="检查版",$H1012="中医诊所"),IFERROR(R1012/同类汇总数据!C$7,0),IF(AND($G1012="检查版",$H1012="口腔诊所"),IFERROR(R1012/同类汇总数据!C$8,0),IF(AND($G1012="互联网版",$H1012="中西医诊所"),IFERROR(R1012/同类汇总数据!C$9,0),IF(AND($G1012="互联网版",$H1012="中医诊所"),IFERROR(R1012/同类汇总数据!C$10,0),IF(AND($G1012="互联网版",$H1012="口腔诊所"),IFERROR(R1012/同类汇总数据!C$11,0))))))))))</f>
        <v>1.28651596778786</v>
      </c>
      <c r="AE1012" s="61">
        <f>IF(AND($G1012="正式版",$H1012="中西医诊所"),IFERROR(S1012/同类汇总数据!D$3,0),IF(AND($G1012="正式版",$H1012="中医诊所"),IFERROR(S1012/同类汇总数据!D$4,0),IF(AND($G1012="正式版",$H1012="口腔诊所"),IFERROR(S1012/同类汇总数据!D$5,0),IF(AND($G1012="检查版",$H1012="中西医诊所"),IFERROR(S1012/同类汇总数据!D$6,0),IF(AND($G1012="检查版",$H1012="中医诊所"),IFERROR(S1012/同类汇总数据!D$7,0),IF(AND($G1012="检查版",$H1012="口腔诊所"),IFERROR(S1012/同类汇总数据!D$8,0),IF(AND($G1012="互联网版",$H1012="中西医诊所"),IFERROR(S1012/同类汇总数据!D$9,0),IF(AND($G1012="互联网版",$H1012="中医诊所"),IFERROR(S1012/同类汇总数据!D$10,0),IF(AND($G1012="互联网版",$H1012="口腔诊所"),IFERROR(S1012/同类汇总数据!D$11,0))))))))))</f>
        <v>1.04971534984102</v>
      </c>
      <c r="AF1012" s="61">
        <f>IF(AND($G1012="正式版",$H1012="中西医诊所"),IFERROR(T1012/同类汇总数据!E$3,0),IF(AND($G1012="正式版",$H1012="中医诊所"),IFERROR(T1012/同类汇总数据!E$4,0),IF(AND($G1012="正式版",$H1012="口腔诊所"),IFERROR(T1012/同类汇总数据!E$5,0),IF(AND($G1012="检查版",$H1012="中西医诊所"),IFERROR(T1012/同类汇总数据!E$6,0),IF(AND($G1012="检查版",$H1012="中医诊所"),IFERROR(T1012/同类汇总数据!E$7,0),IF(AND($G1012="检查版",$H1012="口腔诊所"),IFERROR(T1012/同类汇总数据!E$8,0),IF(AND($G1012="互联网版",$H1012="中西医诊所"),IFERROR(T1012/同类汇总数据!E$9,0),IF(AND($G1012="互联网版",$H1012="中医诊所"),IFERROR(T1012/同类汇总数据!E$10,0),IF(AND($G1012="互联网版",$H1012="口腔诊所"),IFERROR(T1012/同类汇总数据!E$11,0))))))))))</f>
        <v>0.936035396251606</v>
      </c>
      <c r="AG1012" s="61">
        <f>IF(AND($G1012="正式版",$H1012="中西医诊所"),IFERROR(U1012/同类汇总数据!F$3,0),IF(AND($G1012="正式版",$H1012="中医诊所"),IFERROR(U1012/同类汇总数据!F$4,0),IF(AND($G1012="正式版",$H1012="口腔诊所"),IFERROR(U1012/同类汇总数据!F$5,0),IF(AND($G1012="检查版",$H1012="中西医诊所"),IFERROR(U1012/同类汇总数据!F$6,0),IF(AND($G1012="检查版",$H1012="中医诊所"),IFERROR(U1012/同类汇总数据!F$7,0),IF(AND($G1012="检查版",$H1012="口腔诊所"),IFERROR(U1012/同类汇总数据!F$8,0),IF(AND($G1012="互联网版",$H1012="中西医诊所"),IFERROR(U1012/同类汇总数据!F$9,0),IF(AND($G1012="互联网版",$H1012="中医诊所"),IFERROR(U1012/同类汇总数据!F$10,0),IF(AND($G1012="互联网版",$H1012="口腔诊所"),IFERROR(U1012/同类汇总数据!F$11,0))))))))))</f>
        <v>0.919852283298614</v>
      </c>
      <c r="AH1012" s="61">
        <f>IF(AND($G1012="正式版",$H1012="中西医诊所"),IFERROR(V1012/同类汇总数据!G$3,0),IF(AND($G1012="正式版",$H1012="中医诊所"),IFERROR(V1012/同类汇总数据!G$4,0),IF(AND($G1012="正式版",$H1012="口腔诊所"),IFERROR(V1012/同类汇总数据!G$5,0),IF(AND($G1012="检查版",$H1012="中西医诊所"),IFERROR(V1012/同类汇总数据!G$6,0),IF(AND($G1012="检查版",$H1012="中医诊所"),IFERROR(V1012/同类汇总数据!G$7,0),IF(AND($G1012="检查版",$H1012="口腔诊所"),IFERROR(V1012/同类汇总数据!G$8,0),IF(AND($G1012="互联网版",$H1012="中西医诊所"),IFERROR(V1012/同类汇总数据!G$9,0),IF(AND($G1012="互联网版",$H1012="中医诊所"),IFERROR(V1012/同类汇总数据!G$10,0),IF(AND($G1012="互联网版",$H1012="口腔诊所"),IFERROR(V1012/同类汇总数据!G$11,0))))))))))</f>
        <v>0.668826729288666</v>
      </c>
      <c r="AI1012" s="61">
        <f>IF(AND($G1012="正式版",$H1012="中西医诊所"),IFERROR(W1012/同类汇总数据!H$3,0),IF(AND($G1012="正式版",$H1012="中医诊所"),IFERROR(W1012/同类汇总数据!H$4,0),IF(AND($G1012="正式版",$H1012="口腔诊所"),IFERROR(W1012/同类汇总数据!H$5,0),IF(AND($G1012="检查版",$H1012="中西医诊所"),IFERROR(W1012/同类汇总数据!H$6,0),IF(AND($G1012="检查版",$H1012="中医诊所"),IFERROR(W1012/同类汇总数据!H$7,0),IF(AND($G1012="检查版",$H1012="口腔诊所"),IFERROR(W1012/同类汇总数据!H$8,0),IF(AND($G1012="互联网版",$H1012="中西医诊所"),IFERROR(W1012/同类汇总数据!H$9,0),IF(AND($G1012="互联网版",$H1012="中医诊所"),IFERROR(W1012/同类汇总数据!H$10,0),IF(AND($G1012="互联网版",$H1012="口腔诊所"),IFERROR(W1012/同类汇总数据!H$11,0))))))))))</f>
        <v>0.915713825341676</v>
      </c>
      <c r="AJ1012" s="61">
        <f>IF(AND($G1012="正式版",$H1012="中西医诊所"),IFERROR(X1012/同类汇总数据!I$3,0),IF(AND($G1012="正式版",$H1012="中医诊所"),IFERROR(X1012/同类汇总数据!I$4,0),IF(AND($G1012="正式版",$H1012="口腔诊所"),IFERROR(X1012/同类汇总数据!I$5,0),IF(AND($G1012="检查版",$H1012="中西医诊所"),IFERROR(X1012/同类汇总数据!I$6,0),IF(AND($G1012="检查版",$H1012="中医诊所"),IFERROR(X1012/同类汇总数据!I$7,0),IF(AND($G1012="检查版",$H1012="口腔诊所"),IFERROR(X1012/同类汇总数据!I$8,0),IF(AND($G1012="互联网版",$H1012="中西医诊所"),IFERROR(X1012/同类汇总数据!I$9,0),IF(AND($G1012="互联网版",$H1012="中医诊所"),IFERROR(X1012/同类汇总数据!I$10,0),IF(AND($G1012="互联网版",$H1012="口腔诊所"),IFERROR(X1012/同类汇总数据!I$11,0))))))))))</f>
        <v>0.820108240732269</v>
      </c>
      <c r="AK1012" s="61">
        <f>IF(AND($G1012="正式版",$H1012="中西医诊所"),IFERROR(Y1012/同类汇总数据!J$3,0),IF(AND($G1012="正式版",$H1012="中医诊所"),IFERROR(Y1012/同类汇总数据!J$4,0),IF(AND($G1012="正式版",$H1012="口腔诊所"),IFERROR(Y1012/同类汇总数据!J$5,0),IF(AND($G1012="检查版",$H1012="中西医诊所"),IFERROR(Y1012/同类汇总数据!J$6,0),IF(AND($G1012="检查版",$H1012="中医诊所"),IFERROR(Y1012/同类汇总数据!J$7,0),IF(AND($G1012="检查版",$H1012="口腔诊所"),IFERROR(Y1012/同类汇总数据!J$8,0),IF(AND($G1012="互联网版",$H1012="中西医诊所"),IFERROR(Y1012/同类汇总数据!J$9,0),IF(AND($G1012="互联网版",$H1012="中医诊所"),IFERROR(Y1012/同类汇总数据!J$10,0),IF(AND($G1012="互联网版",$H1012="口腔诊所"),IFERROR(Y1012/同类汇总数据!J$11,0))))))))))</f>
        <v>0.820739252645378</v>
      </c>
      <c r="AL1012" s="62" t="str">
        <f ca="1" t="shared" si="287"/>
        <v>-</v>
      </c>
      <c r="AM1012" s="62" t="str">
        <f t="shared" si="288"/>
        <v/>
      </c>
      <c r="AN1012" s="5" t="str">
        <f t="shared" si="289"/>
        <v/>
      </c>
      <c r="AO1012" s="63">
        <f t="shared" si="281"/>
        <v>46104.37625</v>
      </c>
      <c r="AP1012" s="5" t="str">
        <f t="shared" si="282"/>
        <v/>
      </c>
      <c r="AQ1012" s="60">
        <v>45665.7820242593</v>
      </c>
    </row>
    <row r="1013" ht="17" spans="1:43">
      <c r="A1013" s="5">
        <f t="shared" si="291"/>
        <v>1010</v>
      </c>
      <c r="B1013" s="55" t="str">
        <f t="shared" si="284"/>
        <v>连续三月交易上升</v>
      </c>
      <c r="C1013" s="2" t="str">
        <f t="shared" si="285"/>
        <v/>
      </c>
      <c r="D1013" s="56" t="str">
        <f t="shared" si="286"/>
        <v>-</v>
      </c>
      <c r="E1013" s="84" t="s">
        <v>2695</v>
      </c>
      <c r="F1013" s="58">
        <v>45671.7879026157</v>
      </c>
      <c r="G1013" s="59" t="s">
        <v>38</v>
      </c>
      <c r="H1013" s="59" t="s">
        <v>63</v>
      </c>
      <c r="I1013" s="59" t="s">
        <v>40</v>
      </c>
      <c r="J1013" s="59" t="s">
        <v>78</v>
      </c>
      <c r="K1013" s="59" t="s">
        <v>2696</v>
      </c>
      <c r="L1013" s="59" t="s">
        <v>2697</v>
      </c>
      <c r="M1013" s="60">
        <v>46104.3606712963</v>
      </c>
      <c r="N1013" s="60">
        <v>46103.7458471759</v>
      </c>
      <c r="O1013" s="60">
        <v>46103.7450960301</v>
      </c>
      <c r="P1013" s="60">
        <v>46086.5688648958</v>
      </c>
      <c r="Q1013" s="60">
        <v>46103.7206016204</v>
      </c>
      <c r="R1013" s="59">
        <v>40829</v>
      </c>
      <c r="S1013" s="59">
        <v>140424</v>
      </c>
      <c r="T1013" s="59">
        <v>306545.88</v>
      </c>
      <c r="U1013" s="59">
        <v>273635.88</v>
      </c>
      <c r="V1013" s="59">
        <v>46</v>
      </c>
      <c r="W1013" s="59">
        <v>190</v>
      </c>
      <c r="X1013" s="59">
        <v>428</v>
      </c>
      <c r="Y1013" s="59">
        <v>394</v>
      </c>
      <c r="Z1013" s="85" t="s">
        <v>2698</v>
      </c>
      <c r="AA1013" s="59">
        <v>0.6390618325</v>
      </c>
      <c r="AB1013" s="59">
        <v>0.0649474048</v>
      </c>
      <c r="AC1013" s="59">
        <v>-0.1873480479</v>
      </c>
      <c r="AD1013" s="61">
        <f>IF(AND($G1013="正式版",$H1013="中西医诊所"),IFERROR(R1013/同类汇总数据!C$3,0),IF(AND($G1013="正式版",$H1013="中医诊所"),IFERROR(R1013/同类汇总数据!C$4,0),IF(AND($G1013="正式版",$H1013="口腔诊所"),IFERROR(R1013/同类汇总数据!C$5,0),IF(AND($G1013="检查版",$H1013="中西医诊所"),IFERROR(R1013/同类汇总数据!C$6,0),IF(AND($G1013="检查版",$H1013="中医诊所"),IFERROR(R1013/同类汇总数据!C$7,0),IF(AND($G1013="检查版",$H1013="口腔诊所"),IFERROR(R1013/同类汇总数据!C$8,0),IF(AND($G1013="互联网版",$H1013="中西医诊所"),IFERROR(R1013/同类汇总数据!C$9,0),IF(AND($G1013="互联网版",$H1013="中医诊所"),IFERROR(R1013/同类汇总数据!C$10,0),IF(AND($G1013="互联网版",$H1013="口腔诊所"),IFERROR(R1013/同类汇总数据!C$11,0))))))))))</f>
        <v>4.08390300488342</v>
      </c>
      <c r="AE1013" s="61">
        <f>IF(AND($G1013="正式版",$H1013="中西医诊所"),IFERROR(S1013/同类汇总数据!D$3,0),IF(AND($G1013="正式版",$H1013="中医诊所"),IFERROR(S1013/同类汇总数据!D$4,0),IF(AND($G1013="正式版",$H1013="口腔诊所"),IFERROR(S1013/同类汇总数据!D$5,0),IF(AND($G1013="检查版",$H1013="中西医诊所"),IFERROR(S1013/同类汇总数据!D$6,0),IF(AND($G1013="检查版",$H1013="中医诊所"),IFERROR(S1013/同类汇总数据!D$7,0),IF(AND($G1013="检查版",$H1013="口腔诊所"),IFERROR(S1013/同类汇总数据!D$8,0),IF(AND($G1013="互联网版",$H1013="中西医诊所"),IFERROR(S1013/同类汇总数据!D$9,0),IF(AND($G1013="互联网版",$H1013="中医诊所"),IFERROR(S1013/同类汇总数据!D$10,0),IF(AND($G1013="互联网版",$H1013="口腔诊所"),IFERROR(S1013/同类汇总数据!D$11,0))))))))))</f>
        <v>3.23327984834557</v>
      </c>
      <c r="AF1013" s="61">
        <f>IF(AND($G1013="正式版",$H1013="中西医诊所"),IFERROR(T1013/同类汇总数据!E$3,0),IF(AND($G1013="正式版",$H1013="中医诊所"),IFERROR(T1013/同类汇总数据!E$4,0),IF(AND($G1013="正式版",$H1013="口腔诊所"),IFERROR(T1013/同类汇总数据!E$5,0),IF(AND($G1013="检查版",$H1013="中西医诊所"),IFERROR(T1013/同类汇总数据!E$6,0),IF(AND($G1013="检查版",$H1013="中医诊所"),IFERROR(T1013/同类汇总数据!E$7,0),IF(AND($G1013="检查版",$H1013="口腔诊所"),IFERROR(T1013/同类汇总数据!E$8,0),IF(AND($G1013="互联网版",$H1013="中西医诊所"),IFERROR(T1013/同类汇总数据!E$9,0),IF(AND($G1013="互联网版",$H1013="中医诊所"),IFERROR(T1013/同类汇总数据!E$10,0),IF(AND($G1013="互联网版",$H1013="口腔诊所"),IFERROR(T1013/同类汇总数据!E$11,0))))))))))</f>
        <v>2.76498856429459</v>
      </c>
      <c r="AG1013" s="61">
        <f>IF(AND($G1013="正式版",$H1013="中西医诊所"),IFERROR(U1013/同类汇总数据!F$3,0),IF(AND($G1013="正式版",$H1013="中医诊所"),IFERROR(U1013/同类汇总数据!F$4,0),IF(AND($G1013="正式版",$H1013="口腔诊所"),IFERROR(U1013/同类汇总数据!F$5,0),IF(AND($G1013="检查版",$H1013="中西医诊所"),IFERROR(U1013/同类汇总数据!F$6,0),IF(AND($G1013="检查版",$H1013="中医诊所"),IFERROR(U1013/同类汇总数据!F$7,0),IF(AND($G1013="检查版",$H1013="口腔诊所"),IFERROR(U1013/同类汇总数据!F$8,0),IF(AND($G1013="互联网版",$H1013="中西医诊所"),IFERROR(U1013/同类汇总数据!F$9,0),IF(AND($G1013="互联网版",$H1013="中医诊所"),IFERROR(U1013/同类汇总数据!F$10,0),IF(AND($G1013="互联网版",$H1013="口腔诊所"),IFERROR(U1013/同类汇总数据!F$11,0))))))))))</f>
        <v>2.73915283704923</v>
      </c>
      <c r="AH1013" s="61">
        <f>IF(AND($G1013="正式版",$H1013="中西医诊所"),IFERROR(V1013/同类汇总数据!G$3,0),IF(AND($G1013="正式版",$H1013="中医诊所"),IFERROR(V1013/同类汇总数据!G$4,0),IF(AND($G1013="正式版",$H1013="口腔诊所"),IFERROR(V1013/同类汇总数据!G$5,0),IF(AND($G1013="检查版",$H1013="中西医诊所"),IFERROR(V1013/同类汇总数据!G$6,0),IF(AND($G1013="检查版",$H1013="中医诊所"),IFERROR(V1013/同类汇总数据!G$7,0),IF(AND($G1013="检查版",$H1013="口腔诊所"),IFERROR(V1013/同类汇总数据!G$8,0),IF(AND($G1013="互联网版",$H1013="中西医诊所"),IFERROR(V1013/同类汇总数据!G$9,0),IF(AND($G1013="互联网版",$H1013="中医诊所"),IFERROR(V1013/同类汇总数据!G$10,0),IF(AND($G1013="互联网版",$H1013="口腔诊所"),IFERROR(V1013/同类汇总数据!G$11,0))))))))))</f>
        <v>3.4184477274754</v>
      </c>
      <c r="AI1013" s="61">
        <f>IF(AND($G1013="正式版",$H1013="中西医诊所"),IFERROR(W1013/同类汇总数据!H$3,0),IF(AND($G1013="正式版",$H1013="中医诊所"),IFERROR(W1013/同类汇总数据!H$4,0),IF(AND($G1013="正式版",$H1013="口腔诊所"),IFERROR(W1013/同类汇总数据!H$5,0),IF(AND($G1013="检查版",$H1013="中西医诊所"),IFERROR(W1013/同类汇总数据!H$6,0),IF(AND($G1013="检查版",$H1013="中医诊所"),IFERROR(W1013/同类汇总数据!H$7,0),IF(AND($G1013="检查版",$H1013="口腔诊所"),IFERROR(W1013/同类汇总数据!H$8,0),IF(AND($G1013="互联网版",$H1013="中西医诊所"),IFERROR(W1013/同类汇总数据!H$9,0),IF(AND($G1013="互联网版",$H1013="中医诊所"),IFERROR(W1013/同类汇总数据!H$10,0),IF(AND($G1013="互联网版",$H1013="口腔诊所"),IFERROR(W1013/同类汇总数据!H$11,0))))))))))</f>
        <v>3.34587743874843</v>
      </c>
      <c r="AJ1013" s="61">
        <f>IF(AND($G1013="正式版",$H1013="中西医诊所"),IFERROR(X1013/同类汇总数据!I$3,0),IF(AND($G1013="正式版",$H1013="中医诊所"),IFERROR(X1013/同类汇总数据!I$4,0),IF(AND($G1013="正式版",$H1013="口腔诊所"),IFERROR(X1013/同类汇总数据!I$5,0),IF(AND($G1013="检查版",$H1013="中西医诊所"),IFERROR(X1013/同类汇总数据!I$6,0),IF(AND($G1013="检查版",$H1013="中医诊所"),IFERROR(X1013/同类汇总数据!I$7,0),IF(AND($G1013="检查版",$H1013="口腔诊所"),IFERROR(X1013/同类汇总数据!I$8,0),IF(AND($G1013="互联网版",$H1013="中西医诊所"),IFERROR(X1013/同类汇总数据!I$9,0),IF(AND($G1013="互联网版",$H1013="中医诊所"),IFERROR(X1013/同类汇总数据!I$10,0),IF(AND($G1013="互联网版",$H1013="口腔诊所"),IFERROR(X1013/同类汇总数据!I$11,0))))))))))</f>
        <v>2.90087873581331</v>
      </c>
      <c r="AK1013" s="61">
        <f>IF(AND($G1013="正式版",$H1013="中西医诊所"),IFERROR(Y1013/同类汇总数据!J$3,0),IF(AND($G1013="正式版",$H1013="中医诊所"),IFERROR(Y1013/同类汇总数据!J$4,0),IF(AND($G1013="正式版",$H1013="口腔诊所"),IFERROR(Y1013/同类汇总数据!J$5,0),IF(AND($G1013="检查版",$H1013="中西医诊所"),IFERROR(Y1013/同类汇总数据!J$6,0),IF(AND($G1013="检查版",$H1013="中医诊所"),IFERROR(Y1013/同类汇总数据!J$7,0),IF(AND($G1013="检查版",$H1013="口腔诊所"),IFERROR(Y1013/同类汇总数据!J$8,0),IF(AND($G1013="互联网版",$H1013="中西医诊所"),IFERROR(Y1013/同类汇总数据!J$9,0),IF(AND($G1013="互联网版",$H1013="中医诊所"),IFERROR(Y1013/同类汇总数据!J$10,0),IF(AND($G1013="互联网版",$H1013="口腔诊所"),IFERROR(Y1013/同类汇总数据!J$11,0))))))))))</f>
        <v>2.96670885818605</v>
      </c>
      <c r="AL1013" s="62" t="str">
        <f ca="1" t="shared" si="287"/>
        <v>-</v>
      </c>
      <c r="AM1013" s="62" t="str">
        <f t="shared" si="288"/>
        <v>高于同行100%</v>
      </c>
      <c r="AN1013" s="5" t="str">
        <f t="shared" si="289"/>
        <v>高于同行100%</v>
      </c>
      <c r="AO1013" s="63">
        <f t="shared" si="281"/>
        <v>46104.3606712963</v>
      </c>
      <c r="AP1013" s="5" t="str">
        <f t="shared" si="282"/>
        <v/>
      </c>
      <c r="AQ1013" s="60">
        <v>45666.8047239468</v>
      </c>
    </row>
    <row r="1014" ht="17" spans="1:43">
      <c r="A1014" s="5">
        <f t="shared" si="291"/>
        <v>1011</v>
      </c>
      <c r="B1014" s="55" t="str">
        <f t="shared" si="284"/>
        <v>连续三月交易上升</v>
      </c>
      <c r="C1014" s="2" t="str">
        <f t="shared" si="285"/>
        <v/>
      </c>
      <c r="D1014" s="56" t="str">
        <f t="shared" si="286"/>
        <v>-</v>
      </c>
      <c r="E1014" s="84" t="s">
        <v>2699</v>
      </c>
      <c r="F1014" s="58">
        <v>45673.460940625</v>
      </c>
      <c r="G1014" s="59" t="s">
        <v>38</v>
      </c>
      <c r="H1014" s="59" t="s">
        <v>63</v>
      </c>
      <c r="I1014" s="59" t="s">
        <v>40</v>
      </c>
      <c r="J1014" s="59" t="s">
        <v>75</v>
      </c>
      <c r="K1014" s="59" t="s">
        <v>2700</v>
      </c>
      <c r="L1014" s="59"/>
      <c r="M1014" s="60">
        <v>46098.6554976852</v>
      </c>
      <c r="N1014" s="60">
        <v>46103.6919800347</v>
      </c>
      <c r="O1014" s="60">
        <v>46103.6908141319</v>
      </c>
      <c r="P1014" s="60">
        <v>45991.3437580787</v>
      </c>
      <c r="Q1014" s="60">
        <v>46103.74423125</v>
      </c>
      <c r="R1014" s="59">
        <v>12860</v>
      </c>
      <c r="S1014" s="59">
        <v>79460</v>
      </c>
      <c r="T1014" s="59">
        <v>178609</v>
      </c>
      <c r="U1014" s="59">
        <v>163910</v>
      </c>
      <c r="V1014" s="59">
        <v>38</v>
      </c>
      <c r="W1014" s="59">
        <v>179</v>
      </c>
      <c r="X1014" s="59">
        <v>458</v>
      </c>
      <c r="Y1014" s="59">
        <v>419</v>
      </c>
      <c r="Z1014" s="59">
        <v>417.0737913486</v>
      </c>
      <c r="AA1014" s="59">
        <v>1.0058058816</v>
      </c>
      <c r="AB1014" s="59">
        <v>-0.3345819196</v>
      </c>
      <c r="AC1014" s="59">
        <v>0.0688330341</v>
      </c>
      <c r="AD1014" s="61">
        <f>IF(AND($G1014="正式版",$H1014="中西医诊所"),IFERROR(R1014/同类汇总数据!C$3,0),IF(AND($G1014="正式版",$H1014="中医诊所"),IFERROR(R1014/同类汇总数据!C$4,0),IF(AND($G1014="正式版",$H1014="口腔诊所"),IFERROR(R1014/同类汇总数据!C$5,0),IF(AND($G1014="检查版",$H1014="中西医诊所"),IFERROR(R1014/同类汇总数据!C$6,0),IF(AND($G1014="检查版",$H1014="中医诊所"),IFERROR(R1014/同类汇总数据!C$7,0),IF(AND($G1014="检查版",$H1014="口腔诊所"),IFERROR(R1014/同类汇总数据!C$8,0),IF(AND($G1014="互联网版",$H1014="中西医诊所"),IFERROR(R1014/同类汇总数据!C$9,0),IF(AND($G1014="互联网版",$H1014="中医诊所"),IFERROR(R1014/同类汇总数据!C$10,0),IF(AND($G1014="互联网版",$H1014="口腔诊所"),IFERROR(R1014/同类汇总数据!C$11,0))))))))))</f>
        <v>1.28631591865588</v>
      </c>
      <c r="AE1014" s="61">
        <f>IF(AND($G1014="正式版",$H1014="中西医诊所"),IFERROR(S1014/同类汇总数据!D$3,0),IF(AND($G1014="正式版",$H1014="中医诊所"),IFERROR(S1014/同类汇总数据!D$4,0),IF(AND($G1014="正式版",$H1014="口腔诊所"),IFERROR(S1014/同类汇总数据!D$5,0),IF(AND($G1014="检查版",$H1014="中西医诊所"),IFERROR(S1014/同类汇总数据!D$6,0),IF(AND($G1014="检查版",$H1014="中医诊所"),IFERROR(S1014/同类汇总数据!D$7,0),IF(AND($G1014="检查版",$H1014="口腔诊所"),IFERROR(S1014/同类汇总数据!D$8,0),IF(AND($G1014="互联网版",$H1014="中西医诊所"),IFERROR(S1014/同类汇总数据!D$9,0),IF(AND($G1014="互联网版",$H1014="中医诊所"),IFERROR(S1014/同类汇总数据!D$10,0),IF(AND($G1014="互联网版",$H1014="口腔诊所"),IFERROR(S1014/同类汇总数据!D$11,0))))))))))</f>
        <v>1.82957626010895</v>
      </c>
      <c r="AF1014" s="61">
        <f>IF(AND($G1014="正式版",$H1014="中西医诊所"),IFERROR(T1014/同类汇总数据!E$3,0),IF(AND($G1014="正式版",$H1014="中医诊所"),IFERROR(T1014/同类汇总数据!E$4,0),IF(AND($G1014="正式版",$H1014="口腔诊所"),IFERROR(T1014/同类汇总数据!E$5,0),IF(AND($G1014="检查版",$H1014="中西医诊所"),IFERROR(T1014/同类汇总数据!E$6,0),IF(AND($G1014="检查版",$H1014="中医诊所"),IFERROR(T1014/同类汇总数据!E$7,0),IF(AND($G1014="检查版",$H1014="口腔诊所"),IFERROR(T1014/同类汇总数据!E$8,0),IF(AND($G1014="互联网版",$H1014="中西医诊所"),IFERROR(T1014/同类汇总数据!E$9,0),IF(AND($G1014="互联网版",$H1014="中医诊所"),IFERROR(T1014/同类汇总数据!E$10,0),IF(AND($G1014="互联网版",$H1014="口腔诊所"),IFERROR(T1014/同类汇总数据!E$11,0))))))))))</f>
        <v>1.61102097500085</v>
      </c>
      <c r="AG1014" s="61">
        <f>IF(AND($G1014="正式版",$H1014="中西医诊所"),IFERROR(U1014/同类汇总数据!F$3,0),IF(AND($G1014="正式版",$H1014="中医诊所"),IFERROR(U1014/同类汇总数据!F$4,0),IF(AND($G1014="正式版",$H1014="口腔诊所"),IFERROR(U1014/同类汇总数据!F$5,0),IF(AND($G1014="检查版",$H1014="中西医诊所"),IFERROR(U1014/同类汇总数据!F$6,0),IF(AND($G1014="检查版",$H1014="中医诊所"),IFERROR(U1014/同类汇总数据!F$7,0),IF(AND($G1014="检查版",$H1014="口腔诊所"),IFERROR(U1014/同类汇总数据!F$8,0),IF(AND($G1014="互联网版",$H1014="中西医诊所"),IFERROR(U1014/同类汇总数据!F$9,0),IF(AND($G1014="互联网版",$H1014="中医诊所"),IFERROR(U1014/同类汇总数据!F$10,0),IF(AND($G1014="互联网版",$H1014="口腔诊所"),IFERROR(U1014/同类汇总数据!F$11,0))))))))))</f>
        <v>1.6407736497156</v>
      </c>
      <c r="AH1014" s="61">
        <f>IF(AND($G1014="正式版",$H1014="中西医诊所"),IFERROR(V1014/同类汇总数据!G$3,0),IF(AND($G1014="正式版",$H1014="中医诊所"),IFERROR(V1014/同类汇总数据!G$4,0),IF(AND($G1014="正式版",$H1014="口腔诊所"),IFERROR(V1014/同类汇总数据!G$5,0),IF(AND($G1014="检查版",$H1014="中西医诊所"),IFERROR(V1014/同类汇总数据!G$6,0),IF(AND($G1014="检查版",$H1014="中医诊所"),IFERROR(V1014/同类汇总数据!G$7,0),IF(AND($G1014="检查版",$H1014="口腔诊所"),IFERROR(V1014/同类汇总数据!G$8,0),IF(AND($G1014="互联网版",$H1014="中西医诊所"),IFERROR(V1014/同类汇总数据!G$9,0),IF(AND($G1014="互联网版",$H1014="中医诊所"),IFERROR(V1014/同类汇总数据!G$10,0),IF(AND($G1014="互联网版",$H1014="口腔诊所"),IFERROR(V1014/同类汇总数据!G$11,0))))))))))</f>
        <v>2.82393507921881</v>
      </c>
      <c r="AI1014" s="61">
        <f>IF(AND($G1014="正式版",$H1014="中西医诊所"),IFERROR(W1014/同类汇总数据!H$3,0),IF(AND($G1014="正式版",$H1014="中医诊所"),IFERROR(W1014/同类汇总数据!H$4,0),IF(AND($G1014="正式版",$H1014="口腔诊所"),IFERROR(W1014/同类汇总数据!H$5,0),IF(AND($G1014="检查版",$H1014="中西医诊所"),IFERROR(W1014/同类汇总数据!H$6,0),IF(AND($G1014="检查版",$H1014="中医诊所"),IFERROR(W1014/同类汇总数据!H$7,0),IF(AND($G1014="检查版",$H1014="口腔诊所"),IFERROR(W1014/同类汇总数据!H$8,0),IF(AND($G1014="互联网版",$H1014="中西医诊所"),IFERROR(W1014/同类汇总数据!H$9,0),IF(AND($G1014="互联网版",$H1014="中医诊所"),IFERROR(W1014/同类汇总数据!H$10,0),IF(AND($G1014="互联网版",$H1014="口腔诊所"),IFERROR(W1014/同类汇总数据!H$11,0))))))))))</f>
        <v>3.15216874492615</v>
      </c>
      <c r="AJ1014" s="61">
        <f>IF(AND($G1014="正式版",$H1014="中西医诊所"),IFERROR(X1014/同类汇总数据!I$3,0),IF(AND($G1014="正式版",$H1014="中医诊所"),IFERROR(X1014/同类汇总数据!I$4,0),IF(AND($G1014="正式版",$H1014="口腔诊所"),IFERROR(X1014/同类汇总数据!I$5,0),IF(AND($G1014="检查版",$H1014="中西医诊所"),IFERROR(X1014/同类汇总数据!I$6,0),IF(AND($G1014="检查版",$H1014="中医诊所"),IFERROR(X1014/同类汇总数据!I$7,0),IF(AND($G1014="检查版",$H1014="口腔诊所"),IFERROR(X1014/同类汇总数据!I$8,0),IF(AND($G1014="互联网版",$H1014="中西医诊所"),IFERROR(X1014/同类汇总数据!I$9,0),IF(AND($G1014="互联网版",$H1014="中医诊所"),IFERROR(X1014/同类汇总数据!I$10,0),IF(AND($G1014="互联网版",$H1014="口腔诊所"),IFERROR(X1014/同类汇总数据!I$11,0))))))))))</f>
        <v>3.10421135748247</v>
      </c>
      <c r="AK1014" s="61">
        <f>IF(AND($G1014="正式版",$H1014="中西医诊所"),IFERROR(Y1014/同类汇总数据!J$3,0),IF(AND($G1014="正式版",$H1014="中医诊所"),IFERROR(Y1014/同类汇总数据!J$4,0),IF(AND($G1014="正式版",$H1014="口腔诊所"),IFERROR(Y1014/同类汇总数据!J$5,0),IF(AND($G1014="检查版",$H1014="中西医诊所"),IFERROR(Y1014/同类汇总数据!J$6,0),IF(AND($G1014="检查版",$H1014="中医诊所"),IFERROR(Y1014/同类汇总数据!J$7,0),IF(AND($G1014="检查版",$H1014="口腔诊所"),IFERROR(Y1014/同类汇总数据!J$8,0),IF(AND($G1014="互联网版",$H1014="中西医诊所"),IFERROR(Y1014/同类汇总数据!J$9,0),IF(AND($G1014="互联网版",$H1014="中医诊所"),IFERROR(Y1014/同类汇总数据!J$10,0),IF(AND($G1014="互联网版",$H1014="口腔诊所"),IFERROR(Y1014/同类汇总数据!J$11,0))))))))))</f>
        <v>3.15495180604049</v>
      </c>
      <c r="AL1014" s="62" t="str">
        <f ca="1" t="shared" si="287"/>
        <v>-</v>
      </c>
      <c r="AM1014" s="62" t="str">
        <f t="shared" si="288"/>
        <v>高于同行150%</v>
      </c>
      <c r="AN1014" s="5" t="str">
        <f t="shared" si="289"/>
        <v>高于同行100%</v>
      </c>
      <c r="AO1014" s="63">
        <f t="shared" si="281"/>
        <v>46103.74423125</v>
      </c>
      <c r="AP1014" s="5" t="str">
        <f t="shared" si="282"/>
        <v/>
      </c>
      <c r="AQ1014" s="60">
        <v>45670.7843629282</v>
      </c>
    </row>
    <row r="1015" ht="17" spans="1:43">
      <c r="A1015" s="5">
        <f t="shared" si="291"/>
        <v>1012</v>
      </c>
      <c r="B1015" s="55" t="str">
        <f t="shared" si="284"/>
        <v>连续三月交易上升</v>
      </c>
      <c r="C1015" s="2" t="str">
        <f t="shared" si="285"/>
        <v/>
      </c>
      <c r="D1015" s="56" t="str">
        <f t="shared" si="286"/>
        <v>-</v>
      </c>
      <c r="E1015" s="84" t="s">
        <v>2701</v>
      </c>
      <c r="F1015" s="58">
        <v>45673.5850290394</v>
      </c>
      <c r="G1015" s="59" t="s">
        <v>38</v>
      </c>
      <c r="H1015" s="59" t="s">
        <v>63</v>
      </c>
      <c r="I1015" s="59" t="s">
        <v>40</v>
      </c>
      <c r="J1015" s="59" t="s">
        <v>41</v>
      </c>
      <c r="K1015" s="59" t="s">
        <v>2702</v>
      </c>
      <c r="L1015" s="59"/>
      <c r="M1015" s="60">
        <v>46104.3590625</v>
      </c>
      <c r="N1015" s="60">
        <v>46103.7263920718</v>
      </c>
      <c r="O1015" s="60">
        <v>46103.7254397917</v>
      </c>
      <c r="P1015" s="60">
        <v>46087.7459410417</v>
      </c>
      <c r="Q1015" s="60">
        <v>46101.4077926157</v>
      </c>
      <c r="R1015" s="59">
        <v>2078</v>
      </c>
      <c r="S1015" s="59">
        <v>3366</v>
      </c>
      <c r="T1015" s="59">
        <v>19836</v>
      </c>
      <c r="U1015" s="59">
        <v>12126</v>
      </c>
      <c r="V1015" s="59">
        <v>4</v>
      </c>
      <c r="W1015" s="59">
        <v>10</v>
      </c>
      <c r="X1015" s="59">
        <v>35</v>
      </c>
      <c r="Y1015" s="59">
        <v>26</v>
      </c>
      <c r="Z1015" s="59">
        <v>551.1818181818</v>
      </c>
      <c r="AA1015" s="59">
        <v>0.5189530686</v>
      </c>
      <c r="AB1015" s="59">
        <v>-0.8445348674</v>
      </c>
      <c r="AC1015" s="59">
        <v>1.3916107383</v>
      </c>
      <c r="AD1015" s="61">
        <f>IF(AND($G1015="正式版",$H1015="中西医诊所"),IFERROR(R1015/同类汇总数据!C$3,0),IF(AND($G1015="正式版",$H1015="中医诊所"),IFERROR(R1015/同类汇总数据!C$4,0),IF(AND($G1015="正式版",$H1015="口腔诊所"),IFERROR(R1015/同类汇总数据!C$5,0),IF(AND($G1015="检查版",$H1015="中西医诊所"),IFERROR(R1015/同类汇总数据!C$6,0),IF(AND($G1015="检查版",$H1015="中医诊所"),IFERROR(R1015/同类汇总数据!C$7,0),IF(AND($G1015="检查版",$H1015="口腔诊所"),IFERROR(R1015/同类汇总数据!C$8,0),IF(AND($G1015="互联网版",$H1015="中西医诊所"),IFERROR(R1015/同类汇总数据!C$9,0),IF(AND($G1015="互联网版",$H1015="中医诊所"),IFERROR(R1015/同类汇总数据!C$10,0),IF(AND($G1015="互联网版",$H1015="口腔诊所"),IFERROR(R1015/同类汇总数据!C$11,0))))))))))</f>
        <v>0.207851048131175</v>
      </c>
      <c r="AE1015" s="61">
        <f>IF(AND($G1015="正式版",$H1015="中西医诊所"),IFERROR(S1015/同类汇总数据!D$3,0),IF(AND($G1015="正式版",$H1015="中医诊所"),IFERROR(S1015/同类汇总数据!D$4,0),IF(AND($G1015="正式版",$H1015="口腔诊所"),IFERROR(S1015/同类汇总数据!D$5,0),IF(AND($G1015="检查版",$H1015="中西医诊所"),IFERROR(S1015/同类汇总数据!D$6,0),IF(AND($G1015="检查版",$H1015="中医诊所"),IFERROR(S1015/同类汇总数据!D$7,0),IF(AND($G1015="检查版",$H1015="口腔诊所"),IFERROR(S1015/同类汇总数据!D$8,0),IF(AND($G1015="互联网版",$H1015="中西医诊所"),IFERROR(S1015/同类汇总数据!D$9,0),IF(AND($G1015="互联网版",$H1015="中医诊所"),IFERROR(S1015/同类汇总数据!D$10,0),IF(AND($G1015="互联网版",$H1015="口腔诊所"),IFERROR(S1015/同类汇总数据!D$11,0))))))))))</f>
        <v>0.0775025634473538</v>
      </c>
      <c r="AF1015" s="61">
        <f>IF(AND($G1015="正式版",$H1015="中西医诊所"),IFERROR(T1015/同类汇总数据!E$3,0),IF(AND($G1015="正式版",$H1015="中医诊所"),IFERROR(T1015/同类汇总数据!E$4,0),IF(AND($G1015="正式版",$H1015="口腔诊所"),IFERROR(T1015/同类汇总数据!E$5,0),IF(AND($G1015="检查版",$H1015="中西医诊所"),IFERROR(T1015/同类汇总数据!E$6,0),IF(AND($G1015="检查版",$H1015="中医诊所"),IFERROR(T1015/同类汇总数据!E$7,0),IF(AND($G1015="检查版",$H1015="口腔诊所"),IFERROR(T1015/同类汇总数据!E$8,0),IF(AND($G1015="互联网版",$H1015="中西医诊所"),IFERROR(T1015/同类汇总数据!E$9,0),IF(AND($G1015="互联网版",$H1015="中医诊所"),IFERROR(T1015/同类汇总数据!E$10,0),IF(AND($G1015="互联网版",$H1015="口腔诊所"),IFERROR(T1015/同类汇总数据!E$11,0))))))))))</f>
        <v>0.178917143369689</v>
      </c>
      <c r="AG1015" s="61">
        <f>IF(AND($G1015="正式版",$H1015="中西医诊所"),IFERROR(U1015/同类汇总数据!F$3,0),IF(AND($G1015="正式版",$H1015="中医诊所"),IFERROR(U1015/同类汇总数据!F$4,0),IF(AND($G1015="正式版",$H1015="口腔诊所"),IFERROR(U1015/同类汇总数据!F$5,0),IF(AND($G1015="检查版",$H1015="中西医诊所"),IFERROR(U1015/同类汇总数据!F$6,0),IF(AND($G1015="检查版",$H1015="中医诊所"),IFERROR(U1015/同类汇总数据!F$7,0),IF(AND($G1015="检查版",$H1015="口腔诊所"),IFERROR(U1015/同类汇总数据!F$8,0),IF(AND($G1015="互联网版",$H1015="中西医诊所"),IFERROR(U1015/同类汇总数据!F$9,0),IF(AND($G1015="互联网版",$H1015="中医诊所"),IFERROR(U1015/同类汇总数据!F$10,0),IF(AND($G1015="互联网版",$H1015="口腔诊所"),IFERROR(U1015/同类汇总数据!F$11,0))))))))))</f>
        <v>0.121383815974933</v>
      </c>
      <c r="AH1015" s="61">
        <f>IF(AND($G1015="正式版",$H1015="中西医诊所"),IFERROR(V1015/同类汇总数据!G$3,0),IF(AND($G1015="正式版",$H1015="中医诊所"),IFERROR(V1015/同类汇总数据!G$4,0),IF(AND($G1015="正式版",$H1015="口腔诊所"),IFERROR(V1015/同类汇总数据!G$5,0),IF(AND($G1015="检查版",$H1015="中西医诊所"),IFERROR(V1015/同类汇总数据!G$6,0),IF(AND($G1015="检查版",$H1015="中医诊所"),IFERROR(V1015/同类汇总数据!G$7,0),IF(AND($G1015="检查版",$H1015="口腔诊所"),IFERROR(V1015/同类汇总数据!G$8,0),IF(AND($G1015="互联网版",$H1015="中西医诊所"),IFERROR(V1015/同类汇总数据!G$9,0),IF(AND($G1015="互联网版",$H1015="中医诊所"),IFERROR(V1015/同类汇总数据!G$10,0),IF(AND($G1015="互联网版",$H1015="口腔诊所"),IFERROR(V1015/同类汇总数据!G$11,0))))))))))</f>
        <v>0.297256324128296</v>
      </c>
      <c r="AI1015" s="61">
        <f>IF(AND($G1015="正式版",$H1015="中西医诊所"),IFERROR(W1015/同类汇总数据!H$3,0),IF(AND($G1015="正式版",$H1015="中医诊所"),IFERROR(W1015/同类汇总数据!H$4,0),IF(AND($G1015="正式版",$H1015="口腔诊所"),IFERROR(W1015/同类汇总数据!H$5,0),IF(AND($G1015="检查版",$H1015="中西医诊所"),IFERROR(W1015/同类汇总数据!H$6,0),IF(AND($G1015="检查版",$H1015="中医诊所"),IFERROR(W1015/同类汇总数据!H$7,0),IF(AND($G1015="检查版",$H1015="口腔诊所"),IFERROR(W1015/同类汇总数据!H$8,0),IF(AND($G1015="互联网版",$H1015="中西医诊所"),IFERROR(W1015/同类汇总数据!H$9,0),IF(AND($G1015="互联网版",$H1015="中医诊所"),IFERROR(W1015/同类汇总数据!H$10,0),IF(AND($G1015="互联网版",$H1015="口腔诊所"),IFERROR(W1015/同类汇总数据!H$11,0))))))))))</f>
        <v>0.176098812565707</v>
      </c>
      <c r="AJ1015" s="61">
        <f>IF(AND($G1015="正式版",$H1015="中西医诊所"),IFERROR(X1015/同类汇总数据!I$3,0),IF(AND($G1015="正式版",$H1015="中医诊所"),IFERROR(X1015/同类汇总数据!I$4,0),IF(AND($G1015="正式版",$H1015="口腔诊所"),IFERROR(X1015/同类汇总数据!I$5,0),IF(AND($G1015="检查版",$H1015="中西医诊所"),IFERROR(X1015/同类汇总数据!I$6,0),IF(AND($G1015="检查版",$H1015="中医诊所"),IFERROR(X1015/同类汇总数据!I$7,0),IF(AND($G1015="检查版",$H1015="口腔诊所"),IFERROR(X1015/同类汇总数据!I$8,0),IF(AND($G1015="互联网版",$H1015="中西医诊所"),IFERROR(X1015/同类汇总数据!I$9,0),IF(AND($G1015="互联网版",$H1015="中医诊所"),IFERROR(X1015/同类汇总数据!I$10,0),IF(AND($G1015="互联网版",$H1015="口腔诊所"),IFERROR(X1015/同类汇总数据!I$11,0))))))))))</f>
        <v>0.23722139194735</v>
      </c>
      <c r="AK1015" s="61">
        <f>IF(AND($G1015="正式版",$H1015="中西医诊所"),IFERROR(Y1015/同类汇总数据!J$3,0),IF(AND($G1015="正式版",$H1015="中医诊所"),IFERROR(Y1015/同类汇总数据!J$4,0),IF(AND($G1015="正式版",$H1015="口腔诊所"),IFERROR(Y1015/同类汇总数据!J$5,0),IF(AND($G1015="检查版",$H1015="中西医诊所"),IFERROR(Y1015/同类汇总数据!J$6,0),IF(AND($G1015="检查版",$H1015="中医诊所"),IFERROR(Y1015/同类汇总数据!J$7,0),IF(AND($G1015="检查版",$H1015="口腔诊所"),IFERROR(Y1015/同类汇总数据!J$8,0),IF(AND($G1015="互联网版",$H1015="中西医诊所"),IFERROR(Y1015/同类汇总数据!J$9,0),IF(AND($G1015="互联网版",$H1015="中医诊所"),IFERROR(Y1015/同类汇总数据!J$10,0),IF(AND($G1015="互联网版",$H1015="口腔诊所"),IFERROR(Y1015/同类汇总数据!J$11,0))))))))))</f>
        <v>0.195772665768622</v>
      </c>
      <c r="AL1015" s="62" t="str">
        <f ca="1" t="shared" si="287"/>
        <v>-</v>
      </c>
      <c r="AM1015" s="62" t="str">
        <f t="shared" si="288"/>
        <v>低于同行20%</v>
      </c>
      <c r="AN1015" s="5" t="str">
        <f t="shared" si="289"/>
        <v>低于同行20%</v>
      </c>
      <c r="AO1015" s="63">
        <f t="shared" si="281"/>
        <v>46104.3590625</v>
      </c>
      <c r="AP1015" s="5" t="str">
        <f t="shared" si="282"/>
        <v/>
      </c>
      <c r="AQ1015" s="60">
        <v>45671.7834517824</v>
      </c>
    </row>
    <row r="1016" ht="17" spans="1:43">
      <c r="A1016" s="5">
        <f t="shared" si="291"/>
        <v>1013</v>
      </c>
      <c r="B1016" s="55" t="str">
        <f t="shared" si="284"/>
        <v>连续三月交易上升</v>
      </c>
      <c r="C1016" s="2" t="str">
        <f t="shared" si="285"/>
        <v/>
      </c>
      <c r="D1016" s="56" t="str">
        <f t="shared" si="286"/>
        <v>-</v>
      </c>
      <c r="E1016" s="84" t="s">
        <v>2703</v>
      </c>
      <c r="F1016" s="58">
        <v>45673.6119536458</v>
      </c>
      <c r="G1016" s="59" t="s">
        <v>38</v>
      </c>
      <c r="H1016" s="59" t="s">
        <v>63</v>
      </c>
      <c r="I1016" s="59" t="s">
        <v>40</v>
      </c>
      <c r="J1016" s="59" t="s">
        <v>182</v>
      </c>
      <c r="K1016" s="59" t="s">
        <v>2704</v>
      </c>
      <c r="L1016" s="59"/>
      <c r="M1016" s="60">
        <v>46103.3958449074</v>
      </c>
      <c r="N1016" s="60">
        <v>46102.6300084606</v>
      </c>
      <c r="O1016" s="60">
        <v>46103.6231876968</v>
      </c>
      <c r="P1016" s="60">
        <v>46103.4055932292</v>
      </c>
      <c r="Q1016" s="60">
        <v>46103.4083409722</v>
      </c>
      <c r="R1016" s="59">
        <v>4460</v>
      </c>
      <c r="S1016" s="59">
        <v>11520</v>
      </c>
      <c r="T1016" s="59">
        <v>43539</v>
      </c>
      <c r="U1016" s="59">
        <v>36039</v>
      </c>
      <c r="V1016" s="59">
        <v>3</v>
      </c>
      <c r="W1016" s="59">
        <v>22</v>
      </c>
      <c r="X1016" s="59">
        <v>52</v>
      </c>
      <c r="Y1016" s="59">
        <v>48</v>
      </c>
      <c r="Z1016" s="85" t="s">
        <v>2705</v>
      </c>
      <c r="AA1016" s="59">
        <v>0.5280541186</v>
      </c>
      <c r="AB1016" s="59">
        <v>-0.6920343137</v>
      </c>
      <c r="AC1016" s="59">
        <v>0.3889361702</v>
      </c>
      <c r="AD1016" s="61">
        <f>IF(AND($G1016="正式版",$H1016="中西医诊所"),IFERROR(R1016/同类汇总数据!C$3,0),IF(AND($G1016="正式版",$H1016="中医诊所"),IFERROR(R1016/同类汇总数据!C$4,0),IF(AND($G1016="正式版",$H1016="口腔诊所"),IFERROR(R1016/同类汇总数据!C$5,0),IF(AND($G1016="检查版",$H1016="中西医诊所"),IFERROR(R1016/同类汇总数据!C$6,0),IF(AND($G1016="检查版",$H1016="中医诊所"),IFERROR(R1016/同类汇总数据!C$7,0),IF(AND($G1016="检查版",$H1016="口腔诊所"),IFERROR(R1016/同类汇总数据!C$8,0),IF(AND($G1016="互联网版",$H1016="中西医诊所"),IFERROR(R1016/同类汇总数据!C$9,0),IF(AND($G1016="互联网版",$H1016="中医诊所"),IFERROR(R1016/同类汇总数据!C$10,0),IF(AND($G1016="互联网版",$H1016="口腔诊所"),IFERROR(R1016/同类汇总数据!C$11,0))))))))))</f>
        <v>0.446109564323889</v>
      </c>
      <c r="AE1016" s="61">
        <f>IF(AND($G1016="正式版",$H1016="中西医诊所"),IFERROR(S1016/同类汇总数据!D$3,0),IF(AND($G1016="正式版",$H1016="中医诊所"),IFERROR(S1016/同类汇总数据!D$4,0),IF(AND($G1016="正式版",$H1016="口腔诊所"),IFERROR(S1016/同类汇总数据!D$5,0),IF(AND($G1016="检查版",$H1016="中西医诊所"),IFERROR(S1016/同类汇总数据!D$6,0),IF(AND($G1016="检查版",$H1016="中医诊所"),IFERROR(S1016/同类汇总数据!D$7,0),IF(AND($G1016="检查版",$H1016="口腔诊所"),IFERROR(S1016/同类汇总数据!D$8,0),IF(AND($G1016="互联网版",$H1016="中西医诊所"),IFERROR(S1016/同类汇总数据!D$9,0),IF(AND($G1016="互联网版",$H1016="中医诊所"),IFERROR(S1016/同类汇总数据!D$10,0),IF(AND($G1016="互联网版",$H1016="口腔诊所"),IFERROR(S1016/同类汇总数据!D$11,0))))))))))</f>
        <v>0.265249415006986</v>
      </c>
      <c r="AF1016" s="61">
        <f>IF(AND($G1016="正式版",$H1016="中西医诊所"),IFERROR(T1016/同类汇总数据!E$3,0),IF(AND($G1016="正式版",$H1016="中医诊所"),IFERROR(T1016/同类汇总数据!E$4,0),IF(AND($G1016="正式版",$H1016="口腔诊所"),IFERROR(T1016/同类汇总数据!E$5,0),IF(AND($G1016="检查版",$H1016="中西医诊所"),IFERROR(T1016/同类汇总数据!E$6,0),IF(AND($G1016="检查版",$H1016="中医诊所"),IFERROR(T1016/同类汇总数据!E$7,0),IF(AND($G1016="检查版",$H1016="口腔诊所"),IFERROR(T1016/同类汇总数据!E$8,0),IF(AND($G1016="互联网版",$H1016="中西医诊所"),IFERROR(T1016/同类汇总数据!E$9,0),IF(AND($G1016="互联网版",$H1016="中医诊所"),IFERROR(T1016/同类汇总数据!E$10,0),IF(AND($G1016="互联网版",$H1016="口腔诊所"),IFERROR(T1016/同类汇总数据!E$11,0))))))))))</f>
        <v>0.392713929480384</v>
      </c>
      <c r="AG1016" s="61">
        <f>IF(AND($G1016="正式版",$H1016="中西医诊所"),IFERROR(U1016/同类汇总数据!F$3,0),IF(AND($G1016="正式版",$H1016="中医诊所"),IFERROR(U1016/同类汇总数据!F$4,0),IF(AND($G1016="正式版",$H1016="口腔诊所"),IFERROR(U1016/同类汇总数据!F$5,0),IF(AND($G1016="检查版",$H1016="中西医诊所"),IFERROR(U1016/同类汇总数据!F$6,0),IF(AND($G1016="检查版",$H1016="中医诊所"),IFERROR(U1016/同类汇总数据!F$7,0),IF(AND($G1016="检查版",$H1016="口腔诊所"),IFERROR(U1016/同类汇总数据!F$8,0),IF(AND($G1016="互联网版",$H1016="中西医诊所"),IFERROR(U1016/同类汇总数据!F$9,0),IF(AND($G1016="互联网版",$H1016="中医诊所"),IFERROR(U1016/同类汇总数据!F$10,0),IF(AND($G1016="互联网版",$H1016="口腔诊所"),IFERROR(U1016/同类汇总数据!F$11,0))))))))))</f>
        <v>0.360757986468796</v>
      </c>
      <c r="AH1016" s="61">
        <f>IF(AND($G1016="正式版",$H1016="中西医诊所"),IFERROR(V1016/同类汇总数据!G$3,0),IF(AND($G1016="正式版",$H1016="中医诊所"),IFERROR(V1016/同类汇总数据!G$4,0),IF(AND($G1016="正式版",$H1016="口腔诊所"),IFERROR(V1016/同类汇总数据!G$5,0),IF(AND($G1016="检查版",$H1016="中西医诊所"),IFERROR(V1016/同类汇总数据!G$6,0),IF(AND($G1016="检查版",$H1016="中医诊所"),IFERROR(V1016/同类汇总数据!G$7,0),IF(AND($G1016="检查版",$H1016="口腔诊所"),IFERROR(V1016/同类汇总数据!G$8,0),IF(AND($G1016="互联网版",$H1016="中西医诊所"),IFERROR(V1016/同类汇总数据!G$9,0),IF(AND($G1016="互联网版",$H1016="中医诊所"),IFERROR(V1016/同类汇总数据!G$10,0),IF(AND($G1016="互联网版",$H1016="口腔诊所"),IFERROR(V1016/同类汇总数据!G$11,0))))))))))</f>
        <v>0.222942243096222</v>
      </c>
      <c r="AI1016" s="61">
        <f>IF(AND($G1016="正式版",$H1016="中西医诊所"),IFERROR(W1016/同类汇总数据!H$3,0),IF(AND($G1016="正式版",$H1016="中医诊所"),IFERROR(W1016/同类汇总数据!H$4,0),IF(AND($G1016="正式版",$H1016="口腔诊所"),IFERROR(W1016/同类汇总数据!H$5,0),IF(AND($G1016="检查版",$H1016="中西医诊所"),IFERROR(W1016/同类汇总数据!H$6,0),IF(AND($G1016="检查版",$H1016="中医诊所"),IFERROR(W1016/同类汇总数据!H$7,0),IF(AND($G1016="检查版",$H1016="口腔诊所"),IFERROR(W1016/同类汇总数据!H$8,0),IF(AND($G1016="互联网版",$H1016="中西医诊所"),IFERROR(W1016/同类汇总数据!H$9,0),IF(AND($G1016="互联网版",$H1016="中医诊所"),IFERROR(W1016/同类汇总数据!H$10,0),IF(AND($G1016="互联网版",$H1016="口腔诊所"),IFERROR(W1016/同类汇总数据!H$11,0))))))))))</f>
        <v>0.387417387644555</v>
      </c>
      <c r="AJ1016" s="61">
        <f>IF(AND($G1016="正式版",$H1016="中西医诊所"),IFERROR(X1016/同类汇总数据!I$3,0),IF(AND($G1016="正式版",$H1016="中医诊所"),IFERROR(X1016/同类汇总数据!I$4,0),IF(AND($G1016="正式版",$H1016="口腔诊所"),IFERROR(X1016/同类汇总数据!I$5,0),IF(AND($G1016="检查版",$H1016="中西医诊所"),IFERROR(X1016/同类汇总数据!I$6,0),IF(AND($G1016="检查版",$H1016="中医诊所"),IFERROR(X1016/同类汇总数据!I$7,0),IF(AND($G1016="检查版",$H1016="口腔诊所"),IFERROR(X1016/同类汇总数据!I$8,0),IF(AND($G1016="互联网版",$H1016="中西医诊所"),IFERROR(X1016/同类汇总数据!I$9,0),IF(AND($G1016="互联网版",$H1016="中医诊所"),IFERROR(X1016/同类汇总数据!I$10,0),IF(AND($G1016="互联网版",$H1016="口腔诊所"),IFERROR(X1016/同类汇总数据!I$11,0))))))))))</f>
        <v>0.352443210893206</v>
      </c>
      <c r="AK1016" s="61">
        <f>IF(AND($G1016="正式版",$H1016="中西医诊所"),IFERROR(Y1016/同类汇总数据!J$3,0),IF(AND($G1016="正式版",$H1016="中医诊所"),IFERROR(Y1016/同类汇总数据!J$4,0),IF(AND($G1016="正式版",$H1016="口腔诊所"),IFERROR(Y1016/同类汇总数据!J$5,0),IF(AND($G1016="检查版",$H1016="中西医诊所"),IFERROR(Y1016/同类汇总数据!J$6,0),IF(AND($G1016="检查版",$H1016="中医诊所"),IFERROR(Y1016/同类汇总数据!J$7,0),IF(AND($G1016="检查版",$H1016="口腔诊所"),IFERROR(Y1016/同类汇总数据!J$8,0),IF(AND($G1016="互联网版",$H1016="中西医诊所"),IFERROR(Y1016/同类汇总数据!J$9,0),IF(AND($G1016="互联网版",$H1016="中医诊所"),IFERROR(Y1016/同类汇总数据!J$10,0),IF(AND($G1016="互联网版",$H1016="口腔诊所"),IFERROR(Y1016/同类汇总数据!J$11,0))))))))))</f>
        <v>0.361426459880534</v>
      </c>
      <c r="AL1016" s="62" t="str">
        <f ca="1" t="shared" si="287"/>
        <v>-</v>
      </c>
      <c r="AM1016" s="62" t="str">
        <f t="shared" si="288"/>
        <v>低于同行50%</v>
      </c>
      <c r="AN1016" s="5" t="str">
        <f t="shared" si="289"/>
        <v>低于同行50%</v>
      </c>
      <c r="AO1016" s="63">
        <f t="shared" si="281"/>
        <v>46103.6231876968</v>
      </c>
      <c r="AP1016" s="5" t="str">
        <f t="shared" si="282"/>
        <v/>
      </c>
      <c r="AQ1016" s="60">
        <v>45671.7864428356</v>
      </c>
    </row>
    <row r="1017" ht="17" spans="1:43">
      <c r="A1017" s="5">
        <f t="shared" ref="A1017:A1029" si="292">ROW()-3</f>
        <v>1014</v>
      </c>
      <c r="B1017" s="55" t="str">
        <f t="shared" si="284"/>
        <v>连续三月交易上升</v>
      </c>
      <c r="C1017" s="2" t="str">
        <f t="shared" si="285"/>
        <v/>
      </c>
      <c r="D1017" s="56" t="str">
        <f t="shared" si="286"/>
        <v>-</v>
      </c>
      <c r="E1017" s="84" t="s">
        <v>2706</v>
      </c>
      <c r="F1017" s="58">
        <v>45673.7383771065</v>
      </c>
      <c r="G1017" s="59" t="s">
        <v>38</v>
      </c>
      <c r="H1017" s="59" t="s">
        <v>39</v>
      </c>
      <c r="I1017" s="59" t="s">
        <v>40</v>
      </c>
      <c r="J1017" s="59" t="s">
        <v>75</v>
      </c>
      <c r="K1017" s="59" t="s">
        <v>2707</v>
      </c>
      <c r="L1017" s="59"/>
      <c r="M1017" s="60">
        <v>46104.3821759259</v>
      </c>
      <c r="N1017" s="60">
        <v>46104.3850686227</v>
      </c>
      <c r="O1017" s="60">
        <v>46104.3847806366</v>
      </c>
      <c r="P1017" s="60">
        <v>46096.6497241319</v>
      </c>
      <c r="Q1017" s="60">
        <v>46104.3850742593</v>
      </c>
      <c r="R1017" s="59">
        <v>3235</v>
      </c>
      <c r="S1017" s="59">
        <v>30373.8</v>
      </c>
      <c r="T1017" s="59">
        <v>93544.81</v>
      </c>
      <c r="U1017" s="59">
        <v>82369.8</v>
      </c>
      <c r="V1017" s="59">
        <v>14</v>
      </c>
      <c r="W1017" s="59">
        <v>90</v>
      </c>
      <c r="X1017" s="59">
        <v>269</v>
      </c>
      <c r="Y1017" s="59">
        <v>235</v>
      </c>
      <c r="Z1017" s="59">
        <v>465.3661016949</v>
      </c>
      <c r="AA1017" s="59">
        <v>0.5705982729</v>
      </c>
      <c r="AB1017" s="59">
        <v>-0.5587927636</v>
      </c>
      <c r="AC1017" s="59">
        <v>0.2600488818</v>
      </c>
      <c r="AD1017" s="61">
        <f>IF(AND($G1017="正式版",$H1017="中西医诊所"),IFERROR(R1017/同类汇总数据!C$3,0),IF(AND($G1017="正式版",$H1017="中医诊所"),IFERROR(R1017/同类汇总数据!C$4,0),IF(AND($G1017="正式版",$H1017="口腔诊所"),IFERROR(R1017/同类汇总数据!C$5,0),IF(AND($G1017="检查版",$H1017="中西医诊所"),IFERROR(R1017/同类汇总数据!C$6,0),IF(AND($G1017="检查版",$H1017="中医诊所"),IFERROR(R1017/同类汇总数据!C$7,0),IF(AND($G1017="检查版",$H1017="口腔诊所"),IFERROR(R1017/同类汇总数据!C$8,0),IF(AND($G1017="互联网版",$H1017="中西医诊所"),IFERROR(R1017/同类汇总数据!C$9,0),IF(AND($G1017="互联网版",$H1017="中医诊所"),IFERROR(R1017/同类汇总数据!C$10,0),IF(AND($G1017="互联网版",$H1017="口腔诊所"),IFERROR(R1017/同类汇总数据!C$11,0))))))))))</f>
        <v>0.353484228740815</v>
      </c>
      <c r="AE1017" s="61">
        <f>IF(AND($G1017="正式版",$H1017="中西医诊所"),IFERROR(S1017/同类汇总数据!D$3,0),IF(AND($G1017="正式版",$H1017="中医诊所"),IFERROR(S1017/同类汇总数据!D$4,0),IF(AND($G1017="正式版",$H1017="口腔诊所"),IFERROR(S1017/同类汇总数据!D$5,0),IF(AND($G1017="检查版",$H1017="中西医诊所"),IFERROR(S1017/同类汇总数据!D$6,0),IF(AND($G1017="检查版",$H1017="中医诊所"),IFERROR(S1017/同类汇总数据!D$7,0),IF(AND($G1017="检查版",$H1017="口腔诊所"),IFERROR(S1017/同类汇总数据!D$8,0),IF(AND($G1017="互联网版",$H1017="中西医诊所"),IFERROR(S1017/同类汇总数据!D$9,0),IF(AND($G1017="互联网版",$H1017="中医诊所"),IFERROR(S1017/同类汇总数据!D$10,0),IF(AND($G1017="互联网版",$H1017="口腔诊所"),IFERROR(S1017/同类汇总数据!D$11,0))))))))))</f>
        <v>0.832530586468783</v>
      </c>
      <c r="AF1017" s="61">
        <f>IF(AND($G1017="正式版",$H1017="中西医诊所"),IFERROR(T1017/同类汇总数据!E$3,0),IF(AND($G1017="正式版",$H1017="中医诊所"),IFERROR(T1017/同类汇总数据!E$4,0),IF(AND($G1017="正式版",$H1017="口腔诊所"),IFERROR(T1017/同类汇总数据!E$5,0),IF(AND($G1017="检查版",$H1017="中西医诊所"),IFERROR(T1017/同类汇总数据!E$6,0),IF(AND($G1017="检查版",$H1017="中医诊所"),IFERROR(T1017/同类汇总数据!E$7,0),IF(AND($G1017="检查版",$H1017="口腔诊所"),IFERROR(T1017/同类汇总数据!E$8,0),IF(AND($G1017="互联网版",$H1017="中西医诊所"),IFERROR(T1017/同类汇总数据!E$9,0),IF(AND($G1017="互联网版",$H1017="中医诊所"),IFERROR(T1017/同类汇总数据!E$10,0),IF(AND($G1017="互联网版",$H1017="口腔诊所"),IFERROR(T1017/同类汇总数据!E$11,0))))))))))</f>
        <v>0.857295301198521</v>
      </c>
      <c r="AG1017" s="61">
        <f>IF(AND($G1017="正式版",$H1017="中西医诊所"),IFERROR(U1017/同类汇总数据!F$3,0),IF(AND($G1017="正式版",$H1017="中医诊所"),IFERROR(U1017/同类汇总数据!F$4,0),IF(AND($G1017="正式版",$H1017="口腔诊所"),IFERROR(U1017/同类汇总数据!F$5,0),IF(AND($G1017="检查版",$H1017="中西医诊所"),IFERROR(U1017/同类汇总数据!F$6,0),IF(AND($G1017="检查版",$H1017="中医诊所"),IFERROR(U1017/同类汇总数据!F$7,0),IF(AND($G1017="检查版",$H1017="口腔诊所"),IFERROR(U1017/同类汇总数据!F$8,0),IF(AND($G1017="互联网版",$H1017="中西医诊所"),IFERROR(U1017/同类汇总数据!F$9,0),IF(AND($G1017="互联网版",$H1017="中医诊所"),IFERROR(U1017/同类汇总数据!F$10,0),IF(AND($G1017="互联网版",$H1017="口腔诊所"),IFERROR(U1017/同类汇总数据!F$11,0))))))))))</f>
        <v>0.858705894283772</v>
      </c>
      <c r="AH1017" s="61">
        <f>IF(AND($G1017="正式版",$H1017="中西医诊所"),IFERROR(V1017/同类汇总数据!G$3,0),IF(AND($G1017="正式版",$H1017="中医诊所"),IFERROR(V1017/同类汇总数据!G$4,0),IF(AND($G1017="正式版",$H1017="口腔诊所"),IFERROR(V1017/同类汇总数据!G$5,0),IF(AND($G1017="检查版",$H1017="中西医诊所"),IFERROR(V1017/同类汇总数据!G$6,0),IF(AND($G1017="检查版",$H1017="中医诊所"),IFERROR(V1017/同类汇总数据!G$7,0),IF(AND($G1017="检查版",$H1017="口腔诊所"),IFERROR(V1017/同类汇总数据!G$8,0),IF(AND($G1017="互联网版",$H1017="中西医诊所"),IFERROR(V1017/同类汇总数据!G$9,0),IF(AND($G1017="互联网版",$H1017="中医诊所"),IFERROR(V1017/同类汇总数据!G$10,0),IF(AND($G1017="互联网版",$H1017="口腔诊所"),IFERROR(V1017/同类汇总数据!G$11,0))))))))))</f>
        <v>0.147677611335733</v>
      </c>
      <c r="AI1017" s="61">
        <f>IF(AND($G1017="正式版",$H1017="中西医诊所"),IFERROR(W1017/同类汇总数据!H$3,0),IF(AND($G1017="正式版",$H1017="中医诊所"),IFERROR(W1017/同类汇总数据!H$4,0),IF(AND($G1017="正式版",$H1017="口腔诊所"),IFERROR(W1017/同类汇总数据!H$5,0),IF(AND($G1017="检查版",$H1017="中西医诊所"),IFERROR(W1017/同类汇总数据!H$6,0),IF(AND($G1017="检查版",$H1017="中医诊所"),IFERROR(W1017/同类汇总数据!H$7,0),IF(AND($G1017="检查版",$H1017="口腔诊所"),IFERROR(W1017/同类汇总数据!H$8,0),IF(AND($G1017="互联网版",$H1017="中西医诊所"),IFERROR(W1017/同类汇总数据!H$9,0),IF(AND($G1017="互联网版",$H1017="中医诊所"),IFERROR(W1017/同类汇总数据!H$10,0),IF(AND($G1017="互联网版",$H1017="口腔诊所"),IFERROR(W1017/同类汇总数据!H$11,0))))))))))</f>
        <v>0.24615021070458</v>
      </c>
      <c r="AJ1017" s="61">
        <f>IF(AND($G1017="正式版",$H1017="中西医诊所"),IFERROR(X1017/同类汇总数据!I$3,0),IF(AND($G1017="正式版",$H1017="中医诊所"),IFERROR(X1017/同类汇总数据!I$4,0),IF(AND($G1017="正式版",$H1017="口腔诊所"),IFERROR(X1017/同类汇总数据!I$5,0),IF(AND($G1017="检查版",$H1017="中西医诊所"),IFERROR(X1017/同类汇总数据!I$6,0),IF(AND($G1017="检查版",$H1017="中医诊所"),IFERROR(X1017/同类汇总数据!I$7,0),IF(AND($G1017="检查版",$H1017="口腔诊所"),IFERROR(X1017/同类汇总数据!I$8,0),IF(AND($G1017="互联网版",$H1017="中西医诊所"),IFERROR(X1017/同类汇总数据!I$9,0),IF(AND($G1017="互联网版",$H1017="中医诊所"),IFERROR(X1017/同类汇总数据!I$10,0),IF(AND($G1017="互联网版",$H1017="口腔诊所"),IFERROR(X1017/同类汇总数据!I$11,0))))))))))</f>
        <v>0.237861566160134</v>
      </c>
      <c r="AK1017" s="61">
        <f>IF(AND($G1017="正式版",$H1017="中西医诊所"),IFERROR(Y1017/同类汇总数据!J$3,0),IF(AND($G1017="正式版",$H1017="中医诊所"),IFERROR(Y1017/同类汇总数据!J$4,0),IF(AND($G1017="正式版",$H1017="口腔诊所"),IFERROR(Y1017/同类汇总数据!J$5,0),IF(AND($G1017="检查版",$H1017="中西医诊所"),IFERROR(Y1017/同类汇总数据!J$6,0),IF(AND($G1017="检查版",$H1017="中医诊所"),IFERROR(Y1017/同类汇总数据!J$7,0),IF(AND($G1017="检查版",$H1017="口腔诊所"),IFERROR(Y1017/同类汇总数据!J$8,0),IF(AND($G1017="互联网版",$H1017="中西医诊所"),IFERROR(Y1017/同类汇总数据!J$9,0),IF(AND($G1017="互联网版",$H1017="中医诊所"),IFERROR(Y1017/同类汇总数据!J$10,0),IF(AND($G1017="互联网版",$H1017="口腔诊所"),IFERROR(Y1017/同类汇总数据!J$11,0))))))))))</f>
        <v>0.234816279742729</v>
      </c>
      <c r="AL1017" s="62" t="str">
        <f ca="1" t="shared" si="287"/>
        <v>-</v>
      </c>
      <c r="AM1017" s="62" t="str">
        <f t="shared" si="288"/>
        <v/>
      </c>
      <c r="AN1017" s="5" t="str">
        <f t="shared" si="289"/>
        <v>低于同行50%</v>
      </c>
      <c r="AO1017" s="63">
        <f t="shared" si="281"/>
        <v>46104.3850742593</v>
      </c>
      <c r="AP1017" s="5" t="str">
        <f t="shared" si="282"/>
        <v/>
      </c>
      <c r="AQ1017" s="60">
        <v>45671.7879026157</v>
      </c>
    </row>
    <row r="1018" ht="17" spans="1:43">
      <c r="A1018" s="5">
        <f t="shared" si="292"/>
        <v>1015</v>
      </c>
      <c r="B1018" s="55" t="str">
        <f t="shared" si="284"/>
        <v>交易波动较大</v>
      </c>
      <c r="C1018" s="2" t="str">
        <f t="shared" si="285"/>
        <v/>
      </c>
      <c r="D1018" s="56" t="str">
        <f t="shared" si="286"/>
        <v>-</v>
      </c>
      <c r="E1018" s="84" t="s">
        <v>2708</v>
      </c>
      <c r="F1018" s="58">
        <v>45673.8175693287</v>
      </c>
      <c r="G1018" s="59" t="s">
        <v>38</v>
      </c>
      <c r="H1018" s="59" t="s">
        <v>63</v>
      </c>
      <c r="I1018" s="59" t="s">
        <v>40</v>
      </c>
      <c r="J1018" s="59" t="s">
        <v>41</v>
      </c>
      <c r="K1018" s="59" t="s">
        <v>2709</v>
      </c>
      <c r="L1018" s="59" t="s">
        <v>2710</v>
      </c>
      <c r="M1018" s="60">
        <v>46103.4495949074</v>
      </c>
      <c r="N1018" s="60">
        <v>46103.452978044</v>
      </c>
      <c r="O1018" s="60">
        <v>46103.4520326157</v>
      </c>
      <c r="P1018" s="60">
        <v>46057.7178941898</v>
      </c>
      <c r="Q1018" s="60">
        <v>46101.4375126273</v>
      </c>
      <c r="R1018" s="59">
        <v>474</v>
      </c>
      <c r="S1018" s="59">
        <v>1644.8</v>
      </c>
      <c r="T1018" s="59">
        <v>4493</v>
      </c>
      <c r="U1018" s="59">
        <v>3981.4</v>
      </c>
      <c r="V1018" s="59">
        <v>3</v>
      </c>
      <c r="W1018" s="59">
        <v>10</v>
      </c>
      <c r="X1018" s="59">
        <v>25</v>
      </c>
      <c r="Y1018" s="59">
        <v>23</v>
      </c>
      <c r="Z1018" s="59">
        <v>265.4266666667</v>
      </c>
      <c r="AA1018" s="59">
        <v>-0.1115912283</v>
      </c>
      <c r="AB1018" s="59">
        <v>0.8573434992</v>
      </c>
      <c r="AC1018" s="59">
        <v>0.5772151899</v>
      </c>
      <c r="AD1018" s="61">
        <f>IF(AND($G1018="正式版",$H1018="中西医诊所"),IFERROR(R1018/同类汇总数据!C$3,0),IF(AND($G1018="正式版",$H1018="中医诊所"),IFERROR(R1018/同类汇总数据!C$4,0),IF(AND($G1018="正式版",$H1018="口腔诊所"),IFERROR(R1018/同类汇总数据!C$5,0),IF(AND($G1018="检查版",$H1018="中西医诊所"),IFERROR(R1018/同类汇总数据!C$6,0),IF(AND($G1018="检查版",$H1018="中医诊所"),IFERROR(R1018/同类汇总数据!C$7,0),IF(AND($G1018="检查版",$H1018="口腔诊所"),IFERROR(R1018/同类汇总数据!C$8,0),IF(AND($G1018="互联网版",$H1018="中西医诊所"),IFERROR(R1018/同类汇总数据!C$9,0),IF(AND($G1018="互联网版",$H1018="中医诊所"),IFERROR(R1018/同类汇总数据!C$10,0),IF(AND($G1018="互联网版",$H1018="口腔诊所"),IFERROR(R1018/同类汇总数据!C$11,0))))))))))</f>
        <v>0.0474116442801622</v>
      </c>
      <c r="AE1018" s="61">
        <f>IF(AND($G1018="正式版",$H1018="中西医诊所"),IFERROR(S1018/同类汇总数据!D$3,0),IF(AND($G1018="正式版",$H1018="中医诊所"),IFERROR(S1018/同类汇总数据!D$4,0),IF(AND($G1018="正式版",$H1018="口腔诊所"),IFERROR(S1018/同类汇总数据!D$5,0),IF(AND($G1018="检查版",$H1018="中西医诊所"),IFERROR(S1018/同类汇总数据!D$6,0),IF(AND($G1018="检查版",$H1018="中医诊所"),IFERROR(S1018/同类汇总数据!D$7,0),IF(AND($G1018="检查版",$H1018="口腔诊所"),IFERROR(S1018/同类汇总数据!D$8,0),IF(AND($G1018="互联网版",$H1018="中西医诊所"),IFERROR(S1018/同类汇总数据!D$9,0),IF(AND($G1018="互联网版",$H1018="中医诊所"),IFERROR(S1018/同类汇总数据!D$10,0),IF(AND($G1018="互联网版",$H1018="口腔诊所"),IFERROR(S1018/同类汇总数据!D$11,0))))))))))</f>
        <v>0.037871722031553</v>
      </c>
      <c r="AF1018" s="61">
        <f>IF(AND($G1018="正式版",$H1018="中西医诊所"),IFERROR(T1018/同类汇总数据!E$3,0),IF(AND($G1018="正式版",$H1018="中医诊所"),IFERROR(T1018/同类汇总数据!E$4,0),IF(AND($G1018="正式版",$H1018="口腔诊所"),IFERROR(T1018/同类汇总数据!E$5,0),IF(AND($G1018="检查版",$H1018="中西医诊所"),IFERROR(T1018/同类汇总数据!E$6,0),IF(AND($G1018="检查版",$H1018="中医诊所"),IFERROR(T1018/同类汇总数据!E$7,0),IF(AND($G1018="检查版",$H1018="口腔诊所"),IFERROR(T1018/同类汇总数据!E$8,0),IF(AND($G1018="互联网版",$H1018="中西医诊所"),IFERROR(T1018/同类汇总数据!E$9,0),IF(AND($G1018="互联网版",$H1018="中医诊所"),IFERROR(T1018/同类汇总数据!E$10,0),IF(AND($G1018="互联网版",$H1018="口腔诊所"),IFERROR(T1018/同类汇总数据!E$11,0))))))))))</f>
        <v>0.0405260498669094</v>
      </c>
      <c r="AG1018" s="61">
        <f>IF(AND($G1018="正式版",$H1018="中西医诊所"),IFERROR(U1018/同类汇总数据!F$3,0),IF(AND($G1018="正式版",$H1018="中医诊所"),IFERROR(U1018/同类汇总数据!F$4,0),IF(AND($G1018="正式版",$H1018="口腔诊所"),IFERROR(U1018/同类汇总数据!F$5,0),IF(AND($G1018="检查版",$H1018="中西医诊所"),IFERROR(U1018/同类汇总数据!F$6,0),IF(AND($G1018="检查版",$H1018="中医诊所"),IFERROR(U1018/同类汇总数据!F$7,0),IF(AND($G1018="检查版",$H1018="口腔诊所"),IFERROR(U1018/同类汇总数据!F$8,0),IF(AND($G1018="互联网版",$H1018="中西医诊所"),IFERROR(U1018/同类汇总数据!F$9,0),IF(AND($G1018="互联网版",$H1018="中医诊所"),IFERROR(U1018/同类汇总数据!F$10,0),IF(AND($G1018="互联网版",$H1018="口腔诊所"),IFERROR(U1018/同类汇总数据!F$11,0))))))))))</f>
        <v>0.0398546532180933</v>
      </c>
      <c r="AH1018" s="61">
        <f>IF(AND($G1018="正式版",$H1018="中西医诊所"),IFERROR(V1018/同类汇总数据!G$3,0),IF(AND($G1018="正式版",$H1018="中医诊所"),IFERROR(V1018/同类汇总数据!G$4,0),IF(AND($G1018="正式版",$H1018="口腔诊所"),IFERROR(V1018/同类汇总数据!G$5,0),IF(AND($G1018="检查版",$H1018="中西医诊所"),IFERROR(V1018/同类汇总数据!G$6,0),IF(AND($G1018="检查版",$H1018="中医诊所"),IFERROR(V1018/同类汇总数据!G$7,0),IF(AND($G1018="检查版",$H1018="口腔诊所"),IFERROR(V1018/同类汇总数据!G$8,0),IF(AND($G1018="互联网版",$H1018="中西医诊所"),IFERROR(V1018/同类汇总数据!G$9,0),IF(AND($G1018="互联网版",$H1018="中医诊所"),IFERROR(V1018/同类汇总数据!G$10,0),IF(AND($G1018="互联网版",$H1018="口腔诊所"),IFERROR(V1018/同类汇总数据!G$11,0))))))))))</f>
        <v>0.222942243096222</v>
      </c>
      <c r="AI1018" s="61">
        <f>IF(AND($G1018="正式版",$H1018="中西医诊所"),IFERROR(W1018/同类汇总数据!H$3,0),IF(AND($G1018="正式版",$H1018="中医诊所"),IFERROR(W1018/同类汇总数据!H$4,0),IF(AND($G1018="正式版",$H1018="口腔诊所"),IFERROR(W1018/同类汇总数据!H$5,0),IF(AND($G1018="检查版",$H1018="中西医诊所"),IFERROR(W1018/同类汇总数据!H$6,0),IF(AND($G1018="检查版",$H1018="中医诊所"),IFERROR(W1018/同类汇总数据!H$7,0),IF(AND($G1018="检查版",$H1018="口腔诊所"),IFERROR(W1018/同类汇总数据!H$8,0),IF(AND($G1018="互联网版",$H1018="中西医诊所"),IFERROR(W1018/同类汇总数据!H$9,0),IF(AND($G1018="互联网版",$H1018="中医诊所"),IFERROR(W1018/同类汇总数据!H$10,0),IF(AND($G1018="互联网版",$H1018="口腔诊所"),IFERROR(W1018/同类汇总数据!H$11,0))))))))))</f>
        <v>0.176098812565707</v>
      </c>
      <c r="AJ1018" s="61">
        <f>IF(AND($G1018="正式版",$H1018="中西医诊所"),IFERROR(X1018/同类汇总数据!I$3,0),IF(AND($G1018="正式版",$H1018="中医诊所"),IFERROR(X1018/同类汇总数据!I$4,0),IF(AND($G1018="正式版",$H1018="口腔诊所"),IFERROR(X1018/同类汇总数据!I$5,0),IF(AND($G1018="检查版",$H1018="中西医诊所"),IFERROR(X1018/同类汇总数据!I$6,0),IF(AND($G1018="检查版",$H1018="中医诊所"),IFERROR(X1018/同类汇总数据!I$7,0),IF(AND($G1018="检查版",$H1018="口腔诊所"),IFERROR(X1018/同类汇总数据!I$8,0),IF(AND($G1018="互联网版",$H1018="中西医诊所"),IFERROR(X1018/同类汇总数据!I$9,0),IF(AND($G1018="互联网版",$H1018="中医诊所"),IFERROR(X1018/同类汇总数据!I$10,0),IF(AND($G1018="互联网版",$H1018="口腔诊所"),IFERROR(X1018/同类汇总数据!I$11,0))))))))))</f>
        <v>0.169443851390965</v>
      </c>
      <c r="AK1018" s="61">
        <f>IF(AND($G1018="正式版",$H1018="中西医诊所"),IFERROR(Y1018/同类汇总数据!J$3,0),IF(AND($G1018="正式版",$H1018="中医诊所"),IFERROR(Y1018/同类汇总数据!J$4,0),IF(AND($G1018="正式版",$H1018="口腔诊所"),IFERROR(Y1018/同类汇总数据!J$5,0),IF(AND($G1018="检查版",$H1018="中西医诊所"),IFERROR(Y1018/同类汇总数据!J$6,0),IF(AND($G1018="检查版",$H1018="中医诊所"),IFERROR(Y1018/同类汇总数据!J$7,0),IF(AND($G1018="检查版",$H1018="口腔诊所"),IFERROR(Y1018/同类汇总数据!J$8,0),IF(AND($G1018="互联网版",$H1018="中西医诊所"),IFERROR(Y1018/同类汇总数据!J$9,0),IF(AND($G1018="互联网版",$H1018="中医诊所"),IFERROR(Y1018/同类汇总数据!J$10,0),IF(AND($G1018="互联网版",$H1018="口腔诊所"),IFERROR(Y1018/同类汇总数据!J$11,0))))))))))</f>
        <v>0.173183512026089</v>
      </c>
      <c r="AL1018" s="62" t="str">
        <f ca="1" t="shared" si="287"/>
        <v>-</v>
      </c>
      <c r="AM1018" s="62" t="str">
        <f t="shared" si="288"/>
        <v>低于同行20%</v>
      </c>
      <c r="AN1018" s="5" t="str">
        <f t="shared" si="289"/>
        <v>低于同行20%</v>
      </c>
      <c r="AO1018" s="63">
        <f t="shared" si="281"/>
        <v>46103.452978044</v>
      </c>
      <c r="AP1018" s="5" t="str">
        <f t="shared" si="282"/>
        <v/>
      </c>
      <c r="AQ1018" s="60">
        <v>45673.460940625</v>
      </c>
    </row>
    <row r="1019" ht="17" spans="1:43">
      <c r="A1019" s="5">
        <f t="shared" si="292"/>
        <v>1016</v>
      </c>
      <c r="B1019" s="55" t="str">
        <f t="shared" si="284"/>
        <v>交易波动较大</v>
      </c>
      <c r="C1019" s="2" t="str">
        <f t="shared" si="285"/>
        <v/>
      </c>
      <c r="D1019" s="56" t="str">
        <f t="shared" si="286"/>
        <v>-</v>
      </c>
      <c r="E1019" s="84" t="s">
        <v>2711</v>
      </c>
      <c r="F1019" s="58">
        <v>45673.8348487963</v>
      </c>
      <c r="G1019" s="59" t="s">
        <v>38</v>
      </c>
      <c r="H1019" s="59" t="s">
        <v>63</v>
      </c>
      <c r="I1019" s="59" t="s">
        <v>40</v>
      </c>
      <c r="J1019" s="59" t="s">
        <v>75</v>
      </c>
      <c r="K1019" s="59" t="s">
        <v>2712</v>
      </c>
      <c r="L1019" s="59"/>
      <c r="M1019" s="60">
        <v>46104.352974537</v>
      </c>
      <c r="N1019" s="60">
        <v>46104.3672062963</v>
      </c>
      <c r="O1019" s="60">
        <v>46104.3666182407</v>
      </c>
      <c r="P1019" s="60">
        <v>46017.6533112153</v>
      </c>
      <c r="Q1019" s="60">
        <v>46104.3672132176</v>
      </c>
      <c r="R1019" s="59">
        <v>6508</v>
      </c>
      <c r="S1019" s="59">
        <v>22839</v>
      </c>
      <c r="T1019" s="59">
        <v>82271.4</v>
      </c>
      <c r="U1019" s="59">
        <v>62335</v>
      </c>
      <c r="V1019" s="59">
        <v>27</v>
      </c>
      <c r="W1019" s="59">
        <v>74</v>
      </c>
      <c r="X1019" s="59">
        <v>212</v>
      </c>
      <c r="Y1019" s="59">
        <v>169</v>
      </c>
      <c r="Z1019" s="59">
        <v>468.6842105263</v>
      </c>
      <c r="AA1019" s="59">
        <v>-0.0985554152</v>
      </c>
      <c r="AB1019" s="59">
        <v>-0.2569303504</v>
      </c>
      <c r="AC1019" s="59">
        <v>0.01417617</v>
      </c>
      <c r="AD1019" s="61">
        <f>IF(AND($G1019="正式版",$H1019="中西医诊所"),IFERROR(R1019/同类汇总数据!C$3,0),IF(AND($G1019="正式版",$H1019="中医诊所"),IFERROR(R1019/同类汇总数据!C$4,0),IF(AND($G1019="正式版",$H1019="口腔诊所"),IFERROR(R1019/同类汇总数据!C$5,0),IF(AND($G1019="检查版",$H1019="中西医诊所"),IFERROR(R1019/同类汇总数据!C$6,0),IF(AND($G1019="检查版",$H1019="中医诊所"),IFERROR(R1019/同类汇总数据!C$7,0),IF(AND($G1019="检查版",$H1019="口腔诊所"),IFERROR(R1019/同类汇总数据!C$8,0),IF(AND($G1019="互联网版",$H1019="中西医诊所"),IFERROR(R1019/同类汇总数据!C$9,0),IF(AND($G1019="互联网版",$H1019="中医诊所"),IFERROR(R1019/同类汇总数据!C$10,0),IF(AND($G1019="互联网版",$H1019="口腔诊所"),IFERROR(R1019/同类汇总数据!C$11,0))))))))))</f>
        <v>0.650959875475307</v>
      </c>
      <c r="AE1019" s="61">
        <f>IF(AND($G1019="正式版",$H1019="中西医诊所"),IFERROR(S1019/同类汇总数据!D$3,0),IF(AND($G1019="正式版",$H1019="中医诊所"),IFERROR(S1019/同类汇总数据!D$4,0),IF(AND($G1019="正式版",$H1019="口腔诊所"),IFERROR(S1019/同类汇总数据!D$5,0),IF(AND($G1019="检查版",$H1019="中西医诊所"),IFERROR(S1019/同类汇总数据!D$6,0),IF(AND($G1019="检查版",$H1019="中医诊所"),IFERROR(S1019/同类汇总数据!D$7,0),IF(AND($G1019="检查版",$H1019="口腔诊所"),IFERROR(S1019/同类汇总数据!D$8,0),IF(AND($G1019="互联网版",$H1019="中西医诊所"),IFERROR(S1019/同类汇总数据!D$9,0),IF(AND($G1019="互联网版",$H1019="中医诊所"),IFERROR(S1019/同类汇总数据!D$10,0),IF(AND($G1019="互联网版",$H1019="口腔诊所"),IFERROR(S1019/同类汇总数据!D$11,0))))))))))</f>
        <v>0.525870780325048</v>
      </c>
      <c r="AF1019" s="61">
        <f>IF(AND($G1019="正式版",$H1019="中西医诊所"),IFERROR(T1019/同类汇总数据!E$3,0),IF(AND($G1019="正式版",$H1019="中医诊所"),IFERROR(T1019/同类汇总数据!E$4,0),IF(AND($G1019="正式版",$H1019="口腔诊所"),IFERROR(T1019/同类汇总数据!E$5,0),IF(AND($G1019="检查版",$H1019="中西医诊所"),IFERROR(T1019/同类汇总数据!E$6,0),IF(AND($G1019="检查版",$H1019="中医诊所"),IFERROR(T1019/同类汇总数据!E$7,0),IF(AND($G1019="检查版",$H1019="口腔诊所"),IFERROR(T1019/同类汇总数据!E$8,0),IF(AND($G1019="互联网版",$H1019="中西医诊所"),IFERROR(T1019/同类汇总数据!E$9,0),IF(AND($G1019="互联网版",$H1019="中医诊所"),IFERROR(T1019/同类汇总数据!E$10,0),IF(AND($G1019="互联网版",$H1019="口腔诊所"),IFERROR(T1019/同类汇总数据!E$11,0))))))))))</f>
        <v>0.742073193639094</v>
      </c>
      <c r="AG1019" s="61">
        <f>IF(AND($G1019="正式版",$H1019="中西医诊所"),IFERROR(U1019/同类汇总数据!F$3,0),IF(AND($G1019="正式版",$H1019="中医诊所"),IFERROR(U1019/同类汇总数据!F$4,0),IF(AND($G1019="正式版",$H1019="口腔诊所"),IFERROR(U1019/同类汇总数据!F$5,0),IF(AND($G1019="检查版",$H1019="中西医诊所"),IFERROR(U1019/同类汇总数据!F$6,0),IF(AND($G1019="检查版",$H1019="中医诊所"),IFERROR(U1019/同类汇总数据!F$7,0),IF(AND($G1019="检查版",$H1019="口腔诊所"),IFERROR(U1019/同类汇总数据!F$8,0),IF(AND($G1019="互联网版",$H1019="中西医诊所"),IFERROR(U1019/同类汇总数据!F$9,0),IF(AND($G1019="互联网版",$H1019="中医诊所"),IFERROR(U1019/同类汇总数据!F$10,0),IF(AND($G1019="互联网版",$H1019="口腔诊所"),IFERROR(U1019/同类汇总数据!F$11,0))))))))))</f>
        <v>0.623986489262533</v>
      </c>
      <c r="AH1019" s="61">
        <f>IF(AND($G1019="正式版",$H1019="中西医诊所"),IFERROR(V1019/同类汇总数据!G$3,0),IF(AND($G1019="正式版",$H1019="中医诊所"),IFERROR(V1019/同类汇总数据!G$4,0),IF(AND($G1019="正式版",$H1019="口腔诊所"),IFERROR(V1019/同类汇总数据!G$5,0),IF(AND($G1019="检查版",$H1019="中西医诊所"),IFERROR(V1019/同类汇总数据!G$6,0),IF(AND($G1019="检查版",$H1019="中医诊所"),IFERROR(V1019/同类汇总数据!G$7,0),IF(AND($G1019="检查版",$H1019="口腔诊所"),IFERROR(V1019/同类汇总数据!G$8,0),IF(AND($G1019="互联网版",$H1019="中西医诊所"),IFERROR(V1019/同类汇总数据!G$9,0),IF(AND($G1019="互联网版",$H1019="中医诊所"),IFERROR(V1019/同类汇总数据!G$10,0),IF(AND($G1019="互联网版",$H1019="口腔诊所"),IFERROR(V1019/同类汇总数据!G$11,0))))))))))</f>
        <v>2.006480187866</v>
      </c>
      <c r="AI1019" s="61">
        <f>IF(AND($G1019="正式版",$H1019="中西医诊所"),IFERROR(W1019/同类汇总数据!H$3,0),IF(AND($G1019="正式版",$H1019="中医诊所"),IFERROR(W1019/同类汇总数据!H$4,0),IF(AND($G1019="正式版",$H1019="口腔诊所"),IFERROR(W1019/同类汇总数据!H$5,0),IF(AND($G1019="检查版",$H1019="中西医诊所"),IFERROR(W1019/同类汇总数据!H$6,0),IF(AND($G1019="检查版",$H1019="中医诊所"),IFERROR(W1019/同类汇总数据!H$7,0),IF(AND($G1019="检查版",$H1019="口腔诊所"),IFERROR(W1019/同类汇总数据!H$8,0),IF(AND($G1019="互联网版",$H1019="中西医诊所"),IFERROR(W1019/同类汇总数据!H$9,0),IF(AND($G1019="互联网版",$H1019="中医诊所"),IFERROR(W1019/同类汇总数据!H$10,0),IF(AND($G1019="互联网版",$H1019="口腔诊所"),IFERROR(W1019/同类汇总数据!H$11,0))))))))))</f>
        <v>1.30313121298623</v>
      </c>
      <c r="AJ1019" s="61">
        <f>IF(AND($G1019="正式版",$H1019="中西医诊所"),IFERROR(X1019/同类汇总数据!I$3,0),IF(AND($G1019="正式版",$H1019="中医诊所"),IFERROR(X1019/同类汇总数据!I$4,0),IF(AND($G1019="正式版",$H1019="口腔诊所"),IFERROR(X1019/同类汇总数据!I$5,0),IF(AND($G1019="检查版",$H1019="中西医诊所"),IFERROR(X1019/同类汇总数据!I$6,0),IF(AND($G1019="检查版",$H1019="中医诊所"),IFERROR(X1019/同类汇总数据!I$7,0),IF(AND($G1019="检查版",$H1019="口腔诊所"),IFERROR(X1019/同类汇总数据!I$8,0),IF(AND($G1019="互联网版",$H1019="中西医诊所"),IFERROR(X1019/同类汇总数据!I$9,0),IF(AND($G1019="互联网版",$H1019="中医诊所"),IFERROR(X1019/同类汇总数据!I$10,0),IF(AND($G1019="互联网版",$H1019="口腔诊所"),IFERROR(X1019/同类汇总数据!I$11,0))))))))))</f>
        <v>1.43688385979538</v>
      </c>
      <c r="AK1019" s="61">
        <f>IF(AND($G1019="正式版",$H1019="中西医诊所"),IFERROR(Y1019/同类汇总数据!J$3,0),IF(AND($G1019="正式版",$H1019="中医诊所"),IFERROR(Y1019/同类汇总数据!J$4,0),IF(AND($G1019="正式版",$H1019="口腔诊所"),IFERROR(Y1019/同类汇总数据!J$5,0),IF(AND($G1019="检查版",$H1019="中西医诊所"),IFERROR(Y1019/同类汇总数据!J$6,0),IF(AND($G1019="检查版",$H1019="中医诊所"),IFERROR(Y1019/同类汇总数据!J$7,0),IF(AND($G1019="检查版",$H1019="口腔诊所"),IFERROR(Y1019/同类汇总数据!J$8,0),IF(AND($G1019="互联网版",$H1019="中西医诊所"),IFERROR(Y1019/同类汇总数据!J$9,0),IF(AND($G1019="互联网版",$H1019="中医诊所"),IFERROR(Y1019/同类汇总数据!J$10,0),IF(AND($G1019="互联网版",$H1019="口腔诊所"),IFERROR(Y1019/同类汇总数据!J$11,0))))))))))</f>
        <v>1.27252232749605</v>
      </c>
      <c r="AL1019" s="62" t="str">
        <f ca="1" t="shared" si="287"/>
        <v>-</v>
      </c>
      <c r="AM1019" s="62" t="str">
        <f t="shared" si="288"/>
        <v/>
      </c>
      <c r="AN1019" s="5" t="str">
        <f t="shared" si="289"/>
        <v>高于同行20%</v>
      </c>
      <c r="AO1019" s="63">
        <f t="shared" si="281"/>
        <v>46104.3672132176</v>
      </c>
      <c r="AP1019" s="5" t="str">
        <f t="shared" si="282"/>
        <v/>
      </c>
      <c r="AQ1019" s="60">
        <v>45673.5850290394</v>
      </c>
    </row>
    <row r="1020" ht="17" spans="1:43">
      <c r="A1020" s="5">
        <f t="shared" si="292"/>
        <v>1017</v>
      </c>
      <c r="B1020" s="55" t="str">
        <f t="shared" si="284"/>
        <v>连续三月交易上升</v>
      </c>
      <c r="C1020" s="2" t="str">
        <f t="shared" si="285"/>
        <v/>
      </c>
      <c r="D1020" s="56" t="str">
        <f t="shared" si="286"/>
        <v>-</v>
      </c>
      <c r="E1020" s="84" t="s">
        <v>2713</v>
      </c>
      <c r="F1020" s="58">
        <v>45676.8931231366</v>
      </c>
      <c r="G1020" s="59" t="s">
        <v>38</v>
      </c>
      <c r="H1020" s="59" t="s">
        <v>63</v>
      </c>
      <c r="I1020" s="59" t="s">
        <v>40</v>
      </c>
      <c r="J1020" s="59" t="s">
        <v>78</v>
      </c>
      <c r="K1020" s="59" t="s">
        <v>2714</v>
      </c>
      <c r="L1020" s="59"/>
      <c r="M1020" s="60">
        <v>46103.4150810185</v>
      </c>
      <c r="N1020" s="60">
        <v>46103.7372499884</v>
      </c>
      <c r="O1020" s="60">
        <v>45677.4861905903</v>
      </c>
      <c r="P1020" s="60">
        <v>46079.4599010417</v>
      </c>
      <c r="Q1020" s="60">
        <v>46103.7051991319</v>
      </c>
      <c r="R1020" s="59">
        <v>21873</v>
      </c>
      <c r="S1020" s="59">
        <v>131560.1</v>
      </c>
      <c r="T1020" s="59">
        <v>308378.56</v>
      </c>
      <c r="U1020" s="59">
        <v>282197.56</v>
      </c>
      <c r="V1020" s="59">
        <v>47</v>
      </c>
      <c r="W1020" s="59">
        <v>241</v>
      </c>
      <c r="X1020" s="59">
        <v>603</v>
      </c>
      <c r="Y1020" s="59">
        <v>542</v>
      </c>
      <c r="Z1020" s="59">
        <v>845.2047272727</v>
      </c>
      <c r="AA1020" s="59">
        <v>0.5196477506</v>
      </c>
      <c r="AB1020" s="59">
        <v>-0.0406993353</v>
      </c>
      <c r="AC1020" s="59">
        <v>-0.2303978755</v>
      </c>
      <c r="AD1020" s="61">
        <f>IF(AND($G1020="正式版",$H1020="中西医诊所"),IFERROR(R1020/同类汇总数据!C$3,0),IF(AND($G1020="正式版",$H1020="中医诊所"),IFERROR(R1020/同类汇总数据!C$4,0),IF(AND($G1020="正式版",$H1020="口腔诊所"),IFERROR(R1020/同类汇总数据!C$5,0),IF(AND($G1020="检查版",$H1020="中西医诊所"),IFERROR(R1020/同类汇总数据!C$6,0),IF(AND($G1020="检查版",$H1020="中医诊所"),IFERROR(R1020/同类汇总数据!C$7,0),IF(AND($G1020="检查版",$H1020="口腔诊所"),IFERROR(R1020/同类汇总数据!C$8,0),IF(AND($G1020="互联网版",$H1020="中西医诊所"),IFERROR(R1020/同类汇总数据!C$9,0),IF(AND($G1020="互联网版",$H1020="中医诊所"),IFERROR(R1020/同类汇总数据!C$10,0),IF(AND($G1020="互联网版",$H1020="口腔诊所"),IFERROR(R1020/同类汇总数据!C$11,0))))))))))</f>
        <v>2.1878373319409</v>
      </c>
      <c r="AE1020" s="61">
        <f>IF(AND($G1020="正式版",$H1020="中西医诊所"),IFERROR(S1020/同类汇总数据!D$3,0),IF(AND($G1020="正式版",$H1020="中医诊所"),IFERROR(S1020/同类汇总数据!D$4,0),IF(AND($G1020="正式版",$H1020="口腔诊所"),IFERROR(S1020/同类汇总数据!D$5,0),IF(AND($G1020="检查版",$H1020="中西医诊所"),IFERROR(S1020/同类汇总数据!D$6,0),IF(AND($G1020="检查版",$H1020="中医诊所"),IFERROR(S1020/同类汇总数据!D$7,0),IF(AND($G1020="检查版",$H1020="口腔诊所"),IFERROR(S1020/同类汇总数据!D$8,0),IF(AND($G1020="互联网版",$H1020="中西医诊所"),IFERROR(S1020/同类汇总数据!D$9,0),IF(AND($G1020="互联网版",$H1020="中医诊所"),IFERROR(S1020/同类汇总数据!D$10,0),IF(AND($G1020="互联网版",$H1020="口腔诊所"),IFERROR(S1020/同类汇总数据!D$11,0))))))))))</f>
        <v>3.02918746208859</v>
      </c>
      <c r="AF1020" s="61">
        <f>IF(AND($G1020="正式版",$H1020="中西医诊所"),IFERROR(T1020/同类汇总数据!E$3,0),IF(AND($G1020="正式版",$H1020="中医诊所"),IFERROR(T1020/同类汇总数据!E$4,0),IF(AND($G1020="正式版",$H1020="口腔诊所"),IFERROR(T1020/同类汇总数据!E$5,0),IF(AND($G1020="检查版",$H1020="中西医诊所"),IFERROR(T1020/同类汇总数据!E$6,0),IF(AND($G1020="检查版",$H1020="中医诊所"),IFERROR(T1020/同类汇总数据!E$7,0),IF(AND($G1020="检查版",$H1020="口腔诊所"),IFERROR(T1020/同类汇总数据!E$8,0),IF(AND($G1020="互联网版",$H1020="中西医诊所"),IFERROR(T1020/同类汇总数据!E$9,0),IF(AND($G1020="互联网版",$H1020="中医诊所"),IFERROR(T1020/同类汇总数据!E$10,0),IF(AND($G1020="互联网版",$H1020="口腔诊所"),IFERROR(T1020/同类汇总数据!E$11,0))))))))))</f>
        <v>2.78151900744396</v>
      </c>
      <c r="AG1020" s="61">
        <f>IF(AND($G1020="正式版",$H1020="中西医诊所"),IFERROR(U1020/同类汇总数据!F$3,0),IF(AND($G1020="正式版",$H1020="中医诊所"),IFERROR(U1020/同类汇总数据!F$4,0),IF(AND($G1020="正式版",$H1020="口腔诊所"),IFERROR(U1020/同类汇总数据!F$5,0),IF(AND($G1020="检查版",$H1020="中西医诊所"),IFERROR(U1020/同类汇总数据!F$6,0),IF(AND($G1020="检查版",$H1020="中医诊所"),IFERROR(U1020/同类汇总数据!F$7,0),IF(AND($G1020="检查版",$H1020="口腔诊所"),IFERROR(U1020/同类汇总数据!F$8,0),IF(AND($G1020="互联网版",$H1020="中西医诊所"),IFERROR(U1020/同类汇总数据!F$9,0),IF(AND($G1020="互联网版",$H1020="中医诊所"),IFERROR(U1020/同类汇总数据!F$10,0),IF(AND($G1020="互联网版",$H1020="口腔诊所"),IFERROR(U1020/同类汇总数据!F$11,0))))))))))</f>
        <v>2.82485705852014</v>
      </c>
      <c r="AH1020" s="61">
        <f>IF(AND($G1020="正式版",$H1020="中西医诊所"),IFERROR(V1020/同类汇总数据!G$3,0),IF(AND($G1020="正式版",$H1020="中医诊所"),IFERROR(V1020/同类汇总数据!G$4,0),IF(AND($G1020="正式版",$H1020="口腔诊所"),IFERROR(V1020/同类汇总数据!G$5,0),IF(AND($G1020="检查版",$H1020="中西医诊所"),IFERROR(V1020/同类汇总数据!G$6,0),IF(AND($G1020="检查版",$H1020="中医诊所"),IFERROR(V1020/同类汇总数据!G$7,0),IF(AND($G1020="检查版",$H1020="口腔诊所"),IFERROR(V1020/同类汇总数据!G$8,0),IF(AND($G1020="互联网版",$H1020="中西医诊所"),IFERROR(V1020/同类汇总数据!G$9,0),IF(AND($G1020="互联网版",$H1020="中医诊所"),IFERROR(V1020/同类汇总数据!G$10,0),IF(AND($G1020="互联网版",$H1020="口腔诊所"),IFERROR(V1020/同类汇总数据!G$11,0))))))))))</f>
        <v>3.49276180850748</v>
      </c>
      <c r="AI1020" s="61">
        <f>IF(AND($G1020="正式版",$H1020="中西医诊所"),IFERROR(W1020/同类汇总数据!H$3,0),IF(AND($G1020="正式版",$H1020="中医诊所"),IFERROR(W1020/同类汇总数据!H$4,0),IF(AND($G1020="正式版",$H1020="口腔诊所"),IFERROR(W1020/同类汇总数据!H$5,0),IF(AND($G1020="检查版",$H1020="中西医诊所"),IFERROR(W1020/同类汇总数据!H$6,0),IF(AND($G1020="检查版",$H1020="中医诊所"),IFERROR(W1020/同类汇总数据!H$7,0),IF(AND($G1020="检查版",$H1020="口腔诊所"),IFERROR(W1020/同类汇总数据!H$8,0),IF(AND($G1020="互联网版",$H1020="中西医诊所"),IFERROR(W1020/同类汇总数据!H$9,0),IF(AND($G1020="互联网版",$H1020="中医诊所"),IFERROR(W1020/同类汇总数据!H$10,0),IF(AND($G1020="互联网版",$H1020="口腔诊所"),IFERROR(W1020/同类汇总数据!H$11,0))))))))))</f>
        <v>4.24398138283354</v>
      </c>
      <c r="AJ1020" s="61">
        <f>IF(AND($G1020="正式版",$H1020="中西医诊所"),IFERROR(X1020/同类汇总数据!I$3,0),IF(AND($G1020="正式版",$H1020="中医诊所"),IFERROR(X1020/同类汇总数据!I$4,0),IF(AND($G1020="正式版",$H1020="口腔诊所"),IFERROR(X1020/同类汇总数据!I$5,0),IF(AND($G1020="检查版",$H1020="中西医诊所"),IFERROR(X1020/同类汇总数据!I$6,0),IF(AND($G1020="检查版",$H1020="中医诊所"),IFERROR(X1020/同类汇总数据!I$7,0),IF(AND($G1020="检查版",$H1020="口腔诊所"),IFERROR(X1020/同类汇总数据!I$8,0),IF(AND($G1020="互联网版",$H1020="中西医诊所"),IFERROR(X1020/同类汇总数据!I$9,0),IF(AND($G1020="互联网版",$H1020="中医诊所"),IFERROR(X1020/同类汇总数据!I$10,0),IF(AND($G1020="互联网版",$H1020="口腔诊所"),IFERROR(X1020/同类汇总数据!I$11,0))))))))))</f>
        <v>4.08698569555006</v>
      </c>
      <c r="AK1020" s="61">
        <f>IF(AND($G1020="正式版",$H1020="中西医诊所"),IFERROR(Y1020/同类汇总数据!J$3,0),IF(AND($G1020="正式版",$H1020="中医诊所"),IFERROR(Y1020/同类汇总数据!J$4,0),IF(AND($G1020="正式版",$H1020="口腔诊所"),IFERROR(Y1020/同类汇总数据!J$5,0),IF(AND($G1020="检查版",$H1020="中西医诊所"),IFERROR(Y1020/同类汇总数据!J$6,0),IF(AND($G1020="检查版",$H1020="中医诊所"),IFERROR(Y1020/同类汇总数据!J$7,0),IF(AND($G1020="检查版",$H1020="口腔诊所"),IFERROR(Y1020/同类汇总数据!J$8,0),IF(AND($G1020="互联网版",$H1020="中西医诊所"),IFERROR(Y1020/同类汇总数据!J$9,0),IF(AND($G1020="互联网版",$H1020="中医诊所"),IFERROR(Y1020/同类汇总数据!J$10,0),IF(AND($G1020="互联网版",$H1020="口腔诊所"),IFERROR(Y1020/同类汇总数据!J$11,0))))))))))</f>
        <v>4.08110710948436</v>
      </c>
      <c r="AL1020" s="62" t="str">
        <f ca="1" t="shared" si="287"/>
        <v>-</v>
      </c>
      <c r="AM1020" s="62" t="str">
        <f t="shared" si="288"/>
        <v>高于同行100%</v>
      </c>
      <c r="AN1020" s="5" t="str">
        <f t="shared" si="289"/>
        <v>高于同行100%</v>
      </c>
      <c r="AO1020" s="63">
        <f t="shared" si="281"/>
        <v>46103.7372499884</v>
      </c>
      <c r="AP1020" s="5" t="str">
        <f t="shared" si="282"/>
        <v/>
      </c>
      <c r="AQ1020" s="60">
        <v>45673.6119536458</v>
      </c>
    </row>
    <row r="1021" ht="17" spans="1:43">
      <c r="A1021" s="5">
        <f t="shared" si="292"/>
        <v>1018</v>
      </c>
      <c r="B1021" s="55" t="str">
        <f t="shared" si="284"/>
        <v>无交易</v>
      </c>
      <c r="C1021" s="2" t="str">
        <f t="shared" si="285"/>
        <v/>
      </c>
      <c r="D1021" s="56" t="str">
        <f t="shared" si="286"/>
        <v>流失</v>
      </c>
      <c r="E1021" s="84" t="s">
        <v>2715</v>
      </c>
      <c r="F1021" s="58">
        <v>45677.6982208102</v>
      </c>
      <c r="G1021" s="59" t="s">
        <v>38</v>
      </c>
      <c r="H1021" s="59" t="s">
        <v>63</v>
      </c>
      <c r="I1021" s="59" t="s">
        <v>40</v>
      </c>
      <c r="J1021" s="59" t="s">
        <v>85</v>
      </c>
      <c r="K1021" s="59" t="s">
        <v>2716</v>
      </c>
      <c r="L1021" s="59"/>
      <c r="M1021" s="60">
        <v>45947.4406944444</v>
      </c>
      <c r="N1021" s="60">
        <v>45930.5205365509</v>
      </c>
      <c r="O1021" s="60">
        <v>45930.5201786458</v>
      </c>
      <c r="P1021" s="60">
        <v>45677.7034621181</v>
      </c>
      <c r="Q1021" s="60">
        <v>45835.5530802431</v>
      </c>
      <c r="R1021" s="59"/>
      <c r="S1021" s="59"/>
      <c r="T1021" s="59"/>
      <c r="U1021" s="59"/>
      <c r="V1021" s="59"/>
      <c r="W1021" s="59"/>
      <c r="X1021" s="59"/>
      <c r="Y1021" s="59"/>
      <c r="Z1021" s="59"/>
      <c r="AA1021" s="59"/>
      <c r="AB1021" s="59"/>
      <c r="AC1021" s="59"/>
      <c r="AD1021" s="61">
        <f>IF(AND($G1021="正式版",$H1021="中西医诊所"),IFERROR(R1021/同类汇总数据!C$3,0),IF(AND($G1021="正式版",$H1021="中医诊所"),IFERROR(R1021/同类汇总数据!C$4,0),IF(AND($G1021="正式版",$H1021="口腔诊所"),IFERROR(R1021/同类汇总数据!C$5,0),IF(AND($G1021="检查版",$H1021="中西医诊所"),IFERROR(R1021/同类汇总数据!C$6,0),IF(AND($G1021="检查版",$H1021="中医诊所"),IFERROR(R1021/同类汇总数据!C$7,0),IF(AND($G1021="检查版",$H1021="口腔诊所"),IFERROR(R1021/同类汇总数据!C$8,0),IF(AND($G1021="互联网版",$H1021="中西医诊所"),IFERROR(R1021/同类汇总数据!C$9,0),IF(AND($G1021="互联网版",$H1021="中医诊所"),IFERROR(R1021/同类汇总数据!C$10,0),IF(AND($G1021="互联网版",$H1021="口腔诊所"),IFERROR(R1021/同类汇总数据!C$11,0))))))))))</f>
        <v>0</v>
      </c>
      <c r="AE1021" s="61">
        <f>IF(AND($G1021="正式版",$H1021="中西医诊所"),IFERROR(S1021/同类汇总数据!D$3,0),IF(AND($G1021="正式版",$H1021="中医诊所"),IFERROR(S1021/同类汇总数据!D$4,0),IF(AND($G1021="正式版",$H1021="口腔诊所"),IFERROR(S1021/同类汇总数据!D$5,0),IF(AND($G1021="检查版",$H1021="中西医诊所"),IFERROR(S1021/同类汇总数据!D$6,0),IF(AND($G1021="检查版",$H1021="中医诊所"),IFERROR(S1021/同类汇总数据!D$7,0),IF(AND($G1021="检查版",$H1021="口腔诊所"),IFERROR(S1021/同类汇总数据!D$8,0),IF(AND($G1021="互联网版",$H1021="中西医诊所"),IFERROR(S1021/同类汇总数据!D$9,0),IF(AND($G1021="互联网版",$H1021="中医诊所"),IFERROR(S1021/同类汇总数据!D$10,0),IF(AND($G1021="互联网版",$H1021="口腔诊所"),IFERROR(S1021/同类汇总数据!D$11,0))))))))))</f>
        <v>0</v>
      </c>
      <c r="AF1021" s="61">
        <f>IF(AND($G1021="正式版",$H1021="中西医诊所"),IFERROR(T1021/同类汇总数据!E$3,0),IF(AND($G1021="正式版",$H1021="中医诊所"),IFERROR(T1021/同类汇总数据!E$4,0),IF(AND($G1021="正式版",$H1021="口腔诊所"),IFERROR(T1021/同类汇总数据!E$5,0),IF(AND($G1021="检查版",$H1021="中西医诊所"),IFERROR(T1021/同类汇总数据!E$6,0),IF(AND($G1021="检查版",$H1021="中医诊所"),IFERROR(T1021/同类汇总数据!E$7,0),IF(AND($G1021="检查版",$H1021="口腔诊所"),IFERROR(T1021/同类汇总数据!E$8,0),IF(AND($G1021="互联网版",$H1021="中西医诊所"),IFERROR(T1021/同类汇总数据!E$9,0),IF(AND($G1021="互联网版",$H1021="中医诊所"),IFERROR(T1021/同类汇总数据!E$10,0),IF(AND($G1021="互联网版",$H1021="口腔诊所"),IFERROR(T1021/同类汇总数据!E$11,0))))))))))</f>
        <v>0</v>
      </c>
      <c r="AG1021" s="61">
        <f>IF(AND($G1021="正式版",$H1021="中西医诊所"),IFERROR(U1021/同类汇总数据!F$3,0),IF(AND($G1021="正式版",$H1021="中医诊所"),IFERROR(U1021/同类汇总数据!F$4,0),IF(AND($G1021="正式版",$H1021="口腔诊所"),IFERROR(U1021/同类汇总数据!F$5,0),IF(AND($G1021="检查版",$H1021="中西医诊所"),IFERROR(U1021/同类汇总数据!F$6,0),IF(AND($G1021="检查版",$H1021="中医诊所"),IFERROR(U1021/同类汇总数据!F$7,0),IF(AND($G1021="检查版",$H1021="口腔诊所"),IFERROR(U1021/同类汇总数据!F$8,0),IF(AND($G1021="互联网版",$H1021="中西医诊所"),IFERROR(U1021/同类汇总数据!F$9,0),IF(AND($G1021="互联网版",$H1021="中医诊所"),IFERROR(U1021/同类汇总数据!F$10,0),IF(AND($G1021="互联网版",$H1021="口腔诊所"),IFERROR(U1021/同类汇总数据!F$11,0))))))))))</f>
        <v>0</v>
      </c>
      <c r="AH1021" s="61">
        <f>IF(AND($G1021="正式版",$H1021="中西医诊所"),IFERROR(V1021/同类汇总数据!G$3,0),IF(AND($G1021="正式版",$H1021="中医诊所"),IFERROR(V1021/同类汇总数据!G$4,0),IF(AND($G1021="正式版",$H1021="口腔诊所"),IFERROR(V1021/同类汇总数据!G$5,0),IF(AND($G1021="检查版",$H1021="中西医诊所"),IFERROR(V1021/同类汇总数据!G$6,0),IF(AND($G1021="检查版",$H1021="中医诊所"),IFERROR(V1021/同类汇总数据!G$7,0),IF(AND($G1021="检查版",$H1021="口腔诊所"),IFERROR(V1021/同类汇总数据!G$8,0),IF(AND($G1021="互联网版",$H1021="中西医诊所"),IFERROR(V1021/同类汇总数据!G$9,0),IF(AND($G1021="互联网版",$H1021="中医诊所"),IFERROR(V1021/同类汇总数据!G$10,0),IF(AND($G1021="互联网版",$H1021="口腔诊所"),IFERROR(V1021/同类汇总数据!G$11,0))))))))))</f>
        <v>0</v>
      </c>
      <c r="AI1021" s="61">
        <f>IF(AND($G1021="正式版",$H1021="中西医诊所"),IFERROR(W1021/同类汇总数据!H$3,0),IF(AND($G1021="正式版",$H1021="中医诊所"),IFERROR(W1021/同类汇总数据!H$4,0),IF(AND($G1021="正式版",$H1021="口腔诊所"),IFERROR(W1021/同类汇总数据!H$5,0),IF(AND($G1021="检查版",$H1021="中西医诊所"),IFERROR(W1021/同类汇总数据!H$6,0),IF(AND($G1021="检查版",$H1021="中医诊所"),IFERROR(W1021/同类汇总数据!H$7,0),IF(AND($G1021="检查版",$H1021="口腔诊所"),IFERROR(W1021/同类汇总数据!H$8,0),IF(AND($G1021="互联网版",$H1021="中西医诊所"),IFERROR(W1021/同类汇总数据!H$9,0),IF(AND($G1021="互联网版",$H1021="中医诊所"),IFERROR(W1021/同类汇总数据!H$10,0),IF(AND($G1021="互联网版",$H1021="口腔诊所"),IFERROR(W1021/同类汇总数据!H$11,0))))))))))</f>
        <v>0</v>
      </c>
      <c r="AJ1021" s="61">
        <f>IF(AND($G1021="正式版",$H1021="中西医诊所"),IFERROR(X1021/同类汇总数据!I$3,0),IF(AND($G1021="正式版",$H1021="中医诊所"),IFERROR(X1021/同类汇总数据!I$4,0),IF(AND($G1021="正式版",$H1021="口腔诊所"),IFERROR(X1021/同类汇总数据!I$5,0),IF(AND($G1021="检查版",$H1021="中西医诊所"),IFERROR(X1021/同类汇总数据!I$6,0),IF(AND($G1021="检查版",$H1021="中医诊所"),IFERROR(X1021/同类汇总数据!I$7,0),IF(AND($G1021="检查版",$H1021="口腔诊所"),IFERROR(X1021/同类汇总数据!I$8,0),IF(AND($G1021="互联网版",$H1021="中西医诊所"),IFERROR(X1021/同类汇总数据!I$9,0),IF(AND($G1021="互联网版",$H1021="中医诊所"),IFERROR(X1021/同类汇总数据!I$10,0),IF(AND($G1021="互联网版",$H1021="口腔诊所"),IFERROR(X1021/同类汇总数据!I$11,0))))))))))</f>
        <v>0</v>
      </c>
      <c r="AK1021" s="61">
        <f>IF(AND($G1021="正式版",$H1021="中西医诊所"),IFERROR(Y1021/同类汇总数据!J$3,0),IF(AND($G1021="正式版",$H1021="中医诊所"),IFERROR(Y1021/同类汇总数据!J$4,0),IF(AND($G1021="正式版",$H1021="口腔诊所"),IFERROR(Y1021/同类汇总数据!J$5,0),IF(AND($G1021="检查版",$H1021="中西医诊所"),IFERROR(Y1021/同类汇总数据!J$6,0),IF(AND($G1021="检查版",$H1021="中医诊所"),IFERROR(Y1021/同类汇总数据!J$7,0),IF(AND($G1021="检查版",$H1021="口腔诊所"),IFERROR(Y1021/同类汇总数据!J$8,0),IF(AND($G1021="互联网版",$H1021="中西医诊所"),IFERROR(Y1021/同类汇总数据!J$9,0),IF(AND($G1021="互联网版",$H1021="中医诊所"),IFERROR(Y1021/同类汇总数据!J$10,0),IF(AND($G1021="互联网版",$H1021="口腔诊所"),IFERROR(Y1021/同类汇总数据!J$11,0))))))))))</f>
        <v>0</v>
      </c>
      <c r="AL1021" s="62" t="str">
        <f ca="1" t="shared" si="287"/>
        <v>今年内未操作</v>
      </c>
      <c r="AM1021" s="62" t="str">
        <f t="shared" si="288"/>
        <v>低于同行20%</v>
      </c>
      <c r="AN1021" s="5" t="str">
        <f t="shared" si="289"/>
        <v>低于同行20%</v>
      </c>
      <c r="AO1021" s="63">
        <f t="shared" si="281"/>
        <v>45947.4406944444</v>
      </c>
      <c r="AP1021" s="5" t="str">
        <f t="shared" si="282"/>
        <v/>
      </c>
      <c r="AQ1021" s="60">
        <v>45673.7383771065</v>
      </c>
    </row>
    <row r="1022" ht="17" spans="1:43">
      <c r="A1022" s="5">
        <f t="shared" si="292"/>
        <v>1019</v>
      </c>
      <c r="B1022" s="55" t="str">
        <f t="shared" si="284"/>
        <v>交易波动较大</v>
      </c>
      <c r="C1022" s="2" t="str">
        <f t="shared" si="285"/>
        <v>本月交易额降超50%</v>
      </c>
      <c r="D1022" s="56" t="str">
        <f t="shared" si="286"/>
        <v>即将流失</v>
      </c>
      <c r="E1022" s="84" t="s">
        <v>2717</v>
      </c>
      <c r="F1022" s="58">
        <v>45677.7073379745</v>
      </c>
      <c r="G1022" s="59" t="s">
        <v>38</v>
      </c>
      <c r="H1022" s="59" t="s">
        <v>63</v>
      </c>
      <c r="I1022" s="59" t="s">
        <v>40</v>
      </c>
      <c r="J1022" s="59" t="s">
        <v>85</v>
      </c>
      <c r="K1022" s="59" t="s">
        <v>2718</v>
      </c>
      <c r="L1022" s="59"/>
      <c r="M1022" s="60">
        <v>46100.6040046296</v>
      </c>
      <c r="N1022" s="60">
        <v>46100.6320129282</v>
      </c>
      <c r="O1022" s="60">
        <v>46100.6243500579</v>
      </c>
      <c r="P1022" s="60">
        <v>45919.6724948611</v>
      </c>
      <c r="Q1022" s="60">
        <v>46100.6320244213</v>
      </c>
      <c r="R1022" s="59">
        <v>512.95</v>
      </c>
      <c r="S1022" s="59">
        <v>2191.18</v>
      </c>
      <c r="T1022" s="59">
        <v>13631.02</v>
      </c>
      <c r="U1022" s="59">
        <v>12231.02</v>
      </c>
      <c r="V1022" s="59">
        <v>12</v>
      </c>
      <c r="W1022" s="59">
        <v>51</v>
      </c>
      <c r="X1022" s="59">
        <v>160</v>
      </c>
      <c r="Y1022" s="59">
        <v>159</v>
      </c>
      <c r="Z1022" s="59">
        <v>80.6939735099</v>
      </c>
      <c r="AA1022" s="59">
        <v>-0.7683888971</v>
      </c>
      <c r="AB1022" s="59">
        <v>3.7799155231</v>
      </c>
      <c r="AC1022" s="59">
        <v>-0.6484994219</v>
      </c>
      <c r="AD1022" s="61">
        <f>IF(AND($G1022="正式版",$H1022="中西医诊所"),IFERROR(R1022/同类汇总数据!C$3,0),IF(AND($G1022="正式版",$H1022="中医诊所"),IFERROR(R1022/同类汇总数据!C$4,0),IF(AND($G1022="正式版",$H1022="口腔诊所"),IFERROR(R1022/同类汇总数据!C$5,0),IF(AND($G1022="检查版",$H1022="中西医诊所"),IFERROR(R1022/同类汇总数据!C$6,0),IF(AND($G1022="检查版",$H1022="中医诊所"),IFERROR(R1022/同类汇总数据!C$7,0),IF(AND($G1022="检查版",$H1022="口腔诊所"),IFERROR(R1022/同类汇总数据!C$8,0),IF(AND($G1022="互联网版",$H1022="中西医诊所"),IFERROR(R1022/同类汇总数据!C$9,0),IF(AND($G1022="互联网版",$H1022="中医诊所"),IFERROR(R1022/同类汇总数据!C$10,0),IF(AND($G1022="互联网版",$H1022="口腔诊所"),IFERROR(R1022/同类汇总数据!C$11,0))))))))))</f>
        <v>0.0513076011255469</v>
      </c>
      <c r="AE1022" s="61">
        <f>IF(AND($G1022="正式版",$H1022="中西医诊所"),IFERROR(S1022/同类汇总数据!D$3,0),IF(AND($G1022="正式版",$H1022="中医诊所"),IFERROR(S1022/同类汇总数据!D$4,0),IF(AND($G1022="正式版",$H1022="口腔诊所"),IFERROR(S1022/同类汇总数据!D$5,0),IF(AND($G1022="检查版",$H1022="中西医诊所"),IFERROR(S1022/同类汇总数据!D$6,0),IF(AND($G1022="检查版",$H1022="中医诊所"),IFERROR(S1022/同类汇总数据!D$7,0),IF(AND($G1022="检查版",$H1022="口腔诊所"),IFERROR(S1022/同类汇总数据!D$8,0),IF(AND($G1022="互联网版",$H1022="中西医诊所"),IFERROR(S1022/同类汇总数据!D$9,0),IF(AND($G1022="互联网版",$H1022="中医诊所"),IFERROR(S1022/同类汇总数据!D$10,0),IF(AND($G1022="互联网版",$H1022="口腔诊所"),IFERROR(S1022/同类汇总数据!D$11,0))))))))))</f>
        <v>0.0504521886436639</v>
      </c>
      <c r="AF1022" s="61">
        <f>IF(AND($G1022="正式版",$H1022="中西医诊所"),IFERROR(T1022/同类汇总数据!E$3,0),IF(AND($G1022="正式版",$H1022="中医诊所"),IFERROR(T1022/同类汇总数据!E$4,0),IF(AND($G1022="正式版",$H1022="口腔诊所"),IFERROR(T1022/同类汇总数据!E$5,0),IF(AND($G1022="检查版",$H1022="中西医诊所"),IFERROR(T1022/同类汇总数据!E$6,0),IF(AND($G1022="检查版",$H1022="中医诊所"),IFERROR(T1022/同类汇总数据!E$7,0),IF(AND($G1022="检查版",$H1022="口腔诊所"),IFERROR(T1022/同类汇总数据!E$8,0),IF(AND($G1022="互联网版",$H1022="中西医诊所"),IFERROR(T1022/同类汇总数据!E$9,0),IF(AND($G1022="互联网版",$H1022="中医诊所"),IFERROR(T1022/同类汇总数据!E$10,0),IF(AND($G1022="互联网版",$H1022="口腔诊所"),IFERROR(T1022/同类汇总数据!E$11,0))))))))))</f>
        <v>0.122949342589993</v>
      </c>
      <c r="AG1022" s="61">
        <f>IF(AND($G1022="正式版",$H1022="中西医诊所"),IFERROR(U1022/同类汇总数据!F$3,0),IF(AND($G1022="正式版",$H1022="中医诊所"),IFERROR(U1022/同类汇总数据!F$4,0),IF(AND($G1022="正式版",$H1022="口腔诊所"),IFERROR(U1022/同类汇总数据!F$5,0),IF(AND($G1022="检查版",$H1022="中西医诊所"),IFERROR(U1022/同类汇总数据!F$6,0),IF(AND($G1022="检查版",$H1022="中医诊所"),IFERROR(U1022/同类汇总数据!F$7,0),IF(AND($G1022="检查版",$H1022="口腔诊所"),IFERROR(U1022/同类汇总数据!F$8,0),IF(AND($G1022="互联网版",$H1022="中西医诊所"),IFERROR(U1022/同类汇总数据!F$9,0),IF(AND($G1022="互联网版",$H1022="中医诊所"),IFERROR(U1022/同类汇总数据!F$10,0),IF(AND($G1022="互联网版",$H1022="口腔诊所"),IFERROR(U1022/同类汇总数据!F$11,0))))))))))</f>
        <v>0.12243508831154</v>
      </c>
      <c r="AH1022" s="61">
        <f>IF(AND($G1022="正式版",$H1022="中西医诊所"),IFERROR(V1022/同类汇总数据!G$3,0),IF(AND($G1022="正式版",$H1022="中医诊所"),IFERROR(V1022/同类汇总数据!G$4,0),IF(AND($G1022="正式版",$H1022="口腔诊所"),IFERROR(V1022/同类汇总数据!G$5,0),IF(AND($G1022="检查版",$H1022="中西医诊所"),IFERROR(V1022/同类汇总数据!G$6,0),IF(AND($G1022="检查版",$H1022="中医诊所"),IFERROR(V1022/同类汇总数据!G$7,0),IF(AND($G1022="检查版",$H1022="口腔诊所"),IFERROR(V1022/同类汇总数据!G$8,0),IF(AND($G1022="互联网版",$H1022="中西医诊所"),IFERROR(V1022/同类汇总数据!G$9,0),IF(AND($G1022="互联网版",$H1022="中医诊所"),IFERROR(V1022/同类汇总数据!G$10,0),IF(AND($G1022="互联网版",$H1022="口腔诊所"),IFERROR(V1022/同类汇总数据!G$11,0))))))))))</f>
        <v>0.891768972384888</v>
      </c>
      <c r="AI1022" s="61">
        <f>IF(AND($G1022="正式版",$H1022="中西医诊所"),IFERROR(W1022/同类汇总数据!H$3,0),IF(AND($G1022="正式版",$H1022="中医诊所"),IFERROR(W1022/同类汇总数据!H$4,0),IF(AND($G1022="正式版",$H1022="口腔诊所"),IFERROR(W1022/同类汇总数据!H$5,0),IF(AND($G1022="检查版",$H1022="中西医诊所"),IFERROR(W1022/同类汇总数据!H$6,0),IF(AND($G1022="检查版",$H1022="中医诊所"),IFERROR(W1022/同类汇总数据!H$7,0),IF(AND($G1022="检查版",$H1022="口腔诊所"),IFERROR(W1022/同类汇总数据!H$8,0),IF(AND($G1022="互联网版",$H1022="中西医诊所"),IFERROR(W1022/同类汇总数据!H$9,0),IF(AND($G1022="互联网版",$H1022="中医诊所"),IFERROR(W1022/同类汇总数据!H$10,0),IF(AND($G1022="互联网版",$H1022="口腔诊所"),IFERROR(W1022/同类汇总数据!H$11,0))))))))))</f>
        <v>0.898103944085105</v>
      </c>
      <c r="AJ1022" s="61">
        <f>IF(AND($G1022="正式版",$H1022="中西医诊所"),IFERROR(X1022/同类汇总数据!I$3,0),IF(AND($G1022="正式版",$H1022="中医诊所"),IFERROR(X1022/同类汇总数据!I$4,0),IF(AND($G1022="正式版",$H1022="口腔诊所"),IFERROR(X1022/同类汇总数据!I$5,0),IF(AND($G1022="检查版",$H1022="中西医诊所"),IFERROR(X1022/同类汇总数据!I$6,0),IF(AND($G1022="检查版",$H1022="中医诊所"),IFERROR(X1022/同类汇总数据!I$7,0),IF(AND($G1022="检查版",$H1022="口腔诊所"),IFERROR(X1022/同类汇总数据!I$8,0),IF(AND($G1022="互联网版",$H1022="中西医诊所"),IFERROR(X1022/同类汇总数据!I$9,0),IF(AND($G1022="互联网版",$H1022="中医诊所"),IFERROR(X1022/同类汇总数据!I$10,0),IF(AND($G1022="互联网版",$H1022="口腔诊所"),IFERROR(X1022/同类汇总数据!I$11,0))))))))))</f>
        <v>1.08444064890217</v>
      </c>
      <c r="AK1022" s="61">
        <f>IF(AND($G1022="正式版",$H1022="中西医诊所"),IFERROR(Y1022/同类汇总数据!J$3,0),IF(AND($G1022="正式版",$H1022="中医诊所"),IFERROR(Y1022/同类汇总数据!J$4,0),IF(AND($G1022="正式版",$H1022="口腔诊所"),IFERROR(Y1022/同类汇总数据!J$5,0),IF(AND($G1022="检查版",$H1022="中西医诊所"),IFERROR(Y1022/同类汇总数据!J$6,0),IF(AND($G1022="检查版",$H1022="中医诊所"),IFERROR(Y1022/同类汇总数据!J$7,0),IF(AND($G1022="检查版",$H1022="口腔诊所"),IFERROR(Y1022/同类汇总数据!J$8,0),IF(AND($G1022="互联网版",$H1022="中西医诊所"),IFERROR(Y1022/同类汇总数据!J$9,0),IF(AND($G1022="互联网版",$H1022="中医诊所"),IFERROR(Y1022/同类汇总数据!J$10,0),IF(AND($G1022="互联网版",$H1022="口腔诊所"),IFERROR(Y1022/同类汇总数据!J$11,0))))))))))</f>
        <v>1.19722514835427</v>
      </c>
      <c r="AL1022" s="62" t="str">
        <f ca="1" t="shared" si="287"/>
        <v>-</v>
      </c>
      <c r="AM1022" s="62" t="str">
        <f t="shared" si="288"/>
        <v>低于同行20%</v>
      </c>
      <c r="AN1022" s="5" t="str">
        <f t="shared" si="289"/>
        <v/>
      </c>
      <c r="AO1022" s="63">
        <f t="shared" si="281"/>
        <v>46100.6320244213</v>
      </c>
      <c r="AP1022" s="5" t="str">
        <f t="shared" si="282"/>
        <v/>
      </c>
      <c r="AQ1022" s="60">
        <v>45673.8175693287</v>
      </c>
    </row>
    <row r="1023" ht="17" spans="1:43">
      <c r="A1023" s="5">
        <f t="shared" si="292"/>
        <v>1020</v>
      </c>
      <c r="B1023" s="55" t="str">
        <f t="shared" si="284"/>
        <v>交易波动较大</v>
      </c>
      <c r="C1023" s="2" t="str">
        <f t="shared" si="285"/>
        <v/>
      </c>
      <c r="D1023" s="56" t="str">
        <f t="shared" si="286"/>
        <v>-</v>
      </c>
      <c r="E1023" s="84" t="s">
        <v>2719</v>
      </c>
      <c r="F1023" s="58">
        <v>45677.7624381482</v>
      </c>
      <c r="G1023" s="59" t="s">
        <v>38</v>
      </c>
      <c r="H1023" s="59" t="s">
        <v>63</v>
      </c>
      <c r="I1023" s="59" t="s">
        <v>40</v>
      </c>
      <c r="J1023" s="59" t="s">
        <v>117</v>
      </c>
      <c r="K1023" s="59" t="s">
        <v>2720</v>
      </c>
      <c r="L1023" s="59"/>
      <c r="M1023" s="60">
        <v>46101.625</v>
      </c>
      <c r="N1023" s="60">
        <v>46101.6265244676</v>
      </c>
      <c r="O1023" s="60"/>
      <c r="P1023" s="60">
        <v>46098.4890384954</v>
      </c>
      <c r="Q1023" s="60">
        <v>46098.5014508218</v>
      </c>
      <c r="R1023" s="59">
        <v>3280</v>
      </c>
      <c r="S1023" s="59">
        <v>8712</v>
      </c>
      <c r="T1023" s="59">
        <v>25149</v>
      </c>
      <c r="U1023" s="59">
        <v>22959</v>
      </c>
      <c r="V1023" s="59">
        <v>3</v>
      </c>
      <c r="W1023" s="59">
        <v>14</v>
      </c>
      <c r="X1023" s="59">
        <v>50</v>
      </c>
      <c r="Y1023" s="59">
        <v>44</v>
      </c>
      <c r="Z1023" s="59">
        <v>559.9756097561</v>
      </c>
      <c r="AA1023" s="59">
        <v>0.086013463</v>
      </c>
      <c r="AB1023" s="59">
        <v>-0.0467023173</v>
      </c>
      <c r="AC1023" s="59">
        <v>-0.3690958165</v>
      </c>
      <c r="AD1023" s="61">
        <f>IF(AND($G1023="正式版",$H1023="中西医诊所"),IFERROR(R1023/同类汇总数据!C$3,0),IF(AND($G1023="正式版",$H1023="中医诊所"),IFERROR(R1023/同类汇总数据!C$4,0),IF(AND($G1023="正式版",$H1023="口腔诊所"),IFERROR(R1023/同类汇总数据!C$5,0),IF(AND($G1023="检查版",$H1023="中西医诊所"),IFERROR(R1023/同类汇总数据!C$6,0),IF(AND($G1023="检查版",$H1023="中医诊所"),IFERROR(R1023/同类汇总数据!C$7,0),IF(AND($G1023="检查版",$H1023="口腔诊所"),IFERROR(R1023/同类汇总数据!C$8,0),IF(AND($G1023="互联网版",$H1023="中西医诊所"),IFERROR(R1023/同类汇总数据!C$9,0),IF(AND($G1023="互联网版",$H1023="中医诊所"),IFERROR(R1023/同类汇总数据!C$10,0),IF(AND($G1023="互联网版",$H1023="口腔诊所"),IFERROR(R1023/同类汇总数据!C$11,0))))))))))</f>
        <v>0.328080576453443</v>
      </c>
      <c r="AE1023" s="61">
        <f>IF(AND($G1023="正式版",$H1023="中西医诊所"),IFERROR(S1023/同类汇总数据!D$3,0),IF(AND($G1023="正式版",$H1023="中医诊所"),IFERROR(S1023/同类汇总数据!D$4,0),IF(AND($G1023="正式版",$H1023="口腔诊所"),IFERROR(S1023/同类汇总数据!D$5,0),IF(AND($G1023="检查版",$H1023="中西医诊所"),IFERROR(S1023/同类汇总数据!D$6,0),IF(AND($G1023="检查版",$H1023="中医诊所"),IFERROR(S1023/同类汇总数据!D$7,0),IF(AND($G1023="检查版",$H1023="口腔诊所"),IFERROR(S1023/同类汇总数据!D$8,0),IF(AND($G1023="互联网版",$H1023="中西医诊所"),IFERROR(S1023/同类汇总数据!D$9,0),IF(AND($G1023="互联网版",$H1023="中医诊所"),IFERROR(S1023/同类汇总数据!D$10,0),IF(AND($G1023="互联网版",$H1023="口腔诊所"),IFERROR(S1023/同类汇总数据!D$11,0))))))))))</f>
        <v>0.200594870099033</v>
      </c>
      <c r="AF1023" s="61">
        <f>IF(AND($G1023="正式版",$H1023="中西医诊所"),IFERROR(T1023/同类汇总数据!E$3,0),IF(AND($G1023="正式版",$H1023="中医诊所"),IFERROR(T1023/同类汇总数据!E$4,0),IF(AND($G1023="正式版",$H1023="口腔诊所"),IFERROR(T1023/同类汇总数据!E$5,0),IF(AND($G1023="检查版",$H1023="中西医诊所"),IFERROR(T1023/同类汇总数据!E$6,0),IF(AND($G1023="检查版",$H1023="中医诊所"),IFERROR(T1023/同类汇总数据!E$7,0),IF(AND($G1023="检查版",$H1023="口腔诊所"),IFERROR(T1023/同类汇总数据!E$8,0),IF(AND($G1023="互联网版",$H1023="中西医诊所"),IFERROR(T1023/同类汇总数据!E$9,0),IF(AND($G1023="互联网版",$H1023="中医诊所"),IFERROR(T1023/同类汇总数据!E$10,0),IF(AND($G1023="互联网版",$H1023="口腔诊所"),IFERROR(T1023/同类汇总数据!E$11,0))))))))))</f>
        <v>0.226839445382351</v>
      </c>
      <c r="AG1023" s="61">
        <f>IF(AND($G1023="正式版",$H1023="中西医诊所"),IFERROR(U1023/同类汇总数据!F$3,0),IF(AND($G1023="正式版",$H1023="中医诊所"),IFERROR(U1023/同类汇总数据!F$4,0),IF(AND($G1023="正式版",$H1023="口腔诊所"),IFERROR(U1023/同类汇总数据!F$5,0),IF(AND($G1023="检查版",$H1023="中西医诊所"),IFERROR(U1023/同类汇总数据!F$6,0),IF(AND($G1023="检查版",$H1023="中医诊所"),IFERROR(U1023/同类汇总数据!F$7,0),IF(AND($G1023="检查版",$H1023="口腔诊所"),IFERROR(U1023/同类汇总数据!F$8,0),IF(AND($G1023="互联网版",$H1023="中西医诊所"),IFERROR(U1023/同类汇总数据!F$9,0),IF(AND($G1023="互联网版",$H1023="中医诊所"),IFERROR(U1023/同类汇总数据!F$10,0),IF(AND($G1023="互联网版",$H1023="口腔诊所"),IFERROR(U1023/同类汇总数据!F$11,0))))))))))</f>
        <v>0.229824429405286</v>
      </c>
      <c r="AH1023" s="61">
        <f>IF(AND($G1023="正式版",$H1023="中西医诊所"),IFERROR(V1023/同类汇总数据!G$3,0),IF(AND($G1023="正式版",$H1023="中医诊所"),IFERROR(V1023/同类汇总数据!G$4,0),IF(AND($G1023="正式版",$H1023="口腔诊所"),IFERROR(V1023/同类汇总数据!G$5,0),IF(AND($G1023="检查版",$H1023="中西医诊所"),IFERROR(V1023/同类汇总数据!G$6,0),IF(AND($G1023="检查版",$H1023="中医诊所"),IFERROR(V1023/同类汇总数据!G$7,0),IF(AND($G1023="检查版",$H1023="口腔诊所"),IFERROR(V1023/同类汇总数据!G$8,0),IF(AND($G1023="互联网版",$H1023="中西医诊所"),IFERROR(V1023/同类汇总数据!G$9,0),IF(AND($G1023="互联网版",$H1023="中医诊所"),IFERROR(V1023/同类汇总数据!G$10,0),IF(AND($G1023="互联网版",$H1023="口腔诊所"),IFERROR(V1023/同类汇总数据!G$11,0))))))))))</f>
        <v>0.222942243096222</v>
      </c>
      <c r="AI1023" s="61">
        <f>IF(AND($G1023="正式版",$H1023="中西医诊所"),IFERROR(W1023/同类汇总数据!H$3,0),IF(AND($G1023="正式版",$H1023="中医诊所"),IFERROR(W1023/同类汇总数据!H$4,0),IF(AND($G1023="正式版",$H1023="口腔诊所"),IFERROR(W1023/同类汇总数据!H$5,0),IF(AND($G1023="检查版",$H1023="中西医诊所"),IFERROR(W1023/同类汇总数据!H$6,0),IF(AND($G1023="检查版",$H1023="中医诊所"),IFERROR(W1023/同类汇总数据!H$7,0),IF(AND($G1023="检查版",$H1023="口腔诊所"),IFERROR(W1023/同类汇总数据!H$8,0),IF(AND($G1023="互联网版",$H1023="中西医诊所"),IFERROR(W1023/同类汇总数据!H$9,0),IF(AND($G1023="互联网版",$H1023="中医诊所"),IFERROR(W1023/同类汇总数据!H$10,0),IF(AND($G1023="互联网版",$H1023="口腔诊所"),IFERROR(W1023/同类汇总数据!H$11,0))))))))))</f>
        <v>0.24653833759199</v>
      </c>
      <c r="AJ1023" s="61">
        <f>IF(AND($G1023="正式版",$H1023="中西医诊所"),IFERROR(X1023/同类汇总数据!I$3,0),IF(AND($G1023="正式版",$H1023="中医诊所"),IFERROR(X1023/同类汇总数据!I$4,0),IF(AND($G1023="正式版",$H1023="口腔诊所"),IFERROR(X1023/同类汇总数据!I$5,0),IF(AND($G1023="检查版",$H1023="中西医诊所"),IFERROR(X1023/同类汇总数据!I$6,0),IF(AND($G1023="检查版",$H1023="中医诊所"),IFERROR(X1023/同类汇总数据!I$7,0),IF(AND($G1023="检查版",$H1023="口腔诊所"),IFERROR(X1023/同类汇总数据!I$8,0),IF(AND($G1023="互联网版",$H1023="中西医诊所"),IFERROR(X1023/同类汇总数据!I$9,0),IF(AND($G1023="互联网版",$H1023="中医诊所"),IFERROR(X1023/同类汇总数据!I$10,0),IF(AND($G1023="互联网版",$H1023="口腔诊所"),IFERROR(X1023/同类汇总数据!I$11,0))))))))))</f>
        <v>0.338887702781929</v>
      </c>
      <c r="AK1023" s="61">
        <f>IF(AND($G1023="正式版",$H1023="中西医诊所"),IFERROR(Y1023/同类汇总数据!J$3,0),IF(AND($G1023="正式版",$H1023="中医诊所"),IFERROR(Y1023/同类汇总数据!J$4,0),IF(AND($G1023="正式版",$H1023="口腔诊所"),IFERROR(Y1023/同类汇总数据!J$5,0),IF(AND($G1023="检查版",$H1023="中西医诊所"),IFERROR(Y1023/同类汇总数据!J$6,0),IF(AND($G1023="检查版",$H1023="中医诊所"),IFERROR(Y1023/同类汇总数据!J$7,0),IF(AND($G1023="检查版",$H1023="口腔诊所"),IFERROR(Y1023/同类汇总数据!J$8,0),IF(AND($G1023="互联网版",$H1023="中西医诊所"),IFERROR(Y1023/同类汇总数据!J$9,0),IF(AND($G1023="互联网版",$H1023="中医诊所"),IFERROR(Y1023/同类汇总数据!J$10,0),IF(AND($G1023="互联网版",$H1023="口腔诊所"),IFERROR(Y1023/同类汇总数据!J$11,0))))))))))</f>
        <v>0.331307588223822</v>
      </c>
      <c r="AL1023" s="62" t="str">
        <f ca="1" t="shared" si="287"/>
        <v>-</v>
      </c>
      <c r="AM1023" s="62" t="str">
        <f t="shared" si="288"/>
        <v>低于同行50%</v>
      </c>
      <c r="AN1023" s="5" t="str">
        <f t="shared" si="289"/>
        <v>低于同行50%</v>
      </c>
      <c r="AO1023" s="63">
        <f t="shared" si="281"/>
        <v>46101.6265244676</v>
      </c>
      <c r="AP1023" s="5" t="str">
        <f t="shared" si="282"/>
        <v/>
      </c>
      <c r="AQ1023" s="60">
        <v>45673.8348487963</v>
      </c>
    </row>
    <row r="1024" ht="17" spans="1:43">
      <c r="A1024" s="5">
        <f t="shared" si="292"/>
        <v>1021</v>
      </c>
      <c r="B1024" s="55" t="str">
        <f t="shared" si="284"/>
        <v>无交易</v>
      </c>
      <c r="C1024" s="2" t="str">
        <f t="shared" si="285"/>
        <v/>
      </c>
      <c r="D1024" s="56" t="str">
        <f t="shared" si="286"/>
        <v>流失</v>
      </c>
      <c r="E1024" s="84" t="s">
        <v>2721</v>
      </c>
      <c r="F1024" s="58">
        <v>45677.7640981597</v>
      </c>
      <c r="G1024" s="59" t="s">
        <v>38</v>
      </c>
      <c r="H1024" s="59" t="s">
        <v>63</v>
      </c>
      <c r="I1024" s="59" t="s">
        <v>40</v>
      </c>
      <c r="J1024" s="59" t="s">
        <v>117</v>
      </c>
      <c r="K1024" s="59" t="s">
        <v>2722</v>
      </c>
      <c r="L1024" s="59"/>
      <c r="M1024" s="60">
        <v>45994.6587152778</v>
      </c>
      <c r="N1024" s="60">
        <v>45916.8505713079</v>
      </c>
      <c r="O1024" s="60">
        <v>45916.8483471065</v>
      </c>
      <c r="P1024" s="60">
        <v>45694.5768809143</v>
      </c>
      <c r="Q1024" s="60">
        <v>45694.5917016551</v>
      </c>
      <c r="R1024" s="59"/>
      <c r="S1024" s="59"/>
      <c r="T1024" s="59"/>
      <c r="U1024" s="59"/>
      <c r="V1024" s="59"/>
      <c r="W1024" s="59"/>
      <c r="X1024" s="59"/>
      <c r="Y1024" s="59"/>
      <c r="Z1024" s="59"/>
      <c r="AA1024" s="59"/>
      <c r="AB1024" s="59"/>
      <c r="AC1024" s="59"/>
      <c r="AD1024" s="61">
        <f>IF(AND($G1024="正式版",$H1024="中西医诊所"),IFERROR(R1024/同类汇总数据!C$3,0),IF(AND($G1024="正式版",$H1024="中医诊所"),IFERROR(R1024/同类汇总数据!C$4,0),IF(AND($G1024="正式版",$H1024="口腔诊所"),IFERROR(R1024/同类汇总数据!C$5,0),IF(AND($G1024="检查版",$H1024="中西医诊所"),IFERROR(R1024/同类汇总数据!C$6,0),IF(AND($G1024="检查版",$H1024="中医诊所"),IFERROR(R1024/同类汇总数据!C$7,0),IF(AND($G1024="检查版",$H1024="口腔诊所"),IFERROR(R1024/同类汇总数据!C$8,0),IF(AND($G1024="互联网版",$H1024="中西医诊所"),IFERROR(R1024/同类汇总数据!C$9,0),IF(AND($G1024="互联网版",$H1024="中医诊所"),IFERROR(R1024/同类汇总数据!C$10,0),IF(AND($G1024="互联网版",$H1024="口腔诊所"),IFERROR(R1024/同类汇总数据!C$11,0))))))))))</f>
        <v>0</v>
      </c>
      <c r="AE1024" s="61">
        <f>IF(AND($G1024="正式版",$H1024="中西医诊所"),IFERROR(S1024/同类汇总数据!D$3,0),IF(AND($G1024="正式版",$H1024="中医诊所"),IFERROR(S1024/同类汇总数据!D$4,0),IF(AND($G1024="正式版",$H1024="口腔诊所"),IFERROR(S1024/同类汇总数据!D$5,0),IF(AND($G1024="检查版",$H1024="中西医诊所"),IFERROR(S1024/同类汇总数据!D$6,0),IF(AND($G1024="检查版",$H1024="中医诊所"),IFERROR(S1024/同类汇总数据!D$7,0),IF(AND($G1024="检查版",$H1024="口腔诊所"),IFERROR(S1024/同类汇总数据!D$8,0),IF(AND($G1024="互联网版",$H1024="中西医诊所"),IFERROR(S1024/同类汇总数据!D$9,0),IF(AND($G1024="互联网版",$H1024="中医诊所"),IFERROR(S1024/同类汇总数据!D$10,0),IF(AND($G1024="互联网版",$H1024="口腔诊所"),IFERROR(S1024/同类汇总数据!D$11,0))))))))))</f>
        <v>0</v>
      </c>
      <c r="AF1024" s="61">
        <f>IF(AND($G1024="正式版",$H1024="中西医诊所"),IFERROR(T1024/同类汇总数据!E$3,0),IF(AND($G1024="正式版",$H1024="中医诊所"),IFERROR(T1024/同类汇总数据!E$4,0),IF(AND($G1024="正式版",$H1024="口腔诊所"),IFERROR(T1024/同类汇总数据!E$5,0),IF(AND($G1024="检查版",$H1024="中西医诊所"),IFERROR(T1024/同类汇总数据!E$6,0),IF(AND($G1024="检查版",$H1024="中医诊所"),IFERROR(T1024/同类汇总数据!E$7,0),IF(AND($G1024="检查版",$H1024="口腔诊所"),IFERROR(T1024/同类汇总数据!E$8,0),IF(AND($G1024="互联网版",$H1024="中西医诊所"),IFERROR(T1024/同类汇总数据!E$9,0),IF(AND($G1024="互联网版",$H1024="中医诊所"),IFERROR(T1024/同类汇总数据!E$10,0),IF(AND($G1024="互联网版",$H1024="口腔诊所"),IFERROR(T1024/同类汇总数据!E$11,0))))))))))</f>
        <v>0</v>
      </c>
      <c r="AG1024" s="61">
        <f>IF(AND($G1024="正式版",$H1024="中西医诊所"),IFERROR(U1024/同类汇总数据!F$3,0),IF(AND($G1024="正式版",$H1024="中医诊所"),IFERROR(U1024/同类汇总数据!F$4,0),IF(AND($G1024="正式版",$H1024="口腔诊所"),IFERROR(U1024/同类汇总数据!F$5,0),IF(AND($G1024="检查版",$H1024="中西医诊所"),IFERROR(U1024/同类汇总数据!F$6,0),IF(AND($G1024="检查版",$H1024="中医诊所"),IFERROR(U1024/同类汇总数据!F$7,0),IF(AND($G1024="检查版",$H1024="口腔诊所"),IFERROR(U1024/同类汇总数据!F$8,0),IF(AND($G1024="互联网版",$H1024="中西医诊所"),IFERROR(U1024/同类汇总数据!F$9,0),IF(AND($G1024="互联网版",$H1024="中医诊所"),IFERROR(U1024/同类汇总数据!F$10,0),IF(AND($G1024="互联网版",$H1024="口腔诊所"),IFERROR(U1024/同类汇总数据!F$11,0))))))))))</f>
        <v>0</v>
      </c>
      <c r="AH1024" s="61">
        <f>IF(AND($G1024="正式版",$H1024="中西医诊所"),IFERROR(V1024/同类汇总数据!G$3,0),IF(AND($G1024="正式版",$H1024="中医诊所"),IFERROR(V1024/同类汇总数据!G$4,0),IF(AND($G1024="正式版",$H1024="口腔诊所"),IFERROR(V1024/同类汇总数据!G$5,0),IF(AND($G1024="检查版",$H1024="中西医诊所"),IFERROR(V1024/同类汇总数据!G$6,0),IF(AND($G1024="检查版",$H1024="中医诊所"),IFERROR(V1024/同类汇总数据!G$7,0),IF(AND($G1024="检查版",$H1024="口腔诊所"),IFERROR(V1024/同类汇总数据!G$8,0),IF(AND($G1024="互联网版",$H1024="中西医诊所"),IFERROR(V1024/同类汇总数据!G$9,0),IF(AND($G1024="互联网版",$H1024="中医诊所"),IFERROR(V1024/同类汇总数据!G$10,0),IF(AND($G1024="互联网版",$H1024="口腔诊所"),IFERROR(V1024/同类汇总数据!G$11,0))))))))))</f>
        <v>0</v>
      </c>
      <c r="AI1024" s="61">
        <f>IF(AND($G1024="正式版",$H1024="中西医诊所"),IFERROR(W1024/同类汇总数据!H$3,0),IF(AND($G1024="正式版",$H1024="中医诊所"),IFERROR(W1024/同类汇总数据!H$4,0),IF(AND($G1024="正式版",$H1024="口腔诊所"),IFERROR(W1024/同类汇总数据!H$5,0),IF(AND($G1024="检查版",$H1024="中西医诊所"),IFERROR(W1024/同类汇总数据!H$6,0),IF(AND($G1024="检查版",$H1024="中医诊所"),IFERROR(W1024/同类汇总数据!H$7,0),IF(AND($G1024="检查版",$H1024="口腔诊所"),IFERROR(W1024/同类汇总数据!H$8,0),IF(AND($G1024="互联网版",$H1024="中西医诊所"),IFERROR(W1024/同类汇总数据!H$9,0),IF(AND($G1024="互联网版",$H1024="中医诊所"),IFERROR(W1024/同类汇总数据!H$10,0),IF(AND($G1024="互联网版",$H1024="口腔诊所"),IFERROR(W1024/同类汇总数据!H$11,0))))))))))</f>
        <v>0</v>
      </c>
      <c r="AJ1024" s="61">
        <f>IF(AND($G1024="正式版",$H1024="中西医诊所"),IFERROR(X1024/同类汇总数据!I$3,0),IF(AND($G1024="正式版",$H1024="中医诊所"),IFERROR(X1024/同类汇总数据!I$4,0),IF(AND($G1024="正式版",$H1024="口腔诊所"),IFERROR(X1024/同类汇总数据!I$5,0),IF(AND($G1024="检查版",$H1024="中西医诊所"),IFERROR(X1024/同类汇总数据!I$6,0),IF(AND($G1024="检查版",$H1024="中医诊所"),IFERROR(X1024/同类汇总数据!I$7,0),IF(AND($G1024="检查版",$H1024="口腔诊所"),IFERROR(X1024/同类汇总数据!I$8,0),IF(AND($G1024="互联网版",$H1024="中西医诊所"),IFERROR(X1024/同类汇总数据!I$9,0),IF(AND($G1024="互联网版",$H1024="中医诊所"),IFERROR(X1024/同类汇总数据!I$10,0),IF(AND($G1024="互联网版",$H1024="口腔诊所"),IFERROR(X1024/同类汇总数据!I$11,0))))))))))</f>
        <v>0</v>
      </c>
      <c r="AK1024" s="61">
        <f>IF(AND($G1024="正式版",$H1024="中西医诊所"),IFERROR(Y1024/同类汇总数据!J$3,0),IF(AND($G1024="正式版",$H1024="中医诊所"),IFERROR(Y1024/同类汇总数据!J$4,0),IF(AND($G1024="正式版",$H1024="口腔诊所"),IFERROR(Y1024/同类汇总数据!J$5,0),IF(AND($G1024="检查版",$H1024="中西医诊所"),IFERROR(Y1024/同类汇总数据!J$6,0),IF(AND($G1024="检查版",$H1024="中医诊所"),IFERROR(Y1024/同类汇总数据!J$7,0),IF(AND($G1024="检查版",$H1024="口腔诊所"),IFERROR(Y1024/同类汇总数据!J$8,0),IF(AND($G1024="互联网版",$H1024="中西医诊所"),IFERROR(Y1024/同类汇总数据!J$9,0),IF(AND($G1024="互联网版",$H1024="中医诊所"),IFERROR(Y1024/同类汇总数据!J$10,0),IF(AND($G1024="互联网版",$H1024="口腔诊所"),IFERROR(Y1024/同类汇总数据!J$11,0))))))))))</f>
        <v>0</v>
      </c>
      <c r="AL1024" s="62" t="str">
        <f ca="1" t="shared" si="287"/>
        <v>今年内未操作</v>
      </c>
      <c r="AM1024" s="62" t="str">
        <f t="shared" si="288"/>
        <v>低于同行20%</v>
      </c>
      <c r="AN1024" s="5" t="str">
        <f t="shared" si="289"/>
        <v>低于同行20%</v>
      </c>
      <c r="AO1024" s="63">
        <f t="shared" si="281"/>
        <v>45994.6587152778</v>
      </c>
      <c r="AP1024" s="5" t="str">
        <f t="shared" si="282"/>
        <v/>
      </c>
      <c r="AQ1024" s="60">
        <v>45676.8914385417</v>
      </c>
    </row>
    <row r="1025" ht="17" spans="1:43">
      <c r="A1025" s="5">
        <f t="shared" si="292"/>
        <v>1022</v>
      </c>
      <c r="B1025" s="55" t="str">
        <f t="shared" si="284"/>
        <v>连续三月交易上升</v>
      </c>
      <c r="C1025" s="2" t="str">
        <f t="shared" si="285"/>
        <v/>
      </c>
      <c r="D1025" s="56" t="str">
        <f t="shared" si="286"/>
        <v>-</v>
      </c>
      <c r="E1025" s="84" t="s">
        <v>2723</v>
      </c>
      <c r="F1025" s="58">
        <v>45677.805241169</v>
      </c>
      <c r="G1025" s="59" t="s">
        <v>38</v>
      </c>
      <c r="H1025" s="59" t="s">
        <v>63</v>
      </c>
      <c r="I1025" s="59" t="s">
        <v>40</v>
      </c>
      <c r="J1025" s="59" t="s">
        <v>85</v>
      </c>
      <c r="K1025" s="59" t="s">
        <v>2724</v>
      </c>
      <c r="L1025" s="59" t="s">
        <v>2725</v>
      </c>
      <c r="M1025" s="60">
        <v>46104.3788888889</v>
      </c>
      <c r="N1025" s="60">
        <v>46103.7334846528</v>
      </c>
      <c r="O1025" s="60">
        <v>46103.732171713</v>
      </c>
      <c r="P1025" s="60">
        <v>46008.560917963</v>
      </c>
      <c r="Q1025" s="60">
        <v>46103.7334918403</v>
      </c>
      <c r="R1025" s="59">
        <v>9426</v>
      </c>
      <c r="S1025" s="59">
        <v>25407.27</v>
      </c>
      <c r="T1025" s="59">
        <v>65068.67</v>
      </c>
      <c r="U1025" s="59">
        <v>57898.67</v>
      </c>
      <c r="V1025" s="59">
        <v>12</v>
      </c>
      <c r="W1025" s="59">
        <v>43</v>
      </c>
      <c r="X1025" s="59">
        <v>118</v>
      </c>
      <c r="Y1025" s="59">
        <v>105</v>
      </c>
      <c r="Z1025" s="59">
        <v>761.8246052632</v>
      </c>
      <c r="AA1025" s="59">
        <v>1.4559002069</v>
      </c>
      <c r="AB1025" s="59">
        <v>-0.6471073816</v>
      </c>
      <c r="AC1025" s="59">
        <v>0.2102347317</v>
      </c>
      <c r="AD1025" s="61">
        <f>IF(AND($G1025="正式版",$H1025="中西医诊所"),IFERROR(R1025/同类汇总数据!C$3,0),IF(AND($G1025="正式版",$H1025="中医诊所"),IFERROR(R1025/同类汇总数据!C$4,0),IF(AND($G1025="正式版",$H1025="口腔诊所"),IFERROR(R1025/同类汇总数据!C$5,0),IF(AND($G1025="检查版",$H1025="中西医诊所"),IFERROR(R1025/同类汇总数据!C$6,0),IF(AND($G1025="检查版",$H1025="中医诊所"),IFERROR(R1025/同类汇总数据!C$7,0),IF(AND($G1025="检查版",$H1025="口腔诊所"),IFERROR(R1025/同类汇总数据!C$8,0),IF(AND($G1025="互联网版",$H1025="中西医诊所"),IFERROR(R1025/同类汇总数据!C$9,0),IF(AND($G1025="互联网版",$H1025="中医诊所"),IFERROR(R1025/同类汇总数据!C$10,0),IF(AND($G1025="互联网版",$H1025="口腔诊所"),IFERROR(R1025/同类汇总数据!C$11,0))))))))))</f>
        <v>0.942831559039682</v>
      </c>
      <c r="AE1025" s="61">
        <f>IF(AND($G1025="正式版",$H1025="中西医诊所"),IFERROR(S1025/同类汇总数据!D$3,0),IF(AND($G1025="正式版",$H1025="中医诊所"),IFERROR(S1025/同类汇总数据!D$4,0),IF(AND($G1025="正式版",$H1025="口腔诊所"),IFERROR(S1025/同类汇总数据!D$5,0),IF(AND($G1025="检查版",$H1025="中西医诊所"),IFERROR(S1025/同类汇总数据!D$6,0),IF(AND($G1025="检查版",$H1025="中医诊所"),IFERROR(S1025/同类汇总数据!D$7,0),IF(AND($G1025="检查版",$H1025="口腔诊所"),IFERROR(S1025/同类汇总数据!D$8,0),IF(AND($G1025="互联网版",$H1025="中西医诊所"),IFERROR(S1025/同类汇总数据!D$9,0),IF(AND($G1025="互联网版",$H1025="中医诊所"),IFERROR(S1025/同类汇总数据!D$10,0),IF(AND($G1025="互联网版",$H1025="口腔诊所"),IFERROR(S1025/同类汇总数据!D$11,0))))))))))</f>
        <v>0.585005512536853</v>
      </c>
      <c r="AF1025" s="61">
        <f>IF(AND($G1025="正式版",$H1025="中西医诊所"),IFERROR(T1025/同类汇总数据!E$3,0),IF(AND($G1025="正式版",$H1025="中医诊所"),IFERROR(T1025/同类汇总数据!E$4,0),IF(AND($G1025="正式版",$H1025="口腔诊所"),IFERROR(T1025/同类汇总数据!E$5,0),IF(AND($G1025="检查版",$H1025="中西医诊所"),IFERROR(T1025/同类汇总数据!E$6,0),IF(AND($G1025="检查版",$H1025="中医诊所"),IFERROR(T1025/同类汇总数据!E$7,0),IF(AND($G1025="检查版",$H1025="口腔诊所"),IFERROR(T1025/同类汇总数据!E$8,0),IF(AND($G1025="互联网版",$H1025="中西医诊所"),IFERROR(T1025/同类汇总数据!E$9,0),IF(AND($G1025="互联网版",$H1025="中医诊所"),IFERROR(T1025/同类汇总数据!E$10,0),IF(AND($G1025="互联网版",$H1025="口腔诊所"),IFERROR(T1025/同类汇总数据!E$11,0))))))))))</f>
        <v>0.586907670864338</v>
      </c>
      <c r="AG1025" s="61">
        <f>IF(AND($G1025="正式版",$H1025="中西医诊所"),IFERROR(U1025/同类汇总数据!F$3,0),IF(AND($G1025="正式版",$H1025="中医诊所"),IFERROR(U1025/同类汇总数据!F$4,0),IF(AND($G1025="正式版",$H1025="口腔诊所"),IFERROR(U1025/同类汇总数据!F$5,0),IF(AND($G1025="检查版",$H1025="中西医诊所"),IFERROR(U1025/同类汇总数据!F$6,0),IF(AND($G1025="检查版",$H1025="中医诊所"),IFERROR(U1025/同类汇总数据!F$7,0),IF(AND($G1025="检查版",$H1025="口腔诊所"),IFERROR(U1025/同类汇总数据!F$8,0),IF(AND($G1025="互联网版",$H1025="中西医诊所"),IFERROR(U1025/同类汇总数据!F$9,0),IF(AND($G1025="互联网版",$H1025="中医诊所"),IFERROR(U1025/同类汇总数据!F$10,0),IF(AND($G1025="互联网版",$H1025="口腔诊所"),IFERROR(U1025/同类汇总数据!F$11,0))))))))))</f>
        <v>0.579577890852168</v>
      </c>
      <c r="AH1025" s="61">
        <f>IF(AND($G1025="正式版",$H1025="中西医诊所"),IFERROR(V1025/同类汇总数据!G$3,0),IF(AND($G1025="正式版",$H1025="中医诊所"),IFERROR(V1025/同类汇总数据!G$4,0),IF(AND($G1025="正式版",$H1025="口腔诊所"),IFERROR(V1025/同类汇总数据!G$5,0),IF(AND($G1025="检查版",$H1025="中西医诊所"),IFERROR(V1025/同类汇总数据!G$6,0),IF(AND($G1025="检查版",$H1025="中医诊所"),IFERROR(V1025/同类汇总数据!G$7,0),IF(AND($G1025="检查版",$H1025="口腔诊所"),IFERROR(V1025/同类汇总数据!G$8,0),IF(AND($G1025="互联网版",$H1025="中西医诊所"),IFERROR(V1025/同类汇总数据!G$9,0),IF(AND($G1025="互联网版",$H1025="中医诊所"),IFERROR(V1025/同类汇总数据!G$10,0),IF(AND($G1025="互联网版",$H1025="口腔诊所"),IFERROR(V1025/同类汇总数据!G$11,0))))))))))</f>
        <v>0.891768972384888</v>
      </c>
      <c r="AI1025" s="61">
        <f>IF(AND($G1025="正式版",$H1025="中西医诊所"),IFERROR(W1025/同类汇总数据!H$3,0),IF(AND($G1025="正式版",$H1025="中医诊所"),IFERROR(W1025/同类汇总数据!H$4,0),IF(AND($G1025="正式版",$H1025="口腔诊所"),IFERROR(W1025/同类汇总数据!H$5,0),IF(AND($G1025="检查版",$H1025="中西医诊所"),IFERROR(W1025/同类汇总数据!H$6,0),IF(AND($G1025="检查版",$H1025="中医诊所"),IFERROR(W1025/同类汇总数据!H$7,0),IF(AND($G1025="检查版",$H1025="口腔诊所"),IFERROR(W1025/同类汇总数据!H$8,0),IF(AND($G1025="互联网版",$H1025="中西医诊所"),IFERROR(W1025/同类汇总数据!H$9,0),IF(AND($G1025="互联网版",$H1025="中医诊所"),IFERROR(W1025/同类汇总数据!H$10,0),IF(AND($G1025="互联网版",$H1025="口腔诊所"),IFERROR(W1025/同类汇总数据!H$11,0))))))))))</f>
        <v>0.75722489403254</v>
      </c>
      <c r="AJ1025" s="61">
        <f>IF(AND($G1025="正式版",$H1025="中西医诊所"),IFERROR(X1025/同类汇总数据!I$3,0),IF(AND($G1025="正式版",$H1025="中医诊所"),IFERROR(X1025/同类汇总数据!I$4,0),IF(AND($G1025="正式版",$H1025="口腔诊所"),IFERROR(X1025/同类汇总数据!I$5,0),IF(AND($G1025="检查版",$H1025="中西医诊所"),IFERROR(X1025/同类汇总数据!I$6,0),IF(AND($G1025="检查版",$H1025="中医诊所"),IFERROR(X1025/同类汇总数据!I$7,0),IF(AND($G1025="检查版",$H1025="口腔诊所"),IFERROR(X1025/同类汇总数据!I$8,0),IF(AND($G1025="互联网版",$H1025="中西医诊所"),IFERROR(X1025/同类汇总数据!I$9,0),IF(AND($G1025="互联网版",$H1025="中医诊所"),IFERROR(X1025/同类汇总数据!I$10,0),IF(AND($G1025="互联网版",$H1025="口腔诊所"),IFERROR(X1025/同类汇总数据!I$11,0))))))))))</f>
        <v>0.799774978565353</v>
      </c>
      <c r="AK1025" s="61">
        <f>IF(AND($G1025="正式版",$H1025="中西医诊所"),IFERROR(Y1025/同类汇总数据!J$3,0),IF(AND($G1025="正式版",$H1025="中医诊所"),IFERROR(Y1025/同类汇总数据!J$4,0),IF(AND($G1025="正式版",$H1025="口腔诊所"),IFERROR(Y1025/同类汇总数据!J$5,0),IF(AND($G1025="检查版",$H1025="中西医诊所"),IFERROR(Y1025/同类汇总数据!J$6,0),IF(AND($G1025="检查版",$H1025="中医诊所"),IFERROR(Y1025/同类汇总数据!J$7,0),IF(AND($G1025="检查版",$H1025="口腔诊所"),IFERROR(Y1025/同类汇总数据!J$8,0),IF(AND($G1025="互联网版",$H1025="中西医诊所"),IFERROR(Y1025/同类汇总数据!J$9,0),IF(AND($G1025="互联网版",$H1025="中医诊所"),IFERROR(Y1025/同类汇总数据!J$10,0),IF(AND($G1025="互联网版",$H1025="口腔诊所"),IFERROR(Y1025/同类汇总数据!J$11,0))))))))))</f>
        <v>0.790620380988667</v>
      </c>
      <c r="AL1025" s="62" t="str">
        <f ca="1" t="shared" si="287"/>
        <v>-</v>
      </c>
      <c r="AM1025" s="62" t="str">
        <f t="shared" si="288"/>
        <v/>
      </c>
      <c r="AN1025" s="5" t="str">
        <f t="shared" si="289"/>
        <v/>
      </c>
      <c r="AO1025" s="63">
        <f t="shared" si="281"/>
        <v>46104.3788888889</v>
      </c>
      <c r="AP1025" s="5" t="str">
        <f t="shared" si="282"/>
        <v/>
      </c>
      <c r="AQ1025" s="60">
        <v>45676.8931231366</v>
      </c>
    </row>
    <row r="1026" ht="17" spans="1:43">
      <c r="A1026" s="5">
        <f t="shared" si="292"/>
        <v>1023</v>
      </c>
      <c r="B1026" s="55" t="str">
        <f t="shared" si="284"/>
        <v>连续三月交易上升</v>
      </c>
      <c r="C1026" s="2" t="str">
        <f t="shared" si="285"/>
        <v/>
      </c>
      <c r="D1026" s="56" t="str">
        <f t="shared" si="286"/>
        <v>-</v>
      </c>
      <c r="E1026" s="84" t="s">
        <v>2726</v>
      </c>
      <c r="F1026" s="58">
        <v>45677.8071146759</v>
      </c>
      <c r="G1026" s="59" t="s">
        <v>38</v>
      </c>
      <c r="H1026" s="59" t="s">
        <v>63</v>
      </c>
      <c r="I1026" s="59" t="s">
        <v>40</v>
      </c>
      <c r="J1026" s="59" t="s">
        <v>85</v>
      </c>
      <c r="K1026" s="59" t="s">
        <v>2727</v>
      </c>
      <c r="L1026" s="59"/>
      <c r="M1026" s="60">
        <v>46101.7226041667</v>
      </c>
      <c r="N1026" s="60">
        <v>46101.7234342014</v>
      </c>
      <c r="O1026" s="60">
        <v>45678.6929349306</v>
      </c>
      <c r="P1026" s="60">
        <v>45679.5368606481</v>
      </c>
      <c r="Q1026" s="60">
        <v>45678.6987114931</v>
      </c>
      <c r="R1026" s="59">
        <v>12980</v>
      </c>
      <c r="S1026" s="59">
        <v>48010</v>
      </c>
      <c r="T1026" s="59">
        <v>212568</v>
      </c>
      <c r="U1026" s="59">
        <v>173668</v>
      </c>
      <c r="V1026" s="59">
        <v>6</v>
      </c>
      <c r="W1026" s="59">
        <v>23</v>
      </c>
      <c r="X1026" s="59">
        <v>89</v>
      </c>
      <c r="Y1026" s="59">
        <v>82</v>
      </c>
      <c r="Z1026" s="85" t="s">
        <v>2728</v>
      </c>
      <c r="AA1026" s="59">
        <v>0.5502098805</v>
      </c>
      <c r="AB1026" s="59">
        <v>-0.7681677995</v>
      </c>
      <c r="AC1026" s="59">
        <v>1.602532632</v>
      </c>
      <c r="AD1026" s="61">
        <f>IF(AND($G1026="正式版",$H1026="中西医诊所"),IFERROR(R1026/同类汇总数据!C$3,0),IF(AND($G1026="正式版",$H1026="中医诊所"),IFERROR(R1026/同类汇总数据!C$4,0),IF(AND($G1026="正式版",$H1026="口腔诊所"),IFERROR(R1026/同类汇总数据!C$5,0),IF(AND($G1026="检查版",$H1026="中西医诊所"),IFERROR(R1026/同类汇总数据!C$6,0),IF(AND($G1026="检查版",$H1026="中医诊所"),IFERROR(R1026/同类汇总数据!C$7,0),IF(AND($G1026="检查版",$H1026="口腔诊所"),IFERROR(R1026/同类汇总数据!C$8,0),IF(AND($G1026="互联网版",$H1026="中西医诊所"),IFERROR(R1026/同类汇总数据!C$9,0),IF(AND($G1026="互联网版",$H1026="中医诊所"),IFERROR(R1026/同类汇总数据!C$10,0),IF(AND($G1026="互联网版",$H1026="口腔诊所"),IFERROR(R1026/同类汇总数据!C$11,0))))))))))</f>
        <v>1.29831886657491</v>
      </c>
      <c r="AE1026" s="61">
        <f>IF(AND($G1026="正式版",$H1026="中西医诊所"),IFERROR(S1026/同类汇总数据!D$3,0),IF(AND($G1026="正式版",$H1026="中医诊所"),IFERROR(S1026/同类汇总数据!D$4,0),IF(AND($G1026="正式版",$H1026="口腔诊所"),IFERROR(S1026/同类汇总数据!D$5,0),IF(AND($G1026="检查版",$H1026="中西医诊所"),IFERROR(S1026/同类汇总数据!D$6,0),IF(AND($G1026="检查版",$H1026="中医诊所"),IFERROR(S1026/同类汇总数据!D$7,0),IF(AND($G1026="检查版",$H1026="口腔诊所"),IFERROR(S1026/同类汇总数据!D$8,0),IF(AND($G1026="互联网版",$H1026="中西医诊所"),IFERROR(S1026/同类汇总数据!D$9,0),IF(AND($G1026="互联网版",$H1026="中医诊所"),IFERROR(S1026/同类汇总数据!D$10,0),IF(AND($G1026="互联网版",$H1026="口腔诊所"),IFERROR(S1026/同类汇总数据!D$11,0))))))))))</f>
        <v>1.10543614709075</v>
      </c>
      <c r="AF1026" s="61">
        <f>IF(AND($G1026="正式版",$H1026="中西医诊所"),IFERROR(T1026/同类汇总数据!E$3,0),IF(AND($G1026="正式版",$H1026="中医诊所"),IFERROR(T1026/同类汇总数据!E$4,0),IF(AND($G1026="正式版",$H1026="口腔诊所"),IFERROR(T1026/同类汇总数据!E$5,0),IF(AND($G1026="检查版",$H1026="中西医诊所"),IFERROR(T1026/同类汇总数据!E$6,0),IF(AND($G1026="检查版",$H1026="中医诊所"),IFERROR(T1026/同类汇总数据!E$7,0),IF(AND($G1026="检查版",$H1026="口腔诊所"),IFERROR(T1026/同类汇总数据!E$8,0),IF(AND($G1026="互联网版",$H1026="中西医诊所"),IFERROR(T1026/同类汇总数据!E$9,0),IF(AND($G1026="互联网版",$H1026="中医诊所"),IFERROR(T1026/同类汇总数据!E$10,0),IF(AND($G1026="互联网版",$H1026="口腔诊所"),IFERROR(T1026/同类汇总数据!E$11,0))))))))))</f>
        <v>1.91732503185159</v>
      </c>
      <c r="AG1026" s="61">
        <f>IF(AND($G1026="正式版",$H1026="中西医诊所"),IFERROR(U1026/同类汇总数据!F$3,0),IF(AND($G1026="正式版",$H1026="中医诊所"),IFERROR(U1026/同类汇总数据!F$4,0),IF(AND($G1026="正式版",$H1026="口腔诊所"),IFERROR(U1026/同类汇总数据!F$5,0),IF(AND($G1026="检查版",$H1026="中西医诊所"),IFERROR(U1026/同类汇总数据!F$6,0),IF(AND($G1026="检查版",$H1026="中医诊所"),IFERROR(U1026/同类汇总数据!F$7,0),IF(AND($G1026="检查版",$H1026="口腔诊所"),IFERROR(U1026/同类汇总数据!F$8,0),IF(AND($G1026="互联网版",$H1026="中西医诊所"),IFERROR(U1026/同类汇总数据!F$9,0),IF(AND($G1026="互联网版",$H1026="中医诊所"),IFERROR(U1026/同类汇总数据!F$10,0),IF(AND($G1026="互联网版",$H1026="口腔诊所"),IFERROR(U1026/同类汇总数据!F$11,0))))))))))</f>
        <v>1.73845328655243</v>
      </c>
      <c r="AH1026" s="61">
        <f>IF(AND($G1026="正式版",$H1026="中西医诊所"),IFERROR(V1026/同类汇总数据!G$3,0),IF(AND($G1026="正式版",$H1026="中医诊所"),IFERROR(V1026/同类汇总数据!G$4,0),IF(AND($G1026="正式版",$H1026="口腔诊所"),IFERROR(V1026/同类汇总数据!G$5,0),IF(AND($G1026="检查版",$H1026="中西医诊所"),IFERROR(V1026/同类汇总数据!G$6,0),IF(AND($G1026="检查版",$H1026="中医诊所"),IFERROR(V1026/同类汇总数据!G$7,0),IF(AND($G1026="检查版",$H1026="口腔诊所"),IFERROR(V1026/同类汇总数据!G$8,0),IF(AND($G1026="互联网版",$H1026="中西医诊所"),IFERROR(V1026/同类汇总数据!G$9,0),IF(AND($G1026="互联网版",$H1026="中医诊所"),IFERROR(V1026/同类汇总数据!G$10,0),IF(AND($G1026="互联网版",$H1026="口腔诊所"),IFERROR(V1026/同类汇总数据!G$11,0))))))))))</f>
        <v>0.445884486192444</v>
      </c>
      <c r="AI1026" s="61">
        <f>IF(AND($G1026="正式版",$H1026="中西医诊所"),IFERROR(W1026/同类汇总数据!H$3,0),IF(AND($G1026="正式版",$H1026="中医诊所"),IFERROR(W1026/同类汇总数据!H$4,0),IF(AND($G1026="正式版",$H1026="口腔诊所"),IFERROR(W1026/同类汇总数据!H$5,0),IF(AND($G1026="检查版",$H1026="中西医诊所"),IFERROR(W1026/同类汇总数据!H$6,0),IF(AND($G1026="检查版",$H1026="中医诊所"),IFERROR(W1026/同类汇总数据!H$7,0),IF(AND($G1026="检查版",$H1026="口腔诊所"),IFERROR(W1026/同类汇总数据!H$8,0),IF(AND($G1026="互联网版",$H1026="中西医诊所"),IFERROR(W1026/同类汇总数据!H$9,0),IF(AND($G1026="互联网版",$H1026="中医诊所"),IFERROR(W1026/同类汇总数据!H$10,0),IF(AND($G1026="互联网版",$H1026="口腔诊所"),IFERROR(W1026/同类汇总数据!H$11,0))))))))))</f>
        <v>0.405027268901126</v>
      </c>
      <c r="AJ1026" s="61">
        <f>IF(AND($G1026="正式版",$H1026="中西医诊所"),IFERROR(X1026/同类汇总数据!I$3,0),IF(AND($G1026="正式版",$H1026="中医诊所"),IFERROR(X1026/同类汇总数据!I$4,0),IF(AND($G1026="正式版",$H1026="口腔诊所"),IFERROR(X1026/同类汇总数据!I$5,0),IF(AND($G1026="检查版",$H1026="中西医诊所"),IFERROR(X1026/同类汇总数据!I$6,0),IF(AND($G1026="检查版",$H1026="中医诊所"),IFERROR(X1026/同类汇总数据!I$7,0),IF(AND($G1026="检查版",$H1026="口腔诊所"),IFERROR(X1026/同类汇总数据!I$8,0),IF(AND($G1026="互联网版",$H1026="中西医诊所"),IFERROR(X1026/同类汇总数据!I$9,0),IF(AND($G1026="互联网版",$H1026="中医诊所"),IFERROR(X1026/同类汇总数据!I$10,0),IF(AND($G1026="互联网版",$H1026="口腔诊所"),IFERROR(X1026/同类汇总数据!I$11,0))))))))))</f>
        <v>0.603220110951834</v>
      </c>
      <c r="AK1026" s="61">
        <f>IF(AND($G1026="正式版",$H1026="中西医诊所"),IFERROR(Y1026/同类汇总数据!J$3,0),IF(AND($G1026="正式版",$H1026="中医诊所"),IFERROR(Y1026/同类汇总数据!J$4,0),IF(AND($G1026="正式版",$H1026="口腔诊所"),IFERROR(Y1026/同类汇总数据!J$5,0),IF(AND($G1026="检查版",$H1026="中西医诊所"),IFERROR(Y1026/同类汇总数据!J$6,0),IF(AND($G1026="检查版",$H1026="中医诊所"),IFERROR(Y1026/同类汇总数据!J$7,0),IF(AND($G1026="检查版",$H1026="口腔诊所"),IFERROR(Y1026/同类汇总数据!J$8,0),IF(AND($G1026="互联网版",$H1026="中西医诊所"),IFERROR(Y1026/同类汇总数据!J$9,0),IF(AND($G1026="互联网版",$H1026="中医诊所"),IFERROR(Y1026/同类汇总数据!J$10,0),IF(AND($G1026="互联网版",$H1026="口腔诊所"),IFERROR(Y1026/同类汇总数据!J$11,0))))))))))</f>
        <v>0.617436868962578</v>
      </c>
      <c r="AL1026" s="62" t="str">
        <f ca="1" t="shared" si="287"/>
        <v>-</v>
      </c>
      <c r="AM1026" s="62" t="str">
        <f t="shared" si="288"/>
        <v/>
      </c>
      <c r="AN1026" s="5" t="str">
        <f t="shared" si="289"/>
        <v>低于同行50%</v>
      </c>
      <c r="AO1026" s="63">
        <f t="shared" si="281"/>
        <v>46101.7234342014</v>
      </c>
      <c r="AP1026" s="5" t="str">
        <f t="shared" si="282"/>
        <v/>
      </c>
      <c r="AQ1026" s="60">
        <v>45677.6982208102</v>
      </c>
    </row>
    <row r="1027" ht="17" spans="1:43">
      <c r="A1027" s="5">
        <f t="shared" si="292"/>
        <v>1024</v>
      </c>
      <c r="B1027" s="55" t="str">
        <f t="shared" si="284"/>
        <v>连续三月交易上升</v>
      </c>
      <c r="C1027" s="2" t="str">
        <f t="shared" si="285"/>
        <v/>
      </c>
      <c r="D1027" s="56" t="str">
        <f t="shared" si="286"/>
        <v>-</v>
      </c>
      <c r="E1027" s="84" t="s">
        <v>2729</v>
      </c>
      <c r="F1027" s="58">
        <v>45678.7958589005</v>
      </c>
      <c r="G1027" s="59" t="s">
        <v>38</v>
      </c>
      <c r="H1027" s="59" t="s">
        <v>63</v>
      </c>
      <c r="I1027" s="59" t="s">
        <v>40</v>
      </c>
      <c r="J1027" s="59" t="s">
        <v>155</v>
      </c>
      <c r="K1027" s="59" t="s">
        <v>2730</v>
      </c>
      <c r="L1027" s="59"/>
      <c r="M1027" s="60">
        <v>46104.350462963</v>
      </c>
      <c r="N1027" s="60">
        <v>46103.6815462616</v>
      </c>
      <c r="O1027" s="60"/>
      <c r="P1027" s="60">
        <v>45779.3948061343</v>
      </c>
      <c r="Q1027" s="60">
        <v>46102.4996366782</v>
      </c>
      <c r="R1027" s="59">
        <v>46125.2</v>
      </c>
      <c r="S1027" s="59">
        <v>253137</v>
      </c>
      <c r="T1027" s="59">
        <v>544153.38</v>
      </c>
      <c r="U1027" s="59">
        <v>483847.38</v>
      </c>
      <c r="V1027" s="59">
        <v>32</v>
      </c>
      <c r="W1027" s="59">
        <v>159</v>
      </c>
      <c r="X1027" s="59">
        <v>406</v>
      </c>
      <c r="Y1027" s="59">
        <v>364</v>
      </c>
      <c r="Z1027" s="85" t="s">
        <v>2731</v>
      </c>
      <c r="AA1027" s="59">
        <v>1.5955400559</v>
      </c>
      <c r="AB1027" s="59">
        <v>-0.4959515465</v>
      </c>
      <c r="AC1027" s="59">
        <v>0.0708539372</v>
      </c>
      <c r="AD1027" s="61">
        <f>IF(AND($G1027="正式版",$H1027="中西医诊所"),IFERROR(R1027/同类汇总数据!C$3,0),IF(AND($G1027="正式版",$H1027="中医诊所"),IFERROR(R1027/同类汇总数据!C$4,0),IF(AND($G1027="正式版",$H1027="口腔诊所"),IFERROR(R1027/同类汇总数据!C$5,0),IF(AND($G1027="检查版",$H1027="中西医诊所"),IFERROR(R1027/同类汇总数据!C$6,0),IF(AND($G1027="检查版",$H1027="中医诊所"),IFERROR(R1027/同类汇总数据!C$7,0),IF(AND($G1027="检查版",$H1027="口腔诊所"),IFERROR(R1027/同类汇总数据!C$8,0),IF(AND($G1027="互联网版",$H1027="中西医诊所"),IFERROR(R1027/同类汇总数据!C$9,0),IF(AND($G1027="互联网版",$H1027="中医诊所"),IFERROR(R1027/同类汇总数据!C$10,0),IF(AND($G1027="互联网版",$H1027="口腔诊所"),IFERROR(R1027/同类汇总数据!C$11,0))))))))))</f>
        <v>4.61365311128974</v>
      </c>
      <c r="AE1027" s="61">
        <f>IF(AND($G1027="正式版",$H1027="中西医诊所"),IFERROR(S1027/同类汇总数据!D$3,0),IF(AND($G1027="正式版",$H1027="中医诊所"),IFERROR(S1027/同类汇总数据!D$4,0),IF(AND($G1027="正式版",$H1027="口腔诊所"),IFERROR(S1027/同类汇总数据!D$5,0),IF(AND($G1027="检查版",$H1027="中西医诊所"),IFERROR(S1027/同类汇总数据!D$6,0),IF(AND($G1027="检查版",$H1027="中医诊所"),IFERROR(S1027/同类汇总数据!D$7,0),IF(AND($G1027="检查版",$H1027="口腔诊所"),IFERROR(S1027/同类汇总数据!D$8,0),IF(AND($G1027="互联网版",$H1027="中西医诊所"),IFERROR(S1027/同类汇总数据!D$9,0),IF(AND($G1027="互联网版",$H1027="中医诊所"),IFERROR(S1027/同类汇总数据!D$10,0),IF(AND($G1027="互联网版",$H1027="口腔诊所"),IFERROR(S1027/同类汇总数据!D$11,0))))))))))</f>
        <v>5.82851051793606</v>
      </c>
      <c r="AF1027" s="61">
        <f>IF(AND($G1027="正式版",$H1027="中西医诊所"),IFERROR(T1027/同类汇总数据!E$3,0),IF(AND($G1027="正式版",$H1027="中医诊所"),IFERROR(T1027/同类汇总数据!E$4,0),IF(AND($G1027="正式版",$H1027="口腔诊所"),IFERROR(T1027/同类汇总数据!E$5,0),IF(AND($G1027="检查版",$H1027="中西医诊所"),IFERROR(T1027/同类汇总数据!E$6,0),IF(AND($G1027="检查版",$H1027="中医诊所"),IFERROR(T1027/同类汇总数据!E$7,0),IF(AND($G1027="检查版",$H1027="口腔诊所"),IFERROR(T1027/同类汇总数据!E$8,0),IF(AND($G1027="互联网版",$H1027="中西医诊所"),IFERROR(T1027/同类汇总数据!E$9,0),IF(AND($G1027="互联网版",$H1027="中医诊所"),IFERROR(T1027/同类汇总数据!E$10,0),IF(AND($G1027="互联网版",$H1027="口腔诊所"),IFERROR(T1027/同类汇总数据!E$11,0))))))))))</f>
        <v>4.90816537127249</v>
      </c>
      <c r="AG1027" s="61">
        <f>IF(AND($G1027="正式版",$H1027="中西医诊所"),IFERROR(U1027/同类汇总数据!F$3,0),IF(AND($G1027="正式版",$H1027="中医诊所"),IFERROR(U1027/同类汇总数据!F$4,0),IF(AND($G1027="正式版",$H1027="口腔诊所"),IFERROR(U1027/同类汇总数据!F$5,0),IF(AND($G1027="检查版",$H1027="中西医诊所"),IFERROR(U1027/同类汇总数据!F$6,0),IF(AND($G1027="检查版",$H1027="中医诊所"),IFERROR(U1027/同类汇总数据!F$7,0),IF(AND($G1027="检查版",$H1027="口腔诊所"),IFERROR(U1027/同类汇总数据!F$8,0),IF(AND($G1027="互联网版",$H1027="中西医诊所"),IFERROR(U1027/同类汇总数据!F$9,0),IF(AND($G1027="互联网版",$H1027="中医诊所"),IFERROR(U1027/同类汇总数据!F$10,0),IF(AND($G1027="互联网版",$H1027="口腔诊所"),IFERROR(U1027/同类汇总数据!F$11,0))))))))))</f>
        <v>4.84341426141132</v>
      </c>
      <c r="AH1027" s="61">
        <f>IF(AND($G1027="正式版",$H1027="中西医诊所"),IFERROR(V1027/同类汇总数据!G$3,0),IF(AND($G1027="正式版",$H1027="中医诊所"),IFERROR(V1027/同类汇总数据!G$4,0),IF(AND($G1027="正式版",$H1027="口腔诊所"),IFERROR(V1027/同类汇总数据!G$5,0),IF(AND($G1027="检查版",$H1027="中西医诊所"),IFERROR(V1027/同类汇总数据!G$6,0),IF(AND($G1027="检查版",$H1027="中医诊所"),IFERROR(V1027/同类汇总数据!G$7,0),IF(AND($G1027="检查版",$H1027="口腔诊所"),IFERROR(V1027/同类汇总数据!G$8,0),IF(AND($G1027="互联网版",$H1027="中西医诊所"),IFERROR(V1027/同类汇总数据!G$9,0),IF(AND($G1027="互联网版",$H1027="中医诊所"),IFERROR(V1027/同类汇总数据!G$10,0),IF(AND($G1027="互联网版",$H1027="口腔诊所"),IFERROR(V1027/同类汇总数据!G$11,0))))))))))</f>
        <v>2.37805059302637</v>
      </c>
      <c r="AI1027" s="61">
        <f>IF(AND($G1027="正式版",$H1027="中西医诊所"),IFERROR(W1027/同类汇总数据!H$3,0),IF(AND($G1027="正式版",$H1027="中医诊所"),IFERROR(W1027/同类汇总数据!H$4,0),IF(AND($G1027="正式版",$H1027="口腔诊所"),IFERROR(W1027/同类汇总数据!H$5,0),IF(AND($G1027="检查版",$H1027="中西医诊所"),IFERROR(W1027/同类汇总数据!H$6,0),IF(AND($G1027="检查版",$H1027="中医诊所"),IFERROR(W1027/同类汇总数据!H$7,0),IF(AND($G1027="检查版",$H1027="口腔诊所"),IFERROR(W1027/同类汇总数据!H$8,0),IF(AND($G1027="互联网版",$H1027="中西医诊所"),IFERROR(W1027/同类汇总数据!H$9,0),IF(AND($G1027="互联网版",$H1027="中医诊所"),IFERROR(W1027/同类汇总数据!H$10,0),IF(AND($G1027="互联网版",$H1027="口腔诊所"),IFERROR(W1027/同类汇总数据!H$11,0))))))))))</f>
        <v>2.79997111979474</v>
      </c>
      <c r="AJ1027" s="61">
        <f>IF(AND($G1027="正式版",$H1027="中西医诊所"),IFERROR(X1027/同类汇总数据!I$3,0),IF(AND($G1027="正式版",$H1027="中医诊所"),IFERROR(X1027/同类汇总数据!I$4,0),IF(AND($G1027="正式版",$H1027="口腔诊所"),IFERROR(X1027/同类汇总数据!I$5,0),IF(AND($G1027="检查版",$H1027="中西医诊所"),IFERROR(X1027/同类汇总数据!I$6,0),IF(AND($G1027="检查版",$H1027="中医诊所"),IFERROR(X1027/同类汇总数据!I$7,0),IF(AND($G1027="检查版",$H1027="口腔诊所"),IFERROR(X1027/同类汇总数据!I$8,0),IF(AND($G1027="互联网版",$H1027="中西医诊所"),IFERROR(X1027/同类汇总数据!I$9,0),IF(AND($G1027="互联网版",$H1027="中医诊所"),IFERROR(X1027/同类汇总数据!I$10,0),IF(AND($G1027="互联网版",$H1027="口腔诊所"),IFERROR(X1027/同类汇总数据!I$11,0))))))))))</f>
        <v>2.75176814658926</v>
      </c>
      <c r="AK1027" s="61">
        <f>IF(AND($G1027="正式版",$H1027="中西医诊所"),IFERROR(Y1027/同类汇总数据!J$3,0),IF(AND($G1027="正式版",$H1027="中医诊所"),IFERROR(Y1027/同类汇总数据!J$4,0),IF(AND($G1027="正式版",$H1027="口腔诊所"),IFERROR(Y1027/同类汇总数据!J$5,0),IF(AND($G1027="检查版",$H1027="中西医诊所"),IFERROR(Y1027/同类汇总数据!J$6,0),IF(AND($G1027="检查版",$H1027="中医诊所"),IFERROR(Y1027/同类汇总数据!J$7,0),IF(AND($G1027="检查版",$H1027="口腔诊所"),IFERROR(Y1027/同类汇总数据!J$8,0),IF(AND($G1027="互联网版",$H1027="中西医诊所"),IFERROR(Y1027/同类汇总数据!J$9,0),IF(AND($G1027="互联网版",$H1027="中医诊所"),IFERROR(Y1027/同类汇总数据!J$10,0),IF(AND($G1027="互联网版",$H1027="口腔诊所"),IFERROR(Y1027/同类汇总数据!J$11,0))))))))))</f>
        <v>2.74081732076071</v>
      </c>
      <c r="AL1027" s="62" t="str">
        <f ca="1" t="shared" si="287"/>
        <v>-</v>
      </c>
      <c r="AM1027" s="62" t="str">
        <f t="shared" si="288"/>
        <v>高于同行100%</v>
      </c>
      <c r="AN1027" s="5" t="str">
        <f t="shared" si="289"/>
        <v>高于同行100%</v>
      </c>
      <c r="AO1027" s="63">
        <f t="shared" si="281"/>
        <v>46104.350462963</v>
      </c>
      <c r="AP1027" s="5" t="str">
        <f t="shared" si="282"/>
        <v/>
      </c>
      <c r="AQ1027" s="60">
        <v>45677.7073379745</v>
      </c>
    </row>
    <row r="1028" ht="17" spans="1:43">
      <c r="A1028" s="5">
        <f t="shared" si="292"/>
        <v>1025</v>
      </c>
      <c r="B1028" s="55" t="str">
        <f t="shared" si="284"/>
        <v>连续三月交易上升</v>
      </c>
      <c r="C1028" s="2" t="str">
        <f t="shared" si="285"/>
        <v/>
      </c>
      <c r="D1028" s="56" t="str">
        <f t="shared" si="286"/>
        <v>-</v>
      </c>
      <c r="E1028" s="84" t="s">
        <v>2732</v>
      </c>
      <c r="F1028" s="58">
        <v>45678.799296088</v>
      </c>
      <c r="G1028" s="59" t="s">
        <v>38</v>
      </c>
      <c r="H1028" s="59" t="s">
        <v>63</v>
      </c>
      <c r="I1028" s="59" t="s">
        <v>40</v>
      </c>
      <c r="J1028" s="59" t="s">
        <v>85</v>
      </c>
      <c r="K1028" s="59" t="s">
        <v>2733</v>
      </c>
      <c r="L1028" s="59"/>
      <c r="M1028" s="60">
        <v>46102.3765625</v>
      </c>
      <c r="N1028" s="60">
        <v>46102.4463368634</v>
      </c>
      <c r="O1028" s="60">
        <v>46034.3882638773</v>
      </c>
      <c r="P1028" s="60">
        <v>45880.5977997685</v>
      </c>
      <c r="Q1028" s="60">
        <v>45960.4142865509</v>
      </c>
      <c r="R1028" s="59">
        <v>1880</v>
      </c>
      <c r="S1028" s="59">
        <v>44130</v>
      </c>
      <c r="T1028" s="59">
        <v>95290</v>
      </c>
      <c r="U1028" s="59">
        <v>84340</v>
      </c>
      <c r="V1028" s="59">
        <v>5</v>
      </c>
      <c r="W1028" s="59">
        <v>27</v>
      </c>
      <c r="X1028" s="59">
        <v>74</v>
      </c>
      <c r="Y1028" s="59">
        <v>64</v>
      </c>
      <c r="Z1028" s="85" t="s">
        <v>2734</v>
      </c>
      <c r="AA1028" s="59">
        <v>2.5646203554</v>
      </c>
      <c r="AB1028" s="59">
        <v>-0.68076328</v>
      </c>
      <c r="AC1028" s="59">
        <v>1.9070464768</v>
      </c>
      <c r="AD1028" s="61">
        <f>IF(AND($G1028="正式版",$H1028="中西医诊所"),IFERROR(R1028/同类汇总数据!C$3,0),IF(AND($G1028="正式版",$H1028="中医诊所"),IFERROR(R1028/同类汇总数据!C$4,0),IF(AND($G1028="正式版",$H1028="口腔诊所"),IFERROR(R1028/同类汇总数据!C$5,0),IF(AND($G1028="检查版",$H1028="中西医诊所"),IFERROR(R1028/同类汇总数据!C$6,0),IF(AND($G1028="检查版",$H1028="中医诊所"),IFERROR(R1028/同类汇总数据!C$7,0),IF(AND($G1028="检查版",$H1028="口腔诊所"),IFERROR(R1028/同类汇总数据!C$8,0),IF(AND($G1028="互联网版",$H1028="中西医诊所"),IFERROR(R1028/同类汇总数据!C$9,0),IF(AND($G1028="互联网版",$H1028="中医诊所"),IFERROR(R1028/同类汇总数据!C$10,0),IF(AND($G1028="互联网版",$H1028="口腔诊所"),IFERROR(R1028/同类汇总数据!C$11,0))))))))))</f>
        <v>0.188046184064778</v>
      </c>
      <c r="AE1028" s="61">
        <f>IF(AND($G1028="正式版",$H1028="中西医诊所"),IFERROR(S1028/同类汇总数据!D$3,0),IF(AND($G1028="正式版",$H1028="中医诊所"),IFERROR(S1028/同类汇总数据!D$4,0),IF(AND($G1028="正式版",$H1028="口腔诊所"),IFERROR(S1028/同类汇总数据!D$5,0),IF(AND($G1028="检查版",$H1028="中西医诊所"),IFERROR(S1028/同类汇总数据!D$6,0),IF(AND($G1028="检查版",$H1028="中医诊所"),IFERROR(S1028/同类汇总数据!D$7,0),IF(AND($G1028="检查版",$H1028="口腔诊所"),IFERROR(S1028/同类汇总数据!D$8,0),IF(AND($G1028="互联网版",$H1028="中西医诊所"),IFERROR(S1028/同类汇总数据!D$9,0),IF(AND($G1028="互联网版",$H1028="中医诊所"),IFERROR(S1028/同类汇总数据!D$10,0),IF(AND($G1028="互联网版",$H1028="口腔诊所"),IFERROR(S1028/同类汇总数据!D$11,0))))))))))</f>
        <v>1.01609867050853</v>
      </c>
      <c r="AF1028" s="61">
        <f>IF(AND($G1028="正式版",$H1028="中西医诊所"),IFERROR(T1028/同类汇总数据!E$3,0),IF(AND($G1028="正式版",$H1028="中医诊所"),IFERROR(T1028/同类汇总数据!E$4,0),IF(AND($G1028="正式版",$H1028="口腔诊所"),IFERROR(T1028/同类汇总数据!E$5,0),IF(AND($G1028="检查版",$H1028="中西医诊所"),IFERROR(T1028/同类汇总数据!E$6,0),IF(AND($G1028="检查版",$H1028="中医诊所"),IFERROR(T1028/同类汇总数据!E$7,0),IF(AND($G1028="检查版",$H1028="口腔诊所"),IFERROR(T1028/同类汇总数据!E$8,0),IF(AND($G1028="互联网版",$H1028="中西医诊所"),IFERROR(T1028/同类汇总数据!E$9,0),IF(AND($G1028="互联网版",$H1028="中医诊所"),IFERROR(T1028/同类汇总数据!E$10,0),IF(AND($G1028="互联网版",$H1028="口腔诊所"),IFERROR(T1028/同类汇总数据!E$11,0))))))))))</f>
        <v>0.859498618254572</v>
      </c>
      <c r="AG1028" s="61">
        <f>IF(AND($G1028="正式版",$H1028="中西医诊所"),IFERROR(U1028/同类汇总数据!F$3,0),IF(AND($G1028="正式版",$H1028="中医诊所"),IFERROR(U1028/同类汇总数据!F$4,0),IF(AND($G1028="正式版",$H1028="口腔诊所"),IFERROR(U1028/同类汇总数据!F$5,0),IF(AND($G1028="检查版",$H1028="中西医诊所"),IFERROR(U1028/同类汇总数据!F$6,0),IF(AND($G1028="检查版",$H1028="中医诊所"),IFERROR(U1028/同类汇总数据!F$7,0),IF(AND($G1028="检查版",$H1028="口腔诊所"),IFERROR(U1028/同类汇总数据!F$8,0),IF(AND($G1028="互联网版",$H1028="中西医诊所"),IFERROR(U1028/同类汇总数据!F$9,0),IF(AND($G1028="互联网版",$H1028="中医诊所"),IFERROR(U1028/同类汇总数据!F$10,0),IF(AND($G1028="互联网版",$H1028="口腔诊所"),IFERROR(U1028/同类汇总数据!F$11,0))))))))))</f>
        <v>0.844261177579241</v>
      </c>
      <c r="AH1028" s="61">
        <f>IF(AND($G1028="正式版",$H1028="中西医诊所"),IFERROR(V1028/同类汇总数据!G$3,0),IF(AND($G1028="正式版",$H1028="中医诊所"),IFERROR(V1028/同类汇总数据!G$4,0),IF(AND($G1028="正式版",$H1028="口腔诊所"),IFERROR(V1028/同类汇总数据!G$5,0),IF(AND($G1028="检查版",$H1028="中西医诊所"),IFERROR(V1028/同类汇总数据!G$6,0),IF(AND($G1028="检查版",$H1028="中医诊所"),IFERROR(V1028/同类汇总数据!G$7,0),IF(AND($G1028="检查版",$H1028="口腔诊所"),IFERROR(V1028/同类汇总数据!G$8,0),IF(AND($G1028="互联网版",$H1028="中西医诊所"),IFERROR(V1028/同类汇总数据!G$9,0),IF(AND($G1028="互联网版",$H1028="中医诊所"),IFERROR(V1028/同类汇总数据!G$10,0),IF(AND($G1028="互联网版",$H1028="口腔诊所"),IFERROR(V1028/同类汇总数据!G$11,0))))))))))</f>
        <v>0.37157040516037</v>
      </c>
      <c r="AI1028" s="61">
        <f>IF(AND($G1028="正式版",$H1028="中西医诊所"),IFERROR(W1028/同类汇总数据!H$3,0),IF(AND($G1028="正式版",$H1028="中医诊所"),IFERROR(W1028/同类汇总数据!H$4,0),IF(AND($G1028="正式版",$H1028="口腔诊所"),IFERROR(W1028/同类汇总数据!H$5,0),IF(AND($G1028="检查版",$H1028="中西医诊所"),IFERROR(W1028/同类汇总数据!H$6,0),IF(AND($G1028="检查版",$H1028="中医诊所"),IFERROR(W1028/同类汇总数据!H$7,0),IF(AND($G1028="检查版",$H1028="口腔诊所"),IFERROR(W1028/同类汇总数据!H$8,0),IF(AND($G1028="互联网版",$H1028="中西医诊所"),IFERROR(W1028/同类汇总数据!H$9,0),IF(AND($G1028="互联网版",$H1028="中医诊所"),IFERROR(W1028/同类汇总数据!H$10,0),IF(AND($G1028="互联网版",$H1028="口腔诊所"),IFERROR(W1028/同类汇总数据!H$11,0))))))))))</f>
        <v>0.475466793927409</v>
      </c>
      <c r="AJ1028" s="61">
        <f>IF(AND($G1028="正式版",$H1028="中西医诊所"),IFERROR(X1028/同类汇总数据!I$3,0),IF(AND($G1028="正式版",$H1028="中医诊所"),IFERROR(X1028/同类汇总数据!I$4,0),IF(AND($G1028="正式版",$H1028="口腔诊所"),IFERROR(X1028/同类汇总数据!I$5,0),IF(AND($G1028="检查版",$H1028="中西医诊所"),IFERROR(X1028/同类汇总数据!I$6,0),IF(AND($G1028="检查版",$H1028="中医诊所"),IFERROR(X1028/同类汇总数据!I$7,0),IF(AND($G1028="检查版",$H1028="口腔诊所"),IFERROR(X1028/同类汇总数据!I$8,0),IF(AND($G1028="互联网版",$H1028="中西医诊所"),IFERROR(X1028/同类汇总数据!I$9,0),IF(AND($G1028="互联网版",$H1028="中医诊所"),IFERROR(X1028/同类汇总数据!I$10,0),IF(AND($G1028="互联网版",$H1028="口腔诊所"),IFERROR(X1028/同类汇总数据!I$11,0))))))))))</f>
        <v>0.501553800117255</v>
      </c>
      <c r="AK1028" s="61">
        <f>IF(AND($G1028="正式版",$H1028="中西医诊所"),IFERROR(Y1028/同类汇总数据!J$3,0),IF(AND($G1028="正式版",$H1028="中医诊所"),IFERROR(Y1028/同类汇总数据!J$4,0),IF(AND($G1028="正式版",$H1028="口腔诊所"),IFERROR(Y1028/同类汇总数据!J$5,0),IF(AND($G1028="检查版",$H1028="中西医诊所"),IFERROR(Y1028/同类汇总数据!J$6,0),IF(AND($G1028="检查版",$H1028="中医诊所"),IFERROR(Y1028/同类汇总数据!J$7,0),IF(AND($G1028="检查版",$H1028="口腔诊所"),IFERROR(Y1028/同类汇总数据!J$8,0),IF(AND($G1028="互联网版",$H1028="中西医诊所"),IFERROR(Y1028/同类汇总数据!J$9,0),IF(AND($G1028="互联网版",$H1028="中医诊所"),IFERROR(Y1028/同类汇总数据!J$10,0),IF(AND($G1028="互联网版",$H1028="口腔诊所"),IFERROR(Y1028/同类汇总数据!J$11,0))))))))))</f>
        <v>0.481901946507378</v>
      </c>
      <c r="AL1028" s="62" t="str">
        <f ca="1" t="shared" si="287"/>
        <v>-</v>
      </c>
      <c r="AM1028" s="62" t="str">
        <f t="shared" si="288"/>
        <v/>
      </c>
      <c r="AN1028" s="5" t="str">
        <f t="shared" si="289"/>
        <v>低于同行50%</v>
      </c>
      <c r="AO1028" s="63">
        <f t="shared" si="281"/>
        <v>46102.4463368634</v>
      </c>
      <c r="AP1028" s="5" t="str">
        <f t="shared" si="282"/>
        <v/>
      </c>
      <c r="AQ1028" s="60">
        <v>45677.7624381482</v>
      </c>
    </row>
    <row r="1029" ht="17" spans="1:43">
      <c r="A1029" s="5">
        <f t="shared" si="292"/>
        <v>1026</v>
      </c>
      <c r="B1029" s="55" t="str">
        <f t="shared" si="284"/>
        <v>交易波动较大</v>
      </c>
      <c r="C1029" s="2" t="str">
        <f t="shared" si="285"/>
        <v/>
      </c>
      <c r="D1029" s="56" t="str">
        <f t="shared" si="286"/>
        <v>-</v>
      </c>
      <c r="E1029" s="84" t="s">
        <v>2735</v>
      </c>
      <c r="F1029" s="58">
        <v>45679.4556381018</v>
      </c>
      <c r="G1029" s="59" t="s">
        <v>38</v>
      </c>
      <c r="H1029" s="59" t="s">
        <v>63</v>
      </c>
      <c r="I1029" s="59" t="s">
        <v>40</v>
      </c>
      <c r="J1029" s="59" t="s">
        <v>78</v>
      </c>
      <c r="K1029" s="59" t="s">
        <v>2736</v>
      </c>
      <c r="L1029" s="59"/>
      <c r="M1029" s="60">
        <v>46104.3809375</v>
      </c>
      <c r="N1029" s="60">
        <v>46103.6954090625</v>
      </c>
      <c r="O1029" s="60"/>
      <c r="P1029" s="60">
        <v>46103.4854844097</v>
      </c>
      <c r="Q1029" s="60">
        <v>46104.3816363773</v>
      </c>
      <c r="R1029" s="59">
        <v>8710</v>
      </c>
      <c r="S1029" s="59">
        <v>30388</v>
      </c>
      <c r="T1029" s="59">
        <v>98143</v>
      </c>
      <c r="U1029" s="59">
        <v>87833</v>
      </c>
      <c r="V1029" s="59">
        <v>18</v>
      </c>
      <c r="W1029" s="59">
        <v>70</v>
      </c>
      <c r="X1029" s="59">
        <v>188</v>
      </c>
      <c r="Y1029" s="59">
        <v>167</v>
      </c>
      <c r="Z1029" s="59">
        <v>975.9222222222</v>
      </c>
      <c r="AA1029" s="59">
        <v>-0.0549525735</v>
      </c>
      <c r="AB1029" s="59">
        <v>-0.0967696629</v>
      </c>
      <c r="AC1029" s="59">
        <v>-0.3186602871</v>
      </c>
      <c r="AD1029" s="61">
        <f>IF(AND($G1029="正式版",$H1029="中西医诊所"),IFERROR(R1029/同类汇总数据!C$3,0),IF(AND($G1029="正式版",$H1029="中医诊所"),IFERROR(R1029/同类汇总数据!C$4,0),IF(AND($G1029="正式版",$H1029="口腔诊所"),IFERROR(R1029/同类汇总数据!C$5,0),IF(AND($G1029="检查版",$H1029="中西医诊所"),IFERROR(R1029/同类汇总数据!C$6,0),IF(AND($G1029="检查版",$H1029="中医诊所"),IFERROR(R1029/同类汇总数据!C$7,0),IF(AND($G1029="检查版",$H1029="口腔诊所"),IFERROR(R1029/同类汇总数据!C$8,0),IF(AND($G1029="互联网版",$H1029="中西医诊所"),IFERROR(R1029/同类汇总数据!C$9,0),IF(AND($G1029="互联网版",$H1029="中医诊所"),IFERROR(R1029/同类汇总数据!C$10,0),IF(AND($G1029="互联网版",$H1029="口腔诊所"),IFERROR(R1029/同类汇总数据!C$11,0))))))))))</f>
        <v>0.871213969789479</v>
      </c>
      <c r="AE1029" s="61">
        <f>IF(AND($G1029="正式版",$H1029="中西医诊所"),IFERROR(S1029/同类汇总数据!D$3,0),IF(AND($G1029="正式版",$H1029="中医诊所"),IFERROR(S1029/同类汇总数据!D$4,0),IF(AND($G1029="正式版",$H1029="口腔诊所"),IFERROR(S1029/同类汇总数据!D$5,0),IF(AND($G1029="检查版",$H1029="中西医诊所"),IFERROR(S1029/同类汇总数据!D$6,0),IF(AND($G1029="检查版",$H1029="中医诊所"),IFERROR(S1029/同类汇总数据!D$7,0),IF(AND($G1029="检查版",$H1029="口腔诊所"),IFERROR(S1029/同类汇总数据!D$8,0),IF(AND($G1029="互联网版",$H1029="中西医诊所"),IFERROR(S1029/同类汇总数据!D$9,0),IF(AND($G1029="互联网版",$H1029="中医诊所"),IFERROR(S1029/同类汇总数据!D$10,0),IF(AND($G1029="互联网版",$H1029="口腔诊所"),IFERROR(S1029/同类汇总数据!D$11,0))))))))))</f>
        <v>0.699687432572248</v>
      </c>
      <c r="AF1029" s="61">
        <f>IF(AND($G1029="正式版",$H1029="中西医诊所"),IFERROR(T1029/同类汇总数据!E$3,0),IF(AND($G1029="正式版",$H1029="中医诊所"),IFERROR(T1029/同类汇总数据!E$4,0),IF(AND($G1029="正式版",$H1029="口腔诊所"),IFERROR(T1029/同类汇总数据!E$5,0),IF(AND($G1029="检查版",$H1029="中西医诊所"),IFERROR(T1029/同类汇总数据!E$6,0),IF(AND($G1029="检查版",$H1029="中医诊所"),IFERROR(T1029/同类汇总数据!E$7,0),IF(AND($G1029="检查版",$H1029="口腔诊所"),IFERROR(T1029/同类汇总数据!E$8,0),IF(AND($G1029="互联网版",$H1029="中西医诊所"),IFERROR(T1029/同类汇总数据!E$9,0),IF(AND($G1029="互联网版",$H1029="中医诊所"),IFERROR(T1029/同类汇总数据!E$10,0),IF(AND($G1029="互联网版",$H1029="口腔诊所"),IFERROR(T1029/同类汇总数据!E$11,0))))))))))</f>
        <v>0.885232163829977</v>
      </c>
      <c r="AG1029" s="61">
        <f>IF(AND($G1029="正式版",$H1029="中西医诊所"),IFERROR(U1029/同类汇总数据!F$3,0),IF(AND($G1029="正式版",$H1029="中医诊所"),IFERROR(U1029/同类汇总数据!F$4,0),IF(AND($G1029="正式版",$H1029="口腔诊所"),IFERROR(U1029/同类汇总数据!F$5,0),IF(AND($G1029="检查版",$H1029="中西医诊所"),IFERROR(U1029/同类汇总数据!F$6,0),IF(AND($G1029="检查版",$H1029="中医诊所"),IFERROR(U1029/同类汇总数据!F$7,0),IF(AND($G1029="检查版",$H1029="口腔诊所"),IFERROR(U1029/同类汇总数据!F$8,0),IF(AND($G1029="互联网版",$H1029="中西医诊所"),IFERROR(U1029/同类汇总数据!F$9,0),IF(AND($G1029="互联网版",$H1029="中医诊所"),IFERROR(U1029/同类汇总数据!F$10,0),IF(AND($G1029="互联网版",$H1029="口腔诊所"),IFERROR(U1029/同类汇总数据!F$11,0))))))))))</f>
        <v>0.879226843850101</v>
      </c>
      <c r="AH1029" s="61">
        <f>IF(AND($G1029="正式版",$H1029="中西医诊所"),IFERROR(V1029/同类汇总数据!G$3,0),IF(AND($G1029="正式版",$H1029="中医诊所"),IFERROR(V1029/同类汇总数据!G$4,0),IF(AND($G1029="正式版",$H1029="口腔诊所"),IFERROR(V1029/同类汇总数据!G$5,0),IF(AND($G1029="检查版",$H1029="中西医诊所"),IFERROR(V1029/同类汇总数据!G$6,0),IF(AND($G1029="检查版",$H1029="中医诊所"),IFERROR(V1029/同类汇总数据!G$7,0),IF(AND($G1029="检查版",$H1029="口腔诊所"),IFERROR(V1029/同类汇总数据!G$8,0),IF(AND($G1029="互联网版",$H1029="中西医诊所"),IFERROR(V1029/同类汇总数据!G$9,0),IF(AND($G1029="互联网版",$H1029="中医诊所"),IFERROR(V1029/同类汇总数据!G$10,0),IF(AND($G1029="互联网版",$H1029="口腔诊所"),IFERROR(V1029/同类汇总数据!G$11,0))))))))))</f>
        <v>1.33765345857733</v>
      </c>
      <c r="AI1029" s="61">
        <f>IF(AND($G1029="正式版",$H1029="中西医诊所"),IFERROR(W1029/同类汇总数据!H$3,0),IF(AND($G1029="正式版",$H1029="中医诊所"),IFERROR(W1029/同类汇总数据!H$4,0),IF(AND($G1029="正式版",$H1029="口腔诊所"),IFERROR(W1029/同类汇总数据!H$5,0),IF(AND($G1029="检查版",$H1029="中西医诊所"),IFERROR(W1029/同类汇总数据!H$6,0),IF(AND($G1029="检查版",$H1029="中医诊所"),IFERROR(W1029/同类汇总数据!H$7,0),IF(AND($G1029="检查版",$H1029="口腔诊所"),IFERROR(W1029/同类汇总数据!H$8,0),IF(AND($G1029="互联网版",$H1029="中西医诊所"),IFERROR(W1029/同类汇总数据!H$9,0),IF(AND($G1029="互联网版",$H1029="中医诊所"),IFERROR(W1029/同类汇总数据!H$10,0),IF(AND($G1029="互联网版",$H1029="口腔诊所"),IFERROR(W1029/同类汇总数据!H$11,0))))))))))</f>
        <v>1.23269168795995</v>
      </c>
      <c r="AJ1029" s="61">
        <f>IF(AND($G1029="正式版",$H1029="中西医诊所"),IFERROR(X1029/同类汇总数据!I$3,0),IF(AND($G1029="正式版",$H1029="中医诊所"),IFERROR(X1029/同类汇总数据!I$4,0),IF(AND($G1029="正式版",$H1029="口腔诊所"),IFERROR(X1029/同类汇总数据!I$5,0),IF(AND($G1029="检查版",$H1029="中西医诊所"),IFERROR(X1029/同类汇总数据!I$6,0),IF(AND($G1029="检查版",$H1029="中医诊所"),IFERROR(X1029/同类汇总数据!I$7,0),IF(AND($G1029="检查版",$H1029="口腔诊所"),IFERROR(X1029/同类汇总数据!I$8,0),IF(AND($G1029="互联网版",$H1029="中西医诊所"),IFERROR(X1029/同类汇总数据!I$9,0),IF(AND($G1029="互联网版",$H1029="中医诊所"),IFERROR(X1029/同类汇总数据!I$10,0),IF(AND($G1029="互联网版",$H1029="口腔诊所"),IFERROR(X1029/同类汇总数据!I$11,0))))))))))</f>
        <v>1.27421776246005</v>
      </c>
      <c r="AK1029" s="61">
        <f>IF(AND($G1029="正式版",$H1029="中西医诊所"),IFERROR(Y1029/同类汇总数据!J$3,0),IF(AND($G1029="正式版",$H1029="中医诊所"),IFERROR(Y1029/同类汇总数据!J$4,0),IF(AND($G1029="正式版",$H1029="口腔诊所"),IFERROR(Y1029/同类汇总数据!J$5,0),IF(AND($G1029="检查版",$H1029="中西医诊所"),IFERROR(Y1029/同类汇总数据!J$6,0),IF(AND($G1029="检查版",$H1029="中医诊所"),IFERROR(Y1029/同类汇总数据!J$7,0),IF(AND($G1029="检查版",$H1029="口腔诊所"),IFERROR(Y1029/同类汇总数据!J$8,0),IF(AND($G1029="互联网版",$H1029="中西医诊所"),IFERROR(Y1029/同类汇总数据!J$9,0),IF(AND($G1029="互联网版",$H1029="中医诊所"),IFERROR(Y1029/同类汇总数据!J$10,0),IF(AND($G1029="互联网版",$H1029="口腔诊所"),IFERROR(Y1029/同类汇总数据!J$11,0))))))))))</f>
        <v>1.25746289166769</v>
      </c>
      <c r="AL1029" s="62" t="str">
        <f ca="1" t="shared" si="287"/>
        <v>-</v>
      </c>
      <c r="AM1029" s="62" t="str">
        <f t="shared" si="288"/>
        <v/>
      </c>
      <c r="AN1029" s="5" t="str">
        <f t="shared" si="289"/>
        <v>高于同行20%</v>
      </c>
      <c r="AO1029" s="63">
        <f t="shared" si="281"/>
        <v>46104.3816363773</v>
      </c>
      <c r="AP1029" s="5" t="str">
        <f t="shared" si="282"/>
        <v/>
      </c>
      <c r="AQ1029" s="60">
        <v>45677.7640981597</v>
      </c>
    </row>
    <row r="1030" ht="17" spans="1:43">
      <c r="A1030" s="5">
        <f t="shared" ref="A1030:A1039" si="293">ROW()-3</f>
        <v>1027</v>
      </c>
      <c r="B1030" s="55" t="str">
        <f t="shared" si="284"/>
        <v>交易波动较大</v>
      </c>
      <c r="C1030" s="2" t="str">
        <f t="shared" si="285"/>
        <v/>
      </c>
      <c r="D1030" s="56" t="str">
        <f t="shared" si="286"/>
        <v>-</v>
      </c>
      <c r="E1030" s="84" t="s">
        <v>2737</v>
      </c>
      <c r="F1030" s="58">
        <v>45679.5312992361</v>
      </c>
      <c r="G1030" s="59" t="s">
        <v>38</v>
      </c>
      <c r="H1030" s="59" t="s">
        <v>63</v>
      </c>
      <c r="I1030" s="59" t="s">
        <v>40</v>
      </c>
      <c r="J1030" s="59" t="s">
        <v>899</v>
      </c>
      <c r="K1030" s="59" t="s">
        <v>2738</v>
      </c>
      <c r="L1030" s="59" t="s">
        <v>2739</v>
      </c>
      <c r="M1030" s="60">
        <v>46103.4002314815</v>
      </c>
      <c r="N1030" s="60">
        <v>46103.7790445833</v>
      </c>
      <c r="O1030" s="60">
        <v>46090.7709072917</v>
      </c>
      <c r="P1030" s="60">
        <v>46033.5016985995</v>
      </c>
      <c r="Q1030" s="60">
        <v>46103.7802294329</v>
      </c>
      <c r="R1030" s="59">
        <v>4904</v>
      </c>
      <c r="S1030" s="59">
        <v>9380.32</v>
      </c>
      <c r="T1030" s="59">
        <v>33403.32</v>
      </c>
      <c r="U1030" s="59">
        <v>31583.32</v>
      </c>
      <c r="V1030" s="59">
        <v>14</v>
      </c>
      <c r="W1030" s="59">
        <v>32</v>
      </c>
      <c r="X1030" s="59">
        <v>65</v>
      </c>
      <c r="Y1030" s="59">
        <v>61</v>
      </c>
      <c r="Z1030" s="59">
        <v>619.0588235294</v>
      </c>
      <c r="AA1030" s="59">
        <v>-0.1664901368</v>
      </c>
      <c r="AB1030" s="59">
        <v>-0.1186467225</v>
      </c>
      <c r="AC1030" s="59">
        <v>-0.4954759177</v>
      </c>
      <c r="AD1030" s="61">
        <f>IF(AND($G1030="正式版",$H1030="中西医诊所"),IFERROR(R1030/同类汇总数据!C$3,0),IF(AND($G1030="正式版",$H1030="中医诊所"),IFERROR(R1030/同类汇总数据!C$4,0),IF(AND($G1030="正式版",$H1030="口腔诊所"),IFERROR(R1030/同类汇总数据!C$5,0),IF(AND($G1030="检查版",$H1030="中西医诊所"),IFERROR(R1030/同类汇总数据!C$6,0),IF(AND($G1030="检查版",$H1030="中医诊所"),IFERROR(R1030/同类汇总数据!C$7,0),IF(AND($G1030="检查版",$H1030="口腔诊所"),IFERROR(R1030/同类汇总数据!C$8,0),IF(AND($G1030="互联网版",$H1030="中西医诊所"),IFERROR(R1030/同类汇总数据!C$9,0),IF(AND($G1030="互联网版",$H1030="中医诊所"),IFERROR(R1030/同类汇总数据!C$10,0),IF(AND($G1030="互联网版",$H1030="口腔诊所"),IFERROR(R1030/同类汇总数据!C$11,0))))))))))</f>
        <v>0.490520471624294</v>
      </c>
      <c r="AE1030" s="61">
        <f>IF(AND($G1030="正式版",$H1030="中西医诊所"),IFERROR(S1030/同类汇总数据!D$3,0),IF(AND($G1030="正式版",$H1030="中医诊所"),IFERROR(S1030/同类汇总数据!D$4,0),IF(AND($G1030="正式版",$H1030="口腔诊所"),IFERROR(S1030/同类汇总数据!D$5,0),IF(AND($G1030="检查版",$H1030="中西医诊所"),IFERROR(S1030/同类汇总数据!D$6,0),IF(AND($G1030="检查版",$H1030="中医诊所"),IFERROR(S1030/同类汇总数据!D$7,0),IF(AND($G1030="检查版",$H1030="口腔诊所"),IFERROR(S1030/同类汇总数据!D$8,0),IF(AND($G1030="互联网版",$H1030="中西医诊所"),IFERROR(S1030/同类汇总数据!D$9,0),IF(AND($G1030="互联网版",$H1030="中医诊所"),IFERROR(S1030/同类汇总数据!D$10,0),IF(AND($G1030="互联网版",$H1030="口腔诊所"),IFERROR(S1030/同类汇总数据!D$11,0))))))))))</f>
        <v>0.215983020189091</v>
      </c>
      <c r="AF1030" s="61">
        <f>IF(AND($G1030="正式版",$H1030="中西医诊所"),IFERROR(T1030/同类汇总数据!E$3,0),IF(AND($G1030="正式版",$H1030="中医诊所"),IFERROR(T1030/同类汇总数据!E$4,0),IF(AND($G1030="正式版",$H1030="口腔诊所"),IFERROR(T1030/同类汇总数据!E$5,0),IF(AND($G1030="检查版",$H1030="中西医诊所"),IFERROR(T1030/同类汇总数据!E$6,0),IF(AND($G1030="检查版",$H1030="中医诊所"),IFERROR(T1030/同类汇总数据!E$7,0),IF(AND($G1030="检查版",$H1030="口腔诊所"),IFERROR(T1030/同类汇总数据!E$8,0),IF(AND($G1030="互联网版",$H1030="中西医诊所"),IFERROR(T1030/同类汇总数据!E$9,0),IF(AND($G1030="互联网版",$H1030="中医诊所"),IFERROR(T1030/同类汇总数据!E$10,0),IF(AND($G1030="互联网版",$H1030="口腔诊所"),IFERROR(T1030/同类汇总数据!E$11,0))))))))))</f>
        <v>0.301291923445433</v>
      </c>
      <c r="AG1030" s="61">
        <f>IF(AND($G1030="正式版",$H1030="中西医诊所"),IFERROR(U1030/同类汇总数据!F$3,0),IF(AND($G1030="正式版",$H1030="中医诊所"),IFERROR(U1030/同类汇总数据!F$4,0),IF(AND($G1030="正式版",$H1030="口腔诊所"),IFERROR(U1030/同类汇总数据!F$5,0),IF(AND($G1030="检查版",$H1030="中西医诊所"),IFERROR(U1030/同类汇总数据!F$6,0),IF(AND($G1030="检查版",$H1030="中医诊所"),IFERROR(U1030/同类汇总数据!F$7,0),IF(AND($G1030="检查版",$H1030="口腔诊所"),IFERROR(U1030/同类汇总数据!F$8,0),IF(AND($G1030="互联网版",$H1030="中西医诊所"),IFERROR(U1030/同类汇总数据!F$9,0),IF(AND($G1030="互联网版",$H1030="中医诊所"),IFERROR(U1030/同类汇总数据!F$10,0),IF(AND($G1030="互联网版",$H1030="口腔诊所"),IFERROR(U1030/同类汇总数据!F$11,0))))))))))</f>
        <v>0.316155690479749</v>
      </c>
      <c r="AH1030" s="61">
        <f>IF(AND($G1030="正式版",$H1030="中西医诊所"),IFERROR(V1030/同类汇总数据!G$3,0),IF(AND($G1030="正式版",$H1030="中医诊所"),IFERROR(V1030/同类汇总数据!G$4,0),IF(AND($G1030="正式版",$H1030="口腔诊所"),IFERROR(V1030/同类汇总数据!G$5,0),IF(AND($G1030="检查版",$H1030="中西医诊所"),IFERROR(V1030/同类汇总数据!G$6,0),IF(AND($G1030="检查版",$H1030="中医诊所"),IFERROR(V1030/同类汇总数据!G$7,0),IF(AND($G1030="检查版",$H1030="口腔诊所"),IFERROR(V1030/同类汇总数据!G$8,0),IF(AND($G1030="互联网版",$H1030="中西医诊所"),IFERROR(V1030/同类汇总数据!G$9,0),IF(AND($G1030="互联网版",$H1030="中医诊所"),IFERROR(V1030/同类汇总数据!G$10,0),IF(AND($G1030="互联网版",$H1030="口腔诊所"),IFERROR(V1030/同类汇总数据!G$11,0))))))))))</f>
        <v>1.04039713444904</v>
      </c>
      <c r="AI1030" s="61">
        <f>IF(AND($G1030="正式版",$H1030="中西医诊所"),IFERROR(W1030/同类汇总数据!H$3,0),IF(AND($G1030="正式版",$H1030="中医诊所"),IFERROR(W1030/同类汇总数据!H$4,0),IF(AND($G1030="正式版",$H1030="口腔诊所"),IFERROR(W1030/同类汇总数据!H$5,0),IF(AND($G1030="检查版",$H1030="中西医诊所"),IFERROR(W1030/同类汇总数据!H$6,0),IF(AND($G1030="检查版",$H1030="中医诊所"),IFERROR(W1030/同类汇总数据!H$7,0),IF(AND($G1030="检查版",$H1030="口腔诊所"),IFERROR(W1030/同类汇总数据!H$8,0),IF(AND($G1030="互联网版",$H1030="中西医诊所"),IFERROR(W1030/同类汇总数据!H$9,0),IF(AND($G1030="互联网版",$H1030="中医诊所"),IFERROR(W1030/同类汇总数据!H$10,0),IF(AND($G1030="互联网版",$H1030="口腔诊所"),IFERROR(W1030/同类汇总数据!H$11,0))))))))))</f>
        <v>0.563516200210262</v>
      </c>
      <c r="AJ1030" s="61">
        <f>IF(AND($G1030="正式版",$H1030="中西医诊所"),IFERROR(X1030/同类汇总数据!I$3,0),IF(AND($G1030="正式版",$H1030="中医诊所"),IFERROR(X1030/同类汇总数据!I$4,0),IF(AND($G1030="正式版",$H1030="口腔诊所"),IFERROR(X1030/同类汇总数据!I$5,0),IF(AND($G1030="检查版",$H1030="中西医诊所"),IFERROR(X1030/同类汇总数据!I$6,0),IF(AND($G1030="检查版",$H1030="中医诊所"),IFERROR(X1030/同类汇总数据!I$7,0),IF(AND($G1030="检查版",$H1030="口腔诊所"),IFERROR(X1030/同类汇总数据!I$8,0),IF(AND($G1030="互联网版",$H1030="中西医诊所"),IFERROR(X1030/同类汇总数据!I$9,0),IF(AND($G1030="互联网版",$H1030="中医诊所"),IFERROR(X1030/同类汇总数据!I$10,0),IF(AND($G1030="互联网版",$H1030="口腔诊所"),IFERROR(X1030/同类汇总数据!I$11,0))))))))))</f>
        <v>0.440554013616508</v>
      </c>
      <c r="AK1030" s="61">
        <f>IF(AND($G1030="正式版",$H1030="中西医诊所"),IFERROR(Y1030/同类汇总数据!J$3,0),IF(AND($G1030="正式版",$H1030="中医诊所"),IFERROR(Y1030/同类汇总数据!J$4,0),IF(AND($G1030="正式版",$H1030="口腔诊所"),IFERROR(Y1030/同类汇总数据!J$5,0),IF(AND($G1030="检查版",$H1030="中西医诊所"),IFERROR(Y1030/同类汇总数据!J$6,0),IF(AND($G1030="检查版",$H1030="中医诊所"),IFERROR(Y1030/同类汇总数据!J$7,0),IF(AND($G1030="检查版",$H1030="口腔诊所"),IFERROR(Y1030/同类汇总数据!J$8,0),IF(AND($G1030="互联网版",$H1030="中西医诊所"),IFERROR(Y1030/同类汇总数据!J$9,0),IF(AND($G1030="互联网版",$H1030="中医诊所"),IFERROR(Y1030/同类汇总数据!J$10,0),IF(AND($G1030="互联网版",$H1030="口腔诊所"),IFERROR(Y1030/同类汇总数据!J$11,0))))))))))</f>
        <v>0.459312792764845</v>
      </c>
      <c r="AL1030" s="62" t="str">
        <f ca="1" t="shared" si="287"/>
        <v>-</v>
      </c>
      <c r="AM1030" s="62" t="str">
        <f t="shared" si="288"/>
        <v>低于同行50%</v>
      </c>
      <c r="AN1030" s="5" t="str">
        <f t="shared" si="289"/>
        <v/>
      </c>
      <c r="AO1030" s="63">
        <f t="shared" si="281"/>
        <v>46103.7802294329</v>
      </c>
      <c r="AP1030" s="5" t="str">
        <f t="shared" si="282"/>
        <v/>
      </c>
      <c r="AQ1030" s="60">
        <v>45677.805241169</v>
      </c>
    </row>
    <row r="1031" ht="17" spans="1:43">
      <c r="A1031" s="5">
        <f t="shared" si="293"/>
        <v>1028</v>
      </c>
      <c r="B1031" s="55" t="str">
        <f t="shared" si="284"/>
        <v>交易波动较大</v>
      </c>
      <c r="C1031" s="2" t="str">
        <f t="shared" si="285"/>
        <v>本月交易额降超20%</v>
      </c>
      <c r="D1031" s="56" t="str">
        <f t="shared" si="286"/>
        <v>-</v>
      </c>
      <c r="E1031" s="84" t="s">
        <v>2740</v>
      </c>
      <c r="F1031" s="58">
        <v>45679.7484975694</v>
      </c>
      <c r="G1031" s="59" t="s">
        <v>38</v>
      </c>
      <c r="H1031" s="59" t="s">
        <v>63</v>
      </c>
      <c r="I1031" s="59" t="s">
        <v>40</v>
      </c>
      <c r="J1031" s="59" t="s">
        <v>102</v>
      </c>
      <c r="K1031" s="59" t="s">
        <v>2741</v>
      </c>
      <c r="L1031" s="59"/>
      <c r="M1031" s="60">
        <v>46103.5925925926</v>
      </c>
      <c r="N1031" s="60">
        <v>46103.7823967361</v>
      </c>
      <c r="O1031" s="60">
        <v>46103.7815052546</v>
      </c>
      <c r="P1031" s="60">
        <v>45953.4938848611</v>
      </c>
      <c r="Q1031" s="60">
        <v>45953.4948101157</v>
      </c>
      <c r="R1031" s="59">
        <v>1560</v>
      </c>
      <c r="S1031" s="59">
        <v>7040</v>
      </c>
      <c r="T1031" s="59">
        <v>37902</v>
      </c>
      <c r="U1031" s="59">
        <v>27262</v>
      </c>
      <c r="V1031" s="59">
        <v>5</v>
      </c>
      <c r="W1031" s="59">
        <v>29</v>
      </c>
      <c r="X1031" s="59">
        <v>98</v>
      </c>
      <c r="Y1031" s="59">
        <v>81</v>
      </c>
      <c r="Z1031" s="59">
        <v>543.398</v>
      </c>
      <c r="AA1031" s="59">
        <v>-0.3999318104</v>
      </c>
      <c r="AB1031" s="59">
        <v>-0.3867224255</v>
      </c>
      <c r="AC1031" s="59">
        <v>0.5291766587</v>
      </c>
      <c r="AD1031" s="61">
        <f>IF(AND($G1031="正式版",$H1031="中西医诊所"),IFERROR(R1031/同类汇总数据!C$3,0),IF(AND($G1031="正式版",$H1031="中医诊所"),IFERROR(R1031/同类汇总数据!C$4,0),IF(AND($G1031="正式版",$H1031="口腔诊所"),IFERROR(R1031/同类汇总数据!C$5,0),IF(AND($G1031="检查版",$H1031="中西医诊所"),IFERROR(R1031/同类汇总数据!C$6,0),IF(AND($G1031="检查版",$H1031="中医诊所"),IFERROR(R1031/同类汇总数据!C$7,0),IF(AND($G1031="检查版",$H1031="口腔诊所"),IFERROR(R1031/同类汇总数据!C$8,0),IF(AND($G1031="互联网版",$H1031="中西医诊所"),IFERROR(R1031/同类汇总数据!C$9,0),IF(AND($G1031="互联网版",$H1031="中医诊所"),IFERROR(R1031/同类汇总数据!C$10,0),IF(AND($G1031="互联网版",$H1031="口腔诊所"),IFERROR(R1031/同类汇总数据!C$11,0))))))))))</f>
        <v>0.156038322947369</v>
      </c>
      <c r="AE1031" s="61">
        <f>IF(AND($G1031="正式版",$H1031="中西医诊所"),IFERROR(S1031/同类汇总数据!D$3,0),IF(AND($G1031="正式版",$H1031="中医诊所"),IFERROR(S1031/同类汇总数据!D$4,0),IF(AND($G1031="正式版",$H1031="口腔诊所"),IFERROR(S1031/同类汇总数据!D$5,0),IF(AND($G1031="检查版",$H1031="中西医诊所"),IFERROR(S1031/同类汇总数据!D$6,0),IF(AND($G1031="检查版",$H1031="中医诊所"),IFERROR(S1031/同类汇总数据!D$7,0),IF(AND($G1031="检查版",$H1031="口腔诊所"),IFERROR(S1031/同类汇总数据!D$8,0),IF(AND($G1031="互联网版",$H1031="中西医诊所"),IFERROR(S1031/同类汇总数据!D$9,0),IF(AND($G1031="互联网版",$H1031="中医诊所"),IFERROR(S1031/同类汇总数据!D$10,0),IF(AND($G1031="互联网版",$H1031="口腔诊所"),IFERROR(S1031/同类汇总数据!D$11,0))))))))))</f>
        <v>0.162096864726492</v>
      </c>
      <c r="AF1031" s="61">
        <f>IF(AND($G1031="正式版",$H1031="中西医诊所"),IFERROR(T1031/同类汇总数据!E$3,0),IF(AND($G1031="正式版",$H1031="中医诊所"),IFERROR(T1031/同类汇总数据!E$4,0),IF(AND($G1031="正式版",$H1031="口腔诊所"),IFERROR(T1031/同类汇总数据!E$5,0),IF(AND($G1031="检查版",$H1031="中西医诊所"),IFERROR(T1031/同类汇总数据!E$6,0),IF(AND($G1031="检查版",$H1031="中医诊所"),IFERROR(T1031/同类汇总数据!E$7,0),IF(AND($G1031="检查版",$H1031="口腔诊所"),IFERROR(T1031/同类汇总数据!E$8,0),IF(AND($G1031="互联网版",$H1031="中西医诊所"),IFERROR(T1031/同类汇总数据!E$9,0),IF(AND($G1031="互联网版",$H1031="中医诊所"),IFERROR(T1031/同类汇总数据!E$10,0),IF(AND($G1031="互联网版",$H1031="口腔诊所"),IFERROR(T1031/同类汇总数据!E$11,0))))))))))</f>
        <v>0.341869205888181</v>
      </c>
      <c r="AG1031" s="61">
        <f>IF(AND($G1031="正式版",$H1031="中西医诊所"),IFERROR(U1031/同类汇总数据!F$3,0),IF(AND($G1031="正式版",$H1031="中医诊所"),IFERROR(U1031/同类汇总数据!F$4,0),IF(AND($G1031="正式版",$H1031="口腔诊所"),IFERROR(U1031/同类汇总数据!F$5,0),IF(AND($G1031="检查版",$H1031="中西医诊所"),IFERROR(U1031/同类汇总数据!F$6,0),IF(AND($G1031="检查版",$H1031="中医诊所"),IFERROR(U1031/同类汇总数据!F$7,0),IF(AND($G1031="检查版",$H1031="口腔诊所"),IFERROR(U1031/同类汇总数据!F$8,0),IF(AND($G1031="互联网版",$H1031="中西医诊所"),IFERROR(U1031/同类汇总数据!F$9,0),IF(AND($G1031="互联网版",$H1031="中医诊所"),IFERROR(U1031/同类汇总数据!F$10,0),IF(AND($G1031="互联网版",$H1031="口腔诊所"),IFERROR(U1031/同类汇总数据!F$11,0))))))))))</f>
        <v>0.27289836641173</v>
      </c>
      <c r="AH1031" s="61">
        <f>IF(AND($G1031="正式版",$H1031="中西医诊所"),IFERROR(V1031/同类汇总数据!G$3,0),IF(AND($G1031="正式版",$H1031="中医诊所"),IFERROR(V1031/同类汇总数据!G$4,0),IF(AND($G1031="正式版",$H1031="口腔诊所"),IFERROR(V1031/同类汇总数据!G$5,0),IF(AND($G1031="检查版",$H1031="中西医诊所"),IFERROR(V1031/同类汇总数据!G$6,0),IF(AND($G1031="检查版",$H1031="中医诊所"),IFERROR(V1031/同类汇总数据!G$7,0),IF(AND($G1031="检查版",$H1031="口腔诊所"),IFERROR(V1031/同类汇总数据!G$8,0),IF(AND($G1031="互联网版",$H1031="中西医诊所"),IFERROR(V1031/同类汇总数据!G$9,0),IF(AND($G1031="互联网版",$H1031="中医诊所"),IFERROR(V1031/同类汇总数据!G$10,0),IF(AND($G1031="互联网版",$H1031="口腔诊所"),IFERROR(V1031/同类汇总数据!G$11,0))))))))))</f>
        <v>0.37157040516037</v>
      </c>
      <c r="AI1031" s="61">
        <f>IF(AND($G1031="正式版",$H1031="中西医诊所"),IFERROR(W1031/同类汇总数据!H$3,0),IF(AND($G1031="正式版",$H1031="中医诊所"),IFERROR(W1031/同类汇总数据!H$4,0),IF(AND($G1031="正式版",$H1031="口腔诊所"),IFERROR(W1031/同类汇总数据!H$5,0),IF(AND($G1031="检查版",$H1031="中西医诊所"),IFERROR(W1031/同类汇总数据!H$6,0),IF(AND($G1031="检查版",$H1031="中医诊所"),IFERROR(W1031/同类汇总数据!H$7,0),IF(AND($G1031="检查版",$H1031="口腔诊所"),IFERROR(W1031/同类汇总数据!H$8,0),IF(AND($G1031="互联网版",$H1031="中西医诊所"),IFERROR(W1031/同类汇总数据!H$9,0),IF(AND($G1031="互联网版",$H1031="中医诊所"),IFERROR(W1031/同类汇总数据!H$10,0),IF(AND($G1031="互联网版",$H1031="口腔诊所"),IFERROR(W1031/同类汇总数据!H$11,0))))))))))</f>
        <v>0.51068655644055</v>
      </c>
      <c r="AJ1031" s="61">
        <f>IF(AND($G1031="正式版",$H1031="中西医诊所"),IFERROR(X1031/同类汇总数据!I$3,0),IF(AND($G1031="正式版",$H1031="中医诊所"),IFERROR(X1031/同类汇总数据!I$4,0),IF(AND($G1031="正式版",$H1031="口腔诊所"),IFERROR(X1031/同类汇总数据!I$5,0),IF(AND($G1031="检查版",$H1031="中西医诊所"),IFERROR(X1031/同类汇总数据!I$6,0),IF(AND($G1031="检查版",$H1031="中医诊所"),IFERROR(X1031/同类汇总数据!I$7,0),IF(AND($G1031="检查版",$H1031="口腔诊所"),IFERROR(X1031/同类汇总数据!I$8,0),IF(AND($G1031="互联网版",$H1031="中西医诊所"),IFERROR(X1031/同类汇总数据!I$9,0),IF(AND($G1031="互联网版",$H1031="中医诊所"),IFERROR(X1031/同类汇总数据!I$10,0),IF(AND($G1031="互联网版",$H1031="口腔诊所"),IFERROR(X1031/同类汇总数据!I$11,0))))))))))</f>
        <v>0.664219897452581</v>
      </c>
      <c r="AK1031" s="61">
        <f>IF(AND($G1031="正式版",$H1031="中西医诊所"),IFERROR(Y1031/同类汇总数据!J$3,0),IF(AND($G1031="正式版",$H1031="中医诊所"),IFERROR(Y1031/同类汇总数据!J$4,0),IF(AND($G1031="正式版",$H1031="口腔诊所"),IFERROR(Y1031/同类汇总数据!J$5,0),IF(AND($G1031="检查版",$H1031="中西医诊所"),IFERROR(Y1031/同类汇总数据!J$6,0),IF(AND($G1031="检查版",$H1031="中医诊所"),IFERROR(Y1031/同类汇总数据!J$7,0),IF(AND($G1031="检查版",$H1031="口腔诊所"),IFERROR(Y1031/同类汇总数据!J$8,0),IF(AND($G1031="互联网版",$H1031="中西医诊所"),IFERROR(Y1031/同类汇总数据!J$9,0),IF(AND($G1031="互联网版",$H1031="中医诊所"),IFERROR(Y1031/同类汇总数据!J$10,0),IF(AND($G1031="互联网版",$H1031="口腔诊所"),IFERROR(Y1031/同类汇总数据!J$11,0))))))))))</f>
        <v>0.6099071510484</v>
      </c>
      <c r="AL1031" s="62" t="str">
        <f ca="1" t="shared" si="287"/>
        <v>-</v>
      </c>
      <c r="AM1031" s="62" t="str">
        <f t="shared" si="288"/>
        <v>低于同行20%</v>
      </c>
      <c r="AN1031" s="5" t="str">
        <f t="shared" si="289"/>
        <v/>
      </c>
      <c r="AO1031" s="63">
        <f t="shared" si="281"/>
        <v>46103.7823967361</v>
      </c>
      <c r="AP1031" s="5" t="str">
        <f t="shared" si="282"/>
        <v/>
      </c>
      <c r="AQ1031" s="60">
        <v>45677.8071146759</v>
      </c>
    </row>
    <row r="1032" ht="17" spans="1:43">
      <c r="A1032" s="5">
        <f t="shared" si="293"/>
        <v>1029</v>
      </c>
      <c r="B1032" s="55" t="str">
        <f t="shared" si="284"/>
        <v>交易波动较大</v>
      </c>
      <c r="C1032" s="2" t="str">
        <f t="shared" si="285"/>
        <v/>
      </c>
      <c r="D1032" s="56" t="str">
        <f t="shared" si="286"/>
        <v>-</v>
      </c>
      <c r="E1032" s="84" t="s">
        <v>2742</v>
      </c>
      <c r="F1032" s="58">
        <v>45679.7726120255</v>
      </c>
      <c r="G1032" s="59" t="s">
        <v>38</v>
      </c>
      <c r="H1032" s="59" t="s">
        <v>39</v>
      </c>
      <c r="I1032" s="59" t="s">
        <v>40</v>
      </c>
      <c r="J1032" s="59" t="s">
        <v>374</v>
      </c>
      <c r="K1032" s="59" t="s">
        <v>2743</v>
      </c>
      <c r="L1032" s="59" t="s">
        <v>2744</v>
      </c>
      <c r="M1032" s="60">
        <v>46104.31375</v>
      </c>
      <c r="N1032" s="60">
        <v>46104.3968110185</v>
      </c>
      <c r="O1032" s="60">
        <v>46104.3963543982</v>
      </c>
      <c r="P1032" s="60">
        <v>46098.7106785532</v>
      </c>
      <c r="Q1032" s="60">
        <v>46104.3968450926</v>
      </c>
      <c r="R1032" s="59">
        <v>8255</v>
      </c>
      <c r="S1032" s="59">
        <v>30258</v>
      </c>
      <c r="T1032" s="59">
        <v>98552</v>
      </c>
      <c r="U1032" s="59">
        <v>86494</v>
      </c>
      <c r="V1032" s="59">
        <v>110</v>
      </c>
      <c r="W1032" s="59">
        <v>381</v>
      </c>
      <c r="X1032" s="59">
        <v>1291</v>
      </c>
      <c r="Y1032" s="59">
        <v>1148</v>
      </c>
      <c r="Z1032" s="59">
        <v>99.8775981524</v>
      </c>
      <c r="AA1032" s="59">
        <v>-0.0340930856</v>
      </c>
      <c r="AB1032" s="59">
        <v>-0.1526184808</v>
      </c>
      <c r="AC1032" s="59">
        <v>-0.358929005</v>
      </c>
      <c r="AD1032" s="61">
        <f>IF(AND($G1032="正式版",$H1032="中西医诊所"),IFERROR(R1032/同类汇总数据!C$3,0),IF(AND($G1032="正式版",$H1032="中医诊所"),IFERROR(R1032/同类汇总数据!C$4,0),IF(AND($G1032="正式版",$H1032="口腔诊所"),IFERROR(R1032/同类汇总数据!C$5,0),IF(AND($G1032="检查版",$H1032="中西医诊所"),IFERROR(R1032/同类汇总数据!C$6,0),IF(AND($G1032="检查版",$H1032="中医诊所"),IFERROR(R1032/同类汇总数据!C$7,0),IF(AND($G1032="检查版",$H1032="口腔诊所"),IFERROR(R1032/同类汇总数据!C$8,0),IF(AND($G1032="互联网版",$H1032="中西医诊所"),IFERROR(R1032/同类汇总数据!C$9,0),IF(AND($G1032="互联网版",$H1032="中医诊所"),IFERROR(R1032/同类汇总数据!C$10,0),IF(AND($G1032="互联网版",$H1032="口腔诊所"),IFERROR(R1032/同类汇总数据!C$11,0))))))))))</f>
        <v>0.902013078286066</v>
      </c>
      <c r="AE1032" s="61">
        <f>IF(AND($G1032="正式版",$H1032="中西医诊所"),IFERROR(S1032/同类汇总数据!D$3,0),IF(AND($G1032="正式版",$H1032="中医诊所"),IFERROR(S1032/同类汇总数据!D$4,0),IF(AND($G1032="正式版",$H1032="口腔诊所"),IFERROR(S1032/同类汇总数据!D$5,0),IF(AND($G1032="检查版",$H1032="中西医诊所"),IFERROR(S1032/同类汇总数据!D$6,0),IF(AND($G1032="检查版",$H1032="中医诊所"),IFERROR(S1032/同类汇总数据!D$7,0),IF(AND($G1032="检查版",$H1032="口腔诊所"),IFERROR(S1032/同类汇总数据!D$8,0),IF(AND($G1032="互联网版",$H1032="中西医诊所"),IFERROR(S1032/同类汇总数据!D$9,0),IF(AND($G1032="互联网版",$H1032="中医诊所"),IFERROR(S1032/同类汇总数据!D$10,0),IF(AND($G1032="互联网版",$H1032="口腔诊所"),IFERROR(S1032/同类汇总数据!D$11,0))))))))))</f>
        <v>0.82935656669144</v>
      </c>
      <c r="AF1032" s="61">
        <f>IF(AND($G1032="正式版",$H1032="中西医诊所"),IFERROR(T1032/同类汇总数据!E$3,0),IF(AND($G1032="正式版",$H1032="中医诊所"),IFERROR(T1032/同类汇总数据!E$4,0),IF(AND($G1032="正式版",$H1032="口腔诊所"),IFERROR(T1032/同类汇总数据!E$5,0),IF(AND($G1032="检查版",$H1032="中西医诊所"),IFERROR(T1032/同类汇总数据!E$6,0),IF(AND($G1032="检查版",$H1032="中医诊所"),IFERROR(T1032/同类汇总数据!E$7,0),IF(AND($G1032="检查版",$H1032="口腔诊所"),IFERROR(T1032/同类汇总数据!E$8,0),IF(AND($G1032="互联网版",$H1032="中西医诊所"),IFERROR(T1032/同类汇总数据!E$9,0),IF(AND($G1032="互联网版",$H1032="中医诊所"),IFERROR(T1032/同类汇总数据!E$10,0),IF(AND($G1032="互联网版",$H1032="口腔诊所"),IFERROR(T1032/同类汇总数据!E$11,0))))))))))</f>
        <v>0.903183902171768</v>
      </c>
      <c r="AG1032" s="61">
        <f>IF(AND($G1032="正式版",$H1032="中西医诊所"),IFERROR(U1032/同类汇总数据!F$3,0),IF(AND($G1032="正式版",$H1032="中医诊所"),IFERROR(U1032/同类汇总数据!F$4,0),IF(AND($G1032="正式版",$H1032="口腔诊所"),IFERROR(U1032/同类汇总数据!F$5,0),IF(AND($G1032="检查版",$H1032="中西医诊所"),IFERROR(U1032/同类汇总数据!F$6,0),IF(AND($G1032="检查版",$H1032="中医诊所"),IFERROR(U1032/同类汇总数据!F$7,0),IF(AND($G1032="检查版",$H1032="口腔诊所"),IFERROR(U1032/同类汇总数据!F$8,0),IF(AND($G1032="互联网版",$H1032="中西医诊所"),IFERROR(U1032/同类汇总数据!F$9,0),IF(AND($G1032="互联网版",$H1032="中医诊所"),IFERROR(U1032/同类汇总数据!F$10,0),IF(AND($G1032="互联网版",$H1032="口腔诊所"),IFERROR(U1032/同类汇总数据!F$11,0))))))))))</f>
        <v>0.901700715798515</v>
      </c>
      <c r="AH1032" s="61">
        <f>IF(AND($G1032="正式版",$H1032="中西医诊所"),IFERROR(V1032/同类汇总数据!G$3,0),IF(AND($G1032="正式版",$H1032="中医诊所"),IFERROR(V1032/同类汇总数据!G$4,0),IF(AND($G1032="正式版",$H1032="口腔诊所"),IFERROR(V1032/同类汇总数据!G$5,0),IF(AND($G1032="检查版",$H1032="中西医诊所"),IFERROR(V1032/同类汇总数据!G$6,0),IF(AND($G1032="检查版",$H1032="中医诊所"),IFERROR(V1032/同类汇总数据!G$7,0),IF(AND($G1032="检查版",$H1032="口腔诊所"),IFERROR(V1032/同类汇总数据!G$8,0),IF(AND($G1032="互联网版",$H1032="中西医诊所"),IFERROR(V1032/同类汇总数据!G$9,0),IF(AND($G1032="互联网版",$H1032="中医诊所"),IFERROR(V1032/同类汇总数据!G$10,0),IF(AND($G1032="互联网版",$H1032="口腔诊所"),IFERROR(V1032/同类汇总数据!G$11,0))))))))))</f>
        <v>1.16032408906648</v>
      </c>
      <c r="AI1032" s="61">
        <f>IF(AND($G1032="正式版",$H1032="中西医诊所"),IFERROR(W1032/同类汇总数据!H$3,0),IF(AND($G1032="正式版",$H1032="中医诊所"),IFERROR(W1032/同类汇总数据!H$4,0),IF(AND($G1032="正式版",$H1032="口腔诊所"),IFERROR(W1032/同类汇总数据!H$5,0),IF(AND($G1032="检查版",$H1032="中西医诊所"),IFERROR(W1032/同类汇总数据!H$6,0),IF(AND($G1032="检查版",$H1032="中医诊所"),IFERROR(W1032/同类汇总数据!H$7,0),IF(AND($G1032="检查版",$H1032="口腔诊所"),IFERROR(W1032/同类汇总数据!H$8,0),IF(AND($G1032="互联网版",$H1032="中西医诊所"),IFERROR(W1032/同类汇总数据!H$9,0),IF(AND($G1032="互联网版",$H1032="中医诊所"),IFERROR(W1032/同类汇总数据!H$10,0),IF(AND($G1032="互联网版",$H1032="口腔诊所"),IFERROR(W1032/同类汇总数据!H$11,0))))))))))</f>
        <v>1.04203589198272</v>
      </c>
      <c r="AJ1032" s="61">
        <f>IF(AND($G1032="正式版",$H1032="中西医诊所"),IFERROR(X1032/同类汇总数据!I$3,0),IF(AND($G1032="正式版",$H1032="中医诊所"),IFERROR(X1032/同类汇总数据!I$4,0),IF(AND($G1032="正式版",$H1032="口腔诊所"),IFERROR(X1032/同类汇总数据!I$5,0),IF(AND($G1032="检查版",$H1032="中西医诊所"),IFERROR(X1032/同类汇总数据!I$6,0),IF(AND($G1032="检查版",$H1032="中医诊所"),IFERROR(X1032/同类汇总数据!I$7,0),IF(AND($G1032="检查版",$H1032="口腔诊所"),IFERROR(X1032/同类汇总数据!I$8,0),IF(AND($G1032="互联网版",$H1032="中西医诊所"),IFERROR(X1032/同类汇总数据!I$9,0),IF(AND($G1032="互联网版",$H1032="中医诊所"),IFERROR(X1032/同类汇总数据!I$10,0),IF(AND($G1032="互联网版",$H1032="口腔诊所"),IFERROR(X1032/同类汇总数据!I$11,0))))))))))</f>
        <v>1.14155866882057</v>
      </c>
      <c r="AK1032" s="61">
        <f>IF(AND($G1032="正式版",$H1032="中西医诊所"),IFERROR(Y1032/同类汇总数据!J$3,0),IF(AND($G1032="正式版",$H1032="中医诊所"),IFERROR(Y1032/同类汇总数据!J$4,0),IF(AND($G1032="正式版",$H1032="口腔诊所"),IFERROR(Y1032/同类汇总数据!J$5,0),IF(AND($G1032="检查版",$H1032="中西医诊所"),IFERROR(Y1032/同类汇总数据!J$6,0),IF(AND($G1032="检查版",$H1032="中医诊所"),IFERROR(Y1032/同类汇总数据!J$7,0),IF(AND($G1032="检查版",$H1032="口腔诊所"),IFERROR(Y1032/同类汇总数据!J$8,0),IF(AND($G1032="互联网版",$H1032="中西医诊所"),IFERROR(Y1032/同类汇总数据!J$9,0),IF(AND($G1032="互联网版",$H1032="中医诊所"),IFERROR(Y1032/同类汇总数据!J$10,0),IF(AND($G1032="互联网版",$H1032="口腔诊所"),IFERROR(Y1032/同类汇总数据!J$11,0))))))))))</f>
        <v>1.14710250699852</v>
      </c>
      <c r="AL1032" s="62" t="str">
        <f ca="1" t="shared" si="287"/>
        <v>-</v>
      </c>
      <c r="AM1032" s="62" t="str">
        <f t="shared" si="288"/>
        <v/>
      </c>
      <c r="AN1032" s="5" t="str">
        <f t="shared" si="289"/>
        <v/>
      </c>
      <c r="AO1032" s="63">
        <f t="shared" si="281"/>
        <v>46104.3968450926</v>
      </c>
      <c r="AP1032" s="5" t="str">
        <f t="shared" si="282"/>
        <v/>
      </c>
      <c r="AQ1032" s="60">
        <v>45678.7958589005</v>
      </c>
    </row>
    <row r="1033" ht="17" spans="1:43">
      <c r="A1033" s="5">
        <f t="shared" si="293"/>
        <v>1030</v>
      </c>
      <c r="B1033" s="55" t="str">
        <f t="shared" si="284"/>
        <v>连续三月交易上升</v>
      </c>
      <c r="C1033" s="2" t="str">
        <f t="shared" si="285"/>
        <v/>
      </c>
      <c r="D1033" s="56" t="str">
        <f t="shared" si="286"/>
        <v>-</v>
      </c>
      <c r="E1033" s="84" t="s">
        <v>2745</v>
      </c>
      <c r="F1033" s="58">
        <v>45679.7780538079</v>
      </c>
      <c r="G1033" s="59" t="s">
        <v>38</v>
      </c>
      <c r="H1033" s="59" t="s">
        <v>63</v>
      </c>
      <c r="I1033" s="59" t="s">
        <v>40</v>
      </c>
      <c r="J1033" s="59" t="s">
        <v>374</v>
      </c>
      <c r="K1033" s="59" t="s">
        <v>2746</v>
      </c>
      <c r="L1033" s="59"/>
      <c r="M1033" s="60">
        <v>46103.397974537</v>
      </c>
      <c r="N1033" s="60">
        <v>46103.400179375</v>
      </c>
      <c r="O1033" s="60">
        <v>46103.3992143287</v>
      </c>
      <c r="P1033" s="60">
        <v>46103.5879468056</v>
      </c>
      <c r="Q1033" s="60">
        <v>46103.6070280093</v>
      </c>
      <c r="R1033" s="59">
        <v>7410</v>
      </c>
      <c r="S1033" s="59">
        <v>26290</v>
      </c>
      <c r="T1033" s="59">
        <v>51520</v>
      </c>
      <c r="U1033" s="59">
        <v>47720</v>
      </c>
      <c r="V1033" s="59">
        <v>12</v>
      </c>
      <c r="W1033" s="59">
        <v>43</v>
      </c>
      <c r="X1033" s="59">
        <v>84</v>
      </c>
      <c r="Y1033" s="59">
        <v>75</v>
      </c>
      <c r="Z1033" s="59">
        <v>769.6774193548</v>
      </c>
      <c r="AA1033" s="59">
        <v>4.8292682927</v>
      </c>
      <c r="AB1033" s="59">
        <v>-0.7823359073</v>
      </c>
      <c r="AC1033" s="59">
        <v>0.3316195373</v>
      </c>
      <c r="AD1033" s="61">
        <f>IF(AND($G1033="正式版",$H1033="中西医诊所"),IFERROR(R1033/同类汇总数据!C$3,0),IF(AND($G1033="正式版",$H1033="中医诊所"),IFERROR(R1033/同类汇总数据!C$4,0),IF(AND($G1033="正式版",$H1033="口腔诊所"),IFERROR(R1033/同类汇总数据!C$5,0),IF(AND($G1033="检查版",$H1033="中西医诊所"),IFERROR(R1033/同类汇总数据!C$6,0),IF(AND($G1033="检查版",$H1033="中医诊所"),IFERROR(R1033/同类汇总数据!C$7,0),IF(AND($G1033="检查版",$H1033="口腔诊所"),IFERROR(R1033/同类汇总数据!C$8,0),IF(AND($G1033="互联网版",$H1033="中西医诊所"),IFERROR(R1033/同类汇总数据!C$9,0),IF(AND($G1033="互联网版",$H1033="中医诊所"),IFERROR(R1033/同类汇总数据!C$10,0),IF(AND($G1033="互联网版",$H1033="口腔诊所"),IFERROR(R1033/同类汇总数据!C$11,0))))))))))</f>
        <v>0.741182034000004</v>
      </c>
      <c r="AE1033" s="61">
        <f>IF(AND($G1033="正式版",$H1033="中西医诊所"),IFERROR(S1033/同类汇总数据!D$3,0),IF(AND($G1033="正式版",$H1033="中医诊所"),IFERROR(S1033/同类汇总数据!D$4,0),IF(AND($G1033="正式版",$H1033="口腔诊所"),IFERROR(S1033/同类汇总数据!D$5,0),IF(AND($G1033="检查版",$H1033="中西医诊所"),IFERROR(S1033/同类汇总数据!D$6,0),IF(AND($G1033="检查版",$H1033="中医诊所"),IFERROR(S1033/同类汇总数据!D$7,0),IF(AND($G1033="检查版",$H1033="口腔诊所"),IFERROR(S1033/同类汇总数据!D$8,0),IF(AND($G1033="互联网版",$H1033="中西医诊所"),IFERROR(S1033/同类汇总数据!D$9,0),IF(AND($G1033="互联网版",$H1033="中医诊所"),IFERROR(S1033/同类汇总数据!D$10,0),IF(AND($G1033="互联网版",$H1033="口腔诊所"),IFERROR(S1033/同类汇总数据!D$11,0))))))))))</f>
        <v>0.605330479212992</v>
      </c>
      <c r="AF1033" s="61">
        <f>IF(AND($G1033="正式版",$H1033="中西医诊所"),IFERROR(T1033/同类汇总数据!E$3,0),IF(AND($G1033="正式版",$H1033="中医诊所"),IFERROR(T1033/同类汇总数据!E$4,0),IF(AND($G1033="正式版",$H1033="口腔诊所"),IFERROR(T1033/同类汇总数据!E$5,0),IF(AND($G1033="检查版",$H1033="中西医诊所"),IFERROR(T1033/同类汇总数据!E$6,0),IF(AND($G1033="检查版",$H1033="中医诊所"),IFERROR(T1033/同类汇总数据!E$7,0),IF(AND($G1033="检查版",$H1033="口腔诊所"),IFERROR(T1033/同类汇总数据!E$8,0),IF(AND($G1033="互联网版",$H1033="中西医诊所"),IFERROR(T1033/同类汇总数据!E$9,0),IF(AND($G1033="互联网版",$H1033="中医诊所"),IFERROR(T1033/同类汇总数据!E$10,0),IF(AND($G1033="互联网版",$H1033="口腔诊所"),IFERROR(T1033/同类汇总数据!E$11,0))))))))))</f>
        <v>0.464701110425811</v>
      </c>
      <c r="AG1033" s="61">
        <f>IF(AND($G1033="正式版",$H1033="中西医诊所"),IFERROR(U1033/同类汇总数据!F$3,0),IF(AND($G1033="正式版",$H1033="中医诊所"),IFERROR(U1033/同类汇总数据!F$4,0),IF(AND($G1033="正式版",$H1033="口腔诊所"),IFERROR(U1033/同类汇总数据!F$5,0),IF(AND($G1033="检查版",$H1033="中西医诊所"),IFERROR(U1033/同类汇总数据!F$6,0),IF(AND($G1033="检查版",$H1033="中医诊所"),IFERROR(U1033/同类汇总数据!F$7,0),IF(AND($G1033="检查版",$H1033="口腔诊所"),IFERROR(U1033/同类汇总数据!F$8,0),IF(AND($G1033="互联网版",$H1033="中西医诊所"),IFERROR(U1033/同类汇总数据!F$9,0),IF(AND($G1033="互联网版",$H1033="中医诊所"),IFERROR(U1033/同类汇总数据!F$10,0),IF(AND($G1033="互联网版",$H1033="口腔诊所"),IFERROR(U1033/同类汇总数据!F$11,0))))))))))</f>
        <v>0.47768725864455</v>
      </c>
      <c r="AH1033" s="61">
        <f>IF(AND($G1033="正式版",$H1033="中西医诊所"),IFERROR(V1033/同类汇总数据!G$3,0),IF(AND($G1033="正式版",$H1033="中医诊所"),IFERROR(V1033/同类汇总数据!G$4,0),IF(AND($G1033="正式版",$H1033="口腔诊所"),IFERROR(V1033/同类汇总数据!G$5,0),IF(AND($G1033="检查版",$H1033="中西医诊所"),IFERROR(V1033/同类汇总数据!G$6,0),IF(AND($G1033="检查版",$H1033="中医诊所"),IFERROR(V1033/同类汇总数据!G$7,0),IF(AND($G1033="检查版",$H1033="口腔诊所"),IFERROR(V1033/同类汇总数据!G$8,0),IF(AND($G1033="互联网版",$H1033="中西医诊所"),IFERROR(V1033/同类汇总数据!G$9,0),IF(AND($G1033="互联网版",$H1033="中医诊所"),IFERROR(V1033/同类汇总数据!G$10,0),IF(AND($G1033="互联网版",$H1033="口腔诊所"),IFERROR(V1033/同类汇总数据!G$11,0))))))))))</f>
        <v>0.891768972384888</v>
      </c>
      <c r="AI1033" s="61">
        <f>IF(AND($G1033="正式版",$H1033="中西医诊所"),IFERROR(W1033/同类汇总数据!H$3,0),IF(AND($G1033="正式版",$H1033="中医诊所"),IFERROR(W1033/同类汇总数据!H$4,0),IF(AND($G1033="正式版",$H1033="口腔诊所"),IFERROR(W1033/同类汇总数据!H$5,0),IF(AND($G1033="检查版",$H1033="中西医诊所"),IFERROR(W1033/同类汇总数据!H$6,0),IF(AND($G1033="检查版",$H1033="中医诊所"),IFERROR(W1033/同类汇总数据!H$7,0),IF(AND($G1033="检查版",$H1033="口腔诊所"),IFERROR(W1033/同类汇总数据!H$8,0),IF(AND($G1033="互联网版",$H1033="中西医诊所"),IFERROR(W1033/同类汇总数据!H$9,0),IF(AND($G1033="互联网版",$H1033="中医诊所"),IFERROR(W1033/同类汇总数据!H$10,0),IF(AND($G1033="互联网版",$H1033="口腔诊所"),IFERROR(W1033/同类汇总数据!H$11,0))))))))))</f>
        <v>0.75722489403254</v>
      </c>
      <c r="AJ1033" s="61">
        <f>IF(AND($G1033="正式版",$H1033="中西医诊所"),IFERROR(X1033/同类汇总数据!I$3,0),IF(AND($G1033="正式版",$H1033="中医诊所"),IFERROR(X1033/同类汇总数据!I$4,0),IF(AND($G1033="正式版",$H1033="口腔诊所"),IFERROR(X1033/同类汇总数据!I$5,0),IF(AND($G1033="检查版",$H1033="中西医诊所"),IFERROR(X1033/同类汇总数据!I$6,0),IF(AND($G1033="检查版",$H1033="中医诊所"),IFERROR(X1033/同类汇总数据!I$7,0),IF(AND($G1033="检查版",$H1033="口腔诊所"),IFERROR(X1033/同类汇总数据!I$8,0),IF(AND($G1033="互联网版",$H1033="中西医诊所"),IFERROR(X1033/同类汇总数据!I$9,0),IF(AND($G1033="互联网版",$H1033="中医诊所"),IFERROR(X1033/同类汇总数据!I$10,0),IF(AND($G1033="互联网版",$H1033="口腔诊所"),IFERROR(X1033/同类汇总数据!I$11,0))))))))))</f>
        <v>0.569331340673641</v>
      </c>
      <c r="AK1033" s="61">
        <f>IF(AND($G1033="正式版",$H1033="中西医诊所"),IFERROR(Y1033/同类汇总数据!J$3,0),IF(AND($G1033="正式版",$H1033="中医诊所"),IFERROR(Y1033/同类汇总数据!J$4,0),IF(AND($G1033="正式版",$H1033="口腔诊所"),IFERROR(Y1033/同类汇总数据!J$5,0),IF(AND($G1033="检查版",$H1033="中西医诊所"),IFERROR(Y1033/同类汇总数据!J$6,0),IF(AND($G1033="检查版",$H1033="中医诊所"),IFERROR(Y1033/同类汇总数据!J$7,0),IF(AND($G1033="检查版",$H1033="口腔诊所"),IFERROR(Y1033/同类汇总数据!J$8,0),IF(AND($G1033="互联网版",$H1033="中西医诊所"),IFERROR(Y1033/同类汇总数据!J$9,0),IF(AND($G1033="互联网版",$H1033="中医诊所"),IFERROR(Y1033/同类汇总数据!J$10,0),IF(AND($G1033="互联网版",$H1033="口腔诊所"),IFERROR(Y1033/同类汇总数据!J$11,0))))))))))</f>
        <v>0.564728843563334</v>
      </c>
      <c r="AL1033" s="62" t="str">
        <f ca="1" t="shared" si="287"/>
        <v>-</v>
      </c>
      <c r="AM1033" s="62" t="str">
        <f t="shared" si="288"/>
        <v/>
      </c>
      <c r="AN1033" s="5" t="str">
        <f t="shared" si="289"/>
        <v/>
      </c>
      <c r="AO1033" s="63">
        <f t="shared" si="281"/>
        <v>46103.6070280093</v>
      </c>
      <c r="AP1033" s="5" t="str">
        <f t="shared" si="282"/>
        <v/>
      </c>
      <c r="AQ1033" s="60">
        <v>45678.799296088</v>
      </c>
    </row>
    <row r="1034" ht="17" spans="1:43">
      <c r="A1034" s="5">
        <f t="shared" si="293"/>
        <v>1031</v>
      </c>
      <c r="B1034" s="55" t="str">
        <f t="shared" si="284"/>
        <v>无交易</v>
      </c>
      <c r="C1034" s="2" t="str">
        <f t="shared" si="285"/>
        <v/>
      </c>
      <c r="D1034" s="56" t="str">
        <f t="shared" si="286"/>
        <v>流失</v>
      </c>
      <c r="E1034" s="84" t="s">
        <v>2747</v>
      </c>
      <c r="F1034" s="58">
        <v>45679.7789290393</v>
      </c>
      <c r="G1034" s="59" t="s">
        <v>38</v>
      </c>
      <c r="H1034" s="59" t="s">
        <v>39</v>
      </c>
      <c r="I1034" s="59" t="s">
        <v>40</v>
      </c>
      <c r="J1034" s="59" t="s">
        <v>374</v>
      </c>
      <c r="K1034" s="59" t="s">
        <v>2748</v>
      </c>
      <c r="L1034" s="59"/>
      <c r="M1034" s="60">
        <v>45992.5108101852</v>
      </c>
      <c r="N1034" s="60">
        <v>45972.3617673148</v>
      </c>
      <c r="O1034" s="60"/>
      <c r="P1034" s="60">
        <v>45964.4525432176</v>
      </c>
      <c r="Q1034" s="60">
        <v>45972.4168827662</v>
      </c>
      <c r="R1034" s="59"/>
      <c r="S1034" s="59"/>
      <c r="T1034" s="59"/>
      <c r="U1034" s="59"/>
      <c r="V1034" s="59"/>
      <c r="W1034" s="59"/>
      <c r="X1034" s="59"/>
      <c r="Y1034" s="59"/>
      <c r="Z1034" s="59"/>
      <c r="AA1034" s="59"/>
      <c r="AB1034" s="59"/>
      <c r="AC1034" s="59"/>
      <c r="AD1034" s="61">
        <f>IF(AND($G1034="正式版",$H1034="中西医诊所"),IFERROR(R1034/同类汇总数据!C$3,0),IF(AND($G1034="正式版",$H1034="中医诊所"),IFERROR(R1034/同类汇总数据!C$4,0),IF(AND($G1034="正式版",$H1034="口腔诊所"),IFERROR(R1034/同类汇总数据!C$5,0),IF(AND($G1034="检查版",$H1034="中西医诊所"),IFERROR(R1034/同类汇总数据!C$6,0),IF(AND($G1034="检查版",$H1034="中医诊所"),IFERROR(R1034/同类汇总数据!C$7,0),IF(AND($G1034="检查版",$H1034="口腔诊所"),IFERROR(R1034/同类汇总数据!C$8,0),IF(AND($G1034="互联网版",$H1034="中西医诊所"),IFERROR(R1034/同类汇总数据!C$9,0),IF(AND($G1034="互联网版",$H1034="中医诊所"),IFERROR(R1034/同类汇总数据!C$10,0),IF(AND($G1034="互联网版",$H1034="口腔诊所"),IFERROR(R1034/同类汇总数据!C$11,0))))))))))</f>
        <v>0</v>
      </c>
      <c r="AE1034" s="61">
        <f>IF(AND($G1034="正式版",$H1034="中西医诊所"),IFERROR(S1034/同类汇总数据!D$3,0),IF(AND($G1034="正式版",$H1034="中医诊所"),IFERROR(S1034/同类汇总数据!D$4,0),IF(AND($G1034="正式版",$H1034="口腔诊所"),IFERROR(S1034/同类汇总数据!D$5,0),IF(AND($G1034="检查版",$H1034="中西医诊所"),IFERROR(S1034/同类汇总数据!D$6,0),IF(AND($G1034="检查版",$H1034="中医诊所"),IFERROR(S1034/同类汇总数据!D$7,0),IF(AND($G1034="检查版",$H1034="口腔诊所"),IFERROR(S1034/同类汇总数据!D$8,0),IF(AND($G1034="互联网版",$H1034="中西医诊所"),IFERROR(S1034/同类汇总数据!D$9,0),IF(AND($G1034="互联网版",$H1034="中医诊所"),IFERROR(S1034/同类汇总数据!D$10,0),IF(AND($G1034="互联网版",$H1034="口腔诊所"),IFERROR(S1034/同类汇总数据!D$11,0))))))))))</f>
        <v>0</v>
      </c>
      <c r="AF1034" s="61">
        <f>IF(AND($G1034="正式版",$H1034="中西医诊所"),IFERROR(T1034/同类汇总数据!E$3,0),IF(AND($G1034="正式版",$H1034="中医诊所"),IFERROR(T1034/同类汇总数据!E$4,0),IF(AND($G1034="正式版",$H1034="口腔诊所"),IFERROR(T1034/同类汇总数据!E$5,0),IF(AND($G1034="检查版",$H1034="中西医诊所"),IFERROR(T1034/同类汇总数据!E$6,0),IF(AND($G1034="检查版",$H1034="中医诊所"),IFERROR(T1034/同类汇总数据!E$7,0),IF(AND($G1034="检查版",$H1034="口腔诊所"),IFERROR(T1034/同类汇总数据!E$8,0),IF(AND($G1034="互联网版",$H1034="中西医诊所"),IFERROR(T1034/同类汇总数据!E$9,0),IF(AND($G1034="互联网版",$H1034="中医诊所"),IFERROR(T1034/同类汇总数据!E$10,0),IF(AND($G1034="互联网版",$H1034="口腔诊所"),IFERROR(T1034/同类汇总数据!E$11,0))))))))))</f>
        <v>0</v>
      </c>
      <c r="AG1034" s="61">
        <f>IF(AND($G1034="正式版",$H1034="中西医诊所"),IFERROR(U1034/同类汇总数据!F$3,0),IF(AND($G1034="正式版",$H1034="中医诊所"),IFERROR(U1034/同类汇总数据!F$4,0),IF(AND($G1034="正式版",$H1034="口腔诊所"),IFERROR(U1034/同类汇总数据!F$5,0),IF(AND($G1034="检查版",$H1034="中西医诊所"),IFERROR(U1034/同类汇总数据!F$6,0),IF(AND($G1034="检查版",$H1034="中医诊所"),IFERROR(U1034/同类汇总数据!F$7,0),IF(AND($G1034="检查版",$H1034="口腔诊所"),IFERROR(U1034/同类汇总数据!F$8,0),IF(AND($G1034="互联网版",$H1034="中西医诊所"),IFERROR(U1034/同类汇总数据!F$9,0),IF(AND($G1034="互联网版",$H1034="中医诊所"),IFERROR(U1034/同类汇总数据!F$10,0),IF(AND($G1034="互联网版",$H1034="口腔诊所"),IFERROR(U1034/同类汇总数据!F$11,0))))))))))</f>
        <v>0</v>
      </c>
      <c r="AH1034" s="61">
        <f>IF(AND($G1034="正式版",$H1034="中西医诊所"),IFERROR(V1034/同类汇总数据!G$3,0),IF(AND($G1034="正式版",$H1034="中医诊所"),IFERROR(V1034/同类汇总数据!G$4,0),IF(AND($G1034="正式版",$H1034="口腔诊所"),IFERROR(V1034/同类汇总数据!G$5,0),IF(AND($G1034="检查版",$H1034="中西医诊所"),IFERROR(V1034/同类汇总数据!G$6,0),IF(AND($G1034="检查版",$H1034="中医诊所"),IFERROR(V1034/同类汇总数据!G$7,0),IF(AND($G1034="检查版",$H1034="口腔诊所"),IFERROR(V1034/同类汇总数据!G$8,0),IF(AND($G1034="互联网版",$H1034="中西医诊所"),IFERROR(V1034/同类汇总数据!G$9,0),IF(AND($G1034="互联网版",$H1034="中医诊所"),IFERROR(V1034/同类汇总数据!G$10,0),IF(AND($G1034="互联网版",$H1034="口腔诊所"),IFERROR(V1034/同类汇总数据!G$11,0))))))))))</f>
        <v>0</v>
      </c>
      <c r="AI1034" s="61">
        <f>IF(AND($G1034="正式版",$H1034="中西医诊所"),IFERROR(W1034/同类汇总数据!H$3,0),IF(AND($G1034="正式版",$H1034="中医诊所"),IFERROR(W1034/同类汇总数据!H$4,0),IF(AND($G1034="正式版",$H1034="口腔诊所"),IFERROR(W1034/同类汇总数据!H$5,0),IF(AND($G1034="检查版",$H1034="中西医诊所"),IFERROR(W1034/同类汇总数据!H$6,0),IF(AND($G1034="检查版",$H1034="中医诊所"),IFERROR(W1034/同类汇总数据!H$7,0),IF(AND($G1034="检查版",$H1034="口腔诊所"),IFERROR(W1034/同类汇总数据!H$8,0),IF(AND($G1034="互联网版",$H1034="中西医诊所"),IFERROR(W1034/同类汇总数据!H$9,0),IF(AND($G1034="互联网版",$H1034="中医诊所"),IFERROR(W1034/同类汇总数据!H$10,0),IF(AND($G1034="互联网版",$H1034="口腔诊所"),IFERROR(W1034/同类汇总数据!H$11,0))))))))))</f>
        <v>0</v>
      </c>
      <c r="AJ1034" s="61">
        <f>IF(AND($G1034="正式版",$H1034="中西医诊所"),IFERROR(X1034/同类汇总数据!I$3,0),IF(AND($G1034="正式版",$H1034="中医诊所"),IFERROR(X1034/同类汇总数据!I$4,0),IF(AND($G1034="正式版",$H1034="口腔诊所"),IFERROR(X1034/同类汇总数据!I$5,0),IF(AND($G1034="检查版",$H1034="中西医诊所"),IFERROR(X1034/同类汇总数据!I$6,0),IF(AND($G1034="检查版",$H1034="中医诊所"),IFERROR(X1034/同类汇总数据!I$7,0),IF(AND($G1034="检查版",$H1034="口腔诊所"),IFERROR(X1034/同类汇总数据!I$8,0),IF(AND($G1034="互联网版",$H1034="中西医诊所"),IFERROR(X1034/同类汇总数据!I$9,0),IF(AND($G1034="互联网版",$H1034="中医诊所"),IFERROR(X1034/同类汇总数据!I$10,0),IF(AND($G1034="互联网版",$H1034="口腔诊所"),IFERROR(X1034/同类汇总数据!I$11,0))))))))))</f>
        <v>0</v>
      </c>
      <c r="AK1034" s="61">
        <f>IF(AND($G1034="正式版",$H1034="中西医诊所"),IFERROR(Y1034/同类汇总数据!J$3,0),IF(AND($G1034="正式版",$H1034="中医诊所"),IFERROR(Y1034/同类汇总数据!J$4,0),IF(AND($G1034="正式版",$H1034="口腔诊所"),IFERROR(Y1034/同类汇总数据!J$5,0),IF(AND($G1034="检查版",$H1034="中西医诊所"),IFERROR(Y1034/同类汇总数据!J$6,0),IF(AND($G1034="检查版",$H1034="中医诊所"),IFERROR(Y1034/同类汇总数据!J$7,0),IF(AND($G1034="检查版",$H1034="口腔诊所"),IFERROR(Y1034/同类汇总数据!J$8,0),IF(AND($G1034="互联网版",$H1034="中西医诊所"),IFERROR(Y1034/同类汇总数据!J$9,0),IF(AND($G1034="互联网版",$H1034="中医诊所"),IFERROR(Y1034/同类汇总数据!J$10,0),IF(AND($G1034="互联网版",$H1034="口腔诊所"),IFERROR(Y1034/同类汇总数据!J$11,0))))))))))</f>
        <v>0</v>
      </c>
      <c r="AL1034" s="62" t="str">
        <f ca="1" t="shared" si="287"/>
        <v>今年内未操作</v>
      </c>
      <c r="AM1034" s="62" t="str">
        <f t="shared" si="288"/>
        <v>低于同行20%</v>
      </c>
      <c r="AN1034" s="5" t="str">
        <f t="shared" si="289"/>
        <v>低于同行20%</v>
      </c>
      <c r="AO1034" s="63">
        <f t="shared" si="281"/>
        <v>45992.5108101852</v>
      </c>
      <c r="AP1034" s="5" t="str">
        <f t="shared" si="282"/>
        <v/>
      </c>
      <c r="AQ1034" s="60">
        <v>45679.4556381018</v>
      </c>
    </row>
    <row r="1035" ht="17" spans="1:43">
      <c r="A1035" s="5">
        <f t="shared" si="293"/>
        <v>1032</v>
      </c>
      <c r="B1035" s="55" t="str">
        <f t="shared" si="284"/>
        <v>无交易</v>
      </c>
      <c r="C1035" s="2" t="str">
        <f t="shared" si="285"/>
        <v/>
      </c>
      <c r="D1035" s="56" t="str">
        <f t="shared" si="286"/>
        <v>流失</v>
      </c>
      <c r="E1035" s="84" t="s">
        <v>2749</v>
      </c>
      <c r="F1035" s="58">
        <v>45682.4117284606</v>
      </c>
      <c r="G1035" s="59" t="s">
        <v>38</v>
      </c>
      <c r="H1035" s="59" t="s">
        <v>66</v>
      </c>
      <c r="I1035" s="59" t="s">
        <v>40</v>
      </c>
      <c r="J1035" s="59" t="s">
        <v>102</v>
      </c>
      <c r="K1035" s="59" t="s">
        <v>2750</v>
      </c>
      <c r="L1035" s="59" t="s">
        <v>104</v>
      </c>
      <c r="M1035" s="60">
        <v>45682.4227430556</v>
      </c>
      <c r="N1035" s="60"/>
      <c r="O1035" s="60"/>
      <c r="P1035" s="60">
        <v>45682.4117535417</v>
      </c>
      <c r="Q1035" s="60"/>
      <c r="R1035" s="59"/>
      <c r="S1035" s="59"/>
      <c r="T1035" s="59"/>
      <c r="U1035" s="59"/>
      <c r="V1035" s="59"/>
      <c r="W1035" s="59"/>
      <c r="X1035" s="59"/>
      <c r="Y1035" s="59"/>
      <c r="Z1035" s="59"/>
      <c r="AA1035" s="59"/>
      <c r="AB1035" s="59"/>
      <c r="AC1035" s="59"/>
      <c r="AD1035" s="61">
        <f>IF(AND($G1035="正式版",$H1035="中西医诊所"),IFERROR(R1035/同类汇总数据!C$3,0),IF(AND($G1035="正式版",$H1035="中医诊所"),IFERROR(R1035/同类汇总数据!C$4,0),IF(AND($G1035="正式版",$H1035="口腔诊所"),IFERROR(R1035/同类汇总数据!C$5,0),IF(AND($G1035="检查版",$H1035="中西医诊所"),IFERROR(R1035/同类汇总数据!C$6,0),IF(AND($G1035="检查版",$H1035="中医诊所"),IFERROR(R1035/同类汇总数据!C$7,0),IF(AND($G1035="检查版",$H1035="口腔诊所"),IFERROR(R1035/同类汇总数据!C$8,0),IF(AND($G1035="互联网版",$H1035="中西医诊所"),IFERROR(R1035/同类汇总数据!C$9,0),IF(AND($G1035="互联网版",$H1035="中医诊所"),IFERROR(R1035/同类汇总数据!C$10,0),IF(AND($G1035="互联网版",$H1035="口腔诊所"),IFERROR(R1035/同类汇总数据!C$11,0))))))))))</f>
        <v>0</v>
      </c>
      <c r="AE1035" s="61">
        <f>IF(AND($G1035="正式版",$H1035="中西医诊所"),IFERROR(S1035/同类汇总数据!D$3,0),IF(AND($G1035="正式版",$H1035="中医诊所"),IFERROR(S1035/同类汇总数据!D$4,0),IF(AND($G1035="正式版",$H1035="口腔诊所"),IFERROR(S1035/同类汇总数据!D$5,0),IF(AND($G1035="检查版",$H1035="中西医诊所"),IFERROR(S1035/同类汇总数据!D$6,0),IF(AND($G1035="检查版",$H1035="中医诊所"),IFERROR(S1035/同类汇总数据!D$7,0),IF(AND($G1035="检查版",$H1035="口腔诊所"),IFERROR(S1035/同类汇总数据!D$8,0),IF(AND($G1035="互联网版",$H1035="中西医诊所"),IFERROR(S1035/同类汇总数据!D$9,0),IF(AND($G1035="互联网版",$H1035="中医诊所"),IFERROR(S1035/同类汇总数据!D$10,0),IF(AND($G1035="互联网版",$H1035="口腔诊所"),IFERROR(S1035/同类汇总数据!D$11,0))))))))))</f>
        <v>0</v>
      </c>
      <c r="AF1035" s="61">
        <f>IF(AND($G1035="正式版",$H1035="中西医诊所"),IFERROR(T1035/同类汇总数据!E$3,0),IF(AND($G1035="正式版",$H1035="中医诊所"),IFERROR(T1035/同类汇总数据!E$4,0),IF(AND($G1035="正式版",$H1035="口腔诊所"),IFERROR(T1035/同类汇总数据!E$5,0),IF(AND($G1035="检查版",$H1035="中西医诊所"),IFERROR(T1035/同类汇总数据!E$6,0),IF(AND($G1035="检查版",$H1035="中医诊所"),IFERROR(T1035/同类汇总数据!E$7,0),IF(AND($G1035="检查版",$H1035="口腔诊所"),IFERROR(T1035/同类汇总数据!E$8,0),IF(AND($G1035="互联网版",$H1035="中西医诊所"),IFERROR(T1035/同类汇总数据!E$9,0),IF(AND($G1035="互联网版",$H1035="中医诊所"),IFERROR(T1035/同类汇总数据!E$10,0),IF(AND($G1035="互联网版",$H1035="口腔诊所"),IFERROR(T1035/同类汇总数据!E$11,0))))))))))</f>
        <v>0</v>
      </c>
      <c r="AG1035" s="61">
        <f>IF(AND($G1035="正式版",$H1035="中西医诊所"),IFERROR(U1035/同类汇总数据!F$3,0),IF(AND($G1035="正式版",$H1035="中医诊所"),IFERROR(U1035/同类汇总数据!F$4,0),IF(AND($G1035="正式版",$H1035="口腔诊所"),IFERROR(U1035/同类汇总数据!F$5,0),IF(AND($G1035="检查版",$H1035="中西医诊所"),IFERROR(U1035/同类汇总数据!F$6,0),IF(AND($G1035="检查版",$H1035="中医诊所"),IFERROR(U1035/同类汇总数据!F$7,0),IF(AND($G1035="检查版",$H1035="口腔诊所"),IFERROR(U1035/同类汇总数据!F$8,0),IF(AND($G1035="互联网版",$H1035="中西医诊所"),IFERROR(U1035/同类汇总数据!F$9,0),IF(AND($G1035="互联网版",$H1035="中医诊所"),IFERROR(U1035/同类汇总数据!F$10,0),IF(AND($G1035="互联网版",$H1035="口腔诊所"),IFERROR(U1035/同类汇总数据!F$11,0))))))))))</f>
        <v>0</v>
      </c>
      <c r="AH1035" s="61">
        <f>IF(AND($G1035="正式版",$H1035="中西医诊所"),IFERROR(V1035/同类汇总数据!G$3,0),IF(AND($G1035="正式版",$H1035="中医诊所"),IFERROR(V1035/同类汇总数据!G$4,0),IF(AND($G1035="正式版",$H1035="口腔诊所"),IFERROR(V1035/同类汇总数据!G$5,0),IF(AND($G1035="检查版",$H1035="中西医诊所"),IFERROR(V1035/同类汇总数据!G$6,0),IF(AND($G1035="检查版",$H1035="中医诊所"),IFERROR(V1035/同类汇总数据!G$7,0),IF(AND($G1035="检查版",$H1035="口腔诊所"),IFERROR(V1035/同类汇总数据!G$8,0),IF(AND($G1035="互联网版",$H1035="中西医诊所"),IFERROR(V1035/同类汇总数据!G$9,0),IF(AND($G1035="互联网版",$H1035="中医诊所"),IFERROR(V1035/同类汇总数据!G$10,0),IF(AND($G1035="互联网版",$H1035="口腔诊所"),IFERROR(V1035/同类汇总数据!G$11,0))))))))))</f>
        <v>0</v>
      </c>
      <c r="AI1035" s="61">
        <f>IF(AND($G1035="正式版",$H1035="中西医诊所"),IFERROR(W1035/同类汇总数据!H$3,0),IF(AND($G1035="正式版",$H1035="中医诊所"),IFERROR(W1035/同类汇总数据!H$4,0),IF(AND($G1035="正式版",$H1035="口腔诊所"),IFERROR(W1035/同类汇总数据!H$5,0),IF(AND($G1035="检查版",$H1035="中西医诊所"),IFERROR(W1035/同类汇总数据!H$6,0),IF(AND($G1035="检查版",$H1035="中医诊所"),IFERROR(W1035/同类汇总数据!H$7,0),IF(AND($G1035="检查版",$H1035="口腔诊所"),IFERROR(W1035/同类汇总数据!H$8,0),IF(AND($G1035="互联网版",$H1035="中西医诊所"),IFERROR(W1035/同类汇总数据!H$9,0),IF(AND($G1035="互联网版",$H1035="中医诊所"),IFERROR(W1035/同类汇总数据!H$10,0),IF(AND($G1035="互联网版",$H1035="口腔诊所"),IFERROR(W1035/同类汇总数据!H$11,0))))))))))</f>
        <v>0</v>
      </c>
      <c r="AJ1035" s="61">
        <f>IF(AND($G1035="正式版",$H1035="中西医诊所"),IFERROR(X1035/同类汇总数据!I$3,0),IF(AND($G1035="正式版",$H1035="中医诊所"),IFERROR(X1035/同类汇总数据!I$4,0),IF(AND($G1035="正式版",$H1035="口腔诊所"),IFERROR(X1035/同类汇总数据!I$5,0),IF(AND($G1035="检查版",$H1035="中西医诊所"),IFERROR(X1035/同类汇总数据!I$6,0),IF(AND($G1035="检查版",$H1035="中医诊所"),IFERROR(X1035/同类汇总数据!I$7,0),IF(AND($G1035="检查版",$H1035="口腔诊所"),IFERROR(X1035/同类汇总数据!I$8,0),IF(AND($G1035="互联网版",$H1035="中西医诊所"),IFERROR(X1035/同类汇总数据!I$9,0),IF(AND($G1035="互联网版",$H1035="中医诊所"),IFERROR(X1035/同类汇总数据!I$10,0),IF(AND($G1035="互联网版",$H1035="口腔诊所"),IFERROR(X1035/同类汇总数据!I$11,0))))))))))</f>
        <v>0</v>
      </c>
      <c r="AK1035" s="61">
        <f>IF(AND($G1035="正式版",$H1035="中西医诊所"),IFERROR(Y1035/同类汇总数据!J$3,0),IF(AND($G1035="正式版",$H1035="中医诊所"),IFERROR(Y1035/同类汇总数据!J$4,0),IF(AND($G1035="正式版",$H1035="口腔诊所"),IFERROR(Y1035/同类汇总数据!J$5,0),IF(AND($G1035="检查版",$H1035="中西医诊所"),IFERROR(Y1035/同类汇总数据!J$6,0),IF(AND($G1035="检查版",$H1035="中医诊所"),IFERROR(Y1035/同类汇总数据!J$7,0),IF(AND($G1035="检查版",$H1035="口腔诊所"),IFERROR(Y1035/同类汇总数据!J$8,0),IF(AND($G1035="互联网版",$H1035="中西医诊所"),IFERROR(Y1035/同类汇总数据!J$9,0),IF(AND($G1035="互联网版",$H1035="中医诊所"),IFERROR(Y1035/同类汇总数据!J$10,0),IF(AND($G1035="互联网版",$H1035="口腔诊所"),IFERROR(Y1035/同类汇总数据!J$11,0))))))))))</f>
        <v>0</v>
      </c>
      <c r="AL1035" s="62" t="str">
        <f ca="1" t="shared" si="287"/>
        <v>今年内未操作</v>
      </c>
      <c r="AM1035" s="62" t="str">
        <f t="shared" si="288"/>
        <v>低于同行20%</v>
      </c>
      <c r="AN1035" s="5" t="str">
        <f t="shared" si="289"/>
        <v>低于同行20%</v>
      </c>
      <c r="AO1035" s="63">
        <f t="shared" si="281"/>
        <v>45682.4227430556</v>
      </c>
      <c r="AP1035" s="5" t="str">
        <f t="shared" si="282"/>
        <v/>
      </c>
      <c r="AQ1035" s="60">
        <v>45679.5312992361</v>
      </c>
    </row>
    <row r="1036" ht="17" spans="1:43">
      <c r="A1036" s="5">
        <f t="shared" si="293"/>
        <v>1033</v>
      </c>
      <c r="B1036" s="55" t="str">
        <f t="shared" si="284"/>
        <v>连续三月交易上升</v>
      </c>
      <c r="C1036" s="2" t="str">
        <f t="shared" si="285"/>
        <v/>
      </c>
      <c r="D1036" s="56" t="str">
        <f t="shared" si="286"/>
        <v>-</v>
      </c>
      <c r="E1036" s="84" t="s">
        <v>2751</v>
      </c>
      <c r="F1036" s="58">
        <v>45694.4646818866</v>
      </c>
      <c r="G1036" s="59" t="s">
        <v>38</v>
      </c>
      <c r="H1036" s="59" t="s">
        <v>63</v>
      </c>
      <c r="I1036" s="59" t="s">
        <v>40</v>
      </c>
      <c r="J1036" s="59" t="s">
        <v>182</v>
      </c>
      <c r="K1036" s="59" t="s">
        <v>2752</v>
      </c>
      <c r="L1036" s="59"/>
      <c r="M1036" s="60">
        <v>46104.3861458333</v>
      </c>
      <c r="N1036" s="60">
        <v>46103.6818913542</v>
      </c>
      <c r="O1036" s="60">
        <v>46103.4642752083</v>
      </c>
      <c r="P1036" s="60">
        <v>46031.6464649421</v>
      </c>
      <c r="Q1036" s="60">
        <v>46103.4659873611</v>
      </c>
      <c r="R1036" s="59">
        <v>7238</v>
      </c>
      <c r="S1036" s="59">
        <v>34447</v>
      </c>
      <c r="T1036" s="59">
        <v>127674.9</v>
      </c>
      <c r="U1036" s="59">
        <v>125934.9</v>
      </c>
      <c r="V1036" s="59">
        <v>6</v>
      </c>
      <c r="W1036" s="59">
        <v>41</v>
      </c>
      <c r="X1036" s="59">
        <v>84</v>
      </c>
      <c r="Y1036" s="59">
        <v>81</v>
      </c>
      <c r="Z1036" s="85" t="s">
        <v>2753</v>
      </c>
      <c r="AA1036" s="59">
        <v>0.3753548485</v>
      </c>
      <c r="AB1036" s="59">
        <v>-0.6326611129</v>
      </c>
      <c r="AC1036" s="59">
        <v>0.7888542276</v>
      </c>
      <c r="AD1036" s="61">
        <f>IF(AND($G1036="正式版",$H1036="中西医诊所"),IFERROR(R1036/同类汇总数据!C$3,0),IF(AND($G1036="正式版",$H1036="中医诊所"),IFERROR(R1036/同类汇总数据!C$4,0),IF(AND($G1036="正式版",$H1036="口腔诊所"),IFERROR(R1036/同类汇总数据!C$5,0),IF(AND($G1036="检查版",$H1036="中西医诊所"),IFERROR(R1036/同类汇总数据!C$6,0),IF(AND($G1036="检查版",$H1036="中医诊所"),IFERROR(R1036/同类汇总数据!C$7,0),IF(AND($G1036="检查版",$H1036="口腔诊所"),IFERROR(R1036/同类汇总数据!C$8,0),IF(AND($G1036="互联网版",$H1036="中西医诊所"),IFERROR(R1036/同类汇总数据!C$9,0),IF(AND($G1036="互联网版",$H1036="中医诊所"),IFERROR(R1036/同类汇总数据!C$10,0),IF(AND($G1036="互联网版",$H1036="口腔诊所"),IFERROR(R1036/同类汇总数据!C$11,0))))))))))</f>
        <v>0.723977808649397</v>
      </c>
      <c r="AE1036" s="61">
        <f>IF(AND($G1036="正式版",$H1036="中西医诊所"),IFERROR(S1036/同类汇总数据!D$3,0),IF(AND($G1036="正式版",$H1036="中医诊所"),IFERROR(S1036/同类汇总数据!D$4,0),IF(AND($G1036="正式版",$H1036="口腔诊所"),IFERROR(S1036/同类汇总数据!D$5,0),IF(AND($G1036="检查版",$H1036="中西医诊所"),IFERROR(S1036/同类汇总数据!D$6,0),IF(AND($G1036="检查版",$H1036="中医诊所"),IFERROR(S1036/同类汇总数据!D$7,0),IF(AND($G1036="检查版",$H1036="口腔诊所"),IFERROR(S1036/同类汇总数据!D$8,0),IF(AND($G1036="互联网版",$H1036="中西医诊所"),IFERROR(S1036/同类汇总数据!D$9,0),IF(AND($G1036="互联网版",$H1036="中医诊所"),IFERROR(S1036/同类汇总数据!D$10,0),IF(AND($G1036="互联网版",$H1036="口腔诊所"),IFERROR(S1036/同类汇总数据!D$11,0))))))))))</f>
        <v>0.793146406141116</v>
      </c>
      <c r="AF1036" s="61">
        <f>IF(AND($G1036="正式版",$H1036="中西医诊所"),IFERROR(T1036/同类汇总数据!E$3,0),IF(AND($G1036="正式版",$H1036="中医诊所"),IFERROR(T1036/同类汇总数据!E$4,0),IF(AND($G1036="正式版",$H1036="口腔诊所"),IFERROR(T1036/同类汇总数据!E$5,0),IF(AND($G1036="检查版",$H1036="中西医诊所"),IFERROR(T1036/同类汇总数据!E$6,0),IF(AND($G1036="检查版",$H1036="中医诊所"),IFERROR(T1036/同类汇总数据!E$7,0),IF(AND($G1036="检查版",$H1036="口腔诊所"),IFERROR(T1036/同类汇总数据!E$8,0),IF(AND($G1036="互联网版",$H1036="中西医诊所"),IFERROR(T1036/同类汇总数据!E$9,0),IF(AND($G1036="互联网版",$H1036="中医诊所"),IFERROR(T1036/同类汇总数据!E$10,0),IF(AND($G1036="互联网版",$H1036="口腔诊所"),IFERROR(T1036/同类汇总数据!E$11,0))))))))))</f>
        <v>1.15160457693137</v>
      </c>
      <c r="AG1036" s="61">
        <f>IF(AND($G1036="正式版",$H1036="中西医诊所"),IFERROR(U1036/同类汇总数据!F$3,0),IF(AND($G1036="正式版",$H1036="中医诊所"),IFERROR(U1036/同类汇总数据!F$4,0),IF(AND($G1036="正式版",$H1036="口腔诊所"),IFERROR(U1036/同类汇总数据!F$5,0),IF(AND($G1036="检查版",$H1036="中西医诊所"),IFERROR(U1036/同类汇总数据!F$6,0),IF(AND($G1036="检查版",$H1036="中医诊所"),IFERROR(U1036/同类汇总数据!F$7,0),IF(AND($G1036="检查版",$H1036="口腔诊所"),IFERROR(U1036/同类汇总数据!F$8,0),IF(AND($G1036="互联网版",$H1036="中西医诊所"),IFERROR(U1036/同类汇总数据!F$9,0),IF(AND($G1036="互联网版",$H1036="中医诊所"),IFERROR(U1036/同类汇总数据!F$10,0),IF(AND($G1036="互联网版",$H1036="口腔诊所"),IFERROR(U1036/同类汇总数据!F$11,0))))))))))</f>
        <v>1.2606348941466</v>
      </c>
      <c r="AH1036" s="61">
        <f>IF(AND($G1036="正式版",$H1036="中西医诊所"),IFERROR(V1036/同类汇总数据!G$3,0),IF(AND($G1036="正式版",$H1036="中医诊所"),IFERROR(V1036/同类汇总数据!G$4,0),IF(AND($G1036="正式版",$H1036="口腔诊所"),IFERROR(V1036/同类汇总数据!G$5,0),IF(AND($G1036="检查版",$H1036="中西医诊所"),IFERROR(V1036/同类汇总数据!G$6,0),IF(AND($G1036="检查版",$H1036="中医诊所"),IFERROR(V1036/同类汇总数据!G$7,0),IF(AND($G1036="检查版",$H1036="口腔诊所"),IFERROR(V1036/同类汇总数据!G$8,0),IF(AND($G1036="互联网版",$H1036="中西医诊所"),IFERROR(V1036/同类汇总数据!G$9,0),IF(AND($G1036="互联网版",$H1036="中医诊所"),IFERROR(V1036/同类汇总数据!G$10,0),IF(AND($G1036="互联网版",$H1036="口腔诊所"),IFERROR(V1036/同类汇总数据!G$11,0))))))))))</f>
        <v>0.445884486192444</v>
      </c>
      <c r="AI1036" s="61">
        <f>IF(AND($G1036="正式版",$H1036="中西医诊所"),IFERROR(W1036/同类汇总数据!H$3,0),IF(AND($G1036="正式版",$H1036="中医诊所"),IFERROR(W1036/同类汇总数据!H$4,0),IF(AND($G1036="正式版",$H1036="口腔诊所"),IFERROR(W1036/同类汇总数据!H$5,0),IF(AND($G1036="检查版",$H1036="中西医诊所"),IFERROR(W1036/同类汇总数据!H$6,0),IF(AND($G1036="检查版",$H1036="中医诊所"),IFERROR(W1036/同类汇总数据!H$7,0),IF(AND($G1036="检查版",$H1036="口腔诊所"),IFERROR(W1036/同类汇总数据!H$8,0),IF(AND($G1036="互联网版",$H1036="中西医诊所"),IFERROR(W1036/同类汇总数据!H$9,0),IF(AND($G1036="互联网版",$H1036="中医诊所"),IFERROR(W1036/同类汇总数据!H$10,0),IF(AND($G1036="互联网版",$H1036="口腔诊所"),IFERROR(W1036/同类汇总数据!H$11,0))))))))))</f>
        <v>0.722005131519398</v>
      </c>
      <c r="AJ1036" s="61">
        <f>IF(AND($G1036="正式版",$H1036="中西医诊所"),IFERROR(X1036/同类汇总数据!I$3,0),IF(AND($G1036="正式版",$H1036="中医诊所"),IFERROR(X1036/同类汇总数据!I$4,0),IF(AND($G1036="正式版",$H1036="口腔诊所"),IFERROR(X1036/同类汇总数据!I$5,0),IF(AND($G1036="检查版",$H1036="中西医诊所"),IFERROR(X1036/同类汇总数据!I$6,0),IF(AND($G1036="检查版",$H1036="中医诊所"),IFERROR(X1036/同类汇总数据!I$7,0),IF(AND($G1036="检查版",$H1036="口腔诊所"),IFERROR(X1036/同类汇总数据!I$8,0),IF(AND($G1036="互联网版",$H1036="中西医诊所"),IFERROR(X1036/同类汇总数据!I$9,0),IF(AND($G1036="互联网版",$H1036="中医诊所"),IFERROR(X1036/同类汇总数据!I$10,0),IF(AND($G1036="互联网版",$H1036="口腔诊所"),IFERROR(X1036/同类汇总数据!I$11,0))))))))))</f>
        <v>0.569331340673641</v>
      </c>
      <c r="AK1036" s="61">
        <f>IF(AND($G1036="正式版",$H1036="中西医诊所"),IFERROR(Y1036/同类汇总数据!J$3,0),IF(AND($G1036="正式版",$H1036="中医诊所"),IFERROR(Y1036/同类汇总数据!J$4,0),IF(AND($G1036="正式版",$H1036="口腔诊所"),IFERROR(Y1036/同类汇总数据!J$5,0),IF(AND($G1036="检查版",$H1036="中西医诊所"),IFERROR(Y1036/同类汇总数据!J$6,0),IF(AND($G1036="检查版",$H1036="中医诊所"),IFERROR(Y1036/同类汇总数据!J$7,0),IF(AND($G1036="检查版",$H1036="口腔诊所"),IFERROR(Y1036/同类汇总数据!J$8,0),IF(AND($G1036="互联网版",$H1036="中西医诊所"),IFERROR(Y1036/同类汇总数据!J$9,0),IF(AND($G1036="互联网版",$H1036="中医诊所"),IFERROR(Y1036/同类汇总数据!J$10,0),IF(AND($G1036="互联网版",$H1036="口腔诊所"),IFERROR(Y1036/同类汇总数据!J$11,0))))))))))</f>
        <v>0.6099071510484</v>
      </c>
      <c r="AL1036" s="62" t="str">
        <f ca="1" t="shared" si="287"/>
        <v>-</v>
      </c>
      <c r="AM1036" s="62" t="str">
        <f t="shared" si="288"/>
        <v/>
      </c>
      <c r="AN1036" s="5" t="str">
        <f t="shared" si="289"/>
        <v/>
      </c>
      <c r="AO1036" s="63">
        <f t="shared" si="281"/>
        <v>46104.3861458333</v>
      </c>
      <c r="AP1036" s="5" t="str">
        <f t="shared" si="282"/>
        <v/>
      </c>
      <c r="AQ1036" s="60">
        <v>45679.7484975694</v>
      </c>
    </row>
    <row r="1037" ht="17" spans="1:43">
      <c r="A1037" s="5">
        <f t="shared" si="293"/>
        <v>1034</v>
      </c>
      <c r="B1037" s="55" t="str">
        <f t="shared" ref="B1037:B1051" si="294">IF(V1037=0,"无交易",IF(AND(Y1037&lt;=-0.2,Z1037&lt;=-0.2,AA1037&lt;=-0.2),"连续三月交易下滑",IF(AND(Y1037&gt;=0.2,Z1037&gt;=0.2,AA1037&gt;=0.2),"连续三月交易上升",IF(AND(Y1037&lt;0.2,Y1037&gt;-0.2,Z1037&lt;0.2,Z1037&gt;-0.2,AA1037&lt;0.2,AA1037&gt;-0.2),"交易平稳",IF(OR(ABS(Y1037-Z1037)&gt;=0.2,ABS(Z1037-AA1037)&gt;=0.2),"交易波动较大","-")))))</f>
        <v>交易波动较大</v>
      </c>
      <c r="C1037" s="2" t="str">
        <f t="shared" ref="C1037:C1051" si="295">IF(AA1037&lt;=-0.5,"本月交易额降超50%",IF(AA1037&lt;=-0.2,"本月交易额降超20%",""))</f>
        <v>本月交易额降超20%</v>
      </c>
      <c r="D1037" s="56" t="str">
        <f t="shared" ref="D1037:D1051" si="296">IF(DATEDIF(AO1037,$B$1,"d")&gt;30,"流失",IF(AND(DATEDIF(AO1037,$B$1,"d")&gt;7,DATEDIF(AO1037,$B$1,"d")&lt;=30),"可能流失",IF(AND(DATEDIF(AO1037,$B$1,"d")&lt;=7,DATEDIF(AO1037,$B$1,"d")&gt;3),"即将流失","-")))</f>
        <v>-</v>
      </c>
      <c r="E1037" s="84" t="s">
        <v>2754</v>
      </c>
      <c r="F1037" s="58">
        <v>45694.5752610995</v>
      </c>
      <c r="G1037" s="59" t="s">
        <v>38</v>
      </c>
      <c r="H1037" s="59" t="s">
        <v>63</v>
      </c>
      <c r="I1037" s="59" t="s">
        <v>40</v>
      </c>
      <c r="J1037" s="59" t="s">
        <v>117</v>
      </c>
      <c r="K1037" s="59" t="s">
        <v>2755</v>
      </c>
      <c r="L1037" s="59"/>
      <c r="M1037" s="60">
        <v>46103.3813541667</v>
      </c>
      <c r="N1037" s="60">
        <v>46103.7745526968</v>
      </c>
      <c r="O1037" s="60">
        <v>46103.4812917824</v>
      </c>
      <c r="P1037" s="60">
        <v>45897.5218896181</v>
      </c>
      <c r="Q1037" s="60">
        <v>46103.4820020139</v>
      </c>
      <c r="R1037" s="59">
        <v>61068</v>
      </c>
      <c r="S1037" s="59">
        <v>205386</v>
      </c>
      <c r="T1037" s="59">
        <v>854497.02</v>
      </c>
      <c r="U1037" s="59">
        <v>762807.02</v>
      </c>
      <c r="V1037" s="59">
        <v>60</v>
      </c>
      <c r="W1037" s="59">
        <v>212</v>
      </c>
      <c r="X1037" s="59">
        <v>734</v>
      </c>
      <c r="Y1037" s="59">
        <v>656</v>
      </c>
      <c r="Z1037" s="85" t="s">
        <v>2756</v>
      </c>
      <c r="AA1037" s="59">
        <v>-0.3676617672</v>
      </c>
      <c r="AB1037" s="59">
        <v>0.0015325602</v>
      </c>
      <c r="AC1037" s="59">
        <v>-0.0786602082</v>
      </c>
      <c r="AD1037" s="61">
        <f>IF(AND($G1037="正式版",$H1037="中西医诊所"),IFERROR(R1037/同类汇总数据!C$3,0),IF(AND($G1037="正式版",$H1037="中医诊所"),IFERROR(R1037/同类汇总数据!C$4,0),IF(AND($G1037="正式版",$H1037="口腔诊所"),IFERROR(R1037/同类汇总数据!C$5,0),IF(AND($G1037="检查版",$H1037="中西医诊所"),IFERROR(R1037/同类汇总数据!C$6,0),IF(AND($G1037="检查版",$H1037="中医诊所"),IFERROR(R1037/同类汇总数据!C$7,0),IF(AND($G1037="检查版",$H1037="口腔诊所"),IFERROR(R1037/同类汇总数据!C$8,0),IF(AND($G1037="互联网版",$H1037="中西医诊所"),IFERROR(R1037/同类汇总数据!C$9,0),IF(AND($G1037="互联网版",$H1037="中医诊所"),IFERROR(R1037/同类汇总数据!C$10,0),IF(AND($G1037="互联网版",$H1037="口腔诊所"),IFERROR(R1037/同类汇总数据!C$11,0))))))))))</f>
        <v>6.10830019599356</v>
      </c>
      <c r="AE1037" s="61">
        <f>IF(AND($G1037="正式版",$H1037="中西医诊所"),IFERROR(S1037/同类汇总数据!D$3,0),IF(AND($G1037="正式版",$H1037="中医诊所"),IFERROR(S1037/同类汇总数据!D$4,0),IF(AND($G1037="正式版",$H1037="口腔诊所"),IFERROR(S1037/同类汇总数据!D$5,0),IF(AND($G1037="检查版",$H1037="中西医诊所"),IFERROR(S1037/同类汇总数据!D$6,0),IF(AND($G1037="检查版",$H1037="中医诊所"),IFERROR(S1037/同类汇总数据!D$7,0),IF(AND($G1037="检查版",$H1037="口腔诊所"),IFERROR(S1037/同类汇总数据!D$8,0),IF(AND($G1037="互联网版",$H1037="中西医诊所"),IFERROR(S1037/同类汇总数据!D$9,0),IF(AND($G1037="互联网版",$H1037="中医诊所"),IFERROR(S1037/同类汇总数据!D$10,0),IF(AND($G1037="互联网版",$H1037="口腔诊所"),IFERROR(S1037/同类汇总数据!D$11,0))))))))))</f>
        <v>4.72903787765841</v>
      </c>
      <c r="AF1037" s="61">
        <f>IF(AND($G1037="正式版",$H1037="中西医诊所"),IFERROR(T1037/同类汇总数据!E$3,0),IF(AND($G1037="正式版",$H1037="中医诊所"),IFERROR(T1037/同类汇总数据!E$4,0),IF(AND($G1037="正式版",$H1037="口腔诊所"),IFERROR(T1037/同类汇总数据!E$5,0),IF(AND($G1037="检查版",$H1037="中西医诊所"),IFERROR(T1037/同类汇总数据!E$6,0),IF(AND($G1037="检查版",$H1037="中医诊所"),IFERROR(T1037/同类汇总数据!E$7,0),IF(AND($G1037="检查版",$H1037="口腔诊所"),IFERROR(T1037/同类汇总数据!E$8,0),IF(AND($G1037="互联网版",$H1037="中西医诊所"),IFERROR(T1037/同类汇总数据!E$9,0),IF(AND($G1037="互联网版",$H1037="中医诊所"),IFERROR(T1037/同类汇总数据!E$10,0),IF(AND($G1037="互联网版",$H1037="口腔诊所"),IFERROR(T1037/同类汇总数据!E$11,0))))))))))</f>
        <v>7.70740904599276</v>
      </c>
      <c r="AG1037" s="61">
        <f>IF(AND($G1037="正式版",$H1037="中西医诊所"),IFERROR(U1037/同类汇总数据!F$3,0),IF(AND($G1037="正式版",$H1037="中医诊所"),IFERROR(U1037/同类汇总数据!F$4,0),IF(AND($G1037="正式版",$H1037="口腔诊所"),IFERROR(U1037/同类汇总数据!F$5,0),IF(AND($G1037="检查版",$H1037="中西医诊所"),IFERROR(U1037/同类汇总数据!F$6,0),IF(AND($G1037="检查版",$H1037="中医诊所"),IFERROR(U1037/同类汇总数据!F$7,0),IF(AND($G1037="检查版",$H1037="口腔诊所"),IFERROR(U1037/同类汇总数据!F$8,0),IF(AND($G1037="互联网版",$H1037="中西医诊所"),IFERROR(U1037/同类汇总数据!F$9,0),IF(AND($G1037="互联网版",$H1037="中医诊所"),IFERROR(U1037/同类汇总数据!F$10,0),IF(AND($G1037="互联网版",$H1037="口腔诊所"),IFERROR(U1037/同类汇总数据!F$11,0))))))))))</f>
        <v>7.63585905822755</v>
      </c>
      <c r="AH1037" s="61">
        <f>IF(AND($G1037="正式版",$H1037="中西医诊所"),IFERROR(V1037/同类汇总数据!G$3,0),IF(AND($G1037="正式版",$H1037="中医诊所"),IFERROR(V1037/同类汇总数据!G$4,0),IF(AND($G1037="正式版",$H1037="口腔诊所"),IFERROR(V1037/同类汇总数据!G$5,0),IF(AND($G1037="检查版",$H1037="中西医诊所"),IFERROR(V1037/同类汇总数据!G$6,0),IF(AND($G1037="检查版",$H1037="中医诊所"),IFERROR(V1037/同类汇总数据!G$7,0),IF(AND($G1037="检查版",$H1037="口腔诊所"),IFERROR(V1037/同类汇总数据!G$8,0),IF(AND($G1037="互联网版",$H1037="中西医诊所"),IFERROR(V1037/同类汇总数据!G$9,0),IF(AND($G1037="互联网版",$H1037="中医诊所"),IFERROR(V1037/同类汇总数据!G$10,0),IF(AND($G1037="互联网版",$H1037="口腔诊所"),IFERROR(V1037/同类汇总数据!G$11,0))))))))))</f>
        <v>4.45884486192444</v>
      </c>
      <c r="AI1037" s="61">
        <f>IF(AND($G1037="正式版",$H1037="中西医诊所"),IFERROR(W1037/同类汇总数据!H$3,0),IF(AND($G1037="正式版",$H1037="中医诊所"),IFERROR(W1037/同类汇总数据!H$4,0),IF(AND($G1037="正式版",$H1037="口腔诊所"),IFERROR(W1037/同类汇总数据!H$5,0),IF(AND($G1037="检查版",$H1037="中西医诊所"),IFERROR(W1037/同类汇总数据!H$6,0),IF(AND($G1037="检查版",$H1037="中医诊所"),IFERROR(W1037/同类汇总数据!H$7,0),IF(AND($G1037="检查版",$H1037="口腔诊所"),IFERROR(W1037/同类汇总数据!H$8,0),IF(AND($G1037="互联网版",$H1037="中西医诊所"),IFERROR(W1037/同类汇总数据!H$9,0),IF(AND($G1037="互联网版",$H1037="中医诊所"),IFERROR(W1037/同类汇总数据!H$10,0),IF(AND($G1037="互联网版",$H1037="口腔诊所"),IFERROR(W1037/同类汇总数据!H$11,0))))))))))</f>
        <v>3.73329482639299</v>
      </c>
      <c r="AJ1037" s="61">
        <f>IF(AND($G1037="正式版",$H1037="中西医诊所"),IFERROR(X1037/同类汇总数据!I$3,0),IF(AND($G1037="正式版",$H1037="中医诊所"),IFERROR(X1037/同类汇总数据!I$4,0),IF(AND($G1037="正式版",$H1037="口腔诊所"),IFERROR(X1037/同类汇总数据!I$5,0),IF(AND($G1037="检查版",$H1037="中西医诊所"),IFERROR(X1037/同类汇总数据!I$6,0),IF(AND($G1037="检查版",$H1037="中医诊所"),IFERROR(X1037/同类汇总数据!I$7,0),IF(AND($G1037="检查版",$H1037="口腔诊所"),IFERROR(X1037/同类汇总数据!I$8,0),IF(AND($G1037="互联网版",$H1037="中西医诊所"),IFERROR(X1037/同类汇总数据!I$9,0),IF(AND($G1037="互联网版",$H1037="中医诊所"),IFERROR(X1037/同类汇总数据!I$10,0),IF(AND($G1037="互联网版",$H1037="口腔诊所"),IFERROR(X1037/同类汇总数据!I$11,0))))))))))</f>
        <v>4.97487147683872</v>
      </c>
      <c r="AK1037" s="61">
        <f>IF(AND($G1037="正式版",$H1037="中西医诊所"),IFERROR(Y1037/同类汇总数据!J$3,0),IF(AND($G1037="正式版",$H1037="中医诊所"),IFERROR(Y1037/同类汇总数据!J$4,0),IF(AND($G1037="正式版",$H1037="口腔诊所"),IFERROR(Y1037/同类汇总数据!J$5,0),IF(AND($G1037="检查版",$H1037="中西医诊所"),IFERROR(Y1037/同类汇总数据!J$6,0),IF(AND($G1037="检查版",$H1037="中医诊所"),IFERROR(Y1037/同类汇总数据!J$7,0),IF(AND($G1037="检查版",$H1037="口腔诊所"),IFERROR(Y1037/同类汇总数据!J$8,0),IF(AND($G1037="互联网版",$H1037="中西医诊所"),IFERROR(Y1037/同类汇总数据!J$9,0),IF(AND($G1037="互联网版",$H1037="中医诊所"),IFERROR(Y1037/同类汇总数据!J$10,0),IF(AND($G1037="互联网版",$H1037="口腔诊所"),IFERROR(Y1037/同类汇总数据!J$11,0))))))))))</f>
        <v>4.93949495170062</v>
      </c>
      <c r="AL1037" s="62" t="str">
        <f ca="1" t="shared" ref="AL1037:AL1051" si="297">IF(YEAR(AO1037)&lt;YEAR(TODAY()),"今年内未操作",IF(DATEDIF(AO1037,$B$1,"d")&gt;90,"最近三月未操作",IF(DATEDIF(AO1037,$B$1,"d")&gt;30,"最近一月未操作",IF(DATEDIF(AO1037,$B$1,"d")&gt;7,"最近一周未操作","-"))))</f>
        <v>-</v>
      </c>
      <c r="AM1037" s="62" t="str">
        <f t="shared" ref="AM1037:AM1051" si="298">IF(AE1037&lt;0.2,"低于同行20%",IF(AE1037&lt;0.5,"低于同行50%",IF(AE1037&gt;=2,"高于同行100%",IF(AE1037&gt;=1.5,"高于同行150%",IF(AE1037&gt;=1.2,"高于同行20%","")))))</f>
        <v>高于同行100%</v>
      </c>
      <c r="AN1037" s="5" t="str">
        <f t="shared" ref="AN1037:AN1051" si="299">IF(AI1037&lt;0.2,"低于同行20%",IF(AI1037&lt;0.5,"低于同行50%",IF(AI1037&gt;=2,"高于同行100%",IF(AI1037&gt;=1.5,"高于同行150%",IF(AI1037&gt;=1.2,"高于同行20%","")))))</f>
        <v>高于同行100%</v>
      </c>
      <c r="AO1037" s="63">
        <f t="shared" si="281"/>
        <v>46103.7745526968</v>
      </c>
      <c r="AP1037" s="5" t="str">
        <f t="shared" si="282"/>
        <v/>
      </c>
      <c r="AQ1037" s="60">
        <v>45679.7726120255</v>
      </c>
    </row>
    <row r="1038" ht="17" spans="1:43">
      <c r="A1038" s="5">
        <f t="shared" ref="A1038:A1051" si="300">ROW()-3</f>
        <v>1035</v>
      </c>
      <c r="B1038" s="55" t="str">
        <f t="shared" si="294"/>
        <v>连续三月交易上升</v>
      </c>
      <c r="C1038" s="2" t="str">
        <f t="shared" si="295"/>
        <v/>
      </c>
      <c r="D1038" s="56" t="str">
        <f t="shared" si="296"/>
        <v>-</v>
      </c>
      <c r="E1038" s="84" t="s">
        <v>2757</v>
      </c>
      <c r="F1038" s="58">
        <v>45694.7812074421</v>
      </c>
      <c r="G1038" s="59" t="s">
        <v>38</v>
      </c>
      <c r="H1038" s="59" t="s">
        <v>39</v>
      </c>
      <c r="I1038" s="59" t="s">
        <v>40</v>
      </c>
      <c r="J1038" s="59" t="s">
        <v>182</v>
      </c>
      <c r="K1038" s="59" t="s">
        <v>2758</v>
      </c>
      <c r="L1038" s="59"/>
      <c r="M1038" s="60">
        <v>46103.6866087963</v>
      </c>
      <c r="N1038" s="60">
        <v>46103.6877281366</v>
      </c>
      <c r="O1038" s="60">
        <v>46103.6873214699</v>
      </c>
      <c r="P1038" s="60">
        <v>46102.5011825926</v>
      </c>
      <c r="Q1038" s="60">
        <v>46102.5134443982</v>
      </c>
      <c r="R1038" s="59">
        <v>10545</v>
      </c>
      <c r="S1038" s="59">
        <v>41890</v>
      </c>
      <c r="T1038" s="59">
        <v>108370</v>
      </c>
      <c r="U1038" s="59">
        <v>92875</v>
      </c>
      <c r="V1038" s="59">
        <v>9</v>
      </c>
      <c r="W1038" s="59">
        <v>42</v>
      </c>
      <c r="X1038" s="59">
        <v>185</v>
      </c>
      <c r="Y1038" s="59">
        <v>155</v>
      </c>
      <c r="Z1038" s="59">
        <v>787.0762711864</v>
      </c>
      <c r="AA1038" s="59">
        <v>0.2532535527</v>
      </c>
      <c r="AB1038" s="59">
        <v>0.0111934654</v>
      </c>
      <c r="AC1038" s="59">
        <v>0.076359492</v>
      </c>
      <c r="AD1038" s="61">
        <f>IF(AND($G1038="正式版",$H1038="中西医诊所"),IFERROR(R1038/同类汇总数据!C$3,0),IF(AND($G1038="正式版",$H1038="中医诊所"),IFERROR(R1038/同类汇总数据!C$4,0),IF(AND($G1038="正式版",$H1038="口腔诊所"),IFERROR(R1038/同类汇总数据!C$5,0),IF(AND($G1038="检查版",$H1038="中西医诊所"),IFERROR(R1038/同类汇总数据!C$6,0),IF(AND($G1038="检查版",$H1038="中医诊所"),IFERROR(R1038/同类汇总数据!C$7,0),IF(AND($G1038="检查版",$H1038="口腔诊所"),IFERROR(R1038/同类汇总数据!C$8,0),IF(AND($G1038="互联网版",$H1038="中西医诊所"),IFERROR(R1038/同类汇总数据!C$9,0),IF(AND($G1038="互联网版",$H1038="中医诊所"),IFERROR(R1038/同类汇总数据!C$10,0),IF(AND($G1038="互联网版",$H1038="口腔诊所"),IFERROR(R1038/同类汇总数据!C$11,0))))))))))</f>
        <v>1.15223839013041</v>
      </c>
      <c r="AE1038" s="61">
        <f>IF(AND($G1038="正式版",$H1038="中西医诊所"),IFERROR(S1038/同类汇总数据!D$3,0),IF(AND($G1038="正式版",$H1038="中医诊所"),IFERROR(S1038/同类汇总数据!D$4,0),IF(AND($G1038="正式版",$H1038="口腔诊所"),IFERROR(S1038/同类汇总数据!D$5,0),IF(AND($G1038="检查版",$H1038="中西医诊所"),IFERROR(S1038/同类汇总数据!D$6,0),IF(AND($G1038="检查版",$H1038="中医诊所"),IFERROR(S1038/同类汇总数据!D$7,0),IF(AND($G1038="检查版",$H1038="口腔诊所"),IFERROR(S1038/同类汇总数据!D$8,0),IF(AND($G1038="互联网版",$H1038="中西医诊所"),IFERROR(S1038/同类汇总数据!D$9,0),IF(AND($G1038="互联网版",$H1038="中医诊所"),IFERROR(S1038/同类汇总数据!D$10,0),IF(AND($G1038="互联网版",$H1038="口腔诊所"),IFERROR(S1038/同类汇总数据!D$11,0))))))))))</f>
        <v>1.14818383828093</v>
      </c>
      <c r="AF1038" s="61">
        <f>IF(AND($G1038="正式版",$H1038="中西医诊所"),IFERROR(T1038/同类汇总数据!E$3,0),IF(AND($G1038="正式版",$H1038="中医诊所"),IFERROR(T1038/同类汇总数据!E$4,0),IF(AND($G1038="正式版",$H1038="口腔诊所"),IFERROR(T1038/同类汇总数据!E$5,0),IF(AND($G1038="检查版",$H1038="中西医诊所"),IFERROR(T1038/同类汇总数据!E$6,0),IF(AND($G1038="检查版",$H1038="中医诊所"),IFERROR(T1038/同类汇总数据!E$7,0),IF(AND($G1038="检查版",$H1038="口腔诊所"),IFERROR(T1038/同类汇总数据!E$8,0),IF(AND($G1038="互联网版",$H1038="中西医诊所"),IFERROR(T1038/同类汇总数据!E$9,0),IF(AND($G1038="互联网版",$H1038="中医诊所"),IFERROR(T1038/同类汇总数据!E$10,0),IF(AND($G1038="互联网版",$H1038="口腔诊所"),IFERROR(T1038/同类汇总数据!E$11,0))))))))))</f>
        <v>0.993161371442026</v>
      </c>
      <c r="AG1038" s="61">
        <f>IF(AND($G1038="正式版",$H1038="中西医诊所"),IFERROR(U1038/同类汇总数据!F$3,0),IF(AND($G1038="正式版",$H1038="中医诊所"),IFERROR(U1038/同类汇总数据!F$4,0),IF(AND($G1038="正式版",$H1038="口腔诊所"),IFERROR(U1038/同类汇总数据!F$5,0),IF(AND($G1038="检查版",$H1038="中西医诊所"),IFERROR(U1038/同类汇总数据!F$6,0),IF(AND($G1038="检查版",$H1038="中医诊所"),IFERROR(U1038/同类汇总数据!F$7,0),IF(AND($G1038="检查版",$H1038="口腔诊所"),IFERROR(U1038/同类汇总数据!F$8,0),IF(AND($G1038="互联网版",$H1038="中西医诊所"),IFERROR(U1038/同类汇总数据!F$9,0),IF(AND($G1038="互联网版",$H1038="中医诊所"),IFERROR(U1038/同类汇总数据!F$10,0),IF(AND($G1038="互联网版",$H1038="口腔诊所"),IFERROR(U1038/同类汇总数据!F$11,0))))))))))</f>
        <v>0.968222697294461</v>
      </c>
      <c r="AH1038" s="61">
        <f>IF(AND($G1038="正式版",$H1038="中西医诊所"),IFERROR(V1038/同类汇总数据!G$3,0),IF(AND($G1038="正式版",$H1038="中医诊所"),IFERROR(V1038/同类汇总数据!G$4,0),IF(AND($G1038="正式版",$H1038="口腔诊所"),IFERROR(V1038/同类汇总数据!G$5,0),IF(AND($G1038="检查版",$H1038="中西医诊所"),IFERROR(V1038/同类汇总数据!G$6,0),IF(AND($G1038="检查版",$H1038="中医诊所"),IFERROR(V1038/同类汇总数据!G$7,0),IF(AND($G1038="检查版",$H1038="口腔诊所"),IFERROR(V1038/同类汇总数据!G$8,0),IF(AND($G1038="互联网版",$H1038="中西医诊所"),IFERROR(V1038/同类汇总数据!G$9,0),IF(AND($G1038="互联网版",$H1038="中医诊所"),IFERROR(V1038/同类汇总数据!G$10,0),IF(AND($G1038="互联网版",$H1038="口腔诊所"),IFERROR(V1038/同类汇总数据!G$11,0))))))))))</f>
        <v>0.0949356072872572</v>
      </c>
      <c r="AI1038" s="61">
        <f>IF(AND($G1038="正式版",$H1038="中西医诊所"),IFERROR(W1038/同类汇总数据!H$3,0),IF(AND($G1038="正式版",$H1038="中医诊所"),IFERROR(W1038/同类汇总数据!H$4,0),IF(AND($G1038="正式版",$H1038="口腔诊所"),IFERROR(W1038/同类汇总数据!H$5,0),IF(AND($G1038="检查版",$H1038="中西医诊所"),IFERROR(W1038/同类汇总数据!H$6,0),IF(AND($G1038="检查版",$H1038="中医诊所"),IFERROR(W1038/同类汇总数据!H$7,0),IF(AND($G1038="检查版",$H1038="口腔诊所"),IFERROR(W1038/同类汇总数据!H$8,0),IF(AND($G1038="互联网版",$H1038="中西医诊所"),IFERROR(W1038/同类汇总数据!H$9,0),IF(AND($G1038="互联网版",$H1038="中医诊所"),IFERROR(W1038/同类汇总数据!H$10,0),IF(AND($G1038="互联网版",$H1038="口腔诊所"),IFERROR(W1038/同类汇总数据!H$11,0))))))))))</f>
        <v>0.114870098328804</v>
      </c>
      <c r="AJ1038" s="61">
        <f>IF(AND($G1038="正式版",$H1038="中西医诊所"),IFERROR(X1038/同类汇总数据!I$3,0),IF(AND($G1038="正式版",$H1038="中医诊所"),IFERROR(X1038/同类汇总数据!I$4,0),IF(AND($G1038="正式版",$H1038="口腔诊所"),IFERROR(X1038/同类汇总数据!I$5,0),IF(AND($G1038="检查版",$H1038="中西医诊所"),IFERROR(X1038/同类汇总数据!I$6,0),IF(AND($G1038="检查版",$H1038="中医诊所"),IFERROR(X1038/同类汇总数据!I$7,0),IF(AND($G1038="检查版",$H1038="口腔诊所"),IFERROR(X1038/同类汇总数据!I$8,0),IF(AND($G1038="互联网版",$H1038="中西医诊所"),IFERROR(X1038/同类汇总数据!I$9,0),IF(AND($G1038="互联网版",$H1038="中医诊所"),IFERROR(X1038/同类汇总数据!I$10,0),IF(AND($G1038="互联网版",$H1038="口腔诊所"),IFERROR(X1038/同类汇总数据!I$11,0))))))))))</f>
        <v>0.163585091968865</v>
      </c>
      <c r="AK1038" s="61">
        <f>IF(AND($G1038="正式版",$H1038="中西医诊所"),IFERROR(Y1038/同类汇总数据!J$3,0),IF(AND($G1038="正式版",$H1038="中医诊所"),IFERROR(Y1038/同类汇总数据!J$4,0),IF(AND($G1038="正式版",$H1038="口腔诊所"),IFERROR(Y1038/同类汇总数据!J$5,0),IF(AND($G1038="检查版",$H1038="中西医诊所"),IFERROR(Y1038/同类汇总数据!J$6,0),IF(AND($G1038="检查版",$H1038="中医诊所"),IFERROR(Y1038/同类汇总数据!J$7,0),IF(AND($G1038="检查版",$H1038="口腔诊所"),IFERROR(Y1038/同类汇总数据!J$8,0),IF(AND($G1038="互联网版",$H1038="中西医诊所"),IFERROR(Y1038/同类汇总数据!J$9,0),IF(AND($G1038="互联网版",$H1038="中医诊所"),IFERROR(Y1038/同类汇总数据!J$10,0),IF(AND($G1038="互联网版",$H1038="口腔诊所"),IFERROR(Y1038/同类汇总数据!J$11,0))))))))))</f>
        <v>0.154878822809034</v>
      </c>
      <c r="AL1038" s="62" t="str">
        <f ca="1" t="shared" si="297"/>
        <v>-</v>
      </c>
      <c r="AM1038" s="62" t="str">
        <f t="shared" si="298"/>
        <v/>
      </c>
      <c r="AN1038" s="5" t="str">
        <f t="shared" si="299"/>
        <v>低于同行20%</v>
      </c>
      <c r="AO1038" s="63">
        <f t="shared" ref="AO1038:AO1101" si="301">MAX(IF(M1038&lt;&gt;"",M1038,0),IF(N1038&lt;&gt;"",N1038,0),IF(O1038&lt;&gt;"",O1038,0),IF(P1038&lt;&gt;"",P1038,0),IF(Q1038&lt;&gt;"",Q1038,0))</f>
        <v>46103.6877281366</v>
      </c>
      <c r="AP1038" s="5" t="str">
        <f t="shared" ref="AP1038:AP1101" si="302">IF(AND(DATEDIF(AQ1038,$B$1,"d")&lt;=14,DATEDIF(N1038,$B$1,"d")&gt;14),"未支付","")</f>
        <v/>
      </c>
      <c r="AQ1038" s="60">
        <v>45679.7780538079</v>
      </c>
    </row>
    <row r="1039" ht="17" spans="1:43">
      <c r="A1039" s="5">
        <f t="shared" si="300"/>
        <v>1036</v>
      </c>
      <c r="B1039" s="55" t="str">
        <f t="shared" si="294"/>
        <v>连续三月交易上升</v>
      </c>
      <c r="C1039" s="2" t="str">
        <f t="shared" si="295"/>
        <v/>
      </c>
      <c r="D1039" s="56" t="str">
        <f t="shared" si="296"/>
        <v>-</v>
      </c>
      <c r="E1039" s="84" t="s">
        <v>2759</v>
      </c>
      <c r="F1039" s="58">
        <v>45694.8240686921</v>
      </c>
      <c r="G1039" s="59" t="s">
        <v>38</v>
      </c>
      <c r="H1039" s="59" t="s">
        <v>63</v>
      </c>
      <c r="I1039" s="59" t="s">
        <v>40</v>
      </c>
      <c r="J1039" s="59" t="s">
        <v>117</v>
      </c>
      <c r="K1039" s="59" t="s">
        <v>2760</v>
      </c>
      <c r="L1039" s="59"/>
      <c r="M1039" s="60">
        <v>46104.362650463</v>
      </c>
      <c r="N1039" s="60">
        <v>46103.7387719792</v>
      </c>
      <c r="O1039" s="60">
        <v>45696.6396916204</v>
      </c>
      <c r="P1039" s="60">
        <v>45851.671786956</v>
      </c>
      <c r="Q1039" s="60">
        <v>46096.6413054514</v>
      </c>
      <c r="R1039" s="59">
        <v>65832.13</v>
      </c>
      <c r="S1039" s="59">
        <v>258193.57</v>
      </c>
      <c r="T1039" s="59">
        <v>689081.51</v>
      </c>
      <c r="U1039" s="59">
        <v>610854.6</v>
      </c>
      <c r="V1039" s="59">
        <v>53</v>
      </c>
      <c r="W1039" s="59">
        <v>208</v>
      </c>
      <c r="X1039" s="59">
        <v>619</v>
      </c>
      <c r="Y1039" s="59">
        <v>552</v>
      </c>
      <c r="Z1039" s="85" t="s">
        <v>2761</v>
      </c>
      <c r="AA1039" s="59">
        <v>0.5012414913</v>
      </c>
      <c r="AB1039" s="59">
        <v>-0.3357053833</v>
      </c>
      <c r="AC1039" s="59">
        <v>0.0230766902</v>
      </c>
      <c r="AD1039" s="61">
        <f>IF(AND($G1039="正式版",$H1039="中西医诊所"),IFERROR(R1039/同类汇总数据!C$3,0),IF(AND($G1039="正式版",$H1039="中医诊所"),IFERROR(R1039/同类汇总数据!C$4,0),IF(AND($G1039="正式版",$H1039="口腔诊所"),IFERROR(R1039/同类汇总数据!C$5,0),IF(AND($G1039="检查版",$H1039="中西医诊所"),IFERROR(R1039/同类汇总数据!C$6,0),IF(AND($G1039="检查版",$H1039="中医诊所"),IFERROR(R1039/同类汇总数据!C$7,0),IF(AND($G1039="检查版",$H1039="口腔诊所"),IFERROR(R1039/同类汇总数据!C$8,0),IF(AND($G1039="互联网版",$H1039="中西医诊所"),IFERROR(R1039/同类汇总数据!C$9,0),IF(AND($G1039="互联网版",$H1039="中医诊所"),IFERROR(R1039/同类汇总数据!C$10,0),IF(AND($G1039="互联网版",$H1039="口腔诊所"),IFERROR(R1039/同类汇总数据!C$11,0))))))))))</f>
        <v>6.58483023157256</v>
      </c>
      <c r="AE1039" s="61">
        <f>IF(AND($G1039="正式版",$H1039="中西医诊所"),IFERROR(S1039/同类汇总数据!D$3,0),IF(AND($G1039="正式版",$H1039="中医诊所"),IFERROR(S1039/同类汇总数据!D$4,0),IF(AND($G1039="正式版",$H1039="口腔诊所"),IFERROR(S1039/同类汇总数据!D$5,0),IF(AND($G1039="检查版",$H1039="中西医诊所"),IFERROR(S1039/同类汇总数据!D$6,0),IF(AND($G1039="检查版",$H1039="中医诊所"),IFERROR(S1039/同类汇总数据!D$7,0),IF(AND($G1039="检查版",$H1039="口腔诊所"),IFERROR(S1039/同类汇总数据!D$8,0),IF(AND($G1039="互联网版",$H1039="中西医诊所"),IFERROR(S1039/同类汇总数据!D$9,0),IF(AND($G1039="互联网版",$H1039="中医诊所"),IFERROR(S1039/同类汇总数据!D$10,0),IF(AND($G1039="互联网版",$H1039="口腔诊所"),IFERROR(S1039/同类汇总数据!D$11,0))))))))))</f>
        <v>5.94493866328692</v>
      </c>
      <c r="AF1039" s="61">
        <f>IF(AND($G1039="正式版",$H1039="中西医诊所"),IFERROR(T1039/同类汇总数据!E$3,0),IF(AND($G1039="正式版",$H1039="中医诊所"),IFERROR(T1039/同类汇总数据!E$4,0),IF(AND($G1039="正式版",$H1039="口腔诊所"),IFERROR(T1039/同类汇总数据!E$5,0),IF(AND($G1039="检查版",$H1039="中西医诊所"),IFERROR(T1039/同类汇总数据!E$6,0),IF(AND($G1039="检查版",$H1039="中医诊所"),IFERROR(T1039/同类汇总数据!E$7,0),IF(AND($G1039="检查版",$H1039="口腔诊所"),IFERROR(T1039/同类汇总数据!E$8,0),IF(AND($G1039="互联网版",$H1039="中西医诊所"),IFERROR(T1039/同类汇总数据!E$9,0),IF(AND($G1039="互联网版",$H1039="中医诊所"),IFERROR(T1039/同类汇总数据!E$10,0),IF(AND($G1039="互联网版",$H1039="口腔诊所"),IFERROR(T1039/同类汇总数据!E$11,0))))))))))</f>
        <v>6.21539097187296</v>
      </c>
      <c r="AG1039" s="61">
        <f>IF(AND($G1039="正式版",$H1039="中西医诊所"),IFERROR(U1039/同类汇总数据!F$3,0),IF(AND($G1039="正式版",$H1039="中医诊所"),IFERROR(U1039/同类汇总数据!F$4,0),IF(AND($G1039="正式版",$H1039="口腔诊所"),IFERROR(U1039/同类汇总数据!F$5,0),IF(AND($G1039="检查版",$H1039="中西医诊所"),IFERROR(U1039/同类汇总数据!F$6,0),IF(AND($G1039="检查版",$H1039="中医诊所"),IFERROR(U1039/同类汇总数据!F$7,0),IF(AND($G1039="检查版",$H1039="口腔诊所"),IFERROR(U1039/同类汇总数据!F$8,0),IF(AND($G1039="互联网版",$H1039="中西医诊所"),IFERROR(U1039/同类汇总数据!F$9,0),IF(AND($G1039="互联网版",$H1039="中医诊所"),IFERROR(U1039/同类汇总数据!F$10,0),IF(AND($G1039="互联网版",$H1039="口腔诊所"),IFERROR(U1039/同类汇总数据!F$11,0))))))))))</f>
        <v>6.11478330478653</v>
      </c>
      <c r="AH1039" s="61">
        <f>IF(AND($G1039="正式版",$H1039="中西医诊所"),IFERROR(V1039/同类汇总数据!G$3,0),IF(AND($G1039="正式版",$H1039="中医诊所"),IFERROR(V1039/同类汇总数据!G$4,0),IF(AND($G1039="正式版",$H1039="口腔诊所"),IFERROR(V1039/同类汇总数据!G$5,0),IF(AND($G1039="检查版",$H1039="中西医诊所"),IFERROR(V1039/同类汇总数据!G$6,0),IF(AND($G1039="检查版",$H1039="中医诊所"),IFERROR(V1039/同类汇总数据!G$7,0),IF(AND($G1039="检查版",$H1039="口腔诊所"),IFERROR(V1039/同类汇总数据!G$8,0),IF(AND($G1039="互联网版",$H1039="中西医诊所"),IFERROR(V1039/同类汇总数据!G$9,0),IF(AND($G1039="互联网版",$H1039="中医诊所"),IFERROR(V1039/同类汇总数据!G$10,0),IF(AND($G1039="互联网版",$H1039="口腔诊所"),IFERROR(V1039/同类汇总数据!G$11,0))))))))))</f>
        <v>3.93864629469992</v>
      </c>
      <c r="AI1039" s="61">
        <f>IF(AND($G1039="正式版",$H1039="中西医诊所"),IFERROR(W1039/同类汇总数据!H$3,0),IF(AND($G1039="正式版",$H1039="中医诊所"),IFERROR(W1039/同类汇总数据!H$4,0),IF(AND($G1039="正式版",$H1039="口腔诊所"),IFERROR(W1039/同类汇总数据!H$5,0),IF(AND($G1039="检查版",$H1039="中西医诊所"),IFERROR(W1039/同类汇总数据!H$6,0),IF(AND($G1039="检查版",$H1039="中医诊所"),IFERROR(W1039/同类汇总数据!H$7,0),IF(AND($G1039="检查版",$H1039="口腔诊所"),IFERROR(W1039/同类汇总数据!H$8,0),IF(AND($G1039="互联网版",$H1039="中西医诊所"),IFERROR(W1039/同类汇总数据!H$9,0),IF(AND($G1039="互联网版",$H1039="中医诊所"),IFERROR(W1039/同类汇总数据!H$10,0),IF(AND($G1039="互联网版",$H1039="口腔诊所"),IFERROR(W1039/同类汇总数据!H$11,0))))))))))</f>
        <v>3.6628553013667</v>
      </c>
      <c r="AJ1039" s="61">
        <f>IF(AND($G1039="正式版",$H1039="中西医诊所"),IFERROR(X1039/同类汇总数据!I$3,0),IF(AND($G1039="正式版",$H1039="中医诊所"),IFERROR(X1039/同类汇总数据!I$4,0),IF(AND($G1039="正式版",$H1039="口腔诊所"),IFERROR(X1039/同类汇总数据!I$5,0),IF(AND($G1039="检查版",$H1039="中西医诊所"),IFERROR(X1039/同类汇总数据!I$6,0),IF(AND($G1039="检查版",$H1039="中医诊所"),IFERROR(X1039/同类汇总数据!I$7,0),IF(AND($G1039="检查版",$H1039="口腔诊所"),IFERROR(X1039/同类汇总数据!I$8,0),IF(AND($G1039="互联网版",$H1039="中西医诊所"),IFERROR(X1039/同类汇总数据!I$9,0),IF(AND($G1039="互联网版",$H1039="中医诊所"),IFERROR(X1039/同类汇总数据!I$10,0),IF(AND($G1039="互联网版",$H1039="口腔诊所"),IFERROR(X1039/同类汇总数据!I$11,0))))))))))</f>
        <v>4.19542976044028</v>
      </c>
      <c r="AK1039" s="61">
        <f>IF(AND($G1039="正式版",$H1039="中西医诊所"),IFERROR(Y1039/同类汇总数据!J$3,0),IF(AND($G1039="正式版",$H1039="中医诊所"),IFERROR(Y1039/同类汇总数据!J$4,0),IF(AND($G1039="正式版",$H1039="口腔诊所"),IFERROR(Y1039/同类汇总数据!J$5,0),IF(AND($G1039="检查版",$H1039="中西医诊所"),IFERROR(Y1039/同类汇总数据!J$6,0),IF(AND($G1039="检查版",$H1039="中医诊所"),IFERROR(Y1039/同类汇总数据!J$7,0),IF(AND($G1039="检查版",$H1039="口腔诊所"),IFERROR(Y1039/同类汇总数据!J$8,0),IF(AND($G1039="互联网版",$H1039="中西医诊所"),IFERROR(Y1039/同类汇总数据!J$9,0),IF(AND($G1039="互联网版",$H1039="中医诊所"),IFERROR(Y1039/同类汇总数据!J$10,0),IF(AND($G1039="互联网版",$H1039="口腔诊所"),IFERROR(Y1039/同类汇总数据!J$11,0))))))))))</f>
        <v>4.15640428862614</v>
      </c>
      <c r="AL1039" s="62" t="str">
        <f ca="1" t="shared" si="297"/>
        <v>-</v>
      </c>
      <c r="AM1039" s="62" t="str">
        <f t="shared" si="298"/>
        <v>高于同行100%</v>
      </c>
      <c r="AN1039" s="5" t="str">
        <f t="shared" si="299"/>
        <v>高于同行100%</v>
      </c>
      <c r="AO1039" s="63">
        <f t="shared" si="301"/>
        <v>46104.362650463</v>
      </c>
      <c r="AP1039" s="5" t="str">
        <f t="shared" si="302"/>
        <v/>
      </c>
      <c r="AQ1039" s="60">
        <v>45679.7789290393</v>
      </c>
    </row>
    <row r="1040" ht="17" spans="1:43">
      <c r="A1040" s="5">
        <f t="shared" si="300"/>
        <v>1037</v>
      </c>
      <c r="B1040" s="55" t="str">
        <f t="shared" si="294"/>
        <v>连续三月交易上升</v>
      </c>
      <c r="C1040" s="2" t="str">
        <f t="shared" si="295"/>
        <v/>
      </c>
      <c r="D1040" s="56" t="str">
        <f t="shared" si="296"/>
        <v>-</v>
      </c>
      <c r="E1040" s="84" t="s">
        <v>2762</v>
      </c>
      <c r="F1040" s="58">
        <v>45694.8255370486</v>
      </c>
      <c r="G1040" s="59" t="s">
        <v>38</v>
      </c>
      <c r="H1040" s="59" t="s">
        <v>66</v>
      </c>
      <c r="I1040" s="59" t="s">
        <v>40</v>
      </c>
      <c r="J1040" s="59" t="s">
        <v>117</v>
      </c>
      <c r="K1040" s="59" t="s">
        <v>2763</v>
      </c>
      <c r="L1040" s="59"/>
      <c r="M1040" s="60">
        <v>46103.7194444444</v>
      </c>
      <c r="N1040" s="60">
        <v>46103.7205149537</v>
      </c>
      <c r="O1040" s="60">
        <v>45822.6818893403</v>
      </c>
      <c r="P1040" s="60">
        <v>46007.5028383681</v>
      </c>
      <c r="Q1040" s="60"/>
      <c r="R1040" s="59">
        <v>1980</v>
      </c>
      <c r="S1040" s="59">
        <v>7940</v>
      </c>
      <c r="T1040" s="59">
        <v>15038</v>
      </c>
      <c r="U1040" s="59">
        <v>12522</v>
      </c>
      <c r="V1040" s="59">
        <v>11</v>
      </c>
      <c r="W1040" s="59">
        <v>43</v>
      </c>
      <c r="X1040" s="59">
        <v>80</v>
      </c>
      <c r="Y1040" s="59">
        <v>67</v>
      </c>
      <c r="Z1040" s="59">
        <v>321.0769230769</v>
      </c>
      <c r="AA1040" s="59">
        <v>1.3958961979</v>
      </c>
      <c r="AB1040" s="59">
        <v>-0.1242071882</v>
      </c>
      <c r="AC1040" s="59">
        <v>-0.7193315581</v>
      </c>
      <c r="AD1040" s="61">
        <f>IF(AND($G1040="正式版",$H1040="中西医诊所"),IFERROR(R1040/同类汇总数据!C$3,0),IF(AND($G1040="正式版",$H1040="中医诊所"),IFERROR(R1040/同类汇总数据!C$4,0),IF(AND($G1040="正式版",$H1040="口腔诊所"),IFERROR(R1040/同类汇总数据!C$5,0),IF(AND($G1040="检查版",$H1040="中西医诊所"),IFERROR(R1040/同类汇总数据!C$6,0),IF(AND($G1040="检查版",$H1040="中医诊所"),IFERROR(R1040/同类汇总数据!C$7,0),IF(AND($G1040="检查版",$H1040="口腔诊所"),IFERROR(R1040/同类汇总数据!C$8,0),IF(AND($G1040="互联网版",$H1040="中西医诊所"),IFERROR(R1040/同类汇总数据!C$9,0),IF(AND($G1040="互联网版",$H1040="中医诊所"),IFERROR(R1040/同类汇总数据!C$10,0),IF(AND($G1040="互联网版",$H1040="口腔诊所"),IFERROR(R1040/同类汇总数据!C$11,0))))))))))</f>
        <v>0.28501472559969</v>
      </c>
      <c r="AE1040" s="61">
        <f>IF(AND($G1040="正式版",$H1040="中西医诊所"),IFERROR(S1040/同类汇总数据!D$3,0),IF(AND($G1040="正式版",$H1040="中医诊所"),IFERROR(S1040/同类汇总数据!D$4,0),IF(AND($G1040="正式版",$H1040="口腔诊所"),IFERROR(S1040/同类汇总数据!D$5,0),IF(AND($G1040="检查版",$H1040="中西医诊所"),IFERROR(S1040/同类汇总数据!D$6,0),IF(AND($G1040="检查版",$H1040="中医诊所"),IFERROR(S1040/同类汇总数据!D$7,0),IF(AND($G1040="检查版",$H1040="口腔诊所"),IFERROR(S1040/同类汇总数据!D$8,0),IF(AND($G1040="互联网版",$H1040="中西医诊所"),IFERROR(S1040/同类汇总数据!D$9,0),IF(AND($G1040="互联网版",$H1040="中医诊所"),IFERROR(S1040/同类汇总数据!D$10,0),IF(AND($G1040="互联网版",$H1040="口腔诊所"),IFERROR(S1040/同类汇总数据!D$11,0))))))))))</f>
        <v>0.294573088865652</v>
      </c>
      <c r="AF1040" s="61">
        <f>IF(AND($G1040="正式版",$H1040="中西医诊所"),IFERROR(T1040/同类汇总数据!E$3,0),IF(AND($G1040="正式版",$H1040="中医诊所"),IFERROR(T1040/同类汇总数据!E$4,0),IF(AND($G1040="正式版",$H1040="口腔诊所"),IFERROR(T1040/同类汇总数据!E$5,0),IF(AND($G1040="检查版",$H1040="中西医诊所"),IFERROR(T1040/同类汇总数据!E$6,0),IF(AND($G1040="检查版",$H1040="中医诊所"),IFERROR(T1040/同类汇总数据!E$7,0),IF(AND($G1040="检查版",$H1040="口腔诊所"),IFERROR(T1040/同类汇总数据!E$8,0),IF(AND($G1040="互联网版",$H1040="中西医诊所"),IFERROR(T1040/同类汇总数据!E$9,0),IF(AND($G1040="互联网版",$H1040="中医诊所"),IFERROR(T1040/同类汇总数据!E$10,0),IF(AND($G1040="互联网版",$H1040="口腔诊所"),IFERROR(T1040/同类汇总数据!E$11,0))))))))))</f>
        <v>0.193229170254088</v>
      </c>
      <c r="AG1040" s="61">
        <f>IF(AND($G1040="正式版",$H1040="中西医诊所"),IFERROR(U1040/同类汇总数据!F$3,0),IF(AND($G1040="正式版",$H1040="中医诊所"),IFERROR(U1040/同类汇总数据!F$4,0),IF(AND($G1040="正式版",$H1040="口腔诊所"),IFERROR(U1040/同类汇总数据!F$5,0),IF(AND($G1040="检查版",$H1040="中西医诊所"),IFERROR(U1040/同类汇总数据!F$6,0),IF(AND($G1040="检查版",$H1040="中医诊所"),IFERROR(U1040/同类汇总数据!F$7,0),IF(AND($G1040="检查版",$H1040="口腔诊所"),IFERROR(U1040/同类汇总数据!F$8,0),IF(AND($G1040="互联网版",$H1040="中西医诊所"),IFERROR(U1040/同类汇总数据!F$9,0),IF(AND($G1040="互联网版",$H1040="中医诊所"),IFERROR(U1040/同类汇总数据!F$10,0),IF(AND($G1040="互联网版",$H1040="口腔诊所"),IFERROR(U1040/同类汇总数据!F$11,0))))))))))</f>
        <v>0.187491520718133</v>
      </c>
      <c r="AH1040" s="61">
        <f>IF(AND($G1040="正式版",$H1040="中西医诊所"),IFERROR(V1040/同类汇总数据!G$3,0),IF(AND($G1040="正式版",$H1040="中医诊所"),IFERROR(V1040/同类汇总数据!G$4,0),IF(AND($G1040="正式版",$H1040="口腔诊所"),IFERROR(V1040/同类汇总数据!G$5,0),IF(AND($G1040="检查版",$H1040="中西医诊所"),IFERROR(V1040/同类汇总数据!G$6,0),IF(AND($G1040="检查版",$H1040="中医诊所"),IFERROR(V1040/同类汇总数据!G$7,0),IF(AND($G1040="检查版",$H1040="口腔诊所"),IFERROR(V1040/同类汇总数据!G$8,0),IF(AND($G1040="互联网版",$H1040="中西医诊所"),IFERROR(V1040/同类汇总数据!G$9,0),IF(AND($G1040="互联网版",$H1040="中医诊所"),IFERROR(V1040/同类汇总数据!G$10,0),IF(AND($G1040="互联网版",$H1040="口腔诊所"),IFERROR(V1040/同类汇总数据!G$11,0))))))))))</f>
        <v>0.248482562171466</v>
      </c>
      <c r="AI1040" s="61">
        <f>IF(AND($G1040="正式版",$H1040="中西医诊所"),IFERROR(W1040/同类汇总数据!H$3,0),IF(AND($G1040="正式版",$H1040="中医诊所"),IFERROR(W1040/同类汇总数据!H$4,0),IF(AND($G1040="正式版",$H1040="口腔诊所"),IFERROR(W1040/同类汇总数据!H$5,0),IF(AND($G1040="检查版",$H1040="中西医诊所"),IFERROR(W1040/同类汇总数据!H$6,0),IF(AND($G1040="检查版",$H1040="中医诊所"),IFERROR(W1040/同类汇总数据!H$7,0),IF(AND($G1040="检查版",$H1040="口腔诊所"),IFERROR(W1040/同类汇总数据!H$8,0),IF(AND($G1040="互联网版",$H1040="中西医诊所"),IFERROR(W1040/同类汇总数据!H$9,0),IF(AND($G1040="互联网版",$H1040="中医诊所"),IFERROR(W1040/同类汇总数据!H$10,0),IF(AND($G1040="互联网版",$H1040="口腔诊所"),IFERROR(W1040/同类汇总数据!H$11,0))))))))))</f>
        <v>0.24436997159057</v>
      </c>
      <c r="AJ1040" s="61">
        <f>IF(AND($G1040="正式版",$H1040="中西医诊所"),IFERROR(X1040/同类汇总数据!I$3,0),IF(AND($G1040="正式版",$H1040="中医诊所"),IFERROR(X1040/同类汇总数据!I$4,0),IF(AND($G1040="正式版",$H1040="口腔诊所"),IFERROR(X1040/同类汇总数据!I$5,0),IF(AND($G1040="检查版",$H1040="中西医诊所"),IFERROR(X1040/同类汇总数据!I$6,0),IF(AND($G1040="检查版",$H1040="中医诊所"),IFERROR(X1040/同类汇总数据!I$7,0),IF(AND($G1040="检查版",$H1040="口腔诊所"),IFERROR(X1040/同类汇总数据!I$8,0),IF(AND($G1040="互联网版",$H1040="中西医诊所"),IFERROR(X1040/同类汇总数据!I$9,0),IF(AND($G1040="互联网版",$H1040="中医诊所"),IFERROR(X1040/同类汇总数据!I$10,0),IF(AND($G1040="互联网版",$H1040="口腔诊所"),IFERROR(X1040/同类汇总数据!I$11,0))))))))))</f>
        <v>0.154951374321846</v>
      </c>
      <c r="AK1040" s="61">
        <f>IF(AND($G1040="正式版",$H1040="中西医诊所"),IFERROR(Y1040/同类汇总数据!J$3,0),IF(AND($G1040="正式版",$H1040="中医诊所"),IFERROR(Y1040/同类汇总数据!J$4,0),IF(AND($G1040="正式版",$H1040="口腔诊所"),IFERROR(Y1040/同类汇总数据!J$5,0),IF(AND($G1040="检查版",$H1040="中西医诊所"),IFERROR(Y1040/同类汇总数据!J$6,0),IF(AND($G1040="检查版",$H1040="中医诊所"),IFERROR(Y1040/同类汇总数据!J$7,0),IF(AND($G1040="检查版",$H1040="口腔诊所"),IFERROR(Y1040/同类汇总数据!J$8,0),IF(AND($G1040="互联网版",$H1040="中西医诊所"),IFERROR(Y1040/同类汇总数据!J$9,0),IF(AND($G1040="互联网版",$H1040="中医诊所"),IFERROR(Y1040/同类汇总数据!J$10,0),IF(AND($G1040="互联网版",$H1040="口腔诊所"),IFERROR(Y1040/同类汇总数据!J$11,0))))))))))</f>
        <v>0.147006809706487</v>
      </c>
      <c r="AL1040" s="62" t="str">
        <f ca="1" t="shared" si="297"/>
        <v>-</v>
      </c>
      <c r="AM1040" s="62" t="str">
        <f t="shared" si="298"/>
        <v>低于同行50%</v>
      </c>
      <c r="AN1040" s="5" t="str">
        <f t="shared" si="299"/>
        <v>低于同行50%</v>
      </c>
      <c r="AO1040" s="63">
        <f t="shared" si="301"/>
        <v>46103.7205149537</v>
      </c>
      <c r="AP1040" s="5" t="str">
        <f t="shared" si="302"/>
        <v/>
      </c>
      <c r="AQ1040" s="60">
        <v>45682.4117284606</v>
      </c>
    </row>
    <row r="1041" ht="17" spans="1:43">
      <c r="A1041" s="5">
        <f t="shared" si="300"/>
        <v>1038</v>
      </c>
      <c r="B1041" s="55" t="str">
        <f t="shared" si="294"/>
        <v>连续三月交易上升</v>
      </c>
      <c r="C1041" s="2" t="str">
        <f t="shared" si="295"/>
        <v/>
      </c>
      <c r="D1041" s="56" t="str">
        <f t="shared" si="296"/>
        <v>-</v>
      </c>
      <c r="E1041" s="84" t="s">
        <v>2764</v>
      </c>
      <c r="F1041" s="58">
        <v>45694.8270085764</v>
      </c>
      <c r="G1041" s="59" t="s">
        <v>38</v>
      </c>
      <c r="H1041" s="59" t="s">
        <v>63</v>
      </c>
      <c r="I1041" s="59" t="s">
        <v>40</v>
      </c>
      <c r="J1041" s="59" t="s">
        <v>85</v>
      </c>
      <c r="K1041" s="59" t="s">
        <v>2765</v>
      </c>
      <c r="L1041" s="59"/>
      <c r="M1041" s="60">
        <v>46104.3652083333</v>
      </c>
      <c r="N1041" s="60">
        <v>46103.5551287732</v>
      </c>
      <c r="O1041" s="60">
        <v>46103.5541900694</v>
      </c>
      <c r="P1041" s="60">
        <v>46037.5836659491</v>
      </c>
      <c r="Q1041" s="60">
        <v>46103.5551696065</v>
      </c>
      <c r="R1041" s="59">
        <v>143100</v>
      </c>
      <c r="S1041" s="59">
        <v>336784</v>
      </c>
      <c r="T1041" s="59">
        <v>710155.92</v>
      </c>
      <c r="U1041" s="59">
        <v>654631.92</v>
      </c>
      <c r="V1041" s="59">
        <v>32</v>
      </c>
      <c r="W1041" s="59">
        <v>107</v>
      </c>
      <c r="X1041" s="59">
        <v>227</v>
      </c>
      <c r="Y1041" s="59">
        <v>206</v>
      </c>
      <c r="Z1041" s="85" t="s">
        <v>2766</v>
      </c>
      <c r="AA1041" s="59">
        <v>1.8606734862</v>
      </c>
      <c r="AB1041" s="59">
        <v>-0.5394791956</v>
      </c>
      <c r="AC1041" s="59">
        <v>-0.2376306169</v>
      </c>
      <c r="AD1041" s="61">
        <f>IF(AND($G1041="正式版",$H1041="中西医诊所"),IFERROR(R1041/同类汇总数据!C$3,0),IF(AND($G1041="正式版",$H1041="中医诊所"),IFERROR(R1041/同类汇总数据!C$4,0),IF(AND($G1041="正式版",$H1041="口腔诊所"),IFERROR(R1041/同类汇总数据!C$5,0),IF(AND($G1041="检查版",$H1041="中西医诊所"),IFERROR(R1041/同类汇总数据!C$6,0),IF(AND($G1041="检查版",$H1041="中医诊所"),IFERROR(R1041/同类汇总数据!C$7,0),IF(AND($G1041="检查版",$H1041="口腔诊所"),IFERROR(R1041/同类汇总数据!C$8,0),IF(AND($G1041="互联网版",$H1041="中西医诊所"),IFERROR(R1041/同类汇总数据!C$9,0),IF(AND($G1041="互联网版",$H1041="中医诊所"),IFERROR(R1041/同类汇总数据!C$10,0),IF(AND($G1041="互联网版",$H1041="口腔诊所"),IFERROR(R1041/同类汇总数据!C$11,0))))))))))</f>
        <v>14.3135153934414</v>
      </c>
      <c r="AE1041" s="61">
        <f>IF(AND($G1041="正式版",$H1041="中西医诊所"),IFERROR(S1041/同类汇总数据!D$3,0),IF(AND($G1041="正式版",$H1041="中医诊所"),IFERROR(S1041/同类汇总数据!D$4,0),IF(AND($G1041="正式版",$H1041="口腔诊所"),IFERROR(S1041/同类汇总数据!D$5,0),IF(AND($G1041="检查版",$H1041="中西医诊所"),IFERROR(S1041/同类汇总数据!D$6,0),IF(AND($G1041="检查版",$H1041="中医诊所"),IFERROR(S1041/同类汇总数据!D$7,0),IF(AND($G1041="检查版",$H1041="口腔诊所"),IFERROR(S1041/同类汇总数据!D$8,0),IF(AND($G1041="互联网版",$H1041="中西医诊所"),IFERROR(S1041/同类汇总数据!D$9,0),IF(AND($G1041="互联网版",$H1041="中医诊所"),IFERROR(S1041/同类汇总数据!D$10,0),IF(AND($G1041="互联网版",$H1041="口腔诊所"),IFERROR(S1041/同类汇总数据!D$11,0))))))))))</f>
        <v>7.75449296733618</v>
      </c>
      <c r="AF1041" s="61">
        <f>IF(AND($G1041="正式版",$H1041="中西医诊所"),IFERROR(T1041/同类汇总数据!E$3,0),IF(AND($G1041="正式版",$H1041="中医诊所"),IFERROR(T1041/同类汇总数据!E$4,0),IF(AND($G1041="正式版",$H1041="口腔诊所"),IFERROR(T1041/同类汇总数据!E$5,0),IF(AND($G1041="检查版",$H1041="中西医诊所"),IFERROR(T1041/同类汇总数据!E$6,0),IF(AND($G1041="检查版",$H1041="中医诊所"),IFERROR(T1041/同类汇总数据!E$7,0),IF(AND($G1041="检查版",$H1041="口腔诊所"),IFERROR(T1041/同类汇总数据!E$8,0),IF(AND($G1041="互联网版",$H1041="中西医诊所"),IFERROR(T1041/同类汇总数据!E$9,0),IF(AND($G1041="互联网版",$H1041="中医诊所"),IFERROR(T1041/同类汇总数据!E$10,0),IF(AND($G1041="互联网版",$H1041="口腔诊所"),IFERROR(T1041/同类汇总数据!E$11,0))))))))))</f>
        <v>6.40547835014487</v>
      </c>
      <c r="AG1041" s="61">
        <f>IF(AND($G1041="正式版",$H1041="中西医诊所"),IFERROR(U1041/同类汇总数据!F$3,0),IF(AND($G1041="正式版",$H1041="中医诊所"),IFERROR(U1041/同类汇总数据!F$4,0),IF(AND($G1041="正式版",$H1041="口腔诊所"),IFERROR(U1041/同类汇总数据!F$5,0),IF(AND($G1041="检查版",$H1041="中西医诊所"),IFERROR(U1041/同类汇总数据!F$6,0),IF(AND($G1041="检查版",$H1041="中医诊所"),IFERROR(U1041/同类汇总数据!F$7,0),IF(AND($G1041="检查版",$H1041="口腔诊所"),IFERROR(U1041/同类汇总数据!F$8,0),IF(AND($G1041="互联网版",$H1041="中西医诊所"),IFERROR(U1041/同类汇总数据!F$9,0),IF(AND($G1041="互联网版",$H1041="中医诊所"),IFERROR(U1041/同类汇总数据!F$10,0),IF(AND($G1041="互联网版",$H1041="口腔诊所"),IFERROR(U1041/同类汇总数据!F$11,0))))))))))</f>
        <v>6.55300350557457</v>
      </c>
      <c r="AH1041" s="61">
        <f>IF(AND($G1041="正式版",$H1041="中西医诊所"),IFERROR(V1041/同类汇总数据!G$3,0),IF(AND($G1041="正式版",$H1041="中医诊所"),IFERROR(V1041/同类汇总数据!G$4,0),IF(AND($G1041="正式版",$H1041="口腔诊所"),IFERROR(V1041/同类汇总数据!G$5,0),IF(AND($G1041="检查版",$H1041="中西医诊所"),IFERROR(V1041/同类汇总数据!G$6,0),IF(AND($G1041="检查版",$H1041="中医诊所"),IFERROR(V1041/同类汇总数据!G$7,0),IF(AND($G1041="检查版",$H1041="口腔诊所"),IFERROR(V1041/同类汇总数据!G$8,0),IF(AND($G1041="互联网版",$H1041="中西医诊所"),IFERROR(V1041/同类汇总数据!G$9,0),IF(AND($G1041="互联网版",$H1041="中医诊所"),IFERROR(V1041/同类汇总数据!G$10,0),IF(AND($G1041="互联网版",$H1041="口腔诊所"),IFERROR(V1041/同类汇总数据!G$11,0))))))))))</f>
        <v>2.37805059302637</v>
      </c>
      <c r="AI1041" s="61">
        <f>IF(AND($G1041="正式版",$H1041="中西医诊所"),IFERROR(W1041/同类汇总数据!H$3,0),IF(AND($G1041="正式版",$H1041="中医诊所"),IFERROR(W1041/同类汇总数据!H$4,0),IF(AND($G1041="正式版",$H1041="口腔诊所"),IFERROR(W1041/同类汇总数据!H$5,0),IF(AND($G1041="检查版",$H1041="中西医诊所"),IFERROR(W1041/同类汇总数据!H$6,0),IF(AND($G1041="检查版",$H1041="中医诊所"),IFERROR(W1041/同类汇总数据!H$7,0),IF(AND($G1041="检查版",$H1041="口腔诊所"),IFERROR(W1041/同类汇总数据!H$8,0),IF(AND($G1041="互联网版",$H1041="中西医诊所"),IFERROR(W1041/同类汇总数据!H$9,0),IF(AND($G1041="互联网版",$H1041="中医诊所"),IFERROR(W1041/同类汇总数据!H$10,0),IF(AND($G1041="互联网版",$H1041="口腔诊所"),IFERROR(W1041/同类汇总数据!H$11,0))))))))))</f>
        <v>1.88425729445306</v>
      </c>
      <c r="AJ1041" s="61">
        <f>IF(AND($G1041="正式版",$H1041="中西医诊所"),IFERROR(X1041/同类汇总数据!I$3,0),IF(AND($G1041="正式版",$H1041="中医诊所"),IFERROR(X1041/同类汇总数据!I$4,0),IF(AND($G1041="正式版",$H1041="口腔诊所"),IFERROR(X1041/同类汇总数据!I$5,0),IF(AND($G1041="检查版",$H1041="中西医诊所"),IFERROR(X1041/同类汇总数据!I$6,0),IF(AND($G1041="检查版",$H1041="中医诊所"),IFERROR(X1041/同类汇总数据!I$7,0),IF(AND($G1041="检查版",$H1041="口腔诊所"),IFERROR(X1041/同类汇总数据!I$8,0),IF(AND($G1041="互联网版",$H1041="中西医诊所"),IFERROR(X1041/同类汇总数据!I$9,0),IF(AND($G1041="互联网版",$H1041="中医诊所"),IFERROR(X1041/同类汇总数据!I$10,0),IF(AND($G1041="互联网版",$H1041="口腔诊所"),IFERROR(X1041/同类汇总数据!I$11,0))))))))))</f>
        <v>1.53855017062996</v>
      </c>
      <c r="AK1041" s="61">
        <f>IF(AND($G1041="正式版",$H1041="中西医诊所"),IFERROR(Y1041/同类汇总数据!J$3,0),IF(AND($G1041="正式版",$H1041="中医诊所"),IFERROR(Y1041/同类汇总数据!J$4,0),IF(AND($G1041="正式版",$H1041="口腔诊所"),IFERROR(Y1041/同类汇总数据!J$5,0),IF(AND($G1041="检查版",$H1041="中西医诊所"),IFERROR(Y1041/同类汇总数据!J$6,0),IF(AND($G1041="检查版",$H1041="中医诊所"),IFERROR(Y1041/同类汇总数据!J$7,0),IF(AND($G1041="检查版",$H1041="口腔诊所"),IFERROR(Y1041/同类汇总数据!J$8,0),IF(AND($G1041="互联网版",$H1041="中西医诊所"),IFERROR(Y1041/同类汇总数据!J$9,0),IF(AND($G1041="互联网版",$H1041="中医诊所"),IFERROR(Y1041/同类汇总数据!J$10,0),IF(AND($G1041="互联网版",$H1041="口腔诊所"),IFERROR(Y1041/同类汇总数据!J$11,0))))))))))</f>
        <v>1.55112189032062</v>
      </c>
      <c r="AL1041" s="62" t="str">
        <f ca="1" t="shared" si="297"/>
        <v>-</v>
      </c>
      <c r="AM1041" s="62" t="str">
        <f t="shared" si="298"/>
        <v>高于同行100%</v>
      </c>
      <c r="AN1041" s="5" t="str">
        <f t="shared" si="299"/>
        <v>高于同行150%</v>
      </c>
      <c r="AO1041" s="63">
        <f t="shared" si="301"/>
        <v>46104.3652083333</v>
      </c>
      <c r="AP1041" s="5" t="str">
        <f t="shared" si="302"/>
        <v/>
      </c>
      <c r="AQ1041" s="60">
        <v>45694.4646818866</v>
      </c>
    </row>
    <row r="1042" ht="17" spans="1:43">
      <c r="A1042" s="5">
        <f t="shared" si="300"/>
        <v>1039</v>
      </c>
      <c r="B1042" s="55" t="str">
        <f t="shared" si="294"/>
        <v>连续三月交易上升</v>
      </c>
      <c r="C1042" s="2" t="str">
        <f t="shared" si="295"/>
        <v/>
      </c>
      <c r="D1042" s="56" t="str">
        <f t="shared" si="296"/>
        <v>-</v>
      </c>
      <c r="E1042" s="84" t="s">
        <v>2767</v>
      </c>
      <c r="F1042" s="58">
        <v>45694.8291850694</v>
      </c>
      <c r="G1042" s="59" t="s">
        <v>38</v>
      </c>
      <c r="H1042" s="59" t="s">
        <v>63</v>
      </c>
      <c r="I1042" s="59" t="s">
        <v>40</v>
      </c>
      <c r="J1042" s="59" t="s">
        <v>53</v>
      </c>
      <c r="K1042" s="59" t="s">
        <v>2768</v>
      </c>
      <c r="L1042" s="59"/>
      <c r="M1042" s="60">
        <v>46103.4616087963</v>
      </c>
      <c r="N1042" s="60">
        <v>46103.6447842014</v>
      </c>
      <c r="O1042" s="60">
        <v>46103.6442960069</v>
      </c>
      <c r="P1042" s="60">
        <v>45892.4529988773</v>
      </c>
      <c r="Q1042" s="60">
        <v>45913.4297736343</v>
      </c>
      <c r="R1042" s="59">
        <v>9504.4</v>
      </c>
      <c r="S1042" s="59">
        <v>36619.17</v>
      </c>
      <c r="T1042" s="59">
        <v>73514.75</v>
      </c>
      <c r="U1042" s="59">
        <v>72314.5</v>
      </c>
      <c r="V1042" s="59">
        <v>9</v>
      </c>
      <c r="W1042" s="59">
        <v>46</v>
      </c>
      <c r="X1042" s="59">
        <v>112</v>
      </c>
      <c r="Y1042" s="59">
        <v>107</v>
      </c>
      <c r="Z1042" s="59">
        <v>881.8841463415</v>
      </c>
      <c r="AA1042" s="59">
        <v>0.7162985977</v>
      </c>
      <c r="AB1042" s="59">
        <v>0.3712650511</v>
      </c>
      <c r="AC1042" s="59">
        <v>-0.1506219894</v>
      </c>
      <c r="AD1042" s="61">
        <f>IF(AND($G1042="正式版",$H1042="中西医诊所"),IFERROR(R1042/同类汇总数据!C$3,0),IF(AND($G1042="正式版",$H1042="中医诊所"),IFERROR(R1042/同类汇总数据!C$4,0),IF(AND($G1042="正式版",$H1042="口腔诊所"),IFERROR(R1042/同类汇总数据!C$5,0),IF(AND($G1042="检查版",$H1042="中西医诊所"),IFERROR(R1042/同类汇总数据!C$6,0),IF(AND($G1042="检查版",$H1042="中医诊所"),IFERROR(R1042/同类汇总数据!C$7,0),IF(AND($G1042="检查版",$H1042="口腔诊所"),IFERROR(R1042/同类汇总数据!C$8,0),IF(AND($G1042="互联网版",$H1042="中西医诊所"),IFERROR(R1042/同类汇总数据!C$9,0),IF(AND($G1042="互联网版",$H1042="中医诊所"),IFERROR(R1042/同类汇总数据!C$10,0),IF(AND($G1042="互联网版",$H1042="口腔诊所"),IFERROR(R1042/同类汇总数据!C$11,0))))))))))</f>
        <v>0.950673485013447</v>
      </c>
      <c r="AE1042" s="61">
        <f>IF(AND($G1042="正式版",$H1042="中西医诊所"),IFERROR(S1042/同类汇总数据!D$3,0),IF(AND($G1042="正式版",$H1042="中医诊所"),IFERROR(S1042/同类汇总数据!D$4,0),IF(AND($G1042="正式版",$H1042="口腔诊所"),IFERROR(S1042/同类汇总数据!D$5,0),IF(AND($G1042="检查版",$H1042="中西医诊所"),IFERROR(S1042/同类汇总数据!D$6,0),IF(AND($G1042="检查版",$H1042="中医诊所"),IFERROR(S1042/同类汇总数据!D$7,0),IF(AND($G1042="检查版",$H1042="口腔诊所"),IFERROR(S1042/同类汇总数据!D$8,0),IF(AND($G1042="互联网版",$H1042="中西医诊所"),IFERROR(S1042/同类汇总数据!D$9,0),IF(AND($G1042="互联网版",$H1042="中医诊所"),IFERROR(S1042/同类汇总数据!D$10,0),IF(AND($G1042="互联网版",$H1042="口腔诊所"),IFERROR(S1042/同类汇总数据!D$11,0))))))))))</f>
        <v>0.843160887199772</v>
      </c>
      <c r="AF1042" s="61">
        <f>IF(AND($G1042="正式版",$H1042="中西医诊所"),IFERROR(T1042/同类汇总数据!E$3,0),IF(AND($G1042="正式版",$H1042="中医诊所"),IFERROR(T1042/同类汇总数据!E$4,0),IF(AND($G1042="正式版",$H1042="口腔诊所"),IFERROR(T1042/同类汇总数据!E$5,0),IF(AND($G1042="检查版",$H1042="中西医诊所"),IFERROR(T1042/同类汇总数据!E$6,0),IF(AND($G1042="检查版",$H1042="中医诊所"),IFERROR(T1042/同类汇总数据!E$7,0),IF(AND($G1042="检查版",$H1042="口腔诊所"),IFERROR(T1042/同类汇总数据!E$8,0),IF(AND($G1042="互联网版",$H1042="中西医诊所"),IFERROR(T1042/同类汇总数据!E$9,0),IF(AND($G1042="互联网版",$H1042="中医诊所"),IFERROR(T1042/同类汇总数据!E$10,0),IF(AND($G1042="互联网版",$H1042="口腔诊所"),IFERROR(T1042/同类汇总数据!E$11,0))))))))))</f>
        <v>0.663089789551163</v>
      </c>
      <c r="AG1042" s="61">
        <f>IF(AND($G1042="正式版",$H1042="中西医诊所"),IFERROR(U1042/同类汇总数据!F$3,0),IF(AND($G1042="正式版",$H1042="中医诊所"),IFERROR(U1042/同类汇总数据!F$4,0),IF(AND($G1042="正式版",$H1042="口腔诊所"),IFERROR(U1042/同类汇总数据!F$5,0),IF(AND($G1042="检查版",$H1042="中西医诊所"),IFERROR(U1042/同类汇总数据!F$6,0),IF(AND($G1042="检查版",$H1042="中医诊所"),IFERROR(U1042/同类汇总数据!F$7,0),IF(AND($G1042="检查版",$H1042="口腔诊所"),IFERROR(U1042/同类汇总数据!F$8,0),IF(AND($G1042="互联网版",$H1042="中西医诊所"),IFERROR(U1042/同类汇总数据!F$9,0),IF(AND($G1042="互联网版",$H1042="中医诊所"),IFERROR(U1042/同类汇总数据!F$10,0),IF(AND($G1042="互联网版",$H1042="口腔诊所"),IFERROR(U1042/同类汇总数据!F$11,0))))))))))</f>
        <v>0.723883387788167</v>
      </c>
      <c r="AH1042" s="61">
        <f>IF(AND($G1042="正式版",$H1042="中西医诊所"),IFERROR(V1042/同类汇总数据!G$3,0),IF(AND($G1042="正式版",$H1042="中医诊所"),IFERROR(V1042/同类汇总数据!G$4,0),IF(AND($G1042="正式版",$H1042="口腔诊所"),IFERROR(V1042/同类汇总数据!G$5,0),IF(AND($G1042="检查版",$H1042="中西医诊所"),IFERROR(V1042/同类汇总数据!G$6,0),IF(AND($G1042="检查版",$H1042="中医诊所"),IFERROR(V1042/同类汇总数据!G$7,0),IF(AND($G1042="检查版",$H1042="口腔诊所"),IFERROR(V1042/同类汇总数据!G$8,0),IF(AND($G1042="互联网版",$H1042="中西医诊所"),IFERROR(V1042/同类汇总数据!G$9,0),IF(AND($G1042="互联网版",$H1042="中医诊所"),IFERROR(V1042/同类汇总数据!G$10,0),IF(AND($G1042="互联网版",$H1042="口腔诊所"),IFERROR(V1042/同类汇总数据!G$11,0))))))))))</f>
        <v>0.668826729288666</v>
      </c>
      <c r="AI1042" s="61">
        <f>IF(AND($G1042="正式版",$H1042="中西医诊所"),IFERROR(W1042/同类汇总数据!H$3,0),IF(AND($G1042="正式版",$H1042="中医诊所"),IFERROR(W1042/同类汇总数据!H$4,0),IF(AND($G1042="正式版",$H1042="口腔诊所"),IFERROR(W1042/同类汇总数据!H$5,0),IF(AND($G1042="检查版",$H1042="中西医诊所"),IFERROR(W1042/同类汇总数据!H$6,0),IF(AND($G1042="检查版",$H1042="中医诊所"),IFERROR(W1042/同类汇总数据!H$7,0),IF(AND($G1042="检查版",$H1042="口腔诊所"),IFERROR(W1042/同类汇总数据!H$8,0),IF(AND($G1042="互联网版",$H1042="中西医诊所"),IFERROR(W1042/同类汇总数据!H$9,0),IF(AND($G1042="互联网版",$H1042="中医诊所"),IFERROR(W1042/同类汇总数据!H$10,0),IF(AND($G1042="互联网版",$H1042="口腔诊所"),IFERROR(W1042/同类汇总数据!H$11,0))))))))))</f>
        <v>0.810054537802252</v>
      </c>
      <c r="AJ1042" s="61">
        <f>IF(AND($G1042="正式版",$H1042="中西医诊所"),IFERROR(X1042/同类汇总数据!I$3,0),IF(AND($G1042="正式版",$H1042="中医诊所"),IFERROR(X1042/同类汇总数据!I$4,0),IF(AND($G1042="正式版",$H1042="口腔诊所"),IFERROR(X1042/同类汇总数据!I$5,0),IF(AND($G1042="检查版",$H1042="中西医诊所"),IFERROR(X1042/同类汇总数据!I$6,0),IF(AND($G1042="检查版",$H1042="中医诊所"),IFERROR(X1042/同类汇总数据!I$7,0),IF(AND($G1042="检查版",$H1042="口腔诊所"),IFERROR(X1042/同类汇总数据!I$8,0),IF(AND($G1042="互联网版",$H1042="中西医诊所"),IFERROR(X1042/同类汇总数据!I$9,0),IF(AND($G1042="互联网版",$H1042="中医诊所"),IFERROR(X1042/同类汇总数据!I$10,0),IF(AND($G1042="互联网版",$H1042="口腔诊所"),IFERROR(X1042/同类汇总数据!I$11,0))))))))))</f>
        <v>0.759108454231521</v>
      </c>
      <c r="AK1042" s="61">
        <f>IF(AND($G1042="正式版",$H1042="中西医诊所"),IFERROR(Y1042/同类汇总数据!J$3,0),IF(AND($G1042="正式版",$H1042="中医诊所"),IFERROR(Y1042/同类汇总数据!J$4,0),IF(AND($G1042="正式版",$H1042="口腔诊所"),IFERROR(Y1042/同类汇总数据!J$5,0),IF(AND($G1042="检查版",$H1042="中西医诊所"),IFERROR(Y1042/同类汇总数据!J$6,0),IF(AND($G1042="检查版",$H1042="中医诊所"),IFERROR(Y1042/同类汇总数据!J$7,0),IF(AND($G1042="检查版",$H1042="口腔诊所"),IFERROR(Y1042/同类汇总数据!J$8,0),IF(AND($G1042="互联网版",$H1042="中西医诊所"),IFERROR(Y1042/同类汇总数据!J$9,0),IF(AND($G1042="互联网版",$H1042="中医诊所"),IFERROR(Y1042/同类汇总数据!J$10,0),IF(AND($G1042="互联网版",$H1042="口腔诊所"),IFERROR(Y1042/同类汇总数据!J$11,0))))))))))</f>
        <v>0.805679816817023</v>
      </c>
      <c r="AL1042" s="62" t="str">
        <f ca="1" t="shared" si="297"/>
        <v>-</v>
      </c>
      <c r="AM1042" s="62" t="str">
        <f t="shared" si="298"/>
        <v/>
      </c>
      <c r="AN1042" s="5" t="str">
        <f t="shared" si="299"/>
        <v/>
      </c>
      <c r="AO1042" s="63">
        <f t="shared" si="301"/>
        <v>46103.6447842014</v>
      </c>
      <c r="AP1042" s="5" t="str">
        <f t="shared" si="302"/>
        <v/>
      </c>
      <c r="AQ1042" s="60">
        <v>45694.5752610995</v>
      </c>
    </row>
    <row r="1043" ht="17" spans="1:43">
      <c r="A1043" s="5">
        <f t="shared" si="300"/>
        <v>1040</v>
      </c>
      <c r="B1043" s="55" t="str">
        <f t="shared" si="294"/>
        <v>连续三月交易上升</v>
      </c>
      <c r="C1043" s="2" t="str">
        <f t="shared" si="295"/>
        <v/>
      </c>
      <c r="D1043" s="56" t="str">
        <f t="shared" si="296"/>
        <v>-</v>
      </c>
      <c r="E1043" s="84" t="s">
        <v>2769</v>
      </c>
      <c r="F1043" s="58">
        <v>45695.7551502083</v>
      </c>
      <c r="G1043" s="59" t="s">
        <v>38</v>
      </c>
      <c r="H1043" s="59" t="s">
        <v>63</v>
      </c>
      <c r="I1043" s="59" t="s">
        <v>40</v>
      </c>
      <c r="J1043" s="59" t="s">
        <v>486</v>
      </c>
      <c r="K1043" s="59" t="s">
        <v>2770</v>
      </c>
      <c r="L1043" s="59"/>
      <c r="M1043" s="60">
        <v>46103.3716435185</v>
      </c>
      <c r="N1043" s="60">
        <v>46103.5625564931</v>
      </c>
      <c r="O1043" s="60">
        <v>46103.4970480903</v>
      </c>
      <c r="P1043" s="60">
        <v>45867.5844490046</v>
      </c>
      <c r="Q1043" s="60">
        <v>46103.4980739583</v>
      </c>
      <c r="R1043" s="59">
        <v>10203</v>
      </c>
      <c r="S1043" s="59">
        <v>28276</v>
      </c>
      <c r="T1043" s="59">
        <v>47464</v>
      </c>
      <c r="U1043" s="59">
        <v>43695</v>
      </c>
      <c r="V1043" s="59">
        <v>6</v>
      </c>
      <c r="W1043" s="59">
        <v>39</v>
      </c>
      <c r="X1043" s="59">
        <v>77</v>
      </c>
      <c r="Y1043" s="59">
        <v>73</v>
      </c>
      <c r="Z1043" s="59">
        <v>740.593220339</v>
      </c>
      <c r="AA1043" s="59">
        <v>2.0588489831</v>
      </c>
      <c r="AB1043" s="59">
        <v>-0.0703942076</v>
      </c>
      <c r="AC1043" s="59">
        <v>-0.622417983</v>
      </c>
      <c r="AD1043" s="61">
        <f>IF(AND($G1043="正式版",$H1043="中西医诊所"),IFERROR(R1043/同类汇总数据!C$3,0),IF(AND($G1043="正式版",$H1043="中医诊所"),IFERROR(R1043/同类汇总数据!C$4,0),IF(AND($G1043="正式版",$H1043="口腔诊所"),IFERROR(R1043/同类汇总数据!C$5,0),IF(AND($G1043="检查版",$H1043="中西医诊所"),IFERROR(R1043/同类汇总数据!C$6,0),IF(AND($G1043="检查版",$H1043="中医诊所"),IFERROR(R1043/同类汇总数据!C$7,0),IF(AND($G1043="检查版",$H1043="口腔诊所"),IFERROR(R1043/同类汇总数据!C$8,0),IF(AND($G1043="互联网版",$H1043="中西医诊所"),IFERROR(R1043/同类汇总数据!C$9,0),IF(AND($G1043="互联网版",$H1043="中医诊所"),IFERROR(R1043/同类汇总数据!C$10,0),IF(AND($G1043="互联网版",$H1043="口腔诊所"),IFERROR(R1043/同类汇总数据!C$11,0))))))))))</f>
        <v>1.02055064681539</v>
      </c>
      <c r="AE1043" s="61">
        <f>IF(AND($G1043="正式版",$H1043="中西医诊所"),IFERROR(S1043/同类汇总数据!D$3,0),IF(AND($G1043="正式版",$H1043="中医诊所"),IFERROR(S1043/同类汇总数据!D$4,0),IF(AND($G1043="正式版",$H1043="口腔诊所"),IFERROR(S1043/同类汇总数据!D$5,0),IF(AND($G1043="检查版",$H1043="中西医诊所"),IFERROR(S1043/同类汇总数据!D$6,0),IF(AND($G1043="检查版",$H1043="中医诊所"),IFERROR(S1043/同类汇总数据!D$7,0),IF(AND($G1043="检查版",$H1043="口腔诊所"),IFERROR(S1043/同类汇总数据!D$8,0),IF(AND($G1043="互联网版",$H1043="中西医诊所"),IFERROR(S1043/同类汇总数据!D$9,0),IF(AND($G1043="互联网版",$H1043="中医诊所"),IFERROR(S1043/同类汇总数据!D$10,0),IF(AND($G1043="互联网版",$H1043="口腔诊所"),IFERROR(S1043/同类汇总数据!D$11,0))))))))))</f>
        <v>0.6510583731543</v>
      </c>
      <c r="AF1043" s="61">
        <f>IF(AND($G1043="正式版",$H1043="中西医诊所"),IFERROR(T1043/同类汇总数据!E$3,0),IF(AND($G1043="正式版",$H1043="中医诊所"),IFERROR(T1043/同类汇总数据!E$4,0),IF(AND($G1043="正式版",$H1043="口腔诊所"),IFERROR(T1043/同类汇总数据!E$5,0),IF(AND($G1043="检查版",$H1043="中西医诊所"),IFERROR(T1043/同类汇总数据!E$6,0),IF(AND($G1043="检查版",$H1043="中医诊所"),IFERROR(T1043/同类汇总数据!E$7,0),IF(AND($G1043="检查版",$H1043="口腔诊所"),IFERROR(T1043/同类汇总数据!E$8,0),IF(AND($G1043="互联网版",$H1043="中西医诊所"),IFERROR(T1043/同类汇总数据!E$9,0),IF(AND($G1043="互联网版",$H1043="中医诊所"),IFERROR(T1043/同类汇总数据!E$10,0),IF(AND($G1043="互联网版",$H1043="口腔诊所"),IFERROR(T1043/同类汇总数据!E$11,0))))))))))</f>
        <v>0.428116721763407</v>
      </c>
      <c r="AG1043" s="61">
        <f>IF(AND($G1043="正式版",$H1043="中西医诊所"),IFERROR(U1043/同类汇总数据!F$3,0),IF(AND($G1043="正式版",$H1043="中医诊所"),IFERROR(U1043/同类汇总数据!F$4,0),IF(AND($G1043="正式版",$H1043="口腔诊所"),IFERROR(U1043/同类汇总数据!F$5,0),IF(AND($G1043="检查版",$H1043="中西医诊所"),IFERROR(U1043/同类汇总数据!F$6,0),IF(AND($G1043="检查版",$H1043="中医诊所"),IFERROR(U1043/同类汇总数据!F$7,0),IF(AND($G1043="检查版",$H1043="口腔诊所"),IFERROR(U1043/同类汇总数据!F$8,0),IF(AND($G1043="互联网版",$H1043="中西医诊所"),IFERROR(U1043/同类汇总数据!F$9,0),IF(AND($G1043="互联网版",$H1043="中医诊所"),IFERROR(U1043/同类汇总数据!F$10,0),IF(AND($G1043="互联网版",$H1043="口腔诊所"),IFERROR(U1043/同类汇总数据!F$11,0))))))))))</f>
        <v>0.437396160236245</v>
      </c>
      <c r="AH1043" s="61">
        <f>IF(AND($G1043="正式版",$H1043="中西医诊所"),IFERROR(V1043/同类汇总数据!G$3,0),IF(AND($G1043="正式版",$H1043="中医诊所"),IFERROR(V1043/同类汇总数据!G$4,0),IF(AND($G1043="正式版",$H1043="口腔诊所"),IFERROR(V1043/同类汇总数据!G$5,0),IF(AND($G1043="检查版",$H1043="中西医诊所"),IFERROR(V1043/同类汇总数据!G$6,0),IF(AND($G1043="检查版",$H1043="中医诊所"),IFERROR(V1043/同类汇总数据!G$7,0),IF(AND($G1043="检查版",$H1043="口腔诊所"),IFERROR(V1043/同类汇总数据!G$8,0),IF(AND($G1043="互联网版",$H1043="中西医诊所"),IFERROR(V1043/同类汇总数据!G$9,0),IF(AND($G1043="互联网版",$H1043="中医诊所"),IFERROR(V1043/同类汇总数据!G$10,0),IF(AND($G1043="互联网版",$H1043="口腔诊所"),IFERROR(V1043/同类汇总数据!G$11,0))))))))))</f>
        <v>0.445884486192444</v>
      </c>
      <c r="AI1043" s="61">
        <f>IF(AND($G1043="正式版",$H1043="中西医诊所"),IFERROR(W1043/同类汇总数据!H$3,0),IF(AND($G1043="正式版",$H1043="中医诊所"),IFERROR(W1043/同类汇总数据!H$4,0),IF(AND($G1043="正式版",$H1043="口腔诊所"),IFERROR(W1043/同类汇总数据!H$5,0),IF(AND($G1043="检查版",$H1043="中西医诊所"),IFERROR(W1043/同类汇总数据!H$6,0),IF(AND($G1043="检查版",$H1043="中医诊所"),IFERROR(W1043/同类汇总数据!H$7,0),IF(AND($G1043="检查版",$H1043="口腔诊所"),IFERROR(W1043/同类汇总数据!H$8,0),IF(AND($G1043="互联网版",$H1043="中西医诊所"),IFERROR(W1043/同类汇总数据!H$9,0),IF(AND($G1043="互联网版",$H1043="中医诊所"),IFERROR(W1043/同类汇总数据!H$10,0),IF(AND($G1043="互联网版",$H1043="口腔诊所"),IFERROR(W1043/同类汇总数据!H$11,0))))))))))</f>
        <v>0.686785369006257</v>
      </c>
      <c r="AJ1043" s="61">
        <f>IF(AND($G1043="正式版",$H1043="中西医诊所"),IFERROR(X1043/同类汇总数据!I$3,0),IF(AND($G1043="正式版",$H1043="中医诊所"),IFERROR(X1043/同类汇总数据!I$4,0),IF(AND($G1043="正式版",$H1043="口腔诊所"),IFERROR(X1043/同类汇总数据!I$5,0),IF(AND($G1043="检查版",$H1043="中西医诊所"),IFERROR(X1043/同类汇总数据!I$6,0),IF(AND($G1043="检查版",$H1043="中医诊所"),IFERROR(X1043/同类汇总数据!I$7,0),IF(AND($G1043="检查版",$H1043="口腔诊所"),IFERROR(X1043/同类汇总数据!I$8,0),IF(AND($G1043="互联网版",$H1043="中西医诊所"),IFERROR(X1043/同类汇总数据!I$9,0),IF(AND($G1043="互联网版",$H1043="中医诊所"),IFERROR(X1043/同类汇总数据!I$10,0),IF(AND($G1043="互联网版",$H1043="口腔诊所"),IFERROR(X1043/同类汇总数据!I$11,0))))))))))</f>
        <v>0.521887062284171</v>
      </c>
      <c r="AK1043" s="61">
        <f>IF(AND($G1043="正式版",$H1043="中西医诊所"),IFERROR(Y1043/同类汇总数据!J$3,0),IF(AND($G1043="正式版",$H1043="中医诊所"),IFERROR(Y1043/同类汇总数据!J$4,0),IF(AND($G1043="正式版",$H1043="口腔诊所"),IFERROR(Y1043/同类汇总数据!J$5,0),IF(AND($G1043="检查版",$H1043="中西医诊所"),IFERROR(Y1043/同类汇总数据!J$6,0),IF(AND($G1043="检查版",$H1043="中医诊所"),IFERROR(Y1043/同类汇总数据!J$7,0),IF(AND($G1043="检查版",$H1043="口腔诊所"),IFERROR(Y1043/同类汇总数据!J$8,0),IF(AND($G1043="互联网版",$H1043="中西医诊所"),IFERROR(Y1043/同类汇总数据!J$9,0),IF(AND($G1043="互联网版",$H1043="中医诊所"),IFERROR(Y1043/同类汇总数据!J$10,0),IF(AND($G1043="互联网版",$H1043="口腔诊所"),IFERROR(Y1043/同类汇总数据!J$11,0))))))))))</f>
        <v>0.549669407734978</v>
      </c>
      <c r="AL1043" s="62" t="str">
        <f ca="1" t="shared" si="297"/>
        <v>-</v>
      </c>
      <c r="AM1043" s="62" t="str">
        <f t="shared" si="298"/>
        <v/>
      </c>
      <c r="AN1043" s="5" t="str">
        <f t="shared" si="299"/>
        <v/>
      </c>
      <c r="AO1043" s="63">
        <f t="shared" si="301"/>
        <v>46103.5625564931</v>
      </c>
      <c r="AP1043" s="5" t="str">
        <f t="shared" si="302"/>
        <v/>
      </c>
      <c r="AQ1043" s="60">
        <v>45694.7812074421</v>
      </c>
    </row>
    <row r="1044" ht="17" spans="1:43">
      <c r="A1044" s="5">
        <f t="shared" si="300"/>
        <v>1041</v>
      </c>
      <c r="B1044" s="55" t="str">
        <f t="shared" si="294"/>
        <v>交易波动较大</v>
      </c>
      <c r="C1044" s="2" t="str">
        <f t="shared" si="295"/>
        <v/>
      </c>
      <c r="D1044" s="56" t="str">
        <f t="shared" si="296"/>
        <v>-</v>
      </c>
      <c r="E1044" s="84" t="s">
        <v>2771</v>
      </c>
      <c r="F1044" s="58">
        <v>45697.8366775347</v>
      </c>
      <c r="G1044" s="59" t="s">
        <v>38</v>
      </c>
      <c r="H1044" s="59" t="s">
        <v>66</v>
      </c>
      <c r="I1044" s="59" t="s">
        <v>40</v>
      </c>
      <c r="J1044" s="59" t="s">
        <v>520</v>
      </c>
      <c r="K1044" s="59" t="s">
        <v>2772</v>
      </c>
      <c r="L1044" s="59"/>
      <c r="M1044" s="60">
        <v>46103.4025694444</v>
      </c>
      <c r="N1044" s="60">
        <v>46103.7834974421</v>
      </c>
      <c r="O1044" s="60">
        <v>46103.7810364931</v>
      </c>
      <c r="P1044" s="60">
        <v>46092.7992470255</v>
      </c>
      <c r="Q1044" s="60">
        <v>46103.7835138542</v>
      </c>
      <c r="R1044" s="59">
        <v>2612.97</v>
      </c>
      <c r="S1044" s="59">
        <v>13837.01</v>
      </c>
      <c r="T1044" s="59">
        <v>40305.31</v>
      </c>
      <c r="U1044" s="59">
        <v>36438.54</v>
      </c>
      <c r="V1044" s="59">
        <v>85</v>
      </c>
      <c r="W1044" s="59">
        <v>435</v>
      </c>
      <c r="X1044" s="59">
        <v>1237</v>
      </c>
      <c r="Y1044" s="59">
        <v>1129</v>
      </c>
      <c r="Z1044" s="59">
        <v>48.8809421265</v>
      </c>
      <c r="AA1044" s="59">
        <v>0.0498211353</v>
      </c>
      <c r="AB1044" s="59">
        <v>-0.0080975621</v>
      </c>
      <c r="AC1044" s="59">
        <v>-0.0893262716</v>
      </c>
      <c r="AD1044" s="61">
        <f>IF(AND($G1044="正式版",$H1044="中西医诊所"),IFERROR(R1044/同类汇总数据!C$3,0),IF(AND($G1044="正式版",$H1044="中医诊所"),IFERROR(R1044/同类汇总数据!C$4,0),IF(AND($G1044="正式版",$H1044="口腔诊所"),IFERROR(R1044/同类汇总数据!C$5,0),IF(AND($G1044="检查版",$H1044="中西医诊所"),IFERROR(R1044/同类汇总数据!C$6,0),IF(AND($G1044="检查版",$H1044="中医诊所"),IFERROR(R1044/同类汇总数据!C$7,0),IF(AND($G1044="检查版",$H1044="口腔诊所"),IFERROR(R1044/同类汇总数据!C$8,0),IF(AND($G1044="互联网版",$H1044="中西医诊所"),IFERROR(R1044/同类汇总数据!C$9,0),IF(AND($G1044="互联网版",$H1044="中医诊所"),IFERROR(R1044/同类汇总数据!C$10,0),IF(AND($G1044="互联网版",$H1044="口腔诊所"),IFERROR(R1044/同类汇总数据!C$11,0))))))))))</f>
        <v>0.376128751287991</v>
      </c>
      <c r="AE1044" s="61">
        <f>IF(AND($G1044="正式版",$H1044="中西医诊所"),IFERROR(S1044/同类汇总数据!D$3,0),IF(AND($G1044="正式版",$H1044="中医诊所"),IFERROR(S1044/同类汇总数据!D$4,0),IF(AND($G1044="正式版",$H1044="口腔诊所"),IFERROR(S1044/同类汇总数据!D$5,0),IF(AND($G1044="检查版",$H1044="中西医诊所"),IFERROR(S1044/同类汇总数据!D$6,0),IF(AND($G1044="检查版",$H1044="中医诊所"),IFERROR(S1044/同类汇总数据!D$7,0),IF(AND($G1044="检查版",$H1044="口腔诊所"),IFERROR(S1044/同类汇总数据!D$8,0),IF(AND($G1044="互联网版",$H1044="中西医诊所"),IFERROR(S1044/同类汇总数据!D$9,0),IF(AND($G1044="互联网版",$H1044="中医诊所"),IFERROR(S1044/同类汇总数据!D$10,0),IF(AND($G1044="互联网版",$H1044="口腔诊所"),IFERROR(S1044/同类汇总数据!D$11,0))))))))))</f>
        <v>0.513351483169384</v>
      </c>
      <c r="AF1044" s="61">
        <f>IF(AND($G1044="正式版",$H1044="中西医诊所"),IFERROR(T1044/同类汇总数据!E$3,0),IF(AND($G1044="正式版",$H1044="中医诊所"),IFERROR(T1044/同类汇总数据!E$4,0),IF(AND($G1044="正式版",$H1044="口腔诊所"),IFERROR(T1044/同类汇总数据!E$5,0),IF(AND($G1044="检查版",$H1044="中西医诊所"),IFERROR(T1044/同类汇总数据!E$6,0),IF(AND($G1044="检查版",$H1044="中医诊所"),IFERROR(T1044/同类汇总数据!E$7,0),IF(AND($G1044="检查版",$H1044="口腔诊所"),IFERROR(T1044/同类汇总数据!E$8,0),IF(AND($G1044="互联网版",$H1044="中西医诊所"),IFERROR(T1044/同类汇总数据!E$9,0),IF(AND($G1044="互联网版",$H1044="中医诊所"),IFERROR(T1044/同类汇总数据!E$10,0),IF(AND($G1044="互联网版",$H1044="口腔诊所"),IFERROR(T1044/同类汇总数据!E$11,0))))))))))</f>
        <v>0.517898763674279</v>
      </c>
      <c r="AG1044" s="61">
        <f>IF(AND($G1044="正式版",$H1044="中西医诊所"),IFERROR(U1044/同类汇总数据!F$3,0),IF(AND($G1044="正式版",$H1044="中医诊所"),IFERROR(U1044/同类汇总数据!F$4,0),IF(AND($G1044="正式版",$H1044="口腔诊所"),IFERROR(U1044/同类汇总数据!F$5,0),IF(AND($G1044="检查版",$H1044="中西医诊所"),IFERROR(U1044/同类汇总数据!F$6,0),IF(AND($G1044="检查版",$H1044="中医诊所"),IFERROR(U1044/同类汇总数据!F$7,0),IF(AND($G1044="检查版",$H1044="口腔诊所"),IFERROR(U1044/同类汇总数据!F$8,0),IF(AND($G1044="互联网版",$H1044="中西医诊所"),IFERROR(U1044/同类汇总数据!F$9,0),IF(AND($G1044="互联网版",$H1044="中医诊所"),IFERROR(U1044/同类汇总数据!F$10,0),IF(AND($G1044="互联网版",$H1044="口腔诊所"),IFERROR(U1044/同类汇总数据!F$11,0))))))))))</f>
        <v>0.545593138264536</v>
      </c>
      <c r="AH1044" s="61">
        <f>IF(AND($G1044="正式版",$H1044="中西医诊所"),IFERROR(V1044/同类汇总数据!G$3,0),IF(AND($G1044="正式版",$H1044="中医诊所"),IFERROR(V1044/同类汇总数据!G$4,0),IF(AND($G1044="正式版",$H1044="口腔诊所"),IFERROR(V1044/同类汇总数据!G$5,0),IF(AND($G1044="检查版",$H1044="中西医诊所"),IFERROR(V1044/同类汇总数据!G$6,0),IF(AND($G1044="检查版",$H1044="中医诊所"),IFERROR(V1044/同类汇总数据!G$7,0),IF(AND($G1044="检查版",$H1044="口腔诊所"),IFERROR(V1044/同类汇总数据!G$8,0),IF(AND($G1044="互联网版",$H1044="中西医诊所"),IFERROR(V1044/同类汇总数据!G$9,0),IF(AND($G1044="互联网版",$H1044="中医诊所"),IFERROR(V1044/同类汇总数据!G$10,0),IF(AND($G1044="互联网版",$H1044="口腔诊所"),IFERROR(V1044/同类汇总数据!G$11,0))))))))))</f>
        <v>1.92009252587042</v>
      </c>
      <c r="AI1044" s="61">
        <f>IF(AND($G1044="正式版",$H1044="中西医诊所"),IFERROR(W1044/同类汇总数据!H$3,0),IF(AND($G1044="正式版",$H1044="中医诊所"),IFERROR(W1044/同类汇总数据!H$4,0),IF(AND($G1044="正式版",$H1044="口腔诊所"),IFERROR(W1044/同类汇总数据!H$5,0),IF(AND($G1044="检查版",$H1044="中西医诊所"),IFERROR(W1044/同类汇总数据!H$6,0),IF(AND($G1044="检查版",$H1044="中医诊所"),IFERROR(W1044/同类汇总数据!H$7,0),IF(AND($G1044="检查版",$H1044="口腔诊所"),IFERROR(W1044/同类汇总数据!H$8,0),IF(AND($G1044="互联网版",$H1044="中西医诊所"),IFERROR(W1044/同类汇总数据!H$9,0),IF(AND($G1044="互联网版",$H1044="中医诊所"),IFERROR(W1044/同类汇总数据!H$10,0),IF(AND($G1044="互联网版",$H1044="口腔诊所"),IFERROR(W1044/同类汇总数据!H$11,0))))))))))</f>
        <v>2.47211482888135</v>
      </c>
      <c r="AJ1044" s="61">
        <f>IF(AND($G1044="正式版",$H1044="中西医诊所"),IFERROR(X1044/同类汇总数据!I$3,0),IF(AND($G1044="正式版",$H1044="中医诊所"),IFERROR(X1044/同类汇总数据!I$4,0),IF(AND($G1044="正式版",$H1044="口腔诊所"),IFERROR(X1044/同类汇总数据!I$5,0),IF(AND($G1044="检查版",$H1044="中西医诊所"),IFERROR(X1044/同类汇总数据!I$6,0),IF(AND($G1044="检查版",$H1044="中医诊所"),IFERROR(X1044/同类汇总数据!I$7,0),IF(AND($G1044="检查版",$H1044="口腔诊所"),IFERROR(X1044/同类汇总数据!I$8,0),IF(AND($G1044="互联网版",$H1044="中西医诊所"),IFERROR(X1044/同类汇总数据!I$9,0),IF(AND($G1044="互联网版",$H1044="中医诊所"),IFERROR(X1044/同类汇总数据!I$10,0),IF(AND($G1044="互联网版",$H1044="口腔诊所"),IFERROR(X1044/同类汇总数据!I$11,0))))))))))</f>
        <v>2.39593562545154</v>
      </c>
      <c r="AK1044" s="61">
        <f>IF(AND($G1044="正式版",$H1044="中西医诊所"),IFERROR(Y1044/同类汇总数据!J$3,0),IF(AND($G1044="正式版",$H1044="中医诊所"),IFERROR(Y1044/同类汇总数据!J$4,0),IF(AND($G1044="正式版",$H1044="口腔诊所"),IFERROR(Y1044/同类汇总数据!J$5,0),IF(AND($G1044="检查版",$H1044="中西医诊所"),IFERROR(Y1044/同类汇总数据!J$6,0),IF(AND($G1044="检查版",$H1044="中医诊所"),IFERROR(Y1044/同类汇总数据!J$7,0),IF(AND($G1044="检查版",$H1044="口腔诊所"),IFERROR(Y1044/同类汇总数据!J$8,0),IF(AND($G1044="互联网版",$H1044="中西医诊所"),IFERROR(Y1044/同类汇总数据!J$9,0),IF(AND($G1044="互联网版",$H1044="中医诊所"),IFERROR(Y1044/同类汇总数据!J$10,0),IF(AND($G1044="互联网版",$H1044="口腔诊所"),IFERROR(Y1044/同类汇总数据!J$11,0))))))))))</f>
        <v>2.47717445012871</v>
      </c>
      <c r="AL1044" s="62" t="str">
        <f ca="1" t="shared" si="297"/>
        <v>-</v>
      </c>
      <c r="AM1044" s="62" t="str">
        <f t="shared" si="298"/>
        <v/>
      </c>
      <c r="AN1044" s="5" t="str">
        <f t="shared" si="299"/>
        <v>高于同行100%</v>
      </c>
      <c r="AO1044" s="63">
        <f t="shared" si="301"/>
        <v>46103.7835138542</v>
      </c>
      <c r="AP1044" s="5" t="str">
        <f t="shared" si="302"/>
        <v/>
      </c>
      <c r="AQ1044" s="60">
        <v>45694.8240686921</v>
      </c>
    </row>
    <row r="1045" ht="17" spans="1:43">
      <c r="A1045" s="5">
        <f t="shared" si="300"/>
        <v>1042</v>
      </c>
      <c r="B1045" s="55" t="str">
        <f t="shared" si="294"/>
        <v>无交易</v>
      </c>
      <c r="C1045" s="2" t="str">
        <f t="shared" si="295"/>
        <v/>
      </c>
      <c r="D1045" s="56" t="str">
        <f t="shared" si="296"/>
        <v>流失</v>
      </c>
      <c r="E1045" s="84" t="s">
        <v>2773</v>
      </c>
      <c r="F1045" s="58">
        <v>45698.5932716898</v>
      </c>
      <c r="G1045" s="59" t="s">
        <v>38</v>
      </c>
      <c r="H1045" s="59" t="s">
        <v>63</v>
      </c>
      <c r="I1045" s="59" t="s">
        <v>40</v>
      </c>
      <c r="J1045" s="59" t="s">
        <v>520</v>
      </c>
      <c r="K1045" s="59" t="s">
        <v>2774</v>
      </c>
      <c r="L1045" s="59" t="s">
        <v>2775</v>
      </c>
      <c r="M1045" s="60">
        <v>45996.4587847222</v>
      </c>
      <c r="N1045" s="60">
        <v>45722.7196758565</v>
      </c>
      <c r="O1045" s="60"/>
      <c r="P1045" s="60">
        <v>45698.6333134722</v>
      </c>
      <c r="Q1045" s="60">
        <v>45930.6317204514</v>
      </c>
      <c r="R1045" s="59"/>
      <c r="S1045" s="59"/>
      <c r="T1045" s="59"/>
      <c r="U1045" s="59"/>
      <c r="V1045" s="59"/>
      <c r="W1045" s="59"/>
      <c r="X1045" s="59"/>
      <c r="Y1045" s="59"/>
      <c r="Z1045" s="59"/>
      <c r="AA1045" s="59"/>
      <c r="AB1045" s="59"/>
      <c r="AC1045" s="59"/>
      <c r="AD1045" s="61">
        <f>IF(AND($G1045="正式版",$H1045="中西医诊所"),IFERROR(R1045/同类汇总数据!C$3,0),IF(AND($G1045="正式版",$H1045="中医诊所"),IFERROR(R1045/同类汇总数据!C$4,0),IF(AND($G1045="正式版",$H1045="口腔诊所"),IFERROR(R1045/同类汇总数据!C$5,0),IF(AND($G1045="检查版",$H1045="中西医诊所"),IFERROR(R1045/同类汇总数据!C$6,0),IF(AND($G1045="检查版",$H1045="中医诊所"),IFERROR(R1045/同类汇总数据!C$7,0),IF(AND($G1045="检查版",$H1045="口腔诊所"),IFERROR(R1045/同类汇总数据!C$8,0),IF(AND($G1045="互联网版",$H1045="中西医诊所"),IFERROR(R1045/同类汇总数据!C$9,0),IF(AND($G1045="互联网版",$H1045="中医诊所"),IFERROR(R1045/同类汇总数据!C$10,0),IF(AND($G1045="互联网版",$H1045="口腔诊所"),IFERROR(R1045/同类汇总数据!C$11,0))))))))))</f>
        <v>0</v>
      </c>
      <c r="AE1045" s="61">
        <f>IF(AND($G1045="正式版",$H1045="中西医诊所"),IFERROR(S1045/同类汇总数据!D$3,0),IF(AND($G1045="正式版",$H1045="中医诊所"),IFERROR(S1045/同类汇总数据!D$4,0),IF(AND($G1045="正式版",$H1045="口腔诊所"),IFERROR(S1045/同类汇总数据!D$5,0),IF(AND($G1045="检查版",$H1045="中西医诊所"),IFERROR(S1045/同类汇总数据!D$6,0),IF(AND($G1045="检查版",$H1045="中医诊所"),IFERROR(S1045/同类汇总数据!D$7,0),IF(AND($G1045="检查版",$H1045="口腔诊所"),IFERROR(S1045/同类汇总数据!D$8,0),IF(AND($G1045="互联网版",$H1045="中西医诊所"),IFERROR(S1045/同类汇总数据!D$9,0),IF(AND($G1045="互联网版",$H1045="中医诊所"),IFERROR(S1045/同类汇总数据!D$10,0),IF(AND($G1045="互联网版",$H1045="口腔诊所"),IFERROR(S1045/同类汇总数据!D$11,0))))))))))</f>
        <v>0</v>
      </c>
      <c r="AF1045" s="61">
        <f>IF(AND($G1045="正式版",$H1045="中西医诊所"),IFERROR(T1045/同类汇总数据!E$3,0),IF(AND($G1045="正式版",$H1045="中医诊所"),IFERROR(T1045/同类汇总数据!E$4,0),IF(AND($G1045="正式版",$H1045="口腔诊所"),IFERROR(T1045/同类汇总数据!E$5,0),IF(AND($G1045="检查版",$H1045="中西医诊所"),IFERROR(T1045/同类汇总数据!E$6,0),IF(AND($G1045="检查版",$H1045="中医诊所"),IFERROR(T1045/同类汇总数据!E$7,0),IF(AND($G1045="检查版",$H1045="口腔诊所"),IFERROR(T1045/同类汇总数据!E$8,0),IF(AND($G1045="互联网版",$H1045="中西医诊所"),IFERROR(T1045/同类汇总数据!E$9,0),IF(AND($G1045="互联网版",$H1045="中医诊所"),IFERROR(T1045/同类汇总数据!E$10,0),IF(AND($G1045="互联网版",$H1045="口腔诊所"),IFERROR(T1045/同类汇总数据!E$11,0))))))))))</f>
        <v>0</v>
      </c>
      <c r="AG1045" s="61">
        <f>IF(AND($G1045="正式版",$H1045="中西医诊所"),IFERROR(U1045/同类汇总数据!F$3,0),IF(AND($G1045="正式版",$H1045="中医诊所"),IFERROR(U1045/同类汇总数据!F$4,0),IF(AND($G1045="正式版",$H1045="口腔诊所"),IFERROR(U1045/同类汇总数据!F$5,0),IF(AND($G1045="检查版",$H1045="中西医诊所"),IFERROR(U1045/同类汇总数据!F$6,0),IF(AND($G1045="检查版",$H1045="中医诊所"),IFERROR(U1045/同类汇总数据!F$7,0),IF(AND($G1045="检查版",$H1045="口腔诊所"),IFERROR(U1045/同类汇总数据!F$8,0),IF(AND($G1045="互联网版",$H1045="中西医诊所"),IFERROR(U1045/同类汇总数据!F$9,0),IF(AND($G1045="互联网版",$H1045="中医诊所"),IFERROR(U1045/同类汇总数据!F$10,0),IF(AND($G1045="互联网版",$H1045="口腔诊所"),IFERROR(U1045/同类汇总数据!F$11,0))))))))))</f>
        <v>0</v>
      </c>
      <c r="AH1045" s="61">
        <f>IF(AND($G1045="正式版",$H1045="中西医诊所"),IFERROR(V1045/同类汇总数据!G$3,0),IF(AND($G1045="正式版",$H1045="中医诊所"),IFERROR(V1045/同类汇总数据!G$4,0),IF(AND($G1045="正式版",$H1045="口腔诊所"),IFERROR(V1045/同类汇总数据!G$5,0),IF(AND($G1045="检查版",$H1045="中西医诊所"),IFERROR(V1045/同类汇总数据!G$6,0),IF(AND($G1045="检查版",$H1045="中医诊所"),IFERROR(V1045/同类汇总数据!G$7,0),IF(AND($G1045="检查版",$H1045="口腔诊所"),IFERROR(V1045/同类汇总数据!G$8,0),IF(AND($G1045="互联网版",$H1045="中西医诊所"),IFERROR(V1045/同类汇总数据!G$9,0),IF(AND($G1045="互联网版",$H1045="中医诊所"),IFERROR(V1045/同类汇总数据!G$10,0),IF(AND($G1045="互联网版",$H1045="口腔诊所"),IFERROR(V1045/同类汇总数据!G$11,0))))))))))</f>
        <v>0</v>
      </c>
      <c r="AI1045" s="61">
        <f>IF(AND($G1045="正式版",$H1045="中西医诊所"),IFERROR(W1045/同类汇总数据!H$3,0),IF(AND($G1045="正式版",$H1045="中医诊所"),IFERROR(W1045/同类汇总数据!H$4,0),IF(AND($G1045="正式版",$H1045="口腔诊所"),IFERROR(W1045/同类汇总数据!H$5,0),IF(AND($G1045="检查版",$H1045="中西医诊所"),IFERROR(W1045/同类汇总数据!H$6,0),IF(AND($G1045="检查版",$H1045="中医诊所"),IFERROR(W1045/同类汇总数据!H$7,0),IF(AND($G1045="检查版",$H1045="口腔诊所"),IFERROR(W1045/同类汇总数据!H$8,0),IF(AND($G1045="互联网版",$H1045="中西医诊所"),IFERROR(W1045/同类汇总数据!H$9,0),IF(AND($G1045="互联网版",$H1045="中医诊所"),IFERROR(W1045/同类汇总数据!H$10,0),IF(AND($G1045="互联网版",$H1045="口腔诊所"),IFERROR(W1045/同类汇总数据!H$11,0))))))))))</f>
        <v>0</v>
      </c>
      <c r="AJ1045" s="61">
        <f>IF(AND($G1045="正式版",$H1045="中西医诊所"),IFERROR(X1045/同类汇总数据!I$3,0),IF(AND($G1045="正式版",$H1045="中医诊所"),IFERROR(X1045/同类汇总数据!I$4,0),IF(AND($G1045="正式版",$H1045="口腔诊所"),IFERROR(X1045/同类汇总数据!I$5,0),IF(AND($G1045="检查版",$H1045="中西医诊所"),IFERROR(X1045/同类汇总数据!I$6,0),IF(AND($G1045="检查版",$H1045="中医诊所"),IFERROR(X1045/同类汇总数据!I$7,0),IF(AND($G1045="检查版",$H1045="口腔诊所"),IFERROR(X1045/同类汇总数据!I$8,0),IF(AND($G1045="互联网版",$H1045="中西医诊所"),IFERROR(X1045/同类汇总数据!I$9,0),IF(AND($G1045="互联网版",$H1045="中医诊所"),IFERROR(X1045/同类汇总数据!I$10,0),IF(AND($G1045="互联网版",$H1045="口腔诊所"),IFERROR(X1045/同类汇总数据!I$11,0))))))))))</f>
        <v>0</v>
      </c>
      <c r="AK1045" s="61">
        <f>IF(AND($G1045="正式版",$H1045="中西医诊所"),IFERROR(Y1045/同类汇总数据!J$3,0),IF(AND($G1045="正式版",$H1045="中医诊所"),IFERROR(Y1045/同类汇总数据!J$4,0),IF(AND($G1045="正式版",$H1045="口腔诊所"),IFERROR(Y1045/同类汇总数据!J$5,0),IF(AND($G1045="检查版",$H1045="中西医诊所"),IFERROR(Y1045/同类汇总数据!J$6,0),IF(AND($G1045="检查版",$H1045="中医诊所"),IFERROR(Y1045/同类汇总数据!J$7,0),IF(AND($G1045="检查版",$H1045="口腔诊所"),IFERROR(Y1045/同类汇总数据!J$8,0),IF(AND($G1045="互联网版",$H1045="中西医诊所"),IFERROR(Y1045/同类汇总数据!J$9,0),IF(AND($G1045="互联网版",$H1045="中医诊所"),IFERROR(Y1045/同类汇总数据!J$10,0),IF(AND($G1045="互联网版",$H1045="口腔诊所"),IFERROR(Y1045/同类汇总数据!J$11,0))))))))))</f>
        <v>0</v>
      </c>
      <c r="AL1045" s="62" t="str">
        <f ca="1" t="shared" si="297"/>
        <v>今年内未操作</v>
      </c>
      <c r="AM1045" s="62" t="str">
        <f t="shared" si="298"/>
        <v>低于同行20%</v>
      </c>
      <c r="AN1045" s="5" t="str">
        <f t="shared" si="299"/>
        <v>低于同行20%</v>
      </c>
      <c r="AO1045" s="63">
        <f t="shared" si="301"/>
        <v>45996.4587847222</v>
      </c>
      <c r="AP1045" s="5" t="str">
        <f t="shared" si="302"/>
        <v/>
      </c>
      <c r="AQ1045" s="60">
        <v>45694.8255370486</v>
      </c>
    </row>
    <row r="1046" ht="17" spans="1:43">
      <c r="A1046" s="5">
        <f t="shared" si="300"/>
        <v>1043</v>
      </c>
      <c r="B1046" s="55" t="str">
        <f t="shared" si="294"/>
        <v>连续三月交易上升</v>
      </c>
      <c r="C1046" s="2" t="str">
        <f t="shared" si="295"/>
        <v/>
      </c>
      <c r="D1046" s="56" t="str">
        <f t="shared" si="296"/>
        <v>-</v>
      </c>
      <c r="E1046" s="84" t="s">
        <v>2776</v>
      </c>
      <c r="F1046" s="58">
        <v>45698.777180625</v>
      </c>
      <c r="G1046" s="59" t="s">
        <v>38</v>
      </c>
      <c r="H1046" s="59" t="s">
        <v>63</v>
      </c>
      <c r="I1046" s="59" t="s">
        <v>40</v>
      </c>
      <c r="J1046" s="59" t="s">
        <v>85</v>
      </c>
      <c r="K1046" s="59" t="s">
        <v>2777</v>
      </c>
      <c r="L1046" s="59" t="s">
        <v>2778</v>
      </c>
      <c r="M1046" s="60">
        <v>46103.5487037037</v>
      </c>
      <c r="N1046" s="60">
        <v>46103.5507919213</v>
      </c>
      <c r="O1046" s="60">
        <v>46103.5498723843</v>
      </c>
      <c r="P1046" s="60">
        <v>45755.7185489699</v>
      </c>
      <c r="Q1046" s="60">
        <v>46094.6229910301</v>
      </c>
      <c r="R1046" s="59">
        <v>1308</v>
      </c>
      <c r="S1046" s="59">
        <v>3288.98</v>
      </c>
      <c r="T1046" s="59">
        <v>5985.96</v>
      </c>
      <c r="U1046" s="59">
        <v>5985.96</v>
      </c>
      <c r="V1046" s="59">
        <v>3</v>
      </c>
      <c r="W1046" s="59">
        <v>7</v>
      </c>
      <c r="X1046" s="59">
        <v>11</v>
      </c>
      <c r="Y1046" s="59">
        <v>11</v>
      </c>
      <c r="Z1046" s="59">
        <v>665.1066666667</v>
      </c>
      <c r="AA1046" s="59">
        <v>0.2195047794</v>
      </c>
      <c r="AB1046" s="59"/>
      <c r="AC1046" s="59"/>
      <c r="AD1046" s="61">
        <f>IF(AND($G1046="正式版",$H1046="中西医诊所"),IFERROR(R1046/同类汇总数据!C$3,0),IF(AND($G1046="正式版",$H1046="中医诊所"),IFERROR(R1046/同类汇总数据!C$4,0),IF(AND($G1046="正式版",$H1046="口腔诊所"),IFERROR(R1046/同类汇总数据!C$5,0),IF(AND($G1046="检查版",$H1046="中西医诊所"),IFERROR(R1046/同类汇总数据!C$6,0),IF(AND($G1046="检查版",$H1046="中医诊所"),IFERROR(R1046/同类汇总数据!C$7,0),IF(AND($G1046="检查版",$H1046="口腔诊所"),IFERROR(R1046/同类汇总数据!C$8,0),IF(AND($G1046="互联网版",$H1046="中西医诊所"),IFERROR(R1046/同类汇总数据!C$9,0),IF(AND($G1046="互联网版",$H1046="中医诊所"),IFERROR(R1046/同类汇总数据!C$10,0),IF(AND($G1046="互联网版",$H1046="口腔诊所"),IFERROR(R1046/同类汇总数据!C$11,0))))))))))</f>
        <v>0.13083213231741</v>
      </c>
      <c r="AE1046" s="61">
        <f>IF(AND($G1046="正式版",$H1046="中西医诊所"),IFERROR(S1046/同类汇总数据!D$3,0),IF(AND($G1046="正式版",$H1046="中医诊所"),IFERROR(S1046/同类汇总数据!D$4,0),IF(AND($G1046="正式版",$H1046="口腔诊所"),IFERROR(S1046/同类汇总数据!D$5,0),IF(AND($G1046="检查版",$H1046="中西医诊所"),IFERROR(S1046/同类汇总数据!D$6,0),IF(AND($G1046="检查版",$H1046="中医诊所"),IFERROR(S1046/同类汇总数据!D$7,0),IF(AND($G1046="检查版",$H1046="口腔诊所"),IFERROR(S1046/同类汇总数据!D$8,0),IF(AND($G1046="互联网版",$H1046="中西医诊所"),IFERROR(S1046/同类汇总数据!D$9,0),IF(AND($G1046="互联网版",$H1046="中医诊所"),IFERROR(S1046/同类汇总数据!D$10,0),IF(AND($G1046="互联网版",$H1046="口腔诊所"),IFERROR(S1046/同类汇总数据!D$11,0))))))))))</f>
        <v>0.0757291684869511</v>
      </c>
      <c r="AF1046" s="61">
        <f>IF(AND($G1046="正式版",$H1046="中西医诊所"),IFERROR(T1046/同类汇总数据!E$3,0),IF(AND($G1046="正式版",$H1046="中医诊所"),IFERROR(T1046/同类汇总数据!E$4,0),IF(AND($G1046="正式版",$H1046="口腔诊所"),IFERROR(T1046/同类汇总数据!E$5,0),IF(AND($G1046="检查版",$H1046="中西医诊所"),IFERROR(T1046/同类汇总数据!E$6,0),IF(AND($G1046="检查版",$H1046="中医诊所"),IFERROR(T1046/同类汇总数据!E$7,0),IF(AND($G1046="检查版",$H1046="口腔诊所"),IFERROR(T1046/同类汇总数据!E$8,0),IF(AND($G1046="互联网版",$H1046="中西医诊所"),IFERROR(T1046/同类汇总数据!E$9,0),IF(AND($G1046="互联网版",$H1046="中医诊所"),IFERROR(T1046/同类汇总数据!E$10,0),IF(AND($G1046="互联网版",$H1046="口腔诊所"),IFERROR(T1046/同类汇总数据!E$11,0))))))))))</f>
        <v>0.0539922798712052</v>
      </c>
      <c r="AG1046" s="61">
        <f>IF(AND($G1046="正式版",$H1046="中西医诊所"),IFERROR(U1046/同类汇总数据!F$3,0),IF(AND($G1046="正式版",$H1046="中医诊所"),IFERROR(U1046/同类汇总数据!F$4,0),IF(AND($G1046="正式版",$H1046="口腔诊所"),IFERROR(U1046/同类汇总数据!F$5,0),IF(AND($G1046="检查版",$H1046="中西医诊所"),IFERROR(U1046/同类汇总数据!F$6,0),IF(AND($G1046="检查版",$H1046="中医诊所"),IFERROR(U1046/同类汇总数据!F$7,0),IF(AND($G1046="检查版",$H1046="口腔诊所"),IFERROR(U1046/同类汇总数据!F$8,0),IF(AND($G1046="互联网版",$H1046="中西医诊所"),IFERROR(U1046/同类汇总数据!F$9,0),IF(AND($G1046="互联网版",$H1046="中医诊所"),IFERROR(U1046/同类汇总数据!F$10,0),IF(AND($G1046="互联网版",$H1046="口腔诊所"),IFERROR(U1046/同类汇总数据!F$11,0))))))))))</f>
        <v>0.0599207213486155</v>
      </c>
      <c r="AH1046" s="61">
        <f>IF(AND($G1046="正式版",$H1046="中西医诊所"),IFERROR(V1046/同类汇总数据!G$3,0),IF(AND($G1046="正式版",$H1046="中医诊所"),IFERROR(V1046/同类汇总数据!G$4,0),IF(AND($G1046="正式版",$H1046="口腔诊所"),IFERROR(V1046/同类汇总数据!G$5,0),IF(AND($G1046="检查版",$H1046="中西医诊所"),IFERROR(V1046/同类汇总数据!G$6,0),IF(AND($G1046="检查版",$H1046="中医诊所"),IFERROR(V1046/同类汇总数据!G$7,0),IF(AND($G1046="检查版",$H1046="口腔诊所"),IFERROR(V1046/同类汇总数据!G$8,0),IF(AND($G1046="互联网版",$H1046="中西医诊所"),IFERROR(V1046/同类汇总数据!G$9,0),IF(AND($G1046="互联网版",$H1046="中医诊所"),IFERROR(V1046/同类汇总数据!G$10,0),IF(AND($G1046="互联网版",$H1046="口腔诊所"),IFERROR(V1046/同类汇总数据!G$11,0))))))))))</f>
        <v>0.222942243096222</v>
      </c>
      <c r="AI1046" s="61">
        <f>IF(AND($G1046="正式版",$H1046="中西医诊所"),IFERROR(W1046/同类汇总数据!H$3,0),IF(AND($G1046="正式版",$H1046="中医诊所"),IFERROR(W1046/同类汇总数据!H$4,0),IF(AND($G1046="正式版",$H1046="口腔诊所"),IFERROR(W1046/同类汇总数据!H$5,0),IF(AND($G1046="检查版",$H1046="中西医诊所"),IFERROR(W1046/同类汇总数据!H$6,0),IF(AND($G1046="检查版",$H1046="中医诊所"),IFERROR(W1046/同类汇总数据!H$7,0),IF(AND($G1046="检查版",$H1046="口腔诊所"),IFERROR(W1046/同类汇总数据!H$8,0),IF(AND($G1046="互联网版",$H1046="中西医诊所"),IFERROR(W1046/同类汇总数据!H$9,0),IF(AND($G1046="互联网版",$H1046="中医诊所"),IFERROR(W1046/同类汇总数据!H$10,0),IF(AND($G1046="互联网版",$H1046="口腔诊所"),IFERROR(W1046/同类汇总数据!H$11,0))))))))))</f>
        <v>0.123269168795995</v>
      </c>
      <c r="AJ1046" s="61">
        <f>IF(AND($G1046="正式版",$H1046="中西医诊所"),IFERROR(X1046/同类汇总数据!I$3,0),IF(AND($G1046="正式版",$H1046="中医诊所"),IFERROR(X1046/同类汇总数据!I$4,0),IF(AND($G1046="正式版",$H1046="口腔诊所"),IFERROR(X1046/同类汇总数据!I$5,0),IF(AND($G1046="检查版",$H1046="中西医诊所"),IFERROR(X1046/同类汇总数据!I$6,0),IF(AND($G1046="检查版",$H1046="中医诊所"),IFERROR(X1046/同类汇总数据!I$7,0),IF(AND($G1046="检查版",$H1046="口腔诊所"),IFERROR(X1046/同类汇总数据!I$8,0),IF(AND($G1046="互联网版",$H1046="中西医诊所"),IFERROR(X1046/同类汇总数据!I$9,0),IF(AND($G1046="互联网版",$H1046="中医诊所"),IFERROR(X1046/同类汇总数据!I$10,0),IF(AND($G1046="互联网版",$H1046="口腔诊所"),IFERROR(X1046/同类汇总数据!I$11,0))))))))))</f>
        <v>0.0745552946120244</v>
      </c>
      <c r="AK1046" s="61">
        <f>IF(AND($G1046="正式版",$H1046="中西医诊所"),IFERROR(Y1046/同类汇总数据!J$3,0),IF(AND($G1046="正式版",$H1046="中医诊所"),IFERROR(Y1046/同类汇总数据!J$4,0),IF(AND($G1046="正式版",$H1046="口腔诊所"),IFERROR(Y1046/同类汇总数据!J$5,0),IF(AND($G1046="检查版",$H1046="中西医诊所"),IFERROR(Y1046/同类汇总数据!J$6,0),IF(AND($G1046="检查版",$H1046="中医诊所"),IFERROR(Y1046/同类汇总数据!J$7,0),IF(AND($G1046="检查版",$H1046="口腔诊所"),IFERROR(Y1046/同类汇总数据!J$8,0),IF(AND($G1046="互联网版",$H1046="中西医诊所"),IFERROR(Y1046/同类汇总数据!J$9,0),IF(AND($G1046="互联网版",$H1046="中医诊所"),IFERROR(Y1046/同类汇总数据!J$10,0),IF(AND($G1046="互联网版",$H1046="口腔诊所"),IFERROR(Y1046/同类汇总数据!J$11,0))))))))))</f>
        <v>0.0828268970559556</v>
      </c>
      <c r="AL1046" s="62" t="str">
        <f ca="1" t="shared" si="297"/>
        <v>-</v>
      </c>
      <c r="AM1046" s="62" t="str">
        <f t="shared" si="298"/>
        <v>低于同行20%</v>
      </c>
      <c r="AN1046" s="5" t="str">
        <f t="shared" si="299"/>
        <v>低于同行20%</v>
      </c>
      <c r="AO1046" s="63">
        <f t="shared" si="301"/>
        <v>46103.5507919213</v>
      </c>
      <c r="AP1046" s="5" t="str">
        <f t="shared" si="302"/>
        <v/>
      </c>
      <c r="AQ1046" s="60">
        <v>45694.8270085764</v>
      </c>
    </row>
    <row r="1047" ht="17" spans="1:43">
      <c r="A1047" s="5">
        <f t="shared" si="300"/>
        <v>1044</v>
      </c>
      <c r="B1047" s="55" t="str">
        <f t="shared" si="294"/>
        <v>交易波动较大</v>
      </c>
      <c r="C1047" s="2" t="str">
        <f t="shared" si="295"/>
        <v>本月交易额降超20%</v>
      </c>
      <c r="D1047" s="56" t="str">
        <f t="shared" si="296"/>
        <v>-</v>
      </c>
      <c r="E1047" s="84" t="s">
        <v>2779</v>
      </c>
      <c r="F1047" s="58">
        <v>45699.4691098611</v>
      </c>
      <c r="G1047" s="59" t="s">
        <v>38</v>
      </c>
      <c r="H1047" s="59" t="s">
        <v>39</v>
      </c>
      <c r="I1047" s="59" t="s">
        <v>40</v>
      </c>
      <c r="J1047" s="59" t="s">
        <v>280</v>
      </c>
      <c r="K1047" s="59" t="s">
        <v>2780</v>
      </c>
      <c r="L1047" s="59" t="s">
        <v>2781</v>
      </c>
      <c r="M1047" s="60">
        <v>46104.3981481481</v>
      </c>
      <c r="N1047" s="60">
        <v>46104.3832240046</v>
      </c>
      <c r="O1047" s="60">
        <v>46104.3720343519</v>
      </c>
      <c r="P1047" s="60">
        <v>46100.4727090393</v>
      </c>
      <c r="Q1047" s="60">
        <v>46104.383230787</v>
      </c>
      <c r="R1047" s="59">
        <v>6606.21</v>
      </c>
      <c r="S1047" s="59">
        <v>27270.49</v>
      </c>
      <c r="T1047" s="59">
        <v>119611.74</v>
      </c>
      <c r="U1047" s="59">
        <v>101866.56</v>
      </c>
      <c r="V1047" s="59">
        <v>106</v>
      </c>
      <c r="W1047" s="59">
        <v>437</v>
      </c>
      <c r="X1047" s="59">
        <v>1546</v>
      </c>
      <c r="Y1047" s="59">
        <v>1369</v>
      </c>
      <c r="Z1047" s="59">
        <v>243.4680645161</v>
      </c>
      <c r="AA1047" s="59">
        <v>-0.2443402741</v>
      </c>
      <c r="AB1047" s="59">
        <v>-0.3584632836</v>
      </c>
      <c r="AC1047" s="59">
        <v>0.2631255486</v>
      </c>
      <c r="AD1047" s="61">
        <f>IF(AND($G1047="正式版",$H1047="中西医诊所"),IFERROR(R1047/同类汇总数据!C$3,0),IF(AND($G1047="正式版",$H1047="中医诊所"),IFERROR(R1047/同类汇总数据!C$4,0),IF(AND($G1047="正式版",$H1047="口腔诊所"),IFERROR(R1047/同类汇总数据!C$5,0),IF(AND($G1047="检查版",$H1047="中西医诊所"),IFERROR(R1047/同类汇总数据!C$6,0),IF(AND($G1047="检查版",$H1047="中医诊所"),IFERROR(R1047/同类汇总数据!C$7,0),IF(AND($G1047="检查版",$H1047="口腔诊所"),IFERROR(R1047/同类汇总数据!C$8,0),IF(AND($G1047="互联网版",$H1047="中西医诊所"),IFERROR(R1047/同类汇总数据!C$9,0),IF(AND($G1047="互联网版",$H1047="中医诊所"),IFERROR(R1047/同类汇总数据!C$10,0),IF(AND($G1047="互联网版",$H1047="口腔诊所"),IFERROR(R1047/同类汇总数据!C$11,0))))))))))</f>
        <v>0.721851946445087</v>
      </c>
      <c r="AE1047" s="61">
        <f>IF(AND($G1047="正式版",$H1047="中西医诊所"),IFERROR(S1047/同类汇总数据!D$3,0),IF(AND($G1047="正式版",$H1047="中医诊所"),IFERROR(S1047/同类汇总数据!D$4,0),IF(AND($G1047="正式版",$H1047="口腔诊所"),IFERROR(S1047/同类汇总数据!D$5,0),IF(AND($G1047="检查版",$H1047="中西医诊所"),IFERROR(S1047/同类汇总数据!D$6,0),IF(AND($G1047="检查版",$H1047="中医诊所"),IFERROR(S1047/同类汇总数据!D$7,0),IF(AND($G1047="检查版",$H1047="口腔诊所"),IFERROR(S1047/同类汇总数据!D$8,0),IF(AND($G1047="互联网版",$H1047="中西医诊所"),IFERROR(S1047/同类汇总数据!D$9,0),IF(AND($G1047="互联网版",$H1047="中医诊所"),IFERROR(S1047/同类汇总数据!D$10,0),IF(AND($G1047="互联网版",$H1047="口腔诊所"),IFERROR(S1047/同类汇总数据!D$11,0))))))))))</f>
        <v>0.747470419670607</v>
      </c>
      <c r="AF1047" s="61">
        <f>IF(AND($G1047="正式版",$H1047="中西医诊所"),IFERROR(T1047/同类汇总数据!E$3,0),IF(AND($G1047="正式版",$H1047="中医诊所"),IFERROR(T1047/同类汇总数据!E$4,0),IF(AND($G1047="正式版",$H1047="口腔诊所"),IFERROR(T1047/同类汇总数据!E$5,0),IF(AND($G1047="检查版",$H1047="中西医诊所"),IFERROR(T1047/同类汇总数据!E$6,0),IF(AND($G1047="检查版",$H1047="中医诊所"),IFERROR(T1047/同类汇总数据!E$7,0),IF(AND($G1047="检查版",$H1047="口腔诊所"),IFERROR(T1047/同类汇总数据!E$8,0),IF(AND($G1047="互联网版",$H1047="中西医诊所"),IFERROR(T1047/同类汇总数据!E$9,0),IF(AND($G1047="互联网版",$H1047="中医诊所"),IFERROR(T1047/同类汇总数据!E$10,0),IF(AND($G1047="互联网版",$H1047="口腔诊所"),IFERROR(T1047/同类汇总数据!E$11,0))))))))))</f>
        <v>1.09618676514688</v>
      </c>
      <c r="AG1047" s="61">
        <f>IF(AND($G1047="正式版",$H1047="中西医诊所"),IFERROR(U1047/同类汇总数据!F$3,0),IF(AND($G1047="正式版",$H1047="中医诊所"),IFERROR(U1047/同类汇总数据!F$4,0),IF(AND($G1047="正式版",$H1047="口腔诊所"),IFERROR(U1047/同类汇总数据!F$5,0),IF(AND($G1047="检查版",$H1047="中西医诊所"),IFERROR(U1047/同类汇总数据!F$6,0),IF(AND($G1047="检查版",$H1047="中医诊所"),IFERROR(U1047/同类汇总数据!F$7,0),IF(AND($G1047="检查版",$H1047="口腔诊所"),IFERROR(U1047/同类汇总数据!F$8,0),IF(AND($G1047="互联网版",$H1047="中西医诊所"),IFERROR(U1047/同类汇总数据!F$9,0),IF(AND($G1047="互联网版",$H1047="中医诊所"),IFERROR(U1047/同类汇总数据!F$10,0),IF(AND($G1047="互联网版",$H1047="口腔诊所"),IFERROR(U1047/同类汇总数据!F$11,0))))))))))</f>
        <v>1.06195978990372</v>
      </c>
      <c r="AH1047" s="61">
        <f>IF(AND($G1047="正式版",$H1047="中西医诊所"),IFERROR(V1047/同类汇总数据!G$3,0),IF(AND($G1047="正式版",$H1047="中医诊所"),IFERROR(V1047/同类汇总数据!G$4,0),IF(AND($G1047="正式版",$H1047="口腔诊所"),IFERROR(V1047/同类汇总数据!G$5,0),IF(AND($G1047="检查版",$H1047="中西医诊所"),IFERROR(V1047/同类汇总数据!G$6,0),IF(AND($G1047="检查版",$H1047="中医诊所"),IFERROR(V1047/同类汇总数据!G$7,0),IF(AND($G1047="检查版",$H1047="口腔诊所"),IFERROR(V1047/同类汇总数据!G$8,0),IF(AND($G1047="互联网版",$H1047="中西医诊所"),IFERROR(V1047/同类汇总数据!G$9,0),IF(AND($G1047="互联网版",$H1047="中医诊所"),IFERROR(V1047/同类汇总数据!G$10,0),IF(AND($G1047="互联网版",$H1047="口腔诊所"),IFERROR(V1047/同类汇总数据!G$11,0))))))))))</f>
        <v>1.1181304858277</v>
      </c>
      <c r="AI1047" s="61">
        <f>IF(AND($G1047="正式版",$H1047="中西医诊所"),IFERROR(W1047/同类汇总数据!H$3,0),IF(AND($G1047="正式版",$H1047="中医诊所"),IFERROR(W1047/同类汇总数据!H$4,0),IF(AND($G1047="正式版",$H1047="口腔诊所"),IFERROR(W1047/同类汇总数据!H$5,0),IF(AND($G1047="检查版",$H1047="中西医诊所"),IFERROR(W1047/同类汇总数据!H$6,0),IF(AND($G1047="检查版",$H1047="中医诊所"),IFERROR(W1047/同类汇总数据!H$7,0),IF(AND($G1047="检查版",$H1047="口腔诊所"),IFERROR(W1047/同类汇总数据!H$8,0),IF(AND($G1047="互联网版",$H1047="中西医诊所"),IFERROR(W1047/同类汇总数据!H$9,0),IF(AND($G1047="互联网版",$H1047="中医诊所"),IFERROR(W1047/同类汇总数据!H$10,0),IF(AND($G1047="互联网版",$H1047="口腔诊所"),IFERROR(W1047/同类汇总数据!H$11,0))))))))))</f>
        <v>1.1951960230878</v>
      </c>
      <c r="AJ1047" s="61">
        <f>IF(AND($G1047="正式版",$H1047="中西医诊所"),IFERROR(X1047/同类汇总数据!I$3,0),IF(AND($G1047="正式版",$H1047="中医诊所"),IFERROR(X1047/同类汇总数据!I$4,0),IF(AND($G1047="正式版",$H1047="口腔诊所"),IFERROR(X1047/同类汇总数据!I$5,0),IF(AND($G1047="检查版",$H1047="中西医诊所"),IFERROR(X1047/同类汇总数据!I$6,0),IF(AND($G1047="检查版",$H1047="中医诊所"),IFERROR(X1047/同类汇总数据!I$7,0),IF(AND($G1047="检查版",$H1047="口腔诊所"),IFERROR(X1047/同类汇总数据!I$8,0),IF(AND($G1047="互联网版",$H1047="中西医诊所"),IFERROR(X1047/同类汇总数据!I$9,0),IF(AND($G1047="互联网版",$H1047="中医诊所"),IFERROR(X1047/同类汇总数据!I$10,0),IF(AND($G1047="互联网版",$H1047="口腔诊所"),IFERROR(X1047/同类汇总数据!I$11,0))))))))))</f>
        <v>1.36704082261549</v>
      </c>
      <c r="AK1047" s="61">
        <f>IF(AND($G1047="正式版",$H1047="中西医诊所"),IFERROR(Y1047/同类汇总数据!J$3,0),IF(AND($G1047="正式版",$H1047="中医诊所"),IFERROR(Y1047/同类汇总数据!J$4,0),IF(AND($G1047="正式版",$H1047="口腔诊所"),IFERROR(Y1047/同类汇总数据!J$5,0),IF(AND($G1047="检查版",$H1047="中西医诊所"),IFERROR(Y1047/同类汇总数据!J$6,0),IF(AND($G1047="检查版",$H1047="中医诊所"),IFERROR(Y1047/同类汇总数据!J$7,0),IF(AND($G1047="检查版",$H1047="口腔诊所"),IFERROR(Y1047/同类汇总数据!J$8,0),IF(AND($G1047="互联网版",$H1047="中西医诊所"),IFERROR(Y1047/同类汇总数据!J$9,0),IF(AND($G1047="互联网版",$H1047="中医诊所"),IFERROR(Y1047/同类汇总数据!J$10,0),IF(AND($G1047="互联网版",$H1047="口腔诊所"),IFERROR(Y1047/同类汇总数据!J$11,0))))))))))</f>
        <v>1.36792973177786</v>
      </c>
      <c r="AL1047" s="62" t="str">
        <f ca="1" t="shared" si="297"/>
        <v>-</v>
      </c>
      <c r="AM1047" s="62" t="str">
        <f t="shared" si="298"/>
        <v/>
      </c>
      <c r="AN1047" s="5" t="str">
        <f t="shared" si="299"/>
        <v/>
      </c>
      <c r="AO1047" s="63">
        <f t="shared" si="301"/>
        <v>46104.3981481481</v>
      </c>
      <c r="AP1047" s="5" t="str">
        <f t="shared" si="302"/>
        <v/>
      </c>
      <c r="AQ1047" s="60">
        <v>45694.8291850694</v>
      </c>
    </row>
    <row r="1048" ht="17" spans="1:43">
      <c r="A1048" s="5">
        <f t="shared" si="300"/>
        <v>1045</v>
      </c>
      <c r="B1048" s="55" t="str">
        <f t="shared" si="294"/>
        <v>连续三月交易上升</v>
      </c>
      <c r="C1048" s="2" t="str">
        <f t="shared" si="295"/>
        <v/>
      </c>
      <c r="D1048" s="56" t="str">
        <f t="shared" si="296"/>
        <v>-</v>
      </c>
      <c r="E1048" s="84" t="s">
        <v>2782</v>
      </c>
      <c r="F1048" s="58">
        <v>45699.5667226505</v>
      </c>
      <c r="G1048" s="59" t="s">
        <v>38</v>
      </c>
      <c r="H1048" s="59" t="s">
        <v>63</v>
      </c>
      <c r="I1048" s="59" t="s">
        <v>40</v>
      </c>
      <c r="J1048" s="59" t="s">
        <v>45</v>
      </c>
      <c r="K1048" s="59" t="s">
        <v>2783</v>
      </c>
      <c r="L1048" s="59"/>
      <c r="M1048" s="60">
        <v>46103.7388194444</v>
      </c>
      <c r="N1048" s="60">
        <v>46103.7423561343</v>
      </c>
      <c r="O1048" s="60"/>
      <c r="P1048" s="60">
        <v>46081.6780654167</v>
      </c>
      <c r="Q1048" s="60">
        <v>46037.7101364699</v>
      </c>
      <c r="R1048" s="59">
        <v>3586</v>
      </c>
      <c r="S1048" s="59">
        <v>19300</v>
      </c>
      <c r="T1048" s="59">
        <v>50380</v>
      </c>
      <c r="U1048" s="59">
        <v>38180</v>
      </c>
      <c r="V1048" s="59">
        <v>3</v>
      </c>
      <c r="W1048" s="59">
        <v>14</v>
      </c>
      <c r="X1048" s="59">
        <v>34</v>
      </c>
      <c r="Y1048" s="59">
        <v>30</v>
      </c>
      <c r="Z1048" s="85" t="s">
        <v>2784</v>
      </c>
      <c r="AA1048" s="59">
        <v>3.1738754325</v>
      </c>
      <c r="AB1048" s="59">
        <v>-0.8252192319</v>
      </c>
      <c r="AC1048" s="59">
        <v>2.381390593</v>
      </c>
      <c r="AD1048" s="61">
        <f>IF(AND($G1048="正式版",$H1048="中西医诊所"),IFERROR(R1048/同类汇总数据!C$3,0),IF(AND($G1048="正式版",$H1048="中医诊所"),IFERROR(R1048/同类汇总数据!C$4,0),IF(AND($G1048="正式版",$H1048="口腔诊所"),IFERROR(R1048/同类汇总数据!C$5,0),IF(AND($G1048="检查版",$H1048="中西医诊所"),IFERROR(R1048/同类汇总数据!C$6,0),IF(AND($G1048="检查版",$H1048="中医诊所"),IFERROR(R1048/同类汇总数据!C$7,0),IF(AND($G1048="检查版",$H1048="口腔诊所"),IFERROR(R1048/同类汇总数据!C$8,0),IF(AND($G1048="互联网版",$H1048="中西医诊所"),IFERROR(R1048/同类汇总数据!C$9,0),IF(AND($G1048="互联网版",$H1048="中医诊所"),IFERROR(R1048/同类汇总数据!C$10,0),IF(AND($G1048="互联网版",$H1048="口腔诊所"),IFERROR(R1048/同类汇总数据!C$11,0))))))))))</f>
        <v>0.358688093646966</v>
      </c>
      <c r="AE1048" s="61">
        <f>IF(AND($G1048="正式版",$H1048="中西医诊所"),IFERROR(S1048/同类汇总数据!D$3,0),IF(AND($G1048="正式版",$H1048="中医诊所"),IFERROR(S1048/同类汇总数据!D$4,0),IF(AND($G1048="正式版",$H1048="口腔诊所"),IFERROR(S1048/同类汇总数据!D$5,0),IF(AND($G1048="检查版",$H1048="中西医诊所"),IFERROR(S1048/同类汇总数据!D$6,0),IF(AND($G1048="检查版",$H1048="中医诊所"),IFERROR(S1048/同类汇总数据!D$7,0),IF(AND($G1048="检查版",$H1048="口腔诊所"),IFERROR(S1048/同类汇总数据!D$8,0),IF(AND($G1048="互联网版",$H1048="中西医诊所"),IFERROR(S1048/同类汇总数据!D$9,0),IF(AND($G1048="互联网版",$H1048="中医诊所"),IFERROR(S1048/同类汇总数据!D$10,0),IF(AND($G1048="互联网版",$H1048="口腔诊所"),IFERROR(S1048/同类汇总数据!D$11,0))))))))))</f>
        <v>0.444384870628024</v>
      </c>
      <c r="AF1048" s="61">
        <f>IF(AND($G1048="正式版",$H1048="中西医诊所"),IFERROR(T1048/同类汇总数据!E$3,0),IF(AND($G1048="正式版",$H1048="中医诊所"),IFERROR(T1048/同类汇总数据!E$4,0),IF(AND($G1048="正式版",$H1048="口腔诊所"),IFERROR(T1048/同类汇总数据!E$5,0),IF(AND($G1048="检查版",$H1048="中西医诊所"),IFERROR(T1048/同类汇总数据!E$6,0),IF(AND($G1048="检查版",$H1048="中医诊所"),IFERROR(T1048/同类汇总数据!E$7,0),IF(AND($G1048="检查版",$H1048="口腔诊所"),IFERROR(T1048/同类汇总数据!E$8,0),IF(AND($G1048="互联网版",$H1048="中西医诊所"),IFERROR(T1048/同类汇总数据!E$9,0),IF(AND($G1048="互联网版",$H1048="中医诊所"),IFERROR(T1048/同类汇总数据!E$10,0),IF(AND($G1048="互联网版",$H1048="口腔诊所"),IFERROR(T1048/同类汇总数据!E$11,0))))))))))</f>
        <v>0.454418515979278</v>
      </c>
      <c r="AG1048" s="61">
        <f>IF(AND($G1048="正式版",$H1048="中西医诊所"),IFERROR(U1048/同类汇总数据!F$3,0),IF(AND($G1048="正式版",$H1048="中医诊所"),IFERROR(U1048/同类汇总数据!F$4,0),IF(AND($G1048="正式版",$H1048="口腔诊所"),IFERROR(U1048/同类汇总数据!F$5,0),IF(AND($G1048="检查版",$H1048="中西医诊所"),IFERROR(U1048/同类汇总数据!F$6,0),IF(AND($G1048="检查版",$H1048="中医诊所"),IFERROR(U1048/同类汇总数据!F$7,0),IF(AND($G1048="检查版",$H1048="口腔诊所"),IFERROR(U1048/同类汇总数据!F$8,0),IF(AND($G1048="互联网版",$H1048="中西医诊所"),IFERROR(U1048/同类汇总数据!F$9,0),IF(AND($G1048="互联网版",$H1048="中医诊所"),IFERROR(U1048/同类汇总数据!F$10,0),IF(AND($G1048="互联网版",$H1048="口腔诊所"),IFERROR(U1048/同类汇总数据!F$11,0))))))))))</f>
        <v>0.382189847758779</v>
      </c>
      <c r="AH1048" s="61">
        <f>IF(AND($G1048="正式版",$H1048="中西医诊所"),IFERROR(V1048/同类汇总数据!G$3,0),IF(AND($G1048="正式版",$H1048="中医诊所"),IFERROR(V1048/同类汇总数据!G$4,0),IF(AND($G1048="正式版",$H1048="口腔诊所"),IFERROR(V1048/同类汇总数据!G$5,0),IF(AND($G1048="检查版",$H1048="中西医诊所"),IFERROR(V1048/同类汇总数据!G$6,0),IF(AND($G1048="检查版",$H1048="中医诊所"),IFERROR(V1048/同类汇总数据!G$7,0),IF(AND($G1048="检查版",$H1048="口腔诊所"),IFERROR(V1048/同类汇总数据!G$8,0),IF(AND($G1048="互联网版",$H1048="中西医诊所"),IFERROR(V1048/同类汇总数据!G$9,0),IF(AND($G1048="互联网版",$H1048="中医诊所"),IFERROR(V1048/同类汇总数据!G$10,0),IF(AND($G1048="互联网版",$H1048="口腔诊所"),IFERROR(V1048/同类汇总数据!G$11,0))))))))))</f>
        <v>0.222942243096222</v>
      </c>
      <c r="AI1048" s="61">
        <f>IF(AND($G1048="正式版",$H1048="中西医诊所"),IFERROR(W1048/同类汇总数据!H$3,0),IF(AND($G1048="正式版",$H1048="中医诊所"),IFERROR(W1048/同类汇总数据!H$4,0),IF(AND($G1048="正式版",$H1048="口腔诊所"),IFERROR(W1048/同类汇总数据!H$5,0),IF(AND($G1048="检查版",$H1048="中西医诊所"),IFERROR(W1048/同类汇总数据!H$6,0),IF(AND($G1048="检查版",$H1048="中医诊所"),IFERROR(W1048/同类汇总数据!H$7,0),IF(AND($G1048="检查版",$H1048="口腔诊所"),IFERROR(W1048/同类汇总数据!H$8,0),IF(AND($G1048="互联网版",$H1048="中西医诊所"),IFERROR(W1048/同类汇总数据!H$9,0),IF(AND($G1048="互联网版",$H1048="中医诊所"),IFERROR(W1048/同类汇总数据!H$10,0),IF(AND($G1048="互联网版",$H1048="口腔诊所"),IFERROR(W1048/同类汇总数据!H$11,0))))))))))</f>
        <v>0.24653833759199</v>
      </c>
      <c r="AJ1048" s="61">
        <f>IF(AND($G1048="正式版",$H1048="中西医诊所"),IFERROR(X1048/同类汇总数据!I$3,0),IF(AND($G1048="正式版",$H1048="中医诊所"),IFERROR(X1048/同类汇总数据!I$4,0),IF(AND($G1048="正式版",$H1048="口腔诊所"),IFERROR(X1048/同类汇总数据!I$5,0),IF(AND($G1048="检查版",$H1048="中西医诊所"),IFERROR(X1048/同类汇总数据!I$6,0),IF(AND($G1048="检查版",$H1048="中医诊所"),IFERROR(X1048/同类汇总数据!I$7,0),IF(AND($G1048="检查版",$H1048="口腔诊所"),IFERROR(X1048/同类汇总数据!I$8,0),IF(AND($G1048="互联网版",$H1048="中西医诊所"),IFERROR(X1048/同类汇总数据!I$9,0),IF(AND($G1048="互联网版",$H1048="中医诊所"),IFERROR(X1048/同类汇总数据!I$10,0),IF(AND($G1048="互联网版",$H1048="口腔诊所"),IFERROR(X1048/同类汇总数据!I$11,0))))))))))</f>
        <v>0.230443637891712</v>
      </c>
      <c r="AK1048" s="61">
        <f>IF(AND($G1048="正式版",$H1048="中西医诊所"),IFERROR(Y1048/同类汇总数据!J$3,0),IF(AND($G1048="正式版",$H1048="中医诊所"),IFERROR(Y1048/同类汇总数据!J$4,0),IF(AND($G1048="正式版",$H1048="口腔诊所"),IFERROR(Y1048/同类汇总数据!J$5,0),IF(AND($G1048="检查版",$H1048="中西医诊所"),IFERROR(Y1048/同类汇总数据!J$6,0),IF(AND($G1048="检查版",$H1048="中医诊所"),IFERROR(Y1048/同类汇总数据!J$7,0),IF(AND($G1048="检查版",$H1048="口腔诊所"),IFERROR(Y1048/同类汇总数据!J$8,0),IF(AND($G1048="互联网版",$H1048="中西医诊所"),IFERROR(Y1048/同类汇总数据!J$9,0),IF(AND($G1048="互联网版",$H1048="中医诊所"),IFERROR(Y1048/同类汇总数据!J$10,0),IF(AND($G1048="互联网版",$H1048="口腔诊所"),IFERROR(Y1048/同类汇总数据!J$11,0))))))))))</f>
        <v>0.225891537425333</v>
      </c>
      <c r="AL1048" s="62" t="str">
        <f ca="1" t="shared" si="297"/>
        <v>-</v>
      </c>
      <c r="AM1048" s="62" t="str">
        <f t="shared" si="298"/>
        <v>低于同行50%</v>
      </c>
      <c r="AN1048" s="5" t="str">
        <f t="shared" si="299"/>
        <v>低于同行50%</v>
      </c>
      <c r="AO1048" s="63">
        <f t="shared" si="301"/>
        <v>46103.7423561343</v>
      </c>
      <c r="AP1048" s="5" t="str">
        <f t="shared" si="302"/>
        <v/>
      </c>
      <c r="AQ1048" s="60">
        <v>45695.7551502083</v>
      </c>
    </row>
    <row r="1049" ht="17" spans="1:43">
      <c r="A1049" s="5">
        <f t="shared" si="300"/>
        <v>1046</v>
      </c>
      <c r="B1049" s="55" t="str">
        <f t="shared" si="294"/>
        <v>连续三月交易上升</v>
      </c>
      <c r="C1049" s="2" t="str">
        <f t="shared" si="295"/>
        <v/>
      </c>
      <c r="D1049" s="56" t="str">
        <f t="shared" si="296"/>
        <v>-</v>
      </c>
      <c r="E1049" s="84" t="s">
        <v>2785</v>
      </c>
      <c r="F1049" s="58">
        <v>45700.4731190278</v>
      </c>
      <c r="G1049" s="59" t="s">
        <v>38</v>
      </c>
      <c r="H1049" s="59" t="s">
        <v>63</v>
      </c>
      <c r="I1049" s="59" t="s">
        <v>40</v>
      </c>
      <c r="J1049" s="59" t="s">
        <v>85</v>
      </c>
      <c r="K1049" s="59" t="s">
        <v>2786</v>
      </c>
      <c r="L1049" s="59"/>
      <c r="M1049" s="60">
        <v>46102.4256828704</v>
      </c>
      <c r="N1049" s="60">
        <v>46102.6875431597</v>
      </c>
      <c r="O1049" s="60">
        <v>46102.5204821875</v>
      </c>
      <c r="P1049" s="60">
        <v>46102.5199067245</v>
      </c>
      <c r="Q1049" s="60">
        <v>46100.6112364815</v>
      </c>
      <c r="R1049" s="59">
        <v>11718</v>
      </c>
      <c r="S1049" s="59">
        <v>33048</v>
      </c>
      <c r="T1049" s="59">
        <v>77308.9</v>
      </c>
      <c r="U1049" s="59">
        <v>63235.9</v>
      </c>
      <c r="V1049" s="59">
        <v>4</v>
      </c>
      <c r="W1049" s="59">
        <v>20</v>
      </c>
      <c r="X1049" s="59">
        <v>70</v>
      </c>
      <c r="Y1049" s="59">
        <v>53</v>
      </c>
      <c r="Z1049" s="85" t="s">
        <v>2787</v>
      </c>
      <c r="AA1049" s="59">
        <v>0.6783302016</v>
      </c>
      <c r="AB1049" s="59">
        <v>-0.1985722368</v>
      </c>
      <c r="AC1049" s="59">
        <v>-0.2107273416</v>
      </c>
      <c r="AD1049" s="61">
        <f>IF(AND($G1049="正式版",$H1049="中西医诊所"),IFERROR(R1049/同类汇总数据!C$3,0),IF(AND($G1049="正式版",$H1049="中医诊所"),IFERROR(R1049/同类汇总数据!C$4,0),IF(AND($G1049="正式版",$H1049="口腔诊所"),IFERROR(R1049/同类汇总数据!C$5,0),IF(AND($G1049="检查版",$H1049="中西医诊所"),IFERROR(R1049/同类汇总数据!C$6,0),IF(AND($G1049="检查版",$H1049="中医诊所"),IFERROR(R1049/同类汇总数据!C$7,0),IF(AND($G1049="检查版",$H1049="口腔诊所"),IFERROR(R1049/同类汇总数据!C$8,0),IF(AND($G1049="互联网版",$H1049="中西医诊所"),IFERROR(R1049/同类汇总数据!C$9,0),IF(AND($G1049="互联网版",$H1049="中医诊所"),IFERROR(R1049/同类汇总数据!C$10,0),IF(AND($G1049="互联网版",$H1049="口腔诊所"),IFERROR(R1049/同类汇总数据!C$11,0))))))))))</f>
        <v>1.17208786429312</v>
      </c>
      <c r="AE1049" s="61">
        <f>IF(AND($G1049="正式版",$H1049="中西医诊所"),IFERROR(S1049/同类汇总数据!D$3,0),IF(AND($G1049="正式版",$H1049="中医诊所"),IFERROR(S1049/同类汇总数据!D$4,0),IF(AND($G1049="正式版",$H1049="口腔诊所"),IFERROR(S1049/同类汇总数据!D$5,0),IF(AND($G1049="检查版",$H1049="中西医诊所"),IFERROR(S1049/同类汇总数据!D$6,0),IF(AND($G1049="检查版",$H1049="中医诊所"),IFERROR(S1049/同类汇总数据!D$7,0),IF(AND($G1049="检查版",$H1049="口腔诊所"),IFERROR(S1049/同类汇总数据!D$8,0),IF(AND($G1049="互联网版",$H1049="中西医诊所"),IFERROR(S1049/同类汇总数据!D$9,0),IF(AND($G1049="互联网版",$H1049="中医诊所"),IFERROR(S1049/同类汇总数据!D$10,0),IF(AND($G1049="互联网版",$H1049="口腔诊所"),IFERROR(S1049/同类汇总数据!D$11,0))))))))))</f>
        <v>0.760934259301291</v>
      </c>
      <c r="AF1049" s="61">
        <f>IF(AND($G1049="正式版",$H1049="中西医诊所"),IFERROR(T1049/同类汇总数据!E$3,0),IF(AND($G1049="正式版",$H1049="中医诊所"),IFERROR(T1049/同类汇总数据!E$4,0),IF(AND($G1049="正式版",$H1049="口腔诊所"),IFERROR(T1049/同类汇总数据!E$5,0),IF(AND($G1049="检查版",$H1049="中西医诊所"),IFERROR(T1049/同类汇总数据!E$6,0),IF(AND($G1049="检查版",$H1049="中医诊所"),IFERROR(T1049/同类汇总数据!E$7,0),IF(AND($G1049="检查版",$H1049="口腔诊所"),IFERROR(T1049/同类汇总数据!E$8,0),IF(AND($G1049="互联网版",$H1049="中西医诊所"),IFERROR(T1049/同类汇总数据!E$9,0),IF(AND($G1049="互联网版",$H1049="中医诊所"),IFERROR(T1049/同类汇总数据!E$10,0),IF(AND($G1049="互联网版",$H1049="口腔诊所"),IFERROR(T1049/同类汇总数据!E$11,0))))))))))</f>
        <v>0.697312338427756</v>
      </c>
      <c r="AG1049" s="61">
        <f>IF(AND($G1049="正式版",$H1049="中西医诊所"),IFERROR(U1049/同类汇总数据!F$3,0),IF(AND($G1049="正式版",$H1049="中医诊所"),IFERROR(U1049/同类汇总数据!F$4,0),IF(AND($G1049="正式版",$H1049="口腔诊所"),IFERROR(U1049/同类汇总数据!F$5,0),IF(AND($G1049="检查版",$H1049="中西医诊所"),IFERROR(U1049/同类汇总数据!F$6,0),IF(AND($G1049="检查版",$H1049="中医诊所"),IFERROR(U1049/同类汇总数据!F$7,0),IF(AND($G1049="检查版",$H1049="口腔诊所"),IFERROR(U1049/同类汇总数据!F$8,0),IF(AND($G1049="互联网版",$H1049="中西医诊所"),IFERROR(U1049/同类汇总数据!F$9,0),IF(AND($G1049="互联网版",$H1049="中医诊所"),IFERROR(U1049/同类汇总数据!F$10,0),IF(AND($G1049="互联网版",$H1049="口腔诊所"),IFERROR(U1049/同类汇总数据!F$11,0))))))))))</f>
        <v>0.633004688158444</v>
      </c>
      <c r="AH1049" s="61">
        <f>IF(AND($G1049="正式版",$H1049="中西医诊所"),IFERROR(V1049/同类汇总数据!G$3,0),IF(AND($G1049="正式版",$H1049="中医诊所"),IFERROR(V1049/同类汇总数据!G$4,0),IF(AND($G1049="正式版",$H1049="口腔诊所"),IFERROR(V1049/同类汇总数据!G$5,0),IF(AND($G1049="检查版",$H1049="中西医诊所"),IFERROR(V1049/同类汇总数据!G$6,0),IF(AND($G1049="检查版",$H1049="中医诊所"),IFERROR(V1049/同类汇总数据!G$7,0),IF(AND($G1049="检查版",$H1049="口腔诊所"),IFERROR(V1049/同类汇总数据!G$8,0),IF(AND($G1049="互联网版",$H1049="中西医诊所"),IFERROR(V1049/同类汇总数据!G$9,0),IF(AND($G1049="互联网版",$H1049="中医诊所"),IFERROR(V1049/同类汇总数据!G$10,0),IF(AND($G1049="互联网版",$H1049="口腔诊所"),IFERROR(V1049/同类汇总数据!G$11,0))))))))))</f>
        <v>0.297256324128296</v>
      </c>
      <c r="AI1049" s="61">
        <f>IF(AND($G1049="正式版",$H1049="中西医诊所"),IFERROR(W1049/同类汇总数据!H$3,0),IF(AND($G1049="正式版",$H1049="中医诊所"),IFERROR(W1049/同类汇总数据!H$4,0),IF(AND($G1049="正式版",$H1049="口腔诊所"),IFERROR(W1049/同类汇总数据!H$5,0),IF(AND($G1049="检查版",$H1049="中西医诊所"),IFERROR(W1049/同类汇总数据!H$6,0),IF(AND($G1049="检查版",$H1049="中医诊所"),IFERROR(W1049/同类汇总数据!H$7,0),IF(AND($G1049="检查版",$H1049="口腔诊所"),IFERROR(W1049/同类汇总数据!H$8,0),IF(AND($G1049="互联网版",$H1049="中西医诊所"),IFERROR(W1049/同类汇总数据!H$9,0),IF(AND($G1049="互联网版",$H1049="中医诊所"),IFERROR(W1049/同类汇总数据!H$10,0),IF(AND($G1049="互联网版",$H1049="口腔诊所"),IFERROR(W1049/同类汇总数据!H$11,0))))))))))</f>
        <v>0.352197625131414</v>
      </c>
      <c r="AJ1049" s="61">
        <f>IF(AND($G1049="正式版",$H1049="中西医诊所"),IFERROR(X1049/同类汇总数据!I$3,0),IF(AND($G1049="正式版",$H1049="中医诊所"),IFERROR(X1049/同类汇总数据!I$4,0),IF(AND($G1049="正式版",$H1049="口腔诊所"),IFERROR(X1049/同类汇总数据!I$5,0),IF(AND($G1049="检查版",$H1049="中西医诊所"),IFERROR(X1049/同类汇总数据!I$6,0),IF(AND($G1049="检查版",$H1049="中医诊所"),IFERROR(X1049/同类汇总数据!I$7,0),IF(AND($G1049="检查版",$H1049="口腔诊所"),IFERROR(X1049/同类汇总数据!I$8,0),IF(AND($G1049="互联网版",$H1049="中西医诊所"),IFERROR(X1049/同类汇总数据!I$9,0),IF(AND($G1049="互联网版",$H1049="中医诊所"),IFERROR(X1049/同类汇总数据!I$10,0),IF(AND($G1049="互联网版",$H1049="口腔诊所"),IFERROR(X1049/同类汇总数据!I$11,0))))))))))</f>
        <v>0.474442783894701</v>
      </c>
      <c r="AK1049" s="61">
        <f>IF(AND($G1049="正式版",$H1049="中西医诊所"),IFERROR(Y1049/同类汇总数据!J$3,0),IF(AND($G1049="正式版",$H1049="中医诊所"),IFERROR(Y1049/同类汇总数据!J$4,0),IF(AND($G1049="正式版",$H1049="口腔诊所"),IFERROR(Y1049/同类汇总数据!J$5,0),IF(AND($G1049="检查版",$H1049="中西医诊所"),IFERROR(Y1049/同类汇总数据!J$6,0),IF(AND($G1049="检查版",$H1049="中医诊所"),IFERROR(Y1049/同类汇总数据!J$7,0),IF(AND($G1049="检查版",$H1049="口腔诊所"),IFERROR(Y1049/同类汇总数据!J$8,0),IF(AND($G1049="互联网版",$H1049="中西医诊所"),IFERROR(Y1049/同类汇总数据!J$9,0),IF(AND($G1049="互联网版",$H1049="中医诊所"),IFERROR(Y1049/同类汇总数据!J$10,0),IF(AND($G1049="互联网版",$H1049="口腔诊所"),IFERROR(Y1049/同类汇总数据!J$11,0))))))))))</f>
        <v>0.399075049451422</v>
      </c>
      <c r="AL1049" s="62" t="str">
        <f ca="1" t="shared" si="297"/>
        <v>-</v>
      </c>
      <c r="AM1049" s="62" t="str">
        <f t="shared" si="298"/>
        <v/>
      </c>
      <c r="AN1049" s="5" t="str">
        <f t="shared" si="299"/>
        <v>低于同行50%</v>
      </c>
      <c r="AO1049" s="63">
        <f t="shared" si="301"/>
        <v>46102.6875431597</v>
      </c>
      <c r="AP1049" s="5" t="str">
        <f t="shared" si="302"/>
        <v/>
      </c>
      <c r="AQ1049" s="60">
        <v>45697.8366775347</v>
      </c>
    </row>
    <row r="1050" ht="17" spans="1:43">
      <c r="A1050" s="5">
        <f t="shared" si="300"/>
        <v>1047</v>
      </c>
      <c r="B1050" s="55" t="str">
        <f t="shared" si="294"/>
        <v>连续三月交易上升</v>
      </c>
      <c r="C1050" s="2" t="str">
        <f t="shared" si="295"/>
        <v/>
      </c>
      <c r="D1050" s="56" t="str">
        <f t="shared" si="296"/>
        <v>-</v>
      </c>
      <c r="E1050" s="84" t="s">
        <v>2788</v>
      </c>
      <c r="F1050" s="58">
        <v>45700.7731118171</v>
      </c>
      <c r="G1050" s="59" t="s">
        <v>38</v>
      </c>
      <c r="H1050" s="59" t="s">
        <v>63</v>
      </c>
      <c r="I1050" s="59" t="s">
        <v>40</v>
      </c>
      <c r="J1050" s="59" t="s">
        <v>511</v>
      </c>
      <c r="K1050" s="59" t="s">
        <v>2789</v>
      </c>
      <c r="L1050" s="59"/>
      <c r="M1050" s="60">
        <v>46104.400162037</v>
      </c>
      <c r="N1050" s="60">
        <v>46103.710088287</v>
      </c>
      <c r="O1050" s="60">
        <v>46103.6874937963</v>
      </c>
      <c r="P1050" s="60">
        <v>45759.6534330903</v>
      </c>
      <c r="Q1050" s="60">
        <v>46103.688299919</v>
      </c>
      <c r="R1050" s="59">
        <v>10224</v>
      </c>
      <c r="S1050" s="59">
        <v>51965</v>
      </c>
      <c r="T1050" s="59">
        <v>141974</v>
      </c>
      <c r="U1050" s="59">
        <v>127347</v>
      </c>
      <c r="V1050" s="59">
        <v>21</v>
      </c>
      <c r="W1050" s="59">
        <v>87</v>
      </c>
      <c r="X1050" s="59">
        <v>232</v>
      </c>
      <c r="Y1050" s="59">
        <v>210</v>
      </c>
      <c r="Z1050" s="59">
        <v>767.1506024096</v>
      </c>
      <c r="AA1050" s="59">
        <v>0.3725205356</v>
      </c>
      <c r="AB1050" s="59">
        <v>-0.2739702386</v>
      </c>
      <c r="AC1050" s="59">
        <v>0.6441655894</v>
      </c>
      <c r="AD1050" s="61">
        <f>IF(AND($G1050="正式版",$H1050="中西医诊所"),IFERROR(R1050/同类汇总数据!C$3,0),IF(AND($G1050="正式版",$H1050="中医诊所"),IFERROR(R1050/同类汇总数据!C$4,0),IF(AND($G1050="正式版",$H1050="口腔诊所"),IFERROR(R1050/同类汇总数据!C$5,0),IF(AND($G1050="检查版",$H1050="中西医诊所"),IFERROR(R1050/同类汇总数据!C$6,0),IF(AND($G1050="检查版",$H1050="中医诊所"),IFERROR(R1050/同类汇总数据!C$7,0),IF(AND($G1050="检查版",$H1050="口腔诊所"),IFERROR(R1050/同类汇总数据!C$8,0),IF(AND($G1050="互联网版",$H1050="中西医诊所"),IFERROR(R1050/同类汇总数据!C$9,0),IF(AND($G1050="互联网版",$H1050="中医诊所"),IFERROR(R1050/同类汇总数据!C$10,0),IF(AND($G1050="互联网版",$H1050="口腔诊所"),IFERROR(R1050/同类汇总数据!C$11,0))))))))))</f>
        <v>1.02265116270122</v>
      </c>
      <c r="AE1050" s="61">
        <f>IF(AND($G1050="正式版",$H1050="中西医诊所"),IFERROR(S1050/同类汇总数据!D$3,0),IF(AND($G1050="正式版",$H1050="中医诊所"),IFERROR(S1050/同类汇总数据!D$4,0),IF(AND($G1050="正式版",$H1050="口腔诊所"),IFERROR(S1050/同类汇总数据!D$5,0),IF(AND($G1050="检查版",$H1050="中西医诊所"),IFERROR(S1050/同类汇总数据!D$6,0),IF(AND($G1050="检查版",$H1050="中医诊所"),IFERROR(S1050/同类汇总数据!D$7,0),IF(AND($G1050="检查版",$H1050="口腔诊所"),IFERROR(S1050/同类汇总数据!D$8,0),IF(AND($G1050="互联网版",$H1050="中西医诊所"),IFERROR(S1050/同类汇总数据!D$9,0),IF(AND($G1050="互联网版",$H1050="中医诊所"),IFERROR(S1050/同类汇总数据!D$10,0),IF(AND($G1050="互联网版",$H1050="口腔诊所"),IFERROR(S1050/同类汇总数据!D$11,0))))))))))</f>
        <v>1.19650050788525</v>
      </c>
      <c r="AF1050" s="61">
        <f>IF(AND($G1050="正式版",$H1050="中西医诊所"),IFERROR(T1050/同类汇总数据!E$3,0),IF(AND($G1050="正式版",$H1050="中医诊所"),IFERROR(T1050/同类汇总数据!E$4,0),IF(AND($G1050="正式版",$H1050="口腔诊所"),IFERROR(T1050/同类汇总数据!E$5,0),IF(AND($G1050="检查版",$H1050="中西医诊所"),IFERROR(T1050/同类汇总数据!E$6,0),IF(AND($G1050="检查版",$H1050="中医诊所"),IFERROR(T1050/同类汇总数据!E$7,0),IF(AND($G1050="检查版",$H1050="口腔诊所"),IFERROR(T1050/同类汇总数据!E$8,0),IF(AND($G1050="互联网版",$H1050="中西医诊所"),IFERROR(T1050/同类汇总数据!E$9,0),IF(AND($G1050="互联网版",$H1050="中医诊所"),IFERROR(T1050/同类汇总数据!E$10,0),IF(AND($G1050="互联网版",$H1050="口腔诊所"),IFERROR(T1050/同类汇总数据!E$11,0))))))))))</f>
        <v>1.28057988065982</v>
      </c>
      <c r="AG1050" s="61">
        <f>IF(AND($G1050="正式版",$H1050="中西医诊所"),IFERROR(U1050/同类汇总数据!F$3,0),IF(AND($G1050="正式版",$H1050="中医诊所"),IFERROR(U1050/同类汇总数据!F$4,0),IF(AND($G1050="正式版",$H1050="口腔诊所"),IFERROR(U1050/同类汇总数据!F$5,0),IF(AND($G1050="检查版",$H1050="中西医诊所"),IFERROR(U1050/同类汇总数据!F$6,0),IF(AND($G1050="检查版",$H1050="中医诊所"),IFERROR(U1050/同类汇总数据!F$7,0),IF(AND($G1050="检查版",$H1050="口腔诊所"),IFERROR(U1050/同类汇总数据!F$8,0),IF(AND($G1050="互联网版",$H1050="中西医诊所"),IFERROR(U1050/同类汇总数据!F$9,0),IF(AND($G1050="互联网版",$H1050="中医诊所"),IFERROR(U1050/同类汇总数据!F$10,0),IF(AND($G1050="互联网版",$H1050="口腔诊所"),IFERROR(U1050/同类汇总数据!F$11,0))))))))))</f>
        <v>1.27477031279563</v>
      </c>
      <c r="AH1050" s="61">
        <f>IF(AND($G1050="正式版",$H1050="中西医诊所"),IFERROR(V1050/同类汇总数据!G$3,0),IF(AND($G1050="正式版",$H1050="中医诊所"),IFERROR(V1050/同类汇总数据!G$4,0),IF(AND($G1050="正式版",$H1050="口腔诊所"),IFERROR(V1050/同类汇总数据!G$5,0),IF(AND($G1050="检查版",$H1050="中西医诊所"),IFERROR(V1050/同类汇总数据!G$6,0),IF(AND($G1050="检查版",$H1050="中医诊所"),IFERROR(V1050/同类汇总数据!G$7,0),IF(AND($G1050="检查版",$H1050="口腔诊所"),IFERROR(V1050/同类汇总数据!G$8,0),IF(AND($G1050="互联网版",$H1050="中西医诊所"),IFERROR(V1050/同类汇总数据!G$9,0),IF(AND($G1050="互联网版",$H1050="中医诊所"),IFERROR(V1050/同类汇总数据!G$10,0),IF(AND($G1050="互联网版",$H1050="口腔诊所"),IFERROR(V1050/同类汇总数据!G$11,0))))))))))</f>
        <v>1.56059570167355</v>
      </c>
      <c r="AI1050" s="61">
        <f>IF(AND($G1050="正式版",$H1050="中西医诊所"),IFERROR(W1050/同类汇总数据!H$3,0),IF(AND($G1050="正式版",$H1050="中医诊所"),IFERROR(W1050/同类汇总数据!H$4,0),IF(AND($G1050="正式版",$H1050="口腔诊所"),IFERROR(W1050/同类汇总数据!H$5,0),IF(AND($G1050="检查版",$H1050="中西医诊所"),IFERROR(W1050/同类汇总数据!H$6,0),IF(AND($G1050="检查版",$H1050="中医诊所"),IFERROR(W1050/同类汇总数据!H$7,0),IF(AND($G1050="检查版",$H1050="口腔诊所"),IFERROR(W1050/同类汇总数据!H$8,0),IF(AND($G1050="互联网版",$H1050="中西医诊所"),IFERROR(W1050/同类汇总数据!H$9,0),IF(AND($G1050="互联网版",$H1050="中医诊所"),IFERROR(W1050/同类汇总数据!H$10,0),IF(AND($G1050="互联网版",$H1050="口腔诊所"),IFERROR(W1050/同类汇总数据!H$11,0))))))))))</f>
        <v>1.53205966932165</v>
      </c>
      <c r="AJ1050" s="61">
        <f>IF(AND($G1050="正式版",$H1050="中西医诊所"),IFERROR(X1050/同类汇总数据!I$3,0),IF(AND($G1050="正式版",$H1050="中医诊所"),IFERROR(X1050/同类汇总数据!I$4,0),IF(AND($G1050="正式版",$H1050="口腔诊所"),IFERROR(X1050/同类汇总数据!I$5,0),IF(AND($G1050="检查版",$H1050="中西医诊所"),IFERROR(X1050/同类汇总数据!I$6,0),IF(AND($G1050="检查版",$H1050="中医诊所"),IFERROR(X1050/同类汇总数据!I$7,0),IF(AND($G1050="检查版",$H1050="口腔诊所"),IFERROR(X1050/同类汇总数据!I$8,0),IF(AND($G1050="互联网版",$H1050="中西医诊所"),IFERROR(X1050/同类汇总数据!I$9,0),IF(AND($G1050="互联网版",$H1050="中医诊所"),IFERROR(X1050/同类汇总数据!I$10,0),IF(AND($G1050="互联网版",$H1050="口腔诊所"),IFERROR(X1050/同类汇总数据!I$11,0))))))))))</f>
        <v>1.57243894090815</v>
      </c>
      <c r="AK1050" s="61">
        <f>IF(AND($G1050="正式版",$H1050="中西医诊所"),IFERROR(Y1050/同类汇总数据!J$3,0),IF(AND($G1050="正式版",$H1050="中医诊所"),IFERROR(Y1050/同类汇总数据!J$4,0),IF(AND($G1050="正式版",$H1050="口腔诊所"),IFERROR(Y1050/同类汇总数据!J$5,0),IF(AND($G1050="检查版",$H1050="中西医诊所"),IFERROR(Y1050/同类汇总数据!J$6,0),IF(AND($G1050="检查版",$H1050="中医诊所"),IFERROR(Y1050/同类汇总数据!J$7,0),IF(AND($G1050="检查版",$H1050="口腔诊所"),IFERROR(Y1050/同类汇总数据!J$8,0),IF(AND($G1050="互联网版",$H1050="中西医诊所"),IFERROR(Y1050/同类汇总数据!J$9,0),IF(AND($G1050="互联网版",$H1050="中医诊所"),IFERROR(Y1050/同类汇总数据!J$10,0),IF(AND($G1050="互联网版",$H1050="口腔诊所"),IFERROR(Y1050/同类汇总数据!J$11,0))))))))))</f>
        <v>1.58124076197733</v>
      </c>
      <c r="AL1050" s="62" t="str">
        <f ca="1" t="shared" si="297"/>
        <v>-</v>
      </c>
      <c r="AM1050" s="62" t="str">
        <f t="shared" si="298"/>
        <v/>
      </c>
      <c r="AN1050" s="5" t="str">
        <f t="shared" si="299"/>
        <v>高于同行150%</v>
      </c>
      <c r="AO1050" s="63">
        <f t="shared" si="301"/>
        <v>46104.400162037</v>
      </c>
      <c r="AP1050" s="5" t="str">
        <f t="shared" si="302"/>
        <v/>
      </c>
      <c r="AQ1050" s="60">
        <v>45698.5932716898</v>
      </c>
    </row>
    <row r="1051" ht="17" spans="1:43">
      <c r="A1051" s="5">
        <f t="shared" si="300"/>
        <v>1048</v>
      </c>
      <c r="B1051" s="55" t="str">
        <f t="shared" si="294"/>
        <v>连续三月交易上升</v>
      </c>
      <c r="C1051" s="2" t="str">
        <f t="shared" si="295"/>
        <v/>
      </c>
      <c r="D1051" s="56" t="str">
        <f t="shared" si="296"/>
        <v>-</v>
      </c>
      <c r="E1051" s="84" t="s">
        <v>2790</v>
      </c>
      <c r="F1051" s="58">
        <v>45700.7736237384</v>
      </c>
      <c r="G1051" s="59" t="s">
        <v>38</v>
      </c>
      <c r="H1051" s="59" t="s">
        <v>66</v>
      </c>
      <c r="I1051" s="59" t="s">
        <v>40</v>
      </c>
      <c r="J1051" s="59" t="s">
        <v>41</v>
      </c>
      <c r="K1051" s="59" t="s">
        <v>2791</v>
      </c>
      <c r="L1051" s="59" t="s">
        <v>2792</v>
      </c>
      <c r="M1051" s="60">
        <v>46104.3152083333</v>
      </c>
      <c r="N1051" s="60">
        <v>46104.3697572685</v>
      </c>
      <c r="O1051" s="60">
        <v>46104.3690211343</v>
      </c>
      <c r="P1051" s="60">
        <v>45775.5933480787</v>
      </c>
      <c r="Q1051" s="60">
        <v>46104.3697756829</v>
      </c>
      <c r="R1051" s="59">
        <v>18268.9</v>
      </c>
      <c r="S1051" s="59">
        <v>66145.17</v>
      </c>
      <c r="T1051" s="59">
        <v>180616.33</v>
      </c>
      <c r="U1051" s="59">
        <v>165146.59</v>
      </c>
      <c r="V1051" s="59">
        <v>142</v>
      </c>
      <c r="W1051" s="59">
        <v>574</v>
      </c>
      <c r="X1051" s="59">
        <v>1695</v>
      </c>
      <c r="Y1051" s="59">
        <v>1544</v>
      </c>
      <c r="Z1051" s="59">
        <v>265.5089871383</v>
      </c>
      <c r="AA1051" s="59">
        <v>0.2355040879</v>
      </c>
      <c r="AB1051" s="59">
        <v>-0.1213962544</v>
      </c>
      <c r="AC1051" s="59">
        <v>-0.1508383104</v>
      </c>
      <c r="AD1051" s="61">
        <f>IF(AND($G1051="正式版",$H1051="中西医诊所"),IFERROR(R1051/同类汇总数据!C$3,0),IF(AND($G1051="正式版",$H1051="中医诊所"),IFERROR(R1051/同类汇总数据!C$4,0),IF(AND($G1051="正式版",$H1051="口腔诊所"),IFERROR(R1051/同类汇总数据!C$5,0),IF(AND($G1051="检查版",$H1051="中西医诊所"),IFERROR(R1051/同类汇总数据!C$6,0),IF(AND($G1051="检查版",$H1051="中医诊所"),IFERROR(R1051/同类汇总数据!C$7,0),IF(AND($G1051="检查版",$H1051="口腔诊所"),IFERROR(R1051/同类汇总数据!C$8,0),IF(AND($G1051="互联网版",$H1051="中西医诊所"),IFERROR(R1051/同类汇总数据!C$9,0),IF(AND($G1051="互联网版",$H1051="中医诊所"),IFERROR(R1051/同类汇总数据!C$10,0),IF(AND($G1051="互联网版",$H1051="口腔诊所"),IFERROR(R1051/同类汇总数据!C$11,0))))))))))</f>
        <v>2.62975026288292</v>
      </c>
      <c r="AE1051" s="61">
        <f>IF(AND($G1051="正式版",$H1051="中西医诊所"),IFERROR(S1051/同类汇总数据!D$3,0),IF(AND($G1051="正式版",$H1051="中医诊所"),IFERROR(S1051/同类汇总数据!D$4,0),IF(AND($G1051="正式版",$H1051="口腔诊所"),IFERROR(S1051/同类汇总数据!D$5,0),IF(AND($G1051="检查版",$H1051="中西医诊所"),IFERROR(S1051/同类汇总数据!D$6,0),IF(AND($G1051="检查版",$H1051="中医诊所"),IFERROR(S1051/同类汇总数据!D$7,0),IF(AND($G1051="检查版",$H1051="口腔诊所"),IFERROR(S1051/同类汇总数据!D$8,0),IF(AND($G1051="互联网版",$H1051="中西医诊所"),IFERROR(S1051/同类汇总数据!D$9,0),IF(AND($G1051="互联网版",$H1051="中医诊所"),IFERROR(S1051/同类汇总数据!D$10,0),IF(AND($G1051="互联网版",$H1051="口腔诊所"),IFERROR(S1051/同类汇总数据!D$11,0))))))))))</f>
        <v>2.45397821668056</v>
      </c>
      <c r="AF1051" s="61">
        <f>IF(AND($G1051="正式版",$H1051="中西医诊所"),IFERROR(T1051/同类汇总数据!E$3,0),IF(AND($G1051="正式版",$H1051="中医诊所"),IFERROR(T1051/同类汇总数据!E$4,0),IF(AND($G1051="正式版",$H1051="口腔诊所"),IFERROR(T1051/同类汇总数据!E$5,0),IF(AND($G1051="检查版",$H1051="中西医诊所"),IFERROR(T1051/同类汇总数据!E$6,0),IF(AND($G1051="检查版",$H1051="中医诊所"),IFERROR(T1051/同类汇总数据!E$7,0),IF(AND($G1051="检查版",$H1051="口腔诊所"),IFERROR(T1051/同类汇总数据!E$8,0),IF(AND($G1051="互联网版",$H1051="中西医诊所"),IFERROR(T1051/同类汇总数据!E$9,0),IF(AND($G1051="互联网版",$H1051="中医诊所"),IFERROR(T1051/同类汇总数据!E$10,0),IF(AND($G1051="互联网版",$H1051="口腔诊所"),IFERROR(T1051/同类汇总数据!E$11,0))))))))))</f>
        <v>2.32081018621084</v>
      </c>
      <c r="AG1051" s="61">
        <f>IF(AND($G1051="正式版",$H1051="中西医诊所"),IFERROR(U1051/同类汇总数据!F$3,0),IF(AND($G1051="正式版",$H1051="中医诊所"),IFERROR(U1051/同类汇总数据!F$4,0),IF(AND($G1051="正式版",$H1051="口腔诊所"),IFERROR(U1051/同类汇总数据!F$5,0),IF(AND($G1051="检查版",$H1051="中西医诊所"),IFERROR(U1051/同类汇总数据!F$6,0),IF(AND($G1051="检查版",$H1051="中医诊所"),IFERROR(U1051/同类汇总数据!F$7,0),IF(AND($G1051="检查版",$H1051="口腔诊所"),IFERROR(U1051/同类汇总数据!F$8,0),IF(AND($G1051="互联网版",$H1051="中西医诊所"),IFERROR(U1051/同类汇总数据!F$9,0),IF(AND($G1051="互联网版",$H1051="中医诊所"),IFERROR(U1051/同类汇总数据!F$10,0),IF(AND($G1051="互联网版",$H1051="口腔诊所"),IFERROR(U1051/同类汇总数据!F$11,0))))))))))</f>
        <v>2.47273481077416</v>
      </c>
      <c r="AH1051" s="61">
        <f>IF(AND($G1051="正式版",$H1051="中西医诊所"),IFERROR(V1051/同类汇总数据!G$3,0),IF(AND($G1051="正式版",$H1051="中医诊所"),IFERROR(V1051/同类汇总数据!G$4,0),IF(AND($G1051="正式版",$H1051="口腔诊所"),IFERROR(V1051/同类汇总数据!G$5,0),IF(AND($G1051="检查版",$H1051="中西医诊所"),IFERROR(V1051/同类汇总数据!G$6,0),IF(AND($G1051="检查版",$H1051="中医诊所"),IFERROR(V1051/同类汇总数据!G$7,0),IF(AND($G1051="检查版",$H1051="口腔诊所"),IFERROR(V1051/同类汇总数据!G$8,0),IF(AND($G1051="互联网版",$H1051="中西医诊所"),IFERROR(V1051/同类汇总数据!G$9,0),IF(AND($G1051="互联网版",$H1051="中医诊所"),IFERROR(V1051/同类汇总数据!G$10,0),IF(AND($G1051="互联网版",$H1051="口腔诊所"),IFERROR(V1051/同类汇总数据!G$11,0))))))))))</f>
        <v>3.20768398439529</v>
      </c>
      <c r="AI1051" s="61">
        <f>IF(AND($G1051="正式版",$H1051="中西医诊所"),IFERROR(W1051/同类汇总数据!H$3,0),IF(AND($G1051="正式版",$H1051="中医诊所"),IFERROR(W1051/同类汇总数据!H$4,0),IF(AND($G1051="正式版",$H1051="口腔诊所"),IFERROR(W1051/同类汇总数据!H$5,0),IF(AND($G1051="检查版",$H1051="中西医诊所"),IFERROR(W1051/同类汇总数据!H$6,0),IF(AND($G1051="检查版",$H1051="中医诊所"),IFERROR(W1051/同类汇总数据!H$7,0),IF(AND($G1051="检查版",$H1051="口腔诊所"),IFERROR(W1051/同类汇总数据!H$8,0),IF(AND($G1051="互联网版",$H1051="中西医诊所"),IFERROR(W1051/同类汇总数据!H$9,0),IF(AND($G1051="互联网版",$H1051="中医诊所"),IFERROR(W1051/同类汇总数据!H$10,0),IF(AND($G1051="互联网版",$H1051="口腔诊所"),IFERROR(W1051/同类汇总数据!H$11,0))))))))))</f>
        <v>3.26205496960435</v>
      </c>
      <c r="AJ1051" s="61">
        <f>IF(AND($G1051="正式版",$H1051="中西医诊所"),IFERROR(X1051/同类汇总数据!I$3,0),IF(AND($G1051="正式版",$H1051="中医诊所"),IFERROR(X1051/同类汇总数据!I$4,0),IF(AND($G1051="正式版",$H1051="口腔诊所"),IFERROR(X1051/同类汇总数据!I$5,0),IF(AND($G1051="检查版",$H1051="中西医诊所"),IFERROR(X1051/同类汇总数据!I$6,0),IF(AND($G1051="检查版",$H1051="中医诊所"),IFERROR(X1051/同类汇总数据!I$7,0),IF(AND($G1051="检查版",$H1051="口腔诊所"),IFERROR(X1051/同类汇总数据!I$8,0),IF(AND($G1051="互联网版",$H1051="中西医诊所"),IFERROR(X1051/同类汇总数据!I$9,0),IF(AND($G1051="互联网版",$H1051="中医诊所"),IFERROR(X1051/同类汇总数据!I$10,0),IF(AND($G1051="互联网版",$H1051="口腔诊所"),IFERROR(X1051/同类汇总数据!I$11,0))))))))))</f>
        <v>3.2830322434441</v>
      </c>
      <c r="AK1051" s="61">
        <f>IF(AND($G1051="正式版",$H1051="中西医诊所"),IFERROR(Y1051/同类汇总数据!J$3,0),IF(AND($G1051="正式版",$H1051="中医诊所"),IFERROR(Y1051/同类汇总数据!J$4,0),IF(AND($G1051="正式版",$H1051="口腔诊所"),IFERROR(Y1051/同类汇总数据!J$5,0),IF(AND($G1051="检查版",$H1051="中西医诊所"),IFERROR(Y1051/同类汇总数据!J$6,0),IF(AND($G1051="检查版",$H1051="中医诊所"),IFERROR(Y1051/同类汇总数据!J$7,0),IF(AND($G1051="检查版",$H1051="口腔诊所"),IFERROR(Y1051/同类汇总数据!J$8,0),IF(AND($G1051="互联网版",$H1051="中西医诊所"),IFERROR(Y1051/同类汇总数据!J$9,0),IF(AND($G1051="互联网版",$H1051="中医诊所"),IFERROR(Y1051/同类汇总数据!J$10,0),IF(AND($G1051="互联网版",$H1051="口腔诊所"),IFERROR(Y1051/同类汇总数据!J$11,0))))))))))</f>
        <v>3.38773901771366</v>
      </c>
      <c r="AL1051" s="62" t="str">
        <f ca="1" t="shared" si="297"/>
        <v>-</v>
      </c>
      <c r="AM1051" s="62" t="str">
        <f t="shared" si="298"/>
        <v>高于同行100%</v>
      </c>
      <c r="AN1051" s="5" t="str">
        <f t="shared" si="299"/>
        <v>高于同行100%</v>
      </c>
      <c r="AO1051" s="63">
        <f t="shared" si="301"/>
        <v>46104.3697756829</v>
      </c>
      <c r="AP1051" s="5" t="str">
        <f t="shared" si="302"/>
        <v/>
      </c>
      <c r="AQ1051" s="60">
        <v>45698.777180625</v>
      </c>
    </row>
    <row r="1052" ht="17" spans="1:43">
      <c r="A1052" s="5">
        <f t="shared" ref="A1052:A1059" si="303">ROW()-3</f>
        <v>1049</v>
      </c>
      <c r="B1052" s="55" t="str">
        <f t="shared" ref="B1052:B1059" si="304">IF(V1052=0,"无交易",IF(AND(Y1052&lt;=-0.2,Z1052&lt;=-0.2,AA1052&lt;=-0.2),"连续三月交易下滑",IF(AND(Y1052&gt;=0.2,Z1052&gt;=0.2,AA1052&gt;=0.2),"连续三月交易上升",IF(AND(Y1052&lt;0.2,Y1052&gt;-0.2,Z1052&lt;0.2,Z1052&gt;-0.2,AA1052&lt;0.2,AA1052&gt;-0.2),"交易平稳",IF(OR(ABS(Y1052-Z1052)&gt;=0.2,ABS(Z1052-AA1052)&gt;=0.2),"交易波动较大","-")))))</f>
        <v>无交易</v>
      </c>
      <c r="C1052" s="2" t="str">
        <f t="shared" ref="C1052:C1059" si="305">IF(AA1052&lt;=-0.5,"本月交易额降超50%",IF(AA1052&lt;=-0.2,"本月交易额降超20%",""))</f>
        <v/>
      </c>
      <c r="D1052" s="56" t="str">
        <f t="shared" ref="D1052:D1059" si="306">IF(DATEDIF(AO1052,$B$1,"d")&gt;30,"流失",IF(AND(DATEDIF(AO1052,$B$1,"d")&gt;7,DATEDIF(AO1052,$B$1,"d")&lt;=30),"可能流失",IF(AND(DATEDIF(AO1052,$B$1,"d")&lt;=7,DATEDIF(AO1052,$B$1,"d")&gt;3),"即将流失","-")))</f>
        <v>即将流失</v>
      </c>
      <c r="E1052" s="84" t="s">
        <v>2793</v>
      </c>
      <c r="F1052" s="58">
        <v>45705.6602951389</v>
      </c>
      <c r="G1052" s="59" t="s">
        <v>38</v>
      </c>
      <c r="H1052" s="59" t="s">
        <v>39</v>
      </c>
      <c r="I1052" s="59" t="s">
        <v>40</v>
      </c>
      <c r="J1052" s="59" t="s">
        <v>85</v>
      </c>
      <c r="K1052" s="59" t="s">
        <v>2794</v>
      </c>
      <c r="L1052" s="59" t="s">
        <v>87</v>
      </c>
      <c r="M1052" s="60">
        <v>45875.4052199074</v>
      </c>
      <c r="N1052" s="60">
        <v>45846.746304537</v>
      </c>
      <c r="O1052" s="60">
        <v>45725.7909426852</v>
      </c>
      <c r="P1052" s="60">
        <v>46097.4044034491</v>
      </c>
      <c r="Q1052" s="60">
        <v>45993.5140748727</v>
      </c>
      <c r="R1052" s="59"/>
      <c r="S1052" s="59"/>
      <c r="T1052" s="59"/>
      <c r="U1052" s="59"/>
      <c r="V1052" s="59"/>
      <c r="W1052" s="59"/>
      <c r="X1052" s="59"/>
      <c r="Y1052" s="59"/>
      <c r="Z1052" s="59"/>
      <c r="AA1052" s="59"/>
      <c r="AB1052" s="59"/>
      <c r="AC1052" s="59"/>
      <c r="AD1052" s="61">
        <f>IF(AND($G1052="正式版",$H1052="中西医诊所"),IFERROR(R1052/同类汇总数据!C$3,0),IF(AND($G1052="正式版",$H1052="中医诊所"),IFERROR(R1052/同类汇总数据!C$4,0),IF(AND($G1052="正式版",$H1052="口腔诊所"),IFERROR(R1052/同类汇总数据!C$5,0),IF(AND($G1052="检查版",$H1052="中西医诊所"),IFERROR(R1052/同类汇总数据!C$6,0),IF(AND($G1052="检查版",$H1052="中医诊所"),IFERROR(R1052/同类汇总数据!C$7,0),IF(AND($G1052="检查版",$H1052="口腔诊所"),IFERROR(R1052/同类汇总数据!C$8,0),IF(AND($G1052="互联网版",$H1052="中西医诊所"),IFERROR(R1052/同类汇总数据!C$9,0),IF(AND($G1052="互联网版",$H1052="中医诊所"),IFERROR(R1052/同类汇总数据!C$10,0),IF(AND($G1052="互联网版",$H1052="口腔诊所"),IFERROR(R1052/同类汇总数据!C$11,0))))))))))</f>
        <v>0</v>
      </c>
      <c r="AE1052" s="61">
        <f>IF(AND($G1052="正式版",$H1052="中西医诊所"),IFERROR(S1052/同类汇总数据!D$3,0),IF(AND($G1052="正式版",$H1052="中医诊所"),IFERROR(S1052/同类汇总数据!D$4,0),IF(AND($G1052="正式版",$H1052="口腔诊所"),IFERROR(S1052/同类汇总数据!D$5,0),IF(AND($G1052="检查版",$H1052="中西医诊所"),IFERROR(S1052/同类汇总数据!D$6,0),IF(AND($G1052="检查版",$H1052="中医诊所"),IFERROR(S1052/同类汇总数据!D$7,0),IF(AND($G1052="检查版",$H1052="口腔诊所"),IFERROR(S1052/同类汇总数据!D$8,0),IF(AND($G1052="互联网版",$H1052="中西医诊所"),IFERROR(S1052/同类汇总数据!D$9,0),IF(AND($G1052="互联网版",$H1052="中医诊所"),IFERROR(S1052/同类汇总数据!D$10,0),IF(AND($G1052="互联网版",$H1052="口腔诊所"),IFERROR(S1052/同类汇总数据!D$11,0))))))))))</f>
        <v>0</v>
      </c>
      <c r="AF1052" s="61">
        <f>IF(AND($G1052="正式版",$H1052="中西医诊所"),IFERROR(T1052/同类汇总数据!E$3,0),IF(AND($G1052="正式版",$H1052="中医诊所"),IFERROR(T1052/同类汇总数据!E$4,0),IF(AND($G1052="正式版",$H1052="口腔诊所"),IFERROR(T1052/同类汇总数据!E$5,0),IF(AND($G1052="检查版",$H1052="中西医诊所"),IFERROR(T1052/同类汇总数据!E$6,0),IF(AND($G1052="检查版",$H1052="中医诊所"),IFERROR(T1052/同类汇总数据!E$7,0),IF(AND($G1052="检查版",$H1052="口腔诊所"),IFERROR(T1052/同类汇总数据!E$8,0),IF(AND($G1052="互联网版",$H1052="中西医诊所"),IFERROR(T1052/同类汇总数据!E$9,0),IF(AND($G1052="互联网版",$H1052="中医诊所"),IFERROR(T1052/同类汇总数据!E$10,0),IF(AND($G1052="互联网版",$H1052="口腔诊所"),IFERROR(T1052/同类汇总数据!E$11,0))))))))))</f>
        <v>0</v>
      </c>
      <c r="AG1052" s="61">
        <f>IF(AND($G1052="正式版",$H1052="中西医诊所"),IFERROR(U1052/同类汇总数据!F$3,0),IF(AND($G1052="正式版",$H1052="中医诊所"),IFERROR(U1052/同类汇总数据!F$4,0),IF(AND($G1052="正式版",$H1052="口腔诊所"),IFERROR(U1052/同类汇总数据!F$5,0),IF(AND($G1052="检查版",$H1052="中西医诊所"),IFERROR(U1052/同类汇总数据!F$6,0),IF(AND($G1052="检查版",$H1052="中医诊所"),IFERROR(U1052/同类汇总数据!F$7,0),IF(AND($G1052="检查版",$H1052="口腔诊所"),IFERROR(U1052/同类汇总数据!F$8,0),IF(AND($G1052="互联网版",$H1052="中西医诊所"),IFERROR(U1052/同类汇总数据!F$9,0),IF(AND($G1052="互联网版",$H1052="中医诊所"),IFERROR(U1052/同类汇总数据!F$10,0),IF(AND($G1052="互联网版",$H1052="口腔诊所"),IFERROR(U1052/同类汇总数据!F$11,0))))))))))</f>
        <v>0</v>
      </c>
      <c r="AH1052" s="61">
        <f>IF(AND($G1052="正式版",$H1052="中西医诊所"),IFERROR(V1052/同类汇总数据!G$3,0),IF(AND($G1052="正式版",$H1052="中医诊所"),IFERROR(V1052/同类汇总数据!G$4,0),IF(AND($G1052="正式版",$H1052="口腔诊所"),IFERROR(V1052/同类汇总数据!G$5,0),IF(AND($G1052="检查版",$H1052="中西医诊所"),IFERROR(V1052/同类汇总数据!G$6,0),IF(AND($G1052="检查版",$H1052="中医诊所"),IFERROR(V1052/同类汇总数据!G$7,0),IF(AND($G1052="检查版",$H1052="口腔诊所"),IFERROR(V1052/同类汇总数据!G$8,0),IF(AND($G1052="互联网版",$H1052="中西医诊所"),IFERROR(V1052/同类汇总数据!G$9,0),IF(AND($G1052="互联网版",$H1052="中医诊所"),IFERROR(V1052/同类汇总数据!G$10,0),IF(AND($G1052="互联网版",$H1052="口腔诊所"),IFERROR(V1052/同类汇总数据!G$11,0))))))))))</f>
        <v>0</v>
      </c>
      <c r="AI1052" s="61">
        <f>IF(AND($G1052="正式版",$H1052="中西医诊所"),IFERROR(W1052/同类汇总数据!H$3,0),IF(AND($G1052="正式版",$H1052="中医诊所"),IFERROR(W1052/同类汇总数据!H$4,0),IF(AND($G1052="正式版",$H1052="口腔诊所"),IFERROR(W1052/同类汇总数据!H$5,0),IF(AND($G1052="检查版",$H1052="中西医诊所"),IFERROR(W1052/同类汇总数据!H$6,0),IF(AND($G1052="检查版",$H1052="中医诊所"),IFERROR(W1052/同类汇总数据!H$7,0),IF(AND($G1052="检查版",$H1052="口腔诊所"),IFERROR(W1052/同类汇总数据!H$8,0),IF(AND($G1052="互联网版",$H1052="中西医诊所"),IFERROR(W1052/同类汇总数据!H$9,0),IF(AND($G1052="互联网版",$H1052="中医诊所"),IFERROR(W1052/同类汇总数据!H$10,0),IF(AND($G1052="互联网版",$H1052="口腔诊所"),IFERROR(W1052/同类汇总数据!H$11,0))))))))))</f>
        <v>0</v>
      </c>
      <c r="AJ1052" s="61">
        <f>IF(AND($G1052="正式版",$H1052="中西医诊所"),IFERROR(X1052/同类汇总数据!I$3,0),IF(AND($G1052="正式版",$H1052="中医诊所"),IFERROR(X1052/同类汇总数据!I$4,0),IF(AND($G1052="正式版",$H1052="口腔诊所"),IFERROR(X1052/同类汇总数据!I$5,0),IF(AND($G1052="检查版",$H1052="中西医诊所"),IFERROR(X1052/同类汇总数据!I$6,0),IF(AND($G1052="检查版",$H1052="中医诊所"),IFERROR(X1052/同类汇总数据!I$7,0),IF(AND($G1052="检查版",$H1052="口腔诊所"),IFERROR(X1052/同类汇总数据!I$8,0),IF(AND($G1052="互联网版",$H1052="中西医诊所"),IFERROR(X1052/同类汇总数据!I$9,0),IF(AND($G1052="互联网版",$H1052="中医诊所"),IFERROR(X1052/同类汇总数据!I$10,0),IF(AND($G1052="互联网版",$H1052="口腔诊所"),IFERROR(X1052/同类汇总数据!I$11,0))))))))))</f>
        <v>0</v>
      </c>
      <c r="AK1052" s="61">
        <f>IF(AND($G1052="正式版",$H1052="中西医诊所"),IFERROR(Y1052/同类汇总数据!J$3,0),IF(AND($G1052="正式版",$H1052="中医诊所"),IFERROR(Y1052/同类汇总数据!J$4,0),IF(AND($G1052="正式版",$H1052="口腔诊所"),IFERROR(Y1052/同类汇总数据!J$5,0),IF(AND($G1052="检查版",$H1052="中西医诊所"),IFERROR(Y1052/同类汇总数据!J$6,0),IF(AND($G1052="检查版",$H1052="中医诊所"),IFERROR(Y1052/同类汇总数据!J$7,0),IF(AND($G1052="检查版",$H1052="口腔诊所"),IFERROR(Y1052/同类汇总数据!J$8,0),IF(AND($G1052="互联网版",$H1052="中西医诊所"),IFERROR(Y1052/同类汇总数据!J$9,0),IF(AND($G1052="互联网版",$H1052="中医诊所"),IFERROR(Y1052/同类汇总数据!J$10,0),IF(AND($G1052="互联网版",$H1052="口腔诊所"),IFERROR(Y1052/同类汇总数据!J$11,0))))))))))</f>
        <v>0</v>
      </c>
      <c r="AL1052" s="62" t="str">
        <f ca="1" t="shared" ref="AL1052:AL1059" si="307">IF(YEAR(AO1052)&lt;YEAR(TODAY()),"今年内未操作",IF(DATEDIF(AO1052,$B$1,"d")&gt;90,"最近三月未操作",IF(DATEDIF(AO1052,$B$1,"d")&gt;30,"最近一月未操作",IF(DATEDIF(AO1052,$B$1,"d")&gt;7,"最近一周未操作","-"))))</f>
        <v>-</v>
      </c>
      <c r="AM1052" s="62" t="str">
        <f t="shared" ref="AM1052:AM1059" si="308">IF(AE1052&lt;0.2,"低于同行20%",IF(AE1052&lt;0.5,"低于同行50%",IF(AE1052&gt;=2,"高于同行100%",IF(AE1052&gt;=1.5,"高于同行150%",IF(AE1052&gt;=1.2,"高于同行20%","")))))</f>
        <v>低于同行20%</v>
      </c>
      <c r="AN1052" s="5" t="str">
        <f t="shared" ref="AN1052:AN1059" si="309">IF(AI1052&lt;0.2,"低于同行20%",IF(AI1052&lt;0.5,"低于同行50%",IF(AI1052&gt;=2,"高于同行100%",IF(AI1052&gt;=1.5,"高于同行150%",IF(AI1052&gt;=1.2,"高于同行20%","")))))</f>
        <v>低于同行20%</v>
      </c>
      <c r="AO1052" s="63">
        <f t="shared" si="301"/>
        <v>46097.4044034491</v>
      </c>
      <c r="AP1052" s="5" t="str">
        <f t="shared" si="302"/>
        <v/>
      </c>
      <c r="AQ1052" s="60">
        <v>45699.4691098611</v>
      </c>
    </row>
    <row r="1053" ht="17" spans="1:43">
      <c r="A1053" s="5">
        <f t="shared" si="303"/>
        <v>1050</v>
      </c>
      <c r="B1053" s="55" t="str">
        <f t="shared" si="304"/>
        <v>连续三月交易上升</v>
      </c>
      <c r="C1053" s="2" t="str">
        <f t="shared" si="305"/>
        <v/>
      </c>
      <c r="D1053" s="56" t="str">
        <f t="shared" si="306"/>
        <v>-</v>
      </c>
      <c r="E1053" s="84" t="s">
        <v>2795</v>
      </c>
      <c r="F1053" s="58">
        <v>45705.6609840046</v>
      </c>
      <c r="G1053" s="59" t="s">
        <v>38</v>
      </c>
      <c r="H1053" s="59" t="s">
        <v>39</v>
      </c>
      <c r="I1053" s="59" t="s">
        <v>40</v>
      </c>
      <c r="J1053" s="59" t="s">
        <v>85</v>
      </c>
      <c r="K1053" s="59" t="s">
        <v>2796</v>
      </c>
      <c r="L1053" s="59" t="s">
        <v>87</v>
      </c>
      <c r="M1053" s="60">
        <v>46103.7631597222</v>
      </c>
      <c r="N1053" s="60">
        <v>46103.8210410995</v>
      </c>
      <c r="O1053" s="60">
        <v>46103.8427379051</v>
      </c>
      <c r="P1053" s="60">
        <v>46097.4054004051</v>
      </c>
      <c r="Q1053" s="60">
        <v>46103.8211072222</v>
      </c>
      <c r="R1053" s="59">
        <v>8299.83</v>
      </c>
      <c r="S1053" s="59">
        <v>40118.53</v>
      </c>
      <c r="T1053" s="59">
        <v>118583.7</v>
      </c>
      <c r="U1053" s="59">
        <v>102057.08</v>
      </c>
      <c r="V1053" s="59">
        <v>77</v>
      </c>
      <c r="W1053" s="59">
        <v>374</v>
      </c>
      <c r="X1053" s="59">
        <v>1170</v>
      </c>
      <c r="Y1053" s="59">
        <v>1026</v>
      </c>
      <c r="Z1053" s="59">
        <v>191.3833586338</v>
      </c>
      <c r="AA1053" s="59">
        <v>0.2998941772</v>
      </c>
      <c r="AB1053" s="59">
        <v>-0.3516499745</v>
      </c>
      <c r="AC1053" s="59">
        <v>-0.0538532787</v>
      </c>
      <c r="AD1053" s="61">
        <f>IF(AND($G1053="正式版",$H1053="中西医诊所"),IFERROR(R1053/同类汇总数据!C$3,0),IF(AND($G1053="正式版",$H1053="中医诊所"),IFERROR(R1053/同类汇总数据!C$4,0),IF(AND($G1053="正式版",$H1053="口腔诊所"),IFERROR(R1053/同类汇总数据!C$5,0),IF(AND($G1053="检查版",$H1053="中西医诊所"),IFERROR(R1053/同类汇总数据!C$6,0),IF(AND($G1053="检查版",$H1053="中医诊所"),IFERROR(R1053/同类汇总数据!C$7,0),IF(AND($G1053="检查版",$H1053="口腔诊所"),IFERROR(R1053/同类汇总数据!C$8,0),IF(AND($G1053="互联网版",$H1053="中西医诊所"),IFERROR(R1053/同类汇总数据!C$9,0),IF(AND($G1053="互联网版",$H1053="中医诊所"),IFERROR(R1053/同类汇总数据!C$10,0),IF(AND($G1053="互联网版",$H1053="口腔诊所"),IFERROR(R1053/同类汇总数据!C$11,0))))))))))</f>
        <v>0.906911593888678</v>
      </c>
      <c r="AE1053" s="61">
        <f>IF(AND($G1053="正式版",$H1053="中西医诊所"),IFERROR(S1053/同类汇总数据!D$3,0),IF(AND($G1053="正式版",$H1053="中医诊所"),IFERROR(S1053/同类汇总数据!D$4,0),IF(AND($G1053="正式版",$H1053="口腔诊所"),IFERROR(S1053/同类汇总数据!D$5,0),IF(AND($G1053="检查版",$H1053="中西医诊所"),IFERROR(S1053/同类汇总数据!D$6,0),IF(AND($G1053="检查版",$H1053="中医诊所"),IFERROR(S1053/同类汇总数据!D$7,0),IF(AND($G1053="检查版",$H1053="口腔诊所"),IFERROR(S1053/同类汇总数据!D$8,0),IF(AND($G1053="互联网版",$H1053="中西医诊所"),IFERROR(S1053/同类汇总数据!D$9,0),IF(AND($G1053="互联网版",$H1053="中医诊所"),IFERROR(S1053/同类汇总数据!D$10,0),IF(AND($G1053="互联网版",$H1053="口腔诊所"),IFERROR(S1053/同类汇总数据!D$11,0))))))))))</f>
        <v>1.09962873625182</v>
      </c>
      <c r="AF1053" s="61">
        <f>IF(AND($G1053="正式版",$H1053="中西医诊所"),IFERROR(T1053/同类汇总数据!E$3,0),IF(AND($G1053="正式版",$H1053="中医诊所"),IFERROR(T1053/同类汇总数据!E$4,0),IF(AND($G1053="正式版",$H1053="口腔诊所"),IFERROR(T1053/同类汇总数据!E$5,0),IF(AND($G1053="检查版",$H1053="中西医诊所"),IFERROR(T1053/同类汇总数据!E$6,0),IF(AND($G1053="检查版",$H1053="中医诊所"),IFERROR(T1053/同类汇总数据!E$7,0),IF(AND($G1053="检查版",$H1053="口腔诊所"),IFERROR(T1053/同类汇总数据!E$8,0),IF(AND($G1053="互联网版",$H1053="中西医诊所"),IFERROR(T1053/同类汇总数据!E$9,0),IF(AND($G1053="互联网版",$H1053="中医诊所"),IFERROR(T1053/同类汇总数据!E$10,0),IF(AND($G1053="互联网版",$H1053="口腔诊所"),IFERROR(T1053/同类汇总数据!E$11,0))))))))))</f>
        <v>1.08676524981701</v>
      </c>
      <c r="AG1053" s="61">
        <f>IF(AND($G1053="正式版",$H1053="中西医诊所"),IFERROR(U1053/同类汇总数据!F$3,0),IF(AND($G1053="正式版",$H1053="中医诊所"),IFERROR(U1053/同类汇总数据!F$4,0),IF(AND($G1053="正式版",$H1053="口腔诊所"),IFERROR(U1053/同类汇总数据!F$5,0),IF(AND($G1053="检查版",$H1053="中西医诊所"),IFERROR(U1053/同类汇总数据!F$6,0),IF(AND($G1053="检查版",$H1053="中医诊所"),IFERROR(U1053/同类汇总数据!F$7,0),IF(AND($G1053="检查版",$H1053="口腔诊所"),IFERROR(U1053/同类汇总数据!F$8,0),IF(AND($G1053="互联网版",$H1053="中西医诊所"),IFERROR(U1053/同类汇总数据!F$9,0),IF(AND($G1053="互联网版",$H1053="中医诊所"),IFERROR(U1053/同类汇总数据!F$10,0),IF(AND($G1053="互联网版",$H1053="口腔诊所"),IFERROR(U1053/同类汇总数据!F$11,0))))))))))</f>
        <v>1.06394596259054</v>
      </c>
      <c r="AH1053" s="61">
        <f>IF(AND($G1053="正式版",$H1053="中西医诊所"),IFERROR(V1053/同类汇总数据!G$3,0),IF(AND($G1053="正式版",$H1053="中医诊所"),IFERROR(V1053/同类汇总数据!G$4,0),IF(AND($G1053="正式版",$H1053="口腔诊所"),IFERROR(V1053/同类汇总数据!G$5,0),IF(AND($G1053="检查版",$H1053="中西医诊所"),IFERROR(V1053/同类汇总数据!G$6,0),IF(AND($G1053="检查版",$H1053="中医诊所"),IFERROR(V1053/同类汇总数据!G$7,0),IF(AND($G1053="检查版",$H1053="口腔诊所"),IFERROR(V1053/同类汇总数据!G$8,0),IF(AND($G1053="互联网版",$H1053="中西医诊所"),IFERROR(V1053/同类汇总数据!G$9,0),IF(AND($G1053="互联网版",$H1053="中医诊所"),IFERROR(V1053/同类汇总数据!G$10,0),IF(AND($G1053="互联网版",$H1053="口腔诊所"),IFERROR(V1053/同类汇总数据!G$11,0))))))))))</f>
        <v>0.812226862346534</v>
      </c>
      <c r="AI1053" s="61">
        <f>IF(AND($G1053="正式版",$H1053="中西医诊所"),IFERROR(W1053/同类汇总数据!H$3,0),IF(AND($G1053="正式版",$H1053="中医诊所"),IFERROR(W1053/同类汇总数据!H$4,0),IF(AND($G1053="正式版",$H1053="口腔诊所"),IFERROR(W1053/同类汇总数据!H$5,0),IF(AND($G1053="检查版",$H1053="中西医诊所"),IFERROR(W1053/同类汇总数据!H$6,0),IF(AND($G1053="检查版",$H1053="中医诊所"),IFERROR(W1053/同类汇总数据!H$7,0),IF(AND($G1053="检查版",$H1053="口腔诊所"),IFERROR(W1053/同类汇总数据!H$8,0),IF(AND($G1053="互联网版",$H1053="中西医诊所"),IFERROR(W1053/同类汇总数据!H$9,0),IF(AND($G1053="互联网版",$H1053="中医诊所"),IFERROR(W1053/同类汇总数据!H$10,0),IF(AND($G1053="互联网版",$H1053="口腔诊所"),IFERROR(W1053/同类汇总数据!H$11,0))))))))))</f>
        <v>1.02289087559459</v>
      </c>
      <c r="AJ1053" s="61">
        <f>IF(AND($G1053="正式版",$H1053="中西医诊所"),IFERROR(X1053/同类汇总数据!I$3,0),IF(AND($G1053="正式版",$H1053="中医诊所"),IFERROR(X1053/同类汇总数据!I$4,0),IF(AND($G1053="正式版",$H1053="口腔诊所"),IFERROR(X1053/同类汇总数据!I$5,0),IF(AND($G1053="检查版",$H1053="中西医诊所"),IFERROR(X1053/同类汇总数据!I$6,0),IF(AND($G1053="检查版",$H1053="中医诊所"),IFERROR(X1053/同类汇总数据!I$7,0),IF(AND($G1053="检查版",$H1053="口腔诊所"),IFERROR(X1053/同类汇总数据!I$8,0),IF(AND($G1053="互联网版",$H1053="中西医诊所"),IFERROR(X1053/同类汇总数据!I$9,0),IF(AND($G1053="互联网版",$H1053="中医诊所"),IFERROR(X1053/同类汇总数据!I$10,0),IF(AND($G1053="互联网版",$H1053="口腔诊所"),IFERROR(X1053/同类汇总数据!I$11,0))))))))))</f>
        <v>1.03456517623553</v>
      </c>
      <c r="AK1053" s="61">
        <f>IF(AND($G1053="正式版",$H1053="中西医诊所"),IFERROR(Y1053/同类汇总数据!J$3,0),IF(AND($G1053="正式版",$H1053="中医诊所"),IFERROR(Y1053/同类汇总数据!J$4,0),IF(AND($G1053="正式版",$H1053="口腔诊所"),IFERROR(Y1053/同类汇总数据!J$5,0),IF(AND($G1053="检查版",$H1053="中西医诊所"),IFERROR(Y1053/同类汇总数据!J$6,0),IF(AND($G1053="检查版",$H1053="中医诊所"),IFERROR(Y1053/同类汇总数据!J$7,0),IF(AND($G1053="检查版",$H1053="口腔诊所"),IFERROR(Y1053/同类汇总数据!J$8,0),IF(AND($G1053="互联网版",$H1053="中西医诊所"),IFERROR(Y1053/同类汇总数据!J$9,0),IF(AND($G1053="互联网版",$H1053="中医诊所"),IFERROR(Y1053/同类汇总数据!J$10,0),IF(AND($G1053="互联网版",$H1053="口腔诊所"),IFERROR(Y1053/同类汇总数据!J$11,0))))))))))</f>
        <v>1.02519788517464</v>
      </c>
      <c r="AL1053" s="62" t="str">
        <f ca="1" t="shared" si="307"/>
        <v>-</v>
      </c>
      <c r="AM1053" s="62" t="str">
        <f t="shared" si="308"/>
        <v/>
      </c>
      <c r="AN1053" s="5" t="str">
        <f t="shared" si="309"/>
        <v/>
      </c>
      <c r="AO1053" s="63">
        <f t="shared" si="301"/>
        <v>46103.8427379051</v>
      </c>
      <c r="AP1053" s="5" t="str">
        <f t="shared" si="302"/>
        <v/>
      </c>
      <c r="AQ1053" s="60">
        <v>45699.5667226505</v>
      </c>
    </row>
    <row r="1054" ht="17" spans="1:43">
      <c r="A1054" s="5">
        <f t="shared" si="303"/>
        <v>1051</v>
      </c>
      <c r="B1054" s="55" t="str">
        <f t="shared" si="304"/>
        <v>交易波动较大</v>
      </c>
      <c r="C1054" s="2" t="str">
        <f t="shared" si="305"/>
        <v>本月交易额降超20%</v>
      </c>
      <c r="D1054" s="56" t="str">
        <f t="shared" si="306"/>
        <v>-</v>
      </c>
      <c r="E1054" s="84" t="s">
        <v>2797</v>
      </c>
      <c r="F1054" s="58">
        <v>45706.8057839236</v>
      </c>
      <c r="G1054" s="59" t="s">
        <v>38</v>
      </c>
      <c r="H1054" s="59" t="s">
        <v>39</v>
      </c>
      <c r="I1054" s="59" t="s">
        <v>40</v>
      </c>
      <c r="J1054" s="59" t="s">
        <v>520</v>
      </c>
      <c r="K1054" s="59" t="s">
        <v>2798</v>
      </c>
      <c r="L1054" s="59"/>
      <c r="M1054" s="60">
        <v>46103.4020949074</v>
      </c>
      <c r="N1054" s="60">
        <v>46103.8237079398</v>
      </c>
      <c r="O1054" s="60">
        <v>46103.4257411227</v>
      </c>
      <c r="P1054" s="60">
        <v>46098.8455901389</v>
      </c>
      <c r="Q1054" s="60">
        <v>46103.8240140741</v>
      </c>
      <c r="R1054" s="59">
        <v>2872.78</v>
      </c>
      <c r="S1054" s="59">
        <v>8893.06</v>
      </c>
      <c r="T1054" s="59">
        <v>27375.22</v>
      </c>
      <c r="U1054" s="59">
        <v>25819.22</v>
      </c>
      <c r="V1054" s="59">
        <v>40</v>
      </c>
      <c r="W1054" s="59">
        <v>150</v>
      </c>
      <c r="X1054" s="59">
        <v>464</v>
      </c>
      <c r="Y1054" s="59">
        <v>425</v>
      </c>
      <c r="Z1054" s="59">
        <v>130.4001010101</v>
      </c>
      <c r="AA1054" s="59">
        <v>-0.2182997321</v>
      </c>
      <c r="AB1054" s="59">
        <v>0.6010695789</v>
      </c>
      <c r="AC1054" s="59">
        <v>-0.4258175248</v>
      </c>
      <c r="AD1054" s="61">
        <f>IF(AND($G1054="正式版",$H1054="中西医诊所"),IFERROR(R1054/同类汇总数据!C$3,0),IF(AND($G1054="正式版",$H1054="中医诊所"),IFERROR(R1054/同类汇总数据!C$4,0),IF(AND($G1054="正式版",$H1054="口腔诊所"),IFERROR(R1054/同类汇总数据!C$5,0),IF(AND($G1054="检查版",$H1054="中西医诊所"),IFERROR(R1054/同类汇总数据!C$6,0),IF(AND($G1054="检查版",$H1054="中医诊所"),IFERROR(R1054/同类汇总数据!C$7,0),IF(AND($G1054="检查版",$H1054="口腔诊所"),IFERROR(R1054/同类汇总数据!C$8,0),IF(AND($G1054="互联网版",$H1054="中西医诊所"),IFERROR(R1054/同类汇总数据!C$9,0),IF(AND($G1054="互联网版",$H1054="中医诊所"),IFERROR(R1054/同类汇总数据!C$10,0),IF(AND($G1054="互联网版",$H1054="口腔诊所"),IFERROR(R1054/同类汇总数据!C$11,0))))))))))</f>
        <v>0.313904921991356</v>
      </c>
      <c r="AE1054" s="61">
        <f>IF(AND($G1054="正式版",$H1054="中西医诊所"),IFERROR(S1054/同类汇总数据!D$3,0),IF(AND($G1054="正式版",$H1054="中医诊所"),IFERROR(S1054/同类汇总数据!D$4,0),IF(AND($G1054="正式版",$H1054="口腔诊所"),IFERROR(S1054/同类汇总数据!D$5,0),IF(AND($G1054="检查版",$H1054="中西医诊所"),IFERROR(S1054/同类汇总数据!D$6,0),IF(AND($G1054="检查版",$H1054="中医诊所"),IFERROR(S1054/同类汇总数据!D$7,0),IF(AND($G1054="检查版",$H1054="口腔诊所"),IFERROR(S1054/同类汇总数据!D$8,0),IF(AND($G1054="互联网版",$H1054="中西医诊所"),IFERROR(S1054/同类汇总数据!D$9,0),IF(AND($G1054="互联网版",$H1054="中医诊所"),IFERROR(S1054/同类汇总数据!D$10,0),IF(AND($G1054="互联网版",$H1054="口腔诊所"),IFERROR(S1054/同类汇总数据!D$11,0))))))))))</f>
        <v>0.243754303291063</v>
      </c>
      <c r="AF1054" s="61">
        <f>IF(AND($G1054="正式版",$H1054="中西医诊所"),IFERROR(T1054/同类汇总数据!E$3,0),IF(AND($G1054="正式版",$H1054="中医诊所"),IFERROR(T1054/同类汇总数据!E$4,0),IF(AND($G1054="正式版",$H1054="口腔诊所"),IFERROR(T1054/同类汇总数据!E$5,0),IF(AND($G1054="检查版",$H1054="中西医诊所"),IFERROR(T1054/同类汇总数据!E$6,0),IF(AND($G1054="检查版",$H1054="中医诊所"),IFERROR(T1054/同类汇总数据!E$7,0),IF(AND($G1054="检查版",$H1054="口腔诊所"),IFERROR(T1054/同类汇总数据!E$8,0),IF(AND($G1054="互联网版",$H1054="中西医诊所"),IFERROR(T1054/同类汇总数据!E$9,0),IF(AND($G1054="互联网版",$H1054="中医诊所"),IFERROR(T1054/同类汇总数据!E$10,0),IF(AND($G1054="互联网版",$H1054="口腔诊所"),IFERROR(T1054/同类汇总数据!E$11,0))))))))))</f>
        <v>0.250881342057093</v>
      </c>
      <c r="AG1054" s="61">
        <f>IF(AND($G1054="正式版",$H1054="中西医诊所"),IFERROR(U1054/同类汇总数据!F$3,0),IF(AND($G1054="正式版",$H1054="中医诊所"),IFERROR(U1054/同类汇总数据!F$4,0),IF(AND($G1054="正式版",$H1054="口腔诊所"),IFERROR(U1054/同类汇总数据!F$5,0),IF(AND($G1054="检查版",$H1054="中西医诊所"),IFERROR(U1054/同类汇总数据!F$6,0),IF(AND($G1054="检查版",$H1054="中医诊所"),IFERROR(U1054/同类汇总数据!F$7,0),IF(AND($G1054="检查版",$H1054="口腔诊所"),IFERROR(U1054/同类汇总数据!F$8,0),IF(AND($G1054="互联网版",$H1054="中西医诊所"),IFERROR(U1054/同类汇总数据!F$9,0),IF(AND($G1054="互联网版",$H1054="中医诊所"),IFERROR(U1054/同类汇总数据!F$10,0),IF(AND($G1054="互联网版",$H1054="口腔诊所"),IFERROR(U1054/同类汇总数据!F$11,0))))))))))</f>
        <v>0.269165597097595</v>
      </c>
      <c r="AH1054" s="61">
        <f>IF(AND($G1054="正式版",$H1054="中西医诊所"),IFERROR(V1054/同类汇总数据!G$3,0),IF(AND($G1054="正式版",$H1054="中医诊所"),IFERROR(V1054/同类汇总数据!G$4,0),IF(AND($G1054="正式版",$H1054="口腔诊所"),IFERROR(V1054/同类汇总数据!G$5,0),IF(AND($G1054="检查版",$H1054="中西医诊所"),IFERROR(V1054/同类汇总数据!G$6,0),IF(AND($G1054="检查版",$H1054="中医诊所"),IFERROR(V1054/同类汇总数据!G$7,0),IF(AND($G1054="检查版",$H1054="口腔诊所"),IFERROR(V1054/同类汇总数据!G$8,0),IF(AND($G1054="互联网版",$H1054="中西医诊所"),IFERROR(V1054/同类汇总数据!G$9,0),IF(AND($G1054="互联网版",$H1054="中医诊所"),IFERROR(V1054/同类汇总数据!G$10,0),IF(AND($G1054="互联网版",$H1054="口腔诊所"),IFERROR(V1054/同类汇总数据!G$11,0))))))))))</f>
        <v>0.42193603238781</v>
      </c>
      <c r="AI1054" s="61">
        <f>IF(AND($G1054="正式版",$H1054="中西医诊所"),IFERROR(W1054/同类汇总数据!H$3,0),IF(AND($G1054="正式版",$H1054="中医诊所"),IFERROR(W1054/同类汇总数据!H$4,0),IF(AND($G1054="正式版",$H1054="口腔诊所"),IFERROR(W1054/同类汇总数据!H$5,0),IF(AND($G1054="检查版",$H1054="中西医诊所"),IFERROR(W1054/同类汇总数据!H$6,0),IF(AND($G1054="检查版",$H1054="中医诊所"),IFERROR(W1054/同类汇总数据!H$7,0),IF(AND($G1054="检查版",$H1054="口腔诊所"),IFERROR(W1054/同类汇总数据!H$8,0),IF(AND($G1054="互联网版",$H1054="中西医诊所"),IFERROR(W1054/同类汇总数据!H$9,0),IF(AND($G1054="互联网版",$H1054="中医诊所"),IFERROR(W1054/同类汇总数据!H$10,0),IF(AND($G1054="互联网版",$H1054="口腔诊所"),IFERROR(W1054/同类汇总数据!H$11,0))))))))))</f>
        <v>0.410250351174301</v>
      </c>
      <c r="AJ1054" s="61">
        <f>IF(AND($G1054="正式版",$H1054="中西医诊所"),IFERROR(X1054/同类汇总数据!I$3,0),IF(AND($G1054="正式版",$H1054="中医诊所"),IFERROR(X1054/同类汇总数据!I$4,0),IF(AND($G1054="正式版",$H1054="口腔诊所"),IFERROR(X1054/同类汇总数据!I$5,0),IF(AND($G1054="检查版",$H1054="中西医诊所"),IFERROR(X1054/同类汇总数据!I$6,0),IF(AND($G1054="检查版",$H1054="中医诊所"),IFERROR(X1054/同类汇总数据!I$7,0),IF(AND($G1054="检查版",$H1054="口腔诊所"),IFERROR(X1054/同类汇总数据!I$8,0),IF(AND($G1054="互联网版",$H1054="中西医诊所"),IFERROR(X1054/同类汇总数据!I$9,0),IF(AND($G1054="互联网版",$H1054="中医诊所"),IFERROR(X1054/同类汇总数据!I$10,0),IF(AND($G1054="互联网版",$H1054="口腔诊所"),IFERROR(X1054/同类汇总数据!I$11,0))))))))))</f>
        <v>0.410289095532721</v>
      </c>
      <c r="AK1054" s="61">
        <f>IF(AND($G1054="正式版",$H1054="中西医诊所"),IFERROR(Y1054/同类汇总数据!J$3,0),IF(AND($G1054="正式版",$H1054="中医诊所"),IFERROR(Y1054/同类汇总数据!J$4,0),IF(AND($G1054="正式版",$H1054="口腔诊所"),IFERROR(Y1054/同类汇总数据!J$5,0),IF(AND($G1054="检查版",$H1054="中西医诊所"),IFERROR(Y1054/同类汇总数据!J$6,0),IF(AND($G1054="检查版",$H1054="中医诊所"),IFERROR(Y1054/同类汇总数据!J$7,0),IF(AND($G1054="检查版",$H1054="口腔诊所"),IFERROR(Y1054/同类汇总数据!J$8,0),IF(AND($G1054="互联网版",$H1054="中西医诊所"),IFERROR(Y1054/同类汇总数据!J$9,0),IF(AND($G1054="互联网版",$H1054="中医诊所"),IFERROR(Y1054/同类汇总数据!J$10,0),IF(AND($G1054="互联网版",$H1054="口腔诊所"),IFERROR(Y1054/同类汇总数据!J$11,0))))))))))</f>
        <v>0.424667739960255</v>
      </c>
      <c r="AL1054" s="62" t="str">
        <f ca="1" t="shared" si="307"/>
        <v>-</v>
      </c>
      <c r="AM1054" s="62" t="str">
        <f t="shared" si="308"/>
        <v>低于同行50%</v>
      </c>
      <c r="AN1054" s="5" t="str">
        <f t="shared" si="309"/>
        <v>低于同行50%</v>
      </c>
      <c r="AO1054" s="63">
        <f t="shared" si="301"/>
        <v>46103.8240140741</v>
      </c>
      <c r="AP1054" s="5" t="str">
        <f t="shared" si="302"/>
        <v/>
      </c>
      <c r="AQ1054" s="60">
        <v>45700.4731190278</v>
      </c>
    </row>
    <row r="1055" ht="17" spans="1:43">
      <c r="A1055" s="5">
        <f t="shared" si="303"/>
        <v>1052</v>
      </c>
      <c r="B1055" s="55" t="str">
        <f t="shared" si="304"/>
        <v>交易波动较大</v>
      </c>
      <c r="C1055" s="2" t="str">
        <f t="shared" si="305"/>
        <v/>
      </c>
      <c r="D1055" s="56" t="str">
        <f t="shared" si="306"/>
        <v>-</v>
      </c>
      <c r="E1055" s="84" t="s">
        <v>2799</v>
      </c>
      <c r="F1055" s="58">
        <v>45707.6640204398</v>
      </c>
      <c r="G1055" s="59" t="s">
        <v>38</v>
      </c>
      <c r="H1055" s="59" t="s">
        <v>39</v>
      </c>
      <c r="I1055" s="59" t="s">
        <v>2800</v>
      </c>
      <c r="J1055" s="59" t="s">
        <v>2801</v>
      </c>
      <c r="K1055" s="59" t="s">
        <v>2802</v>
      </c>
      <c r="L1055" s="59" t="s">
        <v>2803</v>
      </c>
      <c r="M1055" s="60">
        <v>46104.3915972222</v>
      </c>
      <c r="N1055" s="60">
        <v>46103.8752772222</v>
      </c>
      <c r="O1055" s="60">
        <v>46103.8735473032</v>
      </c>
      <c r="P1055" s="60"/>
      <c r="Q1055" s="60">
        <v>46103.8752890856</v>
      </c>
      <c r="R1055" s="59">
        <v>27427.8</v>
      </c>
      <c r="S1055" s="59">
        <v>96087.2</v>
      </c>
      <c r="T1055" s="59">
        <v>306238.66</v>
      </c>
      <c r="U1055" s="59">
        <v>270182.96</v>
      </c>
      <c r="V1055" s="59">
        <v>355</v>
      </c>
      <c r="W1055" s="59">
        <v>1310</v>
      </c>
      <c r="X1055" s="59">
        <v>4550</v>
      </c>
      <c r="Y1055" s="59">
        <v>4010</v>
      </c>
      <c r="Z1055" s="59">
        <v>128.8980240964</v>
      </c>
      <c r="AA1055" s="59">
        <v>0.0721493041</v>
      </c>
      <c r="AB1055" s="59">
        <v>-0.2564437707</v>
      </c>
      <c r="AC1055" s="59">
        <v>-0.1424745806</v>
      </c>
      <c r="AD1055" s="61">
        <f>IF(AND($G1055="正式版",$H1055="中西医诊所"),IFERROR(R1055/同类汇总数据!C$3,0),IF(AND($G1055="正式版",$H1055="中医诊所"),IFERROR(R1055/同类汇总数据!C$4,0),IF(AND($G1055="正式版",$H1055="口腔诊所"),IFERROR(R1055/同类汇总数据!C$5,0),IF(AND($G1055="检查版",$H1055="中西医诊所"),IFERROR(R1055/同类汇总数据!C$6,0),IF(AND($G1055="检查版",$H1055="中医诊所"),IFERROR(R1055/同类汇总数据!C$7,0),IF(AND($G1055="检查版",$H1055="口腔诊所"),IFERROR(R1055/同类汇总数据!C$8,0),IF(AND($G1055="互联网版",$H1055="中西医诊所"),IFERROR(R1055/同类汇总数据!C$9,0),IF(AND($G1055="互联网版",$H1055="中医诊所"),IFERROR(R1055/同类汇总数据!C$10,0),IF(AND($G1055="互联网版",$H1055="口腔诊所"),IFERROR(R1055/同类汇总数据!C$11,0))))))))))</f>
        <v>2.99699991624646</v>
      </c>
      <c r="AE1055" s="61">
        <f>IF(AND($G1055="正式版",$H1055="中西医诊所"),IFERROR(S1055/同类汇总数据!D$3,0),IF(AND($G1055="正式版",$H1055="中医诊所"),IFERROR(S1055/同类汇总数据!D$4,0),IF(AND($G1055="正式版",$H1055="口腔诊所"),IFERROR(S1055/同类汇总数据!D$5,0),IF(AND($G1055="检查版",$H1055="中西医诊所"),IFERROR(S1055/同类汇总数据!D$6,0),IF(AND($G1055="检查版",$H1055="中医诊所"),IFERROR(S1055/同类汇总数据!D$7,0),IF(AND($G1055="检查版",$H1055="口腔诊所"),IFERROR(S1055/同类汇总数据!D$8,0),IF(AND($G1055="互联网版",$H1055="中西医诊所"),IFERROR(S1055/同类汇总数据!D$9,0),IF(AND($G1055="互联网版",$H1055="中医诊所"),IFERROR(S1055/同类汇总数据!D$10,0),IF(AND($G1055="互联网版",$H1055="口腔诊所"),IFERROR(S1055/同类汇总数据!D$11,0))))))))))</f>
        <v>2.63370184067003</v>
      </c>
      <c r="AF1055" s="61">
        <f>IF(AND($G1055="正式版",$H1055="中西医诊所"),IFERROR(T1055/同类汇总数据!E$3,0),IF(AND($G1055="正式版",$H1055="中医诊所"),IFERROR(T1055/同类汇总数据!E$4,0),IF(AND($G1055="正式版",$H1055="口腔诊所"),IFERROR(T1055/同类汇总数据!E$5,0),IF(AND($G1055="检查版",$H1055="中西医诊所"),IFERROR(T1055/同类汇总数据!E$6,0),IF(AND($G1055="检查版",$H1055="中医诊所"),IFERROR(T1055/同类汇总数据!E$7,0),IF(AND($G1055="检查版",$H1055="口腔诊所"),IFERROR(T1055/同类汇总数据!E$8,0),IF(AND($G1055="互联网版",$H1055="中西医诊所"),IFERROR(T1055/同类汇总数据!E$9,0),IF(AND($G1055="互联网版",$H1055="中医诊所"),IFERROR(T1055/同类汇总数据!E$10,0),IF(AND($G1055="互联网版",$H1055="口腔诊所"),IFERROR(T1055/同类汇总数据!E$11,0))))))))))</f>
        <v>2.80653693415307</v>
      </c>
      <c r="AG1055" s="61">
        <f>IF(AND($G1055="正式版",$H1055="中西医诊所"),IFERROR(U1055/同类汇总数据!F$3,0),IF(AND($G1055="正式版",$H1055="中医诊所"),IFERROR(U1055/同类汇总数据!F$4,0),IF(AND($G1055="正式版",$H1055="口腔诊所"),IFERROR(U1055/同类汇总数据!F$5,0),IF(AND($G1055="检查版",$H1055="中西医诊所"),IFERROR(U1055/同类汇总数据!F$6,0),IF(AND($G1055="检查版",$H1055="中医诊所"),IFERROR(U1055/同类汇总数据!F$7,0),IF(AND($G1055="检查版",$H1055="口腔诊所"),IFERROR(U1055/同类汇总数据!F$8,0),IF(AND($G1055="互联网版",$H1055="中西医诊所"),IFERROR(U1055/同类汇总数据!F$9,0),IF(AND($G1055="互联网版",$H1055="中医诊所"),IFERROR(U1055/同类汇总数据!F$10,0),IF(AND($G1055="互联网版",$H1055="口腔诊所"),IFERROR(U1055/同类汇总数据!F$11,0))))))))))</f>
        <v>2.81665975013945</v>
      </c>
      <c r="AH1055" s="61">
        <f>IF(AND($G1055="正式版",$H1055="中西医诊所"),IFERROR(V1055/同类汇总数据!G$3,0),IF(AND($G1055="正式版",$H1055="中医诊所"),IFERROR(V1055/同类汇总数据!G$4,0),IF(AND($G1055="正式版",$H1055="口腔诊所"),IFERROR(V1055/同类汇总数据!G$5,0),IF(AND($G1055="检查版",$H1055="中西医诊所"),IFERROR(V1055/同类汇总数据!G$6,0),IF(AND($G1055="检查版",$H1055="中医诊所"),IFERROR(V1055/同类汇总数据!G$7,0),IF(AND($G1055="检查版",$H1055="口腔诊所"),IFERROR(V1055/同类汇总数据!G$8,0),IF(AND($G1055="互联网版",$H1055="中西医诊所"),IFERROR(V1055/同类汇总数据!G$9,0),IF(AND($G1055="互联网版",$H1055="中医诊所"),IFERROR(V1055/同类汇总数据!G$10,0),IF(AND($G1055="互联网版",$H1055="口腔诊所"),IFERROR(V1055/同类汇总数据!G$11,0))))))))))</f>
        <v>3.74468228744181</v>
      </c>
      <c r="AI1055" s="61">
        <f>IF(AND($G1055="正式版",$H1055="中西医诊所"),IFERROR(W1055/同类汇总数据!H$3,0),IF(AND($G1055="正式版",$H1055="中医诊所"),IFERROR(W1055/同类汇总数据!H$4,0),IF(AND($G1055="正式版",$H1055="口腔诊所"),IFERROR(W1055/同类汇总数据!H$5,0),IF(AND($G1055="检查版",$H1055="中西医诊所"),IFERROR(W1055/同类汇总数据!H$6,0),IF(AND($G1055="检查版",$H1055="中医诊所"),IFERROR(W1055/同类汇总数据!H$7,0),IF(AND($G1055="检查版",$H1055="口腔诊所"),IFERROR(W1055/同类汇总数据!H$8,0),IF(AND($G1055="互联网版",$H1055="中西医诊所"),IFERROR(W1055/同类汇总数据!H$9,0),IF(AND($G1055="互联网版",$H1055="中医诊所"),IFERROR(W1055/同类汇总数据!H$10,0),IF(AND($G1055="互联网版",$H1055="口腔诊所"),IFERROR(W1055/同类汇总数据!H$11,0))))))))))</f>
        <v>3.58285306692222</v>
      </c>
      <c r="AJ1055" s="61">
        <f>IF(AND($G1055="正式版",$H1055="中西医诊所"),IFERROR(X1055/同类汇总数据!I$3,0),IF(AND($G1055="正式版",$H1055="中医诊所"),IFERROR(X1055/同类汇总数据!I$4,0),IF(AND($G1055="正式版",$H1055="口腔诊所"),IFERROR(X1055/同类汇总数据!I$5,0),IF(AND($G1055="检查版",$H1055="中西医诊所"),IFERROR(X1055/同类汇总数据!I$6,0),IF(AND($G1055="检查版",$H1055="中医诊所"),IFERROR(X1055/同类汇总数据!I$7,0),IF(AND($G1055="检查版",$H1055="口腔诊所"),IFERROR(X1055/同类汇总数据!I$8,0),IF(AND($G1055="互联网版",$H1055="中西医诊所"),IFERROR(X1055/同类汇总数据!I$9,0),IF(AND($G1055="互联网版",$H1055="中医诊所"),IFERROR(X1055/同类汇总数据!I$10,0),IF(AND($G1055="互联网版",$H1055="口腔诊所"),IFERROR(X1055/同类汇总数据!I$11,0))))))))))</f>
        <v>4.02330901869371</v>
      </c>
      <c r="AK1055" s="61">
        <f>IF(AND($G1055="正式版",$H1055="中西医诊所"),IFERROR(Y1055/同类汇总数据!J$3,0),IF(AND($G1055="正式版",$H1055="中医诊所"),IFERROR(Y1055/同类汇总数据!J$4,0),IF(AND($G1055="正式版",$H1055="口腔诊所"),IFERROR(Y1055/同类汇总数据!J$5,0),IF(AND($G1055="检查版",$H1055="中西医诊所"),IFERROR(Y1055/同类汇总数据!J$6,0),IF(AND($G1055="检查版",$H1055="中医诊所"),IFERROR(Y1055/同类汇总数据!J$7,0),IF(AND($G1055="检查版",$H1055="口腔诊所"),IFERROR(Y1055/同类汇总数据!J$8,0),IF(AND($G1055="互联网版",$H1055="中西医诊所"),IFERROR(Y1055/同类汇总数据!J$9,0),IF(AND($G1055="互联网版",$H1055="中医诊所"),IFERROR(Y1055/同类汇总数据!J$10,0),IF(AND($G1055="互联网版",$H1055="口腔诊所"),IFERROR(Y1055/同类汇总数据!J$11,0))))))))))</f>
        <v>4.00686502880147</v>
      </c>
      <c r="AL1055" s="62" t="str">
        <f ca="1" t="shared" si="307"/>
        <v>-</v>
      </c>
      <c r="AM1055" s="62" t="str">
        <f t="shared" si="308"/>
        <v>高于同行100%</v>
      </c>
      <c r="AN1055" s="5" t="str">
        <f t="shared" si="309"/>
        <v>高于同行100%</v>
      </c>
      <c r="AO1055" s="63">
        <f t="shared" si="301"/>
        <v>46104.3915972222</v>
      </c>
      <c r="AP1055" s="5" t="str">
        <f t="shared" si="302"/>
        <v/>
      </c>
      <c r="AQ1055" s="60">
        <v>45700.7731118171</v>
      </c>
    </row>
    <row r="1056" ht="17" spans="1:43">
      <c r="A1056" s="5">
        <f t="shared" si="303"/>
        <v>1053</v>
      </c>
      <c r="B1056" s="55" t="str">
        <f t="shared" si="304"/>
        <v>交易波动较大</v>
      </c>
      <c r="C1056" s="2" t="str">
        <f t="shared" si="305"/>
        <v/>
      </c>
      <c r="D1056" s="56" t="str">
        <f t="shared" si="306"/>
        <v>-</v>
      </c>
      <c r="E1056" s="84" t="s">
        <v>2804</v>
      </c>
      <c r="F1056" s="58">
        <v>45708.7651133218</v>
      </c>
      <c r="G1056" s="59" t="s">
        <v>38</v>
      </c>
      <c r="H1056" s="59" t="s">
        <v>66</v>
      </c>
      <c r="I1056" s="59" t="s">
        <v>40</v>
      </c>
      <c r="J1056" s="59" t="s">
        <v>121</v>
      </c>
      <c r="K1056" s="59" t="s">
        <v>2805</v>
      </c>
      <c r="L1056" s="59"/>
      <c r="M1056" s="60">
        <v>46103.4456365741</v>
      </c>
      <c r="N1056" s="60">
        <v>46102.5055604051</v>
      </c>
      <c r="O1056" s="60">
        <v>46102.503810162</v>
      </c>
      <c r="P1056" s="60">
        <v>45904.6156463542</v>
      </c>
      <c r="Q1056" s="60">
        <v>46102.6089013542</v>
      </c>
      <c r="R1056" s="59">
        <v>3980.42</v>
      </c>
      <c r="S1056" s="59">
        <v>16345.24</v>
      </c>
      <c r="T1056" s="59">
        <v>52253.98</v>
      </c>
      <c r="U1056" s="59">
        <v>43866.13</v>
      </c>
      <c r="V1056" s="59">
        <v>27</v>
      </c>
      <c r="W1056" s="59">
        <v>111</v>
      </c>
      <c r="X1056" s="59">
        <v>334</v>
      </c>
      <c r="Y1056" s="59">
        <v>289</v>
      </c>
      <c r="Z1056" s="59">
        <v>322.5450735294</v>
      </c>
      <c r="AA1056" s="59">
        <v>0.056755572</v>
      </c>
      <c r="AB1056" s="59">
        <v>-0.243329211</v>
      </c>
      <c r="AC1056" s="59">
        <v>0.179917342</v>
      </c>
      <c r="AD1056" s="61">
        <f>IF(AND($G1056="正式版",$H1056="中西医诊所"),IFERROR(R1056/同类汇总数据!C$3,0),IF(AND($G1056="正式版",$H1056="中医诊所"),IFERROR(R1056/同类汇总数据!C$4,0),IF(AND($G1056="正式版",$H1056="口腔诊所"),IFERROR(R1056/同类汇总数据!C$5,0),IF(AND($G1056="检查版",$H1056="中西医诊所"),IFERROR(R1056/同类汇总数据!C$6,0),IF(AND($G1056="检查版",$H1056="中医诊所"),IFERROR(R1056/同类汇总数据!C$7,0),IF(AND($G1056="检查版",$H1056="口腔诊所"),IFERROR(R1056/同类汇总数据!C$8,0),IF(AND($G1056="互联网版",$H1056="中西医诊所"),IFERROR(R1056/同类汇总数据!C$9,0),IF(AND($G1056="互联网版",$H1056="中医诊所"),IFERROR(R1056/同类汇总数据!C$10,0),IF(AND($G1056="互联网版",$H1056="口腔诊所"),IFERROR(R1056/同类汇总数据!C$11,0))))))))))</f>
        <v>0.572968845490665</v>
      </c>
      <c r="AE1056" s="61">
        <f>IF(AND($G1056="正式版",$H1056="中西医诊所"),IFERROR(S1056/同类汇总数据!D$3,0),IF(AND($G1056="正式版",$H1056="中医诊所"),IFERROR(S1056/同类汇总数据!D$4,0),IF(AND($G1056="正式版",$H1056="口腔诊所"),IFERROR(S1056/同类汇总数据!D$5,0),IF(AND($G1056="检查版",$H1056="中西医诊所"),IFERROR(S1056/同类汇总数据!D$6,0),IF(AND($G1056="检查版",$H1056="中医诊所"),IFERROR(S1056/同类汇总数据!D$7,0),IF(AND($G1056="检查版",$H1056="口腔诊所"),IFERROR(S1056/同类汇总数据!D$8,0),IF(AND($G1056="互联网版",$H1056="中西医诊所"),IFERROR(S1056/同类汇总数据!D$9,0),IF(AND($G1056="互联网版",$H1056="中医诊所"),IFERROR(S1056/同类汇总数据!D$10,0),IF(AND($G1056="互联网版",$H1056="口腔诊所"),IFERROR(S1056/同类汇总数据!D$11,0))))))))))</f>
        <v>0.606406528343879</v>
      </c>
      <c r="AF1056" s="61">
        <f>IF(AND($G1056="正式版",$H1056="中西医诊所"),IFERROR(T1056/同类汇总数据!E$3,0),IF(AND($G1056="正式版",$H1056="中医诊所"),IFERROR(T1056/同类汇总数据!E$4,0),IF(AND($G1056="正式版",$H1056="口腔诊所"),IFERROR(T1056/同类汇总数据!E$5,0),IF(AND($G1056="检查版",$H1056="中西医诊所"),IFERROR(T1056/同类汇总数据!E$6,0),IF(AND($G1056="检查版",$H1056="中医诊所"),IFERROR(T1056/同类汇总数据!E$7,0),IF(AND($G1056="检查版",$H1056="口腔诊所"),IFERROR(T1056/同类汇总数据!E$8,0),IF(AND($G1056="互联网版",$H1056="中西医诊所"),IFERROR(T1056/同类汇总数据!E$9,0),IF(AND($G1056="互联网版",$H1056="中医诊所"),IFERROR(T1056/同类汇总数据!E$10,0),IF(AND($G1056="互联网版",$H1056="口腔诊所"),IFERROR(T1056/同类汇总数据!E$11,0))))))))))</f>
        <v>0.67143191899679</v>
      </c>
      <c r="AG1056" s="61">
        <f>IF(AND($G1056="正式版",$H1056="中西医诊所"),IFERROR(U1056/同类汇总数据!F$3,0),IF(AND($G1056="正式版",$H1056="中医诊所"),IFERROR(U1056/同类汇总数据!F$4,0),IF(AND($G1056="正式版",$H1056="口腔诊所"),IFERROR(U1056/同类汇总数据!F$5,0),IF(AND($G1056="检查版",$H1056="中西医诊所"),IFERROR(U1056/同类汇总数据!F$6,0),IF(AND($G1056="检查版",$H1056="中医诊所"),IFERROR(U1056/同类汇总数据!F$7,0),IF(AND($G1056="检查版",$H1056="口腔诊所"),IFERROR(U1056/同类汇总数据!F$8,0),IF(AND($G1056="互联网版",$H1056="中西医诊所"),IFERROR(U1056/同类汇总数据!F$9,0),IF(AND($G1056="互联网版",$H1056="中医诊所"),IFERROR(U1056/同类汇总数据!F$10,0),IF(AND($G1056="互联网版",$H1056="口腔诊所"),IFERROR(U1056/同类汇总数据!F$11,0))))))))))</f>
        <v>0.656806214799499</v>
      </c>
      <c r="AH1056" s="61">
        <f>IF(AND($G1056="正式版",$H1056="中西医诊所"),IFERROR(V1056/同类汇总数据!G$3,0),IF(AND($G1056="正式版",$H1056="中医诊所"),IFERROR(V1056/同类汇总数据!G$4,0),IF(AND($G1056="正式版",$H1056="口腔诊所"),IFERROR(V1056/同类汇总数据!G$5,0),IF(AND($G1056="检查版",$H1056="中西医诊所"),IFERROR(V1056/同类汇总数据!G$6,0),IF(AND($G1056="检查版",$H1056="中医诊所"),IFERROR(V1056/同类汇总数据!G$7,0),IF(AND($G1056="检查版",$H1056="口腔诊所"),IFERROR(V1056/同类汇总数据!G$8,0),IF(AND($G1056="互联网版",$H1056="中西医诊所"),IFERROR(V1056/同类汇总数据!G$9,0),IF(AND($G1056="互联网版",$H1056="中医诊所"),IFERROR(V1056/同类汇总数据!G$10,0),IF(AND($G1056="互联网版",$H1056="口腔诊所"),IFERROR(V1056/同类汇总数据!G$11,0))))))))))</f>
        <v>0.609911743511781</v>
      </c>
      <c r="AI1056" s="61">
        <f>IF(AND($G1056="正式版",$H1056="中西医诊所"),IFERROR(W1056/同类汇总数据!H$3,0),IF(AND($G1056="正式版",$H1056="中医诊所"),IFERROR(W1056/同类汇总数据!H$4,0),IF(AND($G1056="正式版",$H1056="口腔诊所"),IFERROR(W1056/同类汇总数据!H$5,0),IF(AND($G1056="检查版",$H1056="中西医诊所"),IFERROR(W1056/同类汇总数据!H$6,0),IF(AND($G1056="检查版",$H1056="中医诊所"),IFERROR(W1056/同类汇总数据!H$7,0),IF(AND($G1056="检查版",$H1056="口腔诊所"),IFERROR(W1056/同类汇总数据!H$8,0),IF(AND($G1056="互联网版",$H1056="中西医诊所"),IFERROR(W1056/同类汇总数据!H$9,0),IF(AND($G1056="互联网版",$H1056="中医诊所"),IFERROR(W1056/同类汇总数据!H$10,0),IF(AND($G1056="互联网版",$H1056="口腔诊所"),IFERROR(W1056/同类汇总数据!H$11,0))))))))))</f>
        <v>0.630815508059378</v>
      </c>
      <c r="AJ1056" s="61">
        <f>IF(AND($G1056="正式版",$H1056="中西医诊所"),IFERROR(X1056/同类汇总数据!I$3,0),IF(AND($G1056="正式版",$H1056="中医诊所"),IFERROR(X1056/同类汇总数据!I$4,0),IF(AND($G1056="正式版",$H1056="口腔诊所"),IFERROR(X1056/同类汇总数据!I$5,0),IF(AND($G1056="检查版",$H1056="中西医诊所"),IFERROR(X1056/同类汇总数据!I$6,0),IF(AND($G1056="检查版",$H1056="中医诊所"),IFERROR(X1056/同类汇总数据!I$7,0),IF(AND($G1056="检查版",$H1056="口腔诊所"),IFERROR(X1056/同类汇总数据!I$8,0),IF(AND($G1056="互联网版",$H1056="中西医诊所"),IFERROR(X1056/同类汇总数据!I$9,0),IF(AND($G1056="互联网版",$H1056="中医诊所"),IFERROR(X1056/同类汇总数据!I$10,0),IF(AND($G1056="互联网版",$H1056="口腔诊所"),IFERROR(X1056/同类汇总数据!I$11,0))))))))))</f>
        <v>0.646921987793705</v>
      </c>
      <c r="AK1056" s="61">
        <f>IF(AND($G1056="正式版",$H1056="中西医诊所"),IFERROR(Y1056/同类汇总数据!J$3,0),IF(AND($G1056="正式版",$H1056="中医诊所"),IFERROR(Y1056/同类汇总数据!J$4,0),IF(AND($G1056="正式版",$H1056="口腔诊所"),IFERROR(Y1056/同类汇总数据!J$5,0),IF(AND($G1056="检查版",$H1056="中西医诊所"),IFERROR(Y1056/同类汇总数据!J$6,0),IF(AND($G1056="检查版",$H1056="中医诊所"),IFERROR(Y1056/同类汇总数据!J$7,0),IF(AND($G1056="检查版",$H1056="口腔诊所"),IFERROR(Y1056/同类汇总数据!J$8,0),IF(AND($G1056="互联网版",$H1056="中西医诊所"),IFERROR(Y1056/同类汇总数据!J$9,0),IF(AND($G1056="互联网版",$H1056="中医诊所"),IFERROR(Y1056/同类汇总数据!J$10,0),IF(AND($G1056="互联网版",$H1056="口腔诊所"),IFERROR(Y1056/同类汇总数据!J$11,0))))))))))</f>
        <v>0.634104000077233</v>
      </c>
      <c r="AL1056" s="62" t="str">
        <f ca="1" t="shared" si="307"/>
        <v>-</v>
      </c>
      <c r="AM1056" s="62" t="str">
        <f t="shared" si="308"/>
        <v/>
      </c>
      <c r="AN1056" s="5" t="str">
        <f t="shared" si="309"/>
        <v/>
      </c>
      <c r="AO1056" s="63">
        <f t="shared" si="301"/>
        <v>46103.4456365741</v>
      </c>
      <c r="AP1056" s="5" t="str">
        <f t="shared" si="302"/>
        <v/>
      </c>
      <c r="AQ1056" s="60">
        <v>45700.7736237384</v>
      </c>
    </row>
    <row r="1057" ht="17" spans="1:43">
      <c r="A1057" s="5">
        <f t="shared" si="303"/>
        <v>1054</v>
      </c>
      <c r="B1057" s="55" t="str">
        <f t="shared" si="304"/>
        <v>连续三月交易上升</v>
      </c>
      <c r="C1057" s="2" t="str">
        <f t="shared" si="305"/>
        <v/>
      </c>
      <c r="D1057" s="56" t="str">
        <f t="shared" si="306"/>
        <v>-</v>
      </c>
      <c r="E1057" s="84" t="s">
        <v>2806</v>
      </c>
      <c r="F1057" s="58">
        <v>45709.4550166204</v>
      </c>
      <c r="G1057" s="59" t="s">
        <v>38</v>
      </c>
      <c r="H1057" s="59" t="s">
        <v>63</v>
      </c>
      <c r="I1057" s="59" t="s">
        <v>40</v>
      </c>
      <c r="J1057" s="59" t="s">
        <v>45</v>
      </c>
      <c r="K1057" s="59" t="s">
        <v>2807</v>
      </c>
      <c r="L1057" s="59" t="s">
        <v>47</v>
      </c>
      <c r="M1057" s="60">
        <v>46101.6103009259</v>
      </c>
      <c r="N1057" s="60">
        <v>46098.5969171759</v>
      </c>
      <c r="O1057" s="60">
        <v>46098.5967243056</v>
      </c>
      <c r="P1057" s="60">
        <v>46090.7263546065</v>
      </c>
      <c r="Q1057" s="60">
        <v>46090.7284948843</v>
      </c>
      <c r="R1057" s="59">
        <v>3906</v>
      </c>
      <c r="S1057" s="59">
        <v>24259</v>
      </c>
      <c r="T1057" s="59">
        <v>31421</v>
      </c>
      <c r="U1057" s="59">
        <v>30921</v>
      </c>
      <c r="V1057" s="59">
        <v>2</v>
      </c>
      <c r="W1057" s="59">
        <v>17</v>
      </c>
      <c r="X1057" s="59">
        <v>30</v>
      </c>
      <c r="Y1057" s="59">
        <v>29</v>
      </c>
      <c r="Z1057" s="85" t="s">
        <v>2808</v>
      </c>
      <c r="AA1057" s="59">
        <v>10.5189933523</v>
      </c>
      <c r="AB1057" s="59">
        <v>-0.5834651899</v>
      </c>
      <c r="AC1057" s="59">
        <v>-0.4003496379</v>
      </c>
      <c r="AD1057" s="61">
        <f>IF(AND($G1057="正式版",$H1057="中西医诊所"),IFERROR(R1057/同类汇总数据!C$3,0),IF(AND($G1057="正式版",$H1057="中医诊所"),IFERROR(R1057/同类汇总数据!C$4,0),IF(AND($G1057="正式版",$H1057="口腔诊所"),IFERROR(R1057/同类汇总数据!C$5,0),IF(AND($G1057="检查版",$H1057="中西医诊所"),IFERROR(R1057/同类汇总数据!C$6,0),IF(AND($G1057="检查版",$H1057="中医诊所"),IFERROR(R1057/同类汇总数据!C$7,0),IF(AND($G1057="检查版",$H1057="口腔诊所"),IFERROR(R1057/同类汇总数据!C$8,0),IF(AND($G1057="互联网版",$H1057="中西医诊所"),IFERROR(R1057/同类汇总数据!C$9,0),IF(AND($G1057="互联网版",$H1057="中医诊所"),IFERROR(R1057/同类汇总数据!C$10,0),IF(AND($G1057="互联网版",$H1057="口腔诊所"),IFERROR(R1057/同类汇总数据!C$11,0))))))))))</f>
        <v>0.390695954764375</v>
      </c>
      <c r="AE1057" s="61">
        <f>IF(AND($G1057="正式版",$H1057="中西医诊所"),IFERROR(S1057/同类汇总数据!D$3,0),IF(AND($G1057="正式版",$H1057="中医诊所"),IFERROR(S1057/同类汇总数据!D$4,0),IF(AND($G1057="正式版",$H1057="口腔诊所"),IFERROR(S1057/同类汇总数据!D$5,0),IF(AND($G1057="检查版",$H1057="中西医诊所"),IFERROR(S1057/同类汇总数据!D$6,0),IF(AND($G1057="检查版",$H1057="中医诊所"),IFERROR(S1057/同类汇总数据!D$7,0),IF(AND($G1057="检查版",$H1057="口腔诊所"),IFERROR(S1057/同类汇总数据!D$8,0),IF(AND($G1057="互联网版",$H1057="中西医诊所"),IFERROR(S1057/同类汇总数据!D$9,0),IF(AND($G1057="互联网版",$H1057="中医诊所"),IFERROR(S1057/同类汇总数据!D$10,0),IF(AND($G1057="互联网版",$H1057="口腔诊所"),IFERROR(S1057/同类汇总数据!D$11,0))))))))))</f>
        <v>0.558566454744312</v>
      </c>
      <c r="AF1057" s="61">
        <f>IF(AND($G1057="正式版",$H1057="中西医诊所"),IFERROR(T1057/同类汇总数据!E$3,0),IF(AND($G1057="正式版",$H1057="中医诊所"),IFERROR(T1057/同类汇总数据!E$4,0),IF(AND($G1057="正式版",$H1057="口腔诊所"),IFERROR(T1057/同类汇总数据!E$5,0),IF(AND($G1057="检查版",$H1057="中西医诊所"),IFERROR(T1057/同类汇总数据!E$6,0),IF(AND($G1057="检查版",$H1057="中医诊所"),IFERROR(T1057/同类汇总数据!E$7,0),IF(AND($G1057="检查版",$H1057="口腔诊所"),IFERROR(T1057/同类汇总数据!E$8,0),IF(AND($G1057="互联网版",$H1057="中西医诊所"),IFERROR(T1057/同类汇总数据!E$9,0),IF(AND($G1057="互联网版",$H1057="中医诊所"),IFERROR(T1057/同类汇总数据!E$10,0),IF(AND($G1057="互联网版",$H1057="口腔诊所"),IFERROR(T1057/同类汇总数据!E$11,0))))))))))</f>
        <v>0.283411754477667</v>
      </c>
      <c r="AG1057" s="61">
        <f>IF(AND($G1057="正式版",$H1057="中西医诊所"),IFERROR(U1057/同类汇总数据!F$3,0),IF(AND($G1057="正式版",$H1057="中医诊所"),IFERROR(U1057/同类汇总数据!F$4,0),IF(AND($G1057="正式版",$H1057="口腔诊所"),IFERROR(U1057/同类汇总数据!F$5,0),IF(AND($G1057="检查版",$H1057="中西医诊所"),IFERROR(U1057/同类汇总数据!F$6,0),IF(AND($G1057="检查版",$H1057="中医诊所"),IFERROR(U1057/同类汇总数据!F$7,0),IF(AND($G1057="检查版",$H1057="口腔诊所"),IFERROR(U1057/同类汇总数据!F$8,0),IF(AND($G1057="互联网版",$H1057="中西医诊所"),IFERROR(U1057/同类汇总数据!F$9,0),IF(AND($G1057="互联网版",$H1057="中医诊所"),IFERROR(U1057/同类汇总数据!F$10,0),IF(AND($G1057="互联网版",$H1057="口腔诊所"),IFERROR(U1057/同类汇总数据!F$11,0))))))))))</f>
        <v>0.309525727672845</v>
      </c>
      <c r="AH1057" s="61">
        <f>IF(AND($G1057="正式版",$H1057="中西医诊所"),IFERROR(V1057/同类汇总数据!G$3,0),IF(AND($G1057="正式版",$H1057="中医诊所"),IFERROR(V1057/同类汇总数据!G$4,0),IF(AND($G1057="正式版",$H1057="口腔诊所"),IFERROR(V1057/同类汇总数据!G$5,0),IF(AND($G1057="检查版",$H1057="中西医诊所"),IFERROR(V1057/同类汇总数据!G$6,0),IF(AND($G1057="检查版",$H1057="中医诊所"),IFERROR(V1057/同类汇总数据!G$7,0),IF(AND($G1057="检查版",$H1057="口腔诊所"),IFERROR(V1057/同类汇总数据!G$8,0),IF(AND($G1057="互联网版",$H1057="中西医诊所"),IFERROR(V1057/同类汇总数据!G$9,0),IF(AND($G1057="互联网版",$H1057="中医诊所"),IFERROR(V1057/同类汇总数据!G$10,0),IF(AND($G1057="互联网版",$H1057="口腔诊所"),IFERROR(V1057/同类汇总数据!G$11,0))))))))))</f>
        <v>0.148628162064148</v>
      </c>
      <c r="AI1057" s="61">
        <f>IF(AND($G1057="正式版",$H1057="中西医诊所"),IFERROR(W1057/同类汇总数据!H$3,0),IF(AND($G1057="正式版",$H1057="中医诊所"),IFERROR(W1057/同类汇总数据!H$4,0),IF(AND($G1057="正式版",$H1057="口腔诊所"),IFERROR(W1057/同类汇总数据!H$5,0),IF(AND($G1057="检查版",$H1057="中西医诊所"),IFERROR(W1057/同类汇总数据!H$6,0),IF(AND($G1057="检查版",$H1057="中医诊所"),IFERROR(W1057/同类汇总数据!H$7,0),IF(AND($G1057="检查版",$H1057="口腔诊所"),IFERROR(W1057/同类汇总数据!H$8,0),IF(AND($G1057="互联网版",$H1057="中西医诊所"),IFERROR(W1057/同类汇总数据!H$9,0),IF(AND($G1057="互联网版",$H1057="中医诊所"),IFERROR(W1057/同类汇总数据!H$10,0),IF(AND($G1057="互联网版",$H1057="口腔诊所"),IFERROR(W1057/同类汇总数据!H$11,0))))))))))</f>
        <v>0.299367981361702</v>
      </c>
      <c r="AJ1057" s="61">
        <f>IF(AND($G1057="正式版",$H1057="中西医诊所"),IFERROR(X1057/同类汇总数据!I$3,0),IF(AND($G1057="正式版",$H1057="中医诊所"),IFERROR(X1057/同类汇总数据!I$4,0),IF(AND($G1057="正式版",$H1057="口腔诊所"),IFERROR(X1057/同类汇总数据!I$5,0),IF(AND($G1057="检查版",$H1057="中西医诊所"),IFERROR(X1057/同类汇总数据!I$6,0),IF(AND($G1057="检查版",$H1057="中医诊所"),IFERROR(X1057/同类汇总数据!I$7,0),IF(AND($G1057="检查版",$H1057="口腔诊所"),IFERROR(X1057/同类汇总数据!I$8,0),IF(AND($G1057="互联网版",$H1057="中西医诊所"),IFERROR(X1057/同类汇总数据!I$9,0),IF(AND($G1057="互联网版",$H1057="中医诊所"),IFERROR(X1057/同类汇总数据!I$10,0),IF(AND($G1057="互联网版",$H1057="口腔诊所"),IFERROR(X1057/同类汇总数据!I$11,0))))))))))</f>
        <v>0.203332621669157</v>
      </c>
      <c r="AK1057" s="61">
        <f>IF(AND($G1057="正式版",$H1057="中西医诊所"),IFERROR(Y1057/同类汇总数据!J$3,0),IF(AND($G1057="正式版",$H1057="中医诊所"),IFERROR(Y1057/同类汇总数据!J$4,0),IF(AND($G1057="正式版",$H1057="口腔诊所"),IFERROR(Y1057/同类汇总数据!J$5,0),IF(AND($G1057="检查版",$H1057="中西医诊所"),IFERROR(Y1057/同类汇总数据!J$6,0),IF(AND($G1057="检查版",$H1057="中医诊所"),IFERROR(Y1057/同类汇总数据!J$7,0),IF(AND($G1057="检查版",$H1057="口腔诊所"),IFERROR(Y1057/同类汇总数据!J$8,0),IF(AND($G1057="互联网版",$H1057="中西医诊所"),IFERROR(Y1057/同类汇总数据!J$9,0),IF(AND($G1057="互联网版",$H1057="中医诊所"),IFERROR(Y1057/同类汇总数据!J$10,0),IF(AND($G1057="互联网版",$H1057="口腔诊所"),IFERROR(Y1057/同类汇总数据!J$11,0))))))))))</f>
        <v>0.218361819511156</v>
      </c>
      <c r="AL1057" s="62" t="str">
        <f ca="1" t="shared" si="307"/>
        <v>-</v>
      </c>
      <c r="AM1057" s="62" t="str">
        <f t="shared" si="308"/>
        <v/>
      </c>
      <c r="AN1057" s="5" t="str">
        <f t="shared" si="309"/>
        <v>低于同行50%</v>
      </c>
      <c r="AO1057" s="63">
        <f t="shared" si="301"/>
        <v>46101.6103009259</v>
      </c>
      <c r="AP1057" s="5" t="str">
        <f t="shared" si="302"/>
        <v/>
      </c>
      <c r="AQ1057" s="60">
        <v>45705.6602951389</v>
      </c>
    </row>
    <row r="1058" ht="17" spans="1:43">
      <c r="A1058" s="5">
        <f t="shared" si="303"/>
        <v>1055</v>
      </c>
      <c r="B1058" s="55" t="str">
        <f t="shared" si="304"/>
        <v>交易波动较大</v>
      </c>
      <c r="C1058" s="2" t="str">
        <f t="shared" si="305"/>
        <v>本月交易额降超20%</v>
      </c>
      <c r="D1058" s="56" t="str">
        <f t="shared" si="306"/>
        <v>-</v>
      </c>
      <c r="E1058" s="84" t="s">
        <v>2809</v>
      </c>
      <c r="F1058" s="58">
        <v>45712.5645440393</v>
      </c>
      <c r="G1058" s="59" t="s">
        <v>38</v>
      </c>
      <c r="H1058" s="59" t="s">
        <v>63</v>
      </c>
      <c r="I1058" s="59" t="s">
        <v>40</v>
      </c>
      <c r="J1058" s="59" t="s">
        <v>45</v>
      </c>
      <c r="K1058" s="59" t="s">
        <v>2810</v>
      </c>
      <c r="L1058" s="59" t="s">
        <v>47</v>
      </c>
      <c r="M1058" s="60">
        <v>46103.6709953704</v>
      </c>
      <c r="N1058" s="60">
        <v>46098.4780679861</v>
      </c>
      <c r="O1058" s="60">
        <v>46098.4772361806</v>
      </c>
      <c r="P1058" s="60">
        <v>46094.6980168866</v>
      </c>
      <c r="Q1058" s="60">
        <v>46103.6725649306</v>
      </c>
      <c r="R1058" s="59">
        <v>818</v>
      </c>
      <c r="S1058" s="59">
        <v>6644</v>
      </c>
      <c r="T1058" s="59">
        <v>25978</v>
      </c>
      <c r="U1058" s="59">
        <v>25978</v>
      </c>
      <c r="V1058" s="59">
        <v>2</v>
      </c>
      <c r="W1058" s="59">
        <v>7</v>
      </c>
      <c r="X1058" s="59">
        <v>33</v>
      </c>
      <c r="Y1058" s="59">
        <v>33</v>
      </c>
      <c r="Z1058" s="59">
        <v>838</v>
      </c>
      <c r="AA1058" s="59">
        <v>-0.2147500295</v>
      </c>
      <c r="AB1058" s="59">
        <v>-0.2218339005</v>
      </c>
      <c r="AC1058" s="59">
        <v>4.1825548141</v>
      </c>
      <c r="AD1058" s="61">
        <f>IF(AND($G1058="正式版",$H1058="中西医诊所"),IFERROR(R1058/同类汇总数据!C$3,0),IF(AND($G1058="正式版",$H1058="中医诊所"),IFERROR(R1058/同类汇总数据!C$4,0),IF(AND($G1058="正式版",$H1058="口腔诊所"),IFERROR(R1058/同类汇总数据!C$5,0),IF(AND($G1058="检查版",$H1058="中西医诊所"),IFERROR(R1058/同类汇总数据!C$6,0),IF(AND($G1058="检查版",$H1058="中医诊所"),IFERROR(R1058/同类汇总数据!C$7,0),IF(AND($G1058="检查版",$H1058="口腔诊所"),IFERROR(R1058/同类汇总数据!C$8,0),IF(AND($G1058="互联网版",$H1058="中西医诊所"),IFERROR(R1058/同类汇总数据!C$9,0),IF(AND($G1058="互联网版",$H1058="中医诊所"),IFERROR(R1058/同类汇总数据!C$10,0),IF(AND($G1058="互联网版",$H1058="口腔诊所"),IFERROR(R1058/同类汇总数据!C$11,0))))))))))</f>
        <v>0.081820094981377</v>
      </c>
      <c r="AE1058" s="61">
        <f>IF(AND($G1058="正式版",$H1058="中西医诊所"),IFERROR(S1058/同类汇总数据!D$3,0),IF(AND($G1058="正式版",$H1058="中医诊所"),IFERROR(S1058/同类汇总数据!D$4,0),IF(AND($G1058="正式版",$H1058="口腔诊所"),IFERROR(S1058/同类汇总数据!D$5,0),IF(AND($G1058="检查版",$H1058="中西医诊所"),IFERROR(S1058/同类汇总数据!D$6,0),IF(AND($G1058="检查版",$H1058="中医诊所"),IFERROR(S1058/同类汇总数据!D$7,0),IF(AND($G1058="检查版",$H1058="口腔诊所"),IFERROR(S1058/同类汇总数据!D$8,0),IF(AND($G1058="互联网版",$H1058="中西医诊所"),IFERROR(S1058/同类汇总数据!D$9,0),IF(AND($G1058="互联网版",$H1058="中医诊所"),IFERROR(S1058/同类汇总数据!D$10,0),IF(AND($G1058="互联网版",$H1058="口腔诊所"),IFERROR(S1058/同类汇总数据!D$11,0))))))))))</f>
        <v>0.152978916085626</v>
      </c>
      <c r="AF1058" s="61">
        <f>IF(AND($G1058="正式版",$H1058="中西医诊所"),IFERROR(T1058/同类汇总数据!E$3,0),IF(AND($G1058="正式版",$H1058="中医诊所"),IFERROR(T1058/同类汇总数据!E$4,0),IF(AND($G1058="正式版",$H1058="口腔诊所"),IFERROR(T1058/同类汇总数据!E$5,0),IF(AND($G1058="检查版",$H1058="中西医诊所"),IFERROR(T1058/同类汇总数据!E$6,0),IF(AND($G1058="检查版",$H1058="中医诊所"),IFERROR(T1058/同类汇总数据!E$7,0),IF(AND($G1058="检查版",$H1058="口腔诊所"),IFERROR(T1058/同类汇总数据!E$8,0),IF(AND($G1058="互联网版",$H1058="中西医诊所"),IFERROR(T1058/同类汇总数据!E$9,0),IF(AND($G1058="互联网版",$H1058="中医诊所"),IFERROR(T1058/同类汇总数据!E$10,0),IF(AND($G1058="互联网版",$H1058="口腔诊所"),IFERROR(T1058/同类汇总数据!E$11,0))))))))))</f>
        <v>0.234316875905313</v>
      </c>
      <c r="AG1058" s="61">
        <f>IF(AND($G1058="正式版",$H1058="中西医诊所"),IFERROR(U1058/同类汇总数据!F$3,0),IF(AND($G1058="正式版",$H1058="中医诊所"),IFERROR(U1058/同类汇总数据!F$4,0),IF(AND($G1058="正式版",$H1058="口腔诊所"),IFERROR(U1058/同类汇总数据!F$5,0),IF(AND($G1058="检查版",$H1058="中西医诊所"),IFERROR(U1058/同类汇总数据!F$6,0),IF(AND($G1058="检查版",$H1058="中医诊所"),IFERROR(U1058/同类汇总数据!F$7,0),IF(AND($G1058="检查版",$H1058="口腔诊所"),IFERROR(U1058/同类汇总数据!F$8,0),IF(AND($G1058="互联网版",$H1058="中西医诊所"),IFERROR(U1058/同类汇总数据!F$9,0),IF(AND($G1058="互联网版",$H1058="中医诊所"),IFERROR(U1058/同类汇总数据!F$10,0),IF(AND($G1058="互联网版",$H1058="口腔诊所"),IFERROR(U1058/同类汇总数据!F$11,0))))))))))</f>
        <v>0.260045255764211</v>
      </c>
      <c r="AH1058" s="61">
        <f>IF(AND($G1058="正式版",$H1058="中西医诊所"),IFERROR(V1058/同类汇总数据!G$3,0),IF(AND($G1058="正式版",$H1058="中医诊所"),IFERROR(V1058/同类汇总数据!G$4,0),IF(AND($G1058="正式版",$H1058="口腔诊所"),IFERROR(V1058/同类汇总数据!G$5,0),IF(AND($G1058="检查版",$H1058="中西医诊所"),IFERROR(V1058/同类汇总数据!G$6,0),IF(AND($G1058="检查版",$H1058="中医诊所"),IFERROR(V1058/同类汇总数据!G$7,0),IF(AND($G1058="检查版",$H1058="口腔诊所"),IFERROR(V1058/同类汇总数据!G$8,0),IF(AND($G1058="互联网版",$H1058="中西医诊所"),IFERROR(V1058/同类汇总数据!G$9,0),IF(AND($G1058="互联网版",$H1058="中医诊所"),IFERROR(V1058/同类汇总数据!G$10,0),IF(AND($G1058="互联网版",$H1058="口腔诊所"),IFERROR(V1058/同类汇总数据!G$11,0))))))))))</f>
        <v>0.148628162064148</v>
      </c>
      <c r="AI1058" s="61">
        <f>IF(AND($G1058="正式版",$H1058="中西医诊所"),IFERROR(W1058/同类汇总数据!H$3,0),IF(AND($G1058="正式版",$H1058="中医诊所"),IFERROR(W1058/同类汇总数据!H$4,0),IF(AND($G1058="正式版",$H1058="口腔诊所"),IFERROR(W1058/同类汇总数据!H$5,0),IF(AND($G1058="检查版",$H1058="中西医诊所"),IFERROR(W1058/同类汇总数据!H$6,0),IF(AND($G1058="检查版",$H1058="中医诊所"),IFERROR(W1058/同类汇总数据!H$7,0),IF(AND($G1058="检查版",$H1058="口腔诊所"),IFERROR(W1058/同类汇总数据!H$8,0),IF(AND($G1058="互联网版",$H1058="中西医诊所"),IFERROR(W1058/同类汇总数据!H$9,0),IF(AND($G1058="互联网版",$H1058="中医诊所"),IFERROR(W1058/同类汇总数据!H$10,0),IF(AND($G1058="互联网版",$H1058="口腔诊所"),IFERROR(W1058/同类汇总数据!H$11,0))))))))))</f>
        <v>0.123269168795995</v>
      </c>
      <c r="AJ1058" s="61">
        <f>IF(AND($G1058="正式版",$H1058="中西医诊所"),IFERROR(X1058/同类汇总数据!I$3,0),IF(AND($G1058="正式版",$H1058="中医诊所"),IFERROR(X1058/同类汇总数据!I$4,0),IF(AND($G1058="正式版",$H1058="口腔诊所"),IFERROR(X1058/同类汇总数据!I$5,0),IF(AND($G1058="检查版",$H1058="中西医诊所"),IFERROR(X1058/同类汇总数据!I$6,0),IF(AND($G1058="检查版",$H1058="中医诊所"),IFERROR(X1058/同类汇总数据!I$7,0),IF(AND($G1058="检查版",$H1058="口腔诊所"),IFERROR(X1058/同类汇总数据!I$8,0),IF(AND($G1058="互联网版",$H1058="中西医诊所"),IFERROR(X1058/同类汇总数据!I$9,0),IF(AND($G1058="互联网版",$H1058="中医诊所"),IFERROR(X1058/同类汇总数据!I$10,0),IF(AND($G1058="互联网版",$H1058="口腔诊所"),IFERROR(X1058/同类汇总数据!I$11,0))))))))))</f>
        <v>0.223665883836073</v>
      </c>
      <c r="AK1058" s="61">
        <f>IF(AND($G1058="正式版",$H1058="中西医诊所"),IFERROR(Y1058/同类汇总数据!J$3,0),IF(AND($G1058="正式版",$H1058="中医诊所"),IFERROR(Y1058/同类汇总数据!J$4,0),IF(AND($G1058="正式版",$H1058="口腔诊所"),IFERROR(Y1058/同类汇总数据!J$5,0),IF(AND($G1058="检查版",$H1058="中西医诊所"),IFERROR(Y1058/同类汇总数据!J$6,0),IF(AND($G1058="检查版",$H1058="中医诊所"),IFERROR(Y1058/同类汇总数据!J$7,0),IF(AND($G1058="检查版",$H1058="口腔诊所"),IFERROR(Y1058/同类汇总数据!J$8,0),IF(AND($G1058="互联网版",$H1058="中西医诊所"),IFERROR(Y1058/同类汇总数据!J$9,0),IF(AND($G1058="互联网版",$H1058="中医诊所"),IFERROR(Y1058/同类汇总数据!J$10,0),IF(AND($G1058="互联网版",$H1058="口腔诊所"),IFERROR(Y1058/同类汇总数据!J$11,0))))))))))</f>
        <v>0.248480691167867</v>
      </c>
      <c r="AL1058" s="62" t="str">
        <f ca="1" t="shared" si="307"/>
        <v>-</v>
      </c>
      <c r="AM1058" s="62" t="str">
        <f t="shared" si="308"/>
        <v>低于同行20%</v>
      </c>
      <c r="AN1058" s="5" t="str">
        <f t="shared" si="309"/>
        <v>低于同行20%</v>
      </c>
      <c r="AO1058" s="63">
        <f t="shared" si="301"/>
        <v>46103.6725649306</v>
      </c>
      <c r="AP1058" s="5" t="str">
        <f t="shared" si="302"/>
        <v/>
      </c>
      <c r="AQ1058" s="60">
        <v>45705.6609840046</v>
      </c>
    </row>
    <row r="1059" ht="17" spans="1:43">
      <c r="A1059" s="5">
        <f t="shared" ref="A1059:A1069" si="310">ROW()-3</f>
        <v>1056</v>
      </c>
      <c r="B1059" s="55" t="str">
        <f t="shared" ref="B1059:B1071" si="311">IF(V1059=0,"无交易",IF(AND(Y1059&lt;=-0.2,Z1059&lt;=-0.2,AA1059&lt;=-0.2),"连续三月交易下滑",IF(AND(Y1059&gt;=0.2,Z1059&gt;=0.2,AA1059&gt;=0.2),"连续三月交易上升",IF(AND(Y1059&lt;0.2,Y1059&gt;-0.2,Z1059&lt;0.2,Z1059&gt;-0.2,AA1059&lt;0.2,AA1059&gt;-0.2),"交易平稳",IF(OR(ABS(Y1059-Z1059)&gt;=0.2,ABS(Z1059-AA1059)&gt;=0.2),"交易波动较大","-")))))</f>
        <v>连续三月交易上升</v>
      </c>
      <c r="C1059" s="2" t="str">
        <f t="shared" ref="C1059:C1071" si="312">IF(AA1059&lt;=-0.5,"本月交易额降超50%",IF(AA1059&lt;=-0.2,"本月交易额降超20%",""))</f>
        <v/>
      </c>
      <c r="D1059" s="56" t="str">
        <f t="shared" ref="D1059:D1071" si="313">IF(DATEDIF(AO1059,$B$1,"d")&gt;30,"流失",IF(AND(DATEDIF(AO1059,$B$1,"d")&gt;7,DATEDIF(AO1059,$B$1,"d")&lt;=30),"可能流失",IF(AND(DATEDIF(AO1059,$B$1,"d")&lt;=7,DATEDIF(AO1059,$B$1,"d")&gt;3),"即将流失","-")))</f>
        <v>-</v>
      </c>
      <c r="E1059" s="84" t="s">
        <v>2811</v>
      </c>
      <c r="F1059" s="58">
        <v>45714.489556331</v>
      </c>
      <c r="G1059" s="59" t="s">
        <v>38</v>
      </c>
      <c r="H1059" s="59" t="s">
        <v>63</v>
      </c>
      <c r="I1059" s="59" t="s">
        <v>40</v>
      </c>
      <c r="J1059" s="59" t="s">
        <v>45</v>
      </c>
      <c r="K1059" s="59" t="s">
        <v>2812</v>
      </c>
      <c r="L1059" s="59"/>
      <c r="M1059" s="60">
        <v>46101.3907407407</v>
      </c>
      <c r="N1059" s="60">
        <v>46103.6844233218</v>
      </c>
      <c r="O1059" s="60">
        <v>46103.6594373958</v>
      </c>
      <c r="P1059" s="60">
        <v>46044.4542121296</v>
      </c>
      <c r="Q1059" s="60">
        <v>46103.6610221296</v>
      </c>
      <c r="R1059" s="59">
        <v>13749.92</v>
      </c>
      <c r="S1059" s="59">
        <v>59618.75</v>
      </c>
      <c r="T1059" s="59">
        <v>129218.84</v>
      </c>
      <c r="U1059" s="59">
        <v>115192.3</v>
      </c>
      <c r="V1059" s="59">
        <v>50</v>
      </c>
      <c r="W1059" s="59">
        <v>231</v>
      </c>
      <c r="X1059" s="59">
        <v>497</v>
      </c>
      <c r="Y1059" s="59">
        <v>443</v>
      </c>
      <c r="Z1059" s="59">
        <v>351.4703058104</v>
      </c>
      <c r="AA1059" s="59">
        <v>1.1339502423</v>
      </c>
      <c r="AB1059" s="59">
        <v>-0.3294059222</v>
      </c>
      <c r="AC1059" s="59">
        <v>-0.316611016</v>
      </c>
      <c r="AD1059" s="61">
        <f>IF(AND($G1059="正式版",$H1059="中西医诊所"),IFERROR(R1059/同类汇总数据!C$3,0),IF(AND($G1059="正式版",$H1059="中医诊所"),IFERROR(R1059/同类汇总数据!C$4,0),IF(AND($G1059="正式版",$H1059="口腔诊所"),IFERROR(R1059/同类汇总数据!C$5,0),IF(AND($G1059="检查版",$H1059="中西医诊所"),IFERROR(R1059/同类汇总数据!C$6,0),IF(AND($G1059="检查版",$H1059="中医诊所"),IFERROR(R1059/同类汇总数据!C$7,0),IF(AND($G1059="检查版",$H1059="口腔诊所"),IFERROR(R1059/同类汇总数据!C$8,0),IF(AND($G1059="互联网版",$H1059="中西医诊所"),IFERROR(R1059/同类汇总数据!C$9,0),IF(AND($G1059="互联网版",$H1059="中医诊所"),IFERROR(R1059/同类汇总数据!C$10,0),IF(AND($G1059="互联网版",$H1059="口腔诊所"),IFERROR(R1059/同类汇总数据!C$11,0))))))))))</f>
        <v>1.37532978042339</v>
      </c>
      <c r="AE1059" s="61">
        <f>IF(AND($G1059="正式版",$H1059="中西医诊所"),IFERROR(S1059/同类汇总数据!D$3,0),IF(AND($G1059="正式版",$H1059="中医诊所"),IFERROR(S1059/同类汇总数据!D$4,0),IF(AND($G1059="正式版",$H1059="口腔诊所"),IFERROR(S1059/同类汇总数据!D$5,0),IF(AND($G1059="检查版",$H1059="中西医诊所"),IFERROR(S1059/同类汇总数据!D$6,0),IF(AND($G1059="检查版",$H1059="中医诊所"),IFERROR(S1059/同类汇总数据!D$7,0),IF(AND($G1059="检查版",$H1059="口腔诊所"),IFERROR(S1059/同类汇总数据!D$8,0),IF(AND($G1059="互联网版",$H1059="中西医诊所"),IFERROR(S1059/同类汇总数据!D$9,0),IF(AND($G1059="互联网版",$H1059="中医诊所"),IFERROR(S1059/同类汇总数据!D$10,0),IF(AND($G1059="互联网版",$H1059="口腔诊所"),IFERROR(S1059/同类汇总数据!D$11,0))))))))))</f>
        <v>1.37272904174894</v>
      </c>
      <c r="AF1059" s="61">
        <f>IF(AND($G1059="正式版",$H1059="中西医诊所"),IFERROR(T1059/同类汇总数据!E$3,0),IF(AND($G1059="正式版",$H1059="中医诊所"),IFERROR(T1059/同类汇总数据!E$4,0),IF(AND($G1059="正式版",$H1059="口腔诊所"),IFERROR(T1059/同类汇总数据!E$5,0),IF(AND($G1059="检查版",$H1059="中西医诊所"),IFERROR(T1059/同类汇总数据!E$6,0),IF(AND($G1059="检查版",$H1059="中医诊所"),IFERROR(T1059/同类汇总数据!E$7,0),IF(AND($G1059="检查版",$H1059="口腔诊所"),IFERROR(T1059/同类汇总数据!E$8,0),IF(AND($G1059="互联网版",$H1059="中西医诊所"),IFERROR(T1059/同类汇总数据!E$9,0),IF(AND($G1059="互联网版",$H1059="中医诊所"),IFERROR(T1059/同类汇总数据!E$10,0),IF(AND($G1059="互联网版",$H1059="口腔诊所"),IFERROR(T1059/同类汇总数据!E$11,0))))))))))</f>
        <v>1.16553063734346</v>
      </c>
      <c r="AG1059" s="61">
        <f>IF(AND($G1059="正式版",$H1059="中西医诊所"),IFERROR(U1059/同类汇总数据!F$3,0),IF(AND($G1059="正式版",$H1059="中医诊所"),IFERROR(U1059/同类汇总数据!F$4,0),IF(AND($G1059="正式版",$H1059="口腔诊所"),IFERROR(U1059/同类汇总数据!F$5,0),IF(AND($G1059="检查版",$H1059="中西医诊所"),IFERROR(U1059/同类汇总数据!F$6,0),IF(AND($G1059="检查版",$H1059="中医诊所"),IFERROR(U1059/同类汇总数据!F$7,0),IF(AND($G1059="检查版",$H1059="口腔诊所"),IFERROR(U1059/同类汇总数据!F$8,0),IF(AND($G1059="互联网版",$H1059="中西医诊所"),IFERROR(U1059/同类汇总数据!F$9,0),IF(AND($G1059="互联网版",$H1059="中医诊所"),IFERROR(U1059/同类汇总数据!F$10,0),IF(AND($G1059="互联网版",$H1059="口腔诊所"),IFERROR(U1059/同类汇总数据!F$11,0))))))))))</f>
        <v>1.15309920377118</v>
      </c>
      <c r="AH1059" s="61">
        <f>IF(AND($G1059="正式版",$H1059="中西医诊所"),IFERROR(V1059/同类汇总数据!G$3,0),IF(AND($G1059="正式版",$H1059="中医诊所"),IFERROR(V1059/同类汇总数据!G$4,0),IF(AND($G1059="正式版",$H1059="口腔诊所"),IFERROR(V1059/同类汇总数据!G$5,0),IF(AND($G1059="检查版",$H1059="中西医诊所"),IFERROR(V1059/同类汇总数据!G$6,0),IF(AND($G1059="检查版",$H1059="中医诊所"),IFERROR(V1059/同类汇总数据!G$7,0),IF(AND($G1059="检查版",$H1059="口腔诊所"),IFERROR(V1059/同类汇总数据!G$8,0),IF(AND($G1059="互联网版",$H1059="中西医诊所"),IFERROR(V1059/同类汇总数据!G$9,0),IF(AND($G1059="互联网版",$H1059="中医诊所"),IFERROR(V1059/同类汇总数据!G$10,0),IF(AND($G1059="互联网版",$H1059="口腔诊所"),IFERROR(V1059/同类汇总数据!G$11,0))))))))))</f>
        <v>3.7157040516037</v>
      </c>
      <c r="AI1059" s="61">
        <f>IF(AND($G1059="正式版",$H1059="中西医诊所"),IFERROR(W1059/同类汇总数据!H$3,0),IF(AND($G1059="正式版",$H1059="中医诊所"),IFERROR(W1059/同类汇总数据!H$4,0),IF(AND($G1059="正式版",$H1059="口腔诊所"),IFERROR(W1059/同类汇总数据!H$5,0),IF(AND($G1059="检查版",$H1059="中西医诊所"),IFERROR(W1059/同类汇总数据!H$6,0),IF(AND($G1059="检查版",$H1059="中医诊所"),IFERROR(W1059/同类汇总数据!H$7,0),IF(AND($G1059="检查版",$H1059="口腔诊所"),IFERROR(W1059/同类汇总数据!H$8,0),IF(AND($G1059="互联网版",$H1059="中西医诊所"),IFERROR(W1059/同类汇总数据!H$9,0),IF(AND($G1059="互联网版",$H1059="中医诊所"),IFERROR(W1059/同类汇总数据!H$10,0),IF(AND($G1059="互联网版",$H1059="口腔诊所"),IFERROR(W1059/同类汇总数据!H$11,0))))))))))</f>
        <v>4.06788257026783</v>
      </c>
      <c r="AJ1059" s="61">
        <f>IF(AND($G1059="正式版",$H1059="中西医诊所"),IFERROR(X1059/同类汇总数据!I$3,0),IF(AND($G1059="正式版",$H1059="中医诊所"),IFERROR(X1059/同类汇总数据!I$4,0),IF(AND($G1059="正式版",$H1059="口腔诊所"),IFERROR(X1059/同类汇总数据!I$5,0),IF(AND($G1059="检查版",$H1059="中西医诊所"),IFERROR(X1059/同类汇总数据!I$6,0),IF(AND($G1059="检查版",$H1059="中医诊所"),IFERROR(X1059/同类汇总数据!I$7,0),IF(AND($G1059="检查版",$H1059="口腔诊所"),IFERROR(X1059/同类汇总数据!I$8,0),IF(AND($G1059="互联网版",$H1059="中西医诊所"),IFERROR(X1059/同类汇总数据!I$9,0),IF(AND($G1059="互联网版",$H1059="中医诊所"),IFERROR(X1059/同类汇总数据!I$10,0),IF(AND($G1059="互联网版",$H1059="口腔诊所"),IFERROR(X1059/同类汇总数据!I$11,0))))))))))</f>
        <v>3.36854376565238</v>
      </c>
      <c r="AK1059" s="61">
        <f>IF(AND($G1059="正式版",$H1059="中西医诊所"),IFERROR(Y1059/同类汇总数据!J$3,0),IF(AND($G1059="正式版",$H1059="中医诊所"),IFERROR(Y1059/同类汇总数据!J$4,0),IF(AND($G1059="正式版",$H1059="口腔诊所"),IFERROR(Y1059/同类汇总数据!J$5,0),IF(AND($G1059="检查版",$H1059="中西医诊所"),IFERROR(Y1059/同类汇总数据!J$6,0),IF(AND($G1059="检查版",$H1059="中医诊所"),IFERROR(Y1059/同类汇总数据!J$7,0),IF(AND($G1059="检查版",$H1059="口腔诊所"),IFERROR(Y1059/同类汇总数据!J$8,0),IF(AND($G1059="互联网版",$H1059="中西医诊所"),IFERROR(Y1059/同类汇总数据!J$9,0),IF(AND($G1059="互联网版",$H1059="中医诊所"),IFERROR(Y1059/同类汇总数据!J$10,0),IF(AND($G1059="互联网版",$H1059="口腔诊所"),IFERROR(Y1059/同类汇总数据!J$11,0))))))))))</f>
        <v>3.33566503598076</v>
      </c>
      <c r="AL1059" s="62" t="str">
        <f ca="1" t="shared" ref="AL1059:AL1071" si="314">IF(YEAR(AO1059)&lt;YEAR(TODAY()),"今年内未操作",IF(DATEDIF(AO1059,$B$1,"d")&gt;90,"最近三月未操作",IF(DATEDIF(AO1059,$B$1,"d")&gt;30,"最近一月未操作",IF(DATEDIF(AO1059,$B$1,"d")&gt;7,"最近一周未操作","-"))))</f>
        <v>-</v>
      </c>
      <c r="AM1059" s="62" t="str">
        <f t="shared" ref="AM1059:AM1071" si="315">IF(AE1059&lt;0.2,"低于同行20%",IF(AE1059&lt;0.5,"低于同行50%",IF(AE1059&gt;=2,"高于同行100%",IF(AE1059&gt;=1.5,"高于同行150%",IF(AE1059&gt;=1.2,"高于同行20%","")))))</f>
        <v>高于同行20%</v>
      </c>
      <c r="AN1059" s="5" t="str">
        <f t="shared" ref="AN1059:AN1071" si="316">IF(AI1059&lt;0.2,"低于同行20%",IF(AI1059&lt;0.5,"低于同行50%",IF(AI1059&gt;=2,"高于同行100%",IF(AI1059&gt;=1.5,"高于同行150%",IF(AI1059&gt;=1.2,"高于同行20%","")))))</f>
        <v>高于同行100%</v>
      </c>
      <c r="AO1059" s="63">
        <f t="shared" si="301"/>
        <v>46103.6844233218</v>
      </c>
      <c r="AP1059" s="5" t="str">
        <f t="shared" si="302"/>
        <v/>
      </c>
      <c r="AQ1059" s="60">
        <v>45706.8057839236</v>
      </c>
    </row>
    <row r="1060" ht="17" spans="1:43">
      <c r="A1060" s="5">
        <f t="shared" si="310"/>
        <v>1057</v>
      </c>
      <c r="B1060" s="55" t="str">
        <f t="shared" si="311"/>
        <v>连续三月交易上升</v>
      </c>
      <c r="C1060" s="2" t="str">
        <f t="shared" si="312"/>
        <v/>
      </c>
      <c r="D1060" s="56" t="str">
        <f t="shared" si="313"/>
        <v>-</v>
      </c>
      <c r="E1060" s="84" t="s">
        <v>2813</v>
      </c>
      <c r="F1060" s="58">
        <v>45714.8498542245</v>
      </c>
      <c r="G1060" s="59" t="s">
        <v>38</v>
      </c>
      <c r="H1060" s="59" t="s">
        <v>39</v>
      </c>
      <c r="I1060" s="59" t="s">
        <v>40</v>
      </c>
      <c r="J1060" s="59" t="s">
        <v>53</v>
      </c>
      <c r="K1060" s="59" t="s">
        <v>2814</v>
      </c>
      <c r="L1060" s="59" t="s">
        <v>2815</v>
      </c>
      <c r="M1060" s="60">
        <v>46102.8868402778</v>
      </c>
      <c r="N1060" s="60">
        <v>46100.6874536574</v>
      </c>
      <c r="O1060" s="60">
        <v>46102.8887443634</v>
      </c>
      <c r="P1060" s="60">
        <v>45715.6151248495</v>
      </c>
      <c r="Q1060" s="60">
        <v>45954.748698206</v>
      </c>
      <c r="R1060" s="59">
        <v>400</v>
      </c>
      <c r="S1060" s="59">
        <v>920</v>
      </c>
      <c r="T1060" s="59">
        <v>1928</v>
      </c>
      <c r="U1060" s="59">
        <v>1398</v>
      </c>
      <c r="V1060" s="59">
        <v>2</v>
      </c>
      <c r="W1060" s="59">
        <v>4</v>
      </c>
      <c r="X1060" s="59">
        <v>10</v>
      </c>
      <c r="Y1060" s="59">
        <v>6</v>
      </c>
      <c r="Z1060" s="59">
        <v>279.6</v>
      </c>
      <c r="AA1060" s="59">
        <v>1.2009569378</v>
      </c>
      <c r="AB1060" s="59">
        <v>-0.2915254237</v>
      </c>
      <c r="AC1060" s="59">
        <v>-0.6279949559</v>
      </c>
      <c r="AD1060" s="61">
        <f>IF(AND($G1060="正式版",$H1060="中西医诊所"),IFERROR(R1060/同类汇总数据!C$3,0),IF(AND($G1060="正式版",$H1060="中医诊所"),IFERROR(R1060/同类汇总数据!C$4,0),IF(AND($G1060="正式版",$H1060="口腔诊所"),IFERROR(R1060/同类汇总数据!C$5,0),IF(AND($G1060="检查版",$H1060="中西医诊所"),IFERROR(R1060/同类汇总数据!C$6,0),IF(AND($G1060="检查版",$H1060="中医诊所"),IFERROR(R1060/同类汇总数据!C$7,0),IF(AND($G1060="检查版",$H1060="口腔诊所"),IFERROR(R1060/同类汇总数据!C$8,0),IF(AND($G1060="互联网版",$H1060="中西医诊所"),IFERROR(R1060/同类汇总数据!C$9,0),IF(AND($G1060="互联网版",$H1060="中医诊所"),IFERROR(R1060/同类汇总数据!C$10,0),IF(AND($G1060="互联网版",$H1060="口腔诊所"),IFERROR(R1060/同类汇总数据!C$11,0))))))))))</f>
        <v>0.0437074780514145</v>
      </c>
      <c r="AE1060" s="61">
        <f>IF(AND($G1060="正式版",$H1060="中西医诊所"),IFERROR(S1060/同类汇总数据!D$3,0),IF(AND($G1060="正式版",$H1060="中医诊所"),IFERROR(S1060/同类汇总数据!D$4,0),IF(AND($G1060="正式版",$H1060="口腔诊所"),IFERROR(S1060/同类汇总数据!D$5,0),IF(AND($G1060="检查版",$H1060="中西医诊所"),IFERROR(S1060/同类汇总数据!D$6,0),IF(AND($G1060="检查版",$H1060="中医诊所"),IFERROR(S1060/同类汇总数据!D$7,0),IF(AND($G1060="检查版",$H1060="口腔诊所"),IFERROR(S1060/同类汇总数据!D$8,0),IF(AND($G1060="互联网版",$H1060="中西医诊所"),IFERROR(S1060/同类汇总数据!D$9,0),IF(AND($G1060="互联网版",$H1060="中医诊所"),IFERROR(S1060/同类汇总数据!D$10,0),IF(AND($G1060="互联网版",$H1060="口腔诊所"),IFERROR(S1060/同类汇总数据!D$11,0))))))))))</f>
        <v>0.0252167374365829</v>
      </c>
      <c r="AF1060" s="61">
        <f>IF(AND($G1060="正式版",$H1060="中西医诊所"),IFERROR(T1060/同类汇总数据!E$3,0),IF(AND($G1060="正式版",$H1060="中医诊所"),IFERROR(T1060/同类汇总数据!E$4,0),IF(AND($G1060="正式版",$H1060="口腔诊所"),IFERROR(T1060/同类汇总数据!E$5,0),IF(AND($G1060="检查版",$H1060="中西医诊所"),IFERROR(T1060/同类汇总数据!E$6,0),IF(AND($G1060="检查版",$H1060="中医诊所"),IFERROR(T1060/同类汇总数据!E$7,0),IF(AND($G1060="检查版",$H1060="口腔诊所"),IFERROR(T1060/同类汇总数据!E$8,0),IF(AND($G1060="互联网版",$H1060="中西医诊所"),IFERROR(T1060/同类汇总数据!E$9,0),IF(AND($G1060="互联网版",$H1060="中医诊所"),IFERROR(T1060/同类汇总数据!E$10,0),IF(AND($G1060="互联网版",$H1060="口腔诊所"),IFERROR(T1060/同类汇总数据!E$11,0))))))))))</f>
        <v>0.0176692361736664</v>
      </c>
      <c r="AG1060" s="61">
        <f>IF(AND($G1060="正式版",$H1060="中西医诊所"),IFERROR(U1060/同类汇总数据!F$3,0),IF(AND($G1060="正式版",$H1060="中医诊所"),IFERROR(U1060/同类汇总数据!F$4,0),IF(AND($G1060="正式版",$H1060="口腔诊所"),IFERROR(U1060/同类汇总数据!F$5,0),IF(AND($G1060="检查版",$H1060="中西医诊所"),IFERROR(U1060/同类汇总数据!F$6,0),IF(AND($G1060="检查版",$H1060="中医诊所"),IFERROR(U1060/同类汇总数据!F$7,0),IF(AND($G1060="检查版",$H1060="口腔诊所"),IFERROR(U1060/同类汇总数据!F$8,0),IF(AND($G1060="互联网版",$H1060="中西医诊所"),IFERROR(U1060/同类汇总数据!F$9,0),IF(AND($G1060="互联网版",$H1060="中医诊所"),IFERROR(U1060/同类汇总数据!F$10,0),IF(AND($G1060="互联网版",$H1060="口腔诊所"),IFERROR(U1060/同类汇总数据!F$11,0))))))))))</f>
        <v>0.0145741623775791</v>
      </c>
      <c r="AH1060" s="61">
        <f>IF(AND($G1060="正式版",$H1060="中西医诊所"),IFERROR(V1060/同类汇总数据!G$3,0),IF(AND($G1060="正式版",$H1060="中医诊所"),IFERROR(V1060/同类汇总数据!G$4,0),IF(AND($G1060="正式版",$H1060="口腔诊所"),IFERROR(V1060/同类汇总数据!G$5,0),IF(AND($G1060="检查版",$H1060="中西医诊所"),IFERROR(V1060/同类汇总数据!G$6,0),IF(AND($G1060="检查版",$H1060="中医诊所"),IFERROR(V1060/同类汇总数据!G$7,0),IF(AND($G1060="检查版",$H1060="口腔诊所"),IFERROR(V1060/同类汇总数据!G$8,0),IF(AND($G1060="互联网版",$H1060="中西医诊所"),IFERROR(V1060/同类汇总数据!G$9,0),IF(AND($G1060="互联网版",$H1060="中医诊所"),IFERROR(V1060/同类汇总数据!G$10,0),IF(AND($G1060="互联网版",$H1060="口腔诊所"),IFERROR(V1060/同类汇总数据!G$11,0))))))))))</f>
        <v>0.0210968016193905</v>
      </c>
      <c r="AI1060" s="61">
        <f>IF(AND($G1060="正式版",$H1060="中西医诊所"),IFERROR(W1060/同类汇总数据!H$3,0),IF(AND($G1060="正式版",$H1060="中医诊所"),IFERROR(W1060/同类汇总数据!H$4,0),IF(AND($G1060="正式版",$H1060="口腔诊所"),IFERROR(W1060/同类汇总数据!H$5,0),IF(AND($G1060="检查版",$H1060="中西医诊所"),IFERROR(W1060/同类汇总数据!H$6,0),IF(AND($G1060="检查版",$H1060="中医诊所"),IFERROR(W1060/同类汇总数据!H$7,0),IF(AND($G1060="检查版",$H1060="口腔诊所"),IFERROR(W1060/同类汇总数据!H$8,0),IF(AND($G1060="互联网版",$H1060="中西医诊所"),IFERROR(W1060/同类汇总数据!H$9,0),IF(AND($G1060="互联网版",$H1060="中医诊所"),IFERROR(W1060/同类汇总数据!H$10,0),IF(AND($G1060="互联网版",$H1060="口腔诊所"),IFERROR(W1060/同类汇总数据!H$11,0))))))))))</f>
        <v>0.010940009364648</v>
      </c>
      <c r="AJ1060" s="61">
        <f>IF(AND($G1060="正式版",$H1060="中西医诊所"),IFERROR(X1060/同类汇总数据!I$3,0),IF(AND($G1060="正式版",$H1060="中医诊所"),IFERROR(X1060/同类汇总数据!I$4,0),IF(AND($G1060="正式版",$H1060="口腔诊所"),IFERROR(X1060/同类汇总数据!I$5,0),IF(AND($G1060="检查版",$H1060="中西医诊所"),IFERROR(X1060/同类汇总数据!I$6,0),IF(AND($G1060="检查版",$H1060="中医诊所"),IFERROR(X1060/同类汇总数据!I$7,0),IF(AND($G1060="检查版",$H1060="口腔诊所"),IFERROR(X1060/同类汇总数据!I$8,0),IF(AND($G1060="互联网版",$H1060="中西医诊所"),IFERROR(X1060/同类汇总数据!I$9,0),IF(AND($G1060="互联网版",$H1060="中医诊所"),IFERROR(X1060/同类汇总数据!I$10,0),IF(AND($G1060="互联网版",$H1060="口腔诊所"),IFERROR(X1060/同类汇总数据!I$11,0))))))))))</f>
        <v>0.00884243740372244</v>
      </c>
      <c r="AK1060" s="61">
        <f>IF(AND($G1060="正式版",$H1060="中西医诊所"),IFERROR(Y1060/同类汇总数据!J$3,0),IF(AND($G1060="正式版",$H1060="中医诊所"),IFERROR(Y1060/同类汇总数据!J$4,0),IF(AND($G1060="正式版",$H1060="口腔诊所"),IFERROR(Y1060/同类汇总数据!J$5,0),IF(AND($G1060="检查版",$H1060="中西医诊所"),IFERROR(Y1060/同类汇总数据!J$6,0),IF(AND($G1060="检查版",$H1060="中医诊所"),IFERROR(Y1060/同类汇总数据!J$7,0),IF(AND($G1060="检查版",$H1060="口腔诊所"),IFERROR(Y1060/同类汇总数据!J$8,0),IF(AND($G1060="互联网版",$H1060="中西医诊所"),IFERROR(Y1060/同类汇总数据!J$9,0),IF(AND($G1060="互联网版",$H1060="中医诊所"),IFERROR(Y1060/同类汇总数据!J$10,0),IF(AND($G1060="互联网版",$H1060="口腔诊所"),IFERROR(Y1060/同类汇总数据!J$11,0))))))))))</f>
        <v>0.00599530927002713</v>
      </c>
      <c r="AL1060" s="62" t="str">
        <f ca="1" t="shared" si="314"/>
        <v>-</v>
      </c>
      <c r="AM1060" s="62" t="str">
        <f t="shared" si="315"/>
        <v>低于同行20%</v>
      </c>
      <c r="AN1060" s="5" t="str">
        <f t="shared" si="316"/>
        <v>低于同行20%</v>
      </c>
      <c r="AO1060" s="63">
        <f t="shared" si="301"/>
        <v>46102.8887443634</v>
      </c>
      <c r="AP1060" s="5" t="str">
        <f t="shared" si="302"/>
        <v/>
      </c>
      <c r="AQ1060" s="60">
        <v>45707.6640204398</v>
      </c>
    </row>
    <row r="1061" ht="17" spans="1:43">
      <c r="A1061" s="5">
        <f t="shared" si="310"/>
        <v>1058</v>
      </c>
      <c r="B1061" s="55" t="str">
        <f t="shared" si="311"/>
        <v>连续三月交易上升</v>
      </c>
      <c r="C1061" s="2" t="str">
        <f t="shared" si="312"/>
        <v/>
      </c>
      <c r="D1061" s="56" t="str">
        <f t="shared" si="313"/>
        <v>-</v>
      </c>
      <c r="E1061" s="84" t="s">
        <v>2816</v>
      </c>
      <c r="F1061" s="58">
        <v>45715.5876202778</v>
      </c>
      <c r="G1061" s="59" t="s">
        <v>1389</v>
      </c>
      <c r="H1061" s="59" t="s">
        <v>66</v>
      </c>
      <c r="I1061" s="59" t="s">
        <v>2817</v>
      </c>
      <c r="J1061" s="59" t="s">
        <v>2818</v>
      </c>
      <c r="K1061" s="59" t="s">
        <v>2819</v>
      </c>
      <c r="L1061" s="59" t="s">
        <v>2820</v>
      </c>
      <c r="M1061" s="60">
        <v>46101.6112152778</v>
      </c>
      <c r="N1061" s="60">
        <v>46101.6229278472</v>
      </c>
      <c r="O1061" s="60">
        <v>46101.6159678472</v>
      </c>
      <c r="P1061" s="60"/>
      <c r="Q1061" s="60">
        <v>46101.6229373958</v>
      </c>
      <c r="R1061" s="59">
        <v>3118.5</v>
      </c>
      <c r="S1061" s="59">
        <v>7662.5</v>
      </c>
      <c r="T1061" s="59">
        <v>25929.67</v>
      </c>
      <c r="U1061" s="59">
        <v>20643.07</v>
      </c>
      <c r="V1061" s="59">
        <v>18</v>
      </c>
      <c r="W1061" s="59">
        <v>53</v>
      </c>
      <c r="X1061" s="59">
        <v>108</v>
      </c>
      <c r="Y1061" s="59">
        <v>90</v>
      </c>
      <c r="Z1061" s="59">
        <v>480.0713953488</v>
      </c>
      <c r="AA1061" s="59">
        <v>1.2320128168</v>
      </c>
      <c r="AB1061" s="59">
        <v>-0.7685748512</v>
      </c>
      <c r="AC1061" s="59">
        <v>1.0193533896</v>
      </c>
      <c r="AD1061" s="61">
        <f>IF(AND($G1061="正式版",$H1061="中西医诊所"),IFERROR(R1061/同类汇总数据!C$3,0),IF(AND($G1061="正式版",$H1061="中医诊所"),IFERROR(R1061/同类汇总数据!C$4,0),IF(AND($G1061="正式版",$H1061="口腔诊所"),IFERROR(R1061/同类汇总数据!C$5,0),IF(AND($G1061="检查版",$H1061="中西医诊所"),IFERROR(R1061/同类汇总数据!C$6,0),IF(AND($G1061="检查版",$H1061="中医诊所"),IFERROR(R1061/同类汇总数据!C$7,0),IF(AND($G1061="检查版",$H1061="口腔诊所"),IFERROR(R1061/同类汇总数据!C$8,0),IF(AND($G1061="互联网版",$H1061="中西医诊所"),IFERROR(R1061/同类汇总数据!C$9,0),IF(AND($G1061="互联网版",$H1061="中医诊所"),IFERROR(R1061/同类汇总数据!C$10,0),IF(AND($G1061="互联网版",$H1061="口腔诊所"),IFERROR(R1061/同类汇总数据!C$11,0))))))))))</f>
        <v>0.776021789735393</v>
      </c>
      <c r="AE1061" s="61">
        <f>IF(AND($G1061="正式版",$H1061="中西医诊所"),IFERROR(S1061/同类汇总数据!D$3,0),IF(AND($G1061="正式版",$H1061="中医诊所"),IFERROR(S1061/同类汇总数据!D$4,0),IF(AND($G1061="正式版",$H1061="口腔诊所"),IFERROR(S1061/同类汇总数据!D$5,0),IF(AND($G1061="检查版",$H1061="中西医诊所"),IFERROR(S1061/同类汇总数据!D$6,0),IF(AND($G1061="检查版",$H1061="中医诊所"),IFERROR(S1061/同类汇总数据!D$7,0),IF(AND($G1061="检查版",$H1061="口腔诊所"),IFERROR(S1061/同类汇总数据!D$8,0),IF(AND($G1061="互联网版",$H1061="中西医诊所"),IFERROR(S1061/同类汇总数据!D$9,0),IF(AND($G1061="互联网版",$H1061="中医诊所"),IFERROR(S1061/同类汇总数据!D$10,0),IF(AND($G1061="互联网版",$H1061="口腔诊所"),IFERROR(S1061/同类汇总数据!D$11,0))))))))))</f>
        <v>0.474578097748533</v>
      </c>
      <c r="AF1061" s="61">
        <f>IF(AND($G1061="正式版",$H1061="中西医诊所"),IFERROR(T1061/同类汇总数据!E$3,0),IF(AND($G1061="正式版",$H1061="中医诊所"),IFERROR(T1061/同类汇总数据!E$4,0),IF(AND($G1061="正式版",$H1061="口腔诊所"),IFERROR(T1061/同类汇总数据!E$5,0),IF(AND($G1061="检查版",$H1061="中西医诊所"),IFERROR(T1061/同类汇总数据!E$6,0),IF(AND($G1061="检查版",$H1061="中医诊所"),IFERROR(T1061/同类汇总数据!E$7,0),IF(AND($G1061="检查版",$H1061="口腔诊所"),IFERROR(T1061/同类汇总数据!E$8,0),IF(AND($G1061="互联网版",$H1061="中西医诊所"),IFERROR(T1061/同类汇总数据!E$9,0),IF(AND($G1061="互联网版",$H1061="中医诊所"),IFERROR(T1061/同类汇总数据!E$10,0),IF(AND($G1061="互联网版",$H1061="口腔诊所"),IFERROR(T1061/同类汇总数据!E$11,0))))))))))</f>
        <v>0.975199769255968</v>
      </c>
      <c r="AG1061" s="61">
        <f>IF(AND($G1061="正式版",$H1061="中西医诊所"),IFERROR(U1061/同类汇总数据!F$3,0),IF(AND($G1061="正式版",$H1061="中医诊所"),IFERROR(U1061/同类汇总数据!F$4,0),IF(AND($G1061="正式版",$H1061="口腔诊所"),IFERROR(U1061/同类汇总数据!F$5,0),IF(AND($G1061="检查版",$H1061="中西医诊所"),IFERROR(U1061/同类汇总数据!F$6,0),IF(AND($G1061="检查版",$H1061="中医诊所"),IFERROR(U1061/同类汇总数据!F$7,0),IF(AND($G1061="检查版",$H1061="口腔诊所"),IFERROR(U1061/同类汇总数据!F$8,0),IF(AND($G1061="互联网版",$H1061="中西医诊所"),IFERROR(U1061/同类汇总数据!F$9,0),IF(AND($G1061="互联网版",$H1061="中医诊所"),IFERROR(U1061/同类汇总数据!F$10,0),IF(AND($G1061="互联网版",$H1061="口腔诊所"),IFERROR(U1061/同类汇总数据!F$11,0))))))))))</f>
        <v>0.812352308130523</v>
      </c>
      <c r="AH1061" s="61">
        <f>IF(AND($G1061="正式版",$H1061="中西医诊所"),IFERROR(V1061/同类汇总数据!G$3,0),IF(AND($G1061="正式版",$H1061="中医诊所"),IFERROR(V1061/同类汇总数据!G$4,0),IF(AND($G1061="正式版",$H1061="口腔诊所"),IFERROR(V1061/同类汇总数据!G$5,0),IF(AND($G1061="检查版",$H1061="中西医诊所"),IFERROR(V1061/同类汇总数据!G$6,0),IF(AND($G1061="检查版",$H1061="中医诊所"),IFERROR(V1061/同类汇总数据!G$7,0),IF(AND($G1061="检查版",$H1061="口腔诊所"),IFERROR(V1061/同类汇总数据!G$8,0),IF(AND($G1061="互联网版",$H1061="中西医诊所"),IFERROR(V1061/同类汇总数据!G$9,0),IF(AND($G1061="互联网版",$H1061="中医诊所"),IFERROR(V1061/同类汇总数据!G$10,0),IF(AND($G1061="互联网版",$H1061="口腔诊所"),IFERROR(V1061/同类汇总数据!G$11,0))))))))))</f>
        <v>1.18563016243133</v>
      </c>
      <c r="AI1061" s="61">
        <f>IF(AND($G1061="正式版",$H1061="中西医诊所"),IFERROR(W1061/同类汇总数据!H$3,0),IF(AND($G1061="正式版",$H1061="中医诊所"),IFERROR(W1061/同类汇总数据!H$4,0),IF(AND($G1061="正式版",$H1061="口腔诊所"),IFERROR(W1061/同类汇总数据!H$5,0),IF(AND($G1061="检查版",$H1061="中西医诊所"),IFERROR(W1061/同类汇总数据!H$6,0),IF(AND($G1061="检查版",$H1061="中医诊所"),IFERROR(W1061/同类汇总数据!H$7,0),IF(AND($G1061="检查版",$H1061="口腔诊所"),IFERROR(W1061/同类汇总数据!H$8,0),IF(AND($G1061="互联网版",$H1061="中西医诊所"),IFERROR(W1061/同类汇总数据!H$9,0),IF(AND($G1061="互联网版",$H1061="中医诊所"),IFERROR(W1061/同类汇总数据!H$10,0),IF(AND($G1061="互联网版",$H1061="口腔诊所"),IFERROR(W1061/同类汇总数据!H$11,0))))))))))</f>
        <v>0.867559652910663</v>
      </c>
      <c r="AJ1061" s="61">
        <f>IF(AND($G1061="正式版",$H1061="中西医诊所"),IFERROR(X1061/同类汇总数据!I$3,0),IF(AND($G1061="正式版",$H1061="中医诊所"),IFERROR(X1061/同类汇总数据!I$4,0),IF(AND($G1061="正式版",$H1061="口腔诊所"),IFERROR(X1061/同类汇总数据!I$5,0),IF(AND($G1061="检查版",$H1061="中西医诊所"),IFERROR(X1061/同类汇总数据!I$6,0),IF(AND($G1061="检查版",$H1061="中医诊所"),IFERROR(X1061/同类汇总数据!I$7,0),IF(AND($G1061="检查版",$H1061="口腔诊所"),IFERROR(X1061/同类汇总数据!I$8,0),IF(AND($G1061="互联网版",$H1061="中西医诊所"),IFERROR(X1061/同类汇总数据!I$9,0),IF(AND($G1061="互联网版",$H1061="中医诊所"),IFERROR(X1061/同类汇总数据!I$10,0),IF(AND($G1061="互联网版",$H1061="口腔诊所"),IFERROR(X1061/同类汇总数据!I$11,0))))))))))</f>
        <v>0.959611890302144</v>
      </c>
      <c r="AK1061" s="61">
        <f>IF(AND($G1061="正式版",$H1061="中西医诊所"),IFERROR(Y1061/同类汇总数据!J$3,0),IF(AND($G1061="正式版",$H1061="中医诊所"),IFERROR(Y1061/同类汇总数据!J$4,0),IF(AND($G1061="正式版",$H1061="口腔诊所"),IFERROR(Y1061/同类汇总数据!J$5,0),IF(AND($G1061="检查版",$H1061="中西医诊所"),IFERROR(Y1061/同类汇总数据!J$6,0),IF(AND($G1061="检查版",$H1061="中医诊所"),IFERROR(Y1061/同类汇总数据!J$7,0),IF(AND($G1061="检查版",$H1061="口腔诊所"),IFERROR(Y1061/同类汇总数据!J$8,0),IF(AND($G1061="互联网版",$H1061="中西医诊所"),IFERROR(Y1061/同类汇总数据!J$9,0),IF(AND($G1061="互联网版",$H1061="中医诊所"),IFERROR(Y1061/同类汇总数据!J$10,0),IF(AND($G1061="互联网版",$H1061="口腔诊所"),IFERROR(Y1061/同类汇总数据!J$11,0))))))))))</f>
        <v>0.850515317780873</v>
      </c>
      <c r="AL1061" s="62" t="str">
        <f ca="1" t="shared" si="314"/>
        <v>-</v>
      </c>
      <c r="AM1061" s="62" t="str">
        <f t="shared" si="315"/>
        <v>低于同行50%</v>
      </c>
      <c r="AN1061" s="5" t="str">
        <f t="shared" si="316"/>
        <v/>
      </c>
      <c r="AO1061" s="63">
        <f t="shared" si="301"/>
        <v>46101.6229373958</v>
      </c>
      <c r="AP1061" s="5" t="str">
        <f t="shared" si="302"/>
        <v/>
      </c>
      <c r="AQ1061" s="60">
        <v>45708.7651133218</v>
      </c>
    </row>
    <row r="1062" ht="17" spans="1:43">
      <c r="A1062" s="5">
        <f t="shared" si="310"/>
        <v>1059</v>
      </c>
      <c r="B1062" s="55" t="str">
        <f t="shared" si="311"/>
        <v>连续三月交易上升</v>
      </c>
      <c r="C1062" s="2" t="str">
        <f t="shared" si="312"/>
        <v/>
      </c>
      <c r="D1062" s="56" t="str">
        <f t="shared" si="313"/>
        <v>-</v>
      </c>
      <c r="E1062" s="84" t="s">
        <v>2821</v>
      </c>
      <c r="F1062" s="58">
        <v>45718.8041643866</v>
      </c>
      <c r="G1062" s="59" t="s">
        <v>38</v>
      </c>
      <c r="H1062" s="59" t="s">
        <v>39</v>
      </c>
      <c r="I1062" s="59" t="s">
        <v>40</v>
      </c>
      <c r="J1062" s="59" t="s">
        <v>374</v>
      </c>
      <c r="K1062" s="59" t="s">
        <v>2822</v>
      </c>
      <c r="L1062" s="59"/>
      <c r="M1062" s="60">
        <v>46104.3156134259</v>
      </c>
      <c r="N1062" s="60">
        <v>46104.3858493866</v>
      </c>
      <c r="O1062" s="60">
        <v>46104.3839290046</v>
      </c>
      <c r="P1062" s="60">
        <v>46102.4873251505</v>
      </c>
      <c r="Q1062" s="60">
        <v>46104.3858788773</v>
      </c>
      <c r="R1062" s="59">
        <v>9080</v>
      </c>
      <c r="S1062" s="59">
        <v>30169.01</v>
      </c>
      <c r="T1062" s="59">
        <v>98721.11</v>
      </c>
      <c r="U1062" s="59">
        <v>86253.61</v>
      </c>
      <c r="V1062" s="59">
        <v>120</v>
      </c>
      <c r="W1062" s="59">
        <v>380</v>
      </c>
      <c r="X1062" s="59">
        <v>1278</v>
      </c>
      <c r="Y1062" s="59">
        <v>1114</v>
      </c>
      <c r="Z1062" s="59">
        <v>137.7853194888</v>
      </c>
      <c r="AA1062" s="59">
        <v>0.2749713682</v>
      </c>
      <c r="AB1062" s="59">
        <v>-0.4728734495</v>
      </c>
      <c r="AC1062" s="59">
        <v>-0.3571544875</v>
      </c>
      <c r="AD1062" s="61">
        <f>IF(AND($G1062="正式版",$H1062="中西医诊所"),IFERROR(R1062/同类汇总数据!C$3,0),IF(AND($G1062="正式版",$H1062="中医诊所"),IFERROR(R1062/同类汇总数据!C$4,0),IF(AND($G1062="正式版",$H1062="口腔诊所"),IFERROR(R1062/同类汇总数据!C$5,0),IF(AND($G1062="检查版",$H1062="中西医诊所"),IFERROR(R1062/同类汇总数据!C$6,0),IF(AND($G1062="检查版",$H1062="中医诊所"),IFERROR(R1062/同类汇总数据!C$7,0),IF(AND($G1062="检查版",$H1062="口腔诊所"),IFERROR(R1062/同类汇总数据!C$8,0),IF(AND($G1062="互联网版",$H1062="中西医诊所"),IFERROR(R1062/同类汇总数据!C$9,0),IF(AND($G1062="互联网版",$H1062="中医诊所"),IFERROR(R1062/同类汇总数据!C$10,0),IF(AND($G1062="互联网版",$H1062="口腔诊所"),IFERROR(R1062/同类汇总数据!C$11,0))))))))))</f>
        <v>0.992159751767109</v>
      </c>
      <c r="AE1062" s="61">
        <f>IF(AND($G1062="正式版",$H1062="中西医诊所"),IFERROR(S1062/同类汇总数据!D$3,0),IF(AND($G1062="正式版",$H1062="中医诊所"),IFERROR(S1062/同类汇总数据!D$4,0),IF(AND($G1062="正式版",$H1062="口腔诊所"),IFERROR(S1062/同类汇总数据!D$5,0),IF(AND($G1062="检查版",$H1062="中西医诊所"),IFERROR(S1062/同类汇总数据!D$6,0),IF(AND($G1062="检查版",$H1062="中医诊所"),IFERROR(S1062/同类汇总数据!D$7,0),IF(AND($G1062="检查版",$H1062="口腔诊所"),IFERROR(S1062/同类汇总数据!D$8,0),IF(AND($G1062="互联网版",$H1062="中西医诊所"),IFERROR(S1062/同类汇总数据!D$9,0),IF(AND($G1062="互联网版",$H1062="中医诊所"),IFERROR(S1062/同类汇总数据!D$10,0),IF(AND($G1062="互联网版",$H1062="口腔诊所"),IFERROR(S1062/同类汇总数据!D$11,0))))))))))</f>
        <v>0.826917395534394</v>
      </c>
      <c r="AF1062" s="61">
        <f>IF(AND($G1062="正式版",$H1062="中西医诊所"),IFERROR(T1062/同类汇总数据!E$3,0),IF(AND($G1062="正式版",$H1062="中医诊所"),IFERROR(T1062/同类汇总数据!E$4,0),IF(AND($G1062="正式版",$H1062="口腔诊所"),IFERROR(T1062/同类汇总数据!E$5,0),IF(AND($G1062="检查版",$H1062="中西医诊所"),IFERROR(T1062/同类汇总数据!E$6,0),IF(AND($G1062="检查版",$H1062="中医诊所"),IFERROR(T1062/同类汇总数据!E$7,0),IF(AND($G1062="检查版",$H1062="口腔诊所"),IFERROR(T1062/同类汇总数据!E$8,0),IF(AND($G1062="互联网版",$H1062="中西医诊所"),IFERROR(T1062/同类汇总数据!E$9,0),IF(AND($G1062="互联网版",$H1062="中医诊所"),IFERROR(T1062/同类汇总数据!E$10,0),IF(AND($G1062="互联网版",$H1062="口腔诊所"),IFERROR(T1062/同类汇总数据!E$11,0))))))))))</f>
        <v>0.904733717799013</v>
      </c>
      <c r="AG1062" s="61">
        <f>IF(AND($G1062="正式版",$H1062="中西医诊所"),IFERROR(U1062/同类汇总数据!F$3,0),IF(AND($G1062="正式版",$H1062="中医诊所"),IFERROR(U1062/同类汇总数据!F$4,0),IF(AND($G1062="正式版",$H1062="口腔诊所"),IFERROR(U1062/同类汇总数据!F$5,0),IF(AND($G1062="检查版",$H1062="中西医诊所"),IFERROR(U1062/同类汇总数据!F$6,0),IF(AND($G1062="检查版",$H1062="中医诊所"),IFERROR(U1062/同类汇总数据!F$7,0),IF(AND($G1062="检查版",$H1062="口腔诊所"),IFERROR(U1062/同类汇总数据!F$8,0),IF(AND($G1062="互联网版",$H1062="中西医诊所"),IFERROR(U1062/同类汇总数据!F$9,0),IF(AND($G1062="互联网版",$H1062="中医诊所"),IFERROR(U1062/同类汇总数据!F$10,0),IF(AND($G1062="互联网版",$H1062="口腔诊所"),IFERROR(U1062/同类汇总数据!F$11,0))))))))))</f>
        <v>0.899194647920156</v>
      </c>
      <c r="AH1062" s="61">
        <f>IF(AND($G1062="正式版",$H1062="中西医诊所"),IFERROR(V1062/同类汇总数据!G$3,0),IF(AND($G1062="正式版",$H1062="中医诊所"),IFERROR(V1062/同类汇总数据!G$4,0),IF(AND($G1062="正式版",$H1062="口腔诊所"),IFERROR(V1062/同类汇总数据!G$5,0),IF(AND($G1062="检查版",$H1062="中西医诊所"),IFERROR(V1062/同类汇总数据!G$6,0),IF(AND($G1062="检查版",$H1062="中医诊所"),IFERROR(V1062/同类汇总数据!G$7,0),IF(AND($G1062="检查版",$H1062="口腔诊所"),IFERROR(V1062/同类汇总数据!G$8,0),IF(AND($G1062="互联网版",$H1062="中西医诊所"),IFERROR(V1062/同类汇总数据!G$9,0),IF(AND($G1062="互联网版",$H1062="中医诊所"),IFERROR(V1062/同类汇总数据!G$10,0),IF(AND($G1062="互联网版",$H1062="口腔诊所"),IFERROR(V1062/同类汇总数据!G$11,0))))))))))</f>
        <v>1.26580809716343</v>
      </c>
      <c r="AI1062" s="61">
        <f>IF(AND($G1062="正式版",$H1062="中西医诊所"),IFERROR(W1062/同类汇总数据!H$3,0),IF(AND($G1062="正式版",$H1062="中医诊所"),IFERROR(W1062/同类汇总数据!H$4,0),IF(AND($G1062="正式版",$H1062="口腔诊所"),IFERROR(W1062/同类汇总数据!H$5,0),IF(AND($G1062="检查版",$H1062="中西医诊所"),IFERROR(W1062/同类汇总数据!H$6,0),IF(AND($G1062="检查版",$H1062="中医诊所"),IFERROR(W1062/同类汇总数据!H$7,0),IF(AND($G1062="检查版",$H1062="口腔诊所"),IFERROR(W1062/同类汇总数据!H$8,0),IF(AND($G1062="互联网版",$H1062="中西医诊所"),IFERROR(W1062/同类汇总数据!H$9,0),IF(AND($G1062="互联网版",$H1062="中医诊所"),IFERROR(W1062/同类汇总数据!H$10,0),IF(AND($G1062="互联网版",$H1062="口腔诊所"),IFERROR(W1062/同类汇总数据!H$11,0))))))))))</f>
        <v>1.03930088964156</v>
      </c>
      <c r="AJ1062" s="61">
        <f>IF(AND($G1062="正式版",$H1062="中西医诊所"),IFERROR(X1062/同类汇总数据!I$3,0),IF(AND($G1062="正式版",$H1062="中医诊所"),IFERROR(X1062/同类汇总数据!I$4,0),IF(AND($G1062="正式版",$H1062="口腔诊所"),IFERROR(X1062/同类汇总数据!I$5,0),IF(AND($G1062="检查版",$H1062="中西医诊所"),IFERROR(X1062/同类汇总数据!I$6,0),IF(AND($G1062="检查版",$H1062="中医诊所"),IFERROR(X1062/同类汇总数据!I$7,0),IF(AND($G1062="检查版",$H1062="口腔诊所"),IFERROR(X1062/同类汇总数据!I$8,0),IF(AND($G1062="互联网版",$H1062="中西医诊所"),IFERROR(X1062/同类汇总数据!I$9,0),IF(AND($G1062="互联网版",$H1062="中医诊所"),IFERROR(X1062/同类汇总数据!I$10,0),IF(AND($G1062="互联网版",$H1062="口腔诊所"),IFERROR(X1062/同类汇总数据!I$11,0))))))))))</f>
        <v>1.13006350019573</v>
      </c>
      <c r="AK1062" s="61">
        <f>IF(AND($G1062="正式版",$H1062="中西医诊所"),IFERROR(Y1062/同类汇总数据!J$3,0),IF(AND($G1062="正式版",$H1062="中医诊所"),IFERROR(Y1062/同类汇总数据!J$4,0),IF(AND($G1062="正式版",$H1062="口腔诊所"),IFERROR(Y1062/同类汇总数据!J$5,0),IF(AND($G1062="检查版",$H1062="中西医诊所"),IFERROR(Y1062/同类汇总数据!J$6,0),IF(AND($G1062="检查版",$H1062="中医诊所"),IFERROR(Y1062/同类汇总数据!J$7,0),IF(AND($G1062="检查版",$H1062="口腔诊所"),IFERROR(Y1062/同类汇总数据!J$8,0),IF(AND($G1062="互联网版",$H1062="中西医诊所"),IFERROR(Y1062/同类汇总数据!J$9,0),IF(AND($G1062="互联网版",$H1062="中医诊所"),IFERROR(Y1062/同类汇总数据!J$10,0),IF(AND($G1062="互联网版",$H1062="口腔诊所"),IFERROR(Y1062/同类汇总数据!J$11,0))))))))))</f>
        <v>1.1131290878017</v>
      </c>
      <c r="AL1062" s="62" t="str">
        <f ca="1" t="shared" si="314"/>
        <v>-</v>
      </c>
      <c r="AM1062" s="62" t="str">
        <f t="shared" si="315"/>
        <v/>
      </c>
      <c r="AN1062" s="5" t="str">
        <f t="shared" si="316"/>
        <v/>
      </c>
      <c r="AO1062" s="63">
        <f t="shared" si="301"/>
        <v>46104.3858788773</v>
      </c>
      <c r="AP1062" s="5" t="str">
        <f t="shared" si="302"/>
        <v/>
      </c>
      <c r="AQ1062" s="60">
        <v>45709.4550166204</v>
      </c>
    </row>
    <row r="1063" ht="17" spans="1:43">
      <c r="A1063" s="5">
        <f t="shared" si="310"/>
        <v>1060</v>
      </c>
      <c r="B1063" s="55" t="str">
        <f t="shared" si="311"/>
        <v>连续三月交易上升</v>
      </c>
      <c r="C1063" s="2" t="str">
        <f t="shared" si="312"/>
        <v/>
      </c>
      <c r="D1063" s="56" t="str">
        <f t="shared" si="313"/>
        <v>-</v>
      </c>
      <c r="E1063" s="84" t="s">
        <v>2823</v>
      </c>
      <c r="F1063" s="58">
        <v>45718.807005787</v>
      </c>
      <c r="G1063" s="59" t="s">
        <v>38</v>
      </c>
      <c r="H1063" s="59" t="s">
        <v>63</v>
      </c>
      <c r="I1063" s="59" t="s">
        <v>40</v>
      </c>
      <c r="J1063" s="59" t="s">
        <v>85</v>
      </c>
      <c r="K1063" s="59" t="s">
        <v>2824</v>
      </c>
      <c r="L1063" s="59"/>
      <c r="M1063" s="60">
        <v>46104.3562731482</v>
      </c>
      <c r="N1063" s="60">
        <v>46103.7360731829</v>
      </c>
      <c r="O1063" s="60"/>
      <c r="P1063" s="60">
        <v>46050.4930430903</v>
      </c>
      <c r="Q1063" s="60">
        <v>45977.4132702315</v>
      </c>
      <c r="R1063" s="59">
        <v>151163.1</v>
      </c>
      <c r="S1063" s="59">
        <v>611946.29</v>
      </c>
      <c r="T1063" s="59">
        <v>1548910.76</v>
      </c>
      <c r="U1063" s="59">
        <v>1431829.26</v>
      </c>
      <c r="V1063" s="59">
        <v>105</v>
      </c>
      <c r="W1063" s="59">
        <v>392</v>
      </c>
      <c r="X1063" s="59">
        <v>1019</v>
      </c>
      <c r="Y1063" s="59">
        <v>924</v>
      </c>
      <c r="Z1063" s="85" t="s">
        <v>2825</v>
      </c>
      <c r="AA1063" s="59">
        <v>0.3712850432</v>
      </c>
      <c r="AB1063" s="59">
        <v>-0.0905823564</v>
      </c>
      <c r="AC1063" s="59">
        <v>-0.0257299556</v>
      </c>
      <c r="AD1063" s="61">
        <f>IF(AND($G1063="正式版",$H1063="中西医诊所"),IFERROR(R1063/同类汇总数据!C$3,0),IF(AND($G1063="正式版",$H1063="中医诊所"),IFERROR(R1063/同类汇总数据!C$4,0),IF(AND($G1063="正式版",$H1063="口腔诊所"),IFERROR(R1063/同类汇总数据!C$5,0),IF(AND($G1063="检查版",$H1063="中西医诊所"),IFERROR(R1063/同类汇总数据!C$6,0),IF(AND($G1063="检查版",$H1063="中医诊所"),IFERROR(R1063/同类汇总数据!C$7,0),IF(AND($G1063="检查版",$H1063="口腔诊所"),IFERROR(R1063/同类汇总数据!C$8,0),IF(AND($G1063="互联网版",$H1063="中西医诊所"),IFERROR(R1063/同类汇总数据!C$9,0),IF(AND($G1063="互联网版",$H1063="中医诊所"),IFERROR(R1063/同类汇总数据!C$10,0),IF(AND($G1063="互联网版",$H1063="口腔诊所"),IFERROR(R1063/同类汇总数据!C$11,0))))))))))</f>
        <v>15.1200234714907</v>
      </c>
      <c r="AE1063" s="61">
        <f>IF(AND($G1063="正式版",$H1063="中西医诊所"),IFERROR(S1063/同类汇总数据!D$3,0),IF(AND($G1063="正式版",$H1063="中医诊所"),IFERROR(S1063/同类汇总数据!D$4,0),IF(AND($G1063="正式版",$H1063="口腔诊所"),IFERROR(S1063/同类汇总数据!D$5,0),IF(AND($G1063="检查版",$H1063="中西医诊所"),IFERROR(S1063/同类汇总数据!D$6,0),IF(AND($G1063="检查版",$H1063="中医诊所"),IFERROR(S1063/同类汇总数据!D$7,0),IF(AND($G1063="检查版",$H1063="口腔诊所"),IFERROR(S1063/同类汇总数据!D$8,0),IF(AND($G1063="互联网版",$H1063="中西医诊所"),IFERROR(S1063/同类汇总数据!D$9,0),IF(AND($G1063="互联网版",$H1063="中医诊所"),IFERROR(S1063/同类汇总数据!D$10,0),IF(AND($G1063="互联网版",$H1063="口腔诊所"),IFERROR(S1063/同类汇总数据!D$11,0))))))))))</f>
        <v>14.0901384928989</v>
      </c>
      <c r="AF1063" s="61">
        <f>IF(AND($G1063="正式版",$H1063="中西医诊所"),IFERROR(T1063/同类汇总数据!E$3,0),IF(AND($G1063="正式版",$H1063="中医诊所"),IFERROR(T1063/同类汇总数据!E$4,0),IF(AND($G1063="正式版",$H1063="口腔诊所"),IFERROR(T1063/同类汇总数据!E$5,0),IF(AND($G1063="检查版",$H1063="中西医诊所"),IFERROR(T1063/同类汇总数据!E$6,0),IF(AND($G1063="检查版",$H1063="中医诊所"),IFERROR(T1063/同类汇总数据!E$7,0),IF(AND($G1063="检查版",$H1063="口腔诊所"),IFERROR(T1063/同类汇总数据!E$8,0),IF(AND($G1063="互联网版",$H1063="中西医诊所"),IFERROR(T1063/同类汇总数据!E$9,0),IF(AND($G1063="互联网版",$H1063="中医诊所"),IFERROR(T1063/同类汇总数据!E$10,0),IF(AND($G1063="互联网版",$H1063="口腔诊所"),IFERROR(T1063/同类汇总数据!E$11,0))))))))))</f>
        <v>13.970895771011</v>
      </c>
      <c r="AG1063" s="61">
        <f>IF(AND($G1063="正式版",$H1063="中西医诊所"),IFERROR(U1063/同类汇总数据!F$3,0),IF(AND($G1063="正式版",$H1063="中医诊所"),IFERROR(U1063/同类汇总数据!F$4,0),IF(AND($G1063="正式版",$H1063="口腔诊所"),IFERROR(U1063/同类汇总数据!F$5,0),IF(AND($G1063="检查版",$H1063="中西医诊所"),IFERROR(U1063/同类汇总数据!F$6,0),IF(AND($G1063="检查版",$H1063="中医诊所"),IFERROR(U1063/同类汇总数据!F$7,0),IF(AND($G1063="检查版",$H1063="口腔诊所"),IFERROR(U1063/同类汇总数据!F$8,0),IF(AND($G1063="互联网版",$H1063="中西医诊所"),IFERROR(U1063/同类汇总数据!F$9,0),IF(AND($G1063="互联网版",$H1063="中医诊所"),IFERROR(U1063/同类汇总数据!F$10,0),IF(AND($G1063="互联网版",$H1063="口腔诊所"),IFERROR(U1063/同类汇总数据!F$11,0))))))))))</f>
        <v>14.332912700261</v>
      </c>
      <c r="AH1063" s="61">
        <f>IF(AND($G1063="正式版",$H1063="中西医诊所"),IFERROR(V1063/同类汇总数据!G$3,0),IF(AND($G1063="正式版",$H1063="中医诊所"),IFERROR(V1063/同类汇总数据!G$4,0),IF(AND($G1063="正式版",$H1063="口腔诊所"),IFERROR(V1063/同类汇总数据!G$5,0),IF(AND($G1063="检查版",$H1063="中西医诊所"),IFERROR(V1063/同类汇总数据!G$6,0),IF(AND($G1063="检查版",$H1063="中医诊所"),IFERROR(V1063/同类汇总数据!G$7,0),IF(AND($G1063="检查版",$H1063="口腔诊所"),IFERROR(V1063/同类汇总数据!G$8,0),IF(AND($G1063="互联网版",$H1063="中西医诊所"),IFERROR(V1063/同类汇总数据!G$9,0),IF(AND($G1063="互联网版",$H1063="中医诊所"),IFERROR(V1063/同类汇总数据!G$10,0),IF(AND($G1063="互联网版",$H1063="口腔诊所"),IFERROR(V1063/同类汇总数据!G$11,0))))))))))</f>
        <v>7.80297850836777</v>
      </c>
      <c r="AI1063" s="61">
        <f>IF(AND($G1063="正式版",$H1063="中西医诊所"),IFERROR(W1063/同类汇总数据!H$3,0),IF(AND($G1063="正式版",$H1063="中医诊所"),IFERROR(W1063/同类汇总数据!H$4,0),IF(AND($G1063="正式版",$H1063="口腔诊所"),IFERROR(W1063/同类汇总数据!H$5,0),IF(AND($G1063="检查版",$H1063="中西医诊所"),IFERROR(W1063/同类汇总数据!H$6,0),IF(AND($G1063="检查版",$H1063="中医诊所"),IFERROR(W1063/同类汇总数据!H$7,0),IF(AND($G1063="检查版",$H1063="口腔诊所"),IFERROR(W1063/同类汇总数据!H$8,0),IF(AND($G1063="互联网版",$H1063="中西医诊所"),IFERROR(W1063/同类汇总数据!H$9,0),IF(AND($G1063="互联网版",$H1063="中医诊所"),IFERROR(W1063/同类汇总数据!H$10,0),IF(AND($G1063="互联网版",$H1063="口腔诊所"),IFERROR(W1063/同类汇总数据!H$11,0))))))))))</f>
        <v>6.90307345257571</v>
      </c>
      <c r="AJ1063" s="61">
        <f>IF(AND($G1063="正式版",$H1063="中西医诊所"),IFERROR(X1063/同类汇总数据!I$3,0),IF(AND($G1063="正式版",$H1063="中医诊所"),IFERROR(X1063/同类汇总数据!I$4,0),IF(AND($G1063="正式版",$H1063="口腔诊所"),IFERROR(X1063/同类汇总数据!I$5,0),IF(AND($G1063="检查版",$H1063="中西医诊所"),IFERROR(X1063/同类汇总数据!I$6,0),IF(AND($G1063="检查版",$H1063="中医诊所"),IFERROR(X1063/同类汇总数据!I$7,0),IF(AND($G1063="检查版",$H1063="口腔诊所"),IFERROR(X1063/同类汇总数据!I$8,0),IF(AND($G1063="互联网版",$H1063="中西医诊所"),IFERROR(X1063/同类汇总数据!I$9,0),IF(AND($G1063="互联网版",$H1063="中医诊所"),IFERROR(X1063/同类汇总数据!I$10,0),IF(AND($G1063="互联网版",$H1063="口腔诊所"),IFERROR(X1063/同类汇总数据!I$11,0))))))))))</f>
        <v>6.90653138269572</v>
      </c>
      <c r="AK1063" s="61">
        <f>IF(AND($G1063="正式版",$H1063="中西医诊所"),IFERROR(Y1063/同类汇总数据!J$3,0),IF(AND($G1063="正式版",$H1063="中医诊所"),IFERROR(Y1063/同类汇总数据!J$4,0),IF(AND($G1063="正式版",$H1063="口腔诊所"),IFERROR(Y1063/同类汇总数据!J$5,0),IF(AND($G1063="检查版",$H1063="中西医诊所"),IFERROR(Y1063/同类汇总数据!J$6,0),IF(AND($G1063="检查版",$H1063="中医诊所"),IFERROR(Y1063/同类汇总数据!J$7,0),IF(AND($G1063="检查版",$H1063="口腔诊所"),IFERROR(Y1063/同类汇总数据!J$8,0),IF(AND($G1063="互联网版",$H1063="中西医诊所"),IFERROR(Y1063/同类汇总数据!J$9,0),IF(AND($G1063="互联网版",$H1063="中医诊所"),IFERROR(Y1063/同类汇总数据!J$10,0),IF(AND($G1063="互联网版",$H1063="口腔诊所"),IFERROR(Y1063/同类汇总数据!J$11,0))))))))))</f>
        <v>6.95745935270027</v>
      </c>
      <c r="AL1063" s="62" t="str">
        <f ca="1" t="shared" si="314"/>
        <v>-</v>
      </c>
      <c r="AM1063" s="62" t="str">
        <f t="shared" si="315"/>
        <v>高于同行100%</v>
      </c>
      <c r="AN1063" s="5" t="str">
        <f t="shared" si="316"/>
        <v>高于同行100%</v>
      </c>
      <c r="AO1063" s="63">
        <f t="shared" si="301"/>
        <v>46104.3562731482</v>
      </c>
      <c r="AP1063" s="5" t="str">
        <f t="shared" si="302"/>
        <v/>
      </c>
      <c r="AQ1063" s="60">
        <v>45712.5645440393</v>
      </c>
    </row>
    <row r="1064" ht="17" spans="1:43">
      <c r="A1064" s="5">
        <f t="shared" si="310"/>
        <v>1061</v>
      </c>
      <c r="B1064" s="55" t="str">
        <f t="shared" si="311"/>
        <v>交易波动较大</v>
      </c>
      <c r="C1064" s="2" t="str">
        <f t="shared" si="312"/>
        <v/>
      </c>
      <c r="D1064" s="56" t="str">
        <f t="shared" si="313"/>
        <v>-</v>
      </c>
      <c r="E1064" s="84" t="s">
        <v>2826</v>
      </c>
      <c r="F1064" s="58">
        <v>45719.4718699884</v>
      </c>
      <c r="G1064" s="59" t="s">
        <v>38</v>
      </c>
      <c r="H1064" s="59" t="s">
        <v>66</v>
      </c>
      <c r="I1064" s="59" t="s">
        <v>2827</v>
      </c>
      <c r="J1064" s="59" t="s">
        <v>2828</v>
      </c>
      <c r="K1064" s="59" t="s">
        <v>2829</v>
      </c>
      <c r="L1064" s="59" t="s">
        <v>2830</v>
      </c>
      <c r="M1064" s="60">
        <v>46104.3299884259</v>
      </c>
      <c r="N1064" s="60">
        <v>46103.7510771412</v>
      </c>
      <c r="O1064" s="60">
        <v>46103.7508332407</v>
      </c>
      <c r="P1064" s="60"/>
      <c r="Q1064" s="60">
        <v>46103.7510900116</v>
      </c>
      <c r="R1064" s="59">
        <v>3377</v>
      </c>
      <c r="S1064" s="59">
        <v>27984.28</v>
      </c>
      <c r="T1064" s="59">
        <v>94204.86</v>
      </c>
      <c r="U1064" s="59">
        <v>79316.03</v>
      </c>
      <c r="V1064" s="59">
        <v>9</v>
      </c>
      <c r="W1064" s="59">
        <v>66</v>
      </c>
      <c r="X1064" s="59">
        <v>215</v>
      </c>
      <c r="Y1064" s="59">
        <v>181</v>
      </c>
      <c r="Z1064" s="59">
        <v>629.4923015873</v>
      </c>
      <c r="AA1064" s="59">
        <v>-0.0010901373</v>
      </c>
      <c r="AB1064" s="59">
        <v>-0.2667383138</v>
      </c>
      <c r="AC1064" s="59">
        <v>-0.3731589731</v>
      </c>
      <c r="AD1064" s="61">
        <f>IF(AND($G1064="正式版",$H1064="中西医诊所"),IFERROR(R1064/同类汇总数据!C$3,0),IF(AND($G1064="正式版",$H1064="中医诊所"),IFERROR(R1064/同类汇总数据!C$4,0),IF(AND($G1064="正式版",$H1064="口腔诊所"),IFERROR(R1064/同类汇总数据!C$5,0),IF(AND($G1064="检查版",$H1064="中西医诊所"),IFERROR(R1064/同类汇总数据!C$6,0),IF(AND($G1064="检查版",$H1064="中医诊所"),IFERROR(R1064/同类汇总数据!C$7,0),IF(AND($G1064="检查版",$H1064="口腔诊所"),IFERROR(R1064/同类汇总数据!C$8,0),IF(AND($G1064="互联网版",$H1064="中西医诊所"),IFERROR(R1064/同类汇总数据!C$9,0),IF(AND($G1064="互联网版",$H1064="中医诊所"),IFERROR(R1064/同类汇总数据!C$10,0),IF(AND($G1064="互联网版",$H1064="口腔诊所"),IFERROR(R1064/同类汇总数据!C$11,0))))))))))</f>
        <v>0.486108448661693</v>
      </c>
      <c r="AE1064" s="61">
        <f>IF(AND($G1064="正式版",$H1064="中西医诊所"),IFERROR(S1064/同类汇总数据!D$3,0),IF(AND($G1064="正式版",$H1064="中医诊所"),IFERROR(S1064/同类汇总数据!D$4,0),IF(AND($G1064="正式版",$H1064="口腔诊所"),IFERROR(S1064/同类汇总数据!D$5,0),IF(AND($G1064="检查版",$H1064="中西医诊所"),IFERROR(S1064/同类汇总数据!D$6,0),IF(AND($G1064="检查版",$H1064="中医诊所"),IFERROR(S1064/同类汇总数据!D$7,0),IF(AND($G1064="检查版",$H1064="口腔诊所"),IFERROR(S1064/同类汇总数据!D$8,0),IF(AND($G1064="互联网版",$H1064="中西医诊所"),IFERROR(S1064/同类汇总数据!D$9,0),IF(AND($G1064="互联网版",$H1064="中医诊所"),IFERROR(S1064/同类汇总数据!D$10,0),IF(AND($G1064="互联网版",$H1064="口腔诊所"),IFERROR(S1064/同类汇总数据!D$11,0))))))))))</f>
        <v>1.03821357673568</v>
      </c>
      <c r="AF1064" s="61">
        <f>IF(AND($G1064="正式版",$H1064="中西医诊所"),IFERROR(T1064/同类汇总数据!E$3,0),IF(AND($G1064="正式版",$H1064="中医诊所"),IFERROR(T1064/同类汇总数据!E$4,0),IF(AND($G1064="正式版",$H1064="口腔诊所"),IFERROR(T1064/同类汇总数据!E$5,0),IF(AND($G1064="检查版",$H1064="中西医诊所"),IFERROR(T1064/同类汇总数据!E$6,0),IF(AND($G1064="检查版",$H1064="中医诊所"),IFERROR(T1064/同类汇总数据!E$7,0),IF(AND($G1064="检查版",$H1064="口腔诊所"),IFERROR(T1064/同类汇总数据!E$8,0),IF(AND($G1064="互联网版",$H1064="中西医诊所"),IFERROR(T1064/同类汇总数据!E$9,0),IF(AND($G1064="互联网版",$H1064="中医诊所"),IFERROR(T1064/同类汇总数据!E$10,0),IF(AND($G1064="互联网版",$H1064="口腔诊所"),IFERROR(T1064/同类汇总数据!E$11,0))))))))))</f>
        <v>1.21047525812625</v>
      </c>
      <c r="AG1064" s="61">
        <f>IF(AND($G1064="正式版",$H1064="中西医诊所"),IFERROR(U1064/同类汇总数据!F$3,0),IF(AND($G1064="正式版",$H1064="中医诊所"),IFERROR(U1064/同类汇总数据!F$4,0),IF(AND($G1064="正式版",$H1064="口腔诊所"),IFERROR(U1064/同类汇总数据!F$5,0),IF(AND($G1064="检查版",$H1064="中西医诊所"),IFERROR(U1064/同类汇总数据!F$6,0),IF(AND($G1064="检查版",$H1064="中医诊所"),IFERROR(U1064/同类汇总数据!F$7,0),IF(AND($G1064="检查版",$H1064="口腔诊所"),IFERROR(U1064/同类汇总数据!F$8,0),IF(AND($G1064="互联网版",$H1064="中西医诊所"),IFERROR(U1064/同类汇总数据!F$9,0),IF(AND($G1064="互联网版",$H1064="中医诊所"),IFERROR(U1064/同类汇总数据!F$10,0),IF(AND($G1064="互联网版",$H1064="口腔诊所"),IFERROR(U1064/同类汇总数据!F$11,0))))))))))</f>
        <v>1.1875964767629</v>
      </c>
      <c r="AH1064" s="61">
        <f>IF(AND($G1064="正式版",$H1064="中西医诊所"),IFERROR(V1064/同类汇总数据!G$3,0),IF(AND($G1064="正式版",$H1064="中医诊所"),IFERROR(V1064/同类汇总数据!G$4,0),IF(AND($G1064="正式版",$H1064="口腔诊所"),IFERROR(V1064/同类汇总数据!G$5,0),IF(AND($G1064="检查版",$H1064="中西医诊所"),IFERROR(V1064/同类汇总数据!G$6,0),IF(AND($G1064="检查版",$H1064="中医诊所"),IFERROR(V1064/同类汇总数据!G$7,0),IF(AND($G1064="检查版",$H1064="口腔诊所"),IFERROR(V1064/同类汇总数据!G$8,0),IF(AND($G1064="互联网版",$H1064="中西医诊所"),IFERROR(V1064/同类汇总数据!G$9,0),IF(AND($G1064="互联网版",$H1064="中医诊所"),IFERROR(V1064/同类汇总数据!G$10,0),IF(AND($G1064="互联网版",$H1064="口腔诊所"),IFERROR(V1064/同类汇总数据!G$11,0))))))))))</f>
        <v>0.203303914503927</v>
      </c>
      <c r="AI1064" s="61">
        <f>IF(AND($G1064="正式版",$H1064="中西医诊所"),IFERROR(W1064/同类汇总数据!H$3,0),IF(AND($G1064="正式版",$H1064="中医诊所"),IFERROR(W1064/同类汇总数据!H$4,0),IF(AND($G1064="正式版",$H1064="口腔诊所"),IFERROR(W1064/同类汇总数据!H$5,0),IF(AND($G1064="检查版",$H1064="中西医诊所"),IFERROR(W1064/同类汇总数据!H$6,0),IF(AND($G1064="检查版",$H1064="中医诊所"),IFERROR(W1064/同类汇总数据!H$7,0),IF(AND($G1064="检查版",$H1064="口腔诊所"),IFERROR(W1064/同类汇总数据!H$8,0),IF(AND($G1064="互联网版",$H1064="中西医诊所"),IFERROR(W1064/同类汇总数据!H$9,0),IF(AND($G1064="互联网版",$H1064="中医诊所"),IFERROR(W1064/同类汇总数据!H$10,0),IF(AND($G1064="互联网版",$H1064="口腔诊所"),IFERROR(W1064/同类汇总数据!H$11,0))))))))))</f>
        <v>0.375079491278549</v>
      </c>
      <c r="AJ1064" s="61">
        <f>IF(AND($G1064="正式版",$H1064="中西医诊所"),IFERROR(X1064/同类汇总数据!I$3,0),IF(AND($G1064="正式版",$H1064="中医诊所"),IFERROR(X1064/同类汇总数据!I$4,0),IF(AND($G1064="正式版",$H1064="口腔诊所"),IFERROR(X1064/同类汇总数据!I$5,0),IF(AND($G1064="检查版",$H1064="中西医诊所"),IFERROR(X1064/同类汇总数据!I$6,0),IF(AND($G1064="检查版",$H1064="中医诊所"),IFERROR(X1064/同类汇总数据!I$7,0),IF(AND($G1064="检查版",$H1064="口腔诊所"),IFERROR(X1064/同类汇总数据!I$8,0),IF(AND($G1064="互联网版",$H1064="中西医诊所"),IFERROR(X1064/同类汇总数据!I$9,0),IF(AND($G1064="互联网版",$H1064="中医诊所"),IFERROR(X1064/同类汇总数据!I$10,0),IF(AND($G1064="互联网版",$H1064="口腔诊所"),IFERROR(X1064/同类汇总数据!I$11,0))))))))))</f>
        <v>0.41643181848996</v>
      </c>
      <c r="AK1064" s="61">
        <f>IF(AND($G1064="正式版",$H1064="中西医诊所"),IFERROR(Y1064/同类汇总数据!J$3,0),IF(AND($G1064="正式版",$H1064="中医诊所"),IFERROR(Y1064/同类汇总数据!J$4,0),IF(AND($G1064="正式版",$H1064="口腔诊所"),IFERROR(Y1064/同类汇总数据!J$5,0),IF(AND($G1064="检查版",$H1064="中西医诊所"),IFERROR(Y1064/同类汇总数据!J$6,0),IF(AND($G1064="检查版",$H1064="中医诊所"),IFERROR(Y1064/同类汇总数据!J$7,0),IF(AND($G1064="检查版",$H1064="口腔诊所"),IFERROR(Y1064/同类汇总数据!J$8,0),IF(AND($G1064="互联网版",$H1064="中西医诊所"),IFERROR(Y1064/同类汇总数据!J$9,0),IF(AND($G1064="互联网版",$H1064="中医诊所"),IFERROR(Y1064/同类汇总数据!J$10,0),IF(AND($G1064="互联网版",$H1064="口腔诊所"),IFERROR(Y1064/同类汇总数据!J$11,0))))))))))</f>
        <v>0.39713779935633</v>
      </c>
      <c r="AL1064" s="62" t="str">
        <f ca="1" t="shared" si="314"/>
        <v>-</v>
      </c>
      <c r="AM1064" s="62" t="str">
        <f t="shared" si="315"/>
        <v/>
      </c>
      <c r="AN1064" s="5" t="str">
        <f t="shared" si="316"/>
        <v>低于同行50%</v>
      </c>
      <c r="AO1064" s="63">
        <f t="shared" si="301"/>
        <v>46104.3299884259</v>
      </c>
      <c r="AP1064" s="5" t="str">
        <f t="shared" si="302"/>
        <v/>
      </c>
      <c r="AQ1064" s="60">
        <v>45714.489556331</v>
      </c>
    </row>
    <row r="1065" ht="17" spans="1:43">
      <c r="A1065" s="5">
        <f t="shared" si="310"/>
        <v>1062</v>
      </c>
      <c r="B1065" s="55" t="str">
        <f t="shared" si="311"/>
        <v>连续三月交易上升</v>
      </c>
      <c r="C1065" s="2" t="str">
        <f t="shared" si="312"/>
        <v/>
      </c>
      <c r="D1065" s="56" t="str">
        <f t="shared" si="313"/>
        <v>-</v>
      </c>
      <c r="E1065" s="84" t="s">
        <v>2831</v>
      </c>
      <c r="F1065" s="58">
        <v>45719.7789647685</v>
      </c>
      <c r="G1065" s="59" t="s">
        <v>38</v>
      </c>
      <c r="H1065" s="59" t="s">
        <v>63</v>
      </c>
      <c r="I1065" s="59" t="s">
        <v>40</v>
      </c>
      <c r="J1065" s="59" t="s">
        <v>53</v>
      </c>
      <c r="K1065" s="59" t="s">
        <v>2832</v>
      </c>
      <c r="L1065" s="59" t="s">
        <v>2833</v>
      </c>
      <c r="M1065" s="60">
        <v>46102.6658796296</v>
      </c>
      <c r="N1065" s="60">
        <v>46102.670939375</v>
      </c>
      <c r="O1065" s="60">
        <v>46102.6680814236</v>
      </c>
      <c r="P1065" s="60">
        <v>46064.4970318866</v>
      </c>
      <c r="Q1065" s="60">
        <v>46102.670973831</v>
      </c>
      <c r="R1065" s="59">
        <v>1620</v>
      </c>
      <c r="S1065" s="59">
        <v>1820</v>
      </c>
      <c r="T1065" s="59">
        <v>4450</v>
      </c>
      <c r="U1065" s="59">
        <v>2760</v>
      </c>
      <c r="V1065" s="59">
        <v>3</v>
      </c>
      <c r="W1065" s="59">
        <v>4</v>
      </c>
      <c r="X1065" s="59">
        <v>10</v>
      </c>
      <c r="Y1065" s="59">
        <v>8</v>
      </c>
      <c r="Z1065" s="59">
        <v>345</v>
      </c>
      <c r="AA1065" s="59">
        <v>1.1666666667</v>
      </c>
      <c r="AB1065" s="59">
        <v>-0.530726257</v>
      </c>
      <c r="AC1065" s="59">
        <v>5.8846153846</v>
      </c>
      <c r="AD1065" s="61">
        <f>IF(AND($G1065="正式版",$H1065="中西医诊所"),IFERROR(R1065/同类汇总数据!C$3,0),IF(AND($G1065="正式版",$H1065="中医诊所"),IFERROR(R1065/同类汇总数据!C$4,0),IF(AND($G1065="正式版",$H1065="口腔诊所"),IFERROR(R1065/同类汇总数据!C$5,0),IF(AND($G1065="检查版",$H1065="中西医诊所"),IFERROR(R1065/同类汇总数据!C$6,0),IF(AND($G1065="检查版",$H1065="中医诊所"),IFERROR(R1065/同类汇总数据!C$7,0),IF(AND($G1065="检查版",$H1065="口腔诊所"),IFERROR(R1065/同类汇总数据!C$8,0),IF(AND($G1065="互联网版",$H1065="中西医诊所"),IFERROR(R1065/同类汇总数据!C$9,0),IF(AND($G1065="互联网版",$H1065="中医诊所"),IFERROR(R1065/同类汇总数据!C$10,0),IF(AND($G1065="互联网版",$H1065="口腔诊所"),IFERROR(R1065/同类汇总数据!C$11,0))))))))))</f>
        <v>0.162039796906884</v>
      </c>
      <c r="AE1065" s="61">
        <f>IF(AND($G1065="正式版",$H1065="中西医诊所"),IFERROR(S1065/同类汇总数据!D$3,0),IF(AND($G1065="正式版",$H1065="中医诊所"),IFERROR(S1065/同类汇总数据!D$4,0),IF(AND($G1065="正式版",$H1065="口腔诊所"),IFERROR(S1065/同类汇总数据!D$5,0),IF(AND($G1065="检查版",$H1065="中西医诊所"),IFERROR(S1065/同类汇总数据!D$6,0),IF(AND($G1065="检查版",$H1065="中医诊所"),IFERROR(S1065/同类汇总数据!D$7,0),IF(AND($G1065="检查版",$H1065="口腔诊所"),IFERROR(S1065/同类汇总数据!D$8,0),IF(AND($G1065="互联网版",$H1065="中西医诊所"),IFERROR(S1065/同类汇总数据!D$9,0),IF(AND($G1065="互联网版",$H1065="中医诊所"),IFERROR(S1065/同类汇总数据!D$10,0),IF(AND($G1065="互联网版",$H1065="口腔诊所"),IFERROR(S1065/同类汇总数据!D$11,0))))))))))</f>
        <v>0.0419057235514509</v>
      </c>
      <c r="AF1065" s="61">
        <f>IF(AND($G1065="正式版",$H1065="中西医诊所"),IFERROR(T1065/同类汇总数据!E$3,0),IF(AND($G1065="正式版",$H1065="中医诊所"),IFERROR(T1065/同类汇总数据!E$4,0),IF(AND($G1065="正式版",$H1065="口腔诊所"),IFERROR(T1065/同类汇总数据!E$5,0),IF(AND($G1065="检查版",$H1065="中西医诊所"),IFERROR(T1065/同类汇总数据!E$6,0),IF(AND($G1065="检查版",$H1065="中医诊所"),IFERROR(T1065/同类汇总数据!E$7,0),IF(AND($G1065="检查版",$H1065="口腔诊所"),IFERROR(T1065/同类汇总数据!E$8,0),IF(AND($G1065="互联网版",$H1065="中西医诊所"),IFERROR(T1065/同类汇总数据!E$9,0),IF(AND($G1065="互联网版",$H1065="中医诊所"),IFERROR(T1065/同类汇总数据!E$10,0),IF(AND($G1065="互联网版",$H1065="口腔诊所"),IFERROR(T1065/同类汇总数据!E$11,0))))))))))</f>
        <v>0.0401381976202419</v>
      </c>
      <c r="AG1065" s="61">
        <f>IF(AND($G1065="正式版",$H1065="中西医诊所"),IFERROR(U1065/同类汇总数据!F$3,0),IF(AND($G1065="正式版",$H1065="中医诊所"),IFERROR(U1065/同类汇总数据!F$4,0),IF(AND($G1065="正式版",$H1065="口腔诊所"),IFERROR(U1065/同类汇总数据!F$5,0),IF(AND($G1065="检查版",$H1065="中西医诊所"),IFERROR(U1065/同类汇总数据!F$6,0),IF(AND($G1065="检查版",$H1065="中医诊所"),IFERROR(U1065/同类汇总数据!F$7,0),IF(AND($G1065="检查版",$H1065="口腔诊所"),IFERROR(U1065/同类汇总数据!F$8,0),IF(AND($G1065="互联网版",$H1065="中西医诊所"),IFERROR(U1065/同类汇总数据!F$9,0),IF(AND($G1065="互联网版",$H1065="中医诊所"),IFERROR(U1065/同类汇总数据!F$10,0),IF(AND($G1065="互联网版",$H1065="口腔诊所"),IFERROR(U1065/同类汇总数据!F$11,0))))))))))</f>
        <v>0.0276281817656949</v>
      </c>
      <c r="AH1065" s="61">
        <f>IF(AND($G1065="正式版",$H1065="中西医诊所"),IFERROR(V1065/同类汇总数据!G$3,0),IF(AND($G1065="正式版",$H1065="中医诊所"),IFERROR(V1065/同类汇总数据!G$4,0),IF(AND($G1065="正式版",$H1065="口腔诊所"),IFERROR(V1065/同类汇总数据!G$5,0),IF(AND($G1065="检查版",$H1065="中西医诊所"),IFERROR(V1065/同类汇总数据!G$6,0),IF(AND($G1065="检查版",$H1065="中医诊所"),IFERROR(V1065/同类汇总数据!G$7,0),IF(AND($G1065="检查版",$H1065="口腔诊所"),IFERROR(V1065/同类汇总数据!G$8,0),IF(AND($G1065="互联网版",$H1065="中西医诊所"),IFERROR(V1065/同类汇总数据!G$9,0),IF(AND($G1065="互联网版",$H1065="中医诊所"),IFERROR(V1065/同类汇总数据!G$10,0),IF(AND($G1065="互联网版",$H1065="口腔诊所"),IFERROR(V1065/同类汇总数据!G$11,0))))))))))</f>
        <v>0.222942243096222</v>
      </c>
      <c r="AI1065" s="61">
        <f>IF(AND($G1065="正式版",$H1065="中西医诊所"),IFERROR(W1065/同类汇总数据!H$3,0),IF(AND($G1065="正式版",$H1065="中医诊所"),IFERROR(W1065/同类汇总数据!H$4,0),IF(AND($G1065="正式版",$H1065="口腔诊所"),IFERROR(W1065/同类汇总数据!H$5,0),IF(AND($G1065="检查版",$H1065="中西医诊所"),IFERROR(W1065/同类汇总数据!H$6,0),IF(AND($G1065="检查版",$H1065="中医诊所"),IFERROR(W1065/同类汇总数据!H$7,0),IF(AND($G1065="检查版",$H1065="口腔诊所"),IFERROR(W1065/同类汇总数据!H$8,0),IF(AND($G1065="互联网版",$H1065="中西医诊所"),IFERROR(W1065/同类汇总数据!H$9,0),IF(AND($G1065="互联网版",$H1065="中医诊所"),IFERROR(W1065/同类汇总数据!H$10,0),IF(AND($G1065="互联网版",$H1065="口腔诊所"),IFERROR(W1065/同类汇总数据!H$11,0))))))))))</f>
        <v>0.0704395250262828</v>
      </c>
      <c r="AJ1065" s="61">
        <f>IF(AND($G1065="正式版",$H1065="中西医诊所"),IFERROR(X1065/同类汇总数据!I$3,0),IF(AND($G1065="正式版",$H1065="中医诊所"),IFERROR(X1065/同类汇总数据!I$4,0),IF(AND($G1065="正式版",$H1065="口腔诊所"),IFERROR(X1065/同类汇总数据!I$5,0),IF(AND($G1065="检查版",$H1065="中西医诊所"),IFERROR(X1065/同类汇总数据!I$6,0),IF(AND($G1065="检查版",$H1065="中医诊所"),IFERROR(X1065/同类汇总数据!I$7,0),IF(AND($G1065="检查版",$H1065="口腔诊所"),IFERROR(X1065/同类汇总数据!I$8,0),IF(AND($G1065="互联网版",$H1065="中西医诊所"),IFERROR(X1065/同类汇总数据!I$9,0),IF(AND($G1065="互联网版",$H1065="中医诊所"),IFERROR(X1065/同类汇总数据!I$10,0),IF(AND($G1065="互联网版",$H1065="口腔诊所"),IFERROR(X1065/同类汇总数据!I$11,0))))))))))</f>
        <v>0.0677775405563858</v>
      </c>
      <c r="AK1065" s="61">
        <f>IF(AND($G1065="正式版",$H1065="中西医诊所"),IFERROR(Y1065/同类汇总数据!J$3,0),IF(AND($G1065="正式版",$H1065="中医诊所"),IFERROR(Y1065/同类汇总数据!J$4,0),IF(AND($G1065="正式版",$H1065="口腔诊所"),IFERROR(Y1065/同类汇总数据!J$5,0),IF(AND($G1065="检查版",$H1065="中西医诊所"),IFERROR(Y1065/同类汇总数据!J$6,0),IF(AND($G1065="检查版",$H1065="中医诊所"),IFERROR(Y1065/同类汇总数据!J$7,0),IF(AND($G1065="检查版",$H1065="口腔诊所"),IFERROR(Y1065/同类汇总数据!J$8,0),IF(AND($G1065="互联网版",$H1065="中西医诊所"),IFERROR(Y1065/同类汇总数据!J$9,0),IF(AND($G1065="互联网版",$H1065="中医诊所"),IFERROR(Y1065/同类汇总数据!J$10,0),IF(AND($G1065="互联网版",$H1065="口腔诊所"),IFERROR(Y1065/同类汇总数据!J$11,0))))))))))</f>
        <v>0.0602377433134222</v>
      </c>
      <c r="AL1065" s="62" t="str">
        <f ca="1" t="shared" si="314"/>
        <v>-</v>
      </c>
      <c r="AM1065" s="62" t="str">
        <f t="shared" si="315"/>
        <v>低于同行20%</v>
      </c>
      <c r="AN1065" s="5" t="str">
        <f t="shared" si="316"/>
        <v>低于同行20%</v>
      </c>
      <c r="AO1065" s="63">
        <f t="shared" si="301"/>
        <v>46102.670973831</v>
      </c>
      <c r="AP1065" s="5" t="str">
        <f t="shared" si="302"/>
        <v/>
      </c>
      <c r="AQ1065" s="60">
        <v>45714.8498542245</v>
      </c>
    </row>
    <row r="1066" ht="17" spans="1:43">
      <c r="A1066" s="5">
        <f t="shared" si="310"/>
        <v>1063</v>
      </c>
      <c r="B1066" s="55" t="str">
        <f t="shared" si="311"/>
        <v>无交易</v>
      </c>
      <c r="C1066" s="2" t="str">
        <f t="shared" si="312"/>
        <v/>
      </c>
      <c r="D1066" s="56" t="str">
        <f t="shared" si="313"/>
        <v>可能流失</v>
      </c>
      <c r="E1066" s="84" t="s">
        <v>2834</v>
      </c>
      <c r="F1066" s="58">
        <v>45720.7496737847</v>
      </c>
      <c r="G1066" s="59" t="s">
        <v>38</v>
      </c>
      <c r="H1066" s="59" t="s">
        <v>63</v>
      </c>
      <c r="I1066" s="59" t="s">
        <v>40</v>
      </c>
      <c r="J1066" s="59" t="s">
        <v>45</v>
      </c>
      <c r="K1066" s="59" t="s">
        <v>2835</v>
      </c>
      <c r="L1066" s="59"/>
      <c r="M1066" s="60">
        <v>46083.5240277778</v>
      </c>
      <c r="N1066" s="60">
        <v>46053.7453143981</v>
      </c>
      <c r="O1066" s="60">
        <v>46053.7450375926</v>
      </c>
      <c r="P1066" s="60">
        <v>46018.8158945949</v>
      </c>
      <c r="Q1066" s="60">
        <v>46052.63525875</v>
      </c>
      <c r="R1066" s="59"/>
      <c r="S1066" s="59"/>
      <c r="T1066" s="59">
        <v>116075.8</v>
      </c>
      <c r="U1066" s="59">
        <v>90816</v>
      </c>
      <c r="V1066" s="59"/>
      <c r="W1066" s="59"/>
      <c r="X1066" s="59">
        <v>121</v>
      </c>
      <c r="Y1066" s="59">
        <v>95</v>
      </c>
      <c r="Z1066" s="85" t="s">
        <v>2836</v>
      </c>
      <c r="AA1066" s="59"/>
      <c r="AB1066" s="59">
        <v>-0.6739619676</v>
      </c>
      <c r="AC1066" s="59">
        <v>-0.2445878517</v>
      </c>
      <c r="AD1066" s="61">
        <f>IF(AND($G1066="正式版",$H1066="中西医诊所"),IFERROR(R1066/同类汇总数据!C$3,0),IF(AND($G1066="正式版",$H1066="中医诊所"),IFERROR(R1066/同类汇总数据!C$4,0),IF(AND($G1066="正式版",$H1066="口腔诊所"),IFERROR(R1066/同类汇总数据!C$5,0),IF(AND($G1066="检查版",$H1066="中西医诊所"),IFERROR(R1066/同类汇总数据!C$6,0),IF(AND($G1066="检查版",$H1066="中医诊所"),IFERROR(R1066/同类汇总数据!C$7,0),IF(AND($G1066="检查版",$H1066="口腔诊所"),IFERROR(R1066/同类汇总数据!C$8,0),IF(AND($G1066="互联网版",$H1066="中西医诊所"),IFERROR(R1066/同类汇总数据!C$9,0),IF(AND($G1066="互联网版",$H1066="中医诊所"),IFERROR(R1066/同类汇总数据!C$10,0),IF(AND($G1066="互联网版",$H1066="口腔诊所"),IFERROR(R1066/同类汇总数据!C$11,0))))))))))</f>
        <v>0</v>
      </c>
      <c r="AE1066" s="61">
        <f>IF(AND($G1066="正式版",$H1066="中西医诊所"),IFERROR(S1066/同类汇总数据!D$3,0),IF(AND($G1066="正式版",$H1066="中医诊所"),IFERROR(S1066/同类汇总数据!D$4,0),IF(AND($G1066="正式版",$H1066="口腔诊所"),IFERROR(S1066/同类汇总数据!D$5,0),IF(AND($G1066="检查版",$H1066="中西医诊所"),IFERROR(S1066/同类汇总数据!D$6,0),IF(AND($G1066="检查版",$H1066="中医诊所"),IFERROR(S1066/同类汇总数据!D$7,0),IF(AND($G1066="检查版",$H1066="口腔诊所"),IFERROR(S1066/同类汇总数据!D$8,0),IF(AND($G1066="互联网版",$H1066="中西医诊所"),IFERROR(S1066/同类汇总数据!D$9,0),IF(AND($G1066="互联网版",$H1066="中医诊所"),IFERROR(S1066/同类汇总数据!D$10,0),IF(AND($G1066="互联网版",$H1066="口腔诊所"),IFERROR(S1066/同类汇总数据!D$11,0))))))))))</f>
        <v>0</v>
      </c>
      <c r="AF1066" s="61">
        <f>IF(AND($G1066="正式版",$H1066="中西医诊所"),IFERROR(T1066/同类汇总数据!E$3,0),IF(AND($G1066="正式版",$H1066="中医诊所"),IFERROR(T1066/同类汇总数据!E$4,0),IF(AND($G1066="正式版",$H1066="口腔诊所"),IFERROR(T1066/同类汇总数据!E$5,0),IF(AND($G1066="检查版",$H1066="中西医诊所"),IFERROR(T1066/同类汇总数据!E$6,0),IF(AND($G1066="检查版",$H1066="中医诊所"),IFERROR(T1066/同类汇总数据!E$7,0),IF(AND($G1066="检查版",$H1066="口腔诊所"),IFERROR(T1066/同类汇总数据!E$8,0),IF(AND($G1066="互联网版",$H1066="中西医诊所"),IFERROR(T1066/同类汇总数据!E$9,0),IF(AND($G1066="互联网版",$H1066="中医诊所"),IFERROR(T1066/同类汇总数据!E$10,0),IF(AND($G1066="互联网版",$H1066="口腔诊所"),IFERROR(T1066/同类汇总数据!E$11,0))))))))))</f>
        <v>1.04698278636577</v>
      </c>
      <c r="AG1066" s="61">
        <f>IF(AND($G1066="正式版",$H1066="中西医诊所"),IFERROR(U1066/同类汇总数据!F$3,0),IF(AND($G1066="正式版",$H1066="中医诊所"),IFERROR(U1066/同类汇总数据!F$4,0),IF(AND($G1066="正式版",$H1066="口腔诊所"),IFERROR(U1066/同类汇总数据!F$5,0),IF(AND($G1066="检查版",$H1066="中西医诊所"),IFERROR(U1066/同类汇总数据!F$6,0),IF(AND($G1066="检查版",$H1066="中医诊所"),IFERROR(U1066/同类汇总数据!F$7,0),IF(AND($G1066="检查版",$H1066="口腔诊所"),IFERROR(U1066/同类汇总数据!F$8,0),IF(AND($G1066="互联网版",$H1066="中西医诊所"),IFERROR(U1066/同类汇总数据!F$9,0),IF(AND($G1066="互联网版",$H1066="中医诊所"),IFERROR(U1066/同类汇总数据!F$10,0),IF(AND($G1066="互联网版",$H1066="口腔诊所"),IFERROR(U1066/同类汇总数据!F$11,0))))))))))</f>
        <v>0.909087302620777</v>
      </c>
      <c r="AH1066" s="61">
        <f>IF(AND($G1066="正式版",$H1066="中西医诊所"),IFERROR(V1066/同类汇总数据!G$3,0),IF(AND($G1066="正式版",$H1066="中医诊所"),IFERROR(V1066/同类汇总数据!G$4,0),IF(AND($G1066="正式版",$H1066="口腔诊所"),IFERROR(V1066/同类汇总数据!G$5,0),IF(AND($G1066="检查版",$H1066="中西医诊所"),IFERROR(V1066/同类汇总数据!G$6,0),IF(AND($G1066="检查版",$H1066="中医诊所"),IFERROR(V1066/同类汇总数据!G$7,0),IF(AND($G1066="检查版",$H1066="口腔诊所"),IFERROR(V1066/同类汇总数据!G$8,0),IF(AND($G1066="互联网版",$H1066="中西医诊所"),IFERROR(V1066/同类汇总数据!G$9,0),IF(AND($G1066="互联网版",$H1066="中医诊所"),IFERROR(V1066/同类汇总数据!G$10,0),IF(AND($G1066="互联网版",$H1066="口腔诊所"),IFERROR(V1066/同类汇总数据!G$11,0))))))))))</f>
        <v>0</v>
      </c>
      <c r="AI1066" s="61">
        <f>IF(AND($G1066="正式版",$H1066="中西医诊所"),IFERROR(W1066/同类汇总数据!H$3,0),IF(AND($G1066="正式版",$H1066="中医诊所"),IFERROR(W1066/同类汇总数据!H$4,0),IF(AND($G1066="正式版",$H1066="口腔诊所"),IFERROR(W1066/同类汇总数据!H$5,0),IF(AND($G1066="检查版",$H1066="中西医诊所"),IFERROR(W1066/同类汇总数据!H$6,0),IF(AND($G1066="检查版",$H1066="中医诊所"),IFERROR(W1066/同类汇总数据!H$7,0),IF(AND($G1066="检查版",$H1066="口腔诊所"),IFERROR(W1066/同类汇总数据!H$8,0),IF(AND($G1066="互联网版",$H1066="中西医诊所"),IFERROR(W1066/同类汇总数据!H$9,0),IF(AND($G1066="互联网版",$H1066="中医诊所"),IFERROR(W1066/同类汇总数据!H$10,0),IF(AND($G1066="互联网版",$H1066="口腔诊所"),IFERROR(W1066/同类汇总数据!H$11,0))))))))))</f>
        <v>0</v>
      </c>
      <c r="AJ1066" s="61">
        <f>IF(AND($G1066="正式版",$H1066="中西医诊所"),IFERROR(X1066/同类汇总数据!I$3,0),IF(AND($G1066="正式版",$H1066="中医诊所"),IFERROR(X1066/同类汇总数据!I$4,0),IF(AND($G1066="正式版",$H1066="口腔诊所"),IFERROR(X1066/同类汇总数据!I$5,0),IF(AND($G1066="检查版",$H1066="中西医诊所"),IFERROR(X1066/同类汇总数据!I$6,0),IF(AND($G1066="检查版",$H1066="中医诊所"),IFERROR(X1066/同类汇总数据!I$7,0),IF(AND($G1066="检查版",$H1066="口腔诊所"),IFERROR(X1066/同类汇总数据!I$8,0),IF(AND($G1066="互联网版",$H1066="中西医诊所"),IFERROR(X1066/同类汇总数据!I$9,0),IF(AND($G1066="互联网版",$H1066="中医诊所"),IFERROR(X1066/同类汇总数据!I$10,0),IF(AND($G1066="互联网版",$H1066="口腔诊所"),IFERROR(X1066/同类汇总数据!I$11,0))))))))))</f>
        <v>0.820108240732269</v>
      </c>
      <c r="AK1066" s="61">
        <f>IF(AND($G1066="正式版",$H1066="中西医诊所"),IFERROR(Y1066/同类汇总数据!J$3,0),IF(AND($G1066="正式版",$H1066="中医诊所"),IFERROR(Y1066/同类汇总数据!J$4,0),IF(AND($G1066="正式版",$H1066="口腔诊所"),IFERROR(Y1066/同类汇总数据!J$5,0),IF(AND($G1066="检查版",$H1066="中西医诊所"),IFERROR(Y1066/同类汇总数据!J$6,0),IF(AND($G1066="检查版",$H1066="中医诊所"),IFERROR(Y1066/同类汇总数据!J$7,0),IF(AND($G1066="检查版",$H1066="口腔诊所"),IFERROR(Y1066/同类汇总数据!J$8,0),IF(AND($G1066="互联网版",$H1066="中西医诊所"),IFERROR(Y1066/同类汇总数据!J$9,0),IF(AND($G1066="互联网版",$H1066="中医诊所"),IFERROR(Y1066/同类汇总数据!J$10,0),IF(AND($G1066="互联网版",$H1066="口腔诊所"),IFERROR(Y1066/同类汇总数据!J$11,0))))))))))</f>
        <v>0.715323201846889</v>
      </c>
      <c r="AL1066" s="62" t="str">
        <f ca="1" t="shared" si="314"/>
        <v>最近一周未操作</v>
      </c>
      <c r="AM1066" s="62" t="str">
        <f t="shared" si="315"/>
        <v>低于同行20%</v>
      </c>
      <c r="AN1066" s="5" t="str">
        <f t="shared" si="316"/>
        <v>低于同行20%</v>
      </c>
      <c r="AO1066" s="63">
        <f t="shared" si="301"/>
        <v>46083.5240277778</v>
      </c>
      <c r="AP1066" s="5" t="str">
        <f t="shared" si="302"/>
        <v/>
      </c>
      <c r="AQ1066" s="60">
        <v>45715.5876202778</v>
      </c>
    </row>
    <row r="1067" ht="17" spans="1:43">
      <c r="A1067" s="5">
        <f t="shared" si="310"/>
        <v>1064</v>
      </c>
      <c r="B1067" s="55" t="str">
        <f t="shared" si="311"/>
        <v>连续三月交易上升</v>
      </c>
      <c r="C1067" s="2" t="str">
        <f t="shared" si="312"/>
        <v/>
      </c>
      <c r="D1067" s="56" t="str">
        <f t="shared" si="313"/>
        <v>-</v>
      </c>
      <c r="E1067" s="84" t="s">
        <v>2837</v>
      </c>
      <c r="F1067" s="58">
        <v>45720.7509306019</v>
      </c>
      <c r="G1067" s="59" t="s">
        <v>38</v>
      </c>
      <c r="H1067" s="59" t="s">
        <v>63</v>
      </c>
      <c r="I1067" s="59" t="s">
        <v>40</v>
      </c>
      <c r="J1067" s="59" t="s">
        <v>916</v>
      </c>
      <c r="K1067" s="59" t="s">
        <v>2838</v>
      </c>
      <c r="L1067" s="59" t="s">
        <v>2839</v>
      </c>
      <c r="M1067" s="60">
        <v>46103.438900463</v>
      </c>
      <c r="N1067" s="60">
        <v>46103.6603447454</v>
      </c>
      <c r="O1067" s="60">
        <v>45721.6537216898</v>
      </c>
      <c r="P1067" s="60">
        <v>46002.4126397917</v>
      </c>
      <c r="Q1067" s="60">
        <v>46103.6724656597</v>
      </c>
      <c r="R1067" s="59">
        <v>6843</v>
      </c>
      <c r="S1067" s="59">
        <v>22171</v>
      </c>
      <c r="T1067" s="59">
        <v>43292.26</v>
      </c>
      <c r="U1067" s="59">
        <v>41429.26</v>
      </c>
      <c r="V1067" s="59">
        <v>12</v>
      </c>
      <c r="W1067" s="59">
        <v>34</v>
      </c>
      <c r="X1067" s="59">
        <v>77</v>
      </c>
      <c r="Y1067" s="59">
        <v>72</v>
      </c>
      <c r="Z1067" s="59">
        <v>674.4262295082</v>
      </c>
      <c r="AA1067" s="59">
        <v>1.0482693505</v>
      </c>
      <c r="AB1067" s="59">
        <v>0.0512052054</v>
      </c>
      <c r="AC1067" s="59">
        <v>0.4531470505</v>
      </c>
      <c r="AD1067" s="61">
        <f>IF(AND($G1067="正式版",$H1067="中西医诊所"),IFERROR(R1067/同类汇总数据!C$3,0),IF(AND($G1067="正式版",$H1067="中医诊所"),IFERROR(R1067/同类汇总数据!C$4,0),IF(AND($G1067="正式版",$H1067="口腔诊所"),IFERROR(R1067/同类汇总数据!C$5,0),IF(AND($G1067="检查版",$H1067="中西医诊所"),IFERROR(R1067/同类汇总数据!C$6,0),IF(AND($G1067="检查版",$H1067="中医诊所"),IFERROR(R1067/同类汇总数据!C$7,0),IF(AND($G1067="检查版",$H1067="口腔诊所"),IFERROR(R1067/同类汇总数据!C$8,0),IF(AND($G1067="互联网版",$H1067="中西医诊所"),IFERROR(R1067/同类汇总数据!C$9,0),IF(AND($G1067="互联网版",$H1067="中医诊所"),IFERROR(R1067/同类汇总数据!C$10,0),IF(AND($G1067="互联网版",$H1067="口腔诊所"),IFERROR(R1067/同类汇总数据!C$11,0))))))))))</f>
        <v>0.684468105082595</v>
      </c>
      <c r="AE1067" s="61">
        <f>IF(AND($G1067="正式版",$H1067="中西医诊所"),IFERROR(S1067/同类汇总数据!D$3,0),IF(AND($G1067="正式版",$H1067="中医诊所"),IFERROR(S1067/同类汇总数据!D$4,0),IF(AND($G1067="正式版",$H1067="口腔诊所"),IFERROR(S1067/同类汇总数据!D$5,0),IF(AND($G1067="检查版",$H1067="中西医诊所"),IFERROR(S1067/同类汇总数据!D$6,0),IF(AND($G1067="检查版",$H1067="中医诊所"),IFERROR(S1067/同类汇总数据!D$7,0),IF(AND($G1067="检查版",$H1067="口腔诊所"),IFERROR(S1067/同类汇总数据!D$8,0),IF(AND($G1067="互联网版",$H1067="中西医诊所"),IFERROR(S1067/同类汇总数据!D$9,0),IF(AND($G1067="互联网版",$H1067="中医诊所"),IFERROR(S1067/同类汇总数据!D$10,0),IF(AND($G1067="互联网版",$H1067="口腔诊所"),IFERROR(S1067/同类汇总数据!D$11,0))))))))))</f>
        <v>0.510489998274296</v>
      </c>
      <c r="AF1067" s="61">
        <f>IF(AND($G1067="正式版",$H1067="中西医诊所"),IFERROR(T1067/同类汇总数据!E$3,0),IF(AND($G1067="正式版",$H1067="中医诊所"),IFERROR(T1067/同类汇总数据!E$4,0),IF(AND($G1067="正式版",$H1067="口腔诊所"),IFERROR(T1067/同类汇总数据!E$5,0),IF(AND($G1067="检查版",$H1067="中西医诊所"),IFERROR(T1067/同类汇总数据!E$6,0),IF(AND($G1067="检查版",$H1067="中医诊所"),IFERROR(T1067/同类汇总数据!E$7,0),IF(AND($G1067="检查版",$H1067="口腔诊所"),IFERROR(T1067/同类汇总数据!E$8,0),IF(AND($G1067="互联网版",$H1067="中西医诊所"),IFERROR(T1067/同类汇总数据!E$9,0),IF(AND($G1067="互联网版",$H1067="中医诊所"),IFERROR(T1067/同类汇总数据!E$10,0),IF(AND($G1067="互联网版",$H1067="口腔诊所"),IFERROR(T1067/同类汇总数据!E$11,0))))))))))</f>
        <v>0.390488379170088</v>
      </c>
      <c r="AG1067" s="61">
        <f>IF(AND($G1067="正式版",$H1067="中西医诊所"),IFERROR(U1067/同类汇总数据!F$3,0),IF(AND($G1067="正式版",$H1067="中医诊所"),IFERROR(U1067/同类汇总数据!F$4,0),IF(AND($G1067="正式版",$H1067="口腔诊所"),IFERROR(U1067/同类汇总数据!F$5,0),IF(AND($G1067="检查版",$H1067="中西医诊所"),IFERROR(U1067/同类汇总数据!F$6,0),IF(AND($G1067="检查版",$H1067="中医诊所"),IFERROR(U1067/同类汇总数据!F$7,0),IF(AND($G1067="检查版",$H1067="口腔诊所"),IFERROR(U1067/同类汇总数据!F$8,0),IF(AND($G1067="互联网版",$H1067="中西医诊所"),IFERROR(U1067/同类汇总数据!F$9,0),IF(AND($G1067="互联网版",$H1067="中医诊所"),IFERROR(U1067/同类汇总数据!F$10,0),IF(AND($G1067="互联网版",$H1067="口腔诊所"),IFERROR(U1067/同类汇总数据!F$11,0))))))))))</f>
        <v>0.414715625252983</v>
      </c>
      <c r="AH1067" s="61">
        <f>IF(AND($G1067="正式版",$H1067="中西医诊所"),IFERROR(V1067/同类汇总数据!G$3,0),IF(AND($G1067="正式版",$H1067="中医诊所"),IFERROR(V1067/同类汇总数据!G$4,0),IF(AND($G1067="正式版",$H1067="口腔诊所"),IFERROR(V1067/同类汇总数据!G$5,0),IF(AND($G1067="检查版",$H1067="中西医诊所"),IFERROR(V1067/同类汇总数据!G$6,0),IF(AND($G1067="检查版",$H1067="中医诊所"),IFERROR(V1067/同类汇总数据!G$7,0),IF(AND($G1067="检查版",$H1067="口腔诊所"),IFERROR(V1067/同类汇总数据!G$8,0),IF(AND($G1067="互联网版",$H1067="中西医诊所"),IFERROR(V1067/同类汇总数据!G$9,0),IF(AND($G1067="互联网版",$H1067="中医诊所"),IFERROR(V1067/同类汇总数据!G$10,0),IF(AND($G1067="互联网版",$H1067="口腔诊所"),IFERROR(V1067/同类汇总数据!G$11,0))))))))))</f>
        <v>0.891768972384888</v>
      </c>
      <c r="AI1067" s="61">
        <f>IF(AND($G1067="正式版",$H1067="中西医诊所"),IFERROR(W1067/同类汇总数据!H$3,0),IF(AND($G1067="正式版",$H1067="中医诊所"),IFERROR(W1067/同类汇总数据!H$4,0),IF(AND($G1067="正式版",$H1067="口腔诊所"),IFERROR(W1067/同类汇总数据!H$5,0),IF(AND($G1067="检查版",$H1067="中西医诊所"),IFERROR(W1067/同类汇总数据!H$6,0),IF(AND($G1067="检查版",$H1067="中医诊所"),IFERROR(W1067/同类汇总数据!H$7,0),IF(AND($G1067="检查版",$H1067="口腔诊所"),IFERROR(W1067/同类汇总数据!H$8,0),IF(AND($G1067="互联网版",$H1067="中西医诊所"),IFERROR(W1067/同类汇总数据!H$9,0),IF(AND($G1067="互联网版",$H1067="中医诊所"),IFERROR(W1067/同类汇总数据!H$10,0),IF(AND($G1067="互联网版",$H1067="口腔诊所"),IFERROR(W1067/同类汇总数据!H$11,0))))))))))</f>
        <v>0.598735962723403</v>
      </c>
      <c r="AJ1067" s="61">
        <f>IF(AND($G1067="正式版",$H1067="中西医诊所"),IFERROR(X1067/同类汇总数据!I$3,0),IF(AND($G1067="正式版",$H1067="中医诊所"),IFERROR(X1067/同类汇总数据!I$4,0),IF(AND($G1067="正式版",$H1067="口腔诊所"),IFERROR(X1067/同类汇总数据!I$5,0),IF(AND($G1067="检查版",$H1067="中西医诊所"),IFERROR(X1067/同类汇总数据!I$6,0),IF(AND($G1067="检查版",$H1067="中医诊所"),IFERROR(X1067/同类汇总数据!I$7,0),IF(AND($G1067="检查版",$H1067="口腔诊所"),IFERROR(X1067/同类汇总数据!I$8,0),IF(AND($G1067="互联网版",$H1067="中西医诊所"),IFERROR(X1067/同类汇总数据!I$9,0),IF(AND($G1067="互联网版",$H1067="中医诊所"),IFERROR(X1067/同类汇总数据!I$10,0),IF(AND($G1067="互联网版",$H1067="口腔诊所"),IFERROR(X1067/同类汇总数据!I$11,0))))))))))</f>
        <v>0.521887062284171</v>
      </c>
      <c r="AK1067" s="61">
        <f>IF(AND($G1067="正式版",$H1067="中西医诊所"),IFERROR(Y1067/同类汇总数据!J$3,0),IF(AND($G1067="正式版",$H1067="中医诊所"),IFERROR(Y1067/同类汇总数据!J$4,0),IF(AND($G1067="正式版",$H1067="口腔诊所"),IFERROR(Y1067/同类汇总数据!J$5,0),IF(AND($G1067="检查版",$H1067="中西医诊所"),IFERROR(Y1067/同类汇总数据!J$6,0),IF(AND($G1067="检查版",$H1067="中医诊所"),IFERROR(Y1067/同类汇总数据!J$7,0),IF(AND($G1067="检查版",$H1067="口腔诊所"),IFERROR(Y1067/同类汇总数据!J$8,0),IF(AND($G1067="互联网版",$H1067="中西医诊所"),IFERROR(Y1067/同类汇总数据!J$9,0),IF(AND($G1067="互联网版",$H1067="中医诊所"),IFERROR(Y1067/同类汇总数据!J$10,0),IF(AND($G1067="互联网版",$H1067="口腔诊所"),IFERROR(Y1067/同类汇总数据!J$11,0))))))))))</f>
        <v>0.5421396898208</v>
      </c>
      <c r="AL1067" s="62" t="str">
        <f ca="1" t="shared" si="314"/>
        <v>-</v>
      </c>
      <c r="AM1067" s="62" t="str">
        <f t="shared" si="315"/>
        <v/>
      </c>
      <c r="AN1067" s="5" t="str">
        <f t="shared" si="316"/>
        <v/>
      </c>
      <c r="AO1067" s="63">
        <f t="shared" si="301"/>
        <v>46103.6724656597</v>
      </c>
      <c r="AP1067" s="5" t="str">
        <f t="shared" si="302"/>
        <v/>
      </c>
      <c r="AQ1067" s="60">
        <v>45718.8041643866</v>
      </c>
    </row>
    <row r="1068" ht="17" spans="1:43">
      <c r="A1068" s="5">
        <f t="shared" si="310"/>
        <v>1065</v>
      </c>
      <c r="B1068" s="55" t="str">
        <f t="shared" si="311"/>
        <v>连续三月交易上升</v>
      </c>
      <c r="C1068" s="2" t="str">
        <f t="shared" si="312"/>
        <v/>
      </c>
      <c r="D1068" s="56" t="str">
        <f t="shared" si="313"/>
        <v>即将流失</v>
      </c>
      <c r="E1068" s="84" t="s">
        <v>2840</v>
      </c>
      <c r="F1068" s="58">
        <v>45721.5860433102</v>
      </c>
      <c r="G1068" s="59" t="s">
        <v>38</v>
      </c>
      <c r="H1068" s="59" t="s">
        <v>63</v>
      </c>
      <c r="I1068" s="59" t="s">
        <v>40</v>
      </c>
      <c r="J1068" s="59" t="s">
        <v>53</v>
      </c>
      <c r="K1068" s="59" t="s">
        <v>2841</v>
      </c>
      <c r="L1068" s="59"/>
      <c r="M1068" s="60">
        <v>46099.4801388889</v>
      </c>
      <c r="N1068" s="60">
        <v>46099.4845339583</v>
      </c>
      <c r="O1068" s="60">
        <v>46099.4837910764</v>
      </c>
      <c r="P1068" s="60">
        <v>46090.6877528588</v>
      </c>
      <c r="Q1068" s="60">
        <v>46098.5509846991</v>
      </c>
      <c r="R1068" s="59">
        <v>560</v>
      </c>
      <c r="S1068" s="59">
        <v>3940.2</v>
      </c>
      <c r="T1068" s="59">
        <v>6000.7</v>
      </c>
      <c r="U1068" s="59">
        <v>6000.6</v>
      </c>
      <c r="V1068" s="59">
        <v>2</v>
      </c>
      <c r="W1068" s="59">
        <v>12</v>
      </c>
      <c r="X1068" s="59">
        <v>32</v>
      </c>
      <c r="Y1068" s="59">
        <v>31</v>
      </c>
      <c r="Z1068" s="59">
        <v>230.7923076923</v>
      </c>
      <c r="AA1068" s="59">
        <v>6.1535947712</v>
      </c>
      <c r="AB1068" s="59">
        <v>-0.6351593032</v>
      </c>
      <c r="AC1068" s="59">
        <v>0.5087947232</v>
      </c>
      <c r="AD1068" s="61">
        <f>IF(AND($G1068="正式版",$H1068="中西医诊所"),IFERROR(R1068/同类汇总数据!C$3,0),IF(AND($G1068="正式版",$H1068="中医诊所"),IFERROR(R1068/同类汇总数据!C$4,0),IF(AND($G1068="正式版",$H1068="口腔诊所"),IFERROR(R1068/同类汇总数据!C$5,0),IF(AND($G1068="检查版",$H1068="中西医诊所"),IFERROR(R1068/同类汇总数据!C$6,0),IF(AND($G1068="检查版",$H1068="中医诊所"),IFERROR(R1068/同类汇总数据!C$7,0),IF(AND($G1068="检查版",$H1068="口腔诊所"),IFERROR(R1068/同类汇总数据!C$8,0),IF(AND($G1068="互联网版",$H1068="中西医诊所"),IFERROR(R1068/同类汇总数据!C$9,0),IF(AND($G1068="互联网版",$H1068="中医诊所"),IFERROR(R1068/同类汇总数据!C$10,0),IF(AND($G1068="互联网版",$H1068="口腔诊所"),IFERROR(R1068/同类汇总数据!C$11,0))))))))))</f>
        <v>0.0560137569554659</v>
      </c>
      <c r="AE1068" s="61">
        <f>IF(AND($G1068="正式版",$H1068="中西医诊所"),IFERROR(S1068/同类汇总数据!D$3,0),IF(AND($G1068="正式版",$H1068="中医诊所"),IFERROR(S1068/同类汇总数据!D$4,0),IF(AND($G1068="正式版",$H1068="口腔诊所"),IFERROR(S1068/同类汇总数据!D$5,0),IF(AND($G1068="检查版",$H1068="中西医诊所"),IFERROR(S1068/同类汇总数据!D$6,0),IF(AND($G1068="检查版",$H1068="中医诊所"),IFERROR(S1068/同类汇总数据!D$7,0),IF(AND($G1068="检查版",$H1068="口腔诊所"),IFERROR(S1068/同类汇总数据!D$8,0),IF(AND($G1068="互联网版",$H1068="中西医诊所"),IFERROR(S1068/同类汇总数据!D$9,0),IF(AND($G1068="互联网版",$H1068="中医诊所"),IFERROR(S1068/同类汇总数据!D$10,0),IF(AND($G1068="互联网版",$H1068="口腔诊所"),IFERROR(S1068/同类汇总数据!D$11,0))))))))))</f>
        <v>0.0907235889766082</v>
      </c>
      <c r="AF1068" s="61">
        <f>IF(AND($G1068="正式版",$H1068="中西医诊所"),IFERROR(T1068/同类汇总数据!E$3,0),IF(AND($G1068="正式版",$H1068="中医诊所"),IFERROR(T1068/同类汇总数据!E$4,0),IF(AND($G1068="正式版",$H1068="口腔诊所"),IFERROR(T1068/同类汇总数据!E$5,0),IF(AND($G1068="检查版",$H1068="中西医诊所"),IFERROR(T1068/同类汇总数据!E$6,0),IF(AND($G1068="检查版",$H1068="中医诊所"),IFERROR(T1068/同类汇总数据!E$7,0),IF(AND($G1068="检查版",$H1068="口腔诊所"),IFERROR(T1068/同类汇总数据!E$8,0),IF(AND($G1068="互联网版",$H1068="中西医诊所"),IFERROR(T1068/同类汇总数据!E$9,0),IF(AND($G1068="互联网版",$H1068="中医诊所"),IFERROR(T1068/同类汇总数据!E$10,0),IF(AND($G1068="互联网版",$H1068="口腔诊所"),IFERROR(T1068/同类汇总数据!E$11,0))))))))))</f>
        <v>0.0541252320134349</v>
      </c>
      <c r="AG1068" s="61">
        <f>IF(AND($G1068="正式版",$H1068="中西医诊所"),IFERROR(U1068/同类汇总数据!F$3,0),IF(AND($G1068="正式版",$H1068="中医诊所"),IFERROR(U1068/同类汇总数据!F$4,0),IF(AND($G1068="正式版",$H1068="口腔诊所"),IFERROR(U1068/同类汇总数据!F$5,0),IF(AND($G1068="检查版",$H1068="中西医诊所"),IFERROR(U1068/同类汇总数据!F$6,0),IF(AND($G1068="检查版",$H1068="中医诊所"),IFERROR(U1068/同类汇总数据!F$7,0),IF(AND($G1068="检查版",$H1068="口腔诊所"),IFERROR(U1068/同类汇总数据!F$8,0),IF(AND($G1068="互联网版",$H1068="中西医诊所"),IFERROR(U1068/同类汇总数据!F$9,0),IF(AND($G1068="互联网版",$H1068="中医诊所"),IFERROR(U1068/同类汇总数据!F$10,0),IF(AND($G1068="互联网版",$H1068="口腔诊所"),IFERROR(U1068/同类汇总数据!F$11,0))))))))))</f>
        <v>0.0600672708345031</v>
      </c>
      <c r="AH1068" s="61">
        <f>IF(AND($G1068="正式版",$H1068="中西医诊所"),IFERROR(V1068/同类汇总数据!G$3,0),IF(AND($G1068="正式版",$H1068="中医诊所"),IFERROR(V1068/同类汇总数据!G$4,0),IF(AND($G1068="正式版",$H1068="口腔诊所"),IFERROR(V1068/同类汇总数据!G$5,0),IF(AND($G1068="检查版",$H1068="中西医诊所"),IFERROR(V1068/同类汇总数据!G$6,0),IF(AND($G1068="检查版",$H1068="中医诊所"),IFERROR(V1068/同类汇总数据!G$7,0),IF(AND($G1068="检查版",$H1068="口腔诊所"),IFERROR(V1068/同类汇总数据!G$8,0),IF(AND($G1068="互联网版",$H1068="中西医诊所"),IFERROR(V1068/同类汇总数据!G$9,0),IF(AND($G1068="互联网版",$H1068="中医诊所"),IFERROR(V1068/同类汇总数据!G$10,0),IF(AND($G1068="互联网版",$H1068="口腔诊所"),IFERROR(V1068/同类汇总数据!G$11,0))))))))))</f>
        <v>0.148628162064148</v>
      </c>
      <c r="AI1068" s="61">
        <f>IF(AND($G1068="正式版",$H1068="中西医诊所"),IFERROR(W1068/同类汇总数据!H$3,0),IF(AND($G1068="正式版",$H1068="中医诊所"),IFERROR(W1068/同类汇总数据!H$4,0),IF(AND($G1068="正式版",$H1068="口腔诊所"),IFERROR(W1068/同类汇总数据!H$5,0),IF(AND($G1068="检查版",$H1068="中西医诊所"),IFERROR(W1068/同类汇总数据!H$6,0),IF(AND($G1068="检查版",$H1068="中医诊所"),IFERROR(W1068/同类汇总数据!H$7,0),IF(AND($G1068="检查版",$H1068="口腔诊所"),IFERROR(W1068/同类汇总数据!H$8,0),IF(AND($G1068="互联网版",$H1068="中西医诊所"),IFERROR(W1068/同类汇总数据!H$9,0),IF(AND($G1068="互联网版",$H1068="中医诊所"),IFERROR(W1068/同类汇总数据!H$10,0),IF(AND($G1068="互联网版",$H1068="口腔诊所"),IFERROR(W1068/同类汇总数据!H$11,0))))))))))</f>
        <v>0.211318575078848</v>
      </c>
      <c r="AJ1068" s="61">
        <f>IF(AND($G1068="正式版",$H1068="中西医诊所"),IFERROR(X1068/同类汇总数据!I$3,0),IF(AND($G1068="正式版",$H1068="中医诊所"),IFERROR(X1068/同类汇总数据!I$4,0),IF(AND($G1068="正式版",$H1068="口腔诊所"),IFERROR(X1068/同类汇总数据!I$5,0),IF(AND($G1068="检查版",$H1068="中西医诊所"),IFERROR(X1068/同类汇总数据!I$6,0),IF(AND($G1068="检查版",$H1068="中医诊所"),IFERROR(X1068/同类汇总数据!I$7,0),IF(AND($G1068="检查版",$H1068="口腔诊所"),IFERROR(X1068/同类汇总数据!I$8,0),IF(AND($G1068="互联网版",$H1068="中西医诊所"),IFERROR(X1068/同类汇总数据!I$9,0),IF(AND($G1068="互联网版",$H1068="中医诊所"),IFERROR(X1068/同类汇总数据!I$10,0),IF(AND($G1068="互联网版",$H1068="口腔诊所"),IFERROR(X1068/同类汇总数据!I$11,0))))))))))</f>
        <v>0.216888129780435</v>
      </c>
      <c r="AK1068" s="61">
        <f>IF(AND($G1068="正式版",$H1068="中西医诊所"),IFERROR(Y1068/同类汇总数据!J$3,0),IF(AND($G1068="正式版",$H1068="中医诊所"),IFERROR(Y1068/同类汇总数据!J$4,0),IF(AND($G1068="正式版",$H1068="口腔诊所"),IFERROR(Y1068/同类汇总数据!J$5,0),IF(AND($G1068="检查版",$H1068="中西医诊所"),IFERROR(Y1068/同类汇总数据!J$6,0),IF(AND($G1068="检查版",$H1068="中医诊所"),IFERROR(Y1068/同类汇总数据!J$7,0),IF(AND($G1068="检查版",$H1068="口腔诊所"),IFERROR(Y1068/同类汇总数据!J$8,0),IF(AND($G1068="互联网版",$H1068="中西医诊所"),IFERROR(Y1068/同类汇总数据!J$9,0),IF(AND($G1068="互联网版",$H1068="中医诊所"),IFERROR(Y1068/同类汇总数据!J$10,0),IF(AND($G1068="互联网版",$H1068="口腔诊所"),IFERROR(Y1068/同类汇总数据!J$11,0))))))))))</f>
        <v>0.233421255339511</v>
      </c>
      <c r="AL1068" s="62" t="str">
        <f ca="1" t="shared" si="314"/>
        <v>-</v>
      </c>
      <c r="AM1068" s="62" t="str">
        <f t="shared" si="315"/>
        <v>低于同行20%</v>
      </c>
      <c r="AN1068" s="5" t="str">
        <f t="shared" si="316"/>
        <v>低于同行50%</v>
      </c>
      <c r="AO1068" s="63">
        <f t="shared" si="301"/>
        <v>46099.4845339583</v>
      </c>
      <c r="AP1068" s="5" t="str">
        <f t="shared" si="302"/>
        <v/>
      </c>
      <c r="AQ1068" s="60">
        <v>45718.807005787</v>
      </c>
    </row>
    <row r="1069" ht="17" spans="1:43">
      <c r="A1069" s="5">
        <f t="shared" si="310"/>
        <v>1066</v>
      </c>
      <c r="B1069" s="55" t="str">
        <f t="shared" si="311"/>
        <v>连续三月交易上升</v>
      </c>
      <c r="C1069" s="2" t="str">
        <f t="shared" si="312"/>
        <v/>
      </c>
      <c r="D1069" s="56" t="str">
        <f t="shared" si="313"/>
        <v>-</v>
      </c>
      <c r="E1069" s="84" t="s">
        <v>2842</v>
      </c>
      <c r="F1069" s="58">
        <v>45721.8125055093</v>
      </c>
      <c r="G1069" s="59" t="s">
        <v>38</v>
      </c>
      <c r="H1069" s="59" t="s">
        <v>63</v>
      </c>
      <c r="I1069" s="59" t="s">
        <v>40</v>
      </c>
      <c r="J1069" s="59" t="s">
        <v>374</v>
      </c>
      <c r="K1069" s="59" t="s">
        <v>2843</v>
      </c>
      <c r="L1069" s="59"/>
      <c r="M1069" s="60">
        <v>46104.3713310185</v>
      </c>
      <c r="N1069" s="60">
        <v>46103.6799537153</v>
      </c>
      <c r="O1069" s="60">
        <v>46103.6793921296</v>
      </c>
      <c r="P1069" s="60">
        <v>46085.3864288079</v>
      </c>
      <c r="Q1069" s="60">
        <v>46100.5668387269</v>
      </c>
      <c r="R1069" s="59">
        <v>6926</v>
      </c>
      <c r="S1069" s="59">
        <v>24620</v>
      </c>
      <c r="T1069" s="59">
        <v>52589</v>
      </c>
      <c r="U1069" s="59">
        <v>52519</v>
      </c>
      <c r="V1069" s="59">
        <v>8</v>
      </c>
      <c r="W1069" s="59">
        <v>34</v>
      </c>
      <c r="X1069" s="59">
        <v>77</v>
      </c>
      <c r="Y1069" s="59">
        <v>75</v>
      </c>
      <c r="Z1069" s="59">
        <v>761.1449275362</v>
      </c>
      <c r="AA1069" s="59">
        <v>2.6062692251</v>
      </c>
      <c r="AB1069" s="59">
        <v>-0.6770882603</v>
      </c>
      <c r="AC1069" s="59">
        <v>1.0819300837</v>
      </c>
      <c r="AD1069" s="61">
        <f>IF(AND($G1069="正式版",$H1069="中西医诊所"),IFERROR(R1069/同类汇总数据!C$3,0),IF(AND($G1069="正式版",$H1069="中医诊所"),IFERROR(R1069/同类汇总数据!C$4,0),IF(AND($G1069="正式版",$H1069="口腔诊所"),IFERROR(R1069/同类汇总数据!C$5,0),IF(AND($G1069="检查版",$H1069="中西医诊所"),IFERROR(R1069/同类汇总数据!C$6,0),IF(AND($G1069="检查版",$H1069="中医诊所"),IFERROR(R1069/同类汇总数据!C$7,0),IF(AND($G1069="检查版",$H1069="口腔诊所"),IFERROR(R1069/同类汇总数据!C$8,0),IF(AND($G1069="互联网版",$H1069="中西医诊所"),IFERROR(R1069/同类汇总数据!C$9,0),IF(AND($G1069="互联网版",$H1069="中医诊所"),IFERROR(R1069/同类汇总数据!C$10,0),IF(AND($G1069="互联网版",$H1069="口腔诊所"),IFERROR(R1069/同类汇总数据!C$11,0))))))))))</f>
        <v>0.692770144059923</v>
      </c>
      <c r="AE1069" s="61">
        <f>IF(AND($G1069="正式版",$H1069="中西医诊所"),IFERROR(S1069/同类汇总数据!D$3,0),IF(AND($G1069="正式版",$H1069="中医诊所"),IFERROR(S1069/同类汇总数据!D$4,0),IF(AND($G1069="正式版",$H1069="口腔诊所"),IFERROR(S1069/同类汇总数据!D$5,0),IF(AND($G1069="检查版",$H1069="中西医诊所"),IFERROR(S1069/同类汇总数据!D$6,0),IF(AND($G1069="检查版",$H1069="中医诊所"),IFERROR(S1069/同类汇总数据!D$7,0),IF(AND($G1069="检查版",$H1069="口腔诊所"),IFERROR(S1069/同类汇总数据!D$8,0),IF(AND($G1069="互联网版",$H1069="中西医诊所"),IFERROR(S1069/同类汇总数据!D$9,0),IF(AND($G1069="互联网版",$H1069="中医诊所"),IFERROR(S1069/同类汇总数据!D$10,0),IF(AND($G1069="互联网版",$H1069="口腔诊所"),IFERROR(S1069/同类汇总数据!D$11,0))))))))))</f>
        <v>0.566878524086111</v>
      </c>
      <c r="AF1069" s="61">
        <f>IF(AND($G1069="正式版",$H1069="中西医诊所"),IFERROR(T1069/同类汇总数据!E$3,0),IF(AND($G1069="正式版",$H1069="中医诊所"),IFERROR(T1069/同类汇总数据!E$4,0),IF(AND($G1069="正式版",$H1069="口腔诊所"),IFERROR(T1069/同类汇总数据!E$5,0),IF(AND($G1069="检查版",$H1069="中西医诊所"),IFERROR(T1069/同类汇总数据!E$6,0),IF(AND($G1069="检查版",$H1069="中医诊所"),IFERROR(T1069/同类汇总数据!E$7,0),IF(AND($G1069="检查版",$H1069="口腔诊所"),IFERROR(T1069/同类汇总数据!E$8,0),IF(AND($G1069="互联网版",$H1069="中西医诊所"),IFERROR(T1069/同类汇总数据!E$9,0),IF(AND($G1069="互联网版",$H1069="中医诊所"),IFERROR(T1069/同类汇总数据!E$10,0),IF(AND($G1069="互联网版",$H1069="口腔诊所"),IFERROR(T1069/同类汇总数据!E$11,0))))))))))</f>
        <v>0.474343297674359</v>
      </c>
      <c r="AG1069" s="61">
        <f>IF(AND($G1069="正式版",$H1069="中西医诊所"),IFERROR(U1069/同类汇总数据!F$3,0),IF(AND($G1069="正式版",$H1069="中医诊所"),IFERROR(U1069/同类汇总数据!F$4,0),IF(AND($G1069="正式版",$H1069="口腔诊所"),IFERROR(U1069/同类汇总数据!F$5,0),IF(AND($G1069="检查版",$H1069="中西医诊所"),IFERROR(U1069/同类汇总数据!F$6,0),IF(AND($G1069="检查版",$H1069="中医诊所"),IFERROR(U1069/同类汇总数据!F$7,0),IF(AND($G1069="检查版",$H1069="口腔诊所"),IFERROR(U1069/同类汇总数据!F$8,0),IF(AND($G1069="互联网版",$H1069="中西医诊所"),IFERROR(U1069/同类汇总数据!F$9,0),IF(AND($G1069="互联网版",$H1069="中医诊所"),IFERROR(U1069/同类汇总数据!F$10,0),IF(AND($G1069="互联网版",$H1069="口腔诊所"),IFERROR(U1069/同类汇总数据!F$11,0))))))))))</f>
        <v>0.525726260200192</v>
      </c>
      <c r="AH1069" s="61">
        <f>IF(AND($G1069="正式版",$H1069="中西医诊所"),IFERROR(V1069/同类汇总数据!G$3,0),IF(AND($G1069="正式版",$H1069="中医诊所"),IFERROR(V1069/同类汇总数据!G$4,0),IF(AND($G1069="正式版",$H1069="口腔诊所"),IFERROR(V1069/同类汇总数据!G$5,0),IF(AND($G1069="检查版",$H1069="中西医诊所"),IFERROR(V1069/同类汇总数据!G$6,0),IF(AND($G1069="检查版",$H1069="中医诊所"),IFERROR(V1069/同类汇总数据!G$7,0),IF(AND($G1069="检查版",$H1069="口腔诊所"),IFERROR(V1069/同类汇总数据!G$8,0),IF(AND($G1069="互联网版",$H1069="中西医诊所"),IFERROR(V1069/同类汇总数据!G$9,0),IF(AND($G1069="互联网版",$H1069="中医诊所"),IFERROR(V1069/同类汇总数据!G$10,0),IF(AND($G1069="互联网版",$H1069="口腔诊所"),IFERROR(V1069/同类汇总数据!G$11,0))))))))))</f>
        <v>0.594512648256592</v>
      </c>
      <c r="AI1069" s="61">
        <f>IF(AND($G1069="正式版",$H1069="中西医诊所"),IFERROR(W1069/同类汇总数据!H$3,0),IF(AND($G1069="正式版",$H1069="中医诊所"),IFERROR(W1069/同类汇总数据!H$4,0),IF(AND($G1069="正式版",$H1069="口腔诊所"),IFERROR(W1069/同类汇总数据!H$5,0),IF(AND($G1069="检查版",$H1069="中西医诊所"),IFERROR(W1069/同类汇总数据!H$6,0),IF(AND($G1069="检查版",$H1069="中医诊所"),IFERROR(W1069/同类汇总数据!H$7,0),IF(AND($G1069="检查版",$H1069="口腔诊所"),IFERROR(W1069/同类汇总数据!H$8,0),IF(AND($G1069="互联网版",$H1069="中西医诊所"),IFERROR(W1069/同类汇总数据!H$9,0),IF(AND($G1069="互联网版",$H1069="中医诊所"),IFERROR(W1069/同类汇总数据!H$10,0),IF(AND($G1069="互联网版",$H1069="口腔诊所"),IFERROR(W1069/同类汇总数据!H$11,0))))))))))</f>
        <v>0.598735962723403</v>
      </c>
      <c r="AJ1069" s="61">
        <f>IF(AND($G1069="正式版",$H1069="中西医诊所"),IFERROR(X1069/同类汇总数据!I$3,0),IF(AND($G1069="正式版",$H1069="中医诊所"),IFERROR(X1069/同类汇总数据!I$4,0),IF(AND($G1069="正式版",$H1069="口腔诊所"),IFERROR(X1069/同类汇总数据!I$5,0),IF(AND($G1069="检查版",$H1069="中西医诊所"),IFERROR(X1069/同类汇总数据!I$6,0),IF(AND($G1069="检查版",$H1069="中医诊所"),IFERROR(X1069/同类汇总数据!I$7,0),IF(AND($G1069="检查版",$H1069="口腔诊所"),IFERROR(X1069/同类汇总数据!I$8,0),IF(AND($G1069="互联网版",$H1069="中西医诊所"),IFERROR(X1069/同类汇总数据!I$9,0),IF(AND($G1069="互联网版",$H1069="中医诊所"),IFERROR(X1069/同类汇总数据!I$10,0),IF(AND($G1069="互联网版",$H1069="口腔诊所"),IFERROR(X1069/同类汇总数据!I$11,0))))))))))</f>
        <v>0.521887062284171</v>
      </c>
      <c r="AK1069" s="61">
        <f>IF(AND($G1069="正式版",$H1069="中西医诊所"),IFERROR(Y1069/同类汇总数据!J$3,0),IF(AND($G1069="正式版",$H1069="中医诊所"),IFERROR(Y1069/同类汇总数据!J$4,0),IF(AND($G1069="正式版",$H1069="口腔诊所"),IFERROR(Y1069/同类汇总数据!J$5,0),IF(AND($G1069="检查版",$H1069="中西医诊所"),IFERROR(Y1069/同类汇总数据!J$6,0),IF(AND($G1069="检查版",$H1069="中医诊所"),IFERROR(Y1069/同类汇总数据!J$7,0),IF(AND($G1069="检查版",$H1069="口腔诊所"),IFERROR(Y1069/同类汇总数据!J$8,0),IF(AND($G1069="互联网版",$H1069="中西医诊所"),IFERROR(Y1069/同类汇总数据!J$9,0),IF(AND($G1069="互联网版",$H1069="中医诊所"),IFERROR(Y1069/同类汇总数据!J$10,0),IF(AND($G1069="互联网版",$H1069="口腔诊所"),IFERROR(Y1069/同类汇总数据!J$11,0))))))))))</f>
        <v>0.564728843563334</v>
      </c>
      <c r="AL1069" s="62" t="str">
        <f ca="1" t="shared" si="314"/>
        <v>-</v>
      </c>
      <c r="AM1069" s="62" t="str">
        <f t="shared" si="315"/>
        <v/>
      </c>
      <c r="AN1069" s="5" t="str">
        <f t="shared" si="316"/>
        <v/>
      </c>
      <c r="AO1069" s="63">
        <f t="shared" si="301"/>
        <v>46104.3713310185</v>
      </c>
      <c r="AP1069" s="5" t="str">
        <f t="shared" si="302"/>
        <v/>
      </c>
      <c r="AQ1069" s="60">
        <v>45719.4718699884</v>
      </c>
    </row>
    <row r="1070" ht="17" spans="1:43">
      <c r="A1070" s="5">
        <f t="shared" ref="A1070:A1082" si="317">ROW()-3</f>
        <v>1067</v>
      </c>
      <c r="B1070" s="55" t="str">
        <f t="shared" ref="B1070:B1082" si="318">IF(V1070=0,"无交易",IF(AND(Y1070&lt;=-0.2,Z1070&lt;=-0.2,AA1070&lt;=-0.2),"连续三月交易下滑",IF(AND(Y1070&gt;=0.2,Z1070&gt;=0.2,AA1070&gt;=0.2),"连续三月交易上升",IF(AND(Y1070&lt;0.2,Y1070&gt;-0.2,Z1070&lt;0.2,Z1070&gt;-0.2,AA1070&lt;0.2,AA1070&gt;-0.2),"交易平稳",IF(OR(ABS(Y1070-Z1070)&gt;=0.2,ABS(Z1070-AA1070)&gt;=0.2),"交易波动较大","-")))))</f>
        <v>连续三月交易上升</v>
      </c>
      <c r="C1070" s="2" t="str">
        <f t="shared" ref="C1070:C1082" si="319">IF(AA1070&lt;=-0.5,"本月交易额降超50%",IF(AA1070&lt;=-0.2,"本月交易额降超20%",""))</f>
        <v/>
      </c>
      <c r="D1070" s="56" t="str">
        <f t="shared" ref="D1070:D1082" si="320">IF(DATEDIF(AO1070,$B$1,"d")&gt;30,"流失",IF(AND(DATEDIF(AO1070,$B$1,"d")&gt;7,DATEDIF(AO1070,$B$1,"d")&lt;=30),"可能流失",IF(AND(DATEDIF(AO1070,$B$1,"d")&lt;=7,DATEDIF(AO1070,$B$1,"d")&gt;3),"即将流失","-")))</f>
        <v>-</v>
      </c>
      <c r="E1070" s="84" t="s">
        <v>2844</v>
      </c>
      <c r="F1070" s="58">
        <v>45721.8136531829</v>
      </c>
      <c r="G1070" s="59" t="s">
        <v>38</v>
      </c>
      <c r="H1070" s="59" t="s">
        <v>63</v>
      </c>
      <c r="I1070" s="59" t="s">
        <v>40</v>
      </c>
      <c r="J1070" s="59" t="s">
        <v>374</v>
      </c>
      <c r="K1070" s="59" t="s">
        <v>2845</v>
      </c>
      <c r="L1070" s="59" t="s">
        <v>2846</v>
      </c>
      <c r="M1070" s="60">
        <v>46103.4136574074</v>
      </c>
      <c r="N1070" s="60">
        <v>46103.586761412</v>
      </c>
      <c r="O1070" s="60">
        <v>46089.4992159838</v>
      </c>
      <c r="P1070" s="60">
        <v>45987.6101674769</v>
      </c>
      <c r="Q1070" s="60">
        <v>46040.4167863426</v>
      </c>
      <c r="R1070" s="59">
        <v>1855</v>
      </c>
      <c r="S1070" s="59">
        <v>19955</v>
      </c>
      <c r="T1070" s="59">
        <v>49530</v>
      </c>
      <c r="U1070" s="59">
        <v>44250</v>
      </c>
      <c r="V1070" s="59">
        <v>17</v>
      </c>
      <c r="W1070" s="59">
        <v>69</v>
      </c>
      <c r="X1070" s="59">
        <v>185</v>
      </c>
      <c r="Y1070" s="59">
        <v>163</v>
      </c>
      <c r="Z1070" s="59">
        <v>340.3846153846</v>
      </c>
      <c r="AA1070" s="59">
        <v>0.3496787284</v>
      </c>
      <c r="AB1070" s="59">
        <v>-0.0003380663</v>
      </c>
      <c r="AC1070" s="59">
        <v>0.099219621</v>
      </c>
      <c r="AD1070" s="61">
        <f>IF(AND($G1070="正式版",$H1070="中西医诊所"),IFERROR(R1070/同类汇总数据!C$3,0),IF(AND($G1070="正式版",$H1070="中医诊所"),IFERROR(R1070/同类汇总数据!C$4,0),IF(AND($G1070="正式版",$H1070="口腔诊所"),IFERROR(R1070/同类汇总数据!C$5,0),IF(AND($G1070="检查版",$H1070="中西医诊所"),IFERROR(R1070/同类汇总数据!C$6,0),IF(AND($G1070="检查版",$H1070="中医诊所"),IFERROR(R1070/同类汇总数据!C$7,0),IF(AND($G1070="检查版",$H1070="口腔诊所"),IFERROR(R1070/同类汇总数据!C$8,0),IF(AND($G1070="互联网版",$H1070="中西医诊所"),IFERROR(R1070/同类汇总数据!C$9,0),IF(AND($G1070="互联网版",$H1070="中医诊所"),IFERROR(R1070/同类汇总数据!C$10,0),IF(AND($G1070="互联网版",$H1070="口腔诊所"),IFERROR(R1070/同类汇总数据!C$11,0))))))))))</f>
        <v>0.185545569914981</v>
      </c>
      <c r="AE1070" s="61">
        <f>IF(AND($G1070="正式版",$H1070="中西医诊所"),IFERROR(S1070/同类汇总数据!D$3,0),IF(AND($G1070="正式版",$H1070="中医诊所"),IFERROR(S1070/同类汇总数据!D$4,0),IF(AND($G1070="正式版",$H1070="口腔诊所"),IFERROR(S1070/同类汇总数据!D$5,0),IF(AND($G1070="检查版",$H1070="中西医诊所"),IFERROR(S1070/同类汇总数据!D$6,0),IF(AND($G1070="检查版",$H1070="中医诊所"),IFERROR(S1070/同类汇总数据!D$7,0),IF(AND($G1070="检查版",$H1070="口腔诊所"),IFERROR(S1070/同类汇总数据!D$8,0),IF(AND($G1070="互联网版",$H1070="中西医诊所"),IFERROR(S1070/同类汇总数据!D$9,0),IF(AND($G1070="互联网版",$H1070="中医诊所"),IFERROR(S1070/同类汇总数据!D$10,0),IF(AND($G1070="互联网版",$H1070="口腔诊所"),IFERROR(S1070/同类汇总数据!D$11,0))))))))))</f>
        <v>0.45946632608198</v>
      </c>
      <c r="AF1070" s="61">
        <f>IF(AND($G1070="正式版",$H1070="中西医诊所"),IFERROR(T1070/同类汇总数据!E$3,0),IF(AND($G1070="正式版",$H1070="中医诊所"),IFERROR(T1070/同类汇总数据!E$4,0),IF(AND($G1070="正式版",$H1070="口腔诊所"),IFERROR(T1070/同类汇总数据!E$5,0),IF(AND($G1070="检查版",$H1070="中西医诊所"),IFERROR(T1070/同类汇总数据!E$6,0),IF(AND($G1070="检查版",$H1070="中医诊所"),IFERROR(T1070/同类汇总数据!E$7,0),IF(AND($G1070="检查版",$H1070="口腔诊所"),IFERROR(T1070/同类汇总数据!E$8,0),IF(AND($G1070="互联网版",$H1070="中西医诊所"),IFERROR(T1070/同类汇总数据!E$9,0),IF(AND($G1070="互联网版",$H1070="中医诊所"),IFERROR(T1070/同类汇总数据!E$10,0),IF(AND($G1070="互联网版",$H1070="口腔诊所"),IFERROR(T1070/同类汇总数据!E$11,0))))))))))</f>
        <v>0.446751669242827</v>
      </c>
      <c r="AG1070" s="61">
        <f>IF(AND($G1070="正式版",$H1070="中西医诊所"),IFERROR(U1070/同类汇总数据!F$3,0),IF(AND($G1070="正式版",$H1070="中医诊所"),IFERROR(U1070/同类汇总数据!F$4,0),IF(AND($G1070="正式版",$H1070="口腔诊所"),IFERROR(U1070/同类汇总数据!F$5,0),IF(AND($G1070="检查版",$H1070="中西医诊所"),IFERROR(U1070/同类汇总数据!F$6,0),IF(AND($G1070="检查版",$H1070="中医诊所"),IFERROR(U1070/同类汇总数据!F$7,0),IF(AND($G1070="检查版",$H1070="口腔诊所"),IFERROR(U1070/同类汇总数据!F$8,0),IF(AND($G1070="互联网版",$H1070="中西医诊所"),IFERROR(U1070/同类汇总数据!F$9,0),IF(AND($G1070="互联网版",$H1070="中医诊所"),IFERROR(U1070/同类汇总数据!F$10,0),IF(AND($G1070="互联网版",$H1070="口腔诊所"),IFERROR(U1070/同类汇总数据!F$11,0))))))))))</f>
        <v>0.442951827221738</v>
      </c>
      <c r="AH1070" s="61">
        <f>IF(AND($G1070="正式版",$H1070="中西医诊所"),IFERROR(V1070/同类汇总数据!G$3,0),IF(AND($G1070="正式版",$H1070="中医诊所"),IFERROR(V1070/同类汇总数据!G$4,0),IF(AND($G1070="正式版",$H1070="口腔诊所"),IFERROR(V1070/同类汇总数据!G$5,0),IF(AND($G1070="检查版",$H1070="中西医诊所"),IFERROR(V1070/同类汇总数据!G$6,0),IF(AND($G1070="检查版",$H1070="中医诊所"),IFERROR(V1070/同类汇总数据!G$7,0),IF(AND($G1070="检查版",$H1070="口腔诊所"),IFERROR(V1070/同类汇总数据!G$8,0),IF(AND($G1070="互联网版",$H1070="中西医诊所"),IFERROR(V1070/同类汇总数据!G$9,0),IF(AND($G1070="互联网版",$H1070="中医诊所"),IFERROR(V1070/同类汇总数据!G$10,0),IF(AND($G1070="互联网版",$H1070="口腔诊所"),IFERROR(V1070/同类汇总数据!G$11,0))))))))))</f>
        <v>1.26333937754526</v>
      </c>
      <c r="AI1070" s="61">
        <f>IF(AND($G1070="正式版",$H1070="中西医诊所"),IFERROR(W1070/同类汇总数据!H$3,0),IF(AND($G1070="正式版",$H1070="中医诊所"),IFERROR(W1070/同类汇总数据!H$4,0),IF(AND($G1070="正式版",$H1070="口腔诊所"),IFERROR(W1070/同类汇总数据!H$5,0),IF(AND($G1070="检查版",$H1070="中西医诊所"),IFERROR(W1070/同类汇总数据!H$6,0),IF(AND($G1070="检查版",$H1070="中医诊所"),IFERROR(W1070/同类汇总数据!H$7,0),IF(AND($G1070="检查版",$H1070="口腔诊所"),IFERROR(W1070/同类汇总数据!H$8,0),IF(AND($G1070="互联网版",$H1070="中西医诊所"),IFERROR(W1070/同类汇总数据!H$9,0),IF(AND($G1070="互联网版",$H1070="中医诊所"),IFERROR(W1070/同类汇总数据!H$10,0),IF(AND($G1070="互联网版",$H1070="口腔诊所"),IFERROR(W1070/同类汇总数据!H$11,0))))))))))</f>
        <v>1.21508180670338</v>
      </c>
      <c r="AJ1070" s="61">
        <f>IF(AND($G1070="正式版",$H1070="中西医诊所"),IFERROR(X1070/同类汇总数据!I$3,0),IF(AND($G1070="正式版",$H1070="中医诊所"),IFERROR(X1070/同类汇总数据!I$4,0),IF(AND($G1070="正式版",$H1070="口腔诊所"),IFERROR(X1070/同类汇总数据!I$5,0),IF(AND($G1070="检查版",$H1070="中西医诊所"),IFERROR(X1070/同类汇总数据!I$6,0),IF(AND($G1070="检查版",$H1070="中医诊所"),IFERROR(X1070/同类汇总数据!I$7,0),IF(AND($G1070="检查版",$H1070="口腔诊所"),IFERROR(X1070/同类汇总数据!I$8,0),IF(AND($G1070="互联网版",$H1070="中西医诊所"),IFERROR(X1070/同类汇总数据!I$9,0),IF(AND($G1070="互联网版",$H1070="中医诊所"),IFERROR(X1070/同类汇总数据!I$10,0),IF(AND($G1070="互联网版",$H1070="口腔诊所"),IFERROR(X1070/同类汇总数据!I$11,0))))))))))</f>
        <v>1.25388450029314</v>
      </c>
      <c r="AK1070" s="61">
        <f>IF(AND($G1070="正式版",$H1070="中西医诊所"),IFERROR(Y1070/同类汇总数据!J$3,0),IF(AND($G1070="正式版",$H1070="中医诊所"),IFERROR(Y1070/同类汇总数据!J$4,0),IF(AND($G1070="正式版",$H1070="口腔诊所"),IFERROR(Y1070/同类汇总数据!J$5,0),IF(AND($G1070="检查版",$H1070="中西医诊所"),IFERROR(Y1070/同类汇总数据!J$6,0),IF(AND($G1070="检查版",$H1070="中医诊所"),IFERROR(Y1070/同类汇总数据!J$7,0),IF(AND($G1070="检查版",$H1070="口腔诊所"),IFERROR(Y1070/同类汇总数据!J$8,0),IF(AND($G1070="互联网版",$H1070="中西医诊所"),IFERROR(Y1070/同类汇总数据!J$9,0),IF(AND($G1070="互联网版",$H1070="中医诊所"),IFERROR(Y1070/同类汇总数据!J$10,0),IF(AND($G1070="互联网版",$H1070="口腔诊所"),IFERROR(Y1070/同类汇总数据!J$11,0))))))))))</f>
        <v>1.22734402001098</v>
      </c>
      <c r="AL1070" s="62" t="str">
        <f ca="1" t="shared" ref="AL1070:AL1082" si="321">IF(YEAR(AO1070)&lt;YEAR(TODAY()),"今年内未操作",IF(DATEDIF(AO1070,$B$1,"d")&gt;90,"最近三月未操作",IF(DATEDIF(AO1070,$B$1,"d")&gt;30,"最近一月未操作",IF(DATEDIF(AO1070,$B$1,"d")&gt;7,"最近一周未操作","-"))))</f>
        <v>-</v>
      </c>
      <c r="AM1070" s="62" t="str">
        <f t="shared" ref="AM1070:AM1082" si="322">IF(AE1070&lt;0.2,"低于同行20%",IF(AE1070&lt;0.5,"低于同行50%",IF(AE1070&gt;=2,"高于同行100%",IF(AE1070&gt;=1.5,"高于同行150%",IF(AE1070&gt;=1.2,"高于同行20%","")))))</f>
        <v>低于同行50%</v>
      </c>
      <c r="AN1070" s="5" t="str">
        <f t="shared" ref="AN1070:AN1082" si="323">IF(AI1070&lt;0.2,"低于同行20%",IF(AI1070&lt;0.5,"低于同行50%",IF(AI1070&gt;=2,"高于同行100%",IF(AI1070&gt;=1.5,"高于同行150%",IF(AI1070&gt;=1.2,"高于同行20%","")))))</f>
        <v>高于同行20%</v>
      </c>
      <c r="AO1070" s="63">
        <f t="shared" si="301"/>
        <v>46103.586761412</v>
      </c>
      <c r="AP1070" s="5" t="str">
        <f t="shared" si="302"/>
        <v/>
      </c>
      <c r="AQ1070" s="60">
        <v>45719.7789647685</v>
      </c>
    </row>
    <row r="1071" ht="17" spans="1:43">
      <c r="A1071" s="5">
        <f t="shared" si="317"/>
        <v>1068</v>
      </c>
      <c r="B1071" s="55" t="str">
        <f t="shared" si="318"/>
        <v>无交易</v>
      </c>
      <c r="C1071" s="2" t="str">
        <f t="shared" si="319"/>
        <v/>
      </c>
      <c r="D1071" s="56" t="str">
        <f t="shared" si="320"/>
        <v>-</v>
      </c>
      <c r="E1071" s="84" t="s">
        <v>2847</v>
      </c>
      <c r="F1071" s="58">
        <v>45722.438292581</v>
      </c>
      <c r="G1071" s="59" t="s">
        <v>38</v>
      </c>
      <c r="H1071" s="59" t="s">
        <v>66</v>
      </c>
      <c r="I1071" s="59" t="s">
        <v>40</v>
      </c>
      <c r="J1071" s="59" t="s">
        <v>67</v>
      </c>
      <c r="K1071" s="59" t="s">
        <v>2848</v>
      </c>
      <c r="L1071" s="59" t="s">
        <v>1847</v>
      </c>
      <c r="M1071" s="60">
        <v>46104.3796412037</v>
      </c>
      <c r="N1071" s="60">
        <v>45975.4146337269</v>
      </c>
      <c r="O1071" s="60">
        <v>46104.3803015856</v>
      </c>
      <c r="P1071" s="60"/>
      <c r="Q1071" s="60">
        <v>46003.6405075116</v>
      </c>
      <c r="R1071" s="59"/>
      <c r="S1071" s="59"/>
      <c r="T1071" s="59"/>
      <c r="U1071" s="59"/>
      <c r="V1071" s="59"/>
      <c r="W1071" s="59"/>
      <c r="X1071" s="59"/>
      <c r="Y1071" s="59"/>
      <c r="Z1071" s="59"/>
      <c r="AA1071" s="59"/>
      <c r="AB1071" s="59"/>
      <c r="AC1071" s="59"/>
      <c r="AD1071" s="61">
        <f>IF(AND($G1071="正式版",$H1071="中西医诊所"),IFERROR(R1071/同类汇总数据!C$3,0),IF(AND($G1071="正式版",$H1071="中医诊所"),IFERROR(R1071/同类汇总数据!C$4,0),IF(AND($G1071="正式版",$H1071="口腔诊所"),IFERROR(R1071/同类汇总数据!C$5,0),IF(AND($G1071="检查版",$H1071="中西医诊所"),IFERROR(R1071/同类汇总数据!C$6,0),IF(AND($G1071="检查版",$H1071="中医诊所"),IFERROR(R1071/同类汇总数据!C$7,0),IF(AND($G1071="检查版",$H1071="口腔诊所"),IFERROR(R1071/同类汇总数据!C$8,0),IF(AND($G1071="互联网版",$H1071="中西医诊所"),IFERROR(R1071/同类汇总数据!C$9,0),IF(AND($G1071="互联网版",$H1071="中医诊所"),IFERROR(R1071/同类汇总数据!C$10,0),IF(AND($G1071="互联网版",$H1071="口腔诊所"),IFERROR(R1071/同类汇总数据!C$11,0))))))))))</f>
        <v>0</v>
      </c>
      <c r="AE1071" s="61">
        <f>IF(AND($G1071="正式版",$H1071="中西医诊所"),IFERROR(S1071/同类汇总数据!D$3,0),IF(AND($G1071="正式版",$H1071="中医诊所"),IFERROR(S1071/同类汇总数据!D$4,0),IF(AND($G1071="正式版",$H1071="口腔诊所"),IFERROR(S1071/同类汇总数据!D$5,0),IF(AND($G1071="检查版",$H1071="中西医诊所"),IFERROR(S1071/同类汇总数据!D$6,0),IF(AND($G1071="检查版",$H1071="中医诊所"),IFERROR(S1071/同类汇总数据!D$7,0),IF(AND($G1071="检查版",$H1071="口腔诊所"),IFERROR(S1071/同类汇总数据!D$8,0),IF(AND($G1071="互联网版",$H1071="中西医诊所"),IFERROR(S1071/同类汇总数据!D$9,0),IF(AND($G1071="互联网版",$H1071="中医诊所"),IFERROR(S1071/同类汇总数据!D$10,0),IF(AND($G1071="互联网版",$H1071="口腔诊所"),IFERROR(S1071/同类汇总数据!D$11,0))))))))))</f>
        <v>0</v>
      </c>
      <c r="AF1071" s="61">
        <f>IF(AND($G1071="正式版",$H1071="中西医诊所"),IFERROR(T1071/同类汇总数据!E$3,0),IF(AND($G1071="正式版",$H1071="中医诊所"),IFERROR(T1071/同类汇总数据!E$4,0),IF(AND($G1071="正式版",$H1071="口腔诊所"),IFERROR(T1071/同类汇总数据!E$5,0),IF(AND($G1071="检查版",$H1071="中西医诊所"),IFERROR(T1071/同类汇总数据!E$6,0),IF(AND($G1071="检查版",$H1071="中医诊所"),IFERROR(T1071/同类汇总数据!E$7,0),IF(AND($G1071="检查版",$H1071="口腔诊所"),IFERROR(T1071/同类汇总数据!E$8,0),IF(AND($G1071="互联网版",$H1071="中西医诊所"),IFERROR(T1071/同类汇总数据!E$9,0),IF(AND($G1071="互联网版",$H1071="中医诊所"),IFERROR(T1071/同类汇总数据!E$10,0),IF(AND($G1071="互联网版",$H1071="口腔诊所"),IFERROR(T1071/同类汇总数据!E$11,0))))))))))</f>
        <v>0</v>
      </c>
      <c r="AG1071" s="61">
        <f>IF(AND($G1071="正式版",$H1071="中西医诊所"),IFERROR(U1071/同类汇总数据!F$3,0),IF(AND($G1071="正式版",$H1071="中医诊所"),IFERROR(U1071/同类汇总数据!F$4,0),IF(AND($G1071="正式版",$H1071="口腔诊所"),IFERROR(U1071/同类汇总数据!F$5,0),IF(AND($G1071="检查版",$H1071="中西医诊所"),IFERROR(U1071/同类汇总数据!F$6,0),IF(AND($G1071="检查版",$H1071="中医诊所"),IFERROR(U1071/同类汇总数据!F$7,0),IF(AND($G1071="检查版",$H1071="口腔诊所"),IFERROR(U1071/同类汇总数据!F$8,0),IF(AND($G1071="互联网版",$H1071="中西医诊所"),IFERROR(U1071/同类汇总数据!F$9,0),IF(AND($G1071="互联网版",$H1071="中医诊所"),IFERROR(U1071/同类汇总数据!F$10,0),IF(AND($G1071="互联网版",$H1071="口腔诊所"),IFERROR(U1071/同类汇总数据!F$11,0))))))))))</f>
        <v>0</v>
      </c>
      <c r="AH1071" s="61">
        <f>IF(AND($G1071="正式版",$H1071="中西医诊所"),IFERROR(V1071/同类汇总数据!G$3,0),IF(AND($G1071="正式版",$H1071="中医诊所"),IFERROR(V1071/同类汇总数据!G$4,0),IF(AND($G1071="正式版",$H1071="口腔诊所"),IFERROR(V1071/同类汇总数据!G$5,0),IF(AND($G1071="检查版",$H1071="中西医诊所"),IFERROR(V1071/同类汇总数据!G$6,0),IF(AND($G1071="检查版",$H1071="中医诊所"),IFERROR(V1071/同类汇总数据!G$7,0),IF(AND($G1071="检查版",$H1071="口腔诊所"),IFERROR(V1071/同类汇总数据!G$8,0),IF(AND($G1071="互联网版",$H1071="中西医诊所"),IFERROR(V1071/同类汇总数据!G$9,0),IF(AND($G1071="互联网版",$H1071="中医诊所"),IFERROR(V1071/同类汇总数据!G$10,0),IF(AND($G1071="互联网版",$H1071="口腔诊所"),IFERROR(V1071/同类汇总数据!G$11,0))))))))))</f>
        <v>0</v>
      </c>
      <c r="AI1071" s="61">
        <f>IF(AND($G1071="正式版",$H1071="中西医诊所"),IFERROR(W1071/同类汇总数据!H$3,0),IF(AND($G1071="正式版",$H1071="中医诊所"),IFERROR(W1071/同类汇总数据!H$4,0),IF(AND($G1071="正式版",$H1071="口腔诊所"),IFERROR(W1071/同类汇总数据!H$5,0),IF(AND($G1071="检查版",$H1071="中西医诊所"),IFERROR(W1071/同类汇总数据!H$6,0),IF(AND($G1071="检查版",$H1071="中医诊所"),IFERROR(W1071/同类汇总数据!H$7,0),IF(AND($G1071="检查版",$H1071="口腔诊所"),IFERROR(W1071/同类汇总数据!H$8,0),IF(AND($G1071="互联网版",$H1071="中西医诊所"),IFERROR(W1071/同类汇总数据!H$9,0),IF(AND($G1071="互联网版",$H1071="中医诊所"),IFERROR(W1071/同类汇总数据!H$10,0),IF(AND($G1071="互联网版",$H1071="口腔诊所"),IFERROR(W1071/同类汇总数据!H$11,0))))))))))</f>
        <v>0</v>
      </c>
      <c r="AJ1071" s="61">
        <f>IF(AND($G1071="正式版",$H1071="中西医诊所"),IFERROR(X1071/同类汇总数据!I$3,0),IF(AND($G1071="正式版",$H1071="中医诊所"),IFERROR(X1071/同类汇总数据!I$4,0),IF(AND($G1071="正式版",$H1071="口腔诊所"),IFERROR(X1071/同类汇总数据!I$5,0),IF(AND($G1071="检查版",$H1071="中西医诊所"),IFERROR(X1071/同类汇总数据!I$6,0),IF(AND($G1071="检查版",$H1071="中医诊所"),IFERROR(X1071/同类汇总数据!I$7,0),IF(AND($G1071="检查版",$H1071="口腔诊所"),IFERROR(X1071/同类汇总数据!I$8,0),IF(AND($G1071="互联网版",$H1071="中西医诊所"),IFERROR(X1071/同类汇总数据!I$9,0),IF(AND($G1071="互联网版",$H1071="中医诊所"),IFERROR(X1071/同类汇总数据!I$10,0),IF(AND($G1071="互联网版",$H1071="口腔诊所"),IFERROR(X1071/同类汇总数据!I$11,0))))))))))</f>
        <v>0</v>
      </c>
      <c r="AK1071" s="61">
        <f>IF(AND($G1071="正式版",$H1071="中西医诊所"),IFERROR(Y1071/同类汇总数据!J$3,0),IF(AND($G1071="正式版",$H1071="中医诊所"),IFERROR(Y1071/同类汇总数据!J$4,0),IF(AND($G1071="正式版",$H1071="口腔诊所"),IFERROR(Y1071/同类汇总数据!J$5,0),IF(AND($G1071="检查版",$H1071="中西医诊所"),IFERROR(Y1071/同类汇总数据!J$6,0),IF(AND($G1071="检查版",$H1071="中医诊所"),IFERROR(Y1071/同类汇总数据!J$7,0),IF(AND($G1071="检查版",$H1071="口腔诊所"),IFERROR(Y1071/同类汇总数据!J$8,0),IF(AND($G1071="互联网版",$H1071="中西医诊所"),IFERROR(Y1071/同类汇总数据!J$9,0),IF(AND($G1071="互联网版",$H1071="中医诊所"),IFERROR(Y1071/同类汇总数据!J$10,0),IF(AND($G1071="互联网版",$H1071="口腔诊所"),IFERROR(Y1071/同类汇总数据!J$11,0))))))))))</f>
        <v>0</v>
      </c>
      <c r="AL1071" s="62" t="str">
        <f ca="1" t="shared" si="321"/>
        <v>-</v>
      </c>
      <c r="AM1071" s="62" t="str">
        <f t="shared" si="322"/>
        <v>低于同行20%</v>
      </c>
      <c r="AN1071" s="5" t="str">
        <f t="shared" si="323"/>
        <v>低于同行20%</v>
      </c>
      <c r="AO1071" s="63">
        <f t="shared" si="301"/>
        <v>46104.3803015856</v>
      </c>
      <c r="AP1071" s="5" t="str">
        <f t="shared" si="302"/>
        <v/>
      </c>
      <c r="AQ1071" s="60">
        <v>45720.7496737847</v>
      </c>
    </row>
    <row r="1072" ht="17" spans="1:43">
      <c r="A1072" s="5">
        <f t="shared" si="317"/>
        <v>1069</v>
      </c>
      <c r="B1072" s="55" t="str">
        <f t="shared" si="318"/>
        <v>连续三月交易上升</v>
      </c>
      <c r="C1072" s="2" t="str">
        <f t="shared" si="319"/>
        <v/>
      </c>
      <c r="D1072" s="56" t="str">
        <f t="shared" si="320"/>
        <v>-</v>
      </c>
      <c r="E1072" s="84" t="s">
        <v>2849</v>
      </c>
      <c r="F1072" s="58">
        <v>45722.4728607176</v>
      </c>
      <c r="G1072" s="59" t="s">
        <v>38</v>
      </c>
      <c r="H1072" s="59" t="s">
        <v>63</v>
      </c>
      <c r="I1072" s="59" t="s">
        <v>40</v>
      </c>
      <c r="J1072" s="59" t="s">
        <v>117</v>
      </c>
      <c r="K1072" s="59" t="s">
        <v>2850</v>
      </c>
      <c r="L1072" s="59" t="s">
        <v>2851</v>
      </c>
      <c r="M1072" s="60">
        <v>46103.4688078704</v>
      </c>
      <c r="N1072" s="60">
        <v>46103.5174389815</v>
      </c>
      <c r="O1072" s="60">
        <v>46103.5164645486</v>
      </c>
      <c r="P1072" s="60">
        <v>45723.58436625</v>
      </c>
      <c r="Q1072" s="60">
        <v>46103.5174627894</v>
      </c>
      <c r="R1072" s="59">
        <v>4250</v>
      </c>
      <c r="S1072" s="59">
        <v>16378</v>
      </c>
      <c r="T1072" s="59">
        <v>52902</v>
      </c>
      <c r="U1072" s="59">
        <v>40778</v>
      </c>
      <c r="V1072" s="59">
        <v>7</v>
      </c>
      <c r="W1072" s="59">
        <v>22</v>
      </c>
      <c r="X1072" s="59">
        <v>62</v>
      </c>
      <c r="Y1072" s="59">
        <v>56</v>
      </c>
      <c r="Z1072" s="59">
        <v>815.56</v>
      </c>
      <c r="AA1072" s="59">
        <v>0.3919768825</v>
      </c>
      <c r="AB1072" s="59">
        <v>-0.5247596736</v>
      </c>
      <c r="AC1072" s="59">
        <v>1.552371134</v>
      </c>
      <c r="AD1072" s="61">
        <f>IF(AND($G1072="正式版",$H1072="中西医诊所"),IFERROR(R1072/同类汇总数据!C$3,0),IF(AND($G1072="正式版",$H1072="中医诊所"),IFERROR(R1072/同类汇总数据!C$4,0),IF(AND($G1072="正式版",$H1072="口腔诊所"),IFERROR(R1072/同类汇总数据!C$5,0),IF(AND($G1072="检查版",$H1072="中西医诊所"),IFERROR(R1072/同类汇总数据!C$6,0),IF(AND($G1072="检查版",$H1072="中医诊所"),IFERROR(R1072/同类汇总数据!C$7,0),IF(AND($G1072="检查版",$H1072="口腔诊所"),IFERROR(R1072/同类汇总数据!C$8,0),IF(AND($G1072="互联网版",$H1072="中西医诊所"),IFERROR(R1072/同类汇总数据!C$9,0),IF(AND($G1072="互联网版",$H1072="中医诊所"),IFERROR(R1072/同类汇总数据!C$10,0),IF(AND($G1072="互联网版",$H1072="口腔诊所"),IFERROR(R1072/同类汇总数据!C$11,0))))))))))</f>
        <v>0.42510440546559</v>
      </c>
      <c r="AE1072" s="61">
        <f>IF(AND($G1072="正式版",$H1072="中西医诊所"),IFERROR(S1072/同类汇总数据!D$3,0),IF(AND($G1072="正式版",$H1072="中医诊所"),IFERROR(S1072/同类汇总数据!D$4,0),IF(AND($G1072="正式版",$H1072="口腔诊所"),IFERROR(S1072/同类汇总数据!D$5,0),IF(AND($G1072="检查版",$H1072="中西医诊所"),IFERROR(S1072/同类汇总数据!D$6,0),IF(AND($G1072="检查版",$H1072="中医诊所"),IFERROR(S1072/同类汇总数据!D$7,0),IF(AND($G1072="检查版",$H1072="口腔诊所"),IFERROR(S1072/同类汇总数据!D$8,0),IF(AND($G1072="互联网版",$H1072="中西医诊所"),IFERROR(S1072/同类汇总数据!D$9,0),IF(AND($G1072="互联网版",$H1072="中医诊所"),IFERROR(S1072/同类汇总数据!D$10,0),IF(AND($G1072="互联网版",$H1072="口腔诊所"),IFERROR(S1072/同类汇总数据!D$11,0))))))))))</f>
        <v>0.377105461717397</v>
      </c>
      <c r="AF1072" s="61">
        <f>IF(AND($G1072="正式版",$H1072="中西医诊所"),IFERROR(T1072/同类汇总数据!E$3,0),IF(AND($G1072="正式版",$H1072="中医诊所"),IFERROR(T1072/同类汇总数据!E$4,0),IF(AND($G1072="正式版",$H1072="口腔诊所"),IFERROR(T1072/同类汇总数据!E$5,0),IF(AND($G1072="检查版",$H1072="中西医诊所"),IFERROR(T1072/同类汇总数据!E$6,0),IF(AND($G1072="检查版",$H1072="中医诊所"),IFERROR(T1072/同类汇总数据!E$7,0),IF(AND($G1072="检查版",$H1072="口腔诊所"),IFERROR(T1072/同类汇总数据!E$8,0),IF(AND($G1072="互联网版",$H1072="中西医诊所"),IFERROR(T1072/同类汇总数据!E$9,0),IF(AND($G1072="互联网版",$H1072="中医诊所"),IFERROR(T1072/同类汇总数据!E$10,0),IF(AND($G1072="互联网版",$H1072="口腔诊所"),IFERROR(T1072/同类汇总数据!E$11,0))))))))))</f>
        <v>0.477166501237311</v>
      </c>
      <c r="AG1072" s="61">
        <f>IF(AND($G1072="正式版",$H1072="中西医诊所"),IFERROR(U1072/同类汇总数据!F$3,0),IF(AND($G1072="正式版",$H1072="中医诊所"),IFERROR(U1072/同类汇总数据!F$4,0),IF(AND($G1072="正式版",$H1072="口腔诊所"),IFERROR(U1072/同类汇总数据!F$5,0),IF(AND($G1072="检查版",$H1072="中西医诊所"),IFERROR(U1072/同类汇总数据!F$6,0),IF(AND($G1072="检查版",$H1072="中医诊所"),IFERROR(U1072/同类汇总数据!F$7,0),IF(AND($G1072="检查版",$H1072="口腔诊所"),IFERROR(U1072/同类汇总数据!F$8,0),IF(AND($G1072="互联网版",$H1072="中西医诊所"),IFERROR(U1072/同类汇总数据!F$9,0),IF(AND($G1072="互联网版",$H1072="中医诊所"),IFERROR(U1072/同类汇总数据!F$10,0),IF(AND($G1072="互联网版",$H1072="口腔诊所"),IFERROR(U1072/同类汇总数据!F$11,0))))))))))</f>
        <v>0.408196375377357</v>
      </c>
      <c r="AH1072" s="61">
        <f>IF(AND($G1072="正式版",$H1072="中西医诊所"),IFERROR(V1072/同类汇总数据!G$3,0),IF(AND($G1072="正式版",$H1072="中医诊所"),IFERROR(V1072/同类汇总数据!G$4,0),IF(AND($G1072="正式版",$H1072="口腔诊所"),IFERROR(V1072/同类汇总数据!G$5,0),IF(AND($G1072="检查版",$H1072="中西医诊所"),IFERROR(V1072/同类汇总数据!G$6,0),IF(AND($G1072="检查版",$H1072="中医诊所"),IFERROR(V1072/同类汇总数据!G$7,0),IF(AND($G1072="检查版",$H1072="口腔诊所"),IFERROR(V1072/同类汇总数据!G$8,0),IF(AND($G1072="互联网版",$H1072="中西医诊所"),IFERROR(V1072/同类汇总数据!G$9,0),IF(AND($G1072="互联网版",$H1072="中医诊所"),IFERROR(V1072/同类汇总数据!G$10,0),IF(AND($G1072="互联网版",$H1072="口腔诊所"),IFERROR(V1072/同类汇总数据!G$11,0))))))))))</f>
        <v>0.520198567224518</v>
      </c>
      <c r="AI1072" s="61">
        <f>IF(AND($G1072="正式版",$H1072="中西医诊所"),IFERROR(W1072/同类汇总数据!H$3,0),IF(AND($G1072="正式版",$H1072="中医诊所"),IFERROR(W1072/同类汇总数据!H$4,0),IF(AND($G1072="正式版",$H1072="口腔诊所"),IFERROR(W1072/同类汇总数据!H$5,0),IF(AND($G1072="检查版",$H1072="中西医诊所"),IFERROR(W1072/同类汇总数据!H$6,0),IF(AND($G1072="检查版",$H1072="中医诊所"),IFERROR(W1072/同类汇总数据!H$7,0),IF(AND($G1072="检查版",$H1072="口腔诊所"),IFERROR(W1072/同类汇总数据!H$8,0),IF(AND($G1072="互联网版",$H1072="中西医诊所"),IFERROR(W1072/同类汇总数据!H$9,0),IF(AND($G1072="互联网版",$H1072="中医诊所"),IFERROR(W1072/同类汇总数据!H$10,0),IF(AND($G1072="互联网版",$H1072="口腔诊所"),IFERROR(W1072/同类汇总数据!H$11,0))))))))))</f>
        <v>0.387417387644555</v>
      </c>
      <c r="AJ1072" s="61">
        <f>IF(AND($G1072="正式版",$H1072="中西医诊所"),IFERROR(X1072/同类汇总数据!I$3,0),IF(AND($G1072="正式版",$H1072="中医诊所"),IFERROR(X1072/同类汇总数据!I$4,0),IF(AND($G1072="正式版",$H1072="口腔诊所"),IFERROR(X1072/同类汇总数据!I$5,0),IF(AND($G1072="检查版",$H1072="中西医诊所"),IFERROR(X1072/同类汇总数据!I$6,0),IF(AND($G1072="检查版",$H1072="中医诊所"),IFERROR(X1072/同类汇总数据!I$7,0),IF(AND($G1072="检查版",$H1072="口腔诊所"),IFERROR(X1072/同类汇总数据!I$8,0),IF(AND($G1072="互联网版",$H1072="中西医诊所"),IFERROR(X1072/同类汇总数据!I$9,0),IF(AND($G1072="互联网版",$H1072="中医诊所"),IFERROR(X1072/同类汇总数据!I$10,0),IF(AND($G1072="互联网版",$H1072="口腔诊所"),IFERROR(X1072/同类汇总数据!I$11,0))))))))))</f>
        <v>0.420220751449592</v>
      </c>
      <c r="AK1072" s="61">
        <f>IF(AND($G1072="正式版",$H1072="中西医诊所"),IFERROR(Y1072/同类汇总数据!J$3,0),IF(AND($G1072="正式版",$H1072="中医诊所"),IFERROR(Y1072/同类汇总数据!J$4,0),IF(AND($G1072="正式版",$H1072="口腔诊所"),IFERROR(Y1072/同类汇总数据!J$5,0),IF(AND($G1072="检查版",$H1072="中西医诊所"),IFERROR(Y1072/同类汇总数据!J$6,0),IF(AND($G1072="检查版",$H1072="中医诊所"),IFERROR(Y1072/同类汇总数据!J$7,0),IF(AND($G1072="检查版",$H1072="口腔诊所"),IFERROR(Y1072/同类汇总数据!J$8,0),IF(AND($G1072="互联网版",$H1072="中西医诊所"),IFERROR(Y1072/同类汇总数据!J$9,0),IF(AND($G1072="互联网版",$H1072="中医诊所"),IFERROR(Y1072/同类汇总数据!J$10,0),IF(AND($G1072="互联网版",$H1072="口腔诊所"),IFERROR(Y1072/同类汇总数据!J$11,0))))))))))</f>
        <v>0.421664203193956</v>
      </c>
      <c r="AL1072" s="62" t="str">
        <f ca="1" t="shared" si="321"/>
        <v>-</v>
      </c>
      <c r="AM1072" s="62" t="str">
        <f t="shared" si="322"/>
        <v>低于同行50%</v>
      </c>
      <c r="AN1072" s="5" t="str">
        <f t="shared" si="323"/>
        <v>低于同行50%</v>
      </c>
      <c r="AO1072" s="63">
        <f t="shared" si="301"/>
        <v>46103.5174627894</v>
      </c>
      <c r="AP1072" s="5" t="str">
        <f t="shared" si="302"/>
        <v/>
      </c>
      <c r="AQ1072" s="60">
        <v>45720.7509306019</v>
      </c>
    </row>
    <row r="1073" ht="17" spans="1:43">
      <c r="A1073" s="5">
        <f t="shared" si="317"/>
        <v>1070</v>
      </c>
      <c r="B1073" s="55" t="str">
        <f t="shared" si="318"/>
        <v>交易波动较大</v>
      </c>
      <c r="C1073" s="2" t="str">
        <f t="shared" si="319"/>
        <v/>
      </c>
      <c r="D1073" s="56" t="str">
        <f t="shared" si="320"/>
        <v>-</v>
      </c>
      <c r="E1073" s="84" t="s">
        <v>2852</v>
      </c>
      <c r="F1073" s="58">
        <v>45722.7817788426</v>
      </c>
      <c r="G1073" s="59" t="s">
        <v>38</v>
      </c>
      <c r="H1073" s="59" t="s">
        <v>63</v>
      </c>
      <c r="I1073" s="59" t="s">
        <v>40</v>
      </c>
      <c r="J1073" s="59" t="s">
        <v>78</v>
      </c>
      <c r="K1073" s="59" t="s">
        <v>2853</v>
      </c>
      <c r="L1073" s="59" t="s">
        <v>2854</v>
      </c>
      <c r="M1073" s="60">
        <v>46104.3707291667</v>
      </c>
      <c r="N1073" s="60">
        <v>46103.5076760764</v>
      </c>
      <c r="O1073" s="60">
        <v>46103.5072129167</v>
      </c>
      <c r="P1073" s="60">
        <v>46044.6702892708</v>
      </c>
      <c r="Q1073" s="60">
        <v>46103.432190625</v>
      </c>
      <c r="R1073" s="59">
        <v>6439.6</v>
      </c>
      <c r="S1073" s="59">
        <v>40864.6</v>
      </c>
      <c r="T1073" s="59">
        <v>115774.4</v>
      </c>
      <c r="U1073" s="59">
        <v>109494.4</v>
      </c>
      <c r="V1073" s="59">
        <v>8</v>
      </c>
      <c r="W1073" s="59">
        <v>37</v>
      </c>
      <c r="X1073" s="59">
        <v>110</v>
      </c>
      <c r="Y1073" s="59">
        <v>102</v>
      </c>
      <c r="Z1073" s="85" t="s">
        <v>2855</v>
      </c>
      <c r="AA1073" s="59">
        <v>-0.0961758786</v>
      </c>
      <c r="AB1073" s="59">
        <v>0.5224872714</v>
      </c>
      <c r="AC1073" s="59">
        <v>-0.1882374134</v>
      </c>
      <c r="AD1073" s="61">
        <f>IF(AND($G1073="正式版",$H1073="中西医诊所"),IFERROR(R1073/同类汇总数据!C$3,0),IF(AND($G1073="正式版",$H1073="中医诊所"),IFERROR(R1073/同类汇总数据!C$4,0),IF(AND($G1073="正式版",$H1073="口腔诊所"),IFERROR(R1073/同类汇总数据!C$5,0),IF(AND($G1073="检查版",$H1073="中西医诊所"),IFERROR(R1073/同类汇总数据!C$6,0),IF(AND($G1073="检查版",$H1073="中医诊所"),IFERROR(R1073/同类汇总数据!C$7,0),IF(AND($G1073="检查版",$H1073="口腔诊所"),IFERROR(R1073/同类汇总数据!C$8,0),IF(AND($G1073="互联网版",$H1073="中西医诊所"),IFERROR(R1073/同类汇总数据!C$9,0),IF(AND($G1073="互联网版",$H1073="中医诊所"),IFERROR(R1073/同类汇总数据!C$10,0),IF(AND($G1073="互联网版",$H1073="口腔诊所"),IFERROR(R1073/同类汇总数据!C$11,0))))))))))</f>
        <v>0.644118195161461</v>
      </c>
      <c r="AE1073" s="61">
        <f>IF(AND($G1073="正式版",$H1073="中西医诊所"),IFERROR(S1073/同类汇总数据!D$3,0),IF(AND($G1073="正式版",$H1073="中医诊所"),IFERROR(S1073/同类汇总数据!D$4,0),IF(AND($G1073="正式版",$H1073="口腔诊所"),IFERROR(S1073/同类汇总数据!D$5,0),IF(AND($G1073="检查版",$H1073="中西医诊所"),IFERROR(S1073/同类汇总数据!D$6,0),IF(AND($G1073="检查版",$H1073="中医诊所"),IFERROR(S1073/同类汇总数据!D$7,0),IF(AND($G1073="检查版",$H1073="口腔诊所"),IFERROR(S1073/同类汇总数据!D$8,0),IF(AND($G1073="互联网版",$H1073="中西医诊所"),IFERROR(S1073/同类汇总数据!D$9,0),IF(AND($G1073="互联网版",$H1073="中医诊所"),IFERROR(S1073/同类汇总数据!D$10,0),IF(AND($G1073="互联网版",$H1073="口腔诊所"),IFERROR(S1073/同类汇总数据!D$11,0))))))))))</f>
        <v>0.940912434417924</v>
      </c>
      <c r="AF1073" s="61">
        <f>IF(AND($G1073="正式版",$H1073="中西医诊所"),IFERROR(T1073/同类汇总数据!E$3,0),IF(AND($G1073="正式版",$H1073="中医诊所"),IFERROR(T1073/同类汇总数据!E$4,0),IF(AND($G1073="正式版",$H1073="口腔诊所"),IFERROR(T1073/同类汇总数据!E$5,0),IF(AND($G1073="检查版",$H1073="中西医诊所"),IFERROR(T1073/同类汇总数据!E$6,0),IF(AND($G1073="检查版",$H1073="中医诊所"),IFERROR(T1073/同类汇总数据!E$7,0),IF(AND($G1073="检查版",$H1073="口腔诊所"),IFERROR(T1073/同类汇总数据!E$8,0),IF(AND($G1073="互联网版",$H1073="中西医诊所"),IFERROR(T1073/同类汇总数据!E$9,0),IF(AND($G1073="互联网版",$H1073="中医诊所"),IFERROR(T1073/同类汇总数据!E$10,0),IF(AND($G1073="互联网版",$H1073="口腔诊所"),IFERROR(T1073/同类汇总数据!E$11,0))))))))))</f>
        <v>1.04426421271122</v>
      </c>
      <c r="AG1073" s="61">
        <f>IF(AND($G1073="正式版",$H1073="中西医诊所"),IFERROR(U1073/同类汇总数据!F$3,0),IF(AND($G1073="正式版",$H1073="中医诊所"),IFERROR(U1073/同类汇总数据!F$4,0),IF(AND($G1073="正式版",$H1073="口腔诊所"),IFERROR(U1073/同类汇总数据!F$5,0),IF(AND($G1073="检查版",$H1073="中西医诊所"),IFERROR(U1073/同类汇总数据!F$6,0),IF(AND($G1073="检查版",$H1073="中医诊所"),IFERROR(U1073/同类汇总数据!F$7,0),IF(AND($G1073="检查版",$H1073="口腔诊所"),IFERROR(U1073/同类汇总数据!F$8,0),IF(AND($G1073="互联网版",$H1073="中西医诊所"),IFERROR(U1073/同类汇总数据!F$9,0),IF(AND($G1073="互联网版",$H1073="中医诊所"),IFERROR(U1073/同类汇总数据!F$10,0),IF(AND($G1073="互联网版",$H1073="口腔诊所"),IFERROR(U1073/同类汇总数据!F$11,0))))))))))</f>
        <v>1.0960620237412</v>
      </c>
      <c r="AH1073" s="61">
        <f>IF(AND($G1073="正式版",$H1073="中西医诊所"),IFERROR(V1073/同类汇总数据!G$3,0),IF(AND($G1073="正式版",$H1073="中医诊所"),IFERROR(V1073/同类汇总数据!G$4,0),IF(AND($G1073="正式版",$H1073="口腔诊所"),IFERROR(V1073/同类汇总数据!G$5,0),IF(AND($G1073="检查版",$H1073="中西医诊所"),IFERROR(V1073/同类汇总数据!G$6,0),IF(AND($G1073="检查版",$H1073="中医诊所"),IFERROR(V1073/同类汇总数据!G$7,0),IF(AND($G1073="检查版",$H1073="口腔诊所"),IFERROR(V1073/同类汇总数据!G$8,0),IF(AND($G1073="互联网版",$H1073="中西医诊所"),IFERROR(V1073/同类汇总数据!G$9,0),IF(AND($G1073="互联网版",$H1073="中医诊所"),IFERROR(V1073/同类汇总数据!G$10,0),IF(AND($G1073="互联网版",$H1073="口腔诊所"),IFERROR(V1073/同类汇总数据!G$11,0))))))))))</f>
        <v>0.594512648256592</v>
      </c>
      <c r="AI1073" s="61">
        <f>IF(AND($G1073="正式版",$H1073="中西医诊所"),IFERROR(W1073/同类汇总数据!H$3,0),IF(AND($G1073="正式版",$H1073="中医诊所"),IFERROR(W1073/同类汇总数据!H$4,0),IF(AND($G1073="正式版",$H1073="口腔诊所"),IFERROR(W1073/同类汇总数据!H$5,0),IF(AND($G1073="检查版",$H1073="中西医诊所"),IFERROR(W1073/同类汇总数据!H$6,0),IF(AND($G1073="检查版",$H1073="中医诊所"),IFERROR(W1073/同类汇总数据!H$7,0),IF(AND($G1073="检查版",$H1073="口腔诊所"),IFERROR(W1073/同类汇总数据!H$8,0),IF(AND($G1073="互联网版",$H1073="中西医诊所"),IFERROR(W1073/同类汇总数据!H$9,0),IF(AND($G1073="互联网版",$H1073="中医诊所"),IFERROR(W1073/同类汇总数据!H$10,0),IF(AND($G1073="互联网版",$H1073="口腔诊所"),IFERROR(W1073/同类汇总数据!H$11,0))))))))))</f>
        <v>0.651565606493115</v>
      </c>
      <c r="AJ1073" s="61">
        <f>IF(AND($G1073="正式版",$H1073="中西医诊所"),IFERROR(X1073/同类汇总数据!I$3,0),IF(AND($G1073="正式版",$H1073="中医诊所"),IFERROR(X1073/同类汇总数据!I$4,0),IF(AND($G1073="正式版",$H1073="口腔诊所"),IFERROR(X1073/同类汇总数据!I$5,0),IF(AND($G1073="检查版",$H1073="中西医诊所"),IFERROR(X1073/同类汇总数据!I$6,0),IF(AND($G1073="检查版",$H1073="中医诊所"),IFERROR(X1073/同类汇总数据!I$7,0),IF(AND($G1073="检查版",$H1073="口腔诊所"),IFERROR(X1073/同类汇总数据!I$8,0),IF(AND($G1073="互联网版",$H1073="中西医诊所"),IFERROR(X1073/同类汇总数据!I$9,0),IF(AND($G1073="互联网版",$H1073="中医诊所"),IFERROR(X1073/同类汇总数据!I$10,0),IF(AND($G1073="互联网版",$H1073="口腔诊所"),IFERROR(X1073/同类汇总数据!I$11,0))))))))))</f>
        <v>0.745552946120244</v>
      </c>
      <c r="AK1073" s="61">
        <f>IF(AND($G1073="正式版",$H1073="中西医诊所"),IFERROR(Y1073/同类汇总数据!J$3,0),IF(AND($G1073="正式版",$H1073="中医诊所"),IFERROR(Y1073/同类汇总数据!J$4,0),IF(AND($G1073="正式版",$H1073="口腔诊所"),IFERROR(Y1073/同类汇总数据!J$5,0),IF(AND($G1073="检查版",$H1073="中西医诊所"),IFERROR(Y1073/同类汇总数据!J$6,0),IF(AND($G1073="检查版",$H1073="中医诊所"),IFERROR(Y1073/同类汇总数据!J$7,0),IF(AND($G1073="检查版",$H1073="口腔诊所"),IFERROR(Y1073/同类汇总数据!J$8,0),IF(AND($G1073="互联网版",$H1073="中西医诊所"),IFERROR(Y1073/同类汇总数据!J$9,0),IF(AND($G1073="互联网版",$H1073="中医诊所"),IFERROR(Y1073/同类汇总数据!J$10,0),IF(AND($G1073="互联网版",$H1073="口腔诊所"),IFERROR(Y1073/同类汇总数据!J$11,0))))))))))</f>
        <v>0.768031227246134</v>
      </c>
      <c r="AL1073" s="62" t="str">
        <f ca="1" t="shared" si="321"/>
        <v>-</v>
      </c>
      <c r="AM1073" s="62" t="str">
        <f t="shared" si="322"/>
        <v/>
      </c>
      <c r="AN1073" s="5" t="str">
        <f t="shared" si="323"/>
        <v/>
      </c>
      <c r="AO1073" s="63">
        <f t="shared" si="301"/>
        <v>46104.3707291667</v>
      </c>
      <c r="AP1073" s="5" t="str">
        <f t="shared" si="302"/>
        <v/>
      </c>
      <c r="AQ1073" s="60">
        <v>45721.5860433102</v>
      </c>
    </row>
    <row r="1074" ht="17" spans="1:43">
      <c r="A1074" s="5">
        <f t="shared" si="317"/>
        <v>1071</v>
      </c>
      <c r="B1074" s="55" t="str">
        <f t="shared" si="318"/>
        <v>连续三月交易上升</v>
      </c>
      <c r="C1074" s="2" t="str">
        <f t="shared" si="319"/>
        <v/>
      </c>
      <c r="D1074" s="56" t="str">
        <f t="shared" si="320"/>
        <v>-</v>
      </c>
      <c r="E1074" s="84" t="s">
        <v>2856</v>
      </c>
      <c r="F1074" s="58">
        <v>45722.7851563657</v>
      </c>
      <c r="G1074" s="59" t="s">
        <v>38</v>
      </c>
      <c r="H1074" s="59" t="s">
        <v>39</v>
      </c>
      <c r="I1074" s="59" t="s">
        <v>40</v>
      </c>
      <c r="J1074" s="59" t="s">
        <v>182</v>
      </c>
      <c r="K1074" s="59" t="s">
        <v>2857</v>
      </c>
      <c r="L1074" s="59" t="s">
        <v>2858</v>
      </c>
      <c r="M1074" s="60">
        <v>46103.4563888889</v>
      </c>
      <c r="N1074" s="60">
        <v>46103.7087398148</v>
      </c>
      <c r="O1074" s="60"/>
      <c r="P1074" s="60">
        <v>45940.7085163773</v>
      </c>
      <c r="Q1074" s="60">
        <v>46103.4936289005</v>
      </c>
      <c r="R1074" s="59">
        <v>22309</v>
      </c>
      <c r="S1074" s="59">
        <v>127108</v>
      </c>
      <c r="T1074" s="59">
        <v>339597</v>
      </c>
      <c r="U1074" s="59">
        <v>312765</v>
      </c>
      <c r="V1074" s="59">
        <v>30</v>
      </c>
      <c r="W1074" s="59">
        <v>155</v>
      </c>
      <c r="X1074" s="59">
        <v>429</v>
      </c>
      <c r="Y1074" s="59">
        <v>389</v>
      </c>
      <c r="Z1074" s="59">
        <v>959.4018404908</v>
      </c>
      <c r="AA1074" s="59">
        <v>0.2381935786</v>
      </c>
      <c r="AB1074" s="59">
        <v>-0.0653446596</v>
      </c>
      <c r="AC1074" s="59">
        <v>0.2233843481</v>
      </c>
      <c r="AD1074" s="61">
        <f>IF(AND($G1074="正式版",$H1074="中西医诊所"),IFERROR(R1074/同类汇总数据!C$3,0),IF(AND($G1074="正式版",$H1074="中医诊所"),IFERROR(R1074/同类汇总数据!C$4,0),IF(AND($G1074="正式版",$H1074="口腔诊所"),IFERROR(R1074/同类汇总数据!C$5,0),IF(AND($G1074="检查版",$H1074="中西医诊所"),IFERROR(R1074/同类汇总数据!C$6,0),IF(AND($G1074="检查版",$H1074="中医诊所"),IFERROR(R1074/同类汇总数据!C$7,0),IF(AND($G1074="检查版",$H1074="口腔诊所"),IFERROR(R1074/同类汇总数据!C$8,0),IF(AND($G1074="互联网版",$H1074="中西医诊所"),IFERROR(R1074/同类汇总数据!C$9,0),IF(AND($G1074="互联网版",$H1074="中医诊所"),IFERROR(R1074/同类汇总数据!C$10,0),IF(AND($G1074="互联网版",$H1074="口腔诊所"),IFERROR(R1074/同类汇总数据!C$11,0))))))))))</f>
        <v>2.43767531962251</v>
      </c>
      <c r="AE1074" s="61">
        <f>IF(AND($G1074="正式版",$H1074="中西医诊所"),IFERROR(S1074/同类汇总数据!D$3,0),IF(AND($G1074="正式版",$H1074="中医诊所"),IFERROR(S1074/同类汇总数据!D$4,0),IF(AND($G1074="正式版",$H1074="口腔诊所"),IFERROR(S1074/同类汇总数据!D$5,0),IF(AND($G1074="检查版",$H1074="中西医诊所"),IFERROR(S1074/同类汇总数据!D$6,0),IF(AND($G1074="检查版",$H1074="中医诊所"),IFERROR(S1074/同类汇总数据!D$7,0),IF(AND($G1074="检查版",$H1074="口腔诊所"),IFERROR(S1074/同类汇总数据!D$8,0),IF(AND($G1074="互联网版",$H1074="中西医诊所"),IFERROR(S1074/同类汇总数据!D$9,0),IF(AND($G1074="互联网版",$H1074="中医诊所"),IFERROR(S1074/同类汇总数据!D$10,0),IF(AND($G1074="互联网版",$H1074="口腔诊所"),IFERROR(S1074/同类汇总数据!D$11,0))))))))))</f>
        <v>3.48396637183606</v>
      </c>
      <c r="AF1074" s="61">
        <f>IF(AND($G1074="正式版",$H1074="中西医诊所"),IFERROR(T1074/同类汇总数据!E$3,0),IF(AND($G1074="正式版",$H1074="中医诊所"),IFERROR(T1074/同类汇总数据!E$4,0),IF(AND($G1074="正式版",$H1074="口腔诊所"),IFERROR(T1074/同类汇总数据!E$5,0),IF(AND($G1074="检查版",$H1074="中西医诊所"),IFERROR(T1074/同类汇总数据!E$6,0),IF(AND($G1074="检查版",$H1074="中医诊所"),IFERROR(T1074/同类汇总数据!E$7,0),IF(AND($G1074="检查版",$H1074="口腔诊所"),IFERROR(T1074/同类汇总数据!E$8,0),IF(AND($G1074="互联网版",$H1074="中西医诊所"),IFERROR(T1074/同类汇总数据!E$9,0),IF(AND($G1074="互联网版",$H1074="中医诊所"),IFERROR(T1074/同类汇总数据!E$10,0),IF(AND($G1074="互联网版",$H1074="口腔诊所"),IFERROR(T1074/同类汇总数据!E$11,0))))))))))</f>
        <v>3.11225082825134</v>
      </c>
      <c r="AG1074" s="61">
        <f>IF(AND($G1074="正式版",$H1074="中西医诊所"),IFERROR(U1074/同类汇总数据!F$3,0),IF(AND($G1074="正式版",$H1074="中医诊所"),IFERROR(U1074/同类汇总数据!F$4,0),IF(AND($G1074="正式版",$H1074="口腔诊所"),IFERROR(U1074/同类汇总数据!F$5,0),IF(AND($G1074="检查版",$H1074="中西医诊所"),IFERROR(U1074/同类汇总数据!F$6,0),IF(AND($G1074="检查版",$H1074="中医诊所"),IFERROR(U1074/同类汇总数据!F$7,0),IF(AND($G1074="检查版",$H1074="口腔诊所"),IFERROR(U1074/同类汇总数据!F$8,0),IF(AND($G1074="互联网版",$H1074="中西医诊所"),IFERROR(U1074/同类汇总数据!F$9,0),IF(AND($G1074="互联网版",$H1074="中医诊所"),IFERROR(U1074/同类汇总数据!F$10,0),IF(AND($G1074="互联网版",$H1074="口腔诊所"),IFERROR(U1074/同类汇总数据!F$11,0))))))))))</f>
        <v>3.2605778941513</v>
      </c>
      <c r="AH1074" s="61">
        <f>IF(AND($G1074="正式版",$H1074="中西医诊所"),IFERROR(V1074/同类汇总数据!G$3,0),IF(AND($G1074="正式版",$H1074="中医诊所"),IFERROR(V1074/同类汇总数据!G$4,0),IF(AND($G1074="正式版",$H1074="口腔诊所"),IFERROR(V1074/同类汇总数据!G$5,0),IF(AND($G1074="检查版",$H1074="中西医诊所"),IFERROR(V1074/同类汇总数据!G$6,0),IF(AND($G1074="检查版",$H1074="中医诊所"),IFERROR(V1074/同类汇总数据!G$7,0),IF(AND($G1074="检查版",$H1074="口腔诊所"),IFERROR(V1074/同类汇总数据!G$8,0),IF(AND($G1074="互联网版",$H1074="中西医诊所"),IFERROR(V1074/同类汇总数据!G$9,0),IF(AND($G1074="互联网版",$H1074="中医诊所"),IFERROR(V1074/同类汇总数据!G$10,0),IF(AND($G1074="互联网版",$H1074="口腔诊所"),IFERROR(V1074/同类汇总数据!G$11,0))))))))))</f>
        <v>0.316452024290857</v>
      </c>
      <c r="AI1074" s="61">
        <f>IF(AND($G1074="正式版",$H1074="中西医诊所"),IFERROR(W1074/同类汇总数据!H$3,0),IF(AND($G1074="正式版",$H1074="中医诊所"),IFERROR(W1074/同类汇总数据!H$4,0),IF(AND($G1074="正式版",$H1074="口腔诊所"),IFERROR(W1074/同类汇总数据!H$5,0),IF(AND($G1074="检查版",$H1074="中西医诊所"),IFERROR(W1074/同类汇总数据!H$6,0),IF(AND($G1074="检查版",$H1074="中医诊所"),IFERROR(W1074/同类汇总数据!H$7,0),IF(AND($G1074="检查版",$H1074="口腔诊所"),IFERROR(W1074/同类汇总数据!H$8,0),IF(AND($G1074="互联网版",$H1074="中西医诊所"),IFERROR(W1074/同类汇总数据!H$9,0),IF(AND($G1074="互联网版",$H1074="中医诊所"),IFERROR(W1074/同类汇总数据!H$10,0),IF(AND($G1074="互联网版",$H1074="口腔诊所"),IFERROR(W1074/同类汇总数据!H$11,0))))))))))</f>
        <v>0.423925362880111</v>
      </c>
      <c r="AJ1074" s="61">
        <f>IF(AND($G1074="正式版",$H1074="中西医诊所"),IFERROR(X1074/同类汇总数据!I$3,0),IF(AND($G1074="正式版",$H1074="中医诊所"),IFERROR(X1074/同类汇总数据!I$4,0),IF(AND($G1074="正式版",$H1074="口腔诊所"),IFERROR(X1074/同类汇总数据!I$5,0),IF(AND($G1074="检查版",$H1074="中西医诊所"),IFERROR(X1074/同类汇总数据!I$6,0),IF(AND($G1074="检查版",$H1074="中医诊所"),IFERROR(X1074/同类汇总数据!I$7,0),IF(AND($G1074="检查版",$H1074="口腔诊所"),IFERROR(X1074/同类汇总数据!I$8,0),IF(AND($G1074="互联网版",$H1074="中西医诊所"),IFERROR(X1074/同类汇总数据!I$9,0),IF(AND($G1074="互联网版",$H1074="中医诊所"),IFERROR(X1074/同类汇总数据!I$10,0),IF(AND($G1074="互联网版",$H1074="口腔诊所"),IFERROR(X1074/同类汇总数据!I$11,0))))))))))</f>
        <v>0.379340564619692</v>
      </c>
      <c r="AK1074" s="61">
        <f>IF(AND($G1074="正式版",$H1074="中西医诊所"),IFERROR(Y1074/同类汇总数据!J$3,0),IF(AND($G1074="正式版",$H1074="中医诊所"),IFERROR(Y1074/同类汇总数据!J$4,0),IF(AND($G1074="正式版",$H1074="口腔诊所"),IFERROR(Y1074/同类汇总数据!J$5,0),IF(AND($G1074="检查版",$H1074="中西医诊所"),IFERROR(Y1074/同类汇总数据!J$6,0),IF(AND($G1074="检查版",$H1074="中医诊所"),IFERROR(Y1074/同类汇总数据!J$7,0),IF(AND($G1074="检查版",$H1074="口腔诊所"),IFERROR(Y1074/同类汇总数据!J$8,0),IF(AND($G1074="互联网版",$H1074="中西医诊所"),IFERROR(Y1074/同类汇总数据!J$9,0),IF(AND($G1074="互联网版",$H1074="中医诊所"),IFERROR(Y1074/同类汇总数据!J$10,0),IF(AND($G1074="互联网版",$H1074="口腔诊所"),IFERROR(Y1074/同类汇总数据!J$11,0))))))))))</f>
        <v>0.388695884340092</v>
      </c>
      <c r="AL1074" s="62" t="str">
        <f ca="1" t="shared" si="321"/>
        <v>-</v>
      </c>
      <c r="AM1074" s="62" t="str">
        <f t="shared" si="322"/>
        <v>高于同行100%</v>
      </c>
      <c r="AN1074" s="5" t="str">
        <f t="shared" si="323"/>
        <v>低于同行50%</v>
      </c>
      <c r="AO1074" s="63">
        <f t="shared" si="301"/>
        <v>46103.7087398148</v>
      </c>
      <c r="AP1074" s="5" t="str">
        <f t="shared" si="302"/>
        <v/>
      </c>
      <c r="AQ1074" s="60">
        <v>45721.8125055093</v>
      </c>
    </row>
    <row r="1075" ht="17" spans="1:43">
      <c r="A1075" s="5">
        <f t="shared" si="317"/>
        <v>1072</v>
      </c>
      <c r="B1075" s="55" t="str">
        <f t="shared" si="318"/>
        <v>连续三月交易上升</v>
      </c>
      <c r="C1075" s="2" t="str">
        <f t="shared" si="319"/>
        <v/>
      </c>
      <c r="D1075" s="56" t="str">
        <f t="shared" si="320"/>
        <v>-</v>
      </c>
      <c r="E1075" s="84" t="s">
        <v>2859</v>
      </c>
      <c r="F1075" s="58">
        <v>45722.7872845718</v>
      </c>
      <c r="G1075" s="59" t="s">
        <v>38</v>
      </c>
      <c r="H1075" s="59" t="s">
        <v>39</v>
      </c>
      <c r="I1075" s="59" t="s">
        <v>40</v>
      </c>
      <c r="J1075" s="59" t="s">
        <v>182</v>
      </c>
      <c r="K1075" s="59" t="s">
        <v>2860</v>
      </c>
      <c r="L1075" s="59"/>
      <c r="M1075" s="60">
        <v>46104.3775115741</v>
      </c>
      <c r="N1075" s="60">
        <v>46103.7103760185</v>
      </c>
      <c r="O1075" s="60"/>
      <c r="P1075" s="60">
        <v>46091.399784919</v>
      </c>
      <c r="Q1075" s="60">
        <v>46095.7187426157</v>
      </c>
      <c r="R1075" s="59">
        <v>11319.9</v>
      </c>
      <c r="S1075" s="59">
        <v>40354.8</v>
      </c>
      <c r="T1075" s="59">
        <v>85692.6</v>
      </c>
      <c r="U1075" s="59">
        <v>76466.6</v>
      </c>
      <c r="V1075" s="59">
        <v>12</v>
      </c>
      <c r="W1075" s="59">
        <v>47</v>
      </c>
      <c r="X1075" s="59">
        <v>124</v>
      </c>
      <c r="Y1075" s="59">
        <v>112</v>
      </c>
      <c r="Z1075" s="59">
        <v>788.3154639175</v>
      </c>
      <c r="AA1075" s="59">
        <v>1.1263093557</v>
      </c>
      <c r="AB1075" s="59">
        <v>-0.2799878599</v>
      </c>
      <c r="AC1075" s="59">
        <v>0.3037392423</v>
      </c>
      <c r="AD1075" s="61">
        <f>IF(AND($G1075="正式版",$H1075="中西医诊所"),IFERROR(R1075/同类汇总数据!C$3,0),IF(AND($G1075="正式版",$H1075="中医诊所"),IFERROR(R1075/同类汇总数据!C$4,0),IF(AND($G1075="正式版",$H1075="口腔诊所"),IFERROR(R1075/同类汇总数据!C$5,0),IF(AND($G1075="检查版",$H1075="中西医诊所"),IFERROR(R1075/同类汇总数据!C$6,0),IF(AND($G1075="检查版",$H1075="中医诊所"),IFERROR(R1075/同类汇总数据!C$7,0),IF(AND($G1075="检查版",$H1075="口腔诊所"),IFERROR(R1075/同类汇总数据!C$8,0),IF(AND($G1075="互联网版",$H1075="中西医诊所"),IFERROR(R1075/同类汇总数据!C$9,0),IF(AND($G1075="互联网版",$H1075="中医诊所"),IFERROR(R1075/同类汇总数据!C$10,0),IF(AND($G1075="互联网版",$H1075="口腔诊所"),IFERROR(R1075/同类汇总数据!C$11,0))))))))))</f>
        <v>1.23691070198552</v>
      </c>
      <c r="AE1075" s="61">
        <f>IF(AND($G1075="正式版",$H1075="中西医诊所"),IFERROR(S1075/同类汇总数据!D$3,0),IF(AND($G1075="正式版",$H1075="中医诊所"),IFERROR(S1075/同类汇总数据!D$4,0),IF(AND($G1075="正式版",$H1075="口腔诊所"),IFERROR(S1075/同类汇总数据!D$5,0),IF(AND($G1075="检查版",$H1075="中西医诊所"),IFERROR(S1075/同类汇总数据!D$6,0),IF(AND($G1075="检查版",$H1075="中医诊所"),IFERROR(S1075/同类汇总数据!D$7,0),IF(AND($G1075="检查版",$H1075="口腔诊所"),IFERROR(S1075/同类汇总数据!D$8,0),IF(AND($G1075="互联网版",$H1075="中西医诊所"),IFERROR(S1075/同类汇总数据!D$9,0),IF(AND($G1075="互联网版",$H1075="中医诊所"),IFERROR(S1075/同类汇总数据!D$10,0),IF(AND($G1075="互联网版",$H1075="口腔诊所"),IFERROR(S1075/同类汇总数据!D$11,0))))))))))</f>
        <v>1.10610477815849</v>
      </c>
      <c r="AF1075" s="61">
        <f>IF(AND($G1075="正式版",$H1075="中西医诊所"),IFERROR(T1075/同类汇总数据!E$3,0),IF(AND($G1075="正式版",$H1075="中医诊所"),IFERROR(T1075/同类汇总数据!E$4,0),IF(AND($G1075="正式版",$H1075="口腔诊所"),IFERROR(T1075/同类汇总数据!E$5,0),IF(AND($G1075="检查版",$H1075="中西医诊所"),IFERROR(T1075/同类汇总数据!E$6,0),IF(AND($G1075="检查版",$H1075="中医诊所"),IFERROR(T1075/同类汇总数据!E$7,0),IF(AND($G1075="检查版",$H1075="口腔诊所"),IFERROR(T1075/同类汇总数据!E$8,0),IF(AND($G1075="互联网版",$H1075="中西医诊所"),IFERROR(T1075/同类汇总数据!E$9,0),IF(AND($G1075="互联网版",$H1075="中医诊所"),IFERROR(T1075/同类汇总数据!E$10,0),IF(AND($G1075="互联网版",$H1075="口腔诊所"),IFERROR(T1075/同类汇总数据!E$11,0))))))))))</f>
        <v>0.785333396128383</v>
      </c>
      <c r="AG1075" s="61">
        <f>IF(AND($G1075="正式版",$H1075="中西医诊所"),IFERROR(U1075/同类汇总数据!F$3,0),IF(AND($G1075="正式版",$H1075="中医诊所"),IFERROR(U1075/同类汇总数据!F$4,0),IF(AND($G1075="正式版",$H1075="口腔诊所"),IFERROR(U1075/同类汇总数据!F$5,0),IF(AND($G1075="检查版",$H1075="中西医诊所"),IFERROR(U1075/同类汇总数据!F$6,0),IF(AND($G1075="检查版",$H1075="中医诊所"),IFERROR(U1075/同类汇总数据!F$7,0),IF(AND($G1075="检查版",$H1075="口腔诊所"),IFERROR(U1075/同类汇总数据!F$8,0),IF(AND($G1075="互联网版",$H1075="中西医诊所"),IFERROR(U1075/同类汇总数据!F$9,0),IF(AND($G1075="互联网版",$H1075="中医诊所"),IFERROR(U1075/同类汇总数据!F$10,0),IF(AND($G1075="互联网版",$H1075="口腔诊所"),IFERROR(U1075/同类汇总数据!F$11,0))))))))))</f>
        <v>0.79716498201816</v>
      </c>
      <c r="AH1075" s="61">
        <f>IF(AND($G1075="正式版",$H1075="中西医诊所"),IFERROR(V1075/同类汇总数据!G$3,0),IF(AND($G1075="正式版",$H1075="中医诊所"),IFERROR(V1075/同类汇总数据!G$4,0),IF(AND($G1075="正式版",$H1075="口腔诊所"),IFERROR(V1075/同类汇总数据!G$5,0),IF(AND($G1075="检查版",$H1075="中西医诊所"),IFERROR(V1075/同类汇总数据!G$6,0),IF(AND($G1075="检查版",$H1075="中医诊所"),IFERROR(V1075/同类汇总数据!G$7,0),IF(AND($G1075="检查版",$H1075="口腔诊所"),IFERROR(V1075/同类汇总数据!G$8,0),IF(AND($G1075="互联网版",$H1075="中西医诊所"),IFERROR(V1075/同类汇总数据!G$9,0),IF(AND($G1075="互联网版",$H1075="中医诊所"),IFERROR(V1075/同类汇总数据!G$10,0),IF(AND($G1075="互联网版",$H1075="口腔诊所"),IFERROR(V1075/同类汇总数据!G$11,0))))))))))</f>
        <v>0.126580809716343</v>
      </c>
      <c r="AI1075" s="61">
        <f>IF(AND($G1075="正式版",$H1075="中西医诊所"),IFERROR(W1075/同类汇总数据!H$3,0),IF(AND($G1075="正式版",$H1075="中医诊所"),IFERROR(W1075/同类汇总数据!H$4,0),IF(AND($G1075="正式版",$H1075="口腔诊所"),IFERROR(W1075/同类汇总数据!H$5,0),IF(AND($G1075="检查版",$H1075="中西医诊所"),IFERROR(W1075/同类汇总数据!H$6,0),IF(AND($G1075="检查版",$H1075="中医诊所"),IFERROR(W1075/同类汇总数据!H$7,0),IF(AND($G1075="检查版",$H1075="口腔诊所"),IFERROR(W1075/同类汇总数据!H$8,0),IF(AND($G1075="互联网版",$H1075="中西医诊所"),IFERROR(W1075/同类汇总数据!H$9,0),IF(AND($G1075="互联网版",$H1075="中医诊所"),IFERROR(W1075/同类汇总数据!H$10,0),IF(AND($G1075="互联网版",$H1075="口腔诊所"),IFERROR(W1075/同类汇总数据!H$11,0))))))))))</f>
        <v>0.128545110034614</v>
      </c>
      <c r="AJ1075" s="61">
        <f>IF(AND($G1075="正式版",$H1075="中西医诊所"),IFERROR(X1075/同类汇总数据!I$3,0),IF(AND($G1075="正式版",$H1075="中医诊所"),IFERROR(X1075/同类汇总数据!I$4,0),IF(AND($G1075="正式版",$H1075="口腔诊所"),IFERROR(X1075/同类汇总数据!I$5,0),IF(AND($G1075="检查版",$H1075="中西医诊所"),IFERROR(X1075/同类汇总数据!I$6,0),IF(AND($G1075="检查版",$H1075="中医诊所"),IFERROR(X1075/同类汇总数据!I$7,0),IF(AND($G1075="检查版",$H1075="口腔诊所"),IFERROR(X1075/同类汇总数据!I$8,0),IF(AND($G1075="互联网版",$H1075="中西医诊所"),IFERROR(X1075/同类汇总数据!I$9,0),IF(AND($G1075="互联网版",$H1075="中医诊所"),IFERROR(X1075/同类汇总数据!I$10,0),IF(AND($G1075="互联网版",$H1075="口腔诊所"),IFERROR(X1075/同类汇总数据!I$11,0))))))))))</f>
        <v>0.109646223806158</v>
      </c>
      <c r="AK1075" s="61">
        <f>IF(AND($G1075="正式版",$H1075="中西医诊所"),IFERROR(Y1075/同类汇总数据!J$3,0),IF(AND($G1075="正式版",$H1075="中医诊所"),IFERROR(Y1075/同类汇总数据!J$4,0),IF(AND($G1075="正式版",$H1075="口腔诊所"),IFERROR(Y1075/同类汇总数据!J$5,0),IF(AND($G1075="检查版",$H1075="中西医诊所"),IFERROR(Y1075/同类汇总数据!J$6,0),IF(AND($G1075="检查版",$H1075="中医诊所"),IFERROR(Y1075/同类汇总数据!J$7,0),IF(AND($G1075="检查版",$H1075="口腔诊所"),IFERROR(Y1075/同类汇总数据!J$8,0),IF(AND($G1075="互联网版",$H1075="中西医诊所"),IFERROR(Y1075/同类汇总数据!J$9,0),IF(AND($G1075="互联网版",$H1075="中医诊所"),IFERROR(Y1075/同类汇总数据!J$10,0),IF(AND($G1075="互联网版",$H1075="口腔诊所"),IFERROR(Y1075/同类汇总数据!J$11,0))))))))))</f>
        <v>0.111912439707173</v>
      </c>
      <c r="AL1075" s="62" t="str">
        <f ca="1" t="shared" si="321"/>
        <v>-</v>
      </c>
      <c r="AM1075" s="62" t="str">
        <f t="shared" si="322"/>
        <v/>
      </c>
      <c r="AN1075" s="5" t="str">
        <f t="shared" si="323"/>
        <v>低于同行20%</v>
      </c>
      <c r="AO1075" s="63">
        <f t="shared" si="301"/>
        <v>46104.3775115741</v>
      </c>
      <c r="AP1075" s="5" t="str">
        <f t="shared" si="302"/>
        <v/>
      </c>
      <c r="AQ1075" s="60">
        <v>45721.8136531829</v>
      </c>
    </row>
    <row r="1076" ht="17" spans="1:43">
      <c r="A1076" s="5">
        <f t="shared" si="317"/>
        <v>1073</v>
      </c>
      <c r="B1076" s="55" t="str">
        <f t="shared" si="318"/>
        <v>连续三月交易上升</v>
      </c>
      <c r="C1076" s="2" t="str">
        <f t="shared" si="319"/>
        <v/>
      </c>
      <c r="D1076" s="56" t="str">
        <f t="shared" si="320"/>
        <v>-</v>
      </c>
      <c r="E1076" s="84" t="s">
        <v>2861</v>
      </c>
      <c r="F1076" s="58">
        <v>45726.4413320255</v>
      </c>
      <c r="G1076" s="59" t="s">
        <v>38</v>
      </c>
      <c r="H1076" s="59" t="s">
        <v>63</v>
      </c>
      <c r="I1076" s="59" t="s">
        <v>40</v>
      </c>
      <c r="J1076" s="59" t="s">
        <v>117</v>
      </c>
      <c r="K1076" s="59" t="s">
        <v>2862</v>
      </c>
      <c r="L1076" s="59" t="s">
        <v>119</v>
      </c>
      <c r="M1076" s="60">
        <v>46104.3662962963</v>
      </c>
      <c r="N1076" s="60">
        <v>46103.6213837616</v>
      </c>
      <c r="O1076" s="60">
        <v>46103.6205888657</v>
      </c>
      <c r="P1076" s="60">
        <v>45953.7356251505</v>
      </c>
      <c r="Q1076" s="60">
        <v>46103.7348803241</v>
      </c>
      <c r="R1076" s="59">
        <v>3377.9</v>
      </c>
      <c r="S1076" s="59">
        <v>52511.9</v>
      </c>
      <c r="T1076" s="59">
        <v>141047.9</v>
      </c>
      <c r="U1076" s="59">
        <v>120383.9</v>
      </c>
      <c r="V1076" s="59">
        <v>5</v>
      </c>
      <c r="W1076" s="59">
        <v>40</v>
      </c>
      <c r="X1076" s="59">
        <v>116</v>
      </c>
      <c r="Y1076" s="59">
        <v>101</v>
      </c>
      <c r="Z1076" s="85" t="s">
        <v>2863</v>
      </c>
      <c r="AA1076" s="59">
        <v>0.7544318599</v>
      </c>
      <c r="AB1076" s="59">
        <v>-0.4892756591</v>
      </c>
      <c r="AC1076" s="59">
        <v>0.3445245125</v>
      </c>
      <c r="AD1076" s="61">
        <f>IF(AND($G1076="正式版",$H1076="中西医诊所"),IFERROR(R1076/同类汇总数据!C$3,0),IF(AND($G1076="正式版",$H1076="中医诊所"),IFERROR(R1076/同类汇总数据!C$4,0),IF(AND($G1076="正式版",$H1076="口腔诊所"),IFERROR(R1076/同类汇总数据!C$5,0),IF(AND($G1076="检查版",$H1076="中西医诊所"),IFERROR(R1076/同类汇总数据!C$6,0),IF(AND($G1076="检查版",$H1076="中医诊所"),IFERROR(R1076/同类汇总数据!C$7,0),IF(AND($G1076="检查版",$H1076="口腔诊所"),IFERROR(R1076/同类汇总数据!C$8,0),IF(AND($G1076="互联网版",$H1076="中西医诊所"),IFERROR(R1076/同类汇总数据!C$9,0),IF(AND($G1076="互联网版",$H1076="中医诊所"),IFERROR(R1076/同类汇总数据!C$10,0),IF(AND($G1076="互联网版",$H1076="口腔诊所"),IFERROR(R1076/同类汇总数据!C$11,0))))))))))</f>
        <v>0.337872981464051</v>
      </c>
      <c r="AE1076" s="61">
        <f>IF(AND($G1076="正式版",$H1076="中西医诊所"),IFERROR(S1076/同类汇总数据!D$3,0),IF(AND($G1076="正式版",$H1076="中医诊所"),IFERROR(S1076/同类汇总数据!D$4,0),IF(AND($G1076="正式版",$H1076="口腔诊所"),IFERROR(S1076/同类汇总数据!D$5,0),IF(AND($G1076="检查版",$H1076="中西医诊所"),IFERROR(S1076/同类汇总数据!D$6,0),IF(AND($G1076="检查版",$H1076="中医诊所"),IFERROR(S1076/同类汇总数据!D$7,0),IF(AND($G1076="检查版",$H1076="口腔诊所"),IFERROR(S1076/同类汇总数据!D$8,0),IF(AND($G1076="互联网版",$H1076="中西医诊所"),IFERROR(S1076/同类汇总数据!D$9,0),IF(AND($G1076="互联网版",$H1076="中医诊所"),IFERROR(S1076/同类汇总数据!D$10,0),IF(AND($G1076="互联网版",$H1076="口腔诊所"),IFERROR(S1076/同类汇总数据!D$11,0))))))))))</f>
        <v>1.20909294756123</v>
      </c>
      <c r="AF1076" s="61">
        <f>IF(AND($G1076="正式版",$H1076="中西医诊所"),IFERROR(T1076/同类汇总数据!E$3,0),IF(AND($G1076="正式版",$H1076="中医诊所"),IFERROR(T1076/同类汇总数据!E$4,0),IF(AND($G1076="正式版",$H1076="口腔诊所"),IFERROR(T1076/同类汇总数据!E$5,0),IF(AND($G1076="检查版",$H1076="中西医诊所"),IFERROR(T1076/同类汇总数据!E$6,0),IF(AND($G1076="检查版",$H1076="中医诊所"),IFERROR(T1076/同类汇总数据!E$7,0),IF(AND($G1076="检查版",$H1076="口腔诊所"),IFERROR(T1076/同类汇总数据!E$8,0),IF(AND($G1076="互联网版",$H1076="中西医诊所"),IFERROR(T1076/同类汇总数据!E$9,0),IF(AND($G1076="互联网版",$H1076="中医诊所"),IFERROR(T1076/同类汇总数据!E$10,0),IF(AND($G1076="互联网版",$H1076="口腔诊所"),IFERROR(T1076/同类汇总数据!E$11,0))))))))))</f>
        <v>1.27222662564497</v>
      </c>
      <c r="AG1076" s="61">
        <f>IF(AND($G1076="正式版",$H1076="中西医诊所"),IFERROR(U1076/同类汇总数据!F$3,0),IF(AND($G1076="正式版",$H1076="中医诊所"),IFERROR(U1076/同类汇总数据!F$4,0),IF(AND($G1076="正式版",$H1076="口腔诊所"),IFERROR(U1076/同类汇总数据!F$5,0),IF(AND($G1076="检查版",$H1076="中西医诊所"),IFERROR(U1076/同类汇总数据!F$6,0),IF(AND($G1076="检查版",$H1076="中医诊所"),IFERROR(U1076/同类汇总数据!F$7,0),IF(AND($G1076="检查版",$H1076="口腔诊所"),IFERROR(U1076/同类汇总数据!F$8,0),IF(AND($G1076="互联网版",$H1076="中西医诊所"),IFERROR(U1076/同类汇总数据!F$9,0),IF(AND($G1076="互联网版",$H1076="中医诊所"),IFERROR(U1076/同类汇总数据!F$10,0),IF(AND($G1076="互联网版",$H1076="口腔诊所"),IFERROR(U1076/同类汇总数据!F$11,0))))))))))</f>
        <v>1.20506821408088</v>
      </c>
      <c r="AH1076" s="61">
        <f>IF(AND($G1076="正式版",$H1076="中西医诊所"),IFERROR(V1076/同类汇总数据!G$3,0),IF(AND($G1076="正式版",$H1076="中医诊所"),IFERROR(V1076/同类汇总数据!G$4,0),IF(AND($G1076="正式版",$H1076="口腔诊所"),IFERROR(V1076/同类汇总数据!G$5,0),IF(AND($G1076="检查版",$H1076="中西医诊所"),IFERROR(V1076/同类汇总数据!G$6,0),IF(AND($G1076="检查版",$H1076="中医诊所"),IFERROR(V1076/同类汇总数据!G$7,0),IF(AND($G1076="检查版",$H1076="口腔诊所"),IFERROR(V1076/同类汇总数据!G$8,0),IF(AND($G1076="互联网版",$H1076="中西医诊所"),IFERROR(V1076/同类汇总数据!G$9,0),IF(AND($G1076="互联网版",$H1076="中医诊所"),IFERROR(V1076/同类汇总数据!G$10,0),IF(AND($G1076="互联网版",$H1076="口腔诊所"),IFERROR(V1076/同类汇总数据!G$11,0))))))))))</f>
        <v>0.37157040516037</v>
      </c>
      <c r="AI1076" s="61">
        <f>IF(AND($G1076="正式版",$H1076="中西医诊所"),IFERROR(W1076/同类汇总数据!H$3,0),IF(AND($G1076="正式版",$H1076="中医诊所"),IFERROR(W1076/同类汇总数据!H$4,0),IF(AND($G1076="正式版",$H1076="口腔诊所"),IFERROR(W1076/同类汇总数据!H$5,0),IF(AND($G1076="检查版",$H1076="中西医诊所"),IFERROR(W1076/同类汇总数据!H$6,0),IF(AND($G1076="检查版",$H1076="中医诊所"),IFERROR(W1076/同类汇总数据!H$7,0),IF(AND($G1076="检查版",$H1076="口腔诊所"),IFERROR(W1076/同类汇总数据!H$8,0),IF(AND($G1076="互联网版",$H1076="中西医诊所"),IFERROR(W1076/同类汇总数据!H$9,0),IF(AND($G1076="互联网版",$H1076="中医诊所"),IFERROR(W1076/同类汇总数据!H$10,0),IF(AND($G1076="互联网版",$H1076="口腔诊所"),IFERROR(W1076/同类汇总数据!H$11,0))))))))))</f>
        <v>0.704395250262828</v>
      </c>
      <c r="AJ1076" s="61">
        <f>IF(AND($G1076="正式版",$H1076="中西医诊所"),IFERROR(X1076/同类汇总数据!I$3,0),IF(AND($G1076="正式版",$H1076="中医诊所"),IFERROR(X1076/同类汇总数据!I$4,0),IF(AND($G1076="正式版",$H1076="口腔诊所"),IFERROR(X1076/同类汇总数据!I$5,0),IF(AND($G1076="检查版",$H1076="中西医诊所"),IFERROR(X1076/同类汇总数据!I$6,0),IF(AND($G1076="检查版",$H1076="中医诊所"),IFERROR(X1076/同类汇总数据!I$7,0),IF(AND($G1076="检查版",$H1076="口腔诊所"),IFERROR(X1076/同类汇总数据!I$8,0),IF(AND($G1076="互联网版",$H1076="中西医诊所"),IFERROR(X1076/同类汇总数据!I$9,0),IF(AND($G1076="互联网版",$H1076="中医诊所"),IFERROR(X1076/同类汇总数据!I$10,0),IF(AND($G1076="互联网版",$H1076="口腔诊所"),IFERROR(X1076/同类汇总数据!I$11,0))))))))))</f>
        <v>0.786219470454076</v>
      </c>
      <c r="AK1076" s="61">
        <f>IF(AND($G1076="正式版",$H1076="中西医诊所"),IFERROR(Y1076/同类汇总数据!J$3,0),IF(AND($G1076="正式版",$H1076="中医诊所"),IFERROR(Y1076/同类汇总数据!J$4,0),IF(AND($G1076="正式版",$H1076="口腔诊所"),IFERROR(Y1076/同类汇总数据!J$5,0),IF(AND($G1076="检查版",$H1076="中西医诊所"),IFERROR(Y1076/同类汇总数据!J$6,0),IF(AND($G1076="检查版",$H1076="中医诊所"),IFERROR(Y1076/同类汇总数据!J$7,0),IF(AND($G1076="检查版",$H1076="口腔诊所"),IFERROR(Y1076/同类汇总数据!J$8,0),IF(AND($G1076="互联网版",$H1076="中西医诊所"),IFERROR(Y1076/同类汇总数据!J$9,0),IF(AND($G1076="互联网版",$H1076="中医诊所"),IFERROR(Y1076/同类汇总数据!J$10,0),IF(AND($G1076="互联网版",$H1076="口腔诊所"),IFERROR(Y1076/同类汇总数据!J$11,0))))))))))</f>
        <v>0.760501509331956</v>
      </c>
      <c r="AL1076" s="62" t="str">
        <f ca="1" t="shared" si="321"/>
        <v>-</v>
      </c>
      <c r="AM1076" s="62" t="str">
        <f t="shared" si="322"/>
        <v>高于同行20%</v>
      </c>
      <c r="AN1076" s="5" t="str">
        <f t="shared" si="323"/>
        <v/>
      </c>
      <c r="AO1076" s="63">
        <f t="shared" si="301"/>
        <v>46104.3662962963</v>
      </c>
      <c r="AP1076" s="5" t="str">
        <f t="shared" si="302"/>
        <v/>
      </c>
      <c r="AQ1076" s="60">
        <v>45722.438292581</v>
      </c>
    </row>
    <row r="1077" ht="17" spans="1:43">
      <c r="A1077" s="5">
        <f t="shared" si="317"/>
        <v>1074</v>
      </c>
      <c r="B1077" s="55" t="str">
        <f t="shared" si="318"/>
        <v>交易波动较大</v>
      </c>
      <c r="C1077" s="2" t="str">
        <f t="shared" si="319"/>
        <v/>
      </c>
      <c r="D1077" s="56" t="str">
        <f t="shared" si="320"/>
        <v>-</v>
      </c>
      <c r="E1077" s="84" t="s">
        <v>2864</v>
      </c>
      <c r="F1077" s="58">
        <v>45727.7935268287</v>
      </c>
      <c r="G1077" s="59" t="s">
        <v>38</v>
      </c>
      <c r="H1077" s="59" t="s">
        <v>39</v>
      </c>
      <c r="I1077" s="59" t="s">
        <v>40</v>
      </c>
      <c r="J1077" s="59" t="s">
        <v>520</v>
      </c>
      <c r="K1077" s="59" t="s">
        <v>2865</v>
      </c>
      <c r="L1077" s="59" t="s">
        <v>1992</v>
      </c>
      <c r="M1077" s="60">
        <v>46104.3522916667</v>
      </c>
      <c r="N1077" s="60">
        <v>46104.368867338</v>
      </c>
      <c r="O1077" s="60">
        <v>46104.3975406944</v>
      </c>
      <c r="P1077" s="60">
        <v>46102.5008681019</v>
      </c>
      <c r="Q1077" s="60">
        <v>46104.3688806366</v>
      </c>
      <c r="R1077" s="59">
        <v>18429.28</v>
      </c>
      <c r="S1077" s="59">
        <v>76458.29</v>
      </c>
      <c r="T1077" s="59">
        <v>249466.02</v>
      </c>
      <c r="U1077" s="59">
        <v>224362.91</v>
      </c>
      <c r="V1077" s="59">
        <v>386</v>
      </c>
      <c r="W1077" s="59">
        <v>1634</v>
      </c>
      <c r="X1077" s="59">
        <v>5130</v>
      </c>
      <c r="Y1077" s="59">
        <v>4601</v>
      </c>
      <c r="Z1077" s="59">
        <v>80.9001045799</v>
      </c>
      <c r="AA1077" s="59">
        <v>-0.117853019</v>
      </c>
      <c r="AB1077" s="59">
        <v>0.0039171935</v>
      </c>
      <c r="AC1077" s="59">
        <v>-0.2798733855</v>
      </c>
      <c r="AD1077" s="61">
        <f>IF(AND($G1077="正式版",$H1077="中西医诊所"),IFERROR(R1077/同类汇总数据!C$3,0),IF(AND($G1077="正式版",$H1077="中医诊所"),IFERROR(R1077/同类汇总数据!C$4,0),IF(AND($G1077="正式版",$H1077="口腔诊所"),IFERROR(R1077/同类汇总数据!C$5,0),IF(AND($G1077="检查版",$H1077="中西医诊所"),IFERROR(R1077/同类汇总数据!C$6,0),IF(AND($G1077="检查版",$H1077="中医诊所"),IFERROR(R1077/同类汇总数据!C$7,0),IF(AND($G1077="检查版",$H1077="口腔诊所"),IFERROR(R1077/同类汇总数据!C$8,0),IF(AND($G1077="互联网版",$H1077="中西医诊所"),IFERROR(R1077/同类汇总数据!C$9,0),IF(AND($G1077="互联网版",$H1077="中医诊所"),IFERROR(R1077/同类汇总数据!C$10,0),IF(AND($G1077="互联网版",$H1077="口腔诊所"),IFERROR(R1077/同类汇总数据!C$11,0))))))))))</f>
        <v>2.01374337775843</v>
      </c>
      <c r="AE1077" s="61">
        <f>IF(AND($G1077="正式版",$H1077="中西医诊所"),IFERROR(S1077/同类汇总数据!D$3,0),IF(AND($G1077="正式版",$H1077="中医诊所"),IFERROR(S1077/同类汇总数据!D$4,0),IF(AND($G1077="正式版",$H1077="口腔诊所"),IFERROR(S1077/同类汇总数据!D$5,0),IF(AND($G1077="检查版",$H1077="中西医诊所"),IFERROR(S1077/同类汇总数据!D$6,0),IF(AND($G1077="检查版",$H1077="中医诊所"),IFERROR(S1077/同类汇总数据!D$7,0),IF(AND($G1077="检查版",$H1077="口腔诊所"),IFERROR(S1077/同类汇总数据!D$8,0),IF(AND($G1077="互联网版",$H1077="中西医诊所"),IFERROR(S1077/同类汇总数据!D$9,0),IF(AND($G1077="互联网版",$H1077="中医诊所"),IFERROR(S1077/同类汇总数据!D$10,0),IF(AND($G1077="互联网版",$H1077="口腔诊所"),IFERROR(S1077/同类汇总数据!D$11,0))))))))))</f>
        <v>2.09568328671751</v>
      </c>
      <c r="AF1077" s="61">
        <f>IF(AND($G1077="正式版",$H1077="中西医诊所"),IFERROR(T1077/同类汇总数据!E$3,0),IF(AND($G1077="正式版",$H1077="中医诊所"),IFERROR(T1077/同类汇总数据!E$4,0),IF(AND($G1077="正式版",$H1077="口腔诊所"),IFERROR(T1077/同类汇总数据!E$5,0),IF(AND($G1077="检查版",$H1077="中西医诊所"),IFERROR(T1077/同类汇总数据!E$6,0),IF(AND($G1077="检查版",$H1077="中医诊所"),IFERROR(T1077/同类汇总数据!E$7,0),IF(AND($G1077="检查版",$H1077="口腔诊所"),IFERROR(T1077/同类汇总数据!E$8,0),IF(AND($G1077="互联网版",$H1077="中西医诊所"),IFERROR(T1077/同类汇总数据!E$9,0),IF(AND($G1077="互联网版",$H1077="中医诊所"),IFERROR(T1077/同类汇总数据!E$10,0),IF(AND($G1077="互联网版",$H1077="口腔诊所"),IFERROR(T1077/同类汇总数据!E$11,0))))))))))</f>
        <v>2.28624171404802</v>
      </c>
      <c r="AG1077" s="61">
        <f>IF(AND($G1077="正式版",$H1077="中西医诊所"),IFERROR(U1077/同类汇总数据!F$3,0),IF(AND($G1077="正式版",$H1077="中医诊所"),IFERROR(U1077/同类汇总数据!F$4,0),IF(AND($G1077="正式版",$H1077="口腔诊所"),IFERROR(U1077/同类汇总数据!F$5,0),IF(AND($G1077="检查版",$H1077="中西医诊所"),IFERROR(U1077/同类汇总数据!F$6,0),IF(AND($G1077="检查版",$H1077="中医诊所"),IFERROR(U1077/同类汇总数据!F$7,0),IF(AND($G1077="检查版",$H1077="口腔诊所"),IFERROR(U1077/同类汇总数据!F$8,0),IF(AND($G1077="互联网版",$H1077="中西医诊所"),IFERROR(U1077/同类汇总数据!F$9,0),IF(AND($G1077="互联网版",$H1077="中医诊所"),IFERROR(U1077/同类汇总数据!F$10,0),IF(AND($G1077="互联网版",$H1077="口腔诊所"),IFERROR(U1077/同类汇总数据!F$11,0))))))))))</f>
        <v>2.33898532320898</v>
      </c>
      <c r="AH1077" s="61">
        <f>IF(AND($G1077="正式版",$H1077="中西医诊所"),IFERROR(V1077/同类汇总数据!G$3,0),IF(AND($G1077="正式版",$H1077="中医诊所"),IFERROR(V1077/同类汇总数据!G$4,0),IF(AND($G1077="正式版",$H1077="口腔诊所"),IFERROR(V1077/同类汇总数据!G$5,0),IF(AND($G1077="检查版",$H1077="中西医诊所"),IFERROR(V1077/同类汇总数据!G$6,0),IF(AND($G1077="检查版",$H1077="中医诊所"),IFERROR(V1077/同类汇总数据!G$7,0),IF(AND($G1077="检查版",$H1077="口腔诊所"),IFERROR(V1077/同类汇总数据!G$8,0),IF(AND($G1077="互联网版",$H1077="中西医诊所"),IFERROR(V1077/同类汇总数据!G$9,0),IF(AND($G1077="互联网版",$H1077="中医诊所"),IFERROR(V1077/同类汇总数据!G$10,0),IF(AND($G1077="互联网版",$H1077="口腔诊所"),IFERROR(V1077/同类汇总数据!G$11,0))))))))))</f>
        <v>4.07168271254236</v>
      </c>
      <c r="AI1077" s="61">
        <f>IF(AND($G1077="正式版",$H1077="中西医诊所"),IFERROR(W1077/同类汇总数据!H$3,0),IF(AND($G1077="正式版",$H1077="中医诊所"),IFERROR(W1077/同类汇总数据!H$4,0),IF(AND($G1077="正式版",$H1077="口腔诊所"),IFERROR(W1077/同类汇总数据!H$5,0),IF(AND($G1077="检查版",$H1077="中西医诊所"),IFERROR(W1077/同类汇总数据!H$6,0),IF(AND($G1077="检查版",$H1077="中医诊所"),IFERROR(W1077/同类汇总数据!H$7,0),IF(AND($G1077="检查版",$H1077="口腔诊所"),IFERROR(W1077/同类汇总数据!H$8,0),IF(AND($G1077="互联网版",$H1077="中西医诊所"),IFERROR(W1077/同类汇总数据!H$9,0),IF(AND($G1077="互联网版",$H1077="中医诊所"),IFERROR(W1077/同类汇总数据!H$10,0),IF(AND($G1077="互联网版",$H1077="口腔诊所"),IFERROR(W1077/同类汇总数据!H$11,0))))))))))</f>
        <v>4.46899382545871</v>
      </c>
      <c r="AJ1077" s="61">
        <f>IF(AND($G1077="正式版",$H1077="中西医诊所"),IFERROR(X1077/同类汇总数据!I$3,0),IF(AND($G1077="正式版",$H1077="中医诊所"),IFERROR(X1077/同类汇总数据!I$4,0),IF(AND($G1077="正式版",$H1077="口腔诊所"),IFERROR(X1077/同类汇总数据!I$5,0),IF(AND($G1077="检查版",$H1077="中西医诊所"),IFERROR(X1077/同类汇总数据!I$6,0),IF(AND($G1077="检查版",$H1077="中医诊所"),IFERROR(X1077/同类汇总数据!I$7,0),IF(AND($G1077="检查版",$H1077="口腔诊所"),IFERROR(X1077/同类汇总数据!I$8,0),IF(AND($G1077="互联网版",$H1077="中西医诊所"),IFERROR(X1077/同类汇总数据!I$9,0),IF(AND($G1077="互联网版",$H1077="中医诊所"),IFERROR(X1077/同类汇总数据!I$10,0),IF(AND($G1077="互联网版",$H1077="口腔诊所"),IFERROR(X1077/同类汇总数据!I$11,0))))))))))</f>
        <v>4.53617038810961</v>
      </c>
      <c r="AK1077" s="61">
        <f>IF(AND($G1077="正式版",$H1077="中西医诊所"),IFERROR(Y1077/同类汇总数据!J$3,0),IF(AND($G1077="正式版",$H1077="中医诊所"),IFERROR(Y1077/同类汇总数据!J$4,0),IF(AND($G1077="正式版",$H1077="口腔诊所"),IFERROR(Y1077/同类汇总数据!J$5,0),IF(AND($G1077="检查版",$H1077="中西医诊所"),IFERROR(Y1077/同类汇总数据!J$6,0),IF(AND($G1077="检查版",$H1077="中医诊所"),IFERROR(Y1077/同类汇总数据!J$7,0),IF(AND($G1077="检查版",$H1077="口腔诊所"),IFERROR(Y1077/同类汇总数据!J$8,0),IF(AND($G1077="互联网版",$H1077="中西医诊所"),IFERROR(Y1077/同类汇总数据!J$9,0),IF(AND($G1077="互联网版",$H1077="中医诊所"),IFERROR(Y1077/同类汇总数据!J$10,0),IF(AND($G1077="互联网版",$H1077="口腔诊所"),IFERROR(Y1077/同类汇总数据!J$11,0))))))))))</f>
        <v>4.59740299189914</v>
      </c>
      <c r="AL1077" s="62" t="str">
        <f ca="1" t="shared" si="321"/>
        <v>-</v>
      </c>
      <c r="AM1077" s="62" t="str">
        <f t="shared" si="322"/>
        <v>高于同行100%</v>
      </c>
      <c r="AN1077" s="5" t="str">
        <f t="shared" si="323"/>
        <v>高于同行100%</v>
      </c>
      <c r="AO1077" s="63">
        <f t="shared" si="301"/>
        <v>46104.3975406944</v>
      </c>
      <c r="AP1077" s="5" t="str">
        <f t="shared" si="302"/>
        <v/>
      </c>
      <c r="AQ1077" s="60">
        <v>45722.4728607176</v>
      </c>
    </row>
    <row r="1078" ht="17" spans="1:43">
      <c r="A1078" s="5">
        <f t="shared" si="317"/>
        <v>1075</v>
      </c>
      <c r="B1078" s="55" t="str">
        <f t="shared" si="318"/>
        <v>无交易</v>
      </c>
      <c r="C1078" s="2" t="str">
        <f t="shared" si="319"/>
        <v/>
      </c>
      <c r="D1078" s="56" t="str">
        <f t="shared" si="320"/>
        <v>流失</v>
      </c>
      <c r="E1078" s="84" t="s">
        <v>2866</v>
      </c>
      <c r="F1078" s="58">
        <v>45727.7946604398</v>
      </c>
      <c r="G1078" s="59" t="s">
        <v>38</v>
      </c>
      <c r="H1078" s="59" t="s">
        <v>66</v>
      </c>
      <c r="I1078" s="59" t="s">
        <v>40</v>
      </c>
      <c r="J1078" s="59" t="s">
        <v>520</v>
      </c>
      <c r="K1078" s="59" t="s">
        <v>2867</v>
      </c>
      <c r="L1078" s="59"/>
      <c r="M1078" s="60">
        <v>45899.6019212963</v>
      </c>
      <c r="N1078" s="60">
        <v>45897.5903425232</v>
      </c>
      <c r="O1078" s="60">
        <v>45897.5892413773</v>
      </c>
      <c r="P1078" s="60">
        <v>45769.7950080324</v>
      </c>
      <c r="Q1078" s="60">
        <v>45897.59034625</v>
      </c>
      <c r="R1078" s="59"/>
      <c r="S1078" s="59"/>
      <c r="T1078" s="59"/>
      <c r="U1078" s="59"/>
      <c r="V1078" s="59"/>
      <c r="W1078" s="59"/>
      <c r="X1078" s="59"/>
      <c r="Y1078" s="59"/>
      <c r="Z1078" s="59"/>
      <c r="AA1078" s="59"/>
      <c r="AB1078" s="59"/>
      <c r="AC1078" s="59"/>
      <c r="AD1078" s="61">
        <f>IF(AND($G1078="正式版",$H1078="中西医诊所"),IFERROR(R1078/同类汇总数据!C$3,0),IF(AND($G1078="正式版",$H1078="中医诊所"),IFERROR(R1078/同类汇总数据!C$4,0),IF(AND($G1078="正式版",$H1078="口腔诊所"),IFERROR(R1078/同类汇总数据!C$5,0),IF(AND($G1078="检查版",$H1078="中西医诊所"),IFERROR(R1078/同类汇总数据!C$6,0),IF(AND($G1078="检查版",$H1078="中医诊所"),IFERROR(R1078/同类汇总数据!C$7,0),IF(AND($G1078="检查版",$H1078="口腔诊所"),IFERROR(R1078/同类汇总数据!C$8,0),IF(AND($G1078="互联网版",$H1078="中西医诊所"),IFERROR(R1078/同类汇总数据!C$9,0),IF(AND($G1078="互联网版",$H1078="中医诊所"),IFERROR(R1078/同类汇总数据!C$10,0),IF(AND($G1078="互联网版",$H1078="口腔诊所"),IFERROR(R1078/同类汇总数据!C$11,0))))))))))</f>
        <v>0</v>
      </c>
      <c r="AE1078" s="61">
        <f>IF(AND($G1078="正式版",$H1078="中西医诊所"),IFERROR(S1078/同类汇总数据!D$3,0),IF(AND($G1078="正式版",$H1078="中医诊所"),IFERROR(S1078/同类汇总数据!D$4,0),IF(AND($G1078="正式版",$H1078="口腔诊所"),IFERROR(S1078/同类汇总数据!D$5,0),IF(AND($G1078="检查版",$H1078="中西医诊所"),IFERROR(S1078/同类汇总数据!D$6,0),IF(AND($G1078="检查版",$H1078="中医诊所"),IFERROR(S1078/同类汇总数据!D$7,0),IF(AND($G1078="检查版",$H1078="口腔诊所"),IFERROR(S1078/同类汇总数据!D$8,0),IF(AND($G1078="互联网版",$H1078="中西医诊所"),IFERROR(S1078/同类汇总数据!D$9,0),IF(AND($G1078="互联网版",$H1078="中医诊所"),IFERROR(S1078/同类汇总数据!D$10,0),IF(AND($G1078="互联网版",$H1078="口腔诊所"),IFERROR(S1078/同类汇总数据!D$11,0))))))))))</f>
        <v>0</v>
      </c>
      <c r="AF1078" s="61">
        <f>IF(AND($G1078="正式版",$H1078="中西医诊所"),IFERROR(T1078/同类汇总数据!E$3,0),IF(AND($G1078="正式版",$H1078="中医诊所"),IFERROR(T1078/同类汇总数据!E$4,0),IF(AND($G1078="正式版",$H1078="口腔诊所"),IFERROR(T1078/同类汇总数据!E$5,0),IF(AND($G1078="检查版",$H1078="中西医诊所"),IFERROR(T1078/同类汇总数据!E$6,0),IF(AND($G1078="检查版",$H1078="中医诊所"),IFERROR(T1078/同类汇总数据!E$7,0),IF(AND($G1078="检查版",$H1078="口腔诊所"),IFERROR(T1078/同类汇总数据!E$8,0),IF(AND($G1078="互联网版",$H1078="中西医诊所"),IFERROR(T1078/同类汇总数据!E$9,0),IF(AND($G1078="互联网版",$H1078="中医诊所"),IFERROR(T1078/同类汇总数据!E$10,0),IF(AND($G1078="互联网版",$H1078="口腔诊所"),IFERROR(T1078/同类汇总数据!E$11,0))))))))))</f>
        <v>0</v>
      </c>
      <c r="AG1078" s="61">
        <f>IF(AND($G1078="正式版",$H1078="中西医诊所"),IFERROR(U1078/同类汇总数据!F$3,0),IF(AND($G1078="正式版",$H1078="中医诊所"),IFERROR(U1078/同类汇总数据!F$4,0),IF(AND($G1078="正式版",$H1078="口腔诊所"),IFERROR(U1078/同类汇总数据!F$5,0),IF(AND($G1078="检查版",$H1078="中西医诊所"),IFERROR(U1078/同类汇总数据!F$6,0),IF(AND($G1078="检查版",$H1078="中医诊所"),IFERROR(U1078/同类汇总数据!F$7,0),IF(AND($G1078="检查版",$H1078="口腔诊所"),IFERROR(U1078/同类汇总数据!F$8,0),IF(AND($G1078="互联网版",$H1078="中西医诊所"),IFERROR(U1078/同类汇总数据!F$9,0),IF(AND($G1078="互联网版",$H1078="中医诊所"),IFERROR(U1078/同类汇总数据!F$10,0),IF(AND($G1078="互联网版",$H1078="口腔诊所"),IFERROR(U1078/同类汇总数据!F$11,0))))))))))</f>
        <v>0</v>
      </c>
      <c r="AH1078" s="61">
        <f>IF(AND($G1078="正式版",$H1078="中西医诊所"),IFERROR(V1078/同类汇总数据!G$3,0),IF(AND($G1078="正式版",$H1078="中医诊所"),IFERROR(V1078/同类汇总数据!G$4,0),IF(AND($G1078="正式版",$H1078="口腔诊所"),IFERROR(V1078/同类汇总数据!G$5,0),IF(AND($G1078="检查版",$H1078="中西医诊所"),IFERROR(V1078/同类汇总数据!G$6,0),IF(AND($G1078="检查版",$H1078="中医诊所"),IFERROR(V1078/同类汇总数据!G$7,0),IF(AND($G1078="检查版",$H1078="口腔诊所"),IFERROR(V1078/同类汇总数据!G$8,0),IF(AND($G1078="互联网版",$H1078="中西医诊所"),IFERROR(V1078/同类汇总数据!G$9,0),IF(AND($G1078="互联网版",$H1078="中医诊所"),IFERROR(V1078/同类汇总数据!G$10,0),IF(AND($G1078="互联网版",$H1078="口腔诊所"),IFERROR(V1078/同类汇总数据!G$11,0))))))))))</f>
        <v>0</v>
      </c>
      <c r="AI1078" s="61">
        <f>IF(AND($G1078="正式版",$H1078="中西医诊所"),IFERROR(W1078/同类汇总数据!H$3,0),IF(AND($G1078="正式版",$H1078="中医诊所"),IFERROR(W1078/同类汇总数据!H$4,0),IF(AND($G1078="正式版",$H1078="口腔诊所"),IFERROR(W1078/同类汇总数据!H$5,0),IF(AND($G1078="检查版",$H1078="中西医诊所"),IFERROR(W1078/同类汇总数据!H$6,0),IF(AND($G1078="检查版",$H1078="中医诊所"),IFERROR(W1078/同类汇总数据!H$7,0),IF(AND($G1078="检查版",$H1078="口腔诊所"),IFERROR(W1078/同类汇总数据!H$8,0),IF(AND($G1078="互联网版",$H1078="中西医诊所"),IFERROR(W1078/同类汇总数据!H$9,0),IF(AND($G1078="互联网版",$H1078="中医诊所"),IFERROR(W1078/同类汇总数据!H$10,0),IF(AND($G1078="互联网版",$H1078="口腔诊所"),IFERROR(W1078/同类汇总数据!H$11,0))))))))))</f>
        <v>0</v>
      </c>
      <c r="AJ1078" s="61">
        <f>IF(AND($G1078="正式版",$H1078="中西医诊所"),IFERROR(X1078/同类汇总数据!I$3,0),IF(AND($G1078="正式版",$H1078="中医诊所"),IFERROR(X1078/同类汇总数据!I$4,0),IF(AND($G1078="正式版",$H1078="口腔诊所"),IFERROR(X1078/同类汇总数据!I$5,0),IF(AND($G1078="检查版",$H1078="中西医诊所"),IFERROR(X1078/同类汇总数据!I$6,0),IF(AND($G1078="检查版",$H1078="中医诊所"),IFERROR(X1078/同类汇总数据!I$7,0),IF(AND($G1078="检查版",$H1078="口腔诊所"),IFERROR(X1078/同类汇总数据!I$8,0),IF(AND($G1078="互联网版",$H1078="中西医诊所"),IFERROR(X1078/同类汇总数据!I$9,0),IF(AND($G1078="互联网版",$H1078="中医诊所"),IFERROR(X1078/同类汇总数据!I$10,0),IF(AND($G1078="互联网版",$H1078="口腔诊所"),IFERROR(X1078/同类汇总数据!I$11,0))))))))))</f>
        <v>0</v>
      </c>
      <c r="AK1078" s="61">
        <f>IF(AND($G1078="正式版",$H1078="中西医诊所"),IFERROR(Y1078/同类汇总数据!J$3,0),IF(AND($G1078="正式版",$H1078="中医诊所"),IFERROR(Y1078/同类汇总数据!J$4,0),IF(AND($G1078="正式版",$H1078="口腔诊所"),IFERROR(Y1078/同类汇总数据!J$5,0),IF(AND($G1078="检查版",$H1078="中西医诊所"),IFERROR(Y1078/同类汇总数据!J$6,0),IF(AND($G1078="检查版",$H1078="中医诊所"),IFERROR(Y1078/同类汇总数据!J$7,0),IF(AND($G1078="检查版",$H1078="口腔诊所"),IFERROR(Y1078/同类汇总数据!J$8,0),IF(AND($G1078="互联网版",$H1078="中西医诊所"),IFERROR(Y1078/同类汇总数据!J$9,0),IF(AND($G1078="互联网版",$H1078="中医诊所"),IFERROR(Y1078/同类汇总数据!J$10,0),IF(AND($G1078="互联网版",$H1078="口腔诊所"),IFERROR(Y1078/同类汇总数据!J$11,0))))))))))</f>
        <v>0</v>
      </c>
      <c r="AL1078" s="62" t="str">
        <f ca="1" t="shared" si="321"/>
        <v>今年内未操作</v>
      </c>
      <c r="AM1078" s="62" t="str">
        <f t="shared" si="322"/>
        <v>低于同行20%</v>
      </c>
      <c r="AN1078" s="5" t="str">
        <f t="shared" si="323"/>
        <v>低于同行20%</v>
      </c>
      <c r="AO1078" s="63">
        <f t="shared" si="301"/>
        <v>45899.6019212963</v>
      </c>
      <c r="AP1078" s="5" t="str">
        <f t="shared" si="302"/>
        <v/>
      </c>
      <c r="AQ1078" s="60">
        <v>45722.7817788426</v>
      </c>
    </row>
    <row r="1079" ht="17" spans="1:43">
      <c r="A1079" s="5">
        <f t="shared" si="317"/>
        <v>1076</v>
      </c>
      <c r="B1079" s="55" t="str">
        <f t="shared" si="318"/>
        <v>连续三月交易上升</v>
      </c>
      <c r="C1079" s="2" t="str">
        <f t="shared" si="319"/>
        <v/>
      </c>
      <c r="D1079" s="56" t="str">
        <f t="shared" si="320"/>
        <v>-</v>
      </c>
      <c r="E1079" s="84" t="s">
        <v>2868</v>
      </c>
      <c r="F1079" s="58">
        <v>45728.7418990509</v>
      </c>
      <c r="G1079" s="59" t="s">
        <v>38</v>
      </c>
      <c r="H1079" s="59" t="s">
        <v>63</v>
      </c>
      <c r="I1079" s="59" t="s">
        <v>40</v>
      </c>
      <c r="J1079" s="59" t="s">
        <v>41</v>
      </c>
      <c r="K1079" s="59" t="s">
        <v>2869</v>
      </c>
      <c r="L1079" s="59"/>
      <c r="M1079" s="60">
        <v>46104.369837963</v>
      </c>
      <c r="N1079" s="60">
        <v>46104.3724376042</v>
      </c>
      <c r="O1079" s="60">
        <v>46104.3722554282</v>
      </c>
      <c r="P1079" s="60">
        <v>46080.6178629977</v>
      </c>
      <c r="Q1079" s="60">
        <v>46104.3724415856</v>
      </c>
      <c r="R1079" s="59">
        <v>8588</v>
      </c>
      <c r="S1079" s="59">
        <v>43331</v>
      </c>
      <c r="T1079" s="59">
        <v>94945.01</v>
      </c>
      <c r="U1079" s="59">
        <v>81595</v>
      </c>
      <c r="V1079" s="59">
        <v>45</v>
      </c>
      <c r="W1079" s="59">
        <v>160</v>
      </c>
      <c r="X1079" s="59">
        <v>401</v>
      </c>
      <c r="Y1079" s="59">
        <v>365</v>
      </c>
      <c r="Z1079" s="59">
        <v>376.0138248848</v>
      </c>
      <c r="AA1079" s="59">
        <v>1.3431027957</v>
      </c>
      <c r="AB1079" s="59">
        <v>-0.4416535003</v>
      </c>
      <c r="AC1079" s="59">
        <v>-0.2460542547</v>
      </c>
      <c r="AD1079" s="61">
        <f>IF(AND($G1079="正式版",$H1079="中西医诊所"),IFERROR(R1079/同类汇总数据!C$3,0),IF(AND($G1079="正式版",$H1079="中医诊所"),IFERROR(R1079/同类汇总数据!C$4,0),IF(AND($G1079="正式版",$H1079="口腔诊所"),IFERROR(R1079/同类汇总数据!C$5,0),IF(AND($G1079="检查版",$H1079="中西医诊所"),IFERROR(R1079/同类汇总数据!C$6,0),IF(AND($G1079="检查版",$H1079="中医诊所"),IFERROR(R1079/同类汇总数据!C$7,0),IF(AND($G1079="检查版",$H1079="口腔诊所"),IFERROR(R1079/同类汇总数据!C$8,0),IF(AND($G1079="互联网版",$H1079="中西医诊所"),IFERROR(R1079/同类汇总数据!C$9,0),IF(AND($G1079="互联网版",$H1079="中医诊所"),IFERROR(R1079/同类汇总数据!C$10,0),IF(AND($G1079="互联网版",$H1079="口腔诊所"),IFERROR(R1079/同类汇总数据!C$11,0))))))))))</f>
        <v>0.859010972738466</v>
      </c>
      <c r="AE1079" s="61">
        <f>IF(AND($G1079="正式版",$H1079="中西医诊所"),IFERROR(S1079/同类汇总数据!D$3,0),IF(AND($G1079="正式版",$H1079="中医诊所"),IFERROR(S1079/同类汇总数据!D$4,0),IF(AND($G1079="正式版",$H1079="口腔诊所"),IFERROR(S1079/同类汇总数据!D$5,0),IF(AND($G1079="检查版",$H1079="中西医诊所"),IFERROR(S1079/同类汇总数据!D$6,0),IF(AND($G1079="检查版",$H1079="中医诊所"),IFERROR(S1079/同类汇总数据!D$7,0),IF(AND($G1079="检查版",$H1079="口腔诊所"),IFERROR(S1079/同类汇总数据!D$8,0),IF(AND($G1079="互联网版",$H1079="中西医诊所"),IFERROR(S1079/同类汇总数据!D$9,0),IF(AND($G1079="互联网版",$H1079="中医诊所"),IFERROR(S1079/同类汇总数据!D$10,0),IF(AND($G1079="互联网版",$H1079="口腔诊所"),IFERROR(S1079/同类汇总数据!D$11,0))))))))))</f>
        <v>0.997701597366989</v>
      </c>
      <c r="AF1079" s="61">
        <f>IF(AND($G1079="正式版",$H1079="中西医诊所"),IFERROR(T1079/同类汇总数据!E$3,0),IF(AND($G1079="正式版",$H1079="中医诊所"),IFERROR(T1079/同类汇总数据!E$4,0),IF(AND($G1079="正式版",$H1079="口腔诊所"),IFERROR(T1079/同类汇总数据!E$5,0),IF(AND($G1079="检查版",$H1079="中西医诊所"),IFERROR(T1079/同类汇总数据!E$6,0),IF(AND($G1079="检查版",$H1079="中医诊所"),IFERROR(T1079/同类汇总数据!E$7,0),IF(AND($G1079="检查版",$H1079="口腔诊所"),IFERROR(T1079/同类汇总数据!E$8,0),IF(AND($G1079="互联网版",$H1079="中西医诊所"),IFERROR(T1079/同类汇总数据!E$9,0),IF(AND($G1079="互联网版",$H1079="中医诊所"),IFERROR(T1079/同类汇总数据!E$10,0),IF(AND($G1079="互联网版",$H1079="口腔诊所"),IFERROR(T1079/同类汇总数据!E$11,0))))))))))</f>
        <v>0.856386870659739</v>
      </c>
      <c r="AG1079" s="61">
        <f>IF(AND($G1079="正式版",$H1079="中西医诊所"),IFERROR(U1079/同类汇总数据!F$3,0),IF(AND($G1079="正式版",$H1079="中医诊所"),IFERROR(U1079/同类汇总数据!F$4,0),IF(AND($G1079="正式版",$H1079="口腔诊所"),IFERROR(U1079/同类汇总数据!F$5,0),IF(AND($G1079="检查版",$H1079="中西医诊所"),IFERROR(U1079/同类汇总数据!F$6,0),IF(AND($G1079="检查版",$H1079="中医诊所"),IFERROR(U1079/同类汇总数据!F$7,0),IF(AND($G1079="检查版",$H1079="口腔诊所"),IFERROR(U1079/同类汇总数据!F$8,0),IF(AND($G1079="互联网版",$H1079="中西医诊所"),IFERROR(U1079/同类汇总数据!F$9,0),IF(AND($G1079="互联网版",$H1079="中医诊所"),IFERROR(U1079/同类汇总数据!F$10,0),IF(AND($G1079="互联网版",$H1079="口腔诊所"),IFERROR(U1079/同类汇总数据!F$11,0))))))))))</f>
        <v>0.816783148975316</v>
      </c>
      <c r="AH1079" s="61">
        <f>IF(AND($G1079="正式版",$H1079="中西医诊所"),IFERROR(V1079/同类汇总数据!G$3,0),IF(AND($G1079="正式版",$H1079="中医诊所"),IFERROR(V1079/同类汇总数据!G$4,0),IF(AND($G1079="正式版",$H1079="口腔诊所"),IFERROR(V1079/同类汇总数据!G$5,0),IF(AND($G1079="检查版",$H1079="中西医诊所"),IFERROR(V1079/同类汇总数据!G$6,0),IF(AND($G1079="检查版",$H1079="中医诊所"),IFERROR(V1079/同类汇总数据!G$7,0),IF(AND($G1079="检查版",$H1079="口腔诊所"),IFERROR(V1079/同类汇总数据!G$8,0),IF(AND($G1079="互联网版",$H1079="中西医诊所"),IFERROR(V1079/同类汇总数据!G$9,0),IF(AND($G1079="互联网版",$H1079="中医诊所"),IFERROR(V1079/同类汇总数据!G$10,0),IF(AND($G1079="互联网版",$H1079="口腔诊所"),IFERROR(V1079/同类汇总数据!G$11,0))))))))))</f>
        <v>3.34413364644333</v>
      </c>
      <c r="AI1079" s="61">
        <f>IF(AND($G1079="正式版",$H1079="中西医诊所"),IFERROR(W1079/同类汇总数据!H$3,0),IF(AND($G1079="正式版",$H1079="中医诊所"),IFERROR(W1079/同类汇总数据!H$4,0),IF(AND($G1079="正式版",$H1079="口腔诊所"),IFERROR(W1079/同类汇总数据!H$5,0),IF(AND($G1079="检查版",$H1079="中西医诊所"),IFERROR(W1079/同类汇总数据!H$6,0),IF(AND($G1079="检查版",$H1079="中医诊所"),IFERROR(W1079/同类汇总数据!H$7,0),IF(AND($G1079="检查版",$H1079="口腔诊所"),IFERROR(W1079/同类汇总数据!H$8,0),IF(AND($G1079="互联网版",$H1079="中西医诊所"),IFERROR(W1079/同类汇总数据!H$9,0),IF(AND($G1079="互联网版",$H1079="中医诊所"),IFERROR(W1079/同类汇总数据!H$10,0),IF(AND($G1079="互联网版",$H1079="口腔诊所"),IFERROR(W1079/同类汇总数据!H$11,0))))))))))</f>
        <v>2.81758100105131</v>
      </c>
      <c r="AJ1079" s="61">
        <f>IF(AND($G1079="正式版",$H1079="中西医诊所"),IFERROR(X1079/同类汇总数据!I$3,0),IF(AND($G1079="正式版",$H1079="中医诊所"),IFERROR(X1079/同类汇总数据!I$4,0),IF(AND($G1079="正式版",$H1079="口腔诊所"),IFERROR(X1079/同类汇总数据!I$5,0),IF(AND($G1079="检查版",$H1079="中西医诊所"),IFERROR(X1079/同类汇总数据!I$6,0),IF(AND($G1079="检查版",$H1079="中医诊所"),IFERROR(X1079/同类汇总数据!I$7,0),IF(AND($G1079="检查版",$H1079="口腔诊所"),IFERROR(X1079/同类汇总数据!I$8,0),IF(AND($G1079="互联网版",$H1079="中西医诊所"),IFERROR(X1079/同类汇总数据!I$9,0),IF(AND($G1079="互联网版",$H1079="中医诊所"),IFERROR(X1079/同类汇总数据!I$10,0),IF(AND($G1079="互联网版",$H1079="口腔诊所"),IFERROR(X1079/同类汇总数据!I$11,0))))))))))</f>
        <v>2.71787937631107</v>
      </c>
      <c r="AK1079" s="61">
        <f>IF(AND($G1079="正式版",$H1079="中西医诊所"),IFERROR(Y1079/同类汇总数据!J$3,0),IF(AND($G1079="正式版",$H1079="中医诊所"),IFERROR(Y1079/同类汇总数据!J$4,0),IF(AND($G1079="正式版",$H1079="口腔诊所"),IFERROR(Y1079/同类汇总数据!J$5,0),IF(AND($G1079="检查版",$H1079="中西医诊所"),IFERROR(Y1079/同类汇总数据!J$6,0),IF(AND($G1079="检查版",$H1079="中医诊所"),IFERROR(Y1079/同类汇总数据!J$7,0),IF(AND($G1079="检查版",$H1079="口腔诊所"),IFERROR(Y1079/同类汇总数据!J$8,0),IF(AND($G1079="互联网版",$H1079="中西医诊所"),IFERROR(Y1079/同类汇总数据!J$9,0),IF(AND($G1079="互联网版",$H1079="中医诊所"),IFERROR(Y1079/同类汇总数据!J$10,0),IF(AND($G1079="互联网版",$H1079="口腔诊所"),IFERROR(Y1079/同类汇总数据!J$11,0))))))))))</f>
        <v>2.74834703867489</v>
      </c>
      <c r="AL1079" s="62" t="str">
        <f ca="1" t="shared" si="321"/>
        <v>-</v>
      </c>
      <c r="AM1079" s="62" t="str">
        <f t="shared" si="322"/>
        <v/>
      </c>
      <c r="AN1079" s="5" t="str">
        <f t="shared" si="323"/>
        <v>高于同行100%</v>
      </c>
      <c r="AO1079" s="63">
        <f t="shared" si="301"/>
        <v>46104.3724415856</v>
      </c>
      <c r="AP1079" s="5" t="str">
        <f t="shared" si="302"/>
        <v/>
      </c>
      <c r="AQ1079" s="60">
        <v>45722.7851563657</v>
      </c>
    </row>
    <row r="1080" ht="17" spans="1:43">
      <c r="A1080" s="5">
        <f t="shared" si="317"/>
        <v>1077</v>
      </c>
      <c r="B1080" s="55" t="str">
        <f t="shared" si="318"/>
        <v>交易波动较大</v>
      </c>
      <c r="C1080" s="2" t="str">
        <f t="shared" si="319"/>
        <v/>
      </c>
      <c r="D1080" s="56" t="str">
        <f t="shared" si="320"/>
        <v>-</v>
      </c>
      <c r="E1080" s="84" t="s">
        <v>2870</v>
      </c>
      <c r="F1080" s="58">
        <v>45728.7498727431</v>
      </c>
      <c r="G1080" s="59" t="s">
        <v>38</v>
      </c>
      <c r="H1080" s="59" t="s">
        <v>63</v>
      </c>
      <c r="I1080" s="59" t="s">
        <v>40</v>
      </c>
      <c r="J1080" s="59" t="s">
        <v>78</v>
      </c>
      <c r="K1080" s="59" t="s">
        <v>2871</v>
      </c>
      <c r="L1080" s="59"/>
      <c r="M1080" s="60">
        <v>46103.4278356481</v>
      </c>
      <c r="N1080" s="60">
        <v>46102.5088119329</v>
      </c>
      <c r="O1080" s="60">
        <v>46029.4015102315</v>
      </c>
      <c r="P1080" s="60">
        <v>45863.6702862963</v>
      </c>
      <c r="Q1080" s="60">
        <v>46059.4800131597</v>
      </c>
      <c r="R1080" s="59">
        <v>10100</v>
      </c>
      <c r="S1080" s="59">
        <v>37820</v>
      </c>
      <c r="T1080" s="59">
        <v>108154</v>
      </c>
      <c r="U1080" s="59">
        <v>100364</v>
      </c>
      <c r="V1080" s="59">
        <v>10</v>
      </c>
      <c r="W1080" s="59">
        <v>33</v>
      </c>
      <c r="X1080" s="59">
        <v>106</v>
      </c>
      <c r="Y1080" s="59">
        <v>97</v>
      </c>
      <c r="Z1080" s="85" t="s">
        <v>2872</v>
      </c>
      <c r="AA1080" s="59">
        <v>0.1649109838</v>
      </c>
      <c r="AB1080" s="59">
        <v>-0.1426534277</v>
      </c>
      <c r="AC1080" s="59">
        <v>-0.4032775612</v>
      </c>
      <c r="AD1080" s="61">
        <f>IF(AND($G1080="正式版",$H1080="中西医诊所"),IFERROR(R1080/同类汇总数据!C$3,0),IF(AND($G1080="正式版",$H1080="中医诊所"),IFERROR(R1080/同类汇总数据!C$4,0),IF(AND($G1080="正式版",$H1080="口腔诊所"),IFERROR(R1080/同类汇总数据!C$5,0),IF(AND($G1080="检查版",$H1080="中西医诊所"),IFERROR(R1080/同类汇总数据!C$6,0),IF(AND($G1080="检查版",$H1080="中医诊所"),IFERROR(R1080/同类汇总数据!C$7,0),IF(AND($G1080="检查版",$H1080="口腔诊所"),IFERROR(R1080/同类汇总数据!C$8,0),IF(AND($G1080="互联网版",$H1080="中西医诊所"),IFERROR(R1080/同类汇总数据!C$9,0),IF(AND($G1080="互联网版",$H1080="中医诊所"),IFERROR(R1080/同类汇总数据!C$10,0),IF(AND($G1080="互联网版",$H1080="口腔诊所"),IFERROR(R1080/同类汇总数据!C$11,0))))))))))</f>
        <v>1.01024811651822</v>
      </c>
      <c r="AE1080" s="61">
        <f>IF(AND($G1080="正式版",$H1080="中西医诊所"),IFERROR(S1080/同类汇总数据!D$3,0),IF(AND($G1080="正式版",$H1080="中医诊所"),IFERROR(S1080/同类汇总数据!D$4,0),IF(AND($G1080="正式版",$H1080="口腔诊所"),IFERROR(S1080/同类汇总数据!D$5,0),IF(AND($G1080="检查版",$H1080="中西医诊所"),IFERROR(S1080/同类汇总数据!D$6,0),IF(AND($G1080="检查版",$H1080="中医诊所"),IFERROR(S1080/同类汇总数据!D$7,0),IF(AND($G1080="检查版",$H1080="口腔诊所"),IFERROR(S1080/同类汇总数据!D$8,0),IF(AND($G1080="互联网版",$H1080="中西医诊所"),IFERROR(S1080/同类汇总数据!D$9,0),IF(AND($G1080="互联网版",$H1080="中医诊所"),IFERROR(S1080/同类汇总数据!D$10,0),IF(AND($G1080="互联网版",$H1080="口腔诊所"),IFERROR(S1080/同类汇总数据!D$11,0))))))))))</f>
        <v>0.870810145448283</v>
      </c>
      <c r="AF1080" s="61">
        <f>IF(AND($G1080="正式版",$H1080="中西医诊所"),IFERROR(T1080/同类汇总数据!E$3,0),IF(AND($G1080="正式版",$H1080="中医诊所"),IFERROR(T1080/同类汇总数据!E$4,0),IF(AND($G1080="正式版",$H1080="口腔诊所"),IFERROR(T1080/同类汇总数据!E$5,0),IF(AND($G1080="检查版",$H1080="中西医诊所"),IFERROR(T1080/同类汇总数据!E$6,0),IF(AND($G1080="检查版",$H1080="中医诊所"),IFERROR(T1080/同类汇总数据!E$7,0),IF(AND($G1080="检查版",$H1080="口腔诊所"),IFERROR(T1080/同类汇总数据!E$8,0),IF(AND($G1080="互联网版",$H1080="中西医诊所"),IFERROR(T1080/同类汇总数据!E$9,0),IF(AND($G1080="互联网版",$H1080="中医诊所"),IFERROR(T1080/同类汇总数据!E$10,0),IF(AND($G1080="互联网版",$H1080="口腔诊所"),IFERROR(T1080/同类汇总数据!E$11,0))))))))))</f>
        <v>0.975529578745986</v>
      </c>
      <c r="AG1080" s="61">
        <f>IF(AND($G1080="正式版",$H1080="中西医诊所"),IFERROR(U1080/同类汇总数据!F$3,0),IF(AND($G1080="正式版",$H1080="中医诊所"),IFERROR(U1080/同类汇总数据!F$4,0),IF(AND($G1080="正式版",$H1080="口腔诊所"),IFERROR(U1080/同类汇总数据!F$5,0),IF(AND($G1080="检查版",$H1080="中西医诊所"),IFERROR(U1080/同类汇总数据!F$6,0),IF(AND($G1080="检查版",$H1080="中医诊所"),IFERROR(U1080/同类汇总数据!F$7,0),IF(AND($G1080="检查版",$H1080="口腔诊所"),IFERROR(U1080/同类汇总数据!F$8,0),IF(AND($G1080="互联网版",$H1080="中西医诊所"),IFERROR(U1080/同类汇总数据!F$9,0),IF(AND($G1080="互联网版",$H1080="中医诊所"),IFERROR(U1080/同类汇总数据!F$10,0),IF(AND($G1080="互联网版",$H1080="口腔诊所"),IFERROR(U1080/同类汇总数据!F$11,0))))))))))</f>
        <v>1.00466479519283</v>
      </c>
      <c r="AH1080" s="61">
        <f>IF(AND($G1080="正式版",$H1080="中西医诊所"),IFERROR(V1080/同类汇总数据!G$3,0),IF(AND($G1080="正式版",$H1080="中医诊所"),IFERROR(V1080/同类汇总数据!G$4,0),IF(AND($G1080="正式版",$H1080="口腔诊所"),IFERROR(V1080/同类汇总数据!G$5,0),IF(AND($G1080="检查版",$H1080="中西医诊所"),IFERROR(V1080/同类汇总数据!G$6,0),IF(AND($G1080="检查版",$H1080="中医诊所"),IFERROR(V1080/同类汇总数据!G$7,0),IF(AND($G1080="检查版",$H1080="口腔诊所"),IFERROR(V1080/同类汇总数据!G$8,0),IF(AND($G1080="互联网版",$H1080="中西医诊所"),IFERROR(V1080/同类汇总数据!G$9,0),IF(AND($G1080="互联网版",$H1080="中医诊所"),IFERROR(V1080/同类汇总数据!G$10,0),IF(AND($G1080="互联网版",$H1080="口腔诊所"),IFERROR(V1080/同类汇总数据!G$11,0))))))))))</f>
        <v>0.74314081032074</v>
      </c>
      <c r="AI1080" s="61">
        <f>IF(AND($G1080="正式版",$H1080="中西医诊所"),IFERROR(W1080/同类汇总数据!H$3,0),IF(AND($G1080="正式版",$H1080="中医诊所"),IFERROR(W1080/同类汇总数据!H$4,0),IF(AND($G1080="正式版",$H1080="口腔诊所"),IFERROR(W1080/同类汇总数据!H$5,0),IF(AND($G1080="检查版",$H1080="中西医诊所"),IFERROR(W1080/同类汇总数据!H$6,0),IF(AND($G1080="检查版",$H1080="中医诊所"),IFERROR(W1080/同类汇总数据!H$7,0),IF(AND($G1080="检查版",$H1080="口腔诊所"),IFERROR(W1080/同类汇总数据!H$8,0),IF(AND($G1080="互联网版",$H1080="中西医诊所"),IFERROR(W1080/同类汇总数据!H$9,0),IF(AND($G1080="互联网版",$H1080="中医诊所"),IFERROR(W1080/同类汇总数据!H$10,0),IF(AND($G1080="互联网版",$H1080="口腔诊所"),IFERROR(W1080/同类汇总数据!H$11,0))))))))))</f>
        <v>0.581126081466833</v>
      </c>
      <c r="AJ1080" s="61">
        <f>IF(AND($G1080="正式版",$H1080="中西医诊所"),IFERROR(X1080/同类汇总数据!I$3,0),IF(AND($G1080="正式版",$H1080="中医诊所"),IFERROR(X1080/同类汇总数据!I$4,0),IF(AND($G1080="正式版",$H1080="口腔诊所"),IFERROR(X1080/同类汇总数据!I$5,0),IF(AND($G1080="检查版",$H1080="中西医诊所"),IFERROR(X1080/同类汇总数据!I$6,0),IF(AND($G1080="检查版",$H1080="中医诊所"),IFERROR(X1080/同类汇总数据!I$7,0),IF(AND($G1080="检查版",$H1080="口腔诊所"),IFERROR(X1080/同类汇总数据!I$8,0),IF(AND($G1080="互联网版",$H1080="中西医诊所"),IFERROR(X1080/同类汇总数据!I$9,0),IF(AND($G1080="互联网版",$H1080="中医诊所"),IFERROR(X1080/同类汇总数据!I$10,0),IF(AND($G1080="互联网版",$H1080="口腔诊所"),IFERROR(X1080/同类汇总数据!I$11,0))))))))))</f>
        <v>0.71844192989769</v>
      </c>
      <c r="AK1080" s="61">
        <f>IF(AND($G1080="正式版",$H1080="中西医诊所"),IFERROR(Y1080/同类汇总数据!J$3,0),IF(AND($G1080="正式版",$H1080="中医诊所"),IFERROR(Y1080/同类汇总数据!J$4,0),IF(AND($G1080="正式版",$H1080="口腔诊所"),IFERROR(Y1080/同类汇总数据!J$5,0),IF(AND($G1080="检查版",$H1080="中西医诊所"),IFERROR(Y1080/同类汇总数据!J$6,0),IF(AND($G1080="检查版",$H1080="中医诊所"),IFERROR(Y1080/同类汇总数据!J$7,0),IF(AND($G1080="检查版",$H1080="口腔诊所"),IFERROR(Y1080/同类汇总数据!J$8,0),IF(AND($G1080="互联网版",$H1080="中西医诊所"),IFERROR(Y1080/同类汇总数据!J$9,0),IF(AND($G1080="互联网版",$H1080="中医诊所"),IFERROR(Y1080/同类汇总数据!J$10,0),IF(AND($G1080="互联网版",$H1080="口腔诊所"),IFERROR(Y1080/同类汇总数据!J$11,0))))))))))</f>
        <v>0.730382637675245</v>
      </c>
      <c r="AL1080" s="62" t="str">
        <f ca="1" t="shared" si="321"/>
        <v>-</v>
      </c>
      <c r="AM1080" s="62" t="str">
        <f t="shared" si="322"/>
        <v/>
      </c>
      <c r="AN1080" s="5" t="str">
        <f t="shared" si="323"/>
        <v/>
      </c>
      <c r="AO1080" s="63">
        <f t="shared" si="301"/>
        <v>46103.4278356481</v>
      </c>
      <c r="AP1080" s="5" t="str">
        <f t="shared" si="302"/>
        <v/>
      </c>
      <c r="AQ1080" s="60">
        <v>45722.7872845718</v>
      </c>
    </row>
    <row r="1081" ht="17" spans="1:43">
      <c r="A1081" s="5">
        <f t="shared" si="317"/>
        <v>1078</v>
      </c>
      <c r="B1081" s="55" t="str">
        <f t="shared" si="318"/>
        <v>交易波动较大</v>
      </c>
      <c r="C1081" s="2" t="str">
        <f t="shared" si="319"/>
        <v>本月交易额降超20%</v>
      </c>
      <c r="D1081" s="56" t="str">
        <f t="shared" si="320"/>
        <v>-</v>
      </c>
      <c r="E1081" s="84" t="s">
        <v>2873</v>
      </c>
      <c r="F1081" s="58">
        <v>45728.7538880556</v>
      </c>
      <c r="G1081" s="59" t="s">
        <v>38</v>
      </c>
      <c r="H1081" s="59" t="s">
        <v>63</v>
      </c>
      <c r="I1081" s="59" t="s">
        <v>40</v>
      </c>
      <c r="J1081" s="59" t="s">
        <v>78</v>
      </c>
      <c r="K1081" s="59" t="s">
        <v>2874</v>
      </c>
      <c r="L1081" s="59"/>
      <c r="M1081" s="60">
        <v>46103.4254976852</v>
      </c>
      <c r="N1081" s="60">
        <v>46103.4393163079</v>
      </c>
      <c r="O1081" s="60">
        <v>46103.4385849074</v>
      </c>
      <c r="P1081" s="60">
        <v>46100.4620293056</v>
      </c>
      <c r="Q1081" s="60">
        <v>46100.4631097569</v>
      </c>
      <c r="R1081" s="59">
        <v>258</v>
      </c>
      <c r="S1081" s="59">
        <v>2034.01</v>
      </c>
      <c r="T1081" s="59">
        <v>8513.01</v>
      </c>
      <c r="U1081" s="59">
        <v>7361.01</v>
      </c>
      <c r="V1081" s="59">
        <v>5</v>
      </c>
      <c r="W1081" s="59">
        <v>13</v>
      </c>
      <c r="X1081" s="59">
        <v>48</v>
      </c>
      <c r="Y1081" s="59">
        <v>42</v>
      </c>
      <c r="Z1081" s="59">
        <v>350.5242857143</v>
      </c>
      <c r="AA1081" s="59">
        <v>-0.2815224302</v>
      </c>
      <c r="AB1081" s="59">
        <v>-0.2239583333</v>
      </c>
      <c r="AC1081" s="59">
        <v>-0.4219616543</v>
      </c>
      <c r="AD1081" s="61">
        <f>IF(AND($G1081="正式版",$H1081="中西医诊所"),IFERROR(R1081/同类汇总数据!C$3,0),IF(AND($G1081="正式版",$H1081="中医诊所"),IFERROR(R1081/同类汇总数据!C$4,0),IF(AND($G1081="正式版",$H1081="口腔诊所"),IFERROR(R1081/同类汇总数据!C$5,0),IF(AND($G1081="检查版",$H1081="中西医诊所"),IFERROR(R1081/同类汇总数据!C$6,0),IF(AND($G1081="检查版",$H1081="中医诊所"),IFERROR(R1081/同类汇总数据!C$7,0),IF(AND($G1081="检查版",$H1081="口腔诊所"),IFERROR(R1081/同类汇总数据!C$8,0),IF(AND($G1081="互联网版",$H1081="中西医诊所"),IFERROR(R1081/同类汇总数据!C$9,0),IF(AND($G1081="互联网版",$H1081="中医诊所"),IFERROR(R1081/同类汇总数据!C$10,0),IF(AND($G1081="互联网版",$H1081="口腔诊所"),IFERROR(R1081/同类汇总数据!C$11,0))))))))))</f>
        <v>0.0258063380259111</v>
      </c>
      <c r="AE1081" s="61">
        <f>IF(AND($G1081="正式版",$H1081="中西医诊所"),IFERROR(S1081/同类汇总数据!D$3,0),IF(AND($G1081="正式版",$H1081="中医诊所"),IFERROR(S1081/同类汇总数据!D$4,0),IF(AND($G1081="正式版",$H1081="口腔诊所"),IFERROR(S1081/同类汇总数据!D$5,0),IF(AND($G1081="检查版",$H1081="中西医诊所"),IFERROR(S1081/同类汇总数据!D$6,0),IF(AND($G1081="检查版",$H1081="中医诊所"),IFERROR(S1081/同类汇总数据!D$7,0),IF(AND($G1081="检查版",$H1081="口腔诊所"),IFERROR(S1081/同类汇总数据!D$8,0),IF(AND($G1081="互联网版",$H1081="中西医诊所"),IFERROR(S1081/同类汇总数据!D$9,0),IF(AND($G1081="互联网版",$H1081="中医诊所"),IFERROR(S1081/同类汇总数据!D$10,0),IF(AND($G1081="互联网版",$H1081="口腔诊所"),IFERROR(S1081/同类汇总数据!D$11,0))))))))))</f>
        <v>0.0468333300883993</v>
      </c>
      <c r="AF1081" s="61">
        <f>IF(AND($G1081="正式版",$H1081="中西医诊所"),IFERROR(T1081/同类汇总数据!E$3,0),IF(AND($G1081="正式版",$H1081="中医诊所"),IFERROR(T1081/同类汇总数据!E$4,0),IF(AND($G1081="正式版",$H1081="口腔诊所"),IFERROR(T1081/同类汇总数据!E$5,0),IF(AND($G1081="检查版",$H1081="中西医诊所"),IFERROR(T1081/同类汇总数据!E$6,0),IF(AND($G1081="检查版",$H1081="中医诊所"),IFERROR(T1081/同类汇总数据!E$7,0),IF(AND($G1081="检查版",$H1081="口腔诊所"),IFERROR(T1081/同类汇总数据!E$8,0),IF(AND($G1081="互联网版",$H1081="中西医诊所"),IFERROR(T1081/同类汇总数据!E$9,0),IF(AND($G1081="互联网版",$H1081="中医诊所"),IFERROR(T1081/同类汇总数据!E$10,0),IF(AND($G1081="互联网版",$H1081="口腔诊所"),IFERROR(T1081/同类汇总数据!E$11,0))))))))))</f>
        <v>0.0767858152186731</v>
      </c>
      <c r="AG1081" s="61">
        <f>IF(AND($G1081="正式版",$H1081="中西医诊所"),IFERROR(U1081/同类汇总数据!F$3,0),IF(AND($G1081="正式版",$H1081="中医诊所"),IFERROR(U1081/同类汇总数据!F$4,0),IF(AND($G1081="正式版",$H1081="口腔诊所"),IFERROR(U1081/同类汇总数据!F$5,0),IF(AND($G1081="检查版",$H1081="中西医诊所"),IFERROR(U1081/同类汇总数据!F$6,0),IF(AND($G1081="检查版",$H1081="中医诊所"),IFERROR(U1081/同类汇总数据!F$7,0),IF(AND($G1081="检查版",$H1081="口腔诊所"),IFERROR(U1081/同类汇总数据!F$8,0),IF(AND($G1081="互联网版",$H1081="中西医诊所"),IFERROR(U1081/同类汇总数据!F$9,0),IF(AND($G1081="互联网版",$H1081="中医诊所"),IFERROR(U1081/同类汇总数据!F$10,0),IF(AND($G1081="互联网版",$H1081="口腔诊所"),IFERROR(U1081/同类汇总数据!F$11,0))))))))))</f>
        <v>0.0736852616880788</v>
      </c>
      <c r="AH1081" s="61">
        <f>IF(AND($G1081="正式版",$H1081="中西医诊所"),IFERROR(V1081/同类汇总数据!G$3,0),IF(AND($G1081="正式版",$H1081="中医诊所"),IFERROR(V1081/同类汇总数据!G$4,0),IF(AND($G1081="正式版",$H1081="口腔诊所"),IFERROR(V1081/同类汇总数据!G$5,0),IF(AND($G1081="检查版",$H1081="中西医诊所"),IFERROR(V1081/同类汇总数据!G$6,0),IF(AND($G1081="检查版",$H1081="中医诊所"),IFERROR(V1081/同类汇总数据!G$7,0),IF(AND($G1081="检查版",$H1081="口腔诊所"),IFERROR(V1081/同类汇总数据!G$8,0),IF(AND($G1081="互联网版",$H1081="中西医诊所"),IFERROR(V1081/同类汇总数据!G$9,0),IF(AND($G1081="互联网版",$H1081="中医诊所"),IFERROR(V1081/同类汇总数据!G$10,0),IF(AND($G1081="互联网版",$H1081="口腔诊所"),IFERROR(V1081/同类汇总数据!G$11,0))))))))))</f>
        <v>0.37157040516037</v>
      </c>
      <c r="AI1081" s="61">
        <f>IF(AND($G1081="正式版",$H1081="中西医诊所"),IFERROR(W1081/同类汇总数据!H$3,0),IF(AND($G1081="正式版",$H1081="中医诊所"),IFERROR(W1081/同类汇总数据!H$4,0),IF(AND($G1081="正式版",$H1081="口腔诊所"),IFERROR(W1081/同类汇总数据!H$5,0),IF(AND($G1081="检查版",$H1081="中西医诊所"),IFERROR(W1081/同类汇总数据!H$6,0),IF(AND($G1081="检查版",$H1081="中医诊所"),IFERROR(W1081/同类汇总数据!H$7,0),IF(AND($G1081="检查版",$H1081="口腔诊所"),IFERROR(W1081/同类汇总数据!H$8,0),IF(AND($G1081="互联网版",$H1081="中西医诊所"),IFERROR(W1081/同类汇总数据!H$9,0),IF(AND($G1081="互联网版",$H1081="中医诊所"),IFERROR(W1081/同类汇总数据!H$10,0),IF(AND($G1081="互联网版",$H1081="口腔诊所"),IFERROR(W1081/同类汇总数据!H$11,0))))))))))</f>
        <v>0.228928456335419</v>
      </c>
      <c r="AJ1081" s="61">
        <f>IF(AND($G1081="正式版",$H1081="中西医诊所"),IFERROR(X1081/同类汇总数据!I$3,0),IF(AND($G1081="正式版",$H1081="中医诊所"),IFERROR(X1081/同类汇总数据!I$4,0),IF(AND($G1081="正式版",$H1081="口腔诊所"),IFERROR(X1081/同类汇总数据!I$5,0),IF(AND($G1081="检查版",$H1081="中西医诊所"),IFERROR(X1081/同类汇总数据!I$6,0),IF(AND($G1081="检查版",$H1081="中医诊所"),IFERROR(X1081/同类汇总数据!I$7,0),IF(AND($G1081="检查版",$H1081="口腔诊所"),IFERROR(X1081/同类汇总数据!I$8,0),IF(AND($G1081="互联网版",$H1081="中西医诊所"),IFERROR(X1081/同类汇总数据!I$9,0),IF(AND($G1081="互联网版",$H1081="中医诊所"),IFERROR(X1081/同类汇总数据!I$10,0),IF(AND($G1081="互联网版",$H1081="口腔诊所"),IFERROR(X1081/同类汇总数据!I$11,0))))))))))</f>
        <v>0.325332194670652</v>
      </c>
      <c r="AK1081" s="61">
        <f>IF(AND($G1081="正式版",$H1081="中西医诊所"),IFERROR(Y1081/同类汇总数据!J$3,0),IF(AND($G1081="正式版",$H1081="中医诊所"),IFERROR(Y1081/同类汇总数据!J$4,0),IF(AND($G1081="正式版",$H1081="口腔诊所"),IFERROR(Y1081/同类汇总数据!J$5,0),IF(AND($G1081="检查版",$H1081="中西医诊所"),IFERROR(Y1081/同类汇总数据!J$6,0),IF(AND($G1081="检查版",$H1081="中医诊所"),IFERROR(Y1081/同类汇总数据!J$7,0),IF(AND($G1081="检查版",$H1081="口腔诊所"),IFERROR(Y1081/同类汇总数据!J$8,0),IF(AND($G1081="互联网版",$H1081="中西医诊所"),IFERROR(Y1081/同类汇总数据!J$9,0),IF(AND($G1081="互联网版",$H1081="中医诊所"),IFERROR(Y1081/同类汇总数据!J$10,0),IF(AND($G1081="互联网版",$H1081="口腔诊所"),IFERROR(Y1081/同类汇总数据!J$11,0))))))))))</f>
        <v>0.316248152395467</v>
      </c>
      <c r="AL1081" s="62" t="str">
        <f ca="1" t="shared" si="321"/>
        <v>-</v>
      </c>
      <c r="AM1081" s="62" t="str">
        <f t="shared" si="322"/>
        <v>低于同行20%</v>
      </c>
      <c r="AN1081" s="5" t="str">
        <f t="shared" si="323"/>
        <v>低于同行50%</v>
      </c>
      <c r="AO1081" s="63">
        <f t="shared" si="301"/>
        <v>46103.4393163079</v>
      </c>
      <c r="AP1081" s="5" t="str">
        <f t="shared" si="302"/>
        <v/>
      </c>
      <c r="AQ1081" s="60">
        <v>45726.4413320255</v>
      </c>
    </row>
    <row r="1082" ht="17" spans="1:43">
      <c r="A1082" s="66">
        <f t="shared" si="317"/>
        <v>1079</v>
      </c>
      <c r="B1082" s="67" t="str">
        <f t="shared" si="318"/>
        <v>交易波动较大</v>
      </c>
      <c r="C1082" s="1" t="str">
        <f t="shared" si="319"/>
        <v/>
      </c>
      <c r="D1082" s="68" t="str">
        <f t="shared" si="320"/>
        <v>-</v>
      </c>
      <c r="E1082" s="84" t="s">
        <v>2875</v>
      </c>
      <c r="F1082" s="58">
        <v>45729.7430428588</v>
      </c>
      <c r="G1082" s="59" t="s">
        <v>38</v>
      </c>
      <c r="H1082" s="59" t="s">
        <v>39</v>
      </c>
      <c r="I1082" s="59" t="s">
        <v>40</v>
      </c>
      <c r="J1082" s="59" t="s">
        <v>182</v>
      </c>
      <c r="K1082" s="59" t="s">
        <v>2876</v>
      </c>
      <c r="L1082" s="59" t="s">
        <v>1331</v>
      </c>
      <c r="M1082" s="60">
        <v>46102.3832407407</v>
      </c>
      <c r="N1082" s="60">
        <v>46102.4195010069</v>
      </c>
      <c r="O1082" s="60">
        <v>45914.4214331944</v>
      </c>
      <c r="P1082" s="60">
        <v>45989.6830165394</v>
      </c>
      <c r="Q1082" s="60">
        <v>46101.4481618634</v>
      </c>
      <c r="R1082" s="59">
        <v>3440</v>
      </c>
      <c r="S1082" s="59">
        <v>21000</v>
      </c>
      <c r="T1082" s="59">
        <v>80630</v>
      </c>
      <c r="U1082" s="59">
        <v>75150</v>
      </c>
      <c r="V1082" s="59">
        <v>4</v>
      </c>
      <c r="W1082" s="59">
        <v>27</v>
      </c>
      <c r="X1082" s="59">
        <v>66</v>
      </c>
      <c r="Y1082" s="59">
        <v>59</v>
      </c>
      <c r="Z1082" s="85" t="s">
        <v>2877</v>
      </c>
      <c r="AA1082" s="59">
        <v>-0.0335941095</v>
      </c>
      <c r="AB1082" s="59">
        <v>-0.4266490765</v>
      </c>
      <c r="AC1082" s="59">
        <v>0.9734444155</v>
      </c>
      <c r="AD1082" s="64">
        <f>IF(AND($G1082="正式版",$H1082="中西医诊所"),IFERROR(R1082/同类汇总数据!C$3,0),IF(AND($G1082="正式版",$H1082="中医诊所"),IFERROR(R1082/同类汇总数据!C$4,0),IF(AND($G1082="正式版",$H1082="口腔诊所"),IFERROR(R1082/同类汇总数据!C$5,0),IF(AND($G1082="检查版",$H1082="中西医诊所"),IFERROR(R1082/同类汇总数据!C$6,0),IF(AND($G1082="检查版",$H1082="中医诊所"),IFERROR(R1082/同类汇总数据!C$7,0),IF(AND($G1082="检查版",$H1082="口腔诊所"),IFERROR(R1082/同类汇总数据!C$8,0),IF(AND($G1082="互联网版",$H1082="中西医诊所"),IFERROR(R1082/同类汇总数据!C$9,0),IF(AND($G1082="互联网版",$H1082="中医诊所"),IFERROR(R1082/同类汇总数据!C$10,0),IF(AND($G1082="互联网版",$H1082="口腔诊所"),IFERROR(R1082/同类汇总数据!C$11,0))))))))))</f>
        <v>0.375884311242164</v>
      </c>
      <c r="AE1082" s="64">
        <f>IF(AND($G1082="正式版",$H1082="中西医诊所"),IFERROR(S1082/同类汇总数据!D$3,0),IF(AND($G1082="正式版",$H1082="中医诊所"),IFERROR(S1082/同类汇总数据!D$4,0),IF(AND($G1082="正式版",$H1082="口腔诊所"),IFERROR(S1082/同类汇总数据!D$5,0),IF(AND($G1082="检查版",$H1082="中西医诊所"),IFERROR(S1082/同类汇总数据!D$6,0),IF(AND($G1082="检查版",$H1082="中医诊所"),IFERROR(S1082/同类汇总数据!D$7,0),IF(AND($G1082="检查版",$H1082="口腔诊所"),IFERROR(S1082/同类汇总数据!D$8,0),IF(AND($G1082="互联网版",$H1082="中西医诊所"),IFERROR(S1082/同类汇总数据!D$9,0),IF(AND($G1082="互联网版",$H1082="中医诊所"),IFERROR(S1082/同类汇总数据!D$10,0),IF(AND($G1082="互联网版",$H1082="口腔诊所"),IFERROR(S1082/同类汇总数据!D$11,0))))))))))</f>
        <v>0.575599441487218</v>
      </c>
      <c r="AF1082" s="64">
        <f>IF(AND($G1082="正式版",$H1082="中西医诊所"),IFERROR(T1082/同类汇总数据!E$3,0),IF(AND($G1082="正式版",$H1082="中医诊所"),IFERROR(T1082/同类汇总数据!E$4,0),IF(AND($G1082="正式版",$H1082="口腔诊所"),IFERROR(T1082/同类汇总数据!E$5,0),IF(AND($G1082="检查版",$H1082="中西医诊所"),IFERROR(T1082/同类汇总数据!E$6,0),IF(AND($G1082="检查版",$H1082="中医诊所"),IFERROR(T1082/同类汇总数据!E$7,0),IF(AND($G1082="检查版",$H1082="口腔诊所"),IFERROR(T1082/同类汇总数据!E$8,0),IF(AND($G1082="互联网版",$H1082="中西医诊所"),IFERROR(T1082/同类汇总数据!E$9,0),IF(AND($G1082="互联网版",$H1082="中医诊所"),IFERROR(T1082/同类汇总数据!E$10,0),IF(AND($G1082="互联网版",$H1082="口腔诊所"),IFERROR(T1082/同类汇总数据!E$11,0))))))))))</f>
        <v>0.738936987905975</v>
      </c>
      <c r="AG1082" s="64">
        <f>IF(AND($G1082="正式版",$H1082="中西医诊所"),IFERROR(U1082/同类汇总数据!F$3,0),IF(AND($G1082="正式版",$H1082="中医诊所"),IFERROR(U1082/同类汇总数据!F$4,0),IF(AND($G1082="正式版",$H1082="口腔诊所"),IFERROR(U1082/同类汇总数据!F$5,0),IF(AND($G1082="检查版",$H1082="中西医诊所"),IFERROR(U1082/同类汇总数据!F$6,0),IF(AND($G1082="检查版",$H1082="中医诊所"),IFERROR(U1082/同类汇总数据!F$7,0),IF(AND($G1082="检查版",$H1082="口腔诊所"),IFERROR(U1082/同类汇总数据!F$8,0),IF(AND($G1082="互联网版",$H1082="中西医诊所"),IFERROR(U1082/同类汇总数据!F$9,0),IF(AND($G1082="互联网版",$H1082="中医诊所"),IFERROR(U1082/同类汇总数据!F$10,0),IF(AND($G1082="互联网版",$H1082="口腔诊所"),IFERROR(U1082/同类汇总数据!F$11,0))))))))))</f>
        <v>0.783439415361279</v>
      </c>
      <c r="AH1082" s="64">
        <f>IF(AND($G1082="正式版",$H1082="中西医诊所"),IFERROR(V1082/同类汇总数据!G$3,0),IF(AND($G1082="正式版",$H1082="中医诊所"),IFERROR(V1082/同类汇总数据!G$4,0),IF(AND($G1082="正式版",$H1082="口腔诊所"),IFERROR(V1082/同类汇总数据!G$5,0),IF(AND($G1082="检查版",$H1082="中西医诊所"),IFERROR(V1082/同类汇总数据!G$6,0),IF(AND($G1082="检查版",$H1082="中医诊所"),IFERROR(V1082/同类汇总数据!G$7,0),IF(AND($G1082="检查版",$H1082="口腔诊所"),IFERROR(V1082/同类汇总数据!G$8,0),IF(AND($G1082="互联网版",$H1082="中西医诊所"),IFERROR(V1082/同类汇总数据!G$9,0),IF(AND($G1082="互联网版",$H1082="中医诊所"),IFERROR(V1082/同类汇总数据!G$10,0),IF(AND($G1082="互联网版",$H1082="口腔诊所"),IFERROR(V1082/同类汇总数据!G$11,0))))))))))</f>
        <v>0.042193603238781</v>
      </c>
      <c r="AI1082" s="64">
        <f>IF(AND($G1082="正式版",$H1082="中西医诊所"),IFERROR(W1082/同类汇总数据!H$3,0),IF(AND($G1082="正式版",$H1082="中医诊所"),IFERROR(W1082/同类汇总数据!H$4,0),IF(AND($G1082="正式版",$H1082="口腔诊所"),IFERROR(W1082/同类汇总数据!H$5,0),IF(AND($G1082="检查版",$H1082="中西医诊所"),IFERROR(W1082/同类汇总数据!H$6,0),IF(AND($G1082="检查版",$H1082="中医诊所"),IFERROR(W1082/同类汇总数据!H$7,0),IF(AND($G1082="检查版",$H1082="口腔诊所"),IFERROR(W1082/同类汇总数据!H$8,0),IF(AND($G1082="互联网版",$H1082="中西医诊所"),IFERROR(W1082/同类汇总数据!H$9,0),IF(AND($G1082="互联网版",$H1082="中医诊所"),IFERROR(W1082/同类汇总数据!H$10,0),IF(AND($G1082="互联网版",$H1082="口腔诊所"),IFERROR(W1082/同类汇总数据!H$11,0))))))))))</f>
        <v>0.0738450632113741</v>
      </c>
      <c r="AJ1082" s="64">
        <f>IF(AND($G1082="正式版",$H1082="中西医诊所"),IFERROR(X1082/同类汇总数据!I$3,0),IF(AND($G1082="正式版",$H1082="中医诊所"),IFERROR(X1082/同类汇总数据!I$4,0),IF(AND($G1082="正式版",$H1082="口腔诊所"),IFERROR(X1082/同类汇总数据!I$5,0),IF(AND($G1082="检查版",$H1082="中西医诊所"),IFERROR(X1082/同类汇总数据!I$6,0),IF(AND($G1082="检查版",$H1082="中医诊所"),IFERROR(X1082/同类汇总数据!I$7,0),IF(AND($G1082="检查版",$H1082="口腔诊所"),IFERROR(X1082/同类汇总数据!I$8,0),IF(AND($G1082="互联网版",$H1082="中西医诊所"),IFERROR(X1082/同类汇总数据!I$9,0),IF(AND($G1082="互联网版",$H1082="中医诊所"),IFERROR(X1082/同类汇总数据!I$10,0),IF(AND($G1082="互联网版",$H1082="口腔诊所"),IFERROR(X1082/同类汇总数据!I$11,0))))))))))</f>
        <v>0.0583600868645681</v>
      </c>
      <c r="AK1082" s="64">
        <f>IF(AND($G1082="正式版",$H1082="中西医诊所"),IFERROR(Y1082/同类汇总数据!J$3,0),IF(AND($G1082="正式版",$H1082="中医诊所"),IFERROR(Y1082/同类汇总数据!J$4,0),IF(AND($G1082="正式版",$H1082="口腔诊所"),IFERROR(Y1082/同类汇总数据!J$5,0),IF(AND($G1082="检查版",$H1082="中西医诊所"),IFERROR(Y1082/同类汇总数据!J$6,0),IF(AND($G1082="检查版",$H1082="中医诊所"),IFERROR(Y1082/同类汇总数据!J$7,0),IF(AND($G1082="检查版",$H1082="口腔诊所"),IFERROR(Y1082/同类汇总数据!J$8,0),IF(AND($G1082="互联网版",$H1082="中西医诊所"),IFERROR(Y1082/同类汇总数据!J$9,0),IF(AND($G1082="互联网版",$H1082="中医诊所"),IFERROR(Y1082/同类汇总数据!J$10,0),IF(AND($G1082="互联网版",$H1082="口腔诊所"),IFERROR(Y1082/同类汇总数据!J$11,0))))))))))</f>
        <v>0.0589538744886001</v>
      </c>
      <c r="AL1082" s="65" t="str">
        <f ca="1" t="shared" si="321"/>
        <v>-</v>
      </c>
      <c r="AM1082" s="65" t="str">
        <f t="shared" si="322"/>
        <v/>
      </c>
      <c r="AN1082" s="66" t="str">
        <f t="shared" si="323"/>
        <v>低于同行20%</v>
      </c>
      <c r="AO1082" s="69">
        <f t="shared" si="301"/>
        <v>46102.4195010069</v>
      </c>
      <c r="AP1082" s="66" t="str">
        <f t="shared" si="302"/>
        <v/>
      </c>
      <c r="AQ1082" s="60">
        <v>45727.7935268287</v>
      </c>
    </row>
    <row r="1083" s="13" customFormat="1" ht="17" spans="1:43">
      <c r="A1083" s="5">
        <f t="shared" ref="A1083:A1092" si="324">ROW()-3</f>
        <v>1080</v>
      </c>
      <c r="B1083" s="55" t="str">
        <f t="shared" ref="B1083:B1101" si="325">IF(V1083=0,"无交易",IF(AND(Y1083&lt;=-0.2,Z1083&lt;=-0.2,AA1083&lt;=-0.2),"连续三月交易下滑",IF(AND(Y1083&gt;=0.2,Z1083&gt;=0.2,AA1083&gt;=0.2),"连续三月交易上升",IF(AND(Y1083&lt;0.2,Y1083&gt;-0.2,Z1083&lt;0.2,Z1083&gt;-0.2,AA1083&lt;0.2,AA1083&gt;-0.2),"交易平稳",IF(OR(ABS(Y1083-Z1083)&gt;=0.2,ABS(Z1083-AA1083)&gt;=0.2),"交易波动较大","-")))))</f>
        <v>无交易</v>
      </c>
      <c r="C1083" s="2" t="str">
        <f t="shared" ref="C1083:C1101" si="326">IF(AA1083&lt;=-0.5,"本月交易额降超50%",IF(AA1083&lt;=-0.2,"本月交易额降超20%",""))</f>
        <v/>
      </c>
      <c r="D1083" s="56" t="str">
        <f t="shared" ref="D1083:D1101" si="327">IF(DATEDIF(AO1083,$B$1,"d")&gt;30,"流失",IF(AND(DATEDIF(AO1083,$B$1,"d")&gt;7,DATEDIF(AO1083,$B$1,"d")&lt;=30),"可能流失",IF(AND(DATEDIF(AO1083,$B$1,"d")&lt;=7,DATEDIF(AO1083,$B$1,"d")&gt;3),"即将流失","-")))</f>
        <v>流失</v>
      </c>
      <c r="E1083" s="84" t="s">
        <v>2878</v>
      </c>
      <c r="F1083" s="58">
        <v>45729.7460123148</v>
      </c>
      <c r="G1083" s="59" t="s">
        <v>38</v>
      </c>
      <c r="H1083" s="59" t="s">
        <v>63</v>
      </c>
      <c r="I1083" s="59" t="s">
        <v>40</v>
      </c>
      <c r="J1083" s="59" t="s">
        <v>182</v>
      </c>
      <c r="K1083" s="59" t="s">
        <v>2879</v>
      </c>
      <c r="L1083" s="59"/>
      <c r="M1083" s="60">
        <v>46017.4623726852</v>
      </c>
      <c r="N1083" s="60">
        <v>45954.4794683912</v>
      </c>
      <c r="O1083" s="60">
        <v>45951.5432706134</v>
      </c>
      <c r="P1083" s="60">
        <v>45932.4879125231</v>
      </c>
      <c r="Q1083" s="60">
        <v>46013.5722449306</v>
      </c>
      <c r="R1083" s="59"/>
      <c r="S1083" s="59"/>
      <c r="T1083" s="59"/>
      <c r="U1083" s="59"/>
      <c r="V1083" s="59"/>
      <c r="W1083" s="59"/>
      <c r="X1083" s="59"/>
      <c r="Y1083" s="59"/>
      <c r="Z1083" s="59"/>
      <c r="AA1083" s="59"/>
      <c r="AB1083" s="59"/>
      <c r="AC1083" s="59"/>
      <c r="AD1083" s="61">
        <f>IF(AND($G1083="正式版",$H1083="中西医诊所"),IFERROR(R1083/同类汇总数据!C$3,0),IF(AND($G1083="正式版",$H1083="中医诊所"),IFERROR(R1083/同类汇总数据!C$4,0),IF(AND($G1083="正式版",$H1083="口腔诊所"),IFERROR(R1083/同类汇总数据!C$5,0),IF(AND($G1083="检查版",$H1083="中西医诊所"),IFERROR(R1083/同类汇总数据!C$6,0),IF(AND($G1083="检查版",$H1083="中医诊所"),IFERROR(R1083/同类汇总数据!C$7,0),IF(AND($G1083="检查版",$H1083="口腔诊所"),IFERROR(R1083/同类汇总数据!C$8,0),IF(AND($G1083="互联网版",$H1083="中西医诊所"),IFERROR(R1083/同类汇总数据!C$9,0),IF(AND($G1083="互联网版",$H1083="中医诊所"),IFERROR(R1083/同类汇总数据!C$10,0),IF(AND($G1083="互联网版",$H1083="口腔诊所"),IFERROR(R1083/同类汇总数据!C$11,0))))))))))</f>
        <v>0</v>
      </c>
      <c r="AE1083" s="61">
        <f>IF(AND($G1083="正式版",$H1083="中西医诊所"),IFERROR(S1083/同类汇总数据!D$3,0),IF(AND($G1083="正式版",$H1083="中医诊所"),IFERROR(S1083/同类汇总数据!D$4,0),IF(AND($G1083="正式版",$H1083="口腔诊所"),IFERROR(S1083/同类汇总数据!D$5,0),IF(AND($G1083="检查版",$H1083="中西医诊所"),IFERROR(S1083/同类汇总数据!D$6,0),IF(AND($G1083="检查版",$H1083="中医诊所"),IFERROR(S1083/同类汇总数据!D$7,0),IF(AND($G1083="检查版",$H1083="口腔诊所"),IFERROR(S1083/同类汇总数据!D$8,0),IF(AND($G1083="互联网版",$H1083="中西医诊所"),IFERROR(S1083/同类汇总数据!D$9,0),IF(AND($G1083="互联网版",$H1083="中医诊所"),IFERROR(S1083/同类汇总数据!D$10,0),IF(AND($G1083="互联网版",$H1083="口腔诊所"),IFERROR(S1083/同类汇总数据!D$11,0))))))))))</f>
        <v>0</v>
      </c>
      <c r="AF1083" s="61">
        <f>IF(AND($G1083="正式版",$H1083="中西医诊所"),IFERROR(T1083/同类汇总数据!E$3,0),IF(AND($G1083="正式版",$H1083="中医诊所"),IFERROR(T1083/同类汇总数据!E$4,0),IF(AND($G1083="正式版",$H1083="口腔诊所"),IFERROR(T1083/同类汇总数据!E$5,0),IF(AND($G1083="检查版",$H1083="中西医诊所"),IFERROR(T1083/同类汇总数据!E$6,0),IF(AND($G1083="检查版",$H1083="中医诊所"),IFERROR(T1083/同类汇总数据!E$7,0),IF(AND($G1083="检查版",$H1083="口腔诊所"),IFERROR(T1083/同类汇总数据!E$8,0),IF(AND($G1083="互联网版",$H1083="中西医诊所"),IFERROR(T1083/同类汇总数据!E$9,0),IF(AND($G1083="互联网版",$H1083="中医诊所"),IFERROR(T1083/同类汇总数据!E$10,0),IF(AND($G1083="互联网版",$H1083="口腔诊所"),IFERROR(T1083/同类汇总数据!E$11,0))))))))))</f>
        <v>0</v>
      </c>
      <c r="AG1083" s="61">
        <f>IF(AND($G1083="正式版",$H1083="中西医诊所"),IFERROR(U1083/同类汇总数据!F$3,0),IF(AND($G1083="正式版",$H1083="中医诊所"),IFERROR(U1083/同类汇总数据!F$4,0),IF(AND($G1083="正式版",$H1083="口腔诊所"),IFERROR(U1083/同类汇总数据!F$5,0),IF(AND($G1083="检查版",$H1083="中西医诊所"),IFERROR(U1083/同类汇总数据!F$6,0),IF(AND($G1083="检查版",$H1083="中医诊所"),IFERROR(U1083/同类汇总数据!F$7,0),IF(AND($G1083="检查版",$H1083="口腔诊所"),IFERROR(U1083/同类汇总数据!F$8,0),IF(AND($G1083="互联网版",$H1083="中西医诊所"),IFERROR(U1083/同类汇总数据!F$9,0),IF(AND($G1083="互联网版",$H1083="中医诊所"),IFERROR(U1083/同类汇总数据!F$10,0),IF(AND($G1083="互联网版",$H1083="口腔诊所"),IFERROR(U1083/同类汇总数据!F$11,0))))))))))</f>
        <v>0</v>
      </c>
      <c r="AH1083" s="61">
        <f>IF(AND($G1083="正式版",$H1083="中西医诊所"),IFERROR(V1083/同类汇总数据!G$3,0),IF(AND($G1083="正式版",$H1083="中医诊所"),IFERROR(V1083/同类汇总数据!G$4,0),IF(AND($G1083="正式版",$H1083="口腔诊所"),IFERROR(V1083/同类汇总数据!G$5,0),IF(AND($G1083="检查版",$H1083="中西医诊所"),IFERROR(V1083/同类汇总数据!G$6,0),IF(AND($G1083="检查版",$H1083="中医诊所"),IFERROR(V1083/同类汇总数据!G$7,0),IF(AND($G1083="检查版",$H1083="口腔诊所"),IFERROR(V1083/同类汇总数据!G$8,0),IF(AND($G1083="互联网版",$H1083="中西医诊所"),IFERROR(V1083/同类汇总数据!G$9,0),IF(AND($G1083="互联网版",$H1083="中医诊所"),IFERROR(V1083/同类汇总数据!G$10,0),IF(AND($G1083="互联网版",$H1083="口腔诊所"),IFERROR(V1083/同类汇总数据!G$11,0))))))))))</f>
        <v>0</v>
      </c>
      <c r="AI1083" s="61">
        <f>IF(AND($G1083="正式版",$H1083="中西医诊所"),IFERROR(W1083/同类汇总数据!H$3,0),IF(AND($G1083="正式版",$H1083="中医诊所"),IFERROR(W1083/同类汇总数据!H$4,0),IF(AND($G1083="正式版",$H1083="口腔诊所"),IFERROR(W1083/同类汇总数据!H$5,0),IF(AND($G1083="检查版",$H1083="中西医诊所"),IFERROR(W1083/同类汇总数据!H$6,0),IF(AND($G1083="检查版",$H1083="中医诊所"),IFERROR(W1083/同类汇总数据!H$7,0),IF(AND($G1083="检查版",$H1083="口腔诊所"),IFERROR(W1083/同类汇总数据!H$8,0),IF(AND($G1083="互联网版",$H1083="中西医诊所"),IFERROR(W1083/同类汇总数据!H$9,0),IF(AND($G1083="互联网版",$H1083="中医诊所"),IFERROR(W1083/同类汇总数据!H$10,0),IF(AND($G1083="互联网版",$H1083="口腔诊所"),IFERROR(W1083/同类汇总数据!H$11,0))))))))))</f>
        <v>0</v>
      </c>
      <c r="AJ1083" s="61">
        <f>IF(AND($G1083="正式版",$H1083="中西医诊所"),IFERROR(X1083/同类汇总数据!I$3,0),IF(AND($G1083="正式版",$H1083="中医诊所"),IFERROR(X1083/同类汇总数据!I$4,0),IF(AND($G1083="正式版",$H1083="口腔诊所"),IFERROR(X1083/同类汇总数据!I$5,0),IF(AND($G1083="检查版",$H1083="中西医诊所"),IFERROR(X1083/同类汇总数据!I$6,0),IF(AND($G1083="检查版",$H1083="中医诊所"),IFERROR(X1083/同类汇总数据!I$7,0),IF(AND($G1083="检查版",$H1083="口腔诊所"),IFERROR(X1083/同类汇总数据!I$8,0),IF(AND($G1083="互联网版",$H1083="中西医诊所"),IFERROR(X1083/同类汇总数据!I$9,0),IF(AND($G1083="互联网版",$H1083="中医诊所"),IFERROR(X1083/同类汇总数据!I$10,0),IF(AND($G1083="互联网版",$H1083="口腔诊所"),IFERROR(X1083/同类汇总数据!I$11,0))))))))))</f>
        <v>0</v>
      </c>
      <c r="AK1083" s="61">
        <f>IF(AND($G1083="正式版",$H1083="中西医诊所"),IFERROR(Y1083/同类汇总数据!J$3,0),IF(AND($G1083="正式版",$H1083="中医诊所"),IFERROR(Y1083/同类汇总数据!J$4,0),IF(AND($G1083="正式版",$H1083="口腔诊所"),IFERROR(Y1083/同类汇总数据!J$5,0),IF(AND($G1083="检查版",$H1083="中西医诊所"),IFERROR(Y1083/同类汇总数据!J$6,0),IF(AND($G1083="检查版",$H1083="中医诊所"),IFERROR(Y1083/同类汇总数据!J$7,0),IF(AND($G1083="检查版",$H1083="口腔诊所"),IFERROR(Y1083/同类汇总数据!J$8,0),IF(AND($G1083="互联网版",$H1083="中西医诊所"),IFERROR(Y1083/同类汇总数据!J$9,0),IF(AND($G1083="互联网版",$H1083="中医诊所"),IFERROR(Y1083/同类汇总数据!J$10,0),IF(AND($G1083="互联网版",$H1083="口腔诊所"),IFERROR(Y1083/同类汇总数据!J$11,0))))))))))</f>
        <v>0</v>
      </c>
      <c r="AL1083" s="62" t="str">
        <f ca="1" t="shared" ref="AL1083:AL1101" si="328">IF(YEAR(AO1083)&lt;YEAR(TODAY()),"今年内未操作",IF(DATEDIF(AO1083,$B$1,"d")&gt;90,"最近三月未操作",IF(DATEDIF(AO1083,$B$1,"d")&gt;30,"最近一月未操作",IF(DATEDIF(AO1083,$B$1,"d")&gt;7,"最近一周未操作","-"))))</f>
        <v>今年内未操作</v>
      </c>
      <c r="AM1083" s="62" t="str">
        <f t="shared" ref="AM1083:AM1101" si="329">IF(AE1083&lt;0.2,"低于同行20%",IF(AE1083&lt;0.5,"低于同行50%",IF(AE1083&gt;=2,"高于同行100%",IF(AE1083&gt;=1.5,"高于同行150%",IF(AE1083&gt;=1.2,"高于同行20%","")))))</f>
        <v>低于同行20%</v>
      </c>
      <c r="AN1083" s="5" t="str">
        <f t="shared" ref="AN1083:AN1101" si="330">IF(AI1083&lt;0.2,"低于同行20%",IF(AI1083&lt;0.5,"低于同行50%",IF(AI1083&gt;=2,"高于同行100%",IF(AI1083&gt;=1.5,"高于同行150%",IF(AI1083&gt;=1.2,"高于同行20%","")))))</f>
        <v>低于同行20%</v>
      </c>
      <c r="AO1083" s="63">
        <f t="shared" si="301"/>
        <v>46017.4623726852</v>
      </c>
      <c r="AP1083" s="5" t="str">
        <f t="shared" si="302"/>
        <v/>
      </c>
      <c r="AQ1083" s="60">
        <v>45727.7946604398</v>
      </c>
    </row>
    <row r="1084" ht="17" spans="1:43">
      <c r="A1084" s="70">
        <f t="shared" si="324"/>
        <v>1081</v>
      </c>
      <c r="B1084" s="71" t="str">
        <f t="shared" si="325"/>
        <v>连续三月交易上升</v>
      </c>
      <c r="C1084" s="4" t="str">
        <f t="shared" si="326"/>
        <v/>
      </c>
      <c r="D1084" s="72" t="str">
        <f t="shared" si="327"/>
        <v>-</v>
      </c>
      <c r="E1084" s="84" t="s">
        <v>2880</v>
      </c>
      <c r="F1084" s="58">
        <v>45730.4339561227</v>
      </c>
      <c r="G1084" s="59" t="s">
        <v>38</v>
      </c>
      <c r="H1084" s="59" t="s">
        <v>66</v>
      </c>
      <c r="I1084" s="59" t="s">
        <v>40</v>
      </c>
      <c r="J1084" s="59" t="s">
        <v>41</v>
      </c>
      <c r="K1084" s="59" t="s">
        <v>2881</v>
      </c>
      <c r="L1084" s="59" t="s">
        <v>2882</v>
      </c>
      <c r="M1084" s="60">
        <v>46104.3999537037</v>
      </c>
      <c r="N1084" s="60">
        <v>46103.5410347569</v>
      </c>
      <c r="O1084" s="60">
        <v>46103.5406034491</v>
      </c>
      <c r="P1084" s="60">
        <v>45922.7253478704</v>
      </c>
      <c r="Q1084" s="60"/>
      <c r="R1084" s="59">
        <v>22393</v>
      </c>
      <c r="S1084" s="59">
        <v>76167</v>
      </c>
      <c r="T1084" s="59">
        <v>211358</v>
      </c>
      <c r="U1084" s="59">
        <v>159656</v>
      </c>
      <c r="V1084" s="59">
        <v>61</v>
      </c>
      <c r="W1084" s="59">
        <v>216</v>
      </c>
      <c r="X1084" s="59">
        <v>600</v>
      </c>
      <c r="Y1084" s="59">
        <v>486</v>
      </c>
      <c r="Z1084" s="59">
        <v>853.7754010695</v>
      </c>
      <c r="AA1084" s="59">
        <v>0.7111181003</v>
      </c>
      <c r="AB1084" s="59">
        <v>-0.5091091555</v>
      </c>
      <c r="AC1084" s="59">
        <v>-0.0634082857</v>
      </c>
      <c r="AD1084" s="73">
        <f>IF(AND($G1084="正式版",$H1084="中西医诊所"),IFERROR(R1084/同类汇总数据!C$3,0),IF(AND($G1084="正式版",$H1084="中医诊所"),IFERROR(R1084/同类汇总数据!C$4,0),IF(AND($G1084="正式版",$H1084="口腔诊所"),IFERROR(R1084/同类汇总数据!C$5,0),IF(AND($G1084="检查版",$H1084="中西医诊所"),IFERROR(R1084/同类汇总数据!C$6,0),IF(AND($G1084="检查版",$H1084="中医诊所"),IFERROR(R1084/同类汇总数据!C$7,0),IF(AND($G1084="检查版",$H1084="口腔诊所"),IFERROR(R1084/同类汇总数据!C$8,0),IF(AND($G1084="互联网版",$H1084="中西医诊所"),IFERROR(R1084/同类汇总数据!C$9,0),IF(AND($G1084="互联网版",$H1084="中医诊所"),IFERROR(R1084/同类汇总数据!C$10,0),IF(AND($G1084="互联网版",$H1084="口腔诊所"),IFERROR(R1084/同类汇总数据!C$11,0))))))))))</f>
        <v>3.2234013890676</v>
      </c>
      <c r="AE1084" s="73">
        <f>IF(AND($G1084="正式版",$H1084="中西医诊所"),IFERROR(S1084/同类汇总数据!D$3,0),IF(AND($G1084="正式版",$H1084="中医诊所"),IFERROR(S1084/同类汇总数据!D$4,0),IF(AND($G1084="正式版",$H1084="口腔诊所"),IFERROR(S1084/同类汇总数据!D$5,0),IF(AND($G1084="检查版",$H1084="中西医诊所"),IFERROR(S1084/同类汇总数据!D$6,0),IF(AND($G1084="检查版",$H1084="中医诊所"),IFERROR(S1084/同类汇总数据!D$7,0),IF(AND($G1084="检查版",$H1084="口腔诊所"),IFERROR(S1084/同类汇总数据!D$8,0),IF(AND($G1084="互联网版",$H1084="中西医诊所"),IFERROR(S1084/同类汇总数据!D$9,0),IF(AND($G1084="互联网版",$H1084="中医诊所"),IFERROR(S1084/同类汇总数据!D$10,0),IF(AND($G1084="互联网版",$H1084="口腔诊所"),IFERROR(S1084/同类汇总数据!D$11,0))))))))))</f>
        <v>2.82578695965114</v>
      </c>
      <c r="AF1084" s="73">
        <f>IF(AND($G1084="正式版",$H1084="中西医诊所"),IFERROR(T1084/同类汇总数据!E$3,0),IF(AND($G1084="正式版",$H1084="中医诊所"),IFERROR(T1084/同类汇总数据!E$4,0),IF(AND($G1084="正式版",$H1084="口腔诊所"),IFERROR(T1084/同类汇总数据!E$5,0),IF(AND($G1084="检查版",$H1084="中西医诊所"),IFERROR(T1084/同类汇总数据!E$6,0),IF(AND($G1084="检查版",$H1084="中医诊所"),IFERROR(T1084/同类汇总数据!E$7,0),IF(AND($G1084="检查版",$H1084="口腔诊所"),IFERROR(T1084/同类汇总数据!E$8,0),IF(AND($G1084="互联网版",$H1084="中西医诊所"),IFERROR(T1084/同类汇总数据!E$9,0),IF(AND($G1084="互联网版",$H1084="中医诊所"),IFERROR(T1084/同类汇总数据!E$10,0),IF(AND($G1084="互联网版",$H1084="口腔诊所"),IFERROR(T1084/同类汇总数据!E$11,0))))))))))</f>
        <v>2.71582198208296</v>
      </c>
      <c r="AG1084" s="73">
        <f>IF(AND($G1084="正式版",$H1084="中西医诊所"),IFERROR(U1084/同类汇总数据!F$3,0),IF(AND($G1084="正式版",$H1084="中医诊所"),IFERROR(U1084/同类汇总数据!F$4,0),IF(AND($G1084="正式版",$H1084="口腔诊所"),IFERROR(U1084/同类汇总数据!F$5,0),IF(AND($G1084="检查版",$H1084="中西医诊所"),IFERROR(U1084/同类汇总数据!F$6,0),IF(AND($G1084="检查版",$H1084="中医诊所"),IFERROR(U1084/同类汇总数据!F$7,0),IF(AND($G1084="检查版",$H1084="口腔诊所"),IFERROR(U1084/同类汇总数据!F$8,0),IF(AND($G1084="互联网版",$H1084="中西医诊所"),IFERROR(U1084/同类汇总数据!F$9,0),IF(AND($G1084="互联网版",$H1084="中医诊所"),IFERROR(U1084/同类汇总数据!F$10,0),IF(AND($G1084="互联网版",$H1084="口腔诊所"),IFERROR(U1084/同类汇总数据!F$11,0))))))))))</f>
        <v>2.39052437564081</v>
      </c>
      <c r="AH1084" s="73">
        <f>IF(AND($G1084="正式版",$H1084="中西医诊所"),IFERROR(V1084/同类汇总数据!G$3,0),IF(AND($G1084="正式版",$H1084="中医诊所"),IFERROR(V1084/同类汇总数据!G$4,0),IF(AND($G1084="正式版",$H1084="口腔诊所"),IFERROR(V1084/同类汇总数据!G$5,0),IF(AND($G1084="检查版",$H1084="中西医诊所"),IFERROR(V1084/同类汇总数据!G$6,0),IF(AND($G1084="检查版",$H1084="中医诊所"),IFERROR(V1084/同类汇总数据!G$7,0),IF(AND($G1084="检查版",$H1084="口腔诊所"),IFERROR(V1084/同类汇总数据!G$8,0),IF(AND($G1084="互联网版",$H1084="中西医诊所"),IFERROR(V1084/同类汇总数据!G$9,0),IF(AND($G1084="互联网版",$H1084="中医诊所"),IFERROR(V1084/同类汇总数据!G$10,0),IF(AND($G1084="互联网版",$H1084="口腔诊所"),IFERROR(V1084/同类汇总数据!G$11,0))))))))))</f>
        <v>1.37794875385995</v>
      </c>
      <c r="AI1084" s="73">
        <f>IF(AND($G1084="正式版",$H1084="中西医诊所"),IFERROR(W1084/同类汇总数据!H$3,0),IF(AND($G1084="正式版",$H1084="中医诊所"),IFERROR(W1084/同类汇总数据!H$4,0),IF(AND($G1084="正式版",$H1084="口腔诊所"),IFERROR(W1084/同类汇总数据!H$5,0),IF(AND($G1084="检查版",$H1084="中西医诊所"),IFERROR(W1084/同类汇总数据!H$6,0),IF(AND($G1084="检查版",$H1084="中医诊所"),IFERROR(W1084/同类汇总数据!H$7,0),IF(AND($G1084="检查版",$H1084="口腔诊所"),IFERROR(W1084/同类汇总数据!H$8,0),IF(AND($G1084="互联网版",$H1084="中西医诊所"),IFERROR(W1084/同类汇总数据!H$9,0),IF(AND($G1084="互联网版",$H1084="中医诊所"),IFERROR(W1084/同类汇总数据!H$10,0),IF(AND($G1084="互联网版",$H1084="口腔诊所"),IFERROR(W1084/同类汇总数据!H$11,0))))))))))</f>
        <v>1.22753288054798</v>
      </c>
      <c r="AJ1084" s="73">
        <f>IF(AND($G1084="正式版",$H1084="中西医诊所"),IFERROR(X1084/同类汇总数据!I$3,0),IF(AND($G1084="正式版",$H1084="中医诊所"),IFERROR(X1084/同类汇总数据!I$4,0),IF(AND($G1084="正式版",$H1084="口腔诊所"),IFERROR(X1084/同类汇总数据!I$5,0),IF(AND($G1084="检查版",$H1084="中西医诊所"),IFERROR(X1084/同类汇总数据!I$6,0),IF(AND($G1084="检查版",$H1084="中医诊所"),IFERROR(X1084/同类汇总数据!I$7,0),IF(AND($G1084="检查版",$H1084="口腔诊所"),IFERROR(X1084/同类汇总数据!I$8,0),IF(AND($G1084="互联网版",$H1084="中西医诊所"),IFERROR(X1084/同类汇总数据!I$9,0),IF(AND($G1084="互联网版",$H1084="中医诊所"),IFERROR(X1084/同类汇总数据!I$10,0),IF(AND($G1084="互联网版",$H1084="口腔诊所"),IFERROR(X1084/同类汇总数据!I$11,0))))))))))</f>
        <v>1.16213530741384</v>
      </c>
      <c r="AK1084" s="73">
        <f>IF(AND($G1084="正式版",$H1084="中西医诊所"),IFERROR(Y1084/同类汇总数据!J$3,0),IF(AND($G1084="正式版",$H1084="中医诊所"),IFERROR(Y1084/同类汇总数据!J$4,0),IF(AND($G1084="正式版",$H1084="口腔诊所"),IFERROR(Y1084/同类汇总数据!J$5,0),IF(AND($G1084="检查版",$H1084="中西医诊所"),IFERROR(Y1084/同类汇总数据!J$6,0),IF(AND($G1084="检查版",$H1084="中医诊所"),IFERROR(Y1084/同类汇总数据!J$7,0),IF(AND($G1084="检查版",$H1084="口腔诊所"),IFERROR(Y1084/同类汇总数据!J$8,0),IF(AND($G1084="互联网版",$H1084="中西医诊所"),IFERROR(Y1084/同类汇总数据!J$9,0),IF(AND($G1084="互联网版",$H1084="中医诊所"),IFERROR(Y1084/同类汇总数据!J$10,0),IF(AND($G1084="互联网版",$H1084="口腔诊所"),IFERROR(Y1084/同类汇总数据!J$11,0))))))))))</f>
        <v>1.06634790324407</v>
      </c>
      <c r="AL1084" s="74" t="str">
        <f ca="1" t="shared" si="328"/>
        <v>-</v>
      </c>
      <c r="AM1084" s="74" t="str">
        <f t="shared" si="329"/>
        <v>高于同行100%</v>
      </c>
      <c r="AN1084" s="75" t="str">
        <f t="shared" si="330"/>
        <v>高于同行20%</v>
      </c>
      <c r="AO1084" s="76">
        <f t="shared" si="301"/>
        <v>46104.3999537037</v>
      </c>
      <c r="AP1084" s="70" t="str">
        <f t="shared" si="302"/>
        <v/>
      </c>
      <c r="AQ1084" s="60">
        <v>45728.7418990509</v>
      </c>
    </row>
    <row r="1085" ht="17" spans="1:43">
      <c r="A1085" s="5">
        <f t="shared" si="324"/>
        <v>1082</v>
      </c>
      <c r="B1085" s="55" t="str">
        <f t="shared" si="325"/>
        <v>交易波动较大</v>
      </c>
      <c r="C1085" s="2" t="str">
        <f t="shared" si="326"/>
        <v/>
      </c>
      <c r="D1085" s="56" t="str">
        <f t="shared" si="327"/>
        <v>-</v>
      </c>
      <c r="E1085" s="84" t="s">
        <v>2883</v>
      </c>
      <c r="F1085" s="58">
        <v>45732.7511122222</v>
      </c>
      <c r="G1085" s="59" t="s">
        <v>38</v>
      </c>
      <c r="H1085" s="59" t="s">
        <v>39</v>
      </c>
      <c r="I1085" s="59" t="s">
        <v>40</v>
      </c>
      <c r="J1085" s="59" t="s">
        <v>117</v>
      </c>
      <c r="K1085" s="59" t="s">
        <v>2884</v>
      </c>
      <c r="L1085" s="59"/>
      <c r="M1085" s="60">
        <v>46104.3419097222</v>
      </c>
      <c r="N1085" s="60">
        <v>46104.3548191088</v>
      </c>
      <c r="O1085" s="60">
        <v>46103.848040544</v>
      </c>
      <c r="P1085" s="60">
        <v>46100.4456521412</v>
      </c>
      <c r="Q1085" s="60">
        <v>46104.3548317361</v>
      </c>
      <c r="R1085" s="59">
        <v>4538.67</v>
      </c>
      <c r="S1085" s="59">
        <v>19085.38</v>
      </c>
      <c r="T1085" s="59">
        <v>61649.19</v>
      </c>
      <c r="U1085" s="59">
        <v>54395.32</v>
      </c>
      <c r="V1085" s="59">
        <v>138</v>
      </c>
      <c r="W1085" s="59">
        <v>526</v>
      </c>
      <c r="X1085" s="59">
        <v>1779</v>
      </c>
      <c r="Y1085" s="59">
        <v>1555</v>
      </c>
      <c r="Z1085" s="59">
        <v>174.343974359</v>
      </c>
      <c r="AA1085" s="59">
        <v>-0.0516237359</v>
      </c>
      <c r="AB1085" s="59">
        <v>-0.10317814</v>
      </c>
      <c r="AC1085" s="59">
        <v>-0.1339071123</v>
      </c>
      <c r="AD1085" s="64">
        <f>IF(AND($G1085="正式版",$H1085="中西医诊所"),IFERROR(R1085/同类汇总数据!C$3,0),IF(AND($G1085="正式版",$H1085="中医诊所"),IFERROR(R1085/同类汇总数据!C$4,0),IF(AND($G1085="正式版",$H1085="口腔诊所"),IFERROR(R1085/同类汇总数据!C$5,0),IF(AND($G1085="检查版",$H1085="中西医诊所"),IFERROR(R1085/同类汇总数据!C$6,0),IF(AND($G1085="检查版",$H1085="中医诊所"),IFERROR(R1085/同类汇总数据!C$7,0),IF(AND($G1085="检查版",$H1085="口腔诊所"),IFERROR(R1085/同类汇总数据!C$8,0),IF(AND($G1085="互联网版",$H1085="中西医诊所"),IFERROR(R1085/同类汇总数据!C$9,0),IF(AND($G1085="互联网版",$H1085="中医诊所"),IFERROR(R1085/同类汇总数据!C$10,0),IF(AND($G1085="互联网版",$H1085="口腔诊所"),IFERROR(R1085/同类汇总数据!C$11,0))))))))))</f>
        <v>0.495934548519033</v>
      </c>
      <c r="AE1085" s="64">
        <f>IF(AND($G1085="正式版",$H1085="中西医诊所"),IFERROR(S1085/同类汇总数据!D$3,0),IF(AND($G1085="正式版",$H1085="中医诊所"),IFERROR(S1085/同类汇总数据!D$4,0),IF(AND($G1085="正式版",$H1085="口腔诊所"),IFERROR(S1085/同类汇总数据!D$5,0),IF(AND($G1085="检查版",$H1085="中西医诊所"),IFERROR(S1085/同类汇总数据!D$6,0),IF(AND($G1085="检查版",$H1085="中医诊所"),IFERROR(S1085/同类汇总数据!D$7,0),IF(AND($G1085="检查版",$H1085="口腔诊所"),IFERROR(S1085/同类汇总数据!D$8,0),IF(AND($G1085="互联网版",$H1085="中西医诊所"),IFERROR(S1085/同类汇总数据!D$9,0),IF(AND($G1085="互联网版",$H1085="中医诊所"),IFERROR(S1085/同类汇总数据!D$10,0),IF(AND($G1085="互联网版",$H1085="口腔诊所"),IFERROR(S1085/同类汇总数据!D$11,0))))))))))</f>
        <v>0.523120669931967</v>
      </c>
      <c r="AF1085" s="64">
        <f>IF(AND($G1085="正式版",$H1085="中西医诊所"),IFERROR(T1085/同类汇总数据!E$3,0),IF(AND($G1085="正式版",$H1085="中医诊所"),IFERROR(T1085/同类汇总数据!E$4,0),IF(AND($G1085="正式版",$H1085="口腔诊所"),IFERROR(T1085/同类汇总数据!E$5,0),IF(AND($G1085="检查版",$H1085="中西医诊所"),IFERROR(T1085/同类汇总数据!E$6,0),IF(AND($G1085="检查版",$H1085="中医诊所"),IFERROR(T1085/同类汇总数据!E$7,0),IF(AND($G1085="检查版",$H1085="口腔诊所"),IFERROR(T1085/同类汇总数据!E$8,0),IF(AND($G1085="互联网版",$H1085="中西医诊所"),IFERROR(T1085/同类汇总数据!E$9,0),IF(AND($G1085="互联网版",$H1085="中医诊所"),IFERROR(T1085/同类汇总数据!E$10,0),IF(AND($G1085="互联网版",$H1085="口腔诊所"),IFERROR(T1085/同类汇总数据!E$11,0))))))))))</f>
        <v>0.564986565365784</v>
      </c>
      <c r="AG1085" s="64">
        <f>IF(AND($G1085="正式版",$H1085="中西医诊所"),IFERROR(U1085/同类汇总数据!F$3,0),IF(AND($G1085="正式版",$H1085="中医诊所"),IFERROR(U1085/同类汇总数据!F$4,0),IF(AND($G1085="正式版",$H1085="口腔诊所"),IFERROR(U1085/同类汇总数据!F$5,0),IF(AND($G1085="检查版",$H1085="中西医诊所"),IFERROR(U1085/同类汇总数据!F$6,0),IF(AND($G1085="检查版",$H1085="中医诊所"),IFERROR(U1085/同类汇总数据!F$7,0),IF(AND($G1085="检查版",$H1085="口腔诊所"),IFERROR(U1085/同类汇总数据!F$8,0),IF(AND($G1085="互联网版",$H1085="中西医诊所"),IFERROR(U1085/同类汇总数据!F$9,0),IF(AND($G1085="互联网版",$H1085="中医诊所"),IFERROR(U1085/同类汇总数据!F$10,0),IF(AND($G1085="互联网版",$H1085="口腔诊所"),IFERROR(U1085/同类汇总数据!F$11,0))))))))))</f>
        <v>0.567071692603988</v>
      </c>
      <c r="AH1085" s="64">
        <f>IF(AND($G1085="正式版",$H1085="中西医诊所"),IFERROR(V1085/同类汇总数据!G$3,0),IF(AND($G1085="正式版",$H1085="中医诊所"),IFERROR(V1085/同类汇总数据!G$4,0),IF(AND($G1085="正式版",$H1085="口腔诊所"),IFERROR(V1085/同类汇总数据!G$5,0),IF(AND($G1085="检查版",$H1085="中西医诊所"),IFERROR(V1085/同类汇总数据!G$6,0),IF(AND($G1085="检查版",$H1085="中医诊所"),IFERROR(V1085/同类汇总数据!G$7,0),IF(AND($G1085="检查版",$H1085="口腔诊所"),IFERROR(V1085/同类汇总数据!G$8,0),IF(AND($G1085="互联网版",$H1085="中西医诊所"),IFERROR(V1085/同类汇总数据!G$9,0),IF(AND($G1085="互联网版",$H1085="中医诊所"),IFERROR(V1085/同类汇总数据!G$10,0),IF(AND($G1085="互联网版",$H1085="口腔诊所"),IFERROR(V1085/同类汇总数据!G$11,0))))))))))</f>
        <v>1.45567931173794</v>
      </c>
      <c r="AI1085" s="64">
        <f>IF(AND($G1085="正式版",$H1085="中西医诊所"),IFERROR(W1085/同类汇总数据!H$3,0),IF(AND($G1085="正式版",$H1085="中医诊所"),IFERROR(W1085/同类汇总数据!H$4,0),IF(AND($G1085="正式版",$H1085="口腔诊所"),IFERROR(W1085/同类汇总数据!H$5,0),IF(AND($G1085="检查版",$H1085="中西医诊所"),IFERROR(W1085/同类汇总数据!H$6,0),IF(AND($G1085="检查版",$H1085="中医诊所"),IFERROR(W1085/同类汇总数据!H$7,0),IF(AND($G1085="检查版",$H1085="口腔诊所"),IFERROR(W1085/同类汇总数据!H$8,0),IF(AND($G1085="互联网版",$H1085="中西医诊所"),IFERROR(W1085/同类汇总数据!H$9,0),IF(AND($G1085="互联网版",$H1085="中医诊所"),IFERROR(W1085/同类汇总数据!H$10,0),IF(AND($G1085="互联网版",$H1085="口腔诊所"),IFERROR(W1085/同类汇总数据!H$11,0))))))))))</f>
        <v>1.43861123145121</v>
      </c>
      <c r="AJ1085" s="64">
        <f>IF(AND($G1085="正式版",$H1085="中西医诊所"),IFERROR(X1085/同类汇总数据!I$3,0),IF(AND($G1085="正式版",$H1085="中医诊所"),IFERROR(X1085/同类汇总数据!I$4,0),IF(AND($G1085="正式版",$H1085="口腔诊所"),IFERROR(X1085/同类汇总数据!I$5,0),IF(AND($G1085="检查版",$H1085="中西医诊所"),IFERROR(X1085/同类汇总数据!I$6,0),IF(AND($G1085="检查版",$H1085="中医诊所"),IFERROR(X1085/同类汇总数据!I$7,0),IF(AND($G1085="检查版",$H1085="口腔诊所"),IFERROR(X1085/同类汇总数据!I$8,0),IF(AND($G1085="互联网版",$H1085="中西医诊所"),IFERROR(X1085/同类汇总数据!I$9,0),IF(AND($G1085="互联网版",$H1085="中医诊所"),IFERROR(X1085/同类汇总数据!I$10,0),IF(AND($G1085="互联网版",$H1085="口腔诊所"),IFERROR(X1085/同类汇总数据!I$11,0))))))))))</f>
        <v>1.57306961412222</v>
      </c>
      <c r="AK1085" s="64">
        <f>IF(AND($G1085="正式版",$H1085="中西医诊所"),IFERROR(Y1085/同类汇总数据!J$3,0),IF(AND($G1085="正式版",$H1085="中医诊所"),IFERROR(Y1085/同类汇总数据!J$4,0),IF(AND($G1085="正式版",$H1085="口腔诊所"),IFERROR(Y1085/同类汇总数据!J$5,0),IF(AND($G1085="检查版",$H1085="中西医诊所"),IFERROR(Y1085/同类汇总数据!J$6,0),IF(AND($G1085="检查版",$H1085="中医诊所"),IFERROR(Y1085/同类汇总数据!J$7,0),IF(AND($G1085="检查版",$H1085="口腔诊所"),IFERROR(Y1085/同类汇总数据!J$8,0),IF(AND($G1085="互联网版",$H1085="中西医诊所"),IFERROR(Y1085/同类汇总数据!J$9,0),IF(AND($G1085="互联网版",$H1085="中医诊所"),IFERROR(Y1085/同类汇总数据!J$10,0),IF(AND($G1085="互联网版",$H1085="口腔诊所"),IFERROR(Y1085/同类汇总数据!J$11,0))))))))))</f>
        <v>1.5537843191487</v>
      </c>
      <c r="AL1085" s="65" t="str">
        <f ca="1" t="shared" si="328"/>
        <v>-</v>
      </c>
      <c r="AM1085" s="65" t="str">
        <f t="shared" si="329"/>
        <v/>
      </c>
      <c r="AN1085" s="66" t="str">
        <f t="shared" si="330"/>
        <v>高于同行20%</v>
      </c>
      <c r="AO1085" s="63">
        <f t="shared" si="301"/>
        <v>46104.3548317361</v>
      </c>
      <c r="AP1085" s="5" t="str">
        <f t="shared" si="302"/>
        <v/>
      </c>
      <c r="AQ1085" s="60">
        <v>45728.7498727431</v>
      </c>
    </row>
    <row r="1086" ht="17" spans="1:43">
      <c r="A1086" s="5">
        <f t="shared" si="324"/>
        <v>1083</v>
      </c>
      <c r="B1086" s="55" t="str">
        <f t="shared" si="325"/>
        <v>交易波动较大</v>
      </c>
      <c r="C1086" s="2" t="str">
        <f t="shared" si="326"/>
        <v/>
      </c>
      <c r="D1086" s="56" t="str">
        <f t="shared" si="327"/>
        <v>-</v>
      </c>
      <c r="E1086" s="84" t="s">
        <v>2885</v>
      </c>
      <c r="F1086" s="58">
        <v>45733.5737352199</v>
      </c>
      <c r="G1086" s="59" t="s">
        <v>38</v>
      </c>
      <c r="H1086" s="59" t="s">
        <v>39</v>
      </c>
      <c r="I1086" s="59" t="s">
        <v>40</v>
      </c>
      <c r="J1086" s="59" t="s">
        <v>374</v>
      </c>
      <c r="K1086" s="59" t="s">
        <v>2886</v>
      </c>
      <c r="L1086" s="59" t="s">
        <v>2887</v>
      </c>
      <c r="M1086" s="60">
        <v>46104.333587963</v>
      </c>
      <c r="N1086" s="60">
        <v>46104.3590975926</v>
      </c>
      <c r="O1086" s="60">
        <v>46104.3584994213</v>
      </c>
      <c r="P1086" s="60">
        <v>46086.5081318056</v>
      </c>
      <c r="Q1086" s="60">
        <v>46104.3591213194</v>
      </c>
      <c r="R1086" s="59">
        <v>3135</v>
      </c>
      <c r="S1086" s="59">
        <v>16974.85</v>
      </c>
      <c r="T1086" s="59">
        <v>57758.71</v>
      </c>
      <c r="U1086" s="59">
        <v>52057.11</v>
      </c>
      <c r="V1086" s="59">
        <v>51</v>
      </c>
      <c r="W1086" s="59">
        <v>260</v>
      </c>
      <c r="X1086" s="59">
        <v>947</v>
      </c>
      <c r="Y1086" s="59">
        <v>851</v>
      </c>
      <c r="Z1086" s="59">
        <v>108.4523125</v>
      </c>
      <c r="AA1086" s="59">
        <v>-0.1713691982</v>
      </c>
      <c r="AB1086" s="59">
        <v>0.0092115453</v>
      </c>
      <c r="AC1086" s="59">
        <v>-0.0855149757</v>
      </c>
      <c r="AD1086" s="64">
        <f>IF(AND($G1086="正式版",$H1086="中西医诊所"),IFERROR(R1086/同类汇总数据!C$3,0),IF(AND($G1086="正式版",$H1086="中医诊所"),IFERROR(R1086/同类汇总数据!C$4,0),IF(AND($G1086="正式版",$H1086="口腔诊所"),IFERROR(R1086/同类汇总数据!C$5,0),IF(AND($G1086="检查版",$H1086="中西医诊所"),IFERROR(R1086/同类汇总数据!C$6,0),IF(AND($G1086="检查版",$H1086="中医诊所"),IFERROR(R1086/同类汇总数据!C$7,0),IF(AND($G1086="检查版",$H1086="口腔诊所"),IFERROR(R1086/同类汇总数据!C$8,0),IF(AND($G1086="互联网版",$H1086="中西医诊所"),IFERROR(R1086/同类汇总数据!C$9,0),IF(AND($G1086="互联网版",$H1086="中医诊所"),IFERROR(R1086/同类汇总数据!C$10,0),IF(AND($G1086="互联网版",$H1086="口腔诊所"),IFERROR(R1086/同类汇总数据!C$11,0))))))))))</f>
        <v>0.342557359227961</v>
      </c>
      <c r="AE1086" s="64">
        <f>IF(AND($G1086="正式版",$H1086="中西医诊所"),IFERROR(S1086/同类汇总数据!D$3,0),IF(AND($G1086="正式版",$H1086="中医诊所"),IFERROR(S1086/同类汇总数据!D$4,0),IF(AND($G1086="正式版",$H1086="口腔诊所"),IFERROR(S1086/同类汇总数据!D$5,0),IF(AND($G1086="检查版",$H1086="中西医诊所"),IFERROR(S1086/同类汇总数据!D$6,0),IF(AND($G1086="检查版",$H1086="中医诊所"),IFERROR(S1086/同类汇总数据!D$7,0),IF(AND($G1086="检查版",$H1086="口腔诊所"),IFERROR(S1086/同类汇总数据!D$8,0),IF(AND($G1086="互联网版",$H1086="中西医诊所"),IFERROR(S1086/同类汇总数据!D$9,0),IF(AND($G1086="互联网版",$H1086="中医诊所"),IFERROR(S1086/同类汇总数据!D$10,0),IF(AND($G1086="互联网版",$H1086="口腔诊所"),IFERROR(S1086/同类汇总数据!D$11,0))))))))))</f>
        <v>0.465272103777585</v>
      </c>
      <c r="AF1086" s="64">
        <f>IF(AND($G1086="正式版",$H1086="中西医诊所"),IFERROR(T1086/同类汇总数据!E$3,0),IF(AND($G1086="正式版",$H1086="中医诊所"),IFERROR(T1086/同类汇总数据!E$4,0),IF(AND($G1086="正式版",$H1086="口腔诊所"),IFERROR(T1086/同类汇总数据!E$5,0),IF(AND($G1086="检查版",$H1086="中西医诊所"),IFERROR(T1086/同类汇总数据!E$6,0),IF(AND($G1086="检查版",$H1086="中医诊所"),IFERROR(T1086/同类汇总数据!E$7,0),IF(AND($G1086="检查版",$H1086="口腔诊所"),IFERROR(T1086/同类汇总数据!E$8,0),IF(AND($G1086="互联网版",$H1086="中西医诊所"),IFERROR(T1086/同类汇总数据!E$9,0),IF(AND($G1086="互联网版",$H1086="中医诊所"),IFERROR(T1086/同类汇总数据!E$10,0),IF(AND($G1086="互联网版",$H1086="口腔诊所"),IFERROR(T1086/同类汇总数据!E$11,0))))))))))</f>
        <v>0.52933209962464</v>
      </c>
      <c r="AG1086" s="64">
        <f>IF(AND($G1086="正式版",$H1086="中西医诊所"),IFERROR(U1086/同类汇总数据!F$3,0),IF(AND($G1086="正式版",$H1086="中医诊所"),IFERROR(U1086/同类汇总数据!F$4,0),IF(AND($G1086="正式版",$H1086="口腔诊所"),IFERROR(U1086/同类汇总数据!F$5,0),IF(AND($G1086="检查版",$H1086="中西医诊所"),IFERROR(U1086/同类汇总数据!F$6,0),IF(AND($G1086="检查版",$H1086="中医诊所"),IFERROR(U1086/同类汇总数据!F$7,0),IF(AND($G1086="检查版",$H1086="口腔诊所"),IFERROR(U1086/同类汇总数据!F$8,0),IF(AND($G1086="互联网版",$H1086="中西医诊所"),IFERROR(U1086/同类汇总数据!F$9,0),IF(AND($G1086="互联网版",$H1086="中医诊所"),IFERROR(U1086/同类汇总数据!F$10,0),IF(AND($G1086="互联网版",$H1086="口腔诊所"),IFERROR(U1086/同类汇总数据!F$11,0))))))))))</f>
        <v>0.542695832652</v>
      </c>
      <c r="AH1086" s="64">
        <f>IF(AND($G1086="正式版",$H1086="中西医诊所"),IFERROR(V1086/同类汇总数据!G$3,0),IF(AND($G1086="正式版",$H1086="中医诊所"),IFERROR(V1086/同类汇总数据!G$4,0),IF(AND($G1086="正式版",$H1086="口腔诊所"),IFERROR(V1086/同类汇总数据!G$5,0),IF(AND($G1086="检查版",$H1086="中西医诊所"),IFERROR(V1086/同类汇总数据!G$6,0),IF(AND($G1086="检查版",$H1086="中医诊所"),IFERROR(V1086/同类汇总数据!G$7,0),IF(AND($G1086="检查版",$H1086="口腔诊所"),IFERROR(V1086/同类汇总数据!G$8,0),IF(AND($G1086="互联网版",$H1086="中西医诊所"),IFERROR(V1086/同类汇总数据!G$9,0),IF(AND($G1086="互联网版",$H1086="中医诊所"),IFERROR(V1086/同类汇总数据!G$10,0),IF(AND($G1086="互联网版",$H1086="口腔诊所"),IFERROR(V1086/同类汇总数据!G$11,0))))))))))</f>
        <v>0.537968441294458</v>
      </c>
      <c r="AI1086" s="64">
        <f>IF(AND($G1086="正式版",$H1086="中西医诊所"),IFERROR(W1086/同类汇总数据!H$3,0),IF(AND($G1086="正式版",$H1086="中医诊所"),IFERROR(W1086/同类汇总数据!H$4,0),IF(AND($G1086="正式版",$H1086="口腔诊所"),IFERROR(W1086/同类汇总数据!H$5,0),IF(AND($G1086="检查版",$H1086="中西医诊所"),IFERROR(W1086/同类汇总数据!H$6,0),IF(AND($G1086="检查版",$H1086="中医诊所"),IFERROR(W1086/同类汇总数据!H$7,0),IF(AND($G1086="检查版",$H1086="口腔诊所"),IFERROR(W1086/同类汇总数据!H$8,0),IF(AND($G1086="互联网版",$H1086="中西医诊所"),IFERROR(W1086/同类汇总数据!H$9,0),IF(AND($G1086="互联网版",$H1086="中医诊所"),IFERROR(W1086/同类汇总数据!H$10,0),IF(AND($G1086="互联网版",$H1086="口腔诊所"),IFERROR(W1086/同类汇总数据!H$11,0))))))))))</f>
        <v>0.711100608702121</v>
      </c>
      <c r="AJ1086" s="64">
        <f>IF(AND($G1086="正式版",$H1086="中西医诊所"),IFERROR(X1086/同类汇总数据!I$3,0),IF(AND($G1086="正式版",$H1086="中医诊所"),IFERROR(X1086/同类汇总数据!I$4,0),IF(AND($G1086="正式版",$H1086="口腔诊所"),IFERROR(X1086/同类汇总数据!I$5,0),IF(AND($G1086="检查版",$H1086="中西医诊所"),IFERROR(X1086/同类汇总数据!I$6,0),IF(AND($G1086="检查版",$H1086="中医诊所"),IFERROR(X1086/同类汇总数据!I$7,0),IF(AND($G1086="检查版",$H1086="口腔诊所"),IFERROR(X1086/同类汇总数据!I$8,0),IF(AND($G1086="互联网版",$H1086="中西医诊所"),IFERROR(X1086/同类汇总数据!I$9,0),IF(AND($G1086="互联网版",$H1086="中医诊所"),IFERROR(X1086/同类汇总数据!I$10,0),IF(AND($G1086="互联网版",$H1086="口腔诊所"),IFERROR(X1086/同类汇总数据!I$11,0))))))))))</f>
        <v>0.837378822132515</v>
      </c>
      <c r="AK1086" s="64">
        <f>IF(AND($G1086="正式版",$H1086="中西医诊所"),IFERROR(Y1086/同类汇总数据!J$3,0),IF(AND($G1086="正式版",$H1086="中医诊所"),IFERROR(Y1086/同类汇总数据!J$4,0),IF(AND($G1086="正式版",$H1086="口腔诊所"),IFERROR(Y1086/同类汇总数据!J$5,0),IF(AND($G1086="检查版",$H1086="中西医诊所"),IFERROR(Y1086/同类汇总数据!J$6,0),IF(AND($G1086="检查版",$H1086="中医诊所"),IFERROR(Y1086/同类汇总数据!J$7,0),IF(AND($G1086="检查版",$H1086="口腔诊所"),IFERROR(Y1086/同类汇总数据!J$8,0),IF(AND($G1086="互联网版",$H1086="中西医诊所"),IFERROR(Y1086/同类汇总数据!J$9,0),IF(AND($G1086="互联网版",$H1086="中医诊所"),IFERROR(Y1086/同类汇总数据!J$10,0),IF(AND($G1086="互联网版",$H1086="口腔诊所"),IFERROR(Y1086/同类汇总数据!J$11,0))))))))))</f>
        <v>0.850334698132181</v>
      </c>
      <c r="AL1086" s="65" t="str">
        <f ca="1" t="shared" si="328"/>
        <v>-</v>
      </c>
      <c r="AM1086" s="65" t="str">
        <f t="shared" si="329"/>
        <v>低于同行50%</v>
      </c>
      <c r="AN1086" s="66" t="str">
        <f t="shared" si="330"/>
        <v/>
      </c>
      <c r="AO1086" s="63">
        <f t="shared" si="301"/>
        <v>46104.3591213194</v>
      </c>
      <c r="AP1086" s="5" t="str">
        <f t="shared" si="302"/>
        <v/>
      </c>
      <c r="AQ1086" s="60">
        <v>45728.7538880556</v>
      </c>
    </row>
    <row r="1087" ht="17" spans="1:43">
      <c r="A1087" s="5">
        <f t="shared" si="324"/>
        <v>1084</v>
      </c>
      <c r="B1087" s="55" t="str">
        <f t="shared" si="325"/>
        <v>交易波动较大</v>
      </c>
      <c r="C1087" s="2" t="str">
        <f t="shared" si="326"/>
        <v/>
      </c>
      <c r="D1087" s="56" t="str">
        <f t="shared" si="327"/>
        <v>-</v>
      </c>
      <c r="E1087" s="84" t="s">
        <v>2888</v>
      </c>
      <c r="F1087" s="58">
        <v>45734.4522764468</v>
      </c>
      <c r="G1087" s="59" t="s">
        <v>38</v>
      </c>
      <c r="H1087" s="59" t="s">
        <v>39</v>
      </c>
      <c r="I1087" s="59" t="s">
        <v>40</v>
      </c>
      <c r="J1087" s="59" t="s">
        <v>53</v>
      </c>
      <c r="K1087" s="59" t="s">
        <v>2889</v>
      </c>
      <c r="L1087" s="59" t="s">
        <v>83</v>
      </c>
      <c r="M1087" s="60">
        <v>46104.3806134259</v>
      </c>
      <c r="N1087" s="60">
        <v>46104.3913422338</v>
      </c>
      <c r="O1087" s="60">
        <v>46104.3966448958</v>
      </c>
      <c r="P1087" s="60">
        <v>46103.3862615972</v>
      </c>
      <c r="Q1087" s="60">
        <v>46104.3914463773</v>
      </c>
      <c r="R1087" s="59">
        <v>3970.2</v>
      </c>
      <c r="S1087" s="59">
        <v>12128.2</v>
      </c>
      <c r="T1087" s="59">
        <v>38303.1</v>
      </c>
      <c r="U1087" s="59">
        <v>34553.75</v>
      </c>
      <c r="V1087" s="59">
        <v>114</v>
      </c>
      <c r="W1087" s="59">
        <v>321</v>
      </c>
      <c r="X1087" s="59">
        <v>892</v>
      </c>
      <c r="Y1087" s="59">
        <v>779</v>
      </c>
      <c r="Z1087" s="59">
        <v>125.9741635688</v>
      </c>
      <c r="AA1087" s="59">
        <v>0.150072068</v>
      </c>
      <c r="AB1087" s="59">
        <v>-0.3252672864</v>
      </c>
      <c r="AC1087" s="59">
        <v>-0.482323178</v>
      </c>
      <c r="AD1087" s="64">
        <f>IF(AND($G1087="正式版",$H1087="中西医诊所"),IFERROR(R1087/同类汇总数据!C$3,0),IF(AND($G1087="正式版",$H1087="中医诊所"),IFERROR(R1087/同类汇总数据!C$4,0),IF(AND($G1087="正式版",$H1087="口腔诊所"),IFERROR(R1087/同类汇总数据!C$5,0),IF(AND($G1087="检查版",$H1087="中西医诊所"),IFERROR(R1087/同类汇总数据!C$6,0),IF(AND($G1087="检查版",$H1087="中医诊所"),IFERROR(R1087/同类汇总数据!C$7,0),IF(AND($G1087="检查版",$H1087="口腔诊所"),IFERROR(R1087/同类汇总数据!C$8,0),IF(AND($G1087="互联网版",$H1087="中西医诊所"),IFERROR(R1087/同类汇总数据!C$9,0),IF(AND($G1087="互联网版",$H1087="中医诊所"),IFERROR(R1087/同类汇总数据!C$10,0),IF(AND($G1087="互联网版",$H1087="口腔诊所"),IFERROR(R1087/同类汇总数据!C$11,0))))))))))</f>
        <v>0.433818573399314</v>
      </c>
      <c r="AE1087" s="64">
        <f>IF(AND($G1087="正式版",$H1087="中西医诊所"),IFERROR(S1087/同类汇总数据!D$3,0),IF(AND($G1087="正式版",$H1087="中医诊所"),IFERROR(S1087/同类汇总数据!D$4,0),IF(AND($G1087="正式版",$H1087="口腔诊所"),IFERROR(S1087/同类汇总数据!D$5,0),IF(AND($G1087="检查版",$H1087="中西医诊所"),IFERROR(S1087/同类汇总数据!D$6,0),IF(AND($G1087="检查版",$H1087="中医诊所"),IFERROR(S1087/同类汇总数据!D$7,0),IF(AND($G1087="检查版",$H1087="口腔诊所"),IFERROR(S1087/同类汇总数据!D$8,0),IF(AND($G1087="互联网版",$H1087="中西医诊所"),IFERROR(S1087/同类汇总数据!D$9,0),IF(AND($G1087="互联网版",$H1087="中医诊所"),IFERROR(S1087/同类汇总数据!D$10,0),IF(AND($G1087="互联网版",$H1087="口腔诊所"),IFERROR(S1087/同类汇总数据!D$11,0))))))))))</f>
        <v>0.332427864106918</v>
      </c>
      <c r="AF1087" s="64">
        <f>IF(AND($G1087="正式版",$H1087="中西医诊所"),IFERROR(T1087/同类汇总数据!E$3,0),IF(AND($G1087="正式版",$H1087="中医诊所"),IFERROR(T1087/同类汇总数据!E$4,0),IF(AND($G1087="正式版",$H1087="口腔诊所"),IFERROR(T1087/同类汇总数据!E$5,0),IF(AND($G1087="检查版",$H1087="中西医诊所"),IFERROR(T1087/同类汇总数据!E$6,0),IF(AND($G1087="检查版",$H1087="中医诊所"),IFERROR(T1087/同类汇总数据!E$7,0),IF(AND($G1087="检查版",$H1087="口腔诊所"),IFERROR(T1087/同类汇总数据!E$8,0),IF(AND($G1087="互联网版",$H1087="中西医诊所"),IFERROR(T1087/同类汇总数据!E$9,0),IF(AND($G1087="互联网版",$H1087="中医诊所"),IFERROR(T1087/同类汇总数据!E$10,0),IF(AND($G1087="互联网版",$H1087="口腔诊所"),IFERROR(T1087/同类汇总数据!E$11,0))))))))))</f>
        <v>0.351030352740436</v>
      </c>
      <c r="AG1087" s="64">
        <f>IF(AND($G1087="正式版",$H1087="中西医诊所"),IFERROR(U1087/同类汇总数据!F$3,0),IF(AND($G1087="正式版",$H1087="中医诊所"),IFERROR(U1087/同类汇总数据!F$4,0),IF(AND($G1087="正式版",$H1087="口腔诊所"),IFERROR(U1087/同类汇总数据!F$5,0),IF(AND($G1087="检查版",$H1087="中西医诊所"),IFERROR(U1087/同类汇总数据!F$6,0),IF(AND($G1087="检查版",$H1087="中医诊所"),IFERROR(U1087/同类汇总数据!F$7,0),IF(AND($G1087="检查版",$H1087="口腔诊所"),IFERROR(U1087/同类汇总数据!F$8,0),IF(AND($G1087="互联网版",$H1087="中西医诊所"),IFERROR(U1087/同类汇总数据!F$9,0),IF(AND($G1087="互联网版",$H1087="中医诊所"),IFERROR(U1087/同类汇总数据!F$10,0),IF(AND($G1087="互联网版",$H1087="口腔诊所"),IFERROR(U1087/同类汇总数据!F$11,0))))))))))</f>
        <v>0.360223149681168</v>
      </c>
      <c r="AH1087" s="64">
        <f>IF(AND($G1087="正式版",$H1087="中西医诊所"),IFERROR(V1087/同类汇总数据!G$3,0),IF(AND($G1087="正式版",$H1087="中医诊所"),IFERROR(V1087/同类汇总数据!G$4,0),IF(AND($G1087="正式版",$H1087="口腔诊所"),IFERROR(V1087/同类汇总数据!G$5,0),IF(AND($G1087="检查版",$H1087="中西医诊所"),IFERROR(V1087/同类汇总数据!G$6,0),IF(AND($G1087="检查版",$H1087="中医诊所"),IFERROR(V1087/同类汇总数据!G$7,0),IF(AND($G1087="检查版",$H1087="口腔诊所"),IFERROR(V1087/同类汇总数据!G$8,0),IF(AND($G1087="互联网版",$H1087="中西医诊所"),IFERROR(V1087/同类汇总数据!G$9,0),IF(AND($G1087="互联网版",$H1087="中医诊所"),IFERROR(V1087/同类汇总数据!G$10,0),IF(AND($G1087="互联网版",$H1087="口腔诊所"),IFERROR(V1087/同类汇总数据!G$11,0))))))))))</f>
        <v>1.20251769230526</v>
      </c>
      <c r="AI1087" s="64">
        <f>IF(AND($G1087="正式版",$H1087="中西医诊所"),IFERROR(W1087/同类汇总数据!H$3,0),IF(AND($G1087="正式版",$H1087="中医诊所"),IFERROR(W1087/同类汇总数据!H$4,0),IF(AND($G1087="正式版",$H1087="口腔诊所"),IFERROR(W1087/同类汇总数据!H$5,0),IF(AND($G1087="检查版",$H1087="中西医诊所"),IFERROR(W1087/同类汇总数据!H$6,0),IF(AND($G1087="检查版",$H1087="中医诊所"),IFERROR(W1087/同类汇总数据!H$7,0),IF(AND($G1087="检查版",$H1087="口腔诊所"),IFERROR(W1087/同类汇总数据!H$8,0),IF(AND($G1087="互联网版",$H1087="中西医诊所"),IFERROR(W1087/同类汇总数据!H$9,0),IF(AND($G1087="互联网版",$H1087="中医诊所"),IFERROR(W1087/同类汇总数据!H$10,0),IF(AND($G1087="互联网版",$H1087="口腔诊所"),IFERROR(W1087/同类汇总数据!H$11,0))))))))))</f>
        <v>0.877935751513003</v>
      </c>
      <c r="AJ1087" s="64">
        <f>IF(AND($G1087="正式版",$H1087="中西医诊所"),IFERROR(X1087/同类汇总数据!I$3,0),IF(AND($G1087="正式版",$H1087="中医诊所"),IFERROR(X1087/同类汇总数据!I$4,0),IF(AND($G1087="正式版",$H1087="口腔诊所"),IFERROR(X1087/同类汇总数据!I$5,0),IF(AND($G1087="检查版",$H1087="中西医诊所"),IFERROR(X1087/同类汇总数据!I$6,0),IF(AND($G1087="检查版",$H1087="中医诊所"),IFERROR(X1087/同类汇总数据!I$7,0),IF(AND($G1087="检查版",$H1087="口腔诊所"),IFERROR(X1087/同类汇总数据!I$8,0),IF(AND($G1087="互联网版",$H1087="中西医诊所"),IFERROR(X1087/同类汇总数据!I$9,0),IF(AND($G1087="互联网版",$H1087="中医诊所"),IFERROR(X1087/同类汇总数据!I$10,0),IF(AND($G1087="互联网版",$H1087="口腔诊所"),IFERROR(X1087/同类汇总数据!I$11,0))))))))))</f>
        <v>0.788745416412041</v>
      </c>
      <c r="AK1087" s="64">
        <f>IF(AND($G1087="正式版",$H1087="中西医诊所"),IFERROR(Y1087/同类汇总数据!J$3,0),IF(AND($G1087="正式版",$H1087="中医诊所"),IFERROR(Y1087/同类汇总数据!J$4,0),IF(AND($G1087="正式版",$H1087="口腔诊所"),IFERROR(Y1087/同类汇总数据!J$5,0),IF(AND($G1087="检查版",$H1087="中西医诊所"),IFERROR(Y1087/同类汇总数据!J$6,0),IF(AND($G1087="检查版",$H1087="中医诊所"),IFERROR(Y1087/同类汇总数据!J$7,0),IF(AND($G1087="检查版",$H1087="口腔诊所"),IFERROR(Y1087/同类汇总数据!J$8,0),IF(AND($G1087="互联网版",$H1087="中西医诊所"),IFERROR(Y1087/同类汇总数据!J$9,0),IF(AND($G1087="互联网版",$H1087="中医诊所"),IFERROR(Y1087/同类汇总数据!J$10,0),IF(AND($G1087="互联网版",$H1087="口腔诊所"),IFERROR(Y1087/同类汇总数据!J$11,0))))))))))</f>
        <v>0.778390986891856</v>
      </c>
      <c r="AL1087" s="65" t="str">
        <f ca="1" t="shared" si="328"/>
        <v>-</v>
      </c>
      <c r="AM1087" s="65" t="str">
        <f t="shared" si="329"/>
        <v>低于同行50%</v>
      </c>
      <c r="AN1087" s="66" t="str">
        <f t="shared" si="330"/>
        <v/>
      </c>
      <c r="AO1087" s="63">
        <f t="shared" si="301"/>
        <v>46104.3966448958</v>
      </c>
      <c r="AP1087" s="5" t="str">
        <f t="shared" si="302"/>
        <v/>
      </c>
      <c r="AQ1087" s="60">
        <v>45729.7430428588</v>
      </c>
    </row>
    <row r="1088" ht="17" spans="1:43">
      <c r="A1088" s="5">
        <f t="shared" si="324"/>
        <v>1085</v>
      </c>
      <c r="B1088" s="55" t="str">
        <f t="shared" si="325"/>
        <v>连续三月交易上升</v>
      </c>
      <c r="C1088" s="2" t="str">
        <f t="shared" si="326"/>
        <v/>
      </c>
      <c r="D1088" s="56" t="str">
        <f t="shared" si="327"/>
        <v>-</v>
      </c>
      <c r="E1088" s="84" t="s">
        <v>2890</v>
      </c>
      <c r="F1088" s="58">
        <v>45734.7069045949</v>
      </c>
      <c r="G1088" s="59" t="s">
        <v>38</v>
      </c>
      <c r="H1088" s="59" t="s">
        <v>66</v>
      </c>
      <c r="I1088" s="59" t="s">
        <v>40</v>
      </c>
      <c r="J1088" s="59" t="s">
        <v>280</v>
      </c>
      <c r="K1088" s="59" t="s">
        <v>2891</v>
      </c>
      <c r="L1088" s="59" t="s">
        <v>2892</v>
      </c>
      <c r="M1088" s="60">
        <v>46102.7159837963</v>
      </c>
      <c r="N1088" s="60">
        <v>46102.9694323264</v>
      </c>
      <c r="O1088" s="60">
        <v>46102.968722963</v>
      </c>
      <c r="P1088" s="60">
        <v>46102.7190714815</v>
      </c>
      <c r="Q1088" s="60">
        <v>46102.9694432639</v>
      </c>
      <c r="R1088" s="59">
        <v>2261.83</v>
      </c>
      <c r="S1088" s="59">
        <v>5628.19</v>
      </c>
      <c r="T1088" s="59">
        <v>10216.22</v>
      </c>
      <c r="U1088" s="59">
        <v>9589.13</v>
      </c>
      <c r="V1088" s="59">
        <v>42</v>
      </c>
      <c r="W1088" s="59">
        <v>98</v>
      </c>
      <c r="X1088" s="59">
        <v>182</v>
      </c>
      <c r="Y1088" s="59">
        <v>166</v>
      </c>
      <c r="Z1088" s="59">
        <v>64.3565771812</v>
      </c>
      <c r="AA1088" s="59">
        <v>1.3484452716</v>
      </c>
      <c r="AB1088" s="59">
        <v>0.0935855841</v>
      </c>
      <c r="AC1088" s="59">
        <v>0.1432662963</v>
      </c>
      <c r="AD1088" s="64">
        <f>IF(AND($G1088="正式版",$H1088="中西医诊所"),IFERROR(R1088/同类汇总数据!C$3,0),IF(AND($G1088="正式版",$H1088="中医诊所"),IFERROR(R1088/同类汇总数据!C$4,0),IF(AND($G1088="正式版",$H1088="口腔诊所"),IFERROR(R1088/同类汇总数据!C$5,0),IF(AND($G1088="检查版",$H1088="中西医诊所"),IFERROR(R1088/同类汇总数据!C$6,0),IF(AND($G1088="检查版",$H1088="中医诊所"),IFERROR(R1088/同类汇总数据!C$7,0),IF(AND($G1088="检查版",$H1088="口腔诊所"),IFERROR(R1088/同类汇总数据!C$8,0),IF(AND($G1088="互联网版",$H1088="中西医诊所"),IFERROR(R1088/同类汇总数据!C$9,0),IF(AND($G1088="互联网版",$H1088="中医诊所"),IFERROR(R1088/同类汇总数据!C$10,0),IF(AND($G1088="互联网版",$H1088="口腔诊所"),IFERROR(R1088/同类汇总数据!C$11,0))))))))))</f>
        <v>0.32558326101169</v>
      </c>
      <c r="AE1088" s="64">
        <f>IF(AND($G1088="正式版",$H1088="中西医诊所"),IFERROR(S1088/同类汇总数据!D$3,0),IF(AND($G1088="正式版",$H1088="中医诊所"),IFERROR(S1088/同类汇总数据!D$4,0),IF(AND($G1088="正式版",$H1088="口腔诊所"),IFERROR(S1088/同类汇总数据!D$5,0),IF(AND($G1088="检查版",$H1088="中西医诊所"),IFERROR(S1088/同类汇总数据!D$6,0),IF(AND($G1088="检查版",$H1088="中医诊所"),IFERROR(S1088/同类汇总数据!D$7,0),IF(AND($G1088="检查版",$H1088="口腔诊所"),IFERROR(S1088/同类汇总数据!D$8,0),IF(AND($G1088="互联网版",$H1088="中西医诊所"),IFERROR(S1088/同类汇总数据!D$9,0),IF(AND($G1088="互联网版",$H1088="中医诊所"),IFERROR(S1088/同类汇总数据!D$10,0),IF(AND($G1088="互联网版",$H1088="口腔诊所"),IFERROR(S1088/同类汇总数据!D$11,0))))))))))</f>
        <v>0.208805203151483</v>
      </c>
      <c r="AF1088" s="64">
        <f>IF(AND($G1088="正式版",$H1088="中西医诊所"),IFERROR(T1088/同类汇总数据!E$3,0),IF(AND($G1088="正式版",$H1088="中医诊所"),IFERROR(T1088/同类汇总数据!E$4,0),IF(AND($G1088="正式版",$H1088="口腔诊所"),IFERROR(T1088/同类汇总数据!E$5,0),IF(AND($G1088="检查版",$H1088="中西医诊所"),IFERROR(T1088/同类汇总数据!E$6,0),IF(AND($G1088="检查版",$H1088="中医诊所"),IFERROR(T1088/同类汇总数据!E$7,0),IF(AND($G1088="检查版",$H1088="口腔诊所"),IFERROR(T1088/同类汇总数据!E$8,0),IF(AND($G1088="互联网版",$H1088="中西医诊所"),IFERROR(T1088/同类汇总数据!E$9,0),IF(AND($G1088="互联网版",$H1088="中医诊所"),IFERROR(T1088/同类汇总数据!E$10,0),IF(AND($G1088="互联网版",$H1088="口腔诊所"),IFERROR(T1088/同类汇总数据!E$11,0))))))))))</f>
        <v>0.131272224613195</v>
      </c>
      <c r="AG1088" s="64">
        <f>IF(AND($G1088="正式版",$H1088="中西医诊所"),IFERROR(U1088/同类汇总数据!F$3,0),IF(AND($G1088="正式版",$H1088="中医诊所"),IFERROR(U1088/同类汇总数据!F$4,0),IF(AND($G1088="正式版",$H1088="口腔诊所"),IFERROR(U1088/同类汇总数据!F$5,0),IF(AND($G1088="检查版",$H1088="中西医诊所"),IFERROR(U1088/同类汇总数据!F$6,0),IF(AND($G1088="检查版",$H1088="中医诊所"),IFERROR(U1088/同类汇总数据!F$7,0),IF(AND($G1088="检查版",$H1088="口腔诊所"),IFERROR(U1088/同类汇总数据!F$8,0),IF(AND($G1088="互联网版",$H1088="中西医诊所"),IFERROR(U1088/同类汇总数据!F$9,0),IF(AND($G1088="互联网版",$H1088="中医诊所"),IFERROR(U1088/同类汇总数据!F$10,0),IF(AND($G1088="互联网版",$H1088="口腔诊所"),IFERROR(U1088/同类汇总数据!F$11,0))))))))))</f>
        <v>0.143577748447842</v>
      </c>
      <c r="AH1088" s="64">
        <f>IF(AND($G1088="正式版",$H1088="中西医诊所"),IFERROR(V1088/同类汇总数据!G$3,0),IF(AND($G1088="正式版",$H1088="中医诊所"),IFERROR(V1088/同类汇总数据!G$4,0),IF(AND($G1088="正式版",$H1088="口腔诊所"),IFERROR(V1088/同类汇总数据!G$5,0),IF(AND($G1088="检查版",$H1088="中西医诊所"),IFERROR(V1088/同类汇总数据!G$6,0),IF(AND($G1088="检查版",$H1088="中医诊所"),IFERROR(V1088/同类汇总数据!G$7,0),IF(AND($G1088="检查版",$H1088="口腔诊所"),IFERROR(V1088/同类汇总数据!G$8,0),IF(AND($G1088="互联网版",$H1088="中西医诊所"),IFERROR(V1088/同类汇总数据!G$9,0),IF(AND($G1088="互联网版",$H1088="中医诊所"),IFERROR(V1088/同类汇总数据!G$10,0),IF(AND($G1088="互联网版",$H1088="口腔诊所"),IFERROR(V1088/同类汇总数据!G$11,0))))))))))</f>
        <v>0.948751601018327</v>
      </c>
      <c r="AI1088" s="64">
        <f>IF(AND($G1088="正式版",$H1088="中西医诊所"),IFERROR(W1088/同类汇总数据!H$3,0),IF(AND($G1088="正式版",$H1088="中医诊所"),IFERROR(W1088/同类汇总数据!H$4,0),IF(AND($G1088="正式版",$H1088="口腔诊所"),IFERROR(W1088/同类汇总数据!H$5,0),IF(AND($G1088="检查版",$H1088="中西医诊所"),IFERROR(W1088/同类汇总数据!H$6,0),IF(AND($G1088="检查版",$H1088="中医诊所"),IFERROR(W1088/同类汇总数据!H$7,0),IF(AND($G1088="检查版",$H1088="口腔诊所"),IFERROR(W1088/同类汇总数据!H$8,0),IF(AND($G1088="互联网版",$H1088="中西医诊所"),IFERROR(W1088/同类汇总数据!H$9,0),IF(AND($G1088="互联网版",$H1088="中医诊所"),IFERROR(W1088/同类汇总数据!H$10,0),IF(AND($G1088="互联网版",$H1088="口腔诊所"),IFERROR(W1088/同类汇总数据!H$11,0))))))))))</f>
        <v>0.556936214322694</v>
      </c>
      <c r="AJ1088" s="64">
        <f>IF(AND($G1088="正式版",$H1088="中西医诊所"),IFERROR(X1088/同类汇总数据!I$3,0),IF(AND($G1088="正式版",$H1088="中医诊所"),IFERROR(X1088/同类汇总数据!I$4,0),IF(AND($G1088="正式版",$H1088="口腔诊所"),IFERROR(X1088/同类汇总数据!I$5,0),IF(AND($G1088="检查版",$H1088="中西医诊所"),IFERROR(X1088/同类汇总数据!I$6,0),IF(AND($G1088="检查版",$H1088="中医诊所"),IFERROR(X1088/同类汇总数据!I$7,0),IF(AND($G1088="检查版",$H1088="口腔诊所"),IFERROR(X1088/同类汇总数据!I$8,0),IF(AND($G1088="互联网版",$H1088="中西医诊所"),IFERROR(X1088/同类汇总数据!I$9,0),IF(AND($G1088="互联网版",$H1088="中医诊所"),IFERROR(X1088/同类汇总数据!I$10,0),IF(AND($G1088="互联网版",$H1088="口腔诊所"),IFERROR(X1088/同类汇总数据!I$11,0))))))))))</f>
        <v>0.352514376582199</v>
      </c>
      <c r="AK1088" s="64">
        <f>IF(AND($G1088="正式版",$H1088="中西医诊所"),IFERROR(Y1088/同类汇总数据!J$3,0),IF(AND($G1088="正式版",$H1088="中医诊所"),IFERROR(Y1088/同类汇总数据!J$4,0),IF(AND($G1088="正式版",$H1088="口腔诊所"),IFERROR(Y1088/同类汇总数据!J$5,0),IF(AND($G1088="检查版",$H1088="中西医诊所"),IFERROR(Y1088/同类汇总数据!J$6,0),IF(AND($G1088="检查版",$H1088="中医诊所"),IFERROR(Y1088/同类汇总数据!J$7,0),IF(AND($G1088="检查版",$H1088="口腔诊所"),IFERROR(Y1088/同类汇总数据!J$8,0),IF(AND($G1088="互联网版",$H1088="中西医诊所"),IFERROR(Y1088/同类汇总数据!J$9,0),IF(AND($G1088="互联网版",$H1088="中医诊所"),IFERROR(Y1088/同类汇总数据!J$10,0),IF(AND($G1088="互联网版",$H1088="口腔诊所"),IFERROR(Y1088/同类汇总数据!J$11,0))))))))))</f>
        <v>0.364225827033982</v>
      </c>
      <c r="AL1088" s="65" t="str">
        <f ca="1" t="shared" si="328"/>
        <v>-</v>
      </c>
      <c r="AM1088" s="65" t="str">
        <f t="shared" si="329"/>
        <v>低于同行50%</v>
      </c>
      <c r="AN1088" s="66" t="str">
        <f t="shared" si="330"/>
        <v/>
      </c>
      <c r="AO1088" s="63">
        <f t="shared" si="301"/>
        <v>46102.9694432639</v>
      </c>
      <c r="AP1088" s="5" t="str">
        <f t="shared" si="302"/>
        <v/>
      </c>
      <c r="AQ1088" s="60">
        <v>45729.7460123148</v>
      </c>
    </row>
    <row r="1089" ht="17" spans="1:43">
      <c r="A1089" s="5">
        <f t="shared" si="324"/>
        <v>1086</v>
      </c>
      <c r="B1089" s="55" t="str">
        <f t="shared" si="325"/>
        <v>连续三月交易上升</v>
      </c>
      <c r="C1089" s="2" t="str">
        <f t="shared" si="326"/>
        <v/>
      </c>
      <c r="D1089" s="56" t="str">
        <f t="shared" si="327"/>
        <v>-</v>
      </c>
      <c r="E1089" s="84" t="s">
        <v>2893</v>
      </c>
      <c r="F1089" s="58">
        <v>45736.4313580787</v>
      </c>
      <c r="G1089" s="59" t="s">
        <v>38</v>
      </c>
      <c r="H1089" s="59" t="s">
        <v>39</v>
      </c>
      <c r="I1089" s="59" t="s">
        <v>40</v>
      </c>
      <c r="J1089" s="59" t="s">
        <v>102</v>
      </c>
      <c r="K1089" s="59" t="s">
        <v>2894</v>
      </c>
      <c r="L1089" s="59" t="s">
        <v>2895</v>
      </c>
      <c r="M1089" s="60">
        <v>46104.3341782407</v>
      </c>
      <c r="N1089" s="60">
        <v>46104.3777661574</v>
      </c>
      <c r="O1089" s="60">
        <v>46104.3742922106</v>
      </c>
      <c r="P1089" s="60">
        <v>46101.4703870718</v>
      </c>
      <c r="Q1089" s="60">
        <v>46104.3777961343</v>
      </c>
      <c r="R1089" s="59">
        <v>24453.8</v>
      </c>
      <c r="S1089" s="59">
        <v>71659.36</v>
      </c>
      <c r="T1089" s="59">
        <v>159490.36</v>
      </c>
      <c r="U1089" s="59">
        <v>147455.36</v>
      </c>
      <c r="V1089" s="59">
        <v>208</v>
      </c>
      <c r="W1089" s="59">
        <v>638</v>
      </c>
      <c r="X1089" s="59">
        <v>1475</v>
      </c>
      <c r="Y1089" s="59">
        <v>1369</v>
      </c>
      <c r="Z1089" s="59">
        <v>233.6851980983</v>
      </c>
      <c r="AA1089" s="59">
        <v>0.7520625917</v>
      </c>
      <c r="AB1089" s="59">
        <v>-0.1285078093</v>
      </c>
      <c r="AC1089" s="59">
        <v>-0.0931908645</v>
      </c>
      <c r="AD1089" s="64">
        <f>IF(AND($G1089="正式版",$H1089="中西医诊所"),IFERROR(R1089/同类汇总数据!C$3,0),IF(AND($G1089="正式版",$H1089="中医诊所"),IFERROR(R1089/同类汇总数据!C$4,0),IF(AND($G1089="正式版",$H1089="口腔诊所"),IFERROR(R1089/同类汇总数据!C$5,0),IF(AND($G1089="检查版",$H1089="中西医诊所"),IFERROR(R1089/同类汇总数据!C$6,0),IF(AND($G1089="检查版",$H1089="中医诊所"),IFERROR(R1089/同类汇总数据!C$7,0),IF(AND($G1089="检查版",$H1089="口腔诊所"),IFERROR(R1089/同类汇总数据!C$8,0),IF(AND($G1089="互联网版",$H1089="中西医诊所"),IFERROR(R1089/同类汇总数据!C$9,0),IF(AND($G1089="互联网版",$H1089="中医诊所"),IFERROR(R1089/同类汇总数据!C$10,0),IF(AND($G1089="互联网版",$H1089="口腔诊所"),IFERROR(R1089/同类汇总数据!C$11,0))))))))))</f>
        <v>2.6720348169342</v>
      </c>
      <c r="AE1089" s="64">
        <f>IF(AND($G1089="正式版",$H1089="中西医诊所"),IFERROR(S1089/同类汇总数据!D$3,0),IF(AND($G1089="正式版",$H1089="中医诊所"),IFERROR(S1089/同类汇总数据!D$4,0),IF(AND($G1089="正式版",$H1089="口腔诊所"),IFERROR(S1089/同类汇总数据!D$5,0),IF(AND($G1089="检查版",$H1089="中西医诊所"),IFERROR(S1089/同类汇总数据!D$6,0),IF(AND($G1089="检查版",$H1089="中医诊所"),IFERROR(S1089/同类汇总数据!D$7,0),IF(AND($G1089="检查版",$H1089="口腔诊所"),IFERROR(S1089/同类汇总数据!D$8,0),IF(AND($G1089="互联网版",$H1089="中西医诊所"),IFERROR(S1089/同类汇总数据!D$9,0),IF(AND($G1089="互联网版",$H1089="中医诊所"),IFERROR(S1089/同类汇总数据!D$10,0),IF(AND($G1089="互联网版",$H1089="口腔诊所"),IFERROR(S1089/同类汇总数据!D$11,0))))))))))</f>
        <v>1.96414702825388</v>
      </c>
      <c r="AF1089" s="64">
        <f>IF(AND($G1089="正式版",$H1089="中西医诊所"),IFERROR(T1089/同类汇总数据!E$3,0),IF(AND($G1089="正式版",$H1089="中医诊所"),IFERROR(T1089/同类汇总数据!E$4,0),IF(AND($G1089="正式版",$H1089="口腔诊所"),IFERROR(T1089/同类汇总数据!E$5,0),IF(AND($G1089="检查版",$H1089="中西医诊所"),IFERROR(T1089/同类汇总数据!E$6,0),IF(AND($G1089="检查版",$H1089="中医诊所"),IFERROR(T1089/同类汇总数据!E$7,0),IF(AND($G1089="检查版",$H1089="口腔诊所"),IFERROR(T1089/同类汇总数据!E$8,0),IF(AND($G1089="互联网版",$H1089="中西医诊所"),IFERROR(T1089/同类汇总数据!E$9,0),IF(AND($G1089="互联网版",$H1089="中医诊所"),IFERROR(T1089/同类汇总数据!E$10,0),IF(AND($G1089="互联网版",$H1089="口腔诊所"),IFERROR(T1089/同类汇总数据!E$11,0))))))))))</f>
        <v>1.4616560364435</v>
      </c>
      <c r="AG1089" s="64">
        <f>IF(AND($G1089="正式版",$H1089="中西医诊所"),IFERROR(U1089/同类汇总数据!F$3,0),IF(AND($G1089="正式版",$H1089="中医诊所"),IFERROR(U1089/同类汇总数据!F$4,0),IF(AND($G1089="正式版",$H1089="口腔诊所"),IFERROR(U1089/同类汇总数据!F$5,0),IF(AND($G1089="检查版",$H1089="中西医诊所"),IFERROR(U1089/同类汇总数据!F$6,0),IF(AND($G1089="检查版",$H1089="中医诊所"),IFERROR(U1089/同类汇总数据!F$7,0),IF(AND($G1089="检查版",$H1089="口腔诊所"),IFERROR(U1089/同类汇总数据!F$8,0),IF(AND($G1089="互联网版",$H1089="中西医诊所"),IFERROR(U1089/同类汇总数据!F$9,0),IF(AND($G1089="互联网版",$H1089="中医诊所"),IFERROR(U1089/同类汇总数据!F$10,0),IF(AND($G1089="互联网版",$H1089="口腔诊所"),IFERROR(U1089/同类汇总数据!F$11,0))))))))))</f>
        <v>1.53722343353675</v>
      </c>
      <c r="AH1089" s="64">
        <f>IF(AND($G1089="正式版",$H1089="中西医诊所"),IFERROR(V1089/同类汇总数据!G$3,0),IF(AND($G1089="正式版",$H1089="中医诊所"),IFERROR(V1089/同类汇总数据!G$4,0),IF(AND($G1089="正式版",$H1089="口腔诊所"),IFERROR(V1089/同类汇总数据!G$5,0),IF(AND($G1089="检查版",$H1089="中西医诊所"),IFERROR(V1089/同类汇总数据!G$6,0),IF(AND($G1089="检查版",$H1089="中医诊所"),IFERROR(V1089/同类汇总数据!G$7,0),IF(AND($G1089="检查版",$H1089="口腔诊所"),IFERROR(V1089/同类汇总数据!G$8,0),IF(AND($G1089="互联网版",$H1089="中西医诊所"),IFERROR(V1089/同类汇总数据!G$9,0),IF(AND($G1089="互联网版",$H1089="中医诊所"),IFERROR(V1089/同类汇总数据!G$10,0),IF(AND($G1089="互联网版",$H1089="口腔诊所"),IFERROR(V1089/同类汇总数据!G$11,0))))))))))</f>
        <v>2.19406736841661</v>
      </c>
      <c r="AI1089" s="64">
        <f>IF(AND($G1089="正式版",$H1089="中西医诊所"),IFERROR(W1089/同类汇总数据!H$3,0),IF(AND($G1089="正式版",$H1089="中医诊所"),IFERROR(W1089/同类汇总数据!H$4,0),IF(AND($G1089="正式版",$H1089="口腔诊所"),IFERROR(W1089/同类汇总数据!H$5,0),IF(AND($G1089="检查版",$H1089="中西医诊所"),IFERROR(W1089/同类汇总数据!H$6,0),IF(AND($G1089="检查版",$H1089="中医诊所"),IFERROR(W1089/同类汇总数据!H$7,0),IF(AND($G1089="检查版",$H1089="口腔诊所"),IFERROR(W1089/同类汇总数据!H$8,0),IF(AND($G1089="互联网版",$H1089="中西医诊所"),IFERROR(W1089/同类汇总数据!H$9,0),IF(AND($G1089="互联网版",$H1089="中医诊所"),IFERROR(W1089/同类汇总数据!H$10,0),IF(AND($G1089="互联网版",$H1089="口腔诊所"),IFERROR(W1089/同类汇总数据!H$11,0))))))))))</f>
        <v>1.74493149366136</v>
      </c>
      <c r="AJ1089" s="64">
        <f>IF(AND($G1089="正式版",$H1089="中西医诊所"),IFERROR(X1089/同类汇总数据!I$3,0),IF(AND($G1089="正式版",$H1089="中医诊所"),IFERROR(X1089/同类汇总数据!I$4,0),IF(AND($G1089="正式版",$H1089="口腔诊所"),IFERROR(X1089/同类汇总数据!I$5,0),IF(AND($G1089="检查版",$H1089="中西医诊所"),IFERROR(X1089/同类汇总数据!I$6,0),IF(AND($G1089="检查版",$H1089="中医诊所"),IFERROR(X1089/同类汇总数据!I$7,0),IF(AND($G1089="检查版",$H1089="口腔诊所"),IFERROR(X1089/同类汇总数据!I$8,0),IF(AND($G1089="互联网版",$H1089="中西医诊所"),IFERROR(X1089/同类汇总数据!I$9,0),IF(AND($G1089="互联网版",$H1089="中医诊所"),IFERROR(X1089/同类汇总数据!I$10,0),IF(AND($G1089="互联网版",$H1089="口腔诊所"),IFERROR(X1089/同类汇总数据!I$11,0))))))))))</f>
        <v>1.30425951704906</v>
      </c>
      <c r="AK1089" s="64">
        <f>IF(AND($G1089="正式版",$H1089="中西医诊所"),IFERROR(Y1089/同类汇总数据!J$3,0),IF(AND($G1089="正式版",$H1089="中医诊所"),IFERROR(Y1089/同类汇总数据!J$4,0),IF(AND($G1089="正式版",$H1089="口腔诊所"),IFERROR(Y1089/同类汇总数据!J$5,0),IF(AND($G1089="检查版",$H1089="中西医诊所"),IFERROR(Y1089/同类汇总数据!J$6,0),IF(AND($G1089="检查版",$H1089="中医诊所"),IFERROR(Y1089/同类汇总数据!J$7,0),IF(AND($G1089="检查版",$H1089="口腔诊所"),IFERROR(Y1089/同类汇总数据!J$8,0),IF(AND($G1089="互联网版",$H1089="中西医诊所"),IFERROR(Y1089/同类汇总数据!J$9,0),IF(AND($G1089="互联网版",$H1089="中医诊所"),IFERROR(Y1089/同类汇总数据!J$10,0),IF(AND($G1089="互联网版",$H1089="口腔诊所"),IFERROR(Y1089/同类汇总数据!J$11,0))))))))))</f>
        <v>1.36792973177786</v>
      </c>
      <c r="AL1089" s="65" t="str">
        <f ca="1" t="shared" si="328"/>
        <v>-</v>
      </c>
      <c r="AM1089" s="65" t="str">
        <f t="shared" si="329"/>
        <v>高于同行150%</v>
      </c>
      <c r="AN1089" s="66" t="str">
        <f t="shared" si="330"/>
        <v>高于同行150%</v>
      </c>
      <c r="AO1089" s="63">
        <f t="shared" si="301"/>
        <v>46104.3777961343</v>
      </c>
      <c r="AP1089" s="5" t="str">
        <f t="shared" si="302"/>
        <v/>
      </c>
      <c r="AQ1089" s="60">
        <v>45730.4339561227</v>
      </c>
    </row>
    <row r="1090" ht="17" spans="1:43">
      <c r="A1090" s="5">
        <f t="shared" si="324"/>
        <v>1087</v>
      </c>
      <c r="B1090" s="55" t="str">
        <f t="shared" si="325"/>
        <v>无交易</v>
      </c>
      <c r="C1090" s="2" t="str">
        <f t="shared" si="326"/>
        <v/>
      </c>
      <c r="D1090" s="56" t="str">
        <f t="shared" si="327"/>
        <v>流失</v>
      </c>
      <c r="E1090" s="84" t="s">
        <v>2896</v>
      </c>
      <c r="F1090" s="58">
        <v>45740.773339456</v>
      </c>
      <c r="G1090" s="59" t="s">
        <v>38</v>
      </c>
      <c r="H1090" s="59" t="s">
        <v>63</v>
      </c>
      <c r="I1090" s="59" t="s">
        <v>40</v>
      </c>
      <c r="J1090" s="59" t="s">
        <v>102</v>
      </c>
      <c r="K1090" s="59" t="s">
        <v>2897</v>
      </c>
      <c r="L1090" s="59" t="s">
        <v>104</v>
      </c>
      <c r="M1090" s="60">
        <v>46012.4846412037</v>
      </c>
      <c r="N1090" s="60">
        <v>45887.4572634375</v>
      </c>
      <c r="O1090" s="60">
        <v>46012.4879265509</v>
      </c>
      <c r="P1090" s="60">
        <v>45742.4295443056</v>
      </c>
      <c r="Q1090" s="60"/>
      <c r="R1090" s="59"/>
      <c r="S1090" s="59"/>
      <c r="T1090" s="59"/>
      <c r="U1090" s="59"/>
      <c r="V1090" s="59"/>
      <c r="W1090" s="59"/>
      <c r="X1090" s="59"/>
      <c r="Y1090" s="59"/>
      <c r="Z1090" s="59"/>
      <c r="AA1090" s="59"/>
      <c r="AB1090" s="59"/>
      <c r="AC1090" s="59"/>
      <c r="AD1090" s="64">
        <f>IF(AND($G1090="正式版",$H1090="中西医诊所"),IFERROR(R1090/同类汇总数据!C$3,0),IF(AND($G1090="正式版",$H1090="中医诊所"),IFERROR(R1090/同类汇总数据!C$4,0),IF(AND($G1090="正式版",$H1090="口腔诊所"),IFERROR(R1090/同类汇总数据!C$5,0),IF(AND($G1090="检查版",$H1090="中西医诊所"),IFERROR(R1090/同类汇总数据!C$6,0),IF(AND($G1090="检查版",$H1090="中医诊所"),IFERROR(R1090/同类汇总数据!C$7,0),IF(AND($G1090="检查版",$H1090="口腔诊所"),IFERROR(R1090/同类汇总数据!C$8,0),IF(AND($G1090="互联网版",$H1090="中西医诊所"),IFERROR(R1090/同类汇总数据!C$9,0),IF(AND($G1090="互联网版",$H1090="中医诊所"),IFERROR(R1090/同类汇总数据!C$10,0),IF(AND($G1090="互联网版",$H1090="口腔诊所"),IFERROR(R1090/同类汇总数据!C$11,0))))))))))</f>
        <v>0</v>
      </c>
      <c r="AE1090" s="64">
        <f>IF(AND($G1090="正式版",$H1090="中西医诊所"),IFERROR(S1090/同类汇总数据!D$3,0),IF(AND($G1090="正式版",$H1090="中医诊所"),IFERROR(S1090/同类汇总数据!D$4,0),IF(AND($G1090="正式版",$H1090="口腔诊所"),IFERROR(S1090/同类汇总数据!D$5,0),IF(AND($G1090="检查版",$H1090="中西医诊所"),IFERROR(S1090/同类汇总数据!D$6,0),IF(AND($G1090="检查版",$H1090="中医诊所"),IFERROR(S1090/同类汇总数据!D$7,0),IF(AND($G1090="检查版",$H1090="口腔诊所"),IFERROR(S1090/同类汇总数据!D$8,0),IF(AND($G1090="互联网版",$H1090="中西医诊所"),IFERROR(S1090/同类汇总数据!D$9,0),IF(AND($G1090="互联网版",$H1090="中医诊所"),IFERROR(S1090/同类汇总数据!D$10,0),IF(AND($G1090="互联网版",$H1090="口腔诊所"),IFERROR(S1090/同类汇总数据!D$11,0))))))))))</f>
        <v>0</v>
      </c>
      <c r="AF1090" s="64">
        <f>IF(AND($G1090="正式版",$H1090="中西医诊所"),IFERROR(T1090/同类汇总数据!E$3,0),IF(AND($G1090="正式版",$H1090="中医诊所"),IFERROR(T1090/同类汇总数据!E$4,0),IF(AND($G1090="正式版",$H1090="口腔诊所"),IFERROR(T1090/同类汇总数据!E$5,0),IF(AND($G1090="检查版",$H1090="中西医诊所"),IFERROR(T1090/同类汇总数据!E$6,0),IF(AND($G1090="检查版",$H1090="中医诊所"),IFERROR(T1090/同类汇总数据!E$7,0),IF(AND($G1090="检查版",$H1090="口腔诊所"),IFERROR(T1090/同类汇总数据!E$8,0),IF(AND($G1090="互联网版",$H1090="中西医诊所"),IFERROR(T1090/同类汇总数据!E$9,0),IF(AND($G1090="互联网版",$H1090="中医诊所"),IFERROR(T1090/同类汇总数据!E$10,0),IF(AND($G1090="互联网版",$H1090="口腔诊所"),IFERROR(T1090/同类汇总数据!E$11,0))))))))))</f>
        <v>0</v>
      </c>
      <c r="AG1090" s="64">
        <f>IF(AND($G1090="正式版",$H1090="中西医诊所"),IFERROR(U1090/同类汇总数据!F$3,0),IF(AND($G1090="正式版",$H1090="中医诊所"),IFERROR(U1090/同类汇总数据!F$4,0),IF(AND($G1090="正式版",$H1090="口腔诊所"),IFERROR(U1090/同类汇总数据!F$5,0),IF(AND($G1090="检查版",$H1090="中西医诊所"),IFERROR(U1090/同类汇总数据!F$6,0),IF(AND($G1090="检查版",$H1090="中医诊所"),IFERROR(U1090/同类汇总数据!F$7,0),IF(AND($G1090="检查版",$H1090="口腔诊所"),IFERROR(U1090/同类汇总数据!F$8,0),IF(AND($G1090="互联网版",$H1090="中西医诊所"),IFERROR(U1090/同类汇总数据!F$9,0),IF(AND($G1090="互联网版",$H1090="中医诊所"),IFERROR(U1090/同类汇总数据!F$10,0),IF(AND($G1090="互联网版",$H1090="口腔诊所"),IFERROR(U1090/同类汇总数据!F$11,0))))))))))</f>
        <v>0</v>
      </c>
      <c r="AH1090" s="64">
        <f>IF(AND($G1090="正式版",$H1090="中西医诊所"),IFERROR(V1090/同类汇总数据!G$3,0),IF(AND($G1090="正式版",$H1090="中医诊所"),IFERROR(V1090/同类汇总数据!G$4,0),IF(AND($G1090="正式版",$H1090="口腔诊所"),IFERROR(V1090/同类汇总数据!G$5,0),IF(AND($G1090="检查版",$H1090="中西医诊所"),IFERROR(V1090/同类汇总数据!G$6,0),IF(AND($G1090="检查版",$H1090="中医诊所"),IFERROR(V1090/同类汇总数据!G$7,0),IF(AND($G1090="检查版",$H1090="口腔诊所"),IFERROR(V1090/同类汇总数据!G$8,0),IF(AND($G1090="互联网版",$H1090="中西医诊所"),IFERROR(V1090/同类汇总数据!G$9,0),IF(AND($G1090="互联网版",$H1090="中医诊所"),IFERROR(V1090/同类汇总数据!G$10,0),IF(AND($G1090="互联网版",$H1090="口腔诊所"),IFERROR(V1090/同类汇总数据!G$11,0))))))))))</f>
        <v>0</v>
      </c>
      <c r="AI1090" s="64">
        <f>IF(AND($G1090="正式版",$H1090="中西医诊所"),IFERROR(W1090/同类汇总数据!H$3,0),IF(AND($G1090="正式版",$H1090="中医诊所"),IFERROR(W1090/同类汇总数据!H$4,0),IF(AND($G1090="正式版",$H1090="口腔诊所"),IFERROR(W1090/同类汇总数据!H$5,0),IF(AND($G1090="检查版",$H1090="中西医诊所"),IFERROR(W1090/同类汇总数据!H$6,0),IF(AND($G1090="检查版",$H1090="中医诊所"),IFERROR(W1090/同类汇总数据!H$7,0),IF(AND($G1090="检查版",$H1090="口腔诊所"),IFERROR(W1090/同类汇总数据!H$8,0),IF(AND($G1090="互联网版",$H1090="中西医诊所"),IFERROR(W1090/同类汇总数据!H$9,0),IF(AND($G1090="互联网版",$H1090="中医诊所"),IFERROR(W1090/同类汇总数据!H$10,0),IF(AND($G1090="互联网版",$H1090="口腔诊所"),IFERROR(W1090/同类汇总数据!H$11,0))))))))))</f>
        <v>0</v>
      </c>
      <c r="AJ1090" s="64">
        <f>IF(AND($G1090="正式版",$H1090="中西医诊所"),IFERROR(X1090/同类汇总数据!I$3,0),IF(AND($G1090="正式版",$H1090="中医诊所"),IFERROR(X1090/同类汇总数据!I$4,0),IF(AND($G1090="正式版",$H1090="口腔诊所"),IFERROR(X1090/同类汇总数据!I$5,0),IF(AND($G1090="检查版",$H1090="中西医诊所"),IFERROR(X1090/同类汇总数据!I$6,0),IF(AND($G1090="检查版",$H1090="中医诊所"),IFERROR(X1090/同类汇总数据!I$7,0),IF(AND($G1090="检查版",$H1090="口腔诊所"),IFERROR(X1090/同类汇总数据!I$8,0),IF(AND($G1090="互联网版",$H1090="中西医诊所"),IFERROR(X1090/同类汇总数据!I$9,0),IF(AND($G1090="互联网版",$H1090="中医诊所"),IFERROR(X1090/同类汇总数据!I$10,0),IF(AND($G1090="互联网版",$H1090="口腔诊所"),IFERROR(X1090/同类汇总数据!I$11,0))))))))))</f>
        <v>0</v>
      </c>
      <c r="AK1090" s="64">
        <f>IF(AND($G1090="正式版",$H1090="中西医诊所"),IFERROR(Y1090/同类汇总数据!J$3,0),IF(AND($G1090="正式版",$H1090="中医诊所"),IFERROR(Y1090/同类汇总数据!J$4,0),IF(AND($G1090="正式版",$H1090="口腔诊所"),IFERROR(Y1090/同类汇总数据!J$5,0),IF(AND($G1090="检查版",$H1090="中西医诊所"),IFERROR(Y1090/同类汇总数据!J$6,0),IF(AND($G1090="检查版",$H1090="中医诊所"),IFERROR(Y1090/同类汇总数据!J$7,0),IF(AND($G1090="检查版",$H1090="口腔诊所"),IFERROR(Y1090/同类汇总数据!J$8,0),IF(AND($G1090="互联网版",$H1090="中西医诊所"),IFERROR(Y1090/同类汇总数据!J$9,0),IF(AND($G1090="互联网版",$H1090="中医诊所"),IFERROR(Y1090/同类汇总数据!J$10,0),IF(AND($G1090="互联网版",$H1090="口腔诊所"),IFERROR(Y1090/同类汇总数据!J$11,0))))))))))</f>
        <v>0</v>
      </c>
      <c r="AL1090" s="65" t="str">
        <f ca="1" t="shared" si="328"/>
        <v>今年内未操作</v>
      </c>
      <c r="AM1090" s="65" t="str">
        <f t="shared" si="329"/>
        <v>低于同行20%</v>
      </c>
      <c r="AN1090" s="66" t="str">
        <f t="shared" si="330"/>
        <v>低于同行20%</v>
      </c>
      <c r="AO1090" s="63">
        <f t="shared" si="301"/>
        <v>46012.4879265509</v>
      </c>
      <c r="AP1090" s="5" t="str">
        <f t="shared" si="302"/>
        <v/>
      </c>
      <c r="AQ1090" s="60">
        <v>45732.7511122222</v>
      </c>
    </row>
    <row r="1091" ht="17" spans="1:43">
      <c r="A1091" s="5">
        <f t="shared" si="324"/>
        <v>1088</v>
      </c>
      <c r="B1091" s="55" t="str">
        <f t="shared" si="325"/>
        <v>无交易</v>
      </c>
      <c r="C1091" s="2" t="str">
        <f t="shared" si="326"/>
        <v/>
      </c>
      <c r="D1091" s="56" t="str">
        <f t="shared" si="327"/>
        <v>流失</v>
      </c>
      <c r="E1091" s="84" t="s">
        <v>2898</v>
      </c>
      <c r="F1091" s="58">
        <v>45743.4715719792</v>
      </c>
      <c r="G1091" s="59" t="s">
        <v>38</v>
      </c>
      <c r="H1091" s="59" t="s">
        <v>66</v>
      </c>
      <c r="I1091" s="59" t="s">
        <v>40</v>
      </c>
      <c r="J1091" s="59" t="s">
        <v>117</v>
      </c>
      <c r="K1091" s="59" t="s">
        <v>2899</v>
      </c>
      <c r="L1091" s="59" t="s">
        <v>119</v>
      </c>
      <c r="M1091" s="60">
        <v>46059.7142708333</v>
      </c>
      <c r="N1091" s="60">
        <v>45790.6021991898</v>
      </c>
      <c r="O1091" s="60">
        <v>45790.6020913194</v>
      </c>
      <c r="P1091" s="60"/>
      <c r="Q1091" s="60">
        <v>45790.6022090625</v>
      </c>
      <c r="R1091" s="59"/>
      <c r="S1091" s="59"/>
      <c r="T1091" s="59"/>
      <c r="U1091" s="59"/>
      <c r="V1091" s="59"/>
      <c r="W1091" s="59"/>
      <c r="X1091" s="59"/>
      <c r="Y1091" s="59"/>
      <c r="Z1091" s="59"/>
      <c r="AA1091" s="59"/>
      <c r="AB1091" s="59"/>
      <c r="AC1091" s="59"/>
      <c r="AD1091" s="64">
        <f>IF(AND($G1091="正式版",$H1091="中西医诊所"),IFERROR(R1091/同类汇总数据!C$3,0),IF(AND($G1091="正式版",$H1091="中医诊所"),IFERROR(R1091/同类汇总数据!C$4,0),IF(AND($G1091="正式版",$H1091="口腔诊所"),IFERROR(R1091/同类汇总数据!C$5,0),IF(AND($G1091="检查版",$H1091="中西医诊所"),IFERROR(R1091/同类汇总数据!C$6,0),IF(AND($G1091="检查版",$H1091="中医诊所"),IFERROR(R1091/同类汇总数据!C$7,0),IF(AND($G1091="检查版",$H1091="口腔诊所"),IFERROR(R1091/同类汇总数据!C$8,0),IF(AND($G1091="互联网版",$H1091="中西医诊所"),IFERROR(R1091/同类汇总数据!C$9,0),IF(AND($G1091="互联网版",$H1091="中医诊所"),IFERROR(R1091/同类汇总数据!C$10,0),IF(AND($G1091="互联网版",$H1091="口腔诊所"),IFERROR(R1091/同类汇总数据!C$11,0))))))))))</f>
        <v>0</v>
      </c>
      <c r="AE1091" s="64">
        <f>IF(AND($G1091="正式版",$H1091="中西医诊所"),IFERROR(S1091/同类汇总数据!D$3,0),IF(AND($G1091="正式版",$H1091="中医诊所"),IFERROR(S1091/同类汇总数据!D$4,0),IF(AND($G1091="正式版",$H1091="口腔诊所"),IFERROR(S1091/同类汇总数据!D$5,0),IF(AND($G1091="检查版",$H1091="中西医诊所"),IFERROR(S1091/同类汇总数据!D$6,0),IF(AND($G1091="检查版",$H1091="中医诊所"),IFERROR(S1091/同类汇总数据!D$7,0),IF(AND($G1091="检查版",$H1091="口腔诊所"),IFERROR(S1091/同类汇总数据!D$8,0),IF(AND($G1091="互联网版",$H1091="中西医诊所"),IFERROR(S1091/同类汇总数据!D$9,0),IF(AND($G1091="互联网版",$H1091="中医诊所"),IFERROR(S1091/同类汇总数据!D$10,0),IF(AND($G1091="互联网版",$H1091="口腔诊所"),IFERROR(S1091/同类汇总数据!D$11,0))))))))))</f>
        <v>0</v>
      </c>
      <c r="AF1091" s="64">
        <f>IF(AND($G1091="正式版",$H1091="中西医诊所"),IFERROR(T1091/同类汇总数据!E$3,0),IF(AND($G1091="正式版",$H1091="中医诊所"),IFERROR(T1091/同类汇总数据!E$4,0),IF(AND($G1091="正式版",$H1091="口腔诊所"),IFERROR(T1091/同类汇总数据!E$5,0),IF(AND($G1091="检查版",$H1091="中西医诊所"),IFERROR(T1091/同类汇总数据!E$6,0),IF(AND($G1091="检查版",$H1091="中医诊所"),IFERROR(T1091/同类汇总数据!E$7,0),IF(AND($G1091="检查版",$H1091="口腔诊所"),IFERROR(T1091/同类汇总数据!E$8,0),IF(AND($G1091="互联网版",$H1091="中西医诊所"),IFERROR(T1091/同类汇总数据!E$9,0),IF(AND($G1091="互联网版",$H1091="中医诊所"),IFERROR(T1091/同类汇总数据!E$10,0),IF(AND($G1091="互联网版",$H1091="口腔诊所"),IFERROR(T1091/同类汇总数据!E$11,0))))))))))</f>
        <v>0</v>
      </c>
      <c r="AG1091" s="64">
        <f>IF(AND($G1091="正式版",$H1091="中西医诊所"),IFERROR(U1091/同类汇总数据!F$3,0),IF(AND($G1091="正式版",$H1091="中医诊所"),IFERROR(U1091/同类汇总数据!F$4,0),IF(AND($G1091="正式版",$H1091="口腔诊所"),IFERROR(U1091/同类汇总数据!F$5,0),IF(AND($G1091="检查版",$H1091="中西医诊所"),IFERROR(U1091/同类汇总数据!F$6,0),IF(AND($G1091="检查版",$H1091="中医诊所"),IFERROR(U1091/同类汇总数据!F$7,0),IF(AND($G1091="检查版",$H1091="口腔诊所"),IFERROR(U1091/同类汇总数据!F$8,0),IF(AND($G1091="互联网版",$H1091="中西医诊所"),IFERROR(U1091/同类汇总数据!F$9,0),IF(AND($G1091="互联网版",$H1091="中医诊所"),IFERROR(U1091/同类汇总数据!F$10,0),IF(AND($G1091="互联网版",$H1091="口腔诊所"),IFERROR(U1091/同类汇总数据!F$11,0))))))))))</f>
        <v>0</v>
      </c>
      <c r="AH1091" s="64">
        <f>IF(AND($G1091="正式版",$H1091="中西医诊所"),IFERROR(V1091/同类汇总数据!G$3,0),IF(AND($G1091="正式版",$H1091="中医诊所"),IFERROR(V1091/同类汇总数据!G$4,0),IF(AND($G1091="正式版",$H1091="口腔诊所"),IFERROR(V1091/同类汇总数据!G$5,0),IF(AND($G1091="检查版",$H1091="中西医诊所"),IFERROR(V1091/同类汇总数据!G$6,0),IF(AND($G1091="检查版",$H1091="中医诊所"),IFERROR(V1091/同类汇总数据!G$7,0),IF(AND($G1091="检查版",$H1091="口腔诊所"),IFERROR(V1091/同类汇总数据!G$8,0),IF(AND($G1091="互联网版",$H1091="中西医诊所"),IFERROR(V1091/同类汇总数据!G$9,0),IF(AND($G1091="互联网版",$H1091="中医诊所"),IFERROR(V1091/同类汇总数据!G$10,0),IF(AND($G1091="互联网版",$H1091="口腔诊所"),IFERROR(V1091/同类汇总数据!G$11,0))))))))))</f>
        <v>0</v>
      </c>
      <c r="AI1091" s="64">
        <f>IF(AND($G1091="正式版",$H1091="中西医诊所"),IFERROR(W1091/同类汇总数据!H$3,0),IF(AND($G1091="正式版",$H1091="中医诊所"),IFERROR(W1091/同类汇总数据!H$4,0),IF(AND($G1091="正式版",$H1091="口腔诊所"),IFERROR(W1091/同类汇总数据!H$5,0),IF(AND($G1091="检查版",$H1091="中西医诊所"),IFERROR(W1091/同类汇总数据!H$6,0),IF(AND($G1091="检查版",$H1091="中医诊所"),IFERROR(W1091/同类汇总数据!H$7,0),IF(AND($G1091="检查版",$H1091="口腔诊所"),IFERROR(W1091/同类汇总数据!H$8,0),IF(AND($G1091="互联网版",$H1091="中西医诊所"),IFERROR(W1091/同类汇总数据!H$9,0),IF(AND($G1091="互联网版",$H1091="中医诊所"),IFERROR(W1091/同类汇总数据!H$10,0),IF(AND($G1091="互联网版",$H1091="口腔诊所"),IFERROR(W1091/同类汇总数据!H$11,0))))))))))</f>
        <v>0</v>
      </c>
      <c r="AJ1091" s="64">
        <f>IF(AND($G1091="正式版",$H1091="中西医诊所"),IFERROR(X1091/同类汇总数据!I$3,0),IF(AND($G1091="正式版",$H1091="中医诊所"),IFERROR(X1091/同类汇总数据!I$4,0),IF(AND($G1091="正式版",$H1091="口腔诊所"),IFERROR(X1091/同类汇总数据!I$5,0),IF(AND($G1091="检查版",$H1091="中西医诊所"),IFERROR(X1091/同类汇总数据!I$6,0),IF(AND($G1091="检查版",$H1091="中医诊所"),IFERROR(X1091/同类汇总数据!I$7,0),IF(AND($G1091="检查版",$H1091="口腔诊所"),IFERROR(X1091/同类汇总数据!I$8,0),IF(AND($G1091="互联网版",$H1091="中西医诊所"),IFERROR(X1091/同类汇总数据!I$9,0),IF(AND($G1091="互联网版",$H1091="中医诊所"),IFERROR(X1091/同类汇总数据!I$10,0),IF(AND($G1091="互联网版",$H1091="口腔诊所"),IFERROR(X1091/同类汇总数据!I$11,0))))))))))</f>
        <v>0</v>
      </c>
      <c r="AK1091" s="64">
        <f>IF(AND($G1091="正式版",$H1091="中西医诊所"),IFERROR(Y1091/同类汇总数据!J$3,0),IF(AND($G1091="正式版",$H1091="中医诊所"),IFERROR(Y1091/同类汇总数据!J$4,0),IF(AND($G1091="正式版",$H1091="口腔诊所"),IFERROR(Y1091/同类汇总数据!J$5,0),IF(AND($G1091="检查版",$H1091="中西医诊所"),IFERROR(Y1091/同类汇总数据!J$6,0),IF(AND($G1091="检查版",$H1091="中医诊所"),IFERROR(Y1091/同类汇总数据!J$7,0),IF(AND($G1091="检查版",$H1091="口腔诊所"),IFERROR(Y1091/同类汇总数据!J$8,0),IF(AND($G1091="互联网版",$H1091="中西医诊所"),IFERROR(Y1091/同类汇总数据!J$9,0),IF(AND($G1091="互联网版",$H1091="中医诊所"),IFERROR(Y1091/同类汇总数据!J$10,0),IF(AND($G1091="互联网版",$H1091="口腔诊所"),IFERROR(Y1091/同类汇总数据!J$11,0))))))))))</f>
        <v>0</v>
      </c>
      <c r="AL1091" s="65" t="str">
        <f ca="1" t="shared" si="328"/>
        <v>最近一月未操作</v>
      </c>
      <c r="AM1091" s="65" t="str">
        <f t="shared" si="329"/>
        <v>低于同行20%</v>
      </c>
      <c r="AN1091" s="66" t="str">
        <f t="shared" si="330"/>
        <v>低于同行20%</v>
      </c>
      <c r="AO1091" s="63">
        <f t="shared" si="301"/>
        <v>46059.7142708333</v>
      </c>
      <c r="AP1091" s="5" t="str">
        <f t="shared" si="302"/>
        <v/>
      </c>
      <c r="AQ1091" s="60">
        <v>45733.5737352199</v>
      </c>
    </row>
    <row r="1092" ht="17" spans="1:43">
      <c r="A1092" s="5">
        <f t="shared" si="324"/>
        <v>1089</v>
      </c>
      <c r="B1092" s="55" t="str">
        <f t="shared" si="325"/>
        <v>连续三月交易上升</v>
      </c>
      <c r="C1092" s="2" t="str">
        <f t="shared" si="326"/>
        <v/>
      </c>
      <c r="D1092" s="56" t="str">
        <f t="shared" si="327"/>
        <v>-</v>
      </c>
      <c r="E1092" s="84" t="s">
        <v>2900</v>
      </c>
      <c r="F1092" s="58">
        <v>45746.7510554398</v>
      </c>
      <c r="G1092" s="59" t="s">
        <v>38</v>
      </c>
      <c r="H1092" s="59" t="s">
        <v>63</v>
      </c>
      <c r="I1092" s="59" t="s">
        <v>40</v>
      </c>
      <c r="J1092" s="59" t="s">
        <v>520</v>
      </c>
      <c r="K1092" s="59" t="s">
        <v>2901</v>
      </c>
      <c r="L1092" s="59"/>
      <c r="M1092" s="60">
        <v>46104.3485069444</v>
      </c>
      <c r="N1092" s="60">
        <v>46104.3514129977</v>
      </c>
      <c r="O1092" s="60">
        <v>46102.7299500579</v>
      </c>
      <c r="P1092" s="60">
        <v>45999.6626523958</v>
      </c>
      <c r="Q1092" s="60">
        <v>46102.7304533681</v>
      </c>
      <c r="R1092" s="59">
        <v>4582.6</v>
      </c>
      <c r="S1092" s="59">
        <v>11453</v>
      </c>
      <c r="T1092" s="59">
        <v>30791.04</v>
      </c>
      <c r="U1092" s="59">
        <v>31380.38</v>
      </c>
      <c r="V1092" s="59">
        <v>47</v>
      </c>
      <c r="W1092" s="59">
        <v>150</v>
      </c>
      <c r="X1092" s="59">
        <v>345</v>
      </c>
      <c r="Y1092" s="59">
        <v>328</v>
      </c>
      <c r="Z1092" s="59">
        <v>143.9466972477</v>
      </c>
      <c r="AA1092" s="59">
        <v>0.2951721393</v>
      </c>
      <c r="AB1092" s="59">
        <v>-0.1574395914</v>
      </c>
      <c r="AC1092" s="59">
        <v>0.3290244804</v>
      </c>
      <c r="AD1092" s="64">
        <f>IF(AND($G1092="正式版",$H1092="中西医诊所"),IFERROR(R1092/同类汇总数据!C$3,0),IF(AND($G1092="正式版",$H1092="中医诊所"),IFERROR(R1092/同类汇总数据!C$4,0),IF(AND($G1092="正式版",$H1092="口腔诊所"),IFERROR(R1092/同类汇总数据!C$5,0),IF(AND($G1092="检查版",$H1092="中西医诊所"),IFERROR(R1092/同类汇总数据!C$6,0),IF(AND($G1092="检查版",$H1092="中医诊所"),IFERROR(R1092/同类汇总数据!C$7,0),IF(AND($G1092="检查版",$H1092="口腔诊所"),IFERROR(R1092/同类汇总数据!C$8,0),IF(AND($G1092="互联网版",$H1092="中西医诊所"),IFERROR(R1092/同类汇总数据!C$9,0),IF(AND($G1092="互联网版",$H1092="中医诊所"),IFERROR(R1092/同类汇总数据!C$10,0),IF(AND($G1092="互联网版",$H1092="口腔诊所"),IFERROR(R1092/同类汇总数据!C$11,0))))))))))</f>
        <v>0.458372576114497</v>
      </c>
      <c r="AE1092" s="64">
        <f>IF(AND($G1092="正式版",$H1092="中西医诊所"),IFERROR(S1092/同类汇总数据!D$3,0),IF(AND($G1092="正式版",$H1092="中医诊所"),IFERROR(S1092/同类汇总数据!D$4,0),IF(AND($G1092="正式版",$H1092="口腔诊所"),IFERROR(S1092/同类汇总数据!D$5,0),IF(AND($G1092="检查版",$H1092="中西医诊所"),IFERROR(S1092/同类汇总数据!D$6,0),IF(AND($G1092="检查版",$H1092="中医诊所"),IFERROR(S1092/同类汇总数据!D$7,0),IF(AND($G1092="检查版",$H1092="口腔诊所"),IFERROR(S1092/同类汇总数据!D$8,0),IF(AND($G1092="互联网版",$H1092="中西医诊所"),IFERROR(S1092/同类汇总数据!D$9,0),IF(AND($G1092="互联网版",$H1092="中医诊所"),IFERROR(S1092/同类汇总数据!D$10,0),IF(AND($G1092="互联网版",$H1092="口腔诊所"),IFERROR(S1092/同类汇总数据!D$11,0))))))))))</f>
        <v>0.263706731777345</v>
      </c>
      <c r="AF1092" s="64">
        <f>IF(AND($G1092="正式版",$H1092="中西医诊所"),IFERROR(T1092/同类汇总数据!E$3,0),IF(AND($G1092="正式版",$H1092="中医诊所"),IFERROR(T1092/同类汇总数据!E$4,0),IF(AND($G1092="正式版",$H1092="口腔诊所"),IFERROR(T1092/同类汇总数据!E$5,0),IF(AND($G1092="检查版",$H1092="中西医诊所"),IFERROR(T1092/同类汇总数据!E$6,0),IF(AND($G1092="检查版",$H1092="中医诊所"),IFERROR(T1092/同类汇总数据!E$7,0),IF(AND($G1092="检查版",$H1092="口腔诊所"),IFERROR(T1092/同类汇总数据!E$8,0),IF(AND($G1092="互联网版",$H1092="中西医诊所"),IFERROR(T1092/同类汇总数据!E$9,0),IF(AND($G1092="互联网版",$H1092="中医诊所"),IFERROR(T1092/同类汇总数据!E$10,0),IF(AND($G1092="互联网版",$H1092="口腔诊所"),IFERROR(T1092/同类汇总数据!E$11,0))))))))))</f>
        <v>0.277729628865791</v>
      </c>
      <c r="AG1092" s="64">
        <f>IF(AND($G1092="正式版",$H1092="中西医诊所"),IFERROR(U1092/同类汇总数据!F$3,0),IF(AND($G1092="正式版",$H1092="中医诊所"),IFERROR(U1092/同类汇总数据!F$4,0),IF(AND($G1092="正式版",$H1092="口腔诊所"),IFERROR(U1092/同类汇总数据!F$5,0),IF(AND($G1092="检查版",$H1092="中西医诊所"),IFERROR(U1092/同类汇总数据!F$6,0),IF(AND($G1092="检查版",$H1092="中医诊所"),IFERROR(U1092/同类汇总数据!F$7,0),IF(AND($G1092="检查版",$H1092="口腔诊所"),IFERROR(U1092/同类汇总数据!F$8,0),IF(AND($G1092="互联网版",$H1092="中西医诊所"),IFERROR(U1092/同类汇总数据!F$9,0),IF(AND($G1092="互联网版",$H1092="中医诊所"),IFERROR(U1092/同类汇总数据!F$10,0),IF(AND($G1092="互联网版",$H1092="口腔诊所"),IFERROR(U1092/同类汇总数据!F$11,0))))))))))</f>
        <v>0.314124218303107</v>
      </c>
      <c r="AH1092" s="64">
        <f>IF(AND($G1092="正式版",$H1092="中西医诊所"),IFERROR(V1092/同类汇总数据!G$3,0),IF(AND($G1092="正式版",$H1092="中医诊所"),IFERROR(V1092/同类汇总数据!G$4,0),IF(AND($G1092="正式版",$H1092="口腔诊所"),IFERROR(V1092/同类汇总数据!G$5,0),IF(AND($G1092="检查版",$H1092="中西医诊所"),IFERROR(V1092/同类汇总数据!G$6,0),IF(AND($G1092="检查版",$H1092="中医诊所"),IFERROR(V1092/同类汇总数据!G$7,0),IF(AND($G1092="检查版",$H1092="口腔诊所"),IFERROR(V1092/同类汇总数据!G$8,0),IF(AND($G1092="互联网版",$H1092="中西医诊所"),IFERROR(V1092/同类汇总数据!G$9,0),IF(AND($G1092="互联网版",$H1092="中医诊所"),IFERROR(V1092/同类汇总数据!G$10,0),IF(AND($G1092="互联网版",$H1092="口腔诊所"),IFERROR(V1092/同类汇总数据!G$11,0))))))))))</f>
        <v>3.49276180850748</v>
      </c>
      <c r="AI1092" s="64">
        <f>IF(AND($G1092="正式版",$H1092="中西医诊所"),IFERROR(W1092/同类汇总数据!H$3,0),IF(AND($G1092="正式版",$H1092="中医诊所"),IFERROR(W1092/同类汇总数据!H$4,0),IF(AND($G1092="正式版",$H1092="口腔诊所"),IFERROR(W1092/同类汇总数据!H$5,0),IF(AND($G1092="检查版",$H1092="中西医诊所"),IFERROR(W1092/同类汇总数据!H$6,0),IF(AND($G1092="检查版",$H1092="中医诊所"),IFERROR(W1092/同类汇总数据!H$7,0),IF(AND($G1092="检查版",$H1092="口腔诊所"),IFERROR(W1092/同类汇总数据!H$8,0),IF(AND($G1092="互联网版",$H1092="中西医诊所"),IFERROR(W1092/同类汇总数据!H$9,0),IF(AND($G1092="互联网版",$H1092="中医诊所"),IFERROR(W1092/同类汇总数据!H$10,0),IF(AND($G1092="互联网版",$H1092="口腔诊所"),IFERROR(W1092/同类汇总数据!H$11,0))))))))))</f>
        <v>2.6414821884856</v>
      </c>
      <c r="AJ1092" s="64">
        <f>IF(AND($G1092="正式版",$H1092="中西医诊所"),IFERROR(X1092/同类汇总数据!I$3,0),IF(AND($G1092="正式版",$H1092="中医诊所"),IFERROR(X1092/同类汇总数据!I$4,0),IF(AND($G1092="正式版",$H1092="口腔诊所"),IFERROR(X1092/同类汇总数据!I$5,0),IF(AND($G1092="检查版",$H1092="中西医诊所"),IFERROR(X1092/同类汇总数据!I$6,0),IF(AND($G1092="检查版",$H1092="中医诊所"),IFERROR(X1092/同类汇总数据!I$7,0),IF(AND($G1092="检查版",$H1092="口腔诊所"),IFERROR(X1092/同类汇总数据!I$8,0),IF(AND($G1092="互联网版",$H1092="中西医诊所"),IFERROR(X1092/同类汇总数据!I$9,0),IF(AND($G1092="互联网版",$H1092="中医诊所"),IFERROR(X1092/同类汇总数据!I$10,0),IF(AND($G1092="互联网版",$H1092="口腔诊所"),IFERROR(X1092/同类汇总数据!I$11,0))))))))))</f>
        <v>2.33832514919531</v>
      </c>
      <c r="AK1092" s="64">
        <f>IF(AND($G1092="正式版",$H1092="中西医诊所"),IFERROR(Y1092/同类汇总数据!J$3,0),IF(AND($G1092="正式版",$H1092="中医诊所"),IFERROR(Y1092/同类汇总数据!J$4,0),IF(AND($G1092="正式版",$H1092="口腔诊所"),IFERROR(Y1092/同类汇总数据!J$5,0),IF(AND($G1092="检查版",$H1092="中西医诊所"),IFERROR(Y1092/同类汇总数据!J$6,0),IF(AND($G1092="检查版",$H1092="中医诊所"),IFERROR(Y1092/同类汇总数据!J$7,0),IF(AND($G1092="检查版",$H1092="口腔诊所"),IFERROR(Y1092/同类汇总数据!J$8,0),IF(AND($G1092="互联网版",$H1092="中西医诊所"),IFERROR(Y1092/同类汇总数据!J$9,0),IF(AND($G1092="互联网版",$H1092="中医诊所"),IFERROR(Y1092/同类汇总数据!J$10,0),IF(AND($G1092="互联网版",$H1092="口腔诊所"),IFERROR(Y1092/同类汇总数据!J$11,0))))))))))</f>
        <v>2.46974747585031</v>
      </c>
      <c r="AL1092" s="65" t="str">
        <f ca="1" t="shared" si="328"/>
        <v>-</v>
      </c>
      <c r="AM1092" s="65" t="str">
        <f t="shared" si="329"/>
        <v>低于同行50%</v>
      </c>
      <c r="AN1092" s="66" t="str">
        <f t="shared" si="330"/>
        <v>高于同行100%</v>
      </c>
      <c r="AO1092" s="63">
        <f t="shared" si="301"/>
        <v>46104.3514129977</v>
      </c>
      <c r="AP1092" s="5" t="str">
        <f t="shared" si="302"/>
        <v/>
      </c>
      <c r="AQ1092" s="60">
        <v>45734.4522764468</v>
      </c>
    </row>
    <row r="1093" ht="17" spans="1:43">
      <c r="A1093" s="5">
        <f t="shared" ref="A1093:A1101" si="331">ROW()-3</f>
        <v>1090</v>
      </c>
      <c r="B1093" s="55" t="str">
        <f t="shared" si="325"/>
        <v>无交易</v>
      </c>
      <c r="C1093" s="2" t="str">
        <f t="shared" si="326"/>
        <v/>
      </c>
      <c r="D1093" s="56" t="str">
        <f t="shared" si="327"/>
        <v>流失</v>
      </c>
      <c r="E1093" s="84" t="s">
        <v>2902</v>
      </c>
      <c r="F1093" s="58">
        <v>45747.4633746991</v>
      </c>
      <c r="G1093" s="59" t="s">
        <v>60</v>
      </c>
      <c r="H1093" s="59" t="s">
        <v>66</v>
      </c>
      <c r="I1093" s="59" t="s">
        <v>40</v>
      </c>
      <c r="J1093" s="59" t="s">
        <v>423</v>
      </c>
      <c r="K1093" s="59" t="s">
        <v>2903</v>
      </c>
      <c r="L1093" s="59" t="s">
        <v>2904</v>
      </c>
      <c r="M1093" s="60">
        <v>46047.6971759259</v>
      </c>
      <c r="N1093" s="60"/>
      <c r="O1093" s="60">
        <v>46047.7200768981</v>
      </c>
      <c r="P1093" s="60"/>
      <c r="Q1093" s="60"/>
      <c r="R1093" s="59"/>
      <c r="S1093" s="59"/>
      <c r="T1093" s="59"/>
      <c r="U1093" s="59"/>
      <c r="V1093" s="59"/>
      <c r="W1093" s="59"/>
      <c r="X1093" s="59"/>
      <c r="Y1093" s="59"/>
      <c r="Z1093" s="59"/>
      <c r="AA1093" s="59"/>
      <c r="AB1093" s="59"/>
      <c r="AC1093" s="59"/>
      <c r="AD1093" s="64">
        <f>IF(AND($G1093="正式版",$H1093="中西医诊所"),IFERROR(R1093/同类汇总数据!C$3,0),IF(AND($G1093="正式版",$H1093="中医诊所"),IFERROR(R1093/同类汇总数据!C$4,0),IF(AND($G1093="正式版",$H1093="口腔诊所"),IFERROR(R1093/同类汇总数据!C$5,0),IF(AND($G1093="检查版",$H1093="中西医诊所"),IFERROR(R1093/同类汇总数据!C$6,0),IF(AND($G1093="检查版",$H1093="中医诊所"),IFERROR(R1093/同类汇总数据!C$7,0),IF(AND($G1093="检查版",$H1093="口腔诊所"),IFERROR(R1093/同类汇总数据!C$8,0),IF(AND($G1093="互联网版",$H1093="中西医诊所"),IFERROR(R1093/同类汇总数据!C$9,0),IF(AND($G1093="互联网版",$H1093="中医诊所"),IFERROR(R1093/同类汇总数据!C$10,0),IF(AND($G1093="互联网版",$H1093="口腔诊所"),IFERROR(R1093/同类汇总数据!C$11,0))))))))))</f>
        <v>0</v>
      </c>
      <c r="AE1093" s="64">
        <f>IF(AND($G1093="正式版",$H1093="中西医诊所"),IFERROR(S1093/同类汇总数据!D$3,0),IF(AND($G1093="正式版",$H1093="中医诊所"),IFERROR(S1093/同类汇总数据!D$4,0),IF(AND($G1093="正式版",$H1093="口腔诊所"),IFERROR(S1093/同类汇总数据!D$5,0),IF(AND($G1093="检查版",$H1093="中西医诊所"),IFERROR(S1093/同类汇总数据!D$6,0),IF(AND($G1093="检查版",$H1093="中医诊所"),IFERROR(S1093/同类汇总数据!D$7,0),IF(AND($G1093="检查版",$H1093="口腔诊所"),IFERROR(S1093/同类汇总数据!D$8,0),IF(AND($G1093="互联网版",$H1093="中西医诊所"),IFERROR(S1093/同类汇总数据!D$9,0),IF(AND($G1093="互联网版",$H1093="中医诊所"),IFERROR(S1093/同类汇总数据!D$10,0),IF(AND($G1093="互联网版",$H1093="口腔诊所"),IFERROR(S1093/同类汇总数据!D$11,0))))))))))</f>
        <v>0</v>
      </c>
      <c r="AF1093" s="64">
        <f>IF(AND($G1093="正式版",$H1093="中西医诊所"),IFERROR(T1093/同类汇总数据!E$3,0),IF(AND($G1093="正式版",$H1093="中医诊所"),IFERROR(T1093/同类汇总数据!E$4,0),IF(AND($G1093="正式版",$H1093="口腔诊所"),IFERROR(T1093/同类汇总数据!E$5,0),IF(AND($G1093="检查版",$H1093="中西医诊所"),IFERROR(T1093/同类汇总数据!E$6,0),IF(AND($G1093="检查版",$H1093="中医诊所"),IFERROR(T1093/同类汇总数据!E$7,0),IF(AND($G1093="检查版",$H1093="口腔诊所"),IFERROR(T1093/同类汇总数据!E$8,0),IF(AND($G1093="互联网版",$H1093="中西医诊所"),IFERROR(T1093/同类汇总数据!E$9,0),IF(AND($G1093="互联网版",$H1093="中医诊所"),IFERROR(T1093/同类汇总数据!E$10,0),IF(AND($G1093="互联网版",$H1093="口腔诊所"),IFERROR(T1093/同类汇总数据!E$11,0))))))))))</f>
        <v>0</v>
      </c>
      <c r="AG1093" s="64">
        <f>IF(AND($G1093="正式版",$H1093="中西医诊所"),IFERROR(U1093/同类汇总数据!F$3,0),IF(AND($G1093="正式版",$H1093="中医诊所"),IFERROR(U1093/同类汇总数据!F$4,0),IF(AND($G1093="正式版",$H1093="口腔诊所"),IFERROR(U1093/同类汇总数据!F$5,0),IF(AND($G1093="检查版",$H1093="中西医诊所"),IFERROR(U1093/同类汇总数据!F$6,0),IF(AND($G1093="检查版",$H1093="中医诊所"),IFERROR(U1093/同类汇总数据!F$7,0),IF(AND($G1093="检查版",$H1093="口腔诊所"),IFERROR(U1093/同类汇总数据!F$8,0),IF(AND($G1093="互联网版",$H1093="中西医诊所"),IFERROR(U1093/同类汇总数据!F$9,0),IF(AND($G1093="互联网版",$H1093="中医诊所"),IFERROR(U1093/同类汇总数据!F$10,0),IF(AND($G1093="互联网版",$H1093="口腔诊所"),IFERROR(U1093/同类汇总数据!F$11,0))))))))))</f>
        <v>0</v>
      </c>
      <c r="AH1093" s="64">
        <f>IF(AND($G1093="正式版",$H1093="中西医诊所"),IFERROR(V1093/同类汇总数据!G$3,0),IF(AND($G1093="正式版",$H1093="中医诊所"),IFERROR(V1093/同类汇总数据!G$4,0),IF(AND($G1093="正式版",$H1093="口腔诊所"),IFERROR(V1093/同类汇总数据!G$5,0),IF(AND($G1093="检查版",$H1093="中西医诊所"),IFERROR(V1093/同类汇总数据!G$6,0),IF(AND($G1093="检查版",$H1093="中医诊所"),IFERROR(V1093/同类汇总数据!G$7,0),IF(AND($G1093="检查版",$H1093="口腔诊所"),IFERROR(V1093/同类汇总数据!G$8,0),IF(AND($G1093="互联网版",$H1093="中西医诊所"),IFERROR(V1093/同类汇总数据!G$9,0),IF(AND($G1093="互联网版",$H1093="中医诊所"),IFERROR(V1093/同类汇总数据!G$10,0),IF(AND($G1093="互联网版",$H1093="口腔诊所"),IFERROR(V1093/同类汇总数据!G$11,0))))))))))</f>
        <v>0</v>
      </c>
      <c r="AI1093" s="64">
        <f>IF(AND($G1093="正式版",$H1093="中西医诊所"),IFERROR(W1093/同类汇总数据!H$3,0),IF(AND($G1093="正式版",$H1093="中医诊所"),IFERROR(W1093/同类汇总数据!H$4,0),IF(AND($G1093="正式版",$H1093="口腔诊所"),IFERROR(W1093/同类汇总数据!H$5,0),IF(AND($G1093="检查版",$H1093="中西医诊所"),IFERROR(W1093/同类汇总数据!H$6,0),IF(AND($G1093="检查版",$H1093="中医诊所"),IFERROR(W1093/同类汇总数据!H$7,0),IF(AND($G1093="检查版",$H1093="口腔诊所"),IFERROR(W1093/同类汇总数据!H$8,0),IF(AND($G1093="互联网版",$H1093="中西医诊所"),IFERROR(W1093/同类汇总数据!H$9,0),IF(AND($G1093="互联网版",$H1093="中医诊所"),IFERROR(W1093/同类汇总数据!H$10,0),IF(AND($G1093="互联网版",$H1093="口腔诊所"),IFERROR(W1093/同类汇总数据!H$11,0))))))))))</f>
        <v>0</v>
      </c>
      <c r="AJ1093" s="64">
        <f>IF(AND($G1093="正式版",$H1093="中西医诊所"),IFERROR(X1093/同类汇总数据!I$3,0),IF(AND($G1093="正式版",$H1093="中医诊所"),IFERROR(X1093/同类汇总数据!I$4,0),IF(AND($G1093="正式版",$H1093="口腔诊所"),IFERROR(X1093/同类汇总数据!I$5,0),IF(AND($G1093="检查版",$H1093="中西医诊所"),IFERROR(X1093/同类汇总数据!I$6,0),IF(AND($G1093="检查版",$H1093="中医诊所"),IFERROR(X1093/同类汇总数据!I$7,0),IF(AND($G1093="检查版",$H1093="口腔诊所"),IFERROR(X1093/同类汇总数据!I$8,0),IF(AND($G1093="互联网版",$H1093="中西医诊所"),IFERROR(X1093/同类汇总数据!I$9,0),IF(AND($G1093="互联网版",$H1093="中医诊所"),IFERROR(X1093/同类汇总数据!I$10,0),IF(AND($G1093="互联网版",$H1093="口腔诊所"),IFERROR(X1093/同类汇总数据!I$11,0))))))))))</f>
        <v>0</v>
      </c>
      <c r="AK1093" s="64">
        <f>IF(AND($G1093="正式版",$H1093="中西医诊所"),IFERROR(Y1093/同类汇总数据!J$3,0),IF(AND($G1093="正式版",$H1093="中医诊所"),IFERROR(Y1093/同类汇总数据!J$4,0),IF(AND($G1093="正式版",$H1093="口腔诊所"),IFERROR(Y1093/同类汇总数据!J$5,0),IF(AND($G1093="检查版",$H1093="中西医诊所"),IFERROR(Y1093/同类汇总数据!J$6,0),IF(AND($G1093="检查版",$H1093="中医诊所"),IFERROR(Y1093/同类汇总数据!J$7,0),IF(AND($G1093="检查版",$H1093="口腔诊所"),IFERROR(Y1093/同类汇总数据!J$8,0),IF(AND($G1093="互联网版",$H1093="中西医诊所"),IFERROR(Y1093/同类汇总数据!J$9,0),IF(AND($G1093="互联网版",$H1093="中医诊所"),IFERROR(Y1093/同类汇总数据!J$10,0),IF(AND($G1093="互联网版",$H1093="口腔诊所"),IFERROR(Y1093/同类汇总数据!J$11,0))))))))))</f>
        <v>0</v>
      </c>
      <c r="AL1093" s="65" t="str">
        <f ca="1" t="shared" si="328"/>
        <v>最近一月未操作</v>
      </c>
      <c r="AM1093" s="65" t="str">
        <f t="shared" si="329"/>
        <v>低于同行20%</v>
      </c>
      <c r="AN1093" s="66" t="str">
        <f t="shared" si="330"/>
        <v>低于同行20%</v>
      </c>
      <c r="AO1093" s="63">
        <f t="shared" si="301"/>
        <v>46047.7200768981</v>
      </c>
      <c r="AP1093" s="5" t="str">
        <f t="shared" si="302"/>
        <v/>
      </c>
      <c r="AQ1093" s="60">
        <v>45734.7069045949</v>
      </c>
    </row>
    <row r="1094" ht="17" spans="1:43">
      <c r="A1094" s="5">
        <f t="shared" si="331"/>
        <v>1091</v>
      </c>
      <c r="B1094" s="55" t="str">
        <f t="shared" si="325"/>
        <v>交易波动较大</v>
      </c>
      <c r="C1094" s="2" t="str">
        <f t="shared" si="326"/>
        <v/>
      </c>
      <c r="D1094" s="56" t="str">
        <f t="shared" si="327"/>
        <v>-</v>
      </c>
      <c r="E1094" s="84" t="s">
        <v>2905</v>
      </c>
      <c r="F1094" s="58">
        <v>45748.7662641667</v>
      </c>
      <c r="G1094" s="59" t="s">
        <v>38</v>
      </c>
      <c r="H1094" s="59" t="s">
        <v>63</v>
      </c>
      <c r="I1094" s="59" t="s">
        <v>40</v>
      </c>
      <c r="J1094" s="59" t="s">
        <v>486</v>
      </c>
      <c r="K1094" s="59" t="s">
        <v>2906</v>
      </c>
      <c r="L1094" s="59" t="s">
        <v>1414</v>
      </c>
      <c r="M1094" s="60">
        <v>46104.3562384259</v>
      </c>
      <c r="N1094" s="60">
        <v>46103.5044584838</v>
      </c>
      <c r="O1094" s="60">
        <v>46103.4463078356</v>
      </c>
      <c r="P1094" s="60">
        <v>46008.5829859722</v>
      </c>
      <c r="Q1094" s="60">
        <v>46103.4469504514</v>
      </c>
      <c r="R1094" s="59">
        <v>5594</v>
      </c>
      <c r="S1094" s="59">
        <v>31910</v>
      </c>
      <c r="T1094" s="59">
        <v>92682</v>
      </c>
      <c r="U1094" s="59">
        <v>85866</v>
      </c>
      <c r="V1094" s="59">
        <v>11</v>
      </c>
      <c r="W1094" s="59">
        <v>73</v>
      </c>
      <c r="X1094" s="59">
        <v>215</v>
      </c>
      <c r="Y1094" s="59">
        <v>194</v>
      </c>
      <c r="Z1094" s="59">
        <v>520.4</v>
      </c>
      <c r="AA1094" s="59">
        <v>0.0092033271</v>
      </c>
      <c r="AB1094" s="59">
        <v>0.084588207</v>
      </c>
      <c r="AC1094" s="59">
        <v>0.0127844363</v>
      </c>
      <c r="AD1094" s="64">
        <f>IF(AND($G1094="正式版",$H1094="中西医诊所"),IFERROR(R1094/同类汇总数据!C$3,0),IF(AND($G1094="正式版",$H1094="中医诊所"),IFERROR(R1094/同类汇总数据!C$4,0),IF(AND($G1094="正式版",$H1094="口腔诊所"),IFERROR(R1094/同类汇总数据!C$5,0),IF(AND($G1094="检查版",$H1094="中西医诊所"),IFERROR(R1094/同类汇总数据!C$6,0),IF(AND($G1094="检查版",$H1094="中医诊所"),IFERROR(R1094/同类汇总数据!C$7,0),IF(AND($G1094="检查版",$H1094="口腔诊所"),IFERROR(R1094/同类汇总数据!C$8,0),IF(AND($G1094="互联网版",$H1094="中西医诊所"),IFERROR(R1094/同类汇总数据!C$9,0),IF(AND($G1094="互联网版",$H1094="中医诊所"),IFERROR(R1094/同类汇总数据!C$10,0),IF(AND($G1094="互联网版",$H1094="口腔诊所"),IFERROR(R1094/同类汇总数据!C$11,0))))))))))</f>
        <v>0.559537422158708</v>
      </c>
      <c r="AE1094" s="64">
        <f>IF(AND($G1094="正式版",$H1094="中西医诊所"),IFERROR(S1094/同类汇总数据!D$3,0),IF(AND($G1094="正式版",$H1094="中医诊所"),IFERROR(S1094/同类汇总数据!D$4,0),IF(AND($G1094="正式版",$H1094="口腔诊所"),IFERROR(S1094/同类汇总数据!D$5,0),IF(AND($G1094="检查版",$H1094="中西医诊所"),IFERROR(S1094/同类汇总数据!D$6,0),IF(AND($G1094="检查版",$H1094="中医诊所"),IFERROR(S1094/同类汇总数据!D$7,0),IF(AND($G1094="检查版",$H1094="口腔诊所"),IFERROR(S1094/同类汇总数据!D$8,0),IF(AND($G1094="互联网版",$H1094="中西医诊所"),IFERROR(S1094/同类汇总数据!D$9,0),IF(AND($G1094="互联网版",$H1094="中医诊所"),IFERROR(S1094/同类汇总数据!D$10,0),IF(AND($G1094="互联网版",$H1094="口腔诊所"),IFERROR(S1094/同类汇总数据!D$11,0))))))))))</f>
        <v>0.734731669520219</v>
      </c>
      <c r="AF1094" s="64">
        <f>IF(AND($G1094="正式版",$H1094="中西医诊所"),IFERROR(T1094/同类汇总数据!E$3,0),IF(AND($G1094="正式版",$H1094="中医诊所"),IFERROR(T1094/同类汇总数据!E$4,0),IF(AND($G1094="正式版",$H1094="口腔诊所"),IFERROR(T1094/同类汇总数据!E$5,0),IF(AND($G1094="检查版",$H1094="中西医诊所"),IFERROR(T1094/同类汇总数据!E$6,0),IF(AND($G1094="检查版",$H1094="中医诊所"),IFERROR(T1094/同类汇总数据!E$7,0),IF(AND($G1094="检查版",$H1094="口腔诊所"),IFERROR(T1094/同类汇总数据!E$8,0),IF(AND($G1094="互联网版",$H1094="中西医诊所"),IFERROR(T1094/同类汇总数据!E$9,0),IF(AND($G1094="互联网版",$H1094="中医诊所"),IFERROR(T1094/同类汇总数据!E$10,0),IF(AND($G1094="互联网版",$H1094="口腔诊所"),IFERROR(T1094/同类汇总数据!E$11,0))))))))))</f>
        <v>0.835974928503204</v>
      </c>
      <c r="AG1094" s="64">
        <f>IF(AND($G1094="正式版",$H1094="中西医诊所"),IFERROR(U1094/同类汇总数据!F$3,0),IF(AND($G1094="正式版",$H1094="中医诊所"),IFERROR(U1094/同类汇总数据!F$4,0),IF(AND($G1094="正式版",$H1094="口腔诊所"),IFERROR(U1094/同类汇总数据!F$5,0),IF(AND($G1094="检查版",$H1094="中西医诊所"),IFERROR(U1094/同类汇总数据!F$6,0),IF(AND($G1094="检查版",$H1094="中医诊所"),IFERROR(U1094/同类汇总数据!F$7,0),IF(AND($G1094="检查版",$H1094="口腔诊所"),IFERROR(U1094/同类汇总数据!F$8,0),IF(AND($G1094="互联网版",$H1094="中西医诊所"),IFERROR(U1094/同类汇总数据!F$9,0),IF(AND($G1094="互联网版",$H1094="中医诊所"),IFERROR(U1094/同类汇总数据!F$10,0),IF(AND($G1094="互联网版",$H1094="口腔诊所"),IFERROR(U1094/同类汇总数据!F$11,0))))))))))</f>
        <v>0.859536759236651</v>
      </c>
      <c r="AH1094" s="64">
        <f>IF(AND($G1094="正式版",$H1094="中西医诊所"),IFERROR(V1094/同类汇总数据!G$3,0),IF(AND($G1094="正式版",$H1094="中医诊所"),IFERROR(V1094/同类汇总数据!G$4,0),IF(AND($G1094="正式版",$H1094="口腔诊所"),IFERROR(V1094/同类汇总数据!G$5,0),IF(AND($G1094="检查版",$H1094="中西医诊所"),IFERROR(V1094/同类汇总数据!G$6,0),IF(AND($G1094="检查版",$H1094="中医诊所"),IFERROR(V1094/同类汇总数据!G$7,0),IF(AND($G1094="检查版",$H1094="口腔诊所"),IFERROR(V1094/同类汇总数据!G$8,0),IF(AND($G1094="互联网版",$H1094="中西医诊所"),IFERROR(V1094/同类汇总数据!G$9,0),IF(AND($G1094="互联网版",$H1094="中医诊所"),IFERROR(V1094/同类汇总数据!G$10,0),IF(AND($G1094="互联网版",$H1094="口腔诊所"),IFERROR(V1094/同类汇总数据!G$11,0))))))))))</f>
        <v>0.817454891352813</v>
      </c>
      <c r="AI1094" s="64">
        <f>IF(AND($G1094="正式版",$H1094="中西医诊所"),IFERROR(W1094/同类汇总数据!H$3,0),IF(AND($G1094="正式版",$H1094="中医诊所"),IFERROR(W1094/同类汇总数据!H$4,0),IF(AND($G1094="正式版",$H1094="口腔诊所"),IFERROR(W1094/同类汇总数据!H$5,0),IF(AND($G1094="检查版",$H1094="中西医诊所"),IFERROR(W1094/同类汇总数据!H$6,0),IF(AND($G1094="检查版",$H1094="中医诊所"),IFERROR(W1094/同类汇总数据!H$7,0),IF(AND($G1094="检查版",$H1094="口腔诊所"),IFERROR(W1094/同类汇总数据!H$8,0),IF(AND($G1094="互联网版",$H1094="中西医诊所"),IFERROR(W1094/同类汇总数据!H$9,0),IF(AND($G1094="互联网版",$H1094="中医诊所"),IFERROR(W1094/同类汇总数据!H$10,0),IF(AND($G1094="互联网版",$H1094="口腔诊所"),IFERROR(W1094/同类汇总数据!H$11,0))))))))))</f>
        <v>1.28552133172966</v>
      </c>
      <c r="AJ1094" s="64">
        <f>IF(AND($G1094="正式版",$H1094="中西医诊所"),IFERROR(X1094/同类汇总数据!I$3,0),IF(AND($G1094="正式版",$H1094="中医诊所"),IFERROR(X1094/同类汇总数据!I$4,0),IF(AND($G1094="正式版",$H1094="口腔诊所"),IFERROR(X1094/同类汇总数据!I$5,0),IF(AND($G1094="检查版",$H1094="中西医诊所"),IFERROR(X1094/同类汇总数据!I$6,0),IF(AND($G1094="检查版",$H1094="中医诊所"),IFERROR(X1094/同类汇总数据!I$7,0),IF(AND($G1094="检查版",$H1094="口腔诊所"),IFERROR(X1094/同类汇总数据!I$8,0),IF(AND($G1094="互联网版",$H1094="中西医诊所"),IFERROR(X1094/同类汇总数据!I$9,0),IF(AND($G1094="互联网版",$H1094="中医诊所"),IFERROR(X1094/同类汇总数据!I$10,0),IF(AND($G1094="互联网版",$H1094="口腔诊所"),IFERROR(X1094/同类汇总数据!I$11,0))))))))))</f>
        <v>1.4572171219623</v>
      </c>
      <c r="AK1094" s="64">
        <f>IF(AND($G1094="正式版",$H1094="中西医诊所"),IFERROR(Y1094/同类汇总数据!J$3,0),IF(AND($G1094="正式版",$H1094="中医诊所"),IFERROR(Y1094/同类汇总数据!J$4,0),IF(AND($G1094="正式版",$H1094="口腔诊所"),IFERROR(Y1094/同类汇总数据!J$5,0),IF(AND($G1094="检查版",$H1094="中西医诊所"),IFERROR(Y1094/同类汇总数据!J$6,0),IF(AND($G1094="检查版",$H1094="中医诊所"),IFERROR(Y1094/同类汇总数据!J$7,0),IF(AND($G1094="检查版",$H1094="口腔诊所"),IFERROR(Y1094/同类汇总数据!J$8,0),IF(AND($G1094="互联网版",$H1094="中西医诊所"),IFERROR(Y1094/同类汇总数据!J$9,0),IF(AND($G1094="互联网版",$H1094="中医诊所"),IFERROR(Y1094/同类汇总数据!J$10,0),IF(AND($G1094="互联网版",$H1094="口腔诊所"),IFERROR(Y1094/同类汇总数据!J$11,0))))))))))</f>
        <v>1.46076527535049</v>
      </c>
      <c r="AL1094" s="65" t="str">
        <f ca="1" t="shared" si="328"/>
        <v>-</v>
      </c>
      <c r="AM1094" s="65" t="str">
        <f t="shared" si="329"/>
        <v/>
      </c>
      <c r="AN1094" s="66" t="str">
        <f t="shared" si="330"/>
        <v>高于同行20%</v>
      </c>
      <c r="AO1094" s="63">
        <f t="shared" si="301"/>
        <v>46104.3562384259</v>
      </c>
      <c r="AP1094" s="5" t="str">
        <f t="shared" si="302"/>
        <v/>
      </c>
      <c r="AQ1094" s="60">
        <v>45736.4313580787</v>
      </c>
    </row>
    <row r="1095" ht="17" spans="1:43">
      <c r="A1095" s="5">
        <f t="shared" si="331"/>
        <v>1092</v>
      </c>
      <c r="B1095" s="55" t="str">
        <f t="shared" si="325"/>
        <v>连续三月交易上升</v>
      </c>
      <c r="C1095" s="2" t="str">
        <f t="shared" si="326"/>
        <v/>
      </c>
      <c r="D1095" s="56" t="str">
        <f t="shared" si="327"/>
        <v>-</v>
      </c>
      <c r="E1095" s="84" t="s">
        <v>2907</v>
      </c>
      <c r="F1095" s="58">
        <v>45748.7677892361</v>
      </c>
      <c r="G1095" s="59" t="s">
        <v>38</v>
      </c>
      <c r="H1095" s="59" t="s">
        <v>63</v>
      </c>
      <c r="I1095" s="59" t="s">
        <v>40</v>
      </c>
      <c r="J1095" s="59" t="s">
        <v>486</v>
      </c>
      <c r="K1095" s="59" t="s">
        <v>2908</v>
      </c>
      <c r="L1095" s="59" t="s">
        <v>2909</v>
      </c>
      <c r="M1095" s="60">
        <v>46103.4704976852</v>
      </c>
      <c r="N1095" s="60">
        <v>46103.4777471065</v>
      </c>
      <c r="O1095" s="60">
        <v>46059.4595346412</v>
      </c>
      <c r="P1095" s="60">
        <v>46063.4903059491</v>
      </c>
      <c r="Q1095" s="60">
        <v>46063.5006529282</v>
      </c>
      <c r="R1095" s="59">
        <v>4579</v>
      </c>
      <c r="S1095" s="59">
        <v>24426</v>
      </c>
      <c r="T1095" s="59">
        <v>73663</v>
      </c>
      <c r="U1095" s="59">
        <v>64909</v>
      </c>
      <c r="V1095" s="59">
        <v>7</v>
      </c>
      <c r="W1095" s="59">
        <v>40</v>
      </c>
      <c r="X1095" s="59">
        <v>101</v>
      </c>
      <c r="Y1095" s="59">
        <v>91</v>
      </c>
      <c r="Z1095" s="59">
        <v>877.1486486486</v>
      </c>
      <c r="AA1095" s="59">
        <v>0.4835104768</v>
      </c>
      <c r="AB1095" s="59">
        <v>-0.4975894056</v>
      </c>
      <c r="AC1095" s="59">
        <v>4.1182258316</v>
      </c>
      <c r="AD1095" s="64">
        <f>IF(AND($G1095="正式版",$H1095="中西医诊所"),IFERROR(R1095/同类汇总数据!C$3,0),IF(AND($G1095="正式版",$H1095="中医诊所"),IFERROR(R1095/同类汇总数据!C$4,0),IF(AND($G1095="正式版",$H1095="口腔诊所"),IFERROR(R1095/同类汇总数据!C$5,0),IF(AND($G1095="检查版",$H1095="中西医诊所"),IFERROR(R1095/同类汇总数据!C$6,0),IF(AND($G1095="检查版",$H1095="中医诊所"),IFERROR(R1095/同类汇总数据!C$7,0),IF(AND($G1095="检查版",$H1095="口腔诊所"),IFERROR(R1095/同类汇总数据!C$8,0),IF(AND($G1095="互联网版",$H1095="中西医诊所"),IFERROR(R1095/同类汇总数据!C$9,0),IF(AND($G1095="互联网版",$H1095="中医诊所"),IFERROR(R1095/同类汇总数据!C$10,0),IF(AND($G1095="互联网版",$H1095="口腔诊所"),IFERROR(R1095/同类汇总数据!C$11,0))))))))))</f>
        <v>0.458012487676926</v>
      </c>
      <c r="AE1095" s="64">
        <f>IF(AND($G1095="正式版",$H1095="中西医诊所"),IFERROR(S1095/同类汇总数据!D$3,0),IF(AND($G1095="正式版",$H1095="中医诊所"),IFERROR(S1095/同类汇总数据!D$4,0),IF(AND($G1095="正式版",$H1095="口腔诊所"),IFERROR(S1095/同类汇总数据!D$5,0),IF(AND($G1095="检查版",$H1095="中西医诊所"),IFERROR(S1095/同类汇总数据!D$6,0),IF(AND($G1095="检查版",$H1095="中医诊所"),IFERROR(S1095/同类汇总数据!D$7,0),IF(AND($G1095="检查版",$H1095="口腔诊所"),IFERROR(S1095/同类汇总数据!D$8,0),IF(AND($G1095="互联网版",$H1095="中西医诊所"),IFERROR(S1095/同类汇总数据!D$9,0),IF(AND($G1095="互联网版",$H1095="中医诊所"),IFERROR(S1095/同类汇总数据!D$10,0),IF(AND($G1095="互联网版",$H1095="口腔诊所"),IFERROR(S1095/同类汇总数据!D$11,0))))))))))</f>
        <v>0.562411650257</v>
      </c>
      <c r="AF1095" s="64">
        <f>IF(AND($G1095="正式版",$H1095="中西医诊所"),IFERROR(T1095/同类汇总数据!E$3,0),IF(AND($G1095="正式版",$H1095="中医诊所"),IFERROR(T1095/同类汇总数据!E$4,0),IF(AND($G1095="正式版",$H1095="口腔诊所"),IFERROR(T1095/同类汇总数据!E$5,0),IF(AND($G1095="检查版",$H1095="中西医诊所"),IFERROR(T1095/同类汇总数据!E$6,0),IF(AND($G1095="检查版",$H1095="中医诊所"),IFERROR(T1095/同类汇总数据!E$7,0),IF(AND($G1095="检查版",$H1095="口腔诊所"),IFERROR(T1095/同类汇总数据!E$8,0),IF(AND($G1095="互联网版",$H1095="中西医诊所"),IFERROR(T1095/同类汇总数据!E$9,0),IF(AND($G1095="互联网版",$H1095="中医诊所"),IFERROR(T1095/同类汇总数据!E$10,0),IF(AND($G1095="互联网版",$H1095="口腔诊所"),IFERROR(T1095/同类汇总数据!E$11,0))))))))))</f>
        <v>0.664426977820197</v>
      </c>
      <c r="AG1095" s="64">
        <f>IF(AND($G1095="正式版",$H1095="中西医诊所"),IFERROR(U1095/同类汇总数据!F$3,0),IF(AND($G1095="正式版",$H1095="中医诊所"),IFERROR(U1095/同类汇总数据!F$4,0),IF(AND($G1095="正式版",$H1095="口腔诊所"),IFERROR(U1095/同类汇总数据!F$5,0),IF(AND($G1095="检查版",$H1095="中西医诊所"),IFERROR(U1095/同类汇总数据!F$6,0),IF(AND($G1095="检查版",$H1095="中医诊所"),IFERROR(U1095/同类汇总数据!F$7,0),IF(AND($G1095="检查版",$H1095="口腔诊所"),IFERROR(U1095/同类汇总数据!F$8,0),IF(AND($G1095="互联网版",$H1095="中西医诊所"),IFERROR(U1095/同类汇总数据!F$9,0),IF(AND($G1095="互联网版",$H1095="中医诊所"),IFERROR(U1095/同类汇总数据!F$10,0),IF(AND($G1095="互联网版",$H1095="口腔诊所"),IFERROR(U1095/同类汇总数据!F$11,0))))))))))</f>
        <v>0.649752771822278</v>
      </c>
      <c r="AH1095" s="64">
        <f>IF(AND($G1095="正式版",$H1095="中西医诊所"),IFERROR(V1095/同类汇总数据!G$3,0),IF(AND($G1095="正式版",$H1095="中医诊所"),IFERROR(V1095/同类汇总数据!G$4,0),IF(AND($G1095="正式版",$H1095="口腔诊所"),IFERROR(V1095/同类汇总数据!G$5,0),IF(AND($G1095="检查版",$H1095="中西医诊所"),IFERROR(V1095/同类汇总数据!G$6,0),IF(AND($G1095="检查版",$H1095="中医诊所"),IFERROR(V1095/同类汇总数据!G$7,0),IF(AND($G1095="检查版",$H1095="口腔诊所"),IFERROR(V1095/同类汇总数据!G$8,0),IF(AND($G1095="互联网版",$H1095="中西医诊所"),IFERROR(V1095/同类汇总数据!G$9,0),IF(AND($G1095="互联网版",$H1095="中医诊所"),IFERROR(V1095/同类汇总数据!G$10,0),IF(AND($G1095="互联网版",$H1095="口腔诊所"),IFERROR(V1095/同类汇总数据!G$11,0))))))))))</f>
        <v>0.520198567224518</v>
      </c>
      <c r="AI1095" s="64">
        <f>IF(AND($G1095="正式版",$H1095="中西医诊所"),IFERROR(W1095/同类汇总数据!H$3,0),IF(AND($G1095="正式版",$H1095="中医诊所"),IFERROR(W1095/同类汇总数据!H$4,0),IF(AND($G1095="正式版",$H1095="口腔诊所"),IFERROR(W1095/同类汇总数据!H$5,0),IF(AND($G1095="检查版",$H1095="中西医诊所"),IFERROR(W1095/同类汇总数据!H$6,0),IF(AND($G1095="检查版",$H1095="中医诊所"),IFERROR(W1095/同类汇总数据!H$7,0),IF(AND($G1095="检查版",$H1095="口腔诊所"),IFERROR(W1095/同类汇总数据!H$8,0),IF(AND($G1095="互联网版",$H1095="中西医诊所"),IFERROR(W1095/同类汇总数据!H$9,0),IF(AND($G1095="互联网版",$H1095="中医诊所"),IFERROR(W1095/同类汇总数据!H$10,0),IF(AND($G1095="互联网版",$H1095="口腔诊所"),IFERROR(W1095/同类汇总数据!H$11,0))))))))))</f>
        <v>0.704395250262828</v>
      </c>
      <c r="AJ1095" s="64">
        <f>IF(AND($G1095="正式版",$H1095="中西医诊所"),IFERROR(X1095/同类汇总数据!I$3,0),IF(AND($G1095="正式版",$H1095="中医诊所"),IFERROR(X1095/同类汇总数据!I$4,0),IF(AND($G1095="正式版",$H1095="口腔诊所"),IFERROR(X1095/同类汇总数据!I$5,0),IF(AND($G1095="检查版",$H1095="中西医诊所"),IFERROR(X1095/同类汇总数据!I$6,0),IF(AND($G1095="检查版",$H1095="中医诊所"),IFERROR(X1095/同类汇总数据!I$7,0),IF(AND($G1095="检查版",$H1095="口腔诊所"),IFERROR(X1095/同类汇总数据!I$8,0),IF(AND($G1095="互联网版",$H1095="中西医诊所"),IFERROR(X1095/同类汇总数据!I$9,0),IF(AND($G1095="互联网版",$H1095="中医诊所"),IFERROR(X1095/同类汇总数据!I$10,0),IF(AND($G1095="互联网版",$H1095="口腔诊所"),IFERROR(X1095/同类汇总数据!I$11,0))))))))))</f>
        <v>0.684553159619497</v>
      </c>
      <c r="AK1095" s="64">
        <f>IF(AND($G1095="正式版",$H1095="中西医诊所"),IFERROR(Y1095/同类汇总数据!J$3,0),IF(AND($G1095="正式版",$H1095="中医诊所"),IFERROR(Y1095/同类汇总数据!J$4,0),IF(AND($G1095="正式版",$H1095="口腔诊所"),IFERROR(Y1095/同类汇总数据!J$5,0),IF(AND($G1095="检查版",$H1095="中西医诊所"),IFERROR(Y1095/同类汇总数据!J$6,0),IF(AND($G1095="检查版",$H1095="中医诊所"),IFERROR(Y1095/同类汇总数据!J$7,0),IF(AND($G1095="检查版",$H1095="口腔诊所"),IFERROR(Y1095/同类汇总数据!J$8,0),IF(AND($G1095="互联网版",$H1095="中西医诊所"),IFERROR(Y1095/同类汇总数据!J$9,0),IF(AND($G1095="互联网版",$H1095="中医诊所"),IFERROR(Y1095/同类汇总数据!J$10,0),IF(AND($G1095="互联网版",$H1095="口腔诊所"),IFERROR(Y1095/同类汇总数据!J$11,0))))))))))</f>
        <v>0.685204330190178</v>
      </c>
      <c r="AL1095" s="65" t="str">
        <f ca="1" t="shared" si="328"/>
        <v>-</v>
      </c>
      <c r="AM1095" s="65" t="str">
        <f t="shared" si="329"/>
        <v/>
      </c>
      <c r="AN1095" s="66" t="str">
        <f t="shared" si="330"/>
        <v/>
      </c>
      <c r="AO1095" s="63">
        <f t="shared" si="301"/>
        <v>46103.4777471065</v>
      </c>
      <c r="AP1095" s="5" t="str">
        <f t="shared" si="302"/>
        <v/>
      </c>
      <c r="AQ1095" s="60">
        <v>45740.773339456</v>
      </c>
    </row>
    <row r="1096" ht="17" spans="1:43">
      <c r="A1096" s="5">
        <f t="shared" si="331"/>
        <v>1093</v>
      </c>
      <c r="B1096" s="55" t="str">
        <f t="shared" si="325"/>
        <v>连续三月交易上升</v>
      </c>
      <c r="C1096" s="2" t="str">
        <f t="shared" si="326"/>
        <v/>
      </c>
      <c r="D1096" s="56" t="str">
        <f t="shared" si="327"/>
        <v>-</v>
      </c>
      <c r="E1096" s="84" t="s">
        <v>2910</v>
      </c>
      <c r="F1096" s="58">
        <v>45748.8046408681</v>
      </c>
      <c r="G1096" s="59" t="s">
        <v>38</v>
      </c>
      <c r="H1096" s="59" t="s">
        <v>66</v>
      </c>
      <c r="I1096" s="59" t="s">
        <v>40</v>
      </c>
      <c r="J1096" s="59" t="s">
        <v>520</v>
      </c>
      <c r="K1096" s="59" t="s">
        <v>2911</v>
      </c>
      <c r="L1096" s="59"/>
      <c r="M1096" s="60">
        <v>46104.340462963</v>
      </c>
      <c r="N1096" s="60">
        <v>46104.342950463</v>
      </c>
      <c r="O1096" s="60">
        <v>46104.3419331829</v>
      </c>
      <c r="P1096" s="60">
        <v>46100.7991686806</v>
      </c>
      <c r="Q1096" s="60">
        <v>46104.3429627662</v>
      </c>
      <c r="R1096" s="59">
        <v>2236.32</v>
      </c>
      <c r="S1096" s="59">
        <v>12275.7</v>
      </c>
      <c r="T1096" s="59">
        <v>33901.17</v>
      </c>
      <c r="U1096" s="59">
        <v>30801.58</v>
      </c>
      <c r="V1096" s="59">
        <v>41</v>
      </c>
      <c r="W1096" s="59">
        <v>196</v>
      </c>
      <c r="X1096" s="59">
        <v>651</v>
      </c>
      <c r="Y1096" s="59">
        <v>595</v>
      </c>
      <c r="Z1096" s="59">
        <v>88.5102873563</v>
      </c>
      <c r="AA1096" s="59">
        <v>0.2917424744</v>
      </c>
      <c r="AB1096" s="59">
        <v>-0.2160529472</v>
      </c>
      <c r="AC1096" s="59">
        <v>0.0719211666</v>
      </c>
      <c r="AD1096" s="64">
        <f>IF(AND($G1096="正式版",$H1096="中西医诊所"),IFERROR(R1096/同类汇总数据!C$3,0),IF(AND($G1096="正式版",$H1096="中医诊所"),IFERROR(R1096/同类汇总数据!C$4,0),IF(AND($G1096="正式版",$H1096="口腔诊所"),IFERROR(R1096/同类汇总数据!C$5,0),IF(AND($G1096="检查版",$H1096="中西医诊所"),IFERROR(R1096/同类汇总数据!C$6,0),IF(AND($G1096="检查版",$H1096="中医诊所"),IFERROR(R1096/同类汇总数据!C$7,0),IF(AND($G1096="检查版",$H1096="口腔诊所"),IFERROR(R1096/同类汇总数据!C$8,0),IF(AND($G1096="互联网版",$H1096="中西医诊所"),IFERROR(R1096/同类汇总数据!C$9,0),IF(AND($G1096="互联网版",$H1096="中医诊所"),IFERROR(R1096/同类汇总数据!C$10,0),IF(AND($G1096="互联网版",$H1096="口腔诊所"),IFERROR(R1096/同类汇总数据!C$11,0))))))))))</f>
        <v>0.32191117735005</v>
      </c>
      <c r="AE1096" s="64">
        <f>IF(AND($G1096="正式版",$H1096="中西医诊所"),IFERROR(S1096/同类汇总数据!D$3,0),IF(AND($G1096="正式版",$H1096="中医诊所"),IFERROR(S1096/同类汇总数据!D$4,0),IF(AND($G1096="正式版",$H1096="口腔诊所"),IFERROR(S1096/同类汇总数据!D$5,0),IF(AND($G1096="检查版",$H1096="中西医诊所"),IFERROR(S1096/同类汇总数据!D$6,0),IF(AND($G1096="检查版",$H1096="中医诊所"),IFERROR(S1096/同类汇总数据!D$7,0),IF(AND($G1096="检查版",$H1096="口腔诊所"),IFERROR(S1096/同类汇总数据!D$8,0),IF(AND($G1096="互联网版",$H1096="中西医诊所"),IFERROR(S1096/同类汇总数据!D$9,0),IF(AND($G1096="互联网版",$H1096="中医诊所"),IFERROR(S1096/同类汇总数据!D$10,0),IF(AND($G1096="互联网版",$H1096="口腔诊所"),IFERROR(S1096/同类汇总数据!D$11,0))))))))))</f>
        <v>0.455427061333511</v>
      </c>
      <c r="AF1096" s="64">
        <f>IF(AND($G1096="正式版",$H1096="中西医诊所"),IFERROR(T1096/同类汇总数据!E$3,0),IF(AND($G1096="正式版",$H1096="中医诊所"),IFERROR(T1096/同类汇总数据!E$4,0),IF(AND($G1096="正式版",$H1096="口腔诊所"),IFERROR(T1096/同类汇总数据!E$5,0),IF(AND($G1096="检查版",$H1096="中西医诊所"),IFERROR(T1096/同类汇总数据!E$6,0),IF(AND($G1096="检查版",$H1096="中医诊所"),IFERROR(T1096/同类汇总数据!E$7,0),IF(AND($G1096="检查版",$H1096="口腔诊所"),IFERROR(T1096/同类汇总数据!E$8,0),IF(AND($G1096="互联网版",$H1096="中西医诊所"),IFERROR(T1096/同类汇总数据!E$9,0),IF(AND($G1096="互联网版",$H1096="中医诊所"),IFERROR(T1096/同类汇总数据!E$10,0),IF(AND($G1096="互联网版",$H1096="口腔诊所"),IFERROR(T1096/同类汇总数据!E$11,0))))))))))</f>
        <v>0.435609452702673</v>
      </c>
      <c r="AG1096" s="64">
        <f>IF(AND($G1096="正式版",$H1096="中西医诊所"),IFERROR(U1096/同类汇总数据!F$3,0),IF(AND($G1096="正式版",$H1096="中医诊所"),IFERROR(U1096/同类汇总数据!F$4,0),IF(AND($G1096="正式版",$H1096="口腔诊所"),IFERROR(U1096/同类汇总数据!F$5,0),IF(AND($G1096="检查版",$H1096="中西医诊所"),IFERROR(U1096/同类汇总数据!F$6,0),IF(AND($G1096="检查版",$H1096="中医诊所"),IFERROR(U1096/同类汇总数据!F$7,0),IF(AND($G1096="检查版",$H1096="口腔诊所"),IFERROR(U1096/同类汇总数据!F$8,0),IF(AND($G1096="互联网版",$H1096="中西医诊所"),IFERROR(U1096/同类汇总数据!F$9,0),IF(AND($G1096="互联网版",$H1096="中医诊所"),IFERROR(U1096/同类汇总数据!F$10,0),IF(AND($G1096="互联网版",$H1096="口腔诊所"),IFERROR(U1096/同类汇总数据!F$11,0))))))))))</f>
        <v>0.461191109624759</v>
      </c>
      <c r="AH1096" s="64">
        <f>IF(AND($G1096="正式版",$H1096="中西医诊所"),IFERROR(V1096/同类汇总数据!G$3,0),IF(AND($G1096="正式版",$H1096="中医诊所"),IFERROR(V1096/同类汇总数据!G$4,0),IF(AND($G1096="正式版",$H1096="口腔诊所"),IFERROR(V1096/同类汇总数据!G$5,0),IF(AND($G1096="检查版",$H1096="中西医诊所"),IFERROR(V1096/同类汇总数据!G$6,0),IF(AND($G1096="检查版",$H1096="中医诊所"),IFERROR(V1096/同类汇总数据!G$7,0),IF(AND($G1096="检查版",$H1096="口腔诊所"),IFERROR(V1096/同类汇总数据!G$8,0),IF(AND($G1096="互联网版",$H1096="中西医诊所"),IFERROR(V1096/同类汇总数据!G$9,0),IF(AND($G1096="互联网版",$H1096="中医诊所"),IFERROR(V1096/同类汇总数据!G$10,0),IF(AND($G1096="互联网版",$H1096="口腔诊所"),IFERROR(V1096/同类汇总数据!G$11,0))))))))))</f>
        <v>0.926162277184557</v>
      </c>
      <c r="AI1096" s="64">
        <f>IF(AND($G1096="正式版",$H1096="中西医诊所"),IFERROR(W1096/同类汇总数据!H$3,0),IF(AND($G1096="正式版",$H1096="中医诊所"),IFERROR(W1096/同类汇总数据!H$4,0),IF(AND($G1096="正式版",$H1096="口腔诊所"),IFERROR(W1096/同类汇总数据!H$5,0),IF(AND($G1096="检查版",$H1096="中西医诊所"),IFERROR(W1096/同类汇总数据!H$6,0),IF(AND($G1096="检查版",$H1096="中医诊所"),IFERROR(W1096/同类汇总数据!H$7,0),IF(AND($G1096="检查版",$H1096="口腔诊所"),IFERROR(W1096/同类汇总数据!H$8,0),IF(AND($G1096="互联网版",$H1096="中西医诊所"),IFERROR(W1096/同类汇总数据!H$9,0),IF(AND($G1096="互联网版",$H1096="中医诊所"),IFERROR(W1096/同类汇总数据!H$10,0),IF(AND($G1096="互联网版",$H1096="口腔诊所"),IFERROR(W1096/同类汇总数据!H$11,0))))))))))</f>
        <v>1.11387242864539</v>
      </c>
      <c r="AJ1096" s="64">
        <f>IF(AND($G1096="正式版",$H1096="中西医诊所"),IFERROR(X1096/同类汇总数据!I$3,0),IF(AND($G1096="正式版",$H1096="中医诊所"),IFERROR(X1096/同类汇总数据!I$4,0),IF(AND($G1096="正式版",$H1096="口腔诊所"),IFERROR(X1096/同类汇总数据!I$5,0),IF(AND($G1096="检查版",$H1096="中西医诊所"),IFERROR(X1096/同类汇总数据!I$6,0),IF(AND($G1096="检查版",$H1096="中医诊所"),IFERROR(X1096/同类汇总数据!I$7,0),IF(AND($G1096="检查版",$H1096="口腔诊所"),IFERROR(X1096/同类汇总数据!I$8,0),IF(AND($G1096="互联网版",$H1096="中西医诊所"),IFERROR(X1096/同类汇总数据!I$9,0),IF(AND($G1096="互联网版",$H1096="中医诊所"),IFERROR(X1096/同类汇总数据!I$10,0),IF(AND($G1096="互联网版",$H1096="口腔诊所"),IFERROR(X1096/同类汇总数据!I$11,0))))))))))</f>
        <v>1.26091680854402</v>
      </c>
      <c r="AK1096" s="64">
        <f>IF(AND($G1096="正式版",$H1096="中西医诊所"),IFERROR(Y1096/同类汇总数据!J$3,0),IF(AND($G1096="正式版",$H1096="中医诊所"),IFERROR(Y1096/同类汇总数据!J$4,0),IF(AND($G1096="正式版",$H1096="口腔诊所"),IFERROR(Y1096/同类汇总数据!J$5,0),IF(AND($G1096="检查版",$H1096="中西医诊所"),IFERROR(Y1096/同类汇总数据!J$6,0),IF(AND($G1096="检查版",$H1096="中医诊所"),IFERROR(Y1096/同类汇总数据!J$7,0),IF(AND($G1096="检查版",$H1096="口腔诊所"),IFERROR(Y1096/同类汇总数据!J$8,0),IF(AND($G1096="互联网版",$H1096="中西医诊所"),IFERROR(Y1096/同类汇总数据!J$9,0),IF(AND($G1096="互联网版",$H1096="中医诊所"),IFERROR(Y1096/同类汇总数据!J$10,0),IF(AND($G1096="互联网版",$H1096="口腔诊所"),IFERROR(Y1096/同类汇总数据!J$11,0))))))))))</f>
        <v>1.30550823545313</v>
      </c>
      <c r="AL1096" s="65" t="str">
        <f ca="1" t="shared" si="328"/>
        <v>-</v>
      </c>
      <c r="AM1096" s="65" t="str">
        <f t="shared" si="329"/>
        <v>低于同行50%</v>
      </c>
      <c r="AN1096" s="66" t="str">
        <f t="shared" si="330"/>
        <v/>
      </c>
      <c r="AO1096" s="63">
        <f t="shared" si="301"/>
        <v>46104.3429627662</v>
      </c>
      <c r="AP1096" s="5" t="str">
        <f t="shared" si="302"/>
        <v/>
      </c>
      <c r="AQ1096" s="60">
        <v>45743.4715719792</v>
      </c>
    </row>
    <row r="1097" ht="17" spans="1:43">
      <c r="A1097" s="5">
        <f t="shared" si="331"/>
        <v>1094</v>
      </c>
      <c r="B1097" s="55" t="str">
        <f t="shared" si="325"/>
        <v>交易波动较大</v>
      </c>
      <c r="C1097" s="2" t="str">
        <f t="shared" si="326"/>
        <v/>
      </c>
      <c r="D1097" s="56" t="str">
        <f t="shared" si="327"/>
        <v>-</v>
      </c>
      <c r="E1097" s="84" t="s">
        <v>2912</v>
      </c>
      <c r="F1097" s="58">
        <v>45748.806698287</v>
      </c>
      <c r="G1097" s="59" t="s">
        <v>38</v>
      </c>
      <c r="H1097" s="59" t="s">
        <v>63</v>
      </c>
      <c r="I1097" s="59" t="s">
        <v>40</v>
      </c>
      <c r="J1097" s="59" t="s">
        <v>155</v>
      </c>
      <c r="K1097" s="59" t="s">
        <v>2913</v>
      </c>
      <c r="L1097" s="59"/>
      <c r="M1097" s="60">
        <v>46103.3778587963</v>
      </c>
      <c r="N1097" s="60">
        <v>46103.7111782523</v>
      </c>
      <c r="O1097" s="60">
        <v>46103.7106879514</v>
      </c>
      <c r="P1097" s="60">
        <v>45834.7204659028</v>
      </c>
      <c r="Q1097" s="60">
        <v>45868.6769899306</v>
      </c>
      <c r="R1097" s="59">
        <v>15750</v>
      </c>
      <c r="S1097" s="59">
        <v>66027.34</v>
      </c>
      <c r="T1097" s="59">
        <v>228870.34</v>
      </c>
      <c r="U1097" s="59">
        <v>208566.34</v>
      </c>
      <c r="V1097" s="59">
        <v>16</v>
      </c>
      <c r="W1097" s="59">
        <v>76</v>
      </c>
      <c r="X1097" s="59">
        <v>239</v>
      </c>
      <c r="Y1097" s="59">
        <v>215</v>
      </c>
      <c r="Z1097" s="85" t="s">
        <v>2914</v>
      </c>
      <c r="AA1097" s="59">
        <v>-0.0360409367</v>
      </c>
      <c r="AB1097" s="59">
        <v>-0.2739991733</v>
      </c>
      <c r="AC1097" s="59">
        <v>-0.0686708074</v>
      </c>
      <c r="AD1097" s="64">
        <f>IF(AND($G1097="正式版",$H1097="中西医诊所"),IFERROR(R1097/同类汇总数据!C$3,0),IF(AND($G1097="正式版",$H1097="中医诊所"),IFERROR(R1097/同类汇总数据!C$4,0),IF(AND($G1097="正式版",$H1097="口腔诊所"),IFERROR(R1097/同类汇总数据!C$5,0),IF(AND($G1097="检查版",$H1097="中西医诊所"),IFERROR(R1097/同类汇总数据!C$6,0),IF(AND($G1097="检查版",$H1097="中医诊所"),IFERROR(R1097/同类汇总数据!C$7,0),IF(AND($G1097="检查版",$H1097="口腔诊所"),IFERROR(R1097/同类汇总数据!C$8,0),IF(AND($G1097="互联网版",$H1097="中西医诊所"),IFERROR(R1097/同类汇总数据!C$9,0),IF(AND($G1097="互联网版",$H1097="中医诊所"),IFERROR(R1097/同类汇总数据!C$10,0),IF(AND($G1097="互联网版",$H1097="口腔诊所"),IFERROR(R1097/同类汇总数据!C$11,0))))))))))</f>
        <v>1.57538691437248</v>
      </c>
      <c r="AE1097" s="64">
        <f>IF(AND($G1097="正式版",$H1097="中西医诊所"),IFERROR(S1097/同类汇总数据!D$3,0),IF(AND($G1097="正式版",$H1097="中医诊所"),IFERROR(S1097/同类汇总数据!D$4,0),IF(AND($G1097="正式版",$H1097="口腔诊所"),IFERROR(S1097/同类汇总数据!D$5,0),IF(AND($G1097="检查版",$H1097="中西医诊所"),IFERROR(S1097/同类汇总数据!D$6,0),IF(AND($G1097="检查版",$H1097="中医诊所"),IFERROR(S1097/同类汇总数据!D$7,0),IF(AND($G1097="检查版",$H1097="口腔诊所"),IFERROR(S1097/同类汇总数据!D$8,0),IF(AND($G1097="互联网版",$H1097="中西医诊所"),IFERROR(S1097/同类汇总数据!D$9,0),IF(AND($G1097="互联网版",$H1097="中医诊所"),IFERROR(S1097/同类汇总数据!D$10,0),IF(AND($G1097="互联网版",$H1097="口腔诊所"),IFERROR(S1097/同类汇总数据!D$11,0))))))))))</f>
        <v>1.52028761366904</v>
      </c>
      <c r="AF1097" s="64">
        <f>IF(AND($G1097="正式版",$H1097="中西医诊所"),IFERROR(T1097/同类汇总数据!E$3,0),IF(AND($G1097="正式版",$H1097="中医诊所"),IFERROR(T1097/同类汇总数据!E$4,0),IF(AND($G1097="正式版",$H1097="口腔诊所"),IFERROR(T1097/同类汇总数据!E$5,0),IF(AND($G1097="检查版",$H1097="中西医诊所"),IFERROR(T1097/同类汇总数据!E$6,0),IF(AND($G1097="检查版",$H1097="中医诊所"),IFERROR(T1097/同类汇总数据!E$7,0),IF(AND($G1097="检查版",$H1097="口腔诊所"),IFERROR(T1097/同类汇总数据!E$8,0),IF(AND($G1097="互联网版",$H1097="中西医诊所"),IFERROR(T1097/同类汇总数据!E$9,0),IF(AND($G1097="互联网版",$H1097="中医诊所"),IFERROR(T1097/同类汇总数据!E$10,0),IF(AND($G1097="互联网版",$H1097="口腔诊所"),IFERROR(T1097/同类汇总数据!E$11,0))))))))))</f>
        <v>2.06436919917572</v>
      </c>
      <c r="AG1097" s="64">
        <f>IF(AND($G1097="正式版",$H1097="中西医诊所"),IFERROR(U1097/同类汇总数据!F$3,0),IF(AND($G1097="正式版",$H1097="中医诊所"),IFERROR(U1097/同类汇总数据!F$4,0),IF(AND($G1097="正式版",$H1097="口腔诊所"),IFERROR(U1097/同类汇总数据!F$5,0),IF(AND($G1097="检查版",$H1097="中西医诊所"),IFERROR(U1097/同类汇总数据!F$6,0),IF(AND($G1097="检查版",$H1097="中医诊所"),IFERROR(U1097/同类汇总数据!F$7,0),IF(AND($G1097="检查版",$H1097="口腔诊所"),IFERROR(U1097/同类汇总数据!F$8,0),IF(AND($G1097="互联网版",$H1097="中西医诊所"),IFERROR(U1097/同类汇总数据!F$9,0),IF(AND($G1097="互联网版",$H1097="中医诊所"),IFERROR(U1097/同类汇总数据!F$10,0),IF(AND($G1097="互联网版",$H1097="口腔诊所"),IFERROR(U1097/同类汇总数据!F$11,0))))))))))</f>
        <v>2.08779302598758</v>
      </c>
      <c r="AH1097" s="64">
        <f>IF(AND($G1097="正式版",$H1097="中西医诊所"),IFERROR(V1097/同类汇总数据!G$3,0),IF(AND($G1097="正式版",$H1097="中医诊所"),IFERROR(V1097/同类汇总数据!G$4,0),IF(AND($G1097="正式版",$H1097="口腔诊所"),IFERROR(V1097/同类汇总数据!G$5,0),IF(AND($G1097="检查版",$H1097="中西医诊所"),IFERROR(V1097/同类汇总数据!G$6,0),IF(AND($G1097="检查版",$H1097="中医诊所"),IFERROR(V1097/同类汇总数据!G$7,0),IF(AND($G1097="检查版",$H1097="口腔诊所"),IFERROR(V1097/同类汇总数据!G$8,0),IF(AND($G1097="互联网版",$H1097="中西医诊所"),IFERROR(V1097/同类汇总数据!G$9,0),IF(AND($G1097="互联网版",$H1097="中医诊所"),IFERROR(V1097/同类汇总数据!G$10,0),IF(AND($G1097="互联网版",$H1097="口腔诊所"),IFERROR(V1097/同类汇总数据!G$11,0))))))))))</f>
        <v>1.18902529651318</v>
      </c>
      <c r="AI1097" s="64">
        <f>IF(AND($G1097="正式版",$H1097="中西医诊所"),IFERROR(W1097/同类汇总数据!H$3,0),IF(AND($G1097="正式版",$H1097="中医诊所"),IFERROR(W1097/同类汇总数据!H$4,0),IF(AND($G1097="正式版",$H1097="口腔诊所"),IFERROR(W1097/同类汇总数据!H$5,0),IF(AND($G1097="检查版",$H1097="中西医诊所"),IFERROR(W1097/同类汇总数据!H$6,0),IF(AND($G1097="检查版",$H1097="中医诊所"),IFERROR(W1097/同类汇总数据!H$7,0),IF(AND($G1097="检查版",$H1097="口腔诊所"),IFERROR(W1097/同类汇总数据!H$8,0),IF(AND($G1097="互联网版",$H1097="中西医诊所"),IFERROR(W1097/同类汇总数据!H$9,0),IF(AND($G1097="互联网版",$H1097="中医诊所"),IFERROR(W1097/同类汇总数据!H$10,0),IF(AND($G1097="互联网版",$H1097="口腔诊所"),IFERROR(W1097/同类汇总数据!H$11,0))))))))))</f>
        <v>1.33835097549937</v>
      </c>
      <c r="AJ1097" s="64">
        <f>IF(AND($G1097="正式版",$H1097="中西医诊所"),IFERROR(X1097/同类汇总数据!I$3,0),IF(AND($G1097="正式版",$H1097="中医诊所"),IFERROR(X1097/同类汇总数据!I$4,0),IF(AND($G1097="正式版",$H1097="口腔诊所"),IFERROR(X1097/同类汇总数据!I$5,0),IF(AND($G1097="检查版",$H1097="中西医诊所"),IFERROR(X1097/同类汇总数据!I$6,0),IF(AND($G1097="检查版",$H1097="中医诊所"),IFERROR(X1097/同类汇总数据!I$7,0),IF(AND($G1097="检查版",$H1097="口腔诊所"),IFERROR(X1097/同类汇总数据!I$8,0),IF(AND($G1097="互联网版",$H1097="中西医诊所"),IFERROR(X1097/同类汇总数据!I$9,0),IF(AND($G1097="互联网版",$H1097="中医诊所"),IFERROR(X1097/同类汇总数据!I$10,0),IF(AND($G1097="互联网版",$H1097="口腔诊所"),IFERROR(X1097/同类汇总数据!I$11,0))))))))))</f>
        <v>1.61988321929762</v>
      </c>
      <c r="AK1097" s="64">
        <f>IF(AND($G1097="正式版",$H1097="中西医诊所"),IFERROR(Y1097/同类汇总数据!J$3,0),IF(AND($G1097="正式版",$H1097="中医诊所"),IFERROR(Y1097/同类汇总数据!J$4,0),IF(AND($G1097="正式版",$H1097="口腔诊所"),IFERROR(Y1097/同类汇总数据!J$5,0),IF(AND($G1097="检查版",$H1097="中西医诊所"),IFERROR(Y1097/同类汇总数据!J$6,0),IF(AND($G1097="检查版",$H1097="中医诊所"),IFERROR(Y1097/同类汇总数据!J$7,0),IF(AND($G1097="检查版",$H1097="口腔诊所"),IFERROR(Y1097/同类汇总数据!J$8,0),IF(AND($G1097="互联网版",$H1097="中西医诊所"),IFERROR(Y1097/同类汇总数据!J$9,0),IF(AND($G1097="互联网版",$H1097="中医诊所"),IFERROR(Y1097/同类汇总数据!J$10,0),IF(AND($G1097="互联网版",$H1097="口腔诊所"),IFERROR(Y1097/同类汇总数据!J$11,0))))))))))</f>
        <v>1.61888935154822</v>
      </c>
      <c r="AL1097" s="65" t="str">
        <f ca="1" t="shared" si="328"/>
        <v>-</v>
      </c>
      <c r="AM1097" s="65" t="str">
        <f t="shared" si="329"/>
        <v>高于同行150%</v>
      </c>
      <c r="AN1097" s="66" t="str">
        <f t="shared" si="330"/>
        <v>高于同行20%</v>
      </c>
      <c r="AO1097" s="63">
        <f t="shared" si="301"/>
        <v>46103.7111782523</v>
      </c>
      <c r="AP1097" s="5" t="str">
        <f t="shared" si="302"/>
        <v/>
      </c>
      <c r="AQ1097" s="60">
        <v>45746.7510554398</v>
      </c>
    </row>
    <row r="1098" ht="17" spans="1:43">
      <c r="A1098" s="5">
        <f t="shared" si="331"/>
        <v>1095</v>
      </c>
      <c r="B1098" s="55" t="str">
        <f t="shared" si="325"/>
        <v>无交易</v>
      </c>
      <c r="C1098" s="2" t="str">
        <f t="shared" si="326"/>
        <v/>
      </c>
      <c r="D1098" s="56" t="str">
        <f t="shared" si="327"/>
        <v>-</v>
      </c>
      <c r="E1098" s="84" t="s">
        <v>2915</v>
      </c>
      <c r="F1098" s="58">
        <v>45748.8085157755</v>
      </c>
      <c r="G1098" s="59" t="s">
        <v>38</v>
      </c>
      <c r="H1098" s="59" t="s">
        <v>63</v>
      </c>
      <c r="I1098" s="59" t="s">
        <v>40</v>
      </c>
      <c r="J1098" s="59" t="s">
        <v>121</v>
      </c>
      <c r="K1098" s="59" t="s">
        <v>2916</v>
      </c>
      <c r="L1098" s="59"/>
      <c r="M1098" s="60">
        <v>46102.460162037</v>
      </c>
      <c r="N1098" s="60">
        <v>46049.5710332639</v>
      </c>
      <c r="O1098" s="60"/>
      <c r="P1098" s="60">
        <v>46102.4725240856</v>
      </c>
      <c r="Q1098" s="60">
        <v>46103.3817171991</v>
      </c>
      <c r="R1098" s="59"/>
      <c r="S1098" s="59"/>
      <c r="T1098" s="59">
        <v>14653</v>
      </c>
      <c r="U1098" s="59">
        <v>0</v>
      </c>
      <c r="V1098" s="59"/>
      <c r="W1098" s="59"/>
      <c r="X1098" s="59">
        <v>18</v>
      </c>
      <c r="Y1098" s="59">
        <v>2</v>
      </c>
      <c r="Z1098" s="59"/>
      <c r="AA1098" s="59"/>
      <c r="AB1098" s="59">
        <v>-1</v>
      </c>
      <c r="AC1098" s="59">
        <v>-0.3620254267</v>
      </c>
      <c r="AD1098" s="64">
        <f>IF(AND($G1098="正式版",$H1098="中西医诊所"),IFERROR(R1098/同类汇总数据!C$3,0),IF(AND($G1098="正式版",$H1098="中医诊所"),IFERROR(R1098/同类汇总数据!C$4,0),IF(AND($G1098="正式版",$H1098="口腔诊所"),IFERROR(R1098/同类汇总数据!C$5,0),IF(AND($G1098="检查版",$H1098="中西医诊所"),IFERROR(R1098/同类汇总数据!C$6,0),IF(AND($G1098="检查版",$H1098="中医诊所"),IFERROR(R1098/同类汇总数据!C$7,0),IF(AND($G1098="检查版",$H1098="口腔诊所"),IFERROR(R1098/同类汇总数据!C$8,0),IF(AND($G1098="互联网版",$H1098="中西医诊所"),IFERROR(R1098/同类汇总数据!C$9,0),IF(AND($G1098="互联网版",$H1098="中医诊所"),IFERROR(R1098/同类汇总数据!C$10,0),IF(AND($G1098="互联网版",$H1098="口腔诊所"),IFERROR(R1098/同类汇总数据!C$11,0))))))))))</f>
        <v>0</v>
      </c>
      <c r="AE1098" s="64">
        <f>IF(AND($G1098="正式版",$H1098="中西医诊所"),IFERROR(S1098/同类汇总数据!D$3,0),IF(AND($G1098="正式版",$H1098="中医诊所"),IFERROR(S1098/同类汇总数据!D$4,0),IF(AND($G1098="正式版",$H1098="口腔诊所"),IFERROR(S1098/同类汇总数据!D$5,0),IF(AND($G1098="检查版",$H1098="中西医诊所"),IFERROR(S1098/同类汇总数据!D$6,0),IF(AND($G1098="检查版",$H1098="中医诊所"),IFERROR(S1098/同类汇总数据!D$7,0),IF(AND($G1098="检查版",$H1098="口腔诊所"),IFERROR(S1098/同类汇总数据!D$8,0),IF(AND($G1098="互联网版",$H1098="中西医诊所"),IFERROR(S1098/同类汇总数据!D$9,0),IF(AND($G1098="互联网版",$H1098="中医诊所"),IFERROR(S1098/同类汇总数据!D$10,0),IF(AND($G1098="互联网版",$H1098="口腔诊所"),IFERROR(S1098/同类汇总数据!D$11,0))))))))))</f>
        <v>0</v>
      </c>
      <c r="AF1098" s="64">
        <f>IF(AND($G1098="正式版",$H1098="中西医诊所"),IFERROR(T1098/同类汇总数据!E$3,0),IF(AND($G1098="正式版",$H1098="中医诊所"),IFERROR(T1098/同类汇总数据!E$4,0),IF(AND($G1098="正式版",$H1098="口腔诊所"),IFERROR(T1098/同类汇总数据!E$5,0),IF(AND($G1098="检查版",$H1098="中西医诊所"),IFERROR(T1098/同类汇总数据!E$6,0),IF(AND($G1098="检查版",$H1098="中医诊所"),IFERROR(T1098/同类汇总数据!E$7,0),IF(AND($G1098="检查版",$H1098="口腔诊所"),IFERROR(T1098/同类汇总数据!E$8,0),IF(AND($G1098="互联网版",$H1098="中西医诊所"),IFERROR(T1098/同类汇总数据!E$9,0),IF(AND($G1098="互联网版",$H1098="中医诊所"),IFERROR(T1098/同类汇总数据!E$10,0),IF(AND($G1098="互联网版",$H1098="口腔诊所"),IFERROR(T1098/同类汇总数据!E$11,0))))))))))</f>
        <v>0.13216741791672</v>
      </c>
      <c r="AG1098" s="64">
        <f>IF(AND($G1098="正式版",$H1098="中西医诊所"),IFERROR(U1098/同类汇总数据!F$3,0),IF(AND($G1098="正式版",$H1098="中医诊所"),IFERROR(U1098/同类汇总数据!F$4,0),IF(AND($G1098="正式版",$H1098="口腔诊所"),IFERROR(U1098/同类汇总数据!F$5,0),IF(AND($G1098="检查版",$H1098="中西医诊所"),IFERROR(U1098/同类汇总数据!F$6,0),IF(AND($G1098="检查版",$H1098="中医诊所"),IFERROR(U1098/同类汇总数据!F$7,0),IF(AND($G1098="检查版",$H1098="口腔诊所"),IFERROR(U1098/同类汇总数据!F$8,0),IF(AND($G1098="互联网版",$H1098="中西医诊所"),IFERROR(U1098/同类汇总数据!F$9,0),IF(AND($G1098="互联网版",$H1098="中医诊所"),IFERROR(U1098/同类汇总数据!F$10,0),IF(AND($G1098="互联网版",$H1098="口腔诊所"),IFERROR(U1098/同类汇总数据!F$11,0))))))))))</f>
        <v>0</v>
      </c>
      <c r="AH1098" s="64">
        <f>IF(AND($G1098="正式版",$H1098="中西医诊所"),IFERROR(V1098/同类汇总数据!G$3,0),IF(AND($G1098="正式版",$H1098="中医诊所"),IFERROR(V1098/同类汇总数据!G$4,0),IF(AND($G1098="正式版",$H1098="口腔诊所"),IFERROR(V1098/同类汇总数据!G$5,0),IF(AND($G1098="检查版",$H1098="中西医诊所"),IFERROR(V1098/同类汇总数据!G$6,0),IF(AND($G1098="检查版",$H1098="中医诊所"),IFERROR(V1098/同类汇总数据!G$7,0),IF(AND($G1098="检查版",$H1098="口腔诊所"),IFERROR(V1098/同类汇总数据!G$8,0),IF(AND($G1098="互联网版",$H1098="中西医诊所"),IFERROR(V1098/同类汇总数据!G$9,0),IF(AND($G1098="互联网版",$H1098="中医诊所"),IFERROR(V1098/同类汇总数据!G$10,0),IF(AND($G1098="互联网版",$H1098="口腔诊所"),IFERROR(V1098/同类汇总数据!G$11,0))))))))))</f>
        <v>0</v>
      </c>
      <c r="AI1098" s="64">
        <f>IF(AND($G1098="正式版",$H1098="中西医诊所"),IFERROR(W1098/同类汇总数据!H$3,0),IF(AND($G1098="正式版",$H1098="中医诊所"),IFERROR(W1098/同类汇总数据!H$4,0),IF(AND($G1098="正式版",$H1098="口腔诊所"),IFERROR(W1098/同类汇总数据!H$5,0),IF(AND($G1098="检查版",$H1098="中西医诊所"),IFERROR(W1098/同类汇总数据!H$6,0),IF(AND($G1098="检查版",$H1098="中医诊所"),IFERROR(W1098/同类汇总数据!H$7,0),IF(AND($G1098="检查版",$H1098="口腔诊所"),IFERROR(W1098/同类汇总数据!H$8,0),IF(AND($G1098="互联网版",$H1098="中西医诊所"),IFERROR(W1098/同类汇总数据!H$9,0),IF(AND($G1098="互联网版",$H1098="中医诊所"),IFERROR(W1098/同类汇总数据!H$10,0),IF(AND($G1098="互联网版",$H1098="口腔诊所"),IFERROR(W1098/同类汇总数据!H$11,0))))))))))</f>
        <v>0</v>
      </c>
      <c r="AJ1098" s="64">
        <f>IF(AND($G1098="正式版",$H1098="中西医诊所"),IFERROR(X1098/同类汇总数据!I$3,0),IF(AND($G1098="正式版",$H1098="中医诊所"),IFERROR(X1098/同类汇总数据!I$4,0),IF(AND($G1098="正式版",$H1098="口腔诊所"),IFERROR(X1098/同类汇总数据!I$5,0),IF(AND($G1098="检查版",$H1098="中西医诊所"),IFERROR(X1098/同类汇总数据!I$6,0),IF(AND($G1098="检查版",$H1098="中医诊所"),IFERROR(X1098/同类汇总数据!I$7,0),IF(AND($G1098="检查版",$H1098="口腔诊所"),IFERROR(X1098/同类汇总数据!I$8,0),IF(AND($G1098="互联网版",$H1098="中西医诊所"),IFERROR(X1098/同类汇总数据!I$9,0),IF(AND($G1098="互联网版",$H1098="中医诊所"),IFERROR(X1098/同类汇总数据!I$10,0),IF(AND($G1098="互联网版",$H1098="口腔诊所"),IFERROR(X1098/同类汇总数据!I$11,0))))))))))</f>
        <v>0.121999573001494</v>
      </c>
      <c r="AK1098" s="64">
        <f>IF(AND($G1098="正式版",$H1098="中西医诊所"),IFERROR(Y1098/同类汇总数据!J$3,0),IF(AND($G1098="正式版",$H1098="中医诊所"),IFERROR(Y1098/同类汇总数据!J$4,0),IF(AND($G1098="正式版",$H1098="口腔诊所"),IFERROR(Y1098/同类汇总数据!J$5,0),IF(AND($G1098="检查版",$H1098="中西医诊所"),IFERROR(Y1098/同类汇总数据!J$6,0),IF(AND($G1098="检查版",$H1098="中医诊所"),IFERROR(Y1098/同类汇总数据!J$7,0),IF(AND($G1098="检查版",$H1098="口腔诊所"),IFERROR(Y1098/同类汇总数据!J$8,0),IF(AND($G1098="互联网版",$H1098="中西医诊所"),IFERROR(Y1098/同类汇总数据!J$9,0),IF(AND($G1098="互联网版",$H1098="中医诊所"),IFERROR(Y1098/同类汇总数据!J$10,0),IF(AND($G1098="互联网版",$H1098="口腔诊所"),IFERROR(Y1098/同类汇总数据!J$11,0))))))))))</f>
        <v>0.0150594358283556</v>
      </c>
      <c r="AL1098" s="65" t="str">
        <f ca="1" t="shared" si="328"/>
        <v>-</v>
      </c>
      <c r="AM1098" s="65" t="str">
        <f t="shared" si="329"/>
        <v>低于同行20%</v>
      </c>
      <c r="AN1098" s="66" t="str">
        <f t="shared" si="330"/>
        <v>低于同行20%</v>
      </c>
      <c r="AO1098" s="63">
        <f t="shared" si="301"/>
        <v>46103.3817171991</v>
      </c>
      <c r="AP1098" s="5" t="str">
        <f t="shared" si="302"/>
        <v/>
      </c>
      <c r="AQ1098" s="60">
        <v>45747.4633746991</v>
      </c>
    </row>
    <row r="1099" ht="17" spans="1:43">
      <c r="A1099" s="5">
        <f t="shared" si="331"/>
        <v>1096</v>
      </c>
      <c r="B1099" s="55" t="str">
        <f t="shared" si="325"/>
        <v>连续三月交易上升</v>
      </c>
      <c r="C1099" s="2" t="str">
        <f t="shared" si="326"/>
        <v/>
      </c>
      <c r="D1099" s="56" t="str">
        <f t="shared" si="327"/>
        <v>-</v>
      </c>
      <c r="E1099" s="84" t="s">
        <v>2917</v>
      </c>
      <c r="F1099" s="58">
        <v>45748.8096351157</v>
      </c>
      <c r="G1099" s="59" t="s">
        <v>38</v>
      </c>
      <c r="H1099" s="59" t="s">
        <v>63</v>
      </c>
      <c r="I1099" s="59" t="s">
        <v>40</v>
      </c>
      <c r="J1099" s="59" t="s">
        <v>45</v>
      </c>
      <c r="K1099" s="59" t="s">
        <v>2918</v>
      </c>
      <c r="L1099" s="59"/>
      <c r="M1099" s="60">
        <v>46103.4733449074</v>
      </c>
      <c r="N1099" s="60">
        <v>46103.5921434144</v>
      </c>
      <c r="O1099" s="60">
        <v>45749.4912467708</v>
      </c>
      <c r="P1099" s="60">
        <v>45790.4464728241</v>
      </c>
      <c r="Q1099" s="60">
        <v>45749.5120470023</v>
      </c>
      <c r="R1099" s="59">
        <v>6385</v>
      </c>
      <c r="S1099" s="59">
        <v>44932</v>
      </c>
      <c r="T1099" s="59">
        <v>121888.1</v>
      </c>
      <c r="U1099" s="59">
        <v>101328.1</v>
      </c>
      <c r="V1099" s="59">
        <v>9</v>
      </c>
      <c r="W1099" s="59">
        <v>31</v>
      </c>
      <c r="X1099" s="59">
        <v>98</v>
      </c>
      <c r="Y1099" s="59">
        <v>86</v>
      </c>
      <c r="Z1099" s="85" t="s">
        <v>2919</v>
      </c>
      <c r="AA1099" s="59">
        <v>0.2063868804</v>
      </c>
      <c r="AB1099" s="59">
        <v>-0.0620961446</v>
      </c>
      <c r="AC1099" s="59">
        <v>-0.2384212646</v>
      </c>
      <c r="AD1099" s="64">
        <f>IF(AND($G1099="正式版",$H1099="中西医诊所"),IFERROR(R1099/同类汇总数据!C$3,0),IF(AND($G1099="正式版",$H1099="中医诊所"),IFERROR(R1099/同类汇总数据!C$4,0),IF(AND($G1099="正式版",$H1099="口腔诊所"),IFERROR(R1099/同类汇总数据!C$5,0),IF(AND($G1099="检查版",$H1099="中西医诊所"),IFERROR(R1099/同类汇总数据!C$6,0),IF(AND($G1099="检查版",$H1099="中医诊所"),IFERROR(R1099/同类汇总数据!C$7,0),IF(AND($G1099="检查版",$H1099="口腔诊所"),IFERROR(R1099/同类汇总数据!C$8,0),IF(AND($G1099="互联网版",$H1099="中西医诊所"),IFERROR(R1099/同类汇总数据!C$9,0),IF(AND($G1099="互联网版",$H1099="中医诊所"),IFERROR(R1099/同类汇总数据!C$10,0),IF(AND($G1099="互联网版",$H1099="口腔诊所"),IFERROR(R1099/同类汇总数据!C$11,0))))))))))</f>
        <v>0.638656853858303</v>
      </c>
      <c r="AE1099" s="64">
        <f>IF(AND($G1099="正式版",$H1099="中西医诊所"),IFERROR(S1099/同类汇总数据!D$3,0),IF(AND($G1099="正式版",$H1099="中医诊所"),IFERROR(S1099/同类汇总数据!D$4,0),IF(AND($G1099="正式版",$H1099="口腔诊所"),IFERROR(S1099/同类汇总数据!D$5,0),IF(AND($G1099="检查版",$H1099="中西医诊所"),IFERROR(S1099/同类汇总数据!D$6,0),IF(AND($G1099="检查版",$H1099="中医诊所"),IFERROR(S1099/同类汇总数据!D$7,0),IF(AND($G1099="检查版",$H1099="口腔诊所"),IFERROR(S1099/同类汇总数据!D$8,0),IF(AND($G1099="互联网版",$H1099="中西医诊所"),IFERROR(S1099/同类汇总数据!D$9,0),IF(AND($G1099="互联网版",$H1099="中医诊所"),IFERROR(S1099/同类汇总数据!D$10,0),IF(AND($G1099="互联网版",$H1099="口腔诊所"),IFERROR(S1099/同类汇总数据!D$11,0))))))))))</f>
        <v>1.03456481901857</v>
      </c>
      <c r="AF1099" s="64">
        <f>IF(AND($G1099="正式版",$H1099="中西医诊所"),IFERROR(T1099/同类汇总数据!E$3,0),IF(AND($G1099="正式版",$H1099="中医诊所"),IFERROR(T1099/同类汇总数据!E$4,0),IF(AND($G1099="正式版",$H1099="口腔诊所"),IFERROR(T1099/同类汇总数据!E$5,0),IF(AND($G1099="检查版",$H1099="中西医诊所"),IFERROR(T1099/同类汇总数据!E$6,0),IF(AND($G1099="检查版",$H1099="中医诊所"),IFERROR(T1099/同类汇总数据!E$7,0),IF(AND($G1099="检查版",$H1099="口腔诊所"),IFERROR(T1099/同类汇总数据!E$8,0),IF(AND($G1099="互联网版",$H1099="中西医诊所"),IFERROR(T1099/同类汇总数据!E$9,0),IF(AND($G1099="互联网版",$H1099="中医诊所"),IFERROR(T1099/同类汇总数据!E$10,0),IF(AND($G1099="互联网版",$H1099="口腔诊所"),IFERROR(T1099/同类汇总数据!E$11,0))))))))))</f>
        <v>1.09940868434962</v>
      </c>
      <c r="AG1099" s="64">
        <f>IF(AND($G1099="正式版",$H1099="中西医诊所"),IFERROR(U1099/同类汇总数据!F$3,0),IF(AND($G1099="正式版",$H1099="中医诊所"),IFERROR(U1099/同类汇总数据!F$4,0),IF(AND($G1099="正式版",$H1099="口腔诊所"),IFERROR(U1099/同类汇总数据!F$5,0),IF(AND($G1099="检查版",$H1099="中西医诊所"),IFERROR(U1099/同类汇总数据!F$6,0),IF(AND($G1099="检查版",$H1099="中医诊所"),IFERROR(U1099/同类汇总数据!F$7,0),IF(AND($G1099="检查版",$H1099="口腔诊所"),IFERROR(U1099/同类汇总数据!F$8,0),IF(AND($G1099="互联网版",$H1099="中西医诊所"),IFERROR(U1099/同类汇总数据!F$9,0),IF(AND($G1099="互联网版",$H1099="中医诊所"),IFERROR(U1099/同类汇总数据!F$10,0),IF(AND($G1099="互联网版",$H1099="口腔诊所"),IFERROR(U1099/同类汇总数据!F$11,0))))))))))</f>
        <v>1.01431563941033</v>
      </c>
      <c r="AH1099" s="64">
        <f>IF(AND($G1099="正式版",$H1099="中西医诊所"),IFERROR(V1099/同类汇总数据!G$3,0),IF(AND($G1099="正式版",$H1099="中医诊所"),IFERROR(V1099/同类汇总数据!G$4,0),IF(AND($G1099="正式版",$H1099="口腔诊所"),IFERROR(V1099/同类汇总数据!G$5,0),IF(AND($G1099="检查版",$H1099="中西医诊所"),IFERROR(V1099/同类汇总数据!G$6,0),IF(AND($G1099="检查版",$H1099="中医诊所"),IFERROR(V1099/同类汇总数据!G$7,0),IF(AND($G1099="检查版",$H1099="口腔诊所"),IFERROR(V1099/同类汇总数据!G$8,0),IF(AND($G1099="互联网版",$H1099="中西医诊所"),IFERROR(V1099/同类汇总数据!G$9,0),IF(AND($G1099="互联网版",$H1099="中医诊所"),IFERROR(V1099/同类汇总数据!G$10,0),IF(AND($G1099="互联网版",$H1099="口腔诊所"),IFERROR(V1099/同类汇总数据!G$11,0))))))))))</f>
        <v>0.668826729288666</v>
      </c>
      <c r="AI1099" s="64">
        <f>IF(AND($G1099="正式版",$H1099="中西医诊所"),IFERROR(W1099/同类汇总数据!H$3,0),IF(AND($G1099="正式版",$H1099="中医诊所"),IFERROR(W1099/同类汇总数据!H$4,0),IF(AND($G1099="正式版",$H1099="口腔诊所"),IFERROR(W1099/同类汇总数据!H$5,0),IF(AND($G1099="检查版",$H1099="中西医诊所"),IFERROR(W1099/同类汇总数据!H$6,0),IF(AND($G1099="检查版",$H1099="中医诊所"),IFERROR(W1099/同类汇总数据!H$7,0),IF(AND($G1099="检查版",$H1099="口腔诊所"),IFERROR(W1099/同类汇总数据!H$8,0),IF(AND($G1099="互联网版",$H1099="中西医诊所"),IFERROR(W1099/同类汇总数据!H$9,0),IF(AND($G1099="互联网版",$H1099="中医诊所"),IFERROR(W1099/同类汇总数据!H$10,0),IF(AND($G1099="互联网版",$H1099="口腔诊所"),IFERROR(W1099/同类汇总数据!H$11,0))))))))))</f>
        <v>0.545906318953691</v>
      </c>
      <c r="AJ1099" s="64">
        <f>IF(AND($G1099="正式版",$H1099="中西医诊所"),IFERROR(X1099/同类汇总数据!I$3,0),IF(AND($G1099="正式版",$H1099="中医诊所"),IFERROR(X1099/同类汇总数据!I$4,0),IF(AND($G1099="正式版",$H1099="口腔诊所"),IFERROR(X1099/同类汇总数据!I$5,0),IF(AND($G1099="检查版",$H1099="中西医诊所"),IFERROR(X1099/同类汇总数据!I$6,0),IF(AND($G1099="检查版",$H1099="中医诊所"),IFERROR(X1099/同类汇总数据!I$7,0),IF(AND($G1099="检查版",$H1099="口腔诊所"),IFERROR(X1099/同类汇总数据!I$8,0),IF(AND($G1099="互联网版",$H1099="中西医诊所"),IFERROR(X1099/同类汇总数据!I$9,0),IF(AND($G1099="互联网版",$H1099="中医诊所"),IFERROR(X1099/同类汇总数据!I$10,0),IF(AND($G1099="互联网版",$H1099="口腔诊所"),IFERROR(X1099/同类汇总数据!I$11,0))))))))))</f>
        <v>0.664219897452581</v>
      </c>
      <c r="AK1099" s="64">
        <f>IF(AND($G1099="正式版",$H1099="中西医诊所"),IFERROR(Y1099/同类汇总数据!J$3,0),IF(AND($G1099="正式版",$H1099="中医诊所"),IFERROR(Y1099/同类汇总数据!J$4,0),IF(AND($G1099="正式版",$H1099="口腔诊所"),IFERROR(Y1099/同类汇总数据!J$5,0),IF(AND($G1099="检查版",$H1099="中西医诊所"),IFERROR(Y1099/同类汇总数据!J$6,0),IF(AND($G1099="检查版",$H1099="中医诊所"),IFERROR(Y1099/同类汇总数据!J$7,0),IF(AND($G1099="检查版",$H1099="口腔诊所"),IFERROR(Y1099/同类汇总数据!J$8,0),IF(AND($G1099="互联网版",$H1099="中西医诊所"),IFERROR(Y1099/同类汇总数据!J$9,0),IF(AND($G1099="互联网版",$H1099="中医诊所"),IFERROR(Y1099/同类汇总数据!J$10,0),IF(AND($G1099="互联网版",$H1099="口腔诊所"),IFERROR(Y1099/同类汇总数据!J$11,0))))))))))</f>
        <v>0.647555740619289</v>
      </c>
      <c r="AL1099" s="65" t="str">
        <f ca="1" t="shared" si="328"/>
        <v>-</v>
      </c>
      <c r="AM1099" s="65" t="str">
        <f t="shared" si="329"/>
        <v/>
      </c>
      <c r="AN1099" s="66" t="str">
        <f t="shared" si="330"/>
        <v/>
      </c>
      <c r="AO1099" s="63">
        <f t="shared" si="301"/>
        <v>46103.5921434144</v>
      </c>
      <c r="AP1099" s="5" t="str">
        <f t="shared" si="302"/>
        <v/>
      </c>
      <c r="AQ1099" s="60">
        <v>45748.7662641667</v>
      </c>
    </row>
    <row r="1100" ht="17" spans="1:43">
      <c r="A1100" s="5">
        <f t="shared" si="331"/>
        <v>1097</v>
      </c>
      <c r="B1100" s="55" t="str">
        <f t="shared" si="325"/>
        <v>交易波动较大</v>
      </c>
      <c r="C1100" s="2" t="str">
        <f t="shared" si="326"/>
        <v/>
      </c>
      <c r="D1100" s="56" t="str">
        <f t="shared" si="327"/>
        <v>-</v>
      </c>
      <c r="E1100" s="84" t="s">
        <v>2920</v>
      </c>
      <c r="F1100" s="58">
        <v>45749.7811565509</v>
      </c>
      <c r="G1100" s="59" t="s">
        <v>38</v>
      </c>
      <c r="H1100" s="59" t="s">
        <v>39</v>
      </c>
      <c r="I1100" s="59" t="s">
        <v>40</v>
      </c>
      <c r="J1100" s="59" t="s">
        <v>41</v>
      </c>
      <c r="K1100" s="59" t="s">
        <v>2921</v>
      </c>
      <c r="L1100" s="59" t="s">
        <v>43</v>
      </c>
      <c r="M1100" s="60">
        <v>46102.3730555556</v>
      </c>
      <c r="N1100" s="60">
        <v>46102.72855</v>
      </c>
      <c r="O1100" s="60">
        <v>45903.6469566782</v>
      </c>
      <c r="P1100" s="60">
        <v>46031.4073818056</v>
      </c>
      <c r="Q1100" s="60"/>
      <c r="R1100" s="59">
        <v>23781</v>
      </c>
      <c r="S1100" s="59">
        <v>82994</v>
      </c>
      <c r="T1100" s="59">
        <v>260142</v>
      </c>
      <c r="U1100" s="59">
        <v>231908</v>
      </c>
      <c r="V1100" s="59">
        <v>129</v>
      </c>
      <c r="W1100" s="59">
        <v>439</v>
      </c>
      <c r="X1100" s="59">
        <v>1233</v>
      </c>
      <c r="Y1100" s="59">
        <v>1106</v>
      </c>
      <c r="Z1100" s="85" t="s">
        <v>2922</v>
      </c>
      <c r="AA1100" s="59">
        <v>-0.0259949066</v>
      </c>
      <c r="AB1100" s="59">
        <v>-0.0732007092</v>
      </c>
      <c r="AC1100" s="59">
        <v>1.0703158426</v>
      </c>
      <c r="AD1100" s="64">
        <f>IF(AND($G1100="正式版",$H1100="中西医诊所"),IFERROR(R1100/同类汇总数据!C$3,0),IF(AND($G1100="正式版",$H1100="中医诊所"),IFERROR(R1100/同类汇总数据!C$4,0),IF(AND($G1100="正式版",$H1100="口腔诊所"),IFERROR(R1100/同类汇总数据!C$5,0),IF(AND($G1100="检查版",$H1100="中西医诊所"),IFERROR(R1100/同类汇总数据!C$6,0),IF(AND($G1100="检查版",$H1100="中医诊所"),IFERROR(R1100/同类汇总数据!C$7,0),IF(AND($G1100="检查版",$H1100="口腔诊所"),IFERROR(R1100/同类汇总数据!C$8,0),IF(AND($G1100="互联网版",$H1100="中西医诊所"),IFERROR(R1100/同类汇总数据!C$9,0),IF(AND($G1100="互联网版",$H1100="中医诊所"),IFERROR(R1100/同类汇总数据!C$10,0),IF(AND($G1100="互联网版",$H1100="口腔诊所"),IFERROR(R1100/同类汇总数据!C$11,0))))))))))</f>
        <v>2.59851883885172</v>
      </c>
      <c r="AE1100" s="64">
        <f>IF(AND($G1100="正式版",$H1100="中西医诊所"),IFERROR(S1100/同类汇总数据!D$3,0),IF(AND($G1100="正式版",$H1100="中医诊所"),IFERROR(S1100/同类汇总数据!D$4,0),IF(AND($G1100="正式版",$H1100="口腔诊所"),IFERROR(S1100/同类汇总数据!D$5,0),IF(AND($G1100="检查版",$H1100="中西医诊所"),IFERROR(S1100/同类汇总数据!D$6,0),IF(AND($G1100="检查版",$H1100="中医诊所"),IFERROR(S1100/同类汇总数据!D$7,0),IF(AND($G1100="检查版",$H1100="口腔诊所"),IFERROR(S1100/同类汇总数据!D$8,0),IF(AND($G1100="互联网版",$H1100="中西医诊所"),IFERROR(S1100/同类汇总数据!D$9,0),IF(AND($G1100="互联网版",$H1100="中医诊所"),IFERROR(S1100/同类汇总数据!D$10,0),IF(AND($G1100="互联网版",$H1100="口腔诊所"),IFERROR(S1100/同类汇总数据!D$11,0))))))))))</f>
        <v>2.27482381175191</v>
      </c>
      <c r="AF1100" s="64">
        <f>IF(AND($G1100="正式版",$H1100="中西医诊所"),IFERROR(T1100/同类汇总数据!E$3,0),IF(AND($G1100="正式版",$H1100="中医诊所"),IFERROR(T1100/同类汇总数据!E$4,0),IF(AND($G1100="正式版",$H1100="口腔诊所"),IFERROR(T1100/同类汇总数据!E$5,0),IF(AND($G1100="检查版",$H1100="中西医诊所"),IFERROR(T1100/同类汇总数据!E$6,0),IF(AND($G1100="检查版",$H1100="中医诊所"),IFERROR(T1100/同类汇总数据!E$7,0),IF(AND($G1100="检查版",$H1100="口腔诊所"),IFERROR(T1100/同类汇总数据!E$8,0),IF(AND($G1100="互联网版",$H1100="中西医诊所"),IFERROR(T1100/同类汇总数据!E$9,0),IF(AND($G1100="互联网版",$H1100="中医诊所"),IFERROR(T1100/同类汇总数据!E$10,0),IF(AND($G1100="互联网版",$H1100="口腔诊所"),IFERROR(T1100/同类汇总数据!E$11,0))))))))))</f>
        <v>2.38408217670639</v>
      </c>
      <c r="AG1100" s="64">
        <f>IF(AND($G1100="正式版",$H1100="中西医诊所"),IFERROR(U1100/同类汇总数据!F$3,0),IF(AND($G1100="正式版",$H1100="中医诊所"),IFERROR(U1100/同类汇总数据!F$4,0),IF(AND($G1100="正式版",$H1100="口腔诊所"),IFERROR(U1100/同类汇总数据!F$5,0),IF(AND($G1100="检查版",$H1100="中西医诊所"),IFERROR(U1100/同类汇总数据!F$6,0),IF(AND($G1100="检查版",$H1100="中医诊所"),IFERROR(U1100/同类汇总数据!F$7,0),IF(AND($G1100="检查版",$H1100="口腔诊所"),IFERROR(U1100/同类汇总数据!F$8,0),IF(AND($G1100="互联网版",$H1100="中西医诊所"),IFERROR(U1100/同类汇总数据!F$9,0),IF(AND($G1100="互联网版",$H1100="中医诊所"),IFERROR(U1100/同类汇总数据!F$10,0),IF(AND($G1100="互联网版",$H1100="口腔诊所"),IFERROR(U1100/同类汇总数据!F$11,0))))))))))</f>
        <v>2.41764295326152</v>
      </c>
      <c r="AH1100" s="64">
        <f>IF(AND($G1100="正式版",$H1100="中西医诊所"),IFERROR(V1100/同类汇总数据!G$3,0),IF(AND($G1100="正式版",$H1100="中医诊所"),IFERROR(V1100/同类汇总数据!G$4,0),IF(AND($G1100="正式版",$H1100="口腔诊所"),IFERROR(V1100/同类汇总数据!G$5,0),IF(AND($G1100="检查版",$H1100="中西医诊所"),IFERROR(V1100/同类汇总数据!G$6,0),IF(AND($G1100="检查版",$H1100="中医诊所"),IFERROR(V1100/同类汇总数据!G$7,0),IF(AND($G1100="检查版",$H1100="口腔诊所"),IFERROR(V1100/同类汇总数据!G$8,0),IF(AND($G1100="互联网版",$H1100="中西医诊所"),IFERROR(V1100/同类汇总数据!G$9,0),IF(AND($G1100="互联网版",$H1100="中医诊所"),IFERROR(V1100/同类汇总数据!G$10,0),IF(AND($G1100="互联网版",$H1100="口腔诊所"),IFERROR(V1100/同类汇总数据!G$11,0))))))))))</f>
        <v>1.36074370445069</v>
      </c>
      <c r="AI1100" s="64">
        <f>IF(AND($G1100="正式版",$H1100="中西医诊所"),IFERROR(W1100/同类汇总数据!H$3,0),IF(AND($G1100="正式版",$H1100="中医诊所"),IFERROR(W1100/同类汇总数据!H$4,0),IF(AND($G1100="正式版",$H1100="口腔诊所"),IFERROR(W1100/同类汇总数据!H$5,0),IF(AND($G1100="检查版",$H1100="中西医诊所"),IFERROR(W1100/同类汇总数据!H$6,0),IF(AND($G1100="检查版",$H1100="中医诊所"),IFERROR(W1100/同类汇总数据!H$7,0),IF(AND($G1100="检查版",$H1100="口腔诊所"),IFERROR(W1100/同类汇总数据!H$8,0),IF(AND($G1100="互联网版",$H1100="中西医诊所"),IFERROR(W1100/同类汇总数据!H$9,0),IF(AND($G1100="互联网版",$H1100="中医诊所"),IFERROR(W1100/同类汇总数据!H$10,0),IF(AND($G1100="互联网版",$H1100="口腔诊所"),IFERROR(W1100/同类汇总数据!H$11,0))))))))))</f>
        <v>1.20066602777012</v>
      </c>
      <c r="AJ1100" s="64">
        <f>IF(AND($G1100="正式版",$H1100="中西医诊所"),IFERROR(X1100/同类汇总数据!I$3,0),IF(AND($G1100="正式版",$H1100="中医诊所"),IFERROR(X1100/同类汇总数据!I$4,0),IF(AND($G1100="正式版",$H1100="口腔诊所"),IFERROR(X1100/同类汇总数据!I$5,0),IF(AND($G1100="检查版",$H1100="中西医诊所"),IFERROR(X1100/同类汇总数据!I$6,0),IF(AND($G1100="检查版",$H1100="中医诊所"),IFERROR(X1100/同类汇总数据!I$7,0),IF(AND($G1100="检查版",$H1100="口腔诊所"),IFERROR(X1100/同类汇总数据!I$8,0),IF(AND($G1100="互联网版",$H1100="中西医诊所"),IFERROR(X1100/同类汇总数据!I$9,0),IF(AND($G1100="互联网版",$H1100="中医诊所"),IFERROR(X1100/同类汇总数据!I$10,0),IF(AND($G1100="互联网版",$H1100="口腔诊所"),IFERROR(X1100/同类汇总数据!I$11,0))))))))))</f>
        <v>1.09027253187898</v>
      </c>
      <c r="AK1100" s="64">
        <f>IF(AND($G1100="正式版",$H1100="中西医诊所"),IFERROR(Y1100/同类汇总数据!J$3,0),IF(AND($G1100="正式版",$H1100="中医诊所"),IFERROR(Y1100/同类汇总数据!J$4,0),IF(AND($G1100="正式版",$H1100="口腔诊所"),IFERROR(Y1100/同类汇总数据!J$5,0),IF(AND($G1100="检查版",$H1100="中西医诊所"),IFERROR(Y1100/同类汇总数据!J$6,0),IF(AND($G1100="检查版",$H1100="中医诊所"),IFERROR(Y1100/同类汇总数据!J$7,0),IF(AND($G1100="检查版",$H1100="口腔诊所"),IFERROR(Y1100/同类汇总数据!J$8,0),IF(AND($G1100="互联网版",$H1100="中西医诊所"),IFERROR(Y1100/同类汇总数据!J$9,0),IF(AND($G1100="互联网版",$H1100="中医诊所"),IFERROR(Y1100/同类汇总数据!J$10,0),IF(AND($G1100="互联网版",$H1100="口腔诊所"),IFERROR(Y1100/同类汇总数据!J$11,0))))))))))</f>
        <v>1.10513534210833</v>
      </c>
      <c r="AL1100" s="65" t="str">
        <f ca="1" t="shared" si="328"/>
        <v>-</v>
      </c>
      <c r="AM1100" s="65" t="str">
        <f t="shared" si="329"/>
        <v>高于同行100%</v>
      </c>
      <c r="AN1100" s="66" t="str">
        <f t="shared" si="330"/>
        <v>高于同行20%</v>
      </c>
      <c r="AO1100" s="63">
        <f t="shared" si="301"/>
        <v>46102.72855</v>
      </c>
      <c r="AP1100" s="5" t="str">
        <f t="shared" si="302"/>
        <v/>
      </c>
      <c r="AQ1100" s="60">
        <v>45748.7677892361</v>
      </c>
    </row>
    <row r="1101" ht="17" spans="1:43">
      <c r="A1101" s="5">
        <f t="shared" si="331"/>
        <v>1098</v>
      </c>
      <c r="B1101" s="55" t="str">
        <f t="shared" si="325"/>
        <v>无交易</v>
      </c>
      <c r="C1101" s="2" t="str">
        <f t="shared" si="326"/>
        <v/>
      </c>
      <c r="D1101" s="56" t="str">
        <f t="shared" si="327"/>
        <v>可能流失</v>
      </c>
      <c r="E1101" s="84" t="s">
        <v>2923</v>
      </c>
      <c r="F1101" s="58">
        <v>45749.7837338889</v>
      </c>
      <c r="G1101" s="59" t="s">
        <v>38</v>
      </c>
      <c r="H1101" s="59" t="s">
        <v>63</v>
      </c>
      <c r="I1101" s="59" t="s">
        <v>40</v>
      </c>
      <c r="J1101" s="59" t="s">
        <v>41</v>
      </c>
      <c r="K1101" s="59" t="s">
        <v>2924</v>
      </c>
      <c r="L1101" s="59"/>
      <c r="M1101" s="60">
        <v>46096.7212615741</v>
      </c>
      <c r="N1101" s="60">
        <v>46096.7371780324</v>
      </c>
      <c r="O1101" s="60">
        <v>45990.6081848958</v>
      </c>
      <c r="P1101" s="60">
        <v>45750.6691577778</v>
      </c>
      <c r="Q1101" s="60">
        <v>45750.6694250116</v>
      </c>
      <c r="R1101" s="59"/>
      <c r="S1101" s="59">
        <v>2248</v>
      </c>
      <c r="T1101" s="59">
        <v>10163</v>
      </c>
      <c r="U1101" s="59">
        <v>8040</v>
      </c>
      <c r="V1101" s="59"/>
      <c r="W1101" s="59">
        <v>3</v>
      </c>
      <c r="X1101" s="59">
        <v>22</v>
      </c>
      <c r="Y1101" s="59">
        <v>18</v>
      </c>
      <c r="Z1101" s="59">
        <v>618.4615384615</v>
      </c>
      <c r="AA1101" s="59">
        <v>0.8276422764</v>
      </c>
      <c r="AB1101" s="59">
        <v>-0.8160059835</v>
      </c>
      <c r="AC1101" s="59">
        <v>-0.65835335</v>
      </c>
      <c r="AD1101" s="61">
        <f>IF(AND($G1101="正式版",$H1101="中西医诊所"),IFERROR(R1101/同类汇总数据!C$3,0),IF(AND($G1101="正式版",$H1101="中医诊所"),IFERROR(R1101/同类汇总数据!C$4,0),IF(AND($G1101="正式版",$H1101="口腔诊所"),IFERROR(R1101/同类汇总数据!C$5,0),IF(AND($G1101="检查版",$H1101="中西医诊所"),IFERROR(R1101/同类汇总数据!C$6,0),IF(AND($G1101="检查版",$H1101="中医诊所"),IFERROR(R1101/同类汇总数据!C$7,0),IF(AND($G1101="检查版",$H1101="口腔诊所"),IFERROR(R1101/同类汇总数据!C$8,0),IF(AND($G1101="互联网版",$H1101="中西医诊所"),IFERROR(R1101/同类汇总数据!C$9,0),IF(AND($G1101="互联网版",$H1101="中医诊所"),IFERROR(R1101/同类汇总数据!C$10,0),IF(AND($G1101="互联网版",$H1101="口腔诊所"),IFERROR(R1101/同类汇总数据!C$11,0))))))))))</f>
        <v>0</v>
      </c>
      <c r="AE1101" s="61">
        <f>IF(AND($G1101="正式版",$H1101="中西医诊所"),IFERROR(S1101/同类汇总数据!D$3,0),IF(AND($G1101="正式版",$H1101="中医诊所"),IFERROR(S1101/同类汇总数据!D$4,0),IF(AND($G1101="正式版",$H1101="口腔诊所"),IFERROR(S1101/同类汇总数据!D$5,0),IF(AND($G1101="检查版",$H1101="中西医诊所"),IFERROR(S1101/同类汇总数据!D$6,0),IF(AND($G1101="检查版",$H1101="中医诊所"),IFERROR(S1101/同类汇总数据!D$7,0),IF(AND($G1101="检查版",$H1101="口腔诊所"),IFERROR(S1101/同类汇总数据!D$8,0),IF(AND($G1101="互联网版",$H1101="中西医诊所"),IFERROR(S1101/同类汇总数据!D$9,0),IF(AND($G1101="互联网版",$H1101="中医诊所"),IFERROR(S1101/同类汇总数据!D$10,0),IF(AND($G1101="互联网版",$H1101="口腔诊所"),IFERROR(S1101/同类汇总数据!D$11,0))))))))))</f>
        <v>0.051760476122891</v>
      </c>
      <c r="AF1101" s="61">
        <f>IF(AND($G1101="正式版",$H1101="中西医诊所"),IFERROR(T1101/同类汇总数据!E$3,0),IF(AND($G1101="正式版",$H1101="中医诊所"),IFERROR(T1101/同类汇总数据!E$4,0),IF(AND($G1101="正式版",$H1101="口腔诊所"),IFERROR(T1101/同类汇总数据!E$5,0),IF(AND($G1101="检查版",$H1101="中西医诊所"),IFERROR(T1101/同类汇总数据!E$6,0),IF(AND($G1101="检查版",$H1101="中医诊所"),IFERROR(T1101/同类汇总数据!E$7,0),IF(AND($G1101="检查版",$H1101="口腔诊所"),IFERROR(T1101/同类汇总数据!E$8,0),IF(AND($G1101="互联网版",$H1101="中西医诊所"),IFERROR(T1101/同类汇总数据!E$9,0),IF(AND($G1101="互联网版",$H1101="中医诊所"),IFERROR(T1101/同类汇总数据!E$10,0),IF(AND($G1101="互联网版",$H1101="口腔诊所"),IFERROR(T1101/同类汇总数据!E$11,0))))))))))</f>
        <v>0.0916684275088805</v>
      </c>
      <c r="AG1101" s="61">
        <f>IF(AND($G1101="正式版",$H1101="中西医诊所"),IFERROR(U1101/同类汇总数据!F$3,0),IF(AND($G1101="正式版",$H1101="中医诊所"),IFERROR(U1101/同类汇总数据!F$4,0),IF(AND($G1101="正式版",$H1101="口腔诊所"),IFERROR(U1101/同类汇总数据!F$5,0),IF(AND($G1101="检查版",$H1101="中西医诊所"),IFERROR(U1101/同类汇总数据!F$6,0),IF(AND($G1101="检查版",$H1101="中医诊所"),IFERROR(U1101/同类汇总数据!F$7,0),IF(AND($G1101="检查版",$H1101="口腔诊所"),IFERROR(U1101/同类汇总数据!F$8,0),IF(AND($G1101="互联网版",$H1101="中西医诊所"),IFERROR(U1101/同类汇总数据!F$9,0),IF(AND($G1101="互联网版",$H1101="中医诊所"),IFERROR(U1101/同类汇总数据!F$10,0),IF(AND($G1101="互联网版",$H1101="口腔诊所"),IFERROR(U1101/同类汇总数据!F$11,0))))))))))</f>
        <v>0.0804820947087633</v>
      </c>
      <c r="AH1101" s="61">
        <f>IF(AND($G1101="正式版",$H1101="中西医诊所"),IFERROR(V1101/同类汇总数据!G$3,0),IF(AND($G1101="正式版",$H1101="中医诊所"),IFERROR(V1101/同类汇总数据!G$4,0),IF(AND($G1101="正式版",$H1101="口腔诊所"),IFERROR(V1101/同类汇总数据!G$5,0),IF(AND($G1101="检查版",$H1101="中西医诊所"),IFERROR(V1101/同类汇总数据!G$6,0),IF(AND($G1101="检查版",$H1101="中医诊所"),IFERROR(V1101/同类汇总数据!G$7,0),IF(AND($G1101="检查版",$H1101="口腔诊所"),IFERROR(V1101/同类汇总数据!G$8,0),IF(AND($G1101="互联网版",$H1101="中西医诊所"),IFERROR(V1101/同类汇总数据!G$9,0),IF(AND($G1101="互联网版",$H1101="中医诊所"),IFERROR(V1101/同类汇总数据!G$10,0),IF(AND($G1101="互联网版",$H1101="口腔诊所"),IFERROR(V1101/同类汇总数据!G$11,0))))))))))</f>
        <v>0</v>
      </c>
      <c r="AI1101" s="61">
        <f>IF(AND($G1101="正式版",$H1101="中西医诊所"),IFERROR(W1101/同类汇总数据!H$3,0),IF(AND($G1101="正式版",$H1101="中医诊所"),IFERROR(W1101/同类汇总数据!H$4,0),IF(AND($G1101="正式版",$H1101="口腔诊所"),IFERROR(W1101/同类汇总数据!H$5,0),IF(AND($G1101="检查版",$H1101="中西医诊所"),IFERROR(W1101/同类汇总数据!H$6,0),IF(AND($G1101="检查版",$H1101="中医诊所"),IFERROR(W1101/同类汇总数据!H$7,0),IF(AND($G1101="检查版",$H1101="口腔诊所"),IFERROR(W1101/同类汇总数据!H$8,0),IF(AND($G1101="互联网版",$H1101="中西医诊所"),IFERROR(W1101/同类汇总数据!H$9,0),IF(AND($G1101="互联网版",$H1101="中医诊所"),IFERROR(W1101/同类汇总数据!H$10,0),IF(AND($G1101="互联网版",$H1101="口腔诊所"),IFERROR(W1101/同类汇总数据!H$11,0))))))))))</f>
        <v>0.0528296437697121</v>
      </c>
      <c r="AJ1101" s="61">
        <f>IF(AND($G1101="正式版",$H1101="中西医诊所"),IFERROR(X1101/同类汇总数据!I$3,0),IF(AND($G1101="正式版",$H1101="中医诊所"),IFERROR(X1101/同类汇总数据!I$4,0),IF(AND($G1101="正式版",$H1101="口腔诊所"),IFERROR(X1101/同类汇总数据!I$5,0),IF(AND($G1101="检查版",$H1101="中西医诊所"),IFERROR(X1101/同类汇总数据!I$6,0),IF(AND($G1101="检查版",$H1101="中医诊所"),IFERROR(X1101/同类汇总数据!I$7,0),IF(AND($G1101="检查版",$H1101="口腔诊所"),IFERROR(X1101/同类汇总数据!I$8,0),IF(AND($G1101="互联网版",$H1101="中西医诊所"),IFERROR(X1101/同类汇总数据!I$9,0),IF(AND($G1101="互联网版",$H1101="中医诊所"),IFERROR(X1101/同类汇总数据!I$10,0),IF(AND($G1101="互联网版",$H1101="口腔诊所"),IFERROR(X1101/同类汇总数据!I$11,0))))))))))</f>
        <v>0.149110589224049</v>
      </c>
      <c r="AK1101" s="61">
        <f>IF(AND($G1101="正式版",$H1101="中西医诊所"),IFERROR(Y1101/同类汇总数据!J$3,0),IF(AND($G1101="正式版",$H1101="中医诊所"),IFERROR(Y1101/同类汇总数据!J$4,0),IF(AND($G1101="正式版",$H1101="口腔诊所"),IFERROR(Y1101/同类汇总数据!J$5,0),IF(AND($G1101="检查版",$H1101="中西医诊所"),IFERROR(Y1101/同类汇总数据!J$6,0),IF(AND($G1101="检查版",$H1101="中医诊所"),IFERROR(Y1101/同类汇总数据!J$7,0),IF(AND($G1101="检查版",$H1101="口腔诊所"),IFERROR(Y1101/同类汇总数据!J$8,0),IF(AND($G1101="互联网版",$H1101="中西医诊所"),IFERROR(Y1101/同类汇总数据!J$9,0),IF(AND($G1101="互联网版",$H1101="中医诊所"),IFERROR(Y1101/同类汇总数据!J$10,0),IF(AND($G1101="互联网版",$H1101="口腔诊所"),IFERROR(Y1101/同类汇总数据!J$11,0))))))))))</f>
        <v>0.1355349224552</v>
      </c>
      <c r="AL1101" s="62" t="str">
        <f ca="1" t="shared" si="328"/>
        <v>最近一周未操作</v>
      </c>
      <c r="AM1101" s="62" t="str">
        <f t="shared" si="329"/>
        <v>低于同行20%</v>
      </c>
      <c r="AN1101" s="5" t="str">
        <f t="shared" si="330"/>
        <v>低于同行20%</v>
      </c>
      <c r="AO1101" s="63">
        <f t="shared" si="301"/>
        <v>46096.7371780324</v>
      </c>
      <c r="AP1101" s="5" t="str">
        <f t="shared" si="302"/>
        <v/>
      </c>
      <c r="AQ1101" s="60">
        <v>45748.8046408681</v>
      </c>
    </row>
    <row r="1102" ht="17" spans="1:43">
      <c r="A1102" s="5">
        <f t="shared" ref="A1102:A1111" si="332">ROW()-3</f>
        <v>1099</v>
      </c>
      <c r="B1102" s="55" t="str">
        <f t="shared" ref="B1102:B1140" si="333">IF(V1102=0,"无交易",IF(AND(Y1102&lt;=-0.2,Z1102&lt;=-0.2,AA1102&lt;=-0.2),"连续三月交易下滑",IF(AND(Y1102&gt;=0.2,Z1102&gt;=0.2,AA1102&gt;=0.2),"连续三月交易上升",IF(AND(Y1102&lt;0.2,Y1102&gt;-0.2,Z1102&lt;0.2,Z1102&gt;-0.2,AA1102&lt;0.2,AA1102&gt;-0.2),"交易平稳",IF(OR(ABS(Y1102-Z1102)&gt;=0.2,ABS(Z1102-AA1102)&gt;=0.2),"交易波动较大","-")))))</f>
        <v>连续三月交易上升</v>
      </c>
      <c r="C1102" s="2" t="str">
        <f t="shared" ref="C1102:C1140" si="334">IF(AA1102&lt;=-0.5,"本月交易额降超50%",IF(AA1102&lt;=-0.2,"本月交易额降超20%",""))</f>
        <v/>
      </c>
      <c r="D1102" s="56" t="str">
        <f t="shared" ref="D1102:D1156" si="335">IF(DATEDIF(AO1102,$B$1,"d")&gt;30,"流失",IF(AND(DATEDIF(AO1102,$B$1,"d")&gt;7,DATEDIF(AO1102,$B$1,"d")&lt;=30),"可能流失",IF(AND(DATEDIF(AO1102,$B$1,"d")&lt;=7,DATEDIF(AO1102,$B$1,"d")&gt;3),"即将流失","-")))</f>
        <v>-</v>
      </c>
      <c r="E1102" s="84" t="s">
        <v>2925</v>
      </c>
      <c r="F1102" s="58">
        <v>45750.4364667593</v>
      </c>
      <c r="G1102" s="59" t="s">
        <v>60</v>
      </c>
      <c r="H1102" s="59" t="s">
        <v>66</v>
      </c>
      <c r="I1102" s="59" t="s">
        <v>40</v>
      </c>
      <c r="J1102" s="59" t="s">
        <v>102</v>
      </c>
      <c r="K1102" s="59" t="s">
        <v>2926</v>
      </c>
      <c r="L1102" s="59" t="s">
        <v>104</v>
      </c>
      <c r="M1102" s="60">
        <v>46103.7067361111</v>
      </c>
      <c r="N1102" s="60">
        <v>46103.8288450926</v>
      </c>
      <c r="O1102" s="60">
        <v>46103.8287087384</v>
      </c>
      <c r="P1102" s="60"/>
      <c r="Q1102" s="60">
        <v>46103.8288721181</v>
      </c>
      <c r="R1102" s="59">
        <v>3873.5</v>
      </c>
      <c r="S1102" s="59">
        <v>12713.5</v>
      </c>
      <c r="T1102" s="59">
        <v>33540.62</v>
      </c>
      <c r="U1102" s="59">
        <v>28757.3</v>
      </c>
      <c r="V1102" s="59">
        <v>71</v>
      </c>
      <c r="W1102" s="59">
        <v>275</v>
      </c>
      <c r="X1102" s="59">
        <v>854</v>
      </c>
      <c r="Y1102" s="59">
        <v>734</v>
      </c>
      <c r="Z1102" s="59">
        <v>92.4672025723</v>
      </c>
      <c r="AA1102" s="59">
        <v>0.9590273819</v>
      </c>
      <c r="AB1102" s="59">
        <v>-0.5473592878</v>
      </c>
      <c r="AC1102" s="59">
        <v>0.0787639384</v>
      </c>
      <c r="AD1102" s="61">
        <f>IF(AND($G1102="正式版",$H1102="中西医诊所"),IFERROR(R1102/同类汇总数据!C$3,0),IF(AND($G1102="正式版",$H1102="中医诊所"),IFERROR(R1102/同类汇总数据!C$4,0),IF(AND($G1102="正式版",$H1102="口腔诊所"),IFERROR(R1102/同类汇总数据!C$5,0),IF(AND($G1102="检查版",$H1102="中西医诊所"),IFERROR(R1102/同类汇总数据!C$6,0),IF(AND($G1102="检查版",$H1102="中医诊所"),IFERROR(R1102/同类汇总数据!C$7,0),IF(AND($G1102="检查版",$H1102="口腔诊所"),IFERROR(R1102/同类汇总数据!C$8,0),IF(AND($G1102="互联网版",$H1102="中西医诊所"),IFERROR(R1102/同类汇总数据!C$9,0),IF(AND($G1102="互联网版",$H1102="中医诊所"),IFERROR(R1102/同类汇总数据!C$10,0),IF(AND($G1102="互联网版",$H1102="口腔诊所"),IFERROR(R1102/同类汇总数据!C$11,0))))))))))</f>
        <v>1.36406142731148</v>
      </c>
      <c r="AE1102" s="61">
        <f>IF(AND($G1102="正式版",$H1102="中西医诊所"),IFERROR(S1102/同类汇总数据!D$3,0),IF(AND($G1102="正式版",$H1102="中医诊所"),IFERROR(S1102/同类汇总数据!D$4,0),IF(AND($G1102="正式版",$H1102="口腔诊所"),IFERROR(S1102/同类汇总数据!D$5,0),IF(AND($G1102="检查版",$H1102="中西医诊所"),IFERROR(S1102/同类汇总数据!D$6,0),IF(AND($G1102="检查版",$H1102="中医诊所"),IFERROR(S1102/同类汇总数据!D$7,0),IF(AND($G1102="检查版",$H1102="口腔诊所"),IFERROR(S1102/同类汇总数据!D$8,0),IF(AND($G1102="互联网版",$H1102="中西医诊所"),IFERROR(S1102/同类汇总数据!D$9,0),IF(AND($G1102="互联网版",$H1102="中医诊所"),IFERROR(S1102/同类汇总数据!D$10,0),IF(AND($G1102="互联网版",$H1102="口腔诊所"),IFERROR(S1102/同类汇总数据!D$11,0))))))))))</f>
        <v>0.957053598313761</v>
      </c>
      <c r="AF1102" s="61">
        <f>IF(AND($G1102="正式版",$H1102="中西医诊所"),IFERROR(T1102/同类汇总数据!E$3,0),IF(AND($G1102="正式版",$H1102="中医诊所"),IFERROR(T1102/同类汇总数据!E$4,0),IF(AND($G1102="正式版",$H1102="口腔诊所"),IFERROR(T1102/同类汇总数据!E$5,0),IF(AND($G1102="检查版",$H1102="中西医诊所"),IFERROR(T1102/同类汇总数据!E$6,0),IF(AND($G1102="检查版",$H1102="中医诊所"),IFERROR(T1102/同类汇总数据!E$7,0),IF(AND($G1102="检查版",$H1102="口腔诊所"),IFERROR(T1102/同类汇总数据!E$8,0),IF(AND($G1102="互联网版",$H1102="中西医诊所"),IFERROR(T1102/同类汇总数据!E$9,0),IF(AND($G1102="互联网版",$H1102="中医诊所"),IFERROR(T1102/同类汇总数据!E$10,0),IF(AND($G1102="互联网版",$H1102="口腔诊所"),IFERROR(T1102/同类汇总数据!E$11,0))))))))))</f>
        <v>0.900815639374445</v>
      </c>
      <c r="AG1102" s="61">
        <f>IF(AND($G1102="正式版",$H1102="中西医诊所"),IFERROR(U1102/同类汇总数据!F$3,0),IF(AND($G1102="正式版",$H1102="中医诊所"),IFERROR(U1102/同类汇总数据!F$4,0),IF(AND($G1102="正式版",$H1102="口腔诊所"),IFERROR(U1102/同类汇总数据!F$5,0),IF(AND($G1102="检查版",$H1102="中西医诊所"),IFERROR(U1102/同类汇总数据!F$6,0),IF(AND($G1102="检查版",$H1102="中医诊所"),IFERROR(U1102/同类汇总数据!F$7,0),IF(AND($G1102="检查版",$H1102="口腔诊所"),IFERROR(U1102/同类汇总数据!F$8,0),IF(AND($G1102="互联网版",$H1102="中西医诊所"),IFERROR(U1102/同类汇总数据!F$9,0),IF(AND($G1102="互联网版",$H1102="中医诊所"),IFERROR(U1102/同类汇总数据!F$10,0),IF(AND($G1102="互联网版",$H1102="口腔诊所"),IFERROR(U1102/同类汇总数据!F$11,0))))))))))</f>
        <v>0.866659262001393</v>
      </c>
      <c r="AH1102" s="61">
        <f>IF(AND($G1102="正式版",$H1102="中西医诊所"),IFERROR(V1102/同类汇总数据!G$3,0),IF(AND($G1102="正式版",$H1102="中医诊所"),IFERROR(V1102/同类汇总数据!G$4,0),IF(AND($G1102="正式版",$H1102="口腔诊所"),IFERROR(V1102/同类汇总数据!G$5,0),IF(AND($G1102="检查版",$H1102="中西医诊所"),IFERROR(V1102/同类汇总数据!G$6,0),IF(AND($G1102="检查版",$H1102="中医诊所"),IFERROR(V1102/同类汇总数据!G$7,0),IF(AND($G1102="检查版",$H1102="口腔诊所"),IFERROR(V1102/同类汇总数据!G$8,0),IF(AND($G1102="互联网版",$H1102="中西医诊所"),IFERROR(V1102/同类汇总数据!G$9,0),IF(AND($G1102="互联网版",$H1102="中医诊所"),IFERROR(V1102/同类汇总数据!G$10,0),IF(AND($G1102="互联网版",$H1102="口腔诊所"),IFERROR(V1102/同类汇总数据!G$11,0))))))))))</f>
        <v>4.27710843373494</v>
      </c>
      <c r="AI1102" s="61">
        <f>IF(AND($G1102="正式版",$H1102="中西医诊所"),IFERROR(W1102/同类汇总数据!H$3,0),IF(AND($G1102="正式版",$H1102="中医诊所"),IFERROR(W1102/同类汇总数据!H$4,0),IF(AND($G1102="正式版",$H1102="口腔诊所"),IFERROR(W1102/同类汇总数据!H$5,0),IF(AND($G1102="检查版",$H1102="中西医诊所"),IFERROR(W1102/同类汇总数据!H$6,0),IF(AND($G1102="检查版",$H1102="中医诊所"),IFERROR(W1102/同类汇总数据!H$7,0),IF(AND($G1102="检查版",$H1102="口腔诊所"),IFERROR(W1102/同类汇总数据!H$8,0),IF(AND($G1102="互联网版",$H1102="中西医诊所"),IFERROR(W1102/同类汇总数据!H$9,0),IF(AND($G1102="互联网版",$H1102="中医诊所"),IFERROR(W1102/同类汇总数据!H$10,0),IF(AND($G1102="互联网版",$H1102="口腔诊所"),IFERROR(W1102/同类汇总数据!H$11,0))))))))))</f>
        <v>3.55067785668173</v>
      </c>
      <c r="AJ1102" s="61">
        <f>IF(AND($G1102="正式版",$H1102="中西医诊所"),IFERROR(X1102/同类汇总数据!I$3,0),IF(AND($G1102="正式版",$H1102="中医诊所"),IFERROR(X1102/同类汇总数据!I$4,0),IF(AND($G1102="正式版",$H1102="口腔诊所"),IFERROR(X1102/同类汇总数据!I$5,0),IF(AND($G1102="检查版",$H1102="中西医诊所"),IFERROR(X1102/同类汇总数据!I$6,0),IF(AND($G1102="检查版",$H1102="中医诊所"),IFERROR(X1102/同类汇总数据!I$7,0),IF(AND($G1102="检查版",$H1102="口腔诊所"),IFERROR(X1102/同类汇总数据!I$8,0),IF(AND($G1102="互联网版",$H1102="中西医诊所"),IFERROR(X1102/同类汇总数据!I$9,0),IF(AND($G1102="互联网版",$H1102="中医诊所"),IFERROR(X1102/同类汇总数据!I$10,0),IF(AND($G1102="互联网版",$H1102="口腔诊所"),IFERROR(X1102/同类汇总数据!I$11,0))))))))))</f>
        <v>3.977643223102</v>
      </c>
      <c r="AK1102" s="61">
        <f>IF(AND($G1102="正式版",$H1102="中西医诊所"),IFERROR(Y1102/同类汇总数据!J$3,0),IF(AND($G1102="正式版",$H1102="中医诊所"),IFERROR(Y1102/同类汇总数据!J$4,0),IF(AND($G1102="正式版",$H1102="口腔诊所"),IFERROR(Y1102/同类汇总数据!J$5,0),IF(AND($G1102="检查版",$H1102="中西医诊所"),IFERROR(Y1102/同类汇总数据!J$6,0),IF(AND($G1102="检查版",$H1102="中医诊所"),IFERROR(Y1102/同类汇总数据!J$7,0),IF(AND($G1102="检查版",$H1102="口腔诊所"),IFERROR(Y1102/同类汇总数据!J$8,0),IF(AND($G1102="互联网版",$H1102="中西医诊所"),IFERROR(Y1102/同类汇总数据!J$9,0),IF(AND($G1102="互联网版",$H1102="中医诊所"),IFERROR(Y1102/同类汇总数据!J$10,0),IF(AND($G1102="互联网版",$H1102="口腔诊所"),IFERROR(Y1102/同类汇总数据!J$11,0))))))))))</f>
        <v>3.91571085622833</v>
      </c>
      <c r="AL1102" s="62" t="str">
        <f ca="1" t="shared" ref="AL1102:AL1156" si="336">IF(YEAR(AO1102)&lt;YEAR(TODAY()),"今年内未操作",IF(DATEDIF(AO1102,$B$1,"d")&gt;90,"最近三月未操作",IF(DATEDIF(AO1102,$B$1,"d")&gt;30,"最近一月未操作",IF(DATEDIF(AO1102,$B$1,"d")&gt;7,"最近一周未操作","-"))))</f>
        <v>-</v>
      </c>
      <c r="AM1102" s="62" t="str">
        <f t="shared" ref="AM1102:AM1140" si="337">IF(AE1102&lt;0.2,"低于同行20%",IF(AE1102&lt;0.5,"低于同行50%",IF(AE1102&gt;=2,"高于同行100%",IF(AE1102&gt;=1.5,"高于同行150%",IF(AE1102&gt;=1.2,"高于同行20%","")))))</f>
        <v/>
      </c>
      <c r="AN1102" s="5" t="str">
        <f t="shared" ref="AN1102:AN1140" si="338">IF(AI1102&lt;0.2,"低于同行20%",IF(AI1102&lt;0.5,"低于同行50%",IF(AI1102&gt;=2,"高于同行100%",IF(AI1102&gt;=1.5,"高于同行150%",IF(AI1102&gt;=1.2,"高于同行20%","")))))</f>
        <v>高于同行100%</v>
      </c>
      <c r="AO1102" s="63">
        <f t="shared" ref="AO1102:AO1165" si="339">MAX(IF(M1102&lt;&gt;"",M1102,0),IF(N1102&lt;&gt;"",N1102,0),IF(O1102&lt;&gt;"",O1102,0),IF(P1102&lt;&gt;"",P1102,0),IF(Q1102&lt;&gt;"",Q1102,0))</f>
        <v>46103.8288721181</v>
      </c>
      <c r="AP1102" s="5" t="str">
        <f t="shared" ref="AP1102:AP1165" si="340">IF(AND(DATEDIF(AQ1102,$B$1,"d")&lt;=14,DATEDIF(N1102,$B$1,"d")&gt;14),"未支付","")</f>
        <v/>
      </c>
      <c r="AQ1102" s="60">
        <v>45748.806698287</v>
      </c>
    </row>
    <row r="1103" ht="17" spans="1:43">
      <c r="A1103" s="5">
        <f t="shared" si="332"/>
        <v>1100</v>
      </c>
      <c r="B1103" s="55" t="str">
        <f t="shared" si="333"/>
        <v>连续三月交易上升</v>
      </c>
      <c r="C1103" s="2" t="str">
        <f t="shared" si="334"/>
        <v/>
      </c>
      <c r="D1103" s="56" t="str">
        <f t="shared" si="335"/>
        <v>-</v>
      </c>
      <c r="E1103" s="84" t="s">
        <v>2927</v>
      </c>
      <c r="F1103" s="58">
        <v>45755.8263784491</v>
      </c>
      <c r="G1103" s="59" t="s">
        <v>38</v>
      </c>
      <c r="H1103" s="59" t="s">
        <v>63</v>
      </c>
      <c r="I1103" s="59" t="s">
        <v>40</v>
      </c>
      <c r="J1103" s="59" t="s">
        <v>53</v>
      </c>
      <c r="K1103" s="59" t="s">
        <v>2928</v>
      </c>
      <c r="L1103" s="59"/>
      <c r="M1103" s="60">
        <v>46103.3917708333</v>
      </c>
      <c r="N1103" s="60">
        <v>46103.7454329051</v>
      </c>
      <c r="O1103" s="60">
        <v>46103.7448923958</v>
      </c>
      <c r="P1103" s="60">
        <v>46096.4171056366</v>
      </c>
      <c r="Q1103" s="60">
        <v>46103.7454423495</v>
      </c>
      <c r="R1103" s="59">
        <v>8100</v>
      </c>
      <c r="S1103" s="59">
        <v>22100</v>
      </c>
      <c r="T1103" s="59">
        <v>44752</v>
      </c>
      <c r="U1103" s="59">
        <v>40272</v>
      </c>
      <c r="V1103" s="59">
        <v>20</v>
      </c>
      <c r="W1103" s="59">
        <v>51</v>
      </c>
      <c r="X1103" s="59">
        <v>111</v>
      </c>
      <c r="Y1103" s="59">
        <v>103</v>
      </c>
      <c r="Z1103" s="59">
        <v>394.8235294118</v>
      </c>
      <c r="AA1103" s="59">
        <v>1.0485724879</v>
      </c>
      <c r="AB1103" s="59">
        <v>-0.0906945381</v>
      </c>
      <c r="AC1103" s="59">
        <v>-0.4313105167</v>
      </c>
      <c r="AD1103" s="61">
        <f>IF(AND($G1103="正式版",$H1103="中西医诊所"),IFERROR(R1103/同类汇总数据!C$3,0),IF(AND($G1103="正式版",$H1103="中医诊所"),IFERROR(R1103/同类汇总数据!C$4,0),IF(AND($G1103="正式版",$H1103="口腔诊所"),IFERROR(R1103/同类汇总数据!C$5,0),IF(AND($G1103="检查版",$H1103="中西医诊所"),IFERROR(R1103/同类汇总数据!C$6,0),IF(AND($G1103="检查版",$H1103="中医诊所"),IFERROR(R1103/同类汇总数据!C$7,0),IF(AND($G1103="检查版",$H1103="口腔诊所"),IFERROR(R1103/同类汇总数据!C$8,0),IF(AND($G1103="互联网版",$H1103="中西医诊所"),IFERROR(R1103/同类汇总数据!C$9,0),IF(AND($G1103="互联网版",$H1103="中医诊所"),IFERROR(R1103/同类汇总数据!C$10,0),IF(AND($G1103="互联网版",$H1103="口腔诊所"),IFERROR(R1103/同类汇总数据!C$11,0))))))))))</f>
        <v>0.810198984534418</v>
      </c>
      <c r="AE1103" s="61">
        <f>IF(AND($G1103="正式版",$H1103="中西医诊所"),IFERROR(S1103/同类汇总数据!D$3,0),IF(AND($G1103="正式版",$H1103="中医诊所"),IFERROR(S1103/同类汇总数据!D$4,0),IF(AND($G1103="正式版",$H1103="口腔诊所"),IFERROR(S1103/同类汇总数据!D$5,0),IF(AND($G1103="检查版",$H1103="中西医诊所"),IFERROR(S1103/同类汇总数据!D$6,0),IF(AND($G1103="检查版",$H1103="中医诊所"),IFERROR(S1103/同类汇总数据!D$7,0),IF(AND($G1103="检查版",$H1103="口腔诊所"),IFERROR(S1103/同类汇总数据!D$8,0),IF(AND($G1103="互联网版",$H1103="中西医诊所"),IFERROR(S1103/同类汇总数据!D$9,0),IF(AND($G1103="互联网版",$H1103="中医诊所"),IFERROR(S1103/同类汇总数据!D$10,0),IF(AND($G1103="互联网版",$H1103="口腔诊所"),IFERROR(S1103/同类汇总数据!D$11,0))))))))))</f>
        <v>0.508855214553333</v>
      </c>
      <c r="AF1103" s="61">
        <f>IF(AND($G1103="正式版",$H1103="中西医诊所"),IFERROR(T1103/同类汇总数据!E$3,0),IF(AND($G1103="正式版",$H1103="中医诊所"),IFERROR(T1103/同类汇总数据!E$4,0),IF(AND($G1103="正式版",$H1103="口腔诊所"),IFERROR(T1103/同类汇总数据!E$5,0),IF(AND($G1103="检查版",$H1103="中西医诊所"),IFERROR(T1103/同类汇总数据!E$6,0),IF(AND($G1103="检查版",$H1103="中医诊所"),IFERROR(T1103/同类汇总数据!E$7,0),IF(AND($G1103="检查版",$H1103="口腔诊所"),IFERROR(T1103/同类汇总数据!E$8,0),IF(AND($G1103="互联网版",$H1103="中西医诊所"),IFERROR(T1103/同类汇总数据!E$9,0),IF(AND($G1103="互联网版",$H1103="中医诊所"),IFERROR(T1103/同类汇总数据!E$10,0),IF(AND($G1103="互联网版",$H1103="口腔诊所"),IFERROR(T1103/同类汇总数据!E$11,0))))))))))</f>
        <v>0.403654970764284</v>
      </c>
      <c r="AG1103" s="61">
        <f>IF(AND($G1103="正式版",$H1103="中西医诊所"),IFERROR(U1103/同类汇总数据!F$3,0),IF(AND($G1103="正式版",$H1103="中医诊所"),IFERROR(U1103/同类汇总数据!F$4,0),IF(AND($G1103="正式版",$H1103="口腔诊所"),IFERROR(U1103/同类汇总数据!F$5,0),IF(AND($G1103="检查版",$H1103="中西医诊所"),IFERROR(U1103/同类汇总数据!F$6,0),IF(AND($G1103="检查版",$H1103="中医诊所"),IFERROR(U1103/同类汇总数据!F$7,0),IF(AND($G1103="检查版",$H1103="口腔诊所"),IFERROR(U1103/同类汇总数据!F$8,0),IF(AND($G1103="互联网版",$H1103="中西医诊所"),IFERROR(U1103/同类汇总数据!F$9,0),IF(AND($G1103="互联网版",$H1103="中医诊所"),IFERROR(U1103/同类汇总数据!F$10,0),IF(AND($G1103="互联网版",$H1103="口腔诊所"),IFERROR(U1103/同类汇总数据!F$11,0))))))))))</f>
        <v>0.403131208720313</v>
      </c>
      <c r="AH1103" s="61">
        <f>IF(AND($G1103="正式版",$H1103="中西医诊所"),IFERROR(V1103/同类汇总数据!G$3,0),IF(AND($G1103="正式版",$H1103="中医诊所"),IFERROR(V1103/同类汇总数据!G$4,0),IF(AND($G1103="正式版",$H1103="口腔诊所"),IFERROR(V1103/同类汇总数据!G$5,0),IF(AND($G1103="检查版",$H1103="中西医诊所"),IFERROR(V1103/同类汇总数据!G$6,0),IF(AND($G1103="检查版",$H1103="中医诊所"),IFERROR(V1103/同类汇总数据!G$7,0),IF(AND($G1103="检查版",$H1103="口腔诊所"),IFERROR(V1103/同类汇总数据!G$8,0),IF(AND($G1103="互联网版",$H1103="中西医诊所"),IFERROR(V1103/同类汇总数据!G$9,0),IF(AND($G1103="互联网版",$H1103="中医诊所"),IFERROR(V1103/同类汇总数据!G$10,0),IF(AND($G1103="互联网版",$H1103="口腔诊所"),IFERROR(V1103/同类汇总数据!G$11,0))))))))))</f>
        <v>1.48628162064148</v>
      </c>
      <c r="AI1103" s="61">
        <f>IF(AND($G1103="正式版",$H1103="中西医诊所"),IFERROR(W1103/同类汇总数据!H$3,0),IF(AND($G1103="正式版",$H1103="中医诊所"),IFERROR(W1103/同类汇总数据!H$4,0),IF(AND($G1103="正式版",$H1103="口腔诊所"),IFERROR(W1103/同类汇总数据!H$5,0),IF(AND($G1103="检查版",$H1103="中西医诊所"),IFERROR(W1103/同类汇总数据!H$6,0),IF(AND($G1103="检查版",$H1103="中医诊所"),IFERROR(W1103/同类汇总数据!H$7,0),IF(AND($G1103="检查版",$H1103="口腔诊所"),IFERROR(W1103/同类汇总数据!H$8,0),IF(AND($G1103="互联网版",$H1103="中西医诊所"),IFERROR(W1103/同类汇总数据!H$9,0),IF(AND($G1103="互联网版",$H1103="中医诊所"),IFERROR(W1103/同类汇总数据!H$10,0),IF(AND($G1103="互联网版",$H1103="口腔诊所"),IFERROR(W1103/同类汇总数据!H$11,0))))))))))</f>
        <v>0.898103944085105</v>
      </c>
      <c r="AJ1103" s="61">
        <f>IF(AND($G1103="正式版",$H1103="中西医诊所"),IFERROR(X1103/同类汇总数据!I$3,0),IF(AND($G1103="正式版",$H1103="中医诊所"),IFERROR(X1103/同类汇总数据!I$4,0),IF(AND($G1103="正式版",$H1103="口腔诊所"),IFERROR(X1103/同类汇总数据!I$5,0),IF(AND($G1103="检查版",$H1103="中西医诊所"),IFERROR(X1103/同类汇总数据!I$6,0),IF(AND($G1103="检查版",$H1103="中医诊所"),IFERROR(X1103/同类汇总数据!I$7,0),IF(AND($G1103="检查版",$H1103="口腔诊所"),IFERROR(X1103/同类汇总数据!I$8,0),IF(AND($G1103="互联网版",$H1103="中西医诊所"),IFERROR(X1103/同类汇总数据!I$9,0),IF(AND($G1103="互联网版",$H1103="中医诊所"),IFERROR(X1103/同类汇总数据!I$10,0),IF(AND($G1103="互联网版",$H1103="口腔诊所"),IFERROR(X1103/同类汇总数据!I$11,0))))))))))</f>
        <v>0.752330700175883</v>
      </c>
      <c r="AK1103" s="61">
        <f>IF(AND($G1103="正式版",$H1103="中西医诊所"),IFERROR(Y1103/同类汇总数据!J$3,0),IF(AND($G1103="正式版",$H1103="中医诊所"),IFERROR(Y1103/同类汇总数据!J$4,0),IF(AND($G1103="正式版",$H1103="口腔诊所"),IFERROR(Y1103/同类汇总数据!J$5,0),IF(AND($G1103="检查版",$H1103="中西医诊所"),IFERROR(Y1103/同类汇总数据!J$6,0),IF(AND($G1103="检查版",$H1103="中医诊所"),IFERROR(Y1103/同类汇总数据!J$7,0),IF(AND($G1103="检查版",$H1103="口腔诊所"),IFERROR(Y1103/同类汇总数据!J$8,0),IF(AND($G1103="互联网版",$H1103="中西医诊所"),IFERROR(Y1103/同类汇总数据!J$9,0),IF(AND($G1103="互联网版",$H1103="中医诊所"),IFERROR(Y1103/同类汇总数据!J$10,0),IF(AND($G1103="互联网版",$H1103="口腔诊所"),IFERROR(Y1103/同类汇总数据!J$11,0))))))))))</f>
        <v>0.775560945160311</v>
      </c>
      <c r="AL1103" s="62" t="str">
        <f ca="1" t="shared" si="336"/>
        <v>-</v>
      </c>
      <c r="AM1103" s="62" t="str">
        <f t="shared" si="337"/>
        <v/>
      </c>
      <c r="AN1103" s="5" t="str">
        <f t="shared" si="338"/>
        <v/>
      </c>
      <c r="AO1103" s="63">
        <f t="shared" si="339"/>
        <v>46103.7454423495</v>
      </c>
      <c r="AP1103" s="5" t="str">
        <f t="shared" si="340"/>
        <v/>
      </c>
      <c r="AQ1103" s="60">
        <v>45748.8085157755</v>
      </c>
    </row>
    <row r="1104" ht="17" spans="1:43">
      <c r="A1104" s="5">
        <f t="shared" si="332"/>
        <v>1101</v>
      </c>
      <c r="B1104" s="55" t="str">
        <f t="shared" si="333"/>
        <v>连续三月交易上升</v>
      </c>
      <c r="C1104" s="2" t="str">
        <f t="shared" si="334"/>
        <v/>
      </c>
      <c r="D1104" s="56" t="str">
        <f t="shared" si="335"/>
        <v>-</v>
      </c>
      <c r="E1104" s="84" t="s">
        <v>2929</v>
      </c>
      <c r="F1104" s="58">
        <v>45756.8141785764</v>
      </c>
      <c r="G1104" s="59" t="s">
        <v>38</v>
      </c>
      <c r="H1104" s="59" t="s">
        <v>39</v>
      </c>
      <c r="I1104" s="59" t="s">
        <v>40</v>
      </c>
      <c r="J1104" s="59" t="s">
        <v>182</v>
      </c>
      <c r="K1104" s="59" t="s">
        <v>2930</v>
      </c>
      <c r="L1104" s="59"/>
      <c r="M1104" s="60">
        <v>46104.3754398148</v>
      </c>
      <c r="N1104" s="60">
        <v>46104.3997081482</v>
      </c>
      <c r="O1104" s="60">
        <v>46104.3993309722</v>
      </c>
      <c r="P1104" s="60">
        <v>46102.523972662</v>
      </c>
      <c r="Q1104" s="60">
        <v>46104.399715463</v>
      </c>
      <c r="R1104" s="59">
        <v>17186.88</v>
      </c>
      <c r="S1104" s="59">
        <v>62755.2</v>
      </c>
      <c r="T1104" s="59">
        <v>158161.83</v>
      </c>
      <c r="U1104" s="59">
        <v>145867.83</v>
      </c>
      <c r="V1104" s="59">
        <v>237</v>
      </c>
      <c r="W1104" s="59">
        <v>808</v>
      </c>
      <c r="X1104" s="59">
        <v>2061</v>
      </c>
      <c r="Y1104" s="59">
        <v>1898</v>
      </c>
      <c r="Z1104" s="59">
        <v>127.6715761821</v>
      </c>
      <c r="AA1104" s="59">
        <v>0.219044659</v>
      </c>
      <c r="AB1104" s="59">
        <v>0.1719047898</v>
      </c>
      <c r="AC1104" s="59">
        <v>-0.3580834989</v>
      </c>
      <c r="AD1104" s="61">
        <f>IF(AND($G1104="正式版",$H1104="中西医诊所"),IFERROR(R1104/同类汇总数据!C$3,0),IF(AND($G1104="正式版",$H1104="中医诊所"),IFERROR(R1104/同类汇总数据!C$4,0),IF(AND($G1104="正式版",$H1104="口腔诊所"),IFERROR(R1104/同类汇总数据!C$5,0),IF(AND($G1104="检查版",$H1104="中西医诊所"),IFERROR(R1104/同类汇总数据!C$6,0),IF(AND($G1104="检查版",$H1104="中医诊所"),IFERROR(R1104/同类汇总数据!C$7,0),IF(AND($G1104="检查版",$H1104="口腔诊所"),IFERROR(R1104/同类汇总数据!C$8,0),IF(AND($G1104="互联网版",$H1104="中西医诊所"),IFERROR(R1104/同类汇总数据!C$9,0),IF(AND($G1104="互联网版",$H1104="中医诊所"),IFERROR(R1104/同类汇总数据!C$10,0),IF(AND($G1104="互联网版",$H1104="口腔诊所"),IFERROR(R1104/同类汇总数据!C$11,0))))))))))</f>
        <v>1.87798795093074</v>
      </c>
      <c r="AE1104" s="61">
        <f>IF(AND($G1104="正式版",$H1104="中西医诊所"),IFERROR(S1104/同类汇总数据!D$3,0),IF(AND($G1104="正式版",$H1104="中医诊所"),IFERROR(S1104/同类汇总数据!D$4,0),IF(AND($G1104="正式版",$H1104="口腔诊所"),IFERROR(S1104/同类汇总数据!D$5,0),IF(AND($G1104="检查版",$H1104="中西医诊所"),IFERROR(S1104/同类汇总数据!D$6,0),IF(AND($G1104="检查版",$H1104="中医诊所"),IFERROR(S1104/同类汇总数据!D$7,0),IF(AND($G1104="检查版",$H1104="口腔诊所"),IFERROR(S1104/同类汇总数据!D$8,0),IF(AND($G1104="互联网版",$H1104="中西医诊所"),IFERROR(S1104/同类汇总数据!D$9,0),IF(AND($G1104="互联网版",$H1104="中医诊所"),IFERROR(S1104/同类汇总数据!D$10,0),IF(AND($G1104="互联网版",$H1104="口腔诊所"),IFERROR(S1104/同类汇总数据!D$11,0))))))))))</f>
        <v>1.72008847954374</v>
      </c>
      <c r="AF1104" s="61">
        <f>IF(AND($G1104="正式版",$H1104="中西医诊所"),IFERROR(T1104/同类汇总数据!E$3,0),IF(AND($G1104="正式版",$H1104="中医诊所"),IFERROR(T1104/同类汇总数据!E$4,0),IF(AND($G1104="正式版",$H1104="口腔诊所"),IFERROR(T1104/同类汇总数据!E$5,0),IF(AND($G1104="检查版",$H1104="中西医诊所"),IFERROR(T1104/同类汇总数据!E$6,0),IF(AND($G1104="检查版",$H1104="中医诊所"),IFERROR(T1104/同类汇总数据!E$7,0),IF(AND($G1104="检查版",$H1104="口腔诊所"),IFERROR(T1104/同类汇总数据!E$8,0),IF(AND($G1104="互联网版",$H1104="中西医诊所"),IFERROR(T1104/同类汇总数据!E$9,0),IF(AND($G1104="互联网版",$H1104="中医诊所"),IFERROR(T1104/同类汇总数据!E$10,0),IF(AND($G1104="互联网版",$H1104="口腔诊所"),IFERROR(T1104/同类汇总数据!E$11,0))))))))))</f>
        <v>1.44948066801311</v>
      </c>
      <c r="AG1104" s="61">
        <f>IF(AND($G1104="正式版",$H1104="中西医诊所"),IFERROR(U1104/同类汇总数据!F$3,0),IF(AND($G1104="正式版",$H1104="中医诊所"),IFERROR(U1104/同类汇总数据!F$4,0),IF(AND($G1104="正式版",$H1104="口腔诊所"),IFERROR(U1104/同类汇总数据!F$5,0),IF(AND($G1104="检查版",$H1104="中西医诊所"),IFERROR(U1104/同类汇总数据!F$6,0),IF(AND($G1104="检查版",$H1104="中医诊所"),IFERROR(U1104/同类汇总数据!F$7,0),IF(AND($G1104="检查版",$H1104="口腔诊所"),IFERROR(U1104/同类汇总数据!F$8,0),IF(AND($G1104="互联网版",$H1104="中西医诊所"),IFERROR(U1104/同类汇总数据!F$9,0),IF(AND($G1104="互联网版",$H1104="中医诊所"),IFERROR(U1104/同类汇总数据!F$10,0),IF(AND($G1104="互联网版",$H1104="口腔诊所"),IFERROR(U1104/同类汇总数据!F$11,0))))))))))</f>
        <v>1.52067341923112</v>
      </c>
      <c r="AH1104" s="61">
        <f>IF(AND($G1104="正式版",$H1104="中西医诊所"),IFERROR(V1104/同类汇总数据!G$3,0),IF(AND($G1104="正式版",$H1104="中医诊所"),IFERROR(V1104/同类汇总数据!G$4,0),IF(AND($G1104="正式版",$H1104="口腔诊所"),IFERROR(V1104/同类汇总数据!G$5,0),IF(AND($G1104="检查版",$H1104="中西医诊所"),IFERROR(V1104/同类汇总数据!G$6,0),IF(AND($G1104="检查版",$H1104="中医诊所"),IFERROR(V1104/同类汇总数据!G$7,0),IF(AND($G1104="检查版",$H1104="口腔诊所"),IFERROR(V1104/同类汇总数据!G$8,0),IF(AND($G1104="互联网版",$H1104="中西医诊所"),IFERROR(V1104/同类汇总数据!G$9,0),IF(AND($G1104="互联网版",$H1104="中医诊所"),IFERROR(V1104/同类汇总数据!G$10,0),IF(AND($G1104="互联网版",$H1104="口腔诊所"),IFERROR(V1104/同类汇总数据!G$11,0))))))))))</f>
        <v>2.49997099189777</v>
      </c>
      <c r="AI1104" s="61">
        <f>IF(AND($G1104="正式版",$H1104="中西医诊所"),IFERROR(W1104/同类汇总数据!H$3,0),IF(AND($G1104="正式版",$H1104="中医诊所"),IFERROR(W1104/同类汇总数据!H$4,0),IF(AND($G1104="正式版",$H1104="口腔诊所"),IFERROR(W1104/同类汇总数据!H$5,0),IF(AND($G1104="检查版",$H1104="中西医诊所"),IFERROR(W1104/同类汇总数据!H$6,0),IF(AND($G1104="检查版",$H1104="中医诊所"),IFERROR(W1104/同类汇总数据!H$7,0),IF(AND($G1104="检查版",$H1104="口腔诊所"),IFERROR(W1104/同类汇总数据!H$8,0),IF(AND($G1104="互联网版",$H1104="中西医诊所"),IFERROR(W1104/同类汇总数据!H$9,0),IF(AND($G1104="互联网版",$H1104="中医诊所"),IFERROR(W1104/同类汇总数据!H$10,0),IF(AND($G1104="互联网版",$H1104="口腔诊所"),IFERROR(W1104/同类汇总数据!H$11,0))))))))))</f>
        <v>2.2098818916589</v>
      </c>
      <c r="AJ1104" s="61">
        <f>IF(AND($G1104="正式版",$H1104="中西医诊所"),IFERROR(X1104/同类汇总数据!I$3,0),IF(AND($G1104="正式版",$H1104="中医诊所"),IFERROR(X1104/同类汇总数据!I$4,0),IF(AND($G1104="正式版",$H1104="口腔诊所"),IFERROR(X1104/同类汇总数据!I$5,0),IF(AND($G1104="检查版",$H1104="中西医诊所"),IFERROR(X1104/同类汇总数据!I$6,0),IF(AND($G1104="检查版",$H1104="中医诊所"),IFERROR(X1104/同类汇总数据!I$7,0),IF(AND($G1104="检查版",$H1104="口腔诊所"),IFERROR(X1104/同类汇总数据!I$8,0),IF(AND($G1104="互联网版",$H1104="中西医诊所"),IFERROR(X1104/同类汇总数据!I$9,0),IF(AND($G1104="互联网版",$H1104="中医诊所"),IFERROR(X1104/同类汇总数据!I$10,0),IF(AND($G1104="互联网版",$H1104="口腔诊所"),IFERROR(X1104/同类汇总数据!I$11,0))))))))))</f>
        <v>1.82242634890719</v>
      </c>
      <c r="AK1104" s="61">
        <f>IF(AND($G1104="正式版",$H1104="中西医诊所"),IFERROR(Y1104/同类汇总数据!J$3,0),IF(AND($G1104="正式版",$H1104="中医诊所"),IFERROR(Y1104/同类汇总数据!J$4,0),IF(AND($G1104="正式版",$H1104="口腔诊所"),IFERROR(Y1104/同类汇总数据!J$5,0),IF(AND($G1104="检查版",$H1104="中西医诊所"),IFERROR(Y1104/同类汇总数据!J$6,0),IF(AND($G1104="检查版",$H1104="中医诊所"),IFERROR(Y1104/同类汇总数据!J$7,0),IF(AND($G1104="检查版",$H1104="口腔诊所"),IFERROR(Y1104/同类汇总数据!J$8,0),IF(AND($G1104="互联网版",$H1104="中西医诊所"),IFERROR(Y1104/同类汇总数据!J$9,0),IF(AND($G1104="互联网版",$H1104="中医诊所"),IFERROR(Y1104/同类汇总数据!J$10,0),IF(AND($G1104="互联网版",$H1104="口腔诊所"),IFERROR(Y1104/同类汇总数据!J$11,0))))))))))</f>
        <v>1.89651616575192</v>
      </c>
      <c r="AL1104" s="62" t="str">
        <f ca="1" t="shared" si="336"/>
        <v>-</v>
      </c>
      <c r="AM1104" s="62" t="str">
        <f t="shared" si="337"/>
        <v>高于同行150%</v>
      </c>
      <c r="AN1104" s="5" t="str">
        <f t="shared" si="338"/>
        <v>高于同行100%</v>
      </c>
      <c r="AO1104" s="63">
        <f t="shared" si="339"/>
        <v>46104.399715463</v>
      </c>
      <c r="AP1104" s="5" t="str">
        <f t="shared" si="340"/>
        <v/>
      </c>
      <c r="AQ1104" s="60">
        <v>45748.8096351157</v>
      </c>
    </row>
    <row r="1105" ht="17" spans="1:43">
      <c r="A1105" s="5">
        <f t="shared" si="332"/>
        <v>1102</v>
      </c>
      <c r="B1105" s="55" t="str">
        <f t="shared" si="333"/>
        <v>连续三月交易上升</v>
      </c>
      <c r="C1105" s="2" t="str">
        <f t="shared" si="334"/>
        <v/>
      </c>
      <c r="D1105" s="56" t="str">
        <f t="shared" si="335"/>
        <v>-</v>
      </c>
      <c r="E1105" s="84" t="s">
        <v>2931</v>
      </c>
      <c r="F1105" s="58">
        <v>45758.4435994792</v>
      </c>
      <c r="G1105" s="59" t="s">
        <v>60</v>
      </c>
      <c r="H1105" s="59" t="s">
        <v>39</v>
      </c>
      <c r="I1105" s="59" t="s">
        <v>40</v>
      </c>
      <c r="J1105" s="59" t="s">
        <v>520</v>
      </c>
      <c r="K1105" s="59" t="s">
        <v>2932</v>
      </c>
      <c r="L1105" s="59" t="s">
        <v>1992</v>
      </c>
      <c r="M1105" s="60">
        <v>46103.6789351852</v>
      </c>
      <c r="N1105" s="60">
        <v>46103.7002494329</v>
      </c>
      <c r="O1105" s="60">
        <v>46103.7001506829</v>
      </c>
      <c r="P1105" s="60"/>
      <c r="Q1105" s="60">
        <v>46103.7002583218</v>
      </c>
      <c r="R1105" s="59">
        <v>2236.25</v>
      </c>
      <c r="S1105" s="59">
        <v>5320.51</v>
      </c>
      <c r="T1105" s="59">
        <v>10193.76</v>
      </c>
      <c r="U1105" s="59">
        <v>9429.92</v>
      </c>
      <c r="V1105" s="59">
        <v>38</v>
      </c>
      <c r="W1105" s="59">
        <v>112</v>
      </c>
      <c r="X1105" s="59">
        <v>253</v>
      </c>
      <c r="Y1105" s="59">
        <v>230</v>
      </c>
      <c r="Z1105" s="59">
        <v>42.4771171171</v>
      </c>
      <c r="AA1105" s="59">
        <v>2.0187975897</v>
      </c>
      <c r="AB1105" s="59">
        <v>-0.4334365226</v>
      </c>
      <c r="AC1105" s="59">
        <v>0.0953447347</v>
      </c>
      <c r="AD1105" s="61">
        <f>IF(AND($G1105="正式版",$H1105="中西医诊所"),IFERROR(R1105/同类汇总数据!C$3,0),IF(AND($G1105="正式版",$H1105="中医诊所"),IFERROR(R1105/同类汇总数据!C$4,0),IF(AND($G1105="正式版",$H1105="口腔诊所"),IFERROR(R1105/同类汇总数据!C$5,0),IF(AND($G1105="检查版",$H1105="中西医诊所"),IFERROR(R1105/同类汇总数据!C$6,0),IF(AND($G1105="检查版",$H1105="中医诊所"),IFERROR(R1105/同类汇总数据!C$7,0),IF(AND($G1105="检查版",$H1105="口腔诊所"),IFERROR(R1105/同类汇总数据!C$8,0),IF(AND($G1105="互联网版",$H1105="中西医诊所"),IFERROR(R1105/同类汇总数据!C$9,0),IF(AND($G1105="互联网版",$H1105="中医诊所"),IFERROR(R1105/同类汇总数据!C$10,0),IF(AND($G1105="互联网版",$H1105="口腔诊所"),IFERROR(R1105/同类汇总数据!C$11,0))))))))))</f>
        <v>0.968391149911713</v>
      </c>
      <c r="AE1105" s="61">
        <f>IF(AND($G1105="正式版",$H1105="中西医诊所"),IFERROR(S1105/同类汇总数据!D$3,0),IF(AND($G1105="正式版",$H1105="中医诊所"),IFERROR(S1105/同类汇总数据!D$4,0),IF(AND($G1105="正式版",$H1105="口腔诊所"),IFERROR(S1105/同类汇总数据!D$5,0),IF(AND($G1105="检查版",$H1105="中西医诊所"),IFERROR(S1105/同类汇总数据!D$6,0),IF(AND($G1105="检查版",$H1105="中医诊所"),IFERROR(S1105/同类汇总数据!D$7,0),IF(AND($G1105="检查版",$H1105="口腔诊所"),IFERROR(S1105/同类汇总数据!D$8,0),IF(AND($G1105="互联网版",$H1105="中西医诊所"),IFERROR(S1105/同类汇总数据!D$9,0),IF(AND($G1105="互联网版",$H1105="中医诊所"),IFERROR(S1105/同类汇总数据!D$10,0),IF(AND($G1105="互联网版",$H1105="口腔诊所"),IFERROR(S1105/同类汇总数据!D$11,0))))))))))</f>
        <v>0.652210694978805</v>
      </c>
      <c r="AF1105" s="61">
        <f>IF(AND($G1105="正式版",$H1105="中西医诊所"),IFERROR(T1105/同类汇总数据!E$3,0),IF(AND($G1105="正式版",$H1105="中医诊所"),IFERROR(T1105/同类汇总数据!E$4,0),IF(AND($G1105="正式版",$H1105="口腔诊所"),IFERROR(T1105/同类汇总数据!E$5,0),IF(AND($G1105="检查版",$H1105="中西医诊所"),IFERROR(T1105/同类汇总数据!E$6,0),IF(AND($G1105="检查版",$H1105="中医诊所"),IFERROR(T1105/同类汇总数据!E$7,0),IF(AND($G1105="检查版",$H1105="口腔诊所"),IFERROR(T1105/同类汇总数据!E$8,0),IF(AND($G1105="互联网版",$H1105="中西医诊所"),IFERROR(T1105/同类汇总数据!E$9,0),IF(AND($G1105="互联网版",$H1105="中医诊所"),IFERROR(T1105/同类汇总数据!E$10,0),IF(AND($G1105="互联网版",$H1105="口腔诊所"),IFERROR(T1105/同类汇总数据!E$11,0))))))))))</f>
        <v>0.453742961802581</v>
      </c>
      <c r="AG1105" s="61">
        <f>IF(AND($G1105="正式版",$H1105="中西医诊所"),IFERROR(U1105/同类汇总数据!F$3,0),IF(AND($G1105="正式版",$H1105="中医诊所"),IFERROR(U1105/同类汇总数据!F$4,0),IF(AND($G1105="正式版",$H1105="口腔诊所"),IFERROR(U1105/同类汇总数据!F$5,0),IF(AND($G1105="检查版",$H1105="中西医诊所"),IFERROR(U1105/同类汇总数据!F$6,0),IF(AND($G1105="检查版",$H1105="中医诊所"),IFERROR(U1105/同类汇总数据!F$7,0),IF(AND($G1105="检查版",$H1105="口腔诊所"),IFERROR(U1105/同类汇总数据!F$8,0),IF(AND($G1105="互联网版",$H1105="中西医诊所"),IFERROR(U1105/同类汇总数据!F$9,0),IF(AND($G1105="互联网版",$H1105="中医诊所"),IFERROR(U1105/同类汇总数据!F$10,0),IF(AND($G1105="互联网版",$H1105="口腔诊所"),IFERROR(U1105/同类汇总数据!F$11,0))))))))))</f>
        <v>0.475630483375937</v>
      </c>
      <c r="AH1105" s="61">
        <f>IF(AND($G1105="正式版",$H1105="中西医诊所"),IFERROR(V1105/同类汇总数据!G$3,0),IF(AND($G1105="正式版",$H1105="中医诊所"),IFERROR(V1105/同类汇总数据!G$4,0),IF(AND($G1105="正式版",$H1105="口腔诊所"),IFERROR(V1105/同类汇总数据!G$5,0),IF(AND($G1105="检查版",$H1105="中西医诊所"),IFERROR(V1105/同类汇总数据!G$6,0),IF(AND($G1105="检查版",$H1105="中医诊所"),IFERROR(V1105/同类汇总数据!G$7,0),IF(AND($G1105="检查版",$H1105="口腔诊所"),IFERROR(V1105/同类汇总数据!G$8,0),IF(AND($G1105="互联网版",$H1105="中西医诊所"),IFERROR(V1105/同类汇总数据!G$9,0),IF(AND($G1105="互联网版",$H1105="中医诊所"),IFERROR(V1105/同类汇总数据!G$10,0),IF(AND($G1105="互联网版",$H1105="口腔诊所"),IFERROR(V1105/同类汇总数据!G$11,0))))))))))</f>
        <v>1.77570093457944</v>
      </c>
      <c r="AI1105" s="61">
        <f>IF(AND($G1105="正式版",$H1105="中西医诊所"),IFERROR(W1105/同类汇总数据!H$3,0),IF(AND($G1105="正式版",$H1105="中医诊所"),IFERROR(W1105/同类汇总数据!H$4,0),IF(AND($G1105="正式版",$H1105="口腔诊所"),IFERROR(W1105/同类汇总数据!H$5,0),IF(AND($G1105="检查版",$H1105="中西医诊所"),IFERROR(W1105/同类汇总数据!H$6,0),IF(AND($G1105="检查版",$H1105="中医诊所"),IFERROR(W1105/同类汇总数据!H$7,0),IF(AND($G1105="检查版",$H1105="口腔诊所"),IFERROR(W1105/同类汇总数据!H$8,0),IF(AND($G1105="互联网版",$H1105="中西医诊所"),IFERROR(W1105/同类汇总数据!H$9,0),IF(AND($G1105="互联网版",$H1105="中医诊所"),IFERROR(W1105/同类汇总数据!H$10,0),IF(AND($G1105="互联网版",$H1105="口腔诊所"),IFERROR(W1105/同类汇总数据!H$11,0))))))))))</f>
        <v>1.44005143040823</v>
      </c>
      <c r="AJ1105" s="61">
        <f>IF(AND($G1105="正式版",$H1105="中西医诊所"),IFERROR(X1105/同类汇总数据!I$3,0),IF(AND($G1105="正式版",$H1105="中医诊所"),IFERROR(X1105/同类汇总数据!I$4,0),IF(AND($G1105="正式版",$H1105="口腔诊所"),IFERROR(X1105/同类汇总数据!I$5,0),IF(AND($G1105="检查版",$H1105="中西医诊所"),IFERROR(X1105/同类汇总数据!I$6,0),IF(AND($G1105="检查版",$H1105="中医诊所"),IFERROR(X1105/同类汇总数据!I$7,0),IF(AND($G1105="检查版",$H1105="口腔诊所"),IFERROR(X1105/同类汇总数据!I$8,0),IF(AND($G1105="互联网版",$H1105="中西医诊所"),IFERROR(X1105/同类汇总数据!I$9,0),IF(AND($G1105="互联网版",$H1105="中医诊所"),IFERROR(X1105/同类汇总数据!I$10,0),IF(AND($G1105="互联网版",$H1105="口腔诊所"),IFERROR(X1105/同类汇总数据!I$11,0))))))))))</f>
        <v>1.15026142305069</v>
      </c>
      <c r="AK1105" s="61">
        <f>IF(AND($G1105="正式版",$H1105="中西医诊所"),IFERROR(Y1105/同类汇总数据!J$3,0),IF(AND($G1105="正式版",$H1105="中医诊所"),IFERROR(Y1105/同类汇总数据!J$4,0),IF(AND($G1105="正式版",$H1105="口腔诊所"),IFERROR(Y1105/同类汇总数据!J$5,0),IF(AND($G1105="检查版",$H1105="中西医诊所"),IFERROR(Y1105/同类汇总数据!J$6,0),IF(AND($G1105="检查版",$H1105="中医诊所"),IFERROR(Y1105/同类汇总数据!J$7,0),IF(AND($G1105="检查版",$H1105="口腔诊所"),IFERROR(Y1105/同类汇总数据!J$8,0),IF(AND($G1105="互联网版",$H1105="中西医诊所"),IFERROR(Y1105/同类汇总数据!J$9,0),IF(AND($G1105="互联网版",$H1105="中医诊所"),IFERROR(Y1105/同类汇总数据!J$10,0),IF(AND($G1105="互联网版",$H1105="口腔诊所"),IFERROR(Y1105/同类汇总数据!J$11,0))))))))))</f>
        <v>1.16869918699187</v>
      </c>
      <c r="AL1105" s="62" t="str">
        <f ca="1" t="shared" si="336"/>
        <v>-</v>
      </c>
      <c r="AM1105" s="62" t="str">
        <f t="shared" si="337"/>
        <v/>
      </c>
      <c r="AN1105" s="5" t="str">
        <f t="shared" si="338"/>
        <v>高于同行20%</v>
      </c>
      <c r="AO1105" s="63">
        <f t="shared" si="339"/>
        <v>46103.7002583218</v>
      </c>
      <c r="AP1105" s="5" t="str">
        <f t="shared" si="340"/>
        <v/>
      </c>
      <c r="AQ1105" s="60">
        <v>45749.7811565509</v>
      </c>
    </row>
    <row r="1106" ht="17" spans="1:43">
      <c r="A1106" s="5">
        <f t="shared" si="332"/>
        <v>1103</v>
      </c>
      <c r="B1106" s="55" t="str">
        <f t="shared" si="333"/>
        <v>交易波动较大</v>
      </c>
      <c r="C1106" s="2" t="str">
        <f t="shared" si="334"/>
        <v/>
      </c>
      <c r="D1106" s="56" t="str">
        <f t="shared" si="335"/>
        <v>-</v>
      </c>
      <c r="E1106" s="84" t="s">
        <v>2933</v>
      </c>
      <c r="F1106" s="58">
        <v>45758.8181983218</v>
      </c>
      <c r="G1106" s="59" t="s">
        <v>60</v>
      </c>
      <c r="H1106" s="59" t="s">
        <v>66</v>
      </c>
      <c r="I1106" s="59" t="s">
        <v>40</v>
      </c>
      <c r="J1106" s="59" t="s">
        <v>45</v>
      </c>
      <c r="K1106" s="59" t="s">
        <v>2934</v>
      </c>
      <c r="L1106" s="59" t="s">
        <v>47</v>
      </c>
      <c r="M1106" s="60">
        <v>46104.3557175926</v>
      </c>
      <c r="N1106" s="60">
        <v>46102.6764578472</v>
      </c>
      <c r="O1106" s="60">
        <v>46104.3875074421</v>
      </c>
      <c r="P1106" s="60"/>
      <c r="Q1106" s="60">
        <v>46102.6764695718</v>
      </c>
      <c r="R1106" s="59">
        <v>17288.23</v>
      </c>
      <c r="S1106" s="59">
        <v>75739.83</v>
      </c>
      <c r="T1106" s="59">
        <v>235272.13</v>
      </c>
      <c r="U1106" s="59">
        <v>211356.13</v>
      </c>
      <c r="V1106" s="59">
        <v>86</v>
      </c>
      <c r="W1106" s="59">
        <v>304</v>
      </c>
      <c r="X1106" s="59">
        <v>906</v>
      </c>
      <c r="Y1106" s="59">
        <v>815</v>
      </c>
      <c r="Z1106" s="59">
        <v>432.1597750511</v>
      </c>
      <c r="AA1106" s="59">
        <v>0.1065745931</v>
      </c>
      <c r="AB1106" s="59">
        <v>-0.2485722441</v>
      </c>
      <c r="AC1106" s="59">
        <v>-0.0168088162</v>
      </c>
      <c r="AD1106" s="61">
        <f>IF(AND($G1106="正式版",$H1106="中西医诊所"),IFERROR(R1106/同类汇总数据!C$3,0),IF(AND($G1106="正式版",$H1106="中医诊所"),IFERROR(R1106/同类汇总数据!C$4,0),IF(AND($G1106="正式版",$H1106="口腔诊所"),IFERROR(R1106/同类汇总数据!C$5,0),IF(AND($G1106="检查版",$H1106="中西医诊所"),IFERROR(R1106/同类汇总数据!C$6,0),IF(AND($G1106="检查版",$H1106="中医诊所"),IFERROR(R1106/同类汇总数据!C$7,0),IF(AND($G1106="检查版",$H1106="口腔诊所"),IFERROR(R1106/同类汇总数据!C$8,0),IF(AND($G1106="互联网版",$H1106="中西医诊所"),IFERROR(R1106/同类汇总数据!C$9,0),IF(AND($G1106="互联网版",$H1106="中医诊所"),IFERROR(R1106/同类汇总数据!C$10,0),IF(AND($G1106="互联网版",$H1106="口腔诊所"),IFERROR(R1106/同类汇总数据!C$11,0))))))))))</f>
        <v>6.08808769575039</v>
      </c>
      <c r="AE1106" s="61">
        <f>IF(AND($G1106="正式版",$H1106="中西医诊所"),IFERROR(S1106/同类汇总数据!D$3,0),IF(AND($G1106="正式版",$H1106="中医诊所"),IFERROR(S1106/同类汇总数据!D$4,0),IF(AND($G1106="正式版",$H1106="口腔诊所"),IFERROR(S1106/同类汇总数据!D$5,0),IF(AND($G1106="检查版",$H1106="中西医诊所"),IFERROR(S1106/同类汇总数据!D$6,0),IF(AND($G1106="检查版",$H1106="中医诊所"),IFERROR(S1106/同类汇总数据!D$7,0),IF(AND($G1106="检查版",$H1106="口腔诊所"),IFERROR(S1106/同类汇总数据!D$8,0),IF(AND($G1106="互联网版",$H1106="中西医诊所"),IFERROR(S1106/同类汇总数据!D$9,0),IF(AND($G1106="互联网版",$H1106="中医诊所"),IFERROR(S1106/同类汇总数据!D$10,0),IF(AND($G1106="互联网版",$H1106="口腔诊所"),IFERROR(S1106/同类汇总数据!D$11,0))))))))))</f>
        <v>5.70158310749774</v>
      </c>
      <c r="AF1106" s="61">
        <f>IF(AND($G1106="正式版",$H1106="中西医诊所"),IFERROR(T1106/同类汇总数据!E$3,0),IF(AND($G1106="正式版",$H1106="中医诊所"),IFERROR(T1106/同类汇总数据!E$4,0),IF(AND($G1106="正式版",$H1106="口腔诊所"),IFERROR(T1106/同类汇总数据!E$5,0),IF(AND($G1106="检查版",$H1106="中西医诊所"),IFERROR(T1106/同类汇总数据!E$6,0),IF(AND($G1106="检查版",$H1106="中医诊所"),IFERROR(T1106/同类汇总数据!E$7,0),IF(AND($G1106="检查版",$H1106="口腔诊所"),IFERROR(T1106/同类汇总数据!E$8,0),IF(AND($G1106="互联网版",$H1106="中西医诊所"),IFERROR(T1106/同类汇总数据!E$9,0),IF(AND($G1106="互联网版",$H1106="中医诊所"),IFERROR(T1106/同类汇总数据!E$10,0),IF(AND($G1106="互联网版",$H1106="口腔诊所"),IFERROR(T1106/同类汇总数据!E$11,0))))))))))</f>
        <v>6.31881027282553</v>
      </c>
      <c r="AG1106" s="61">
        <f>IF(AND($G1106="正式版",$H1106="中西医诊所"),IFERROR(U1106/同类汇总数据!F$3,0),IF(AND($G1106="正式版",$H1106="中医诊所"),IFERROR(U1106/同类汇总数据!F$4,0),IF(AND($G1106="正式版",$H1106="口腔诊所"),IFERROR(U1106/同类汇总数据!F$5,0),IF(AND($G1106="检查版",$H1106="中西医诊所"),IFERROR(U1106/同类汇总数据!F$6,0),IF(AND($G1106="检查版",$H1106="中医诊所"),IFERROR(U1106/同类汇总数据!F$7,0),IF(AND($G1106="检查版",$H1106="口腔诊所"),IFERROR(U1106/同类汇总数据!F$8,0),IF(AND($G1106="互联网版",$H1106="中西医诊所"),IFERROR(U1106/同类汇总数据!F$9,0),IF(AND($G1106="互联网版",$H1106="中医诊所"),IFERROR(U1106/同类汇总数据!F$10,0),IF(AND($G1106="互联网版",$H1106="口腔诊所"),IFERROR(U1106/同类汇总数据!F$11,0))))))))))</f>
        <v>6.36964345210679</v>
      </c>
      <c r="AH1106" s="61">
        <f>IF(AND($G1106="正式版",$H1106="中西医诊所"),IFERROR(V1106/同类汇总数据!G$3,0),IF(AND($G1106="正式版",$H1106="中医诊所"),IFERROR(V1106/同类汇总数据!G$4,0),IF(AND($G1106="正式版",$H1106="口腔诊所"),IFERROR(V1106/同类汇总数据!G$5,0),IF(AND($G1106="检查版",$H1106="中西医诊所"),IFERROR(V1106/同类汇总数据!G$6,0),IF(AND($G1106="检查版",$H1106="中医诊所"),IFERROR(V1106/同类汇总数据!G$7,0),IF(AND($G1106="检查版",$H1106="口腔诊所"),IFERROR(V1106/同类汇总数据!G$8,0),IF(AND($G1106="互联网版",$H1106="中西医诊所"),IFERROR(V1106/同类汇总数据!G$9,0),IF(AND($G1106="互联网版",$H1106="中医诊所"),IFERROR(V1106/同类汇总数据!G$10,0),IF(AND($G1106="互联网版",$H1106="口腔诊所"),IFERROR(V1106/同类汇总数据!G$11,0))))))))))</f>
        <v>5.18072289156626</v>
      </c>
      <c r="AI1106" s="61">
        <f>IF(AND($G1106="正式版",$H1106="中西医诊所"),IFERROR(W1106/同类汇总数据!H$3,0),IF(AND($G1106="正式版",$H1106="中医诊所"),IFERROR(W1106/同类汇总数据!H$4,0),IF(AND($G1106="正式版",$H1106="口腔诊所"),IFERROR(W1106/同类汇总数据!H$5,0),IF(AND($G1106="检查版",$H1106="中西医诊所"),IFERROR(W1106/同类汇总数据!H$6,0),IF(AND($G1106="检查版",$H1106="中医诊所"),IFERROR(W1106/同类汇总数据!H$7,0),IF(AND($G1106="检查版",$H1106="口腔诊所"),IFERROR(W1106/同类汇总数据!H$8,0),IF(AND($G1106="互联网版",$H1106="中西医诊所"),IFERROR(W1106/同类汇总数据!H$9,0),IF(AND($G1106="互联网版",$H1106="中医诊所"),IFERROR(W1106/同类汇总数据!H$10,0),IF(AND($G1106="互联网版",$H1106="口腔诊所"),IFERROR(W1106/同类汇总数据!H$11,0))))))))))</f>
        <v>3.92511297611362</v>
      </c>
      <c r="AJ1106" s="61">
        <f>IF(AND($G1106="正式版",$H1106="中西医诊所"),IFERROR(X1106/同类汇总数据!I$3,0),IF(AND($G1106="正式版",$H1106="中医诊所"),IFERROR(X1106/同类汇总数据!I$4,0),IF(AND($G1106="正式版",$H1106="口腔诊所"),IFERROR(X1106/同类汇总数据!I$5,0),IF(AND($G1106="检查版",$H1106="中西医诊所"),IFERROR(X1106/同类汇总数据!I$6,0),IF(AND($G1106="检查版",$H1106="中医诊所"),IFERROR(X1106/同类汇总数据!I$7,0),IF(AND($G1106="检查版",$H1106="口腔诊所"),IFERROR(X1106/同类汇总数据!I$8,0),IF(AND($G1106="互联网版",$H1106="中西医诊所"),IFERROR(X1106/同类汇总数据!I$9,0),IF(AND($G1106="互联网版",$H1106="中医诊所"),IFERROR(X1106/同类汇总数据!I$10,0),IF(AND($G1106="互联网版",$H1106="口腔诊所"),IFERROR(X1106/同类汇总数据!I$11,0))))))))))</f>
        <v>4.21984163949697</v>
      </c>
      <c r="AK1106" s="61">
        <f>IF(AND($G1106="正式版",$H1106="中西医诊所"),IFERROR(Y1106/同类汇总数据!J$3,0),IF(AND($G1106="正式版",$H1106="中医诊所"),IFERROR(Y1106/同类汇总数据!J$4,0),IF(AND($G1106="正式版",$H1106="口腔诊所"),IFERROR(Y1106/同类汇总数据!J$5,0),IF(AND($G1106="检查版",$H1106="中西医诊所"),IFERROR(Y1106/同类汇总数据!J$6,0),IF(AND($G1106="检查版",$H1106="中医诊所"),IFERROR(Y1106/同类汇总数据!J$7,0),IF(AND($G1106="检查版",$H1106="口腔诊所"),IFERROR(Y1106/同类汇总数据!J$8,0),IF(AND($G1106="互联网版",$H1106="中西医诊所"),IFERROR(Y1106/同类汇总数据!J$9,0),IF(AND($G1106="互联网版",$H1106="中医诊所"),IFERROR(Y1106/同类汇总数据!J$10,0),IF(AND($G1106="互联网版",$H1106="口腔诊所"),IFERROR(Y1106/同类汇总数据!J$11,0))))))))))</f>
        <v>4.34782608695652</v>
      </c>
      <c r="AL1106" s="62" t="str">
        <f ca="1" t="shared" si="336"/>
        <v>-</v>
      </c>
      <c r="AM1106" s="62" t="str">
        <f t="shared" si="337"/>
        <v>高于同行100%</v>
      </c>
      <c r="AN1106" s="5" t="str">
        <f t="shared" si="338"/>
        <v>高于同行100%</v>
      </c>
      <c r="AO1106" s="63">
        <f t="shared" si="339"/>
        <v>46104.3875074421</v>
      </c>
      <c r="AP1106" s="5" t="str">
        <f t="shared" si="340"/>
        <v/>
      </c>
      <c r="AQ1106" s="60">
        <v>45749.7837338889</v>
      </c>
    </row>
    <row r="1107" ht="17" spans="1:43">
      <c r="A1107" s="5">
        <f t="shared" si="332"/>
        <v>1104</v>
      </c>
      <c r="B1107" s="55" t="str">
        <f t="shared" si="333"/>
        <v>连续三月交易上升</v>
      </c>
      <c r="C1107" s="2" t="str">
        <f t="shared" si="334"/>
        <v/>
      </c>
      <c r="D1107" s="56" t="str">
        <f t="shared" si="335"/>
        <v>-</v>
      </c>
      <c r="E1107" s="84" t="s">
        <v>2935</v>
      </c>
      <c r="F1107" s="58">
        <v>45760.7950889005</v>
      </c>
      <c r="G1107" s="59" t="s">
        <v>38</v>
      </c>
      <c r="H1107" s="59" t="s">
        <v>63</v>
      </c>
      <c r="I1107" s="59" t="s">
        <v>40</v>
      </c>
      <c r="J1107" s="59" t="s">
        <v>117</v>
      </c>
      <c r="K1107" s="59" t="s">
        <v>2936</v>
      </c>
      <c r="L1107" s="59" t="s">
        <v>119</v>
      </c>
      <c r="M1107" s="60">
        <v>46103.4385648148</v>
      </c>
      <c r="N1107" s="60">
        <v>46103.4404475926</v>
      </c>
      <c r="O1107" s="60">
        <v>45829.4973058449</v>
      </c>
      <c r="P1107" s="60">
        <v>45957.6687908912</v>
      </c>
      <c r="Q1107" s="60">
        <v>46101.5273804282</v>
      </c>
      <c r="R1107" s="59">
        <v>4058</v>
      </c>
      <c r="S1107" s="59">
        <v>22135.3</v>
      </c>
      <c r="T1107" s="59">
        <v>52384.65</v>
      </c>
      <c r="U1107" s="59">
        <v>46915.65</v>
      </c>
      <c r="V1107" s="59">
        <v>6</v>
      </c>
      <c r="W1107" s="59">
        <v>18</v>
      </c>
      <c r="X1107" s="59">
        <v>53</v>
      </c>
      <c r="Y1107" s="59">
        <v>48</v>
      </c>
      <c r="Z1107" s="85" t="s">
        <v>2937</v>
      </c>
      <c r="AA1107" s="59">
        <v>0.935927654</v>
      </c>
      <c r="AB1107" s="59">
        <v>-0.3923089597</v>
      </c>
      <c r="AC1107" s="59">
        <v>-0.1876888804</v>
      </c>
      <c r="AD1107" s="61">
        <f>IF(AND($G1107="正式版",$H1107="中西医诊所"),IFERROR(R1107/同类汇总数据!C$3,0),IF(AND($G1107="正式版",$H1107="中医诊所"),IFERROR(R1107/同类汇总数据!C$4,0),IF(AND($G1107="正式版",$H1107="口腔诊所"),IFERROR(R1107/同类汇总数据!C$5,0),IF(AND($G1107="检查版",$H1107="中西医诊所"),IFERROR(R1107/同类汇总数据!C$6,0),IF(AND($G1107="检查版",$H1107="中医诊所"),IFERROR(R1107/同类汇总数据!C$7,0),IF(AND($G1107="检查版",$H1107="口腔诊所"),IFERROR(R1107/同类汇总数据!C$8,0),IF(AND($G1107="互联网版",$H1107="中西医诊所"),IFERROR(R1107/同类汇总数据!C$9,0),IF(AND($G1107="互联网版",$H1107="中医诊所"),IFERROR(R1107/同类汇总数据!C$10,0),IF(AND($G1107="互联网版",$H1107="口腔诊所"),IFERROR(R1107/同类汇总数据!C$11,0))))))))))</f>
        <v>0.405899688795144</v>
      </c>
      <c r="AE1107" s="61">
        <f>IF(AND($G1107="正式版",$H1107="中西医诊所"),IFERROR(S1107/同类汇总数据!D$3,0),IF(AND($G1107="正式版",$H1107="中医诊所"),IFERROR(S1107/同类汇总数据!D$4,0),IF(AND($G1107="正式版",$H1107="口腔诊所"),IFERROR(S1107/同类汇总数据!D$5,0),IF(AND($G1107="检查版",$H1107="中西医诊所"),IFERROR(S1107/同类汇总数据!D$6,0),IF(AND($G1107="检查版",$H1107="中医诊所"),IFERROR(S1107/同类汇总数据!D$7,0),IF(AND($G1107="检查版",$H1107="口腔诊所"),IFERROR(S1107/同类汇总数据!D$8,0),IF(AND($G1107="互联网版",$H1107="中西医诊所"),IFERROR(S1107/同类汇总数据!D$9,0),IF(AND($G1107="互联网版",$H1107="中医诊所"),IFERROR(S1107/同类汇总数据!D$10,0),IF(AND($G1107="互联网版",$H1107="口腔诊所"),IFERROR(S1107/同类汇总数据!D$11,0))))))))))</f>
        <v>0.509668001389248</v>
      </c>
      <c r="AF1107" s="61">
        <f>IF(AND($G1107="正式版",$H1107="中西医诊所"),IFERROR(T1107/同类汇总数据!E$3,0),IF(AND($G1107="正式版",$H1107="中医诊所"),IFERROR(T1107/同类汇总数据!E$4,0),IF(AND($G1107="正式版",$H1107="口腔诊所"),IFERROR(T1107/同类汇总数据!E$5,0),IF(AND($G1107="检查版",$H1107="中西医诊所"),IFERROR(T1107/同类汇总数据!E$6,0),IF(AND($G1107="检查版",$H1107="中医诊所"),IFERROR(T1107/同类汇总数据!E$7,0),IF(AND($G1107="检查版",$H1107="口腔诊所"),IFERROR(T1107/同类汇总数据!E$8,0),IF(AND($G1107="互联网版",$H1107="中西医诊所"),IFERROR(T1107/同类汇总数据!E$9,0),IF(AND($G1107="互联网版",$H1107="中医诊所"),IFERROR(T1107/同类汇总数据!E$10,0),IF(AND($G1107="互联网版",$H1107="口腔诊所"),IFERROR(T1107/同类汇总数据!E$11,0))))))))))</f>
        <v>0.47250009752072</v>
      </c>
      <c r="AG1107" s="61">
        <f>IF(AND($G1107="正式版",$H1107="中西医诊所"),IFERROR(U1107/同类汇总数据!F$3,0),IF(AND($G1107="正式版",$H1107="中医诊所"),IFERROR(U1107/同类汇总数据!F$4,0),IF(AND($G1107="正式版",$H1107="口腔诊所"),IFERROR(U1107/同类汇总数据!F$5,0),IF(AND($G1107="检查版",$H1107="中西医诊所"),IFERROR(U1107/同类汇总数据!F$6,0),IF(AND($G1107="检查版",$H1107="中医诊所"),IFERROR(U1107/同类汇总数据!F$7,0),IF(AND($G1107="检查版",$H1107="口腔诊所"),IFERROR(U1107/同类汇总数据!F$8,0),IF(AND($G1107="互联网版",$H1107="中西医诊所"),IFERROR(U1107/同类汇总数据!F$9,0),IF(AND($G1107="互联网版",$H1107="中医诊所"),IFERROR(U1107/同类汇总数据!F$10,0),IF(AND($G1107="互联网版",$H1107="口腔诊所"),IFERROR(U1107/同类汇总数据!F$11,0))))))))))</f>
        <v>0.4696355455999</v>
      </c>
      <c r="AH1107" s="61">
        <f>IF(AND($G1107="正式版",$H1107="中西医诊所"),IFERROR(V1107/同类汇总数据!G$3,0),IF(AND($G1107="正式版",$H1107="中医诊所"),IFERROR(V1107/同类汇总数据!G$4,0),IF(AND($G1107="正式版",$H1107="口腔诊所"),IFERROR(V1107/同类汇总数据!G$5,0),IF(AND($G1107="检查版",$H1107="中西医诊所"),IFERROR(V1107/同类汇总数据!G$6,0),IF(AND($G1107="检查版",$H1107="中医诊所"),IFERROR(V1107/同类汇总数据!G$7,0),IF(AND($G1107="检查版",$H1107="口腔诊所"),IFERROR(V1107/同类汇总数据!G$8,0),IF(AND($G1107="互联网版",$H1107="中西医诊所"),IFERROR(V1107/同类汇总数据!G$9,0),IF(AND($G1107="互联网版",$H1107="中医诊所"),IFERROR(V1107/同类汇总数据!G$10,0),IF(AND($G1107="互联网版",$H1107="口腔诊所"),IFERROR(V1107/同类汇总数据!G$11,0))))))))))</f>
        <v>0.445884486192444</v>
      </c>
      <c r="AI1107" s="61">
        <f>IF(AND($G1107="正式版",$H1107="中西医诊所"),IFERROR(W1107/同类汇总数据!H$3,0),IF(AND($G1107="正式版",$H1107="中医诊所"),IFERROR(W1107/同类汇总数据!H$4,0),IF(AND($G1107="正式版",$H1107="口腔诊所"),IFERROR(W1107/同类汇总数据!H$5,0),IF(AND($G1107="检查版",$H1107="中西医诊所"),IFERROR(W1107/同类汇总数据!H$6,0),IF(AND($G1107="检查版",$H1107="中医诊所"),IFERROR(W1107/同类汇总数据!H$7,0),IF(AND($G1107="检查版",$H1107="口腔诊所"),IFERROR(W1107/同类汇总数据!H$8,0),IF(AND($G1107="互联网版",$H1107="中西医诊所"),IFERROR(W1107/同类汇总数据!H$9,0),IF(AND($G1107="互联网版",$H1107="中医诊所"),IFERROR(W1107/同类汇总数据!H$10,0),IF(AND($G1107="互联网版",$H1107="口腔诊所"),IFERROR(W1107/同类汇总数据!H$11,0))))))))))</f>
        <v>0.316977862618272</v>
      </c>
      <c r="AJ1107" s="61">
        <f>IF(AND($G1107="正式版",$H1107="中西医诊所"),IFERROR(X1107/同类汇总数据!I$3,0),IF(AND($G1107="正式版",$H1107="中医诊所"),IFERROR(X1107/同类汇总数据!I$4,0),IF(AND($G1107="正式版",$H1107="口腔诊所"),IFERROR(X1107/同类汇总数据!I$5,0),IF(AND($G1107="检查版",$H1107="中西医诊所"),IFERROR(X1107/同类汇总数据!I$6,0),IF(AND($G1107="检查版",$H1107="中医诊所"),IFERROR(X1107/同类汇总数据!I$7,0),IF(AND($G1107="检查版",$H1107="口腔诊所"),IFERROR(X1107/同类汇总数据!I$8,0),IF(AND($G1107="互联网版",$H1107="中西医诊所"),IFERROR(X1107/同类汇总数据!I$9,0),IF(AND($G1107="互联网版",$H1107="中医诊所"),IFERROR(X1107/同类汇总数据!I$10,0),IF(AND($G1107="互联网版",$H1107="口腔诊所"),IFERROR(X1107/同类汇总数据!I$11,0))))))))))</f>
        <v>0.359220964948845</v>
      </c>
      <c r="AK1107" s="61">
        <f>IF(AND($G1107="正式版",$H1107="中西医诊所"),IFERROR(Y1107/同类汇总数据!J$3,0),IF(AND($G1107="正式版",$H1107="中医诊所"),IFERROR(Y1107/同类汇总数据!J$4,0),IF(AND($G1107="正式版",$H1107="口腔诊所"),IFERROR(Y1107/同类汇总数据!J$5,0),IF(AND($G1107="检查版",$H1107="中西医诊所"),IFERROR(Y1107/同类汇总数据!J$6,0),IF(AND($G1107="检查版",$H1107="中医诊所"),IFERROR(Y1107/同类汇总数据!J$7,0),IF(AND($G1107="检查版",$H1107="口腔诊所"),IFERROR(Y1107/同类汇总数据!J$8,0),IF(AND($G1107="互联网版",$H1107="中西医诊所"),IFERROR(Y1107/同类汇总数据!J$9,0),IF(AND($G1107="互联网版",$H1107="中医诊所"),IFERROR(Y1107/同类汇总数据!J$10,0),IF(AND($G1107="互联网版",$H1107="口腔诊所"),IFERROR(Y1107/同类汇总数据!J$11,0))))))))))</f>
        <v>0.361426459880534</v>
      </c>
      <c r="AL1107" s="62" t="str">
        <f ca="1" t="shared" si="336"/>
        <v>-</v>
      </c>
      <c r="AM1107" s="62" t="str">
        <f t="shared" si="337"/>
        <v/>
      </c>
      <c r="AN1107" s="5" t="str">
        <f t="shared" si="338"/>
        <v>低于同行50%</v>
      </c>
      <c r="AO1107" s="63">
        <f t="shared" si="339"/>
        <v>46103.4404475926</v>
      </c>
      <c r="AP1107" s="5" t="str">
        <f t="shared" si="340"/>
        <v/>
      </c>
      <c r="AQ1107" s="60">
        <v>45750.4364667593</v>
      </c>
    </row>
    <row r="1108" ht="17" spans="1:43">
      <c r="A1108" s="5">
        <f t="shared" si="332"/>
        <v>1105</v>
      </c>
      <c r="B1108" s="55" t="str">
        <f t="shared" si="333"/>
        <v>连续三月交易上升</v>
      </c>
      <c r="C1108" s="2" t="str">
        <f t="shared" si="334"/>
        <v/>
      </c>
      <c r="D1108" s="56" t="str">
        <f t="shared" si="335"/>
        <v>-</v>
      </c>
      <c r="E1108" s="84" t="s">
        <v>2938</v>
      </c>
      <c r="F1108" s="58">
        <v>45760.8062675926</v>
      </c>
      <c r="G1108" s="59" t="s">
        <v>38</v>
      </c>
      <c r="H1108" s="59" t="s">
        <v>63</v>
      </c>
      <c r="I1108" s="59" t="s">
        <v>40</v>
      </c>
      <c r="J1108" s="59" t="s">
        <v>85</v>
      </c>
      <c r="K1108" s="59" t="s">
        <v>2939</v>
      </c>
      <c r="L1108" s="59"/>
      <c r="M1108" s="60">
        <v>46103.4026851852</v>
      </c>
      <c r="N1108" s="60">
        <v>46102.72379</v>
      </c>
      <c r="O1108" s="60"/>
      <c r="P1108" s="60">
        <v>46102.730599375</v>
      </c>
      <c r="Q1108" s="60">
        <v>46102.7323726042</v>
      </c>
      <c r="R1108" s="59">
        <v>47772</v>
      </c>
      <c r="S1108" s="59">
        <v>142140</v>
      </c>
      <c r="T1108" s="59">
        <v>305283</v>
      </c>
      <c r="U1108" s="59">
        <v>295873</v>
      </c>
      <c r="V1108" s="59">
        <v>12</v>
      </c>
      <c r="W1108" s="59">
        <v>65</v>
      </c>
      <c r="X1108" s="59">
        <v>142</v>
      </c>
      <c r="Y1108" s="59">
        <v>138</v>
      </c>
      <c r="Z1108" s="85" t="s">
        <v>2940</v>
      </c>
      <c r="AA1108" s="59">
        <v>0.2231094896</v>
      </c>
      <c r="AB1108" s="59">
        <v>1.4762310626</v>
      </c>
      <c r="AC1108" s="59">
        <v>-0.3284731066</v>
      </c>
      <c r="AD1108" s="61">
        <f>IF(AND($G1108="正式版",$H1108="中西医诊所"),IFERROR(R1108/同类汇总数据!C$3,0),IF(AND($G1108="正式版",$H1108="中医诊所"),IFERROR(R1108/同类汇总数据!C$4,0),IF(AND($G1108="正式版",$H1108="口腔诊所"),IFERROR(R1108/同类汇总数据!C$5,0),IF(AND($G1108="检查版",$H1108="中西医诊所"),IFERROR(R1108/同类汇总数据!C$6,0),IF(AND($G1108="检查版",$H1108="中医诊所"),IFERROR(R1108/同类汇总数据!C$7,0),IF(AND($G1108="检查版",$H1108="口腔诊所"),IFERROR(R1108/同类汇总数据!C$8,0),IF(AND($G1108="互联网版",$H1108="中西医诊所"),IFERROR(R1108/同类汇总数据!C$9,0),IF(AND($G1108="互联网版",$H1108="中医诊所"),IFERROR(R1108/同类汇总数据!C$10,0),IF(AND($G1108="互联网版",$H1108="口腔诊所"),IFERROR(R1108/同类汇总数据!C$11,0))))))))))</f>
        <v>4.77837356656521</v>
      </c>
      <c r="AE1108" s="61">
        <f>IF(AND($G1108="正式版",$H1108="中西医诊所"),IFERROR(S1108/同类汇总数据!D$3,0),IF(AND($G1108="正式版",$H1108="中医诊所"),IFERROR(S1108/同类汇总数据!D$4,0),IF(AND($G1108="正式版",$H1108="口腔诊所"),IFERROR(S1108/同类汇总数据!D$5,0),IF(AND($G1108="检查版",$H1108="中西医诊所"),IFERROR(S1108/同类汇总数据!D$6,0),IF(AND($G1108="检查版",$H1108="中医诊所"),IFERROR(S1108/同类汇总数据!D$7,0),IF(AND($G1108="检查版",$H1108="口腔诊所"),IFERROR(S1108/同类汇总数据!D$8,0),IF(AND($G1108="互联网版",$H1108="中西医诊所"),IFERROR(S1108/同类汇总数据!D$9,0),IF(AND($G1108="互联网版",$H1108="中医诊所"),IFERROR(S1108/同类汇总数据!D$10,0),IF(AND($G1108="互联网版",$H1108="口腔诊所"),IFERROR(S1108/同类汇总数据!D$11,0))))))))))</f>
        <v>3.27279095912266</v>
      </c>
      <c r="AF1108" s="61">
        <f>IF(AND($G1108="正式版",$H1108="中西医诊所"),IFERROR(T1108/同类汇总数据!E$3,0),IF(AND($G1108="正式版",$H1108="中医诊所"),IFERROR(T1108/同类汇总数据!E$4,0),IF(AND($G1108="正式版",$H1108="口腔诊所"),IFERROR(T1108/同类汇总数据!E$5,0),IF(AND($G1108="检查版",$H1108="中西医诊所"),IFERROR(T1108/同类汇总数据!E$6,0),IF(AND($G1108="检查版",$H1108="中医诊所"),IFERROR(T1108/同类汇总数据!E$7,0),IF(AND($G1108="检查版",$H1108="口腔诊所"),IFERROR(T1108/同类汇总数据!E$8,0),IF(AND($G1108="互联网版",$H1108="中西医诊所"),IFERROR(T1108/同类汇总数据!E$9,0),IF(AND($G1108="互联网版",$H1108="中医诊所"),IFERROR(T1108/同类汇总数据!E$10,0),IF(AND($G1108="互联网版",$H1108="口腔诊所"),IFERROR(T1108/同类汇总数据!E$11,0))))))))))</f>
        <v>2.75359761440456</v>
      </c>
      <c r="AG1108" s="61">
        <f>IF(AND($G1108="正式版",$H1108="中西医诊所"),IFERROR(U1108/同类汇总数据!F$3,0),IF(AND($G1108="正式版",$H1108="中医诊所"),IFERROR(U1108/同类汇总数据!F$4,0),IF(AND($G1108="正式版",$H1108="口腔诊所"),IFERROR(U1108/同类汇总数据!F$5,0),IF(AND($G1108="检查版",$H1108="中西医诊所"),IFERROR(U1108/同类汇总数据!F$6,0),IF(AND($G1108="检查版",$H1108="中医诊所"),IFERROR(U1108/同类汇总数据!F$7,0),IF(AND($G1108="检查版",$H1108="口腔诊所"),IFERROR(U1108/同类汇总数据!F$8,0),IF(AND($G1108="互联网版",$H1108="中西医诊所"),IFERROR(U1108/同类汇总数据!F$9,0),IF(AND($G1108="互联网版",$H1108="中医诊所"),IFERROR(U1108/同类汇总数据!F$10,0),IF(AND($G1108="互联网版",$H1108="口腔诊所"),IFERROR(U1108/同类汇总数据!F$11,0))))))))))</f>
        <v>2.96175109549327</v>
      </c>
      <c r="AH1108" s="61">
        <f>IF(AND($G1108="正式版",$H1108="中西医诊所"),IFERROR(V1108/同类汇总数据!G$3,0),IF(AND($G1108="正式版",$H1108="中医诊所"),IFERROR(V1108/同类汇总数据!G$4,0),IF(AND($G1108="正式版",$H1108="口腔诊所"),IFERROR(V1108/同类汇总数据!G$5,0),IF(AND($G1108="检查版",$H1108="中西医诊所"),IFERROR(V1108/同类汇总数据!G$6,0),IF(AND($G1108="检查版",$H1108="中医诊所"),IFERROR(V1108/同类汇总数据!G$7,0),IF(AND($G1108="检查版",$H1108="口腔诊所"),IFERROR(V1108/同类汇总数据!G$8,0),IF(AND($G1108="互联网版",$H1108="中西医诊所"),IFERROR(V1108/同类汇总数据!G$9,0),IF(AND($G1108="互联网版",$H1108="中医诊所"),IFERROR(V1108/同类汇总数据!G$10,0),IF(AND($G1108="互联网版",$H1108="口腔诊所"),IFERROR(V1108/同类汇总数据!G$11,0))))))))))</f>
        <v>0.891768972384888</v>
      </c>
      <c r="AI1108" s="61">
        <f>IF(AND($G1108="正式版",$H1108="中西医诊所"),IFERROR(W1108/同类汇总数据!H$3,0),IF(AND($G1108="正式版",$H1108="中医诊所"),IFERROR(W1108/同类汇总数据!H$4,0),IF(AND($G1108="正式版",$H1108="口腔诊所"),IFERROR(W1108/同类汇总数据!H$5,0),IF(AND($G1108="检查版",$H1108="中西医诊所"),IFERROR(W1108/同类汇总数据!H$6,0),IF(AND($G1108="检查版",$H1108="中医诊所"),IFERROR(W1108/同类汇总数据!H$7,0),IF(AND($G1108="检查版",$H1108="口腔诊所"),IFERROR(W1108/同类汇总数据!H$8,0),IF(AND($G1108="互联网版",$H1108="中西医诊所"),IFERROR(W1108/同类汇总数据!H$9,0),IF(AND($G1108="互联网版",$H1108="中医诊所"),IFERROR(W1108/同类汇总数据!H$10,0),IF(AND($G1108="互联网版",$H1108="口腔诊所"),IFERROR(W1108/同类汇总数据!H$11,0))))))))))</f>
        <v>1.14464228167709</v>
      </c>
      <c r="AJ1108" s="61">
        <f>IF(AND($G1108="正式版",$H1108="中西医诊所"),IFERROR(X1108/同类汇总数据!I$3,0),IF(AND($G1108="正式版",$H1108="中医诊所"),IFERROR(X1108/同类汇总数据!I$4,0),IF(AND($G1108="正式版",$H1108="口腔诊所"),IFERROR(X1108/同类汇总数据!I$5,0),IF(AND($G1108="检查版",$H1108="中西医诊所"),IFERROR(X1108/同类汇总数据!I$6,0),IF(AND($G1108="检查版",$H1108="中医诊所"),IFERROR(X1108/同类汇总数据!I$7,0),IF(AND($G1108="检查版",$H1108="口腔诊所"),IFERROR(X1108/同类汇总数据!I$8,0),IF(AND($G1108="互联网版",$H1108="中西医诊所"),IFERROR(X1108/同类汇总数据!I$9,0),IF(AND($G1108="互联网版",$H1108="中医诊所"),IFERROR(X1108/同类汇总数据!I$10,0),IF(AND($G1108="互联网版",$H1108="口腔诊所"),IFERROR(X1108/同类汇总数据!I$11,0))))))))))</f>
        <v>0.962441075900679</v>
      </c>
      <c r="AK1108" s="61">
        <f>IF(AND($G1108="正式版",$H1108="中西医诊所"),IFERROR(Y1108/同类汇总数据!J$3,0),IF(AND($G1108="正式版",$H1108="中医诊所"),IFERROR(Y1108/同类汇总数据!J$4,0),IF(AND($G1108="正式版",$H1108="口腔诊所"),IFERROR(Y1108/同类汇总数据!J$5,0),IF(AND($G1108="检查版",$H1108="中西医诊所"),IFERROR(Y1108/同类汇总数据!J$6,0),IF(AND($G1108="检查版",$H1108="中医诊所"),IFERROR(Y1108/同类汇总数据!J$7,0),IF(AND($G1108="检查版",$H1108="口腔诊所"),IFERROR(Y1108/同类汇总数据!J$8,0),IF(AND($G1108="互联网版",$H1108="中西医诊所"),IFERROR(Y1108/同类汇总数据!J$9,0),IF(AND($G1108="互联网版",$H1108="中医诊所"),IFERROR(Y1108/同类汇总数据!J$10,0),IF(AND($G1108="互联网版",$H1108="口腔诊所"),IFERROR(Y1108/同类汇总数据!J$11,0))))))))))</f>
        <v>1.03910107215653</v>
      </c>
      <c r="AL1108" s="62" t="str">
        <f ca="1" t="shared" si="336"/>
        <v>-</v>
      </c>
      <c r="AM1108" s="62" t="str">
        <f t="shared" si="337"/>
        <v>高于同行100%</v>
      </c>
      <c r="AN1108" s="5" t="str">
        <f t="shared" si="338"/>
        <v/>
      </c>
      <c r="AO1108" s="63">
        <f t="shared" si="339"/>
        <v>46103.4026851852</v>
      </c>
      <c r="AP1108" s="5" t="str">
        <f t="shared" si="340"/>
        <v/>
      </c>
      <c r="AQ1108" s="60">
        <v>45755.8263784491</v>
      </c>
    </row>
    <row r="1109" ht="17" spans="1:43">
      <c r="A1109" s="5">
        <f t="shared" si="332"/>
        <v>1106</v>
      </c>
      <c r="B1109" s="55" t="str">
        <f t="shared" si="333"/>
        <v>交易波动较大</v>
      </c>
      <c r="C1109" s="2" t="str">
        <f t="shared" si="334"/>
        <v>本月交易额降超20%</v>
      </c>
      <c r="D1109" s="56" t="str">
        <f t="shared" si="335"/>
        <v>-</v>
      </c>
      <c r="E1109" s="84" t="s">
        <v>2941</v>
      </c>
      <c r="F1109" s="58">
        <v>45761.7872411574</v>
      </c>
      <c r="G1109" s="59" t="s">
        <v>38</v>
      </c>
      <c r="H1109" s="59" t="s">
        <v>63</v>
      </c>
      <c r="I1109" s="59" t="s">
        <v>40</v>
      </c>
      <c r="J1109" s="59" t="s">
        <v>85</v>
      </c>
      <c r="K1109" s="59" t="s">
        <v>2942</v>
      </c>
      <c r="L1109" s="59"/>
      <c r="M1109" s="60">
        <v>46103.5918402778</v>
      </c>
      <c r="N1109" s="60">
        <v>46103.7372156713</v>
      </c>
      <c r="O1109" s="60"/>
      <c r="P1109" s="60">
        <v>45913.4245224884</v>
      </c>
      <c r="Q1109" s="60">
        <v>46103.7372192593</v>
      </c>
      <c r="R1109" s="59">
        <v>2758</v>
      </c>
      <c r="S1109" s="59">
        <v>22883</v>
      </c>
      <c r="T1109" s="59">
        <v>79875.21</v>
      </c>
      <c r="U1109" s="59">
        <v>79089.21</v>
      </c>
      <c r="V1109" s="59">
        <v>11</v>
      </c>
      <c r="W1109" s="59">
        <v>72</v>
      </c>
      <c r="X1109" s="59">
        <v>193</v>
      </c>
      <c r="Y1109" s="59">
        <v>187</v>
      </c>
      <c r="Z1109" s="59">
        <v>617.884453125</v>
      </c>
      <c r="AA1109" s="59">
        <v>-0.3922179569</v>
      </c>
      <c r="AB1109" s="59">
        <v>0.9465215953</v>
      </c>
      <c r="AC1109" s="59">
        <v>-0.2187810493</v>
      </c>
      <c r="AD1109" s="61">
        <f>IF(AND($G1109="正式版",$H1109="中西医诊所"),IFERROR(R1109/同类汇总数据!C$3,0),IF(AND($G1109="正式版",$H1109="中医诊所"),IFERROR(R1109/同类汇总数据!C$4,0),IF(AND($G1109="正式版",$H1109="口腔诊所"),IFERROR(R1109/同类汇总数据!C$5,0),IF(AND($G1109="检查版",$H1109="中西医诊所"),IFERROR(R1109/同类汇总数据!C$6,0),IF(AND($G1109="检查版",$H1109="中医诊所"),IFERROR(R1109/同类汇总数据!C$7,0),IF(AND($G1109="检查版",$H1109="口腔诊所"),IFERROR(R1109/同类汇总数据!C$8,0),IF(AND($G1109="互联网版",$H1109="中西医诊所"),IFERROR(R1109/同类汇总数据!C$9,0),IF(AND($G1109="互联网版",$H1109="中医诊所"),IFERROR(R1109/同类汇总数据!C$10,0),IF(AND($G1109="互联网版",$H1109="口腔诊所"),IFERROR(R1109/同类汇总数据!C$11,0))))))))))</f>
        <v>0.27586775300567</v>
      </c>
      <c r="AE1109" s="61">
        <f>IF(AND($G1109="正式版",$H1109="中西医诊所"),IFERROR(S1109/同类汇总数据!D$3,0),IF(AND($G1109="正式版",$H1109="中医诊所"),IFERROR(S1109/同类汇总数据!D$4,0),IF(AND($G1109="正式版",$H1109="口腔诊所"),IFERROR(S1109/同类汇总数据!D$5,0),IF(AND($G1109="检查版",$H1109="中西医诊所"),IFERROR(S1109/同类汇总数据!D$6,0),IF(AND($G1109="检查版",$H1109="中医诊所"),IFERROR(S1109/同类汇总数据!D$7,0),IF(AND($G1109="检查版",$H1109="口腔诊所"),IFERROR(S1109/同类汇总数据!D$8,0),IF(AND($G1109="互联网版",$H1109="中西医诊所"),IFERROR(S1109/同类汇总数据!D$9,0),IF(AND($G1109="互联网版",$H1109="中医诊所"),IFERROR(S1109/同类汇总数据!D$10,0),IF(AND($G1109="互联网版",$H1109="口腔诊所"),IFERROR(S1109/同类汇总数据!D$11,0))))))))))</f>
        <v>0.526883885729589</v>
      </c>
      <c r="AF1109" s="61">
        <f>IF(AND($G1109="正式版",$H1109="中西医诊所"),IFERROR(T1109/同类汇总数据!E$3,0),IF(AND($G1109="正式版",$H1109="中医诊所"),IFERROR(T1109/同类汇总数据!E$4,0),IF(AND($G1109="正式版",$H1109="口腔诊所"),IFERROR(T1109/同类汇总数据!E$5,0),IF(AND($G1109="检查版",$H1109="中西医诊所"),IFERROR(T1109/同类汇总数据!E$6,0),IF(AND($G1109="检查版",$H1109="中医诊所"),IFERROR(T1109/同类汇总数据!E$7,0),IF(AND($G1109="检查版",$H1109="口腔诊所"),IFERROR(T1109/同类汇总数据!E$8,0),IF(AND($G1109="互联网版",$H1109="中西医诊所"),IFERROR(T1109/同类汇总数据!E$9,0),IF(AND($G1109="互联网版",$H1109="中医诊所"),IFERROR(T1109/同类汇总数据!E$10,0),IF(AND($G1109="互联网版",$H1109="口腔诊所"),IFERROR(T1109/同类汇总数据!E$11,0))))))))))</f>
        <v>0.720459991896252</v>
      </c>
      <c r="AG1109" s="61">
        <f>IF(AND($G1109="正式版",$H1109="中西医诊所"),IFERROR(U1109/同类汇总数据!F$3,0),IF(AND($G1109="正式版",$H1109="中医诊所"),IFERROR(U1109/同类汇总数据!F$4,0),IF(AND($G1109="正式版",$H1109="口腔诊所"),IFERROR(U1109/同类汇总数据!F$5,0),IF(AND($G1109="检查版",$H1109="中西医诊所"),IFERROR(U1109/同类汇总数据!F$6,0),IF(AND($G1109="检查版",$H1109="中医诊所"),IFERROR(U1109/同类汇总数据!F$7,0),IF(AND($G1109="检查版",$H1109="口腔诊所"),IFERROR(U1109/同类汇总数据!F$8,0),IF(AND($G1109="互联网版",$H1109="中西医诊所"),IFERROR(U1109/同类汇总数据!F$9,0),IF(AND($G1109="互联网版",$H1109="中医诊所"),IFERROR(U1109/同类汇总数据!F$10,0),IF(AND($G1109="互联网版",$H1109="口腔诊所"),IFERROR(U1109/同类汇总数据!F$11,0))))))))))</f>
        <v>0.791699662893193</v>
      </c>
      <c r="AH1109" s="61">
        <f>IF(AND($G1109="正式版",$H1109="中西医诊所"),IFERROR(V1109/同类汇总数据!G$3,0),IF(AND($G1109="正式版",$H1109="中医诊所"),IFERROR(V1109/同类汇总数据!G$4,0),IF(AND($G1109="正式版",$H1109="口腔诊所"),IFERROR(V1109/同类汇总数据!G$5,0),IF(AND($G1109="检查版",$H1109="中西医诊所"),IFERROR(V1109/同类汇总数据!G$6,0),IF(AND($G1109="检查版",$H1109="中医诊所"),IFERROR(V1109/同类汇总数据!G$7,0),IF(AND($G1109="检查版",$H1109="口腔诊所"),IFERROR(V1109/同类汇总数据!G$8,0),IF(AND($G1109="互联网版",$H1109="中西医诊所"),IFERROR(V1109/同类汇总数据!G$9,0),IF(AND($G1109="互联网版",$H1109="中医诊所"),IFERROR(V1109/同类汇总数据!G$10,0),IF(AND($G1109="互联网版",$H1109="口腔诊所"),IFERROR(V1109/同类汇总数据!G$11,0))))))))))</f>
        <v>0.817454891352813</v>
      </c>
      <c r="AI1109" s="61">
        <f>IF(AND($G1109="正式版",$H1109="中西医诊所"),IFERROR(W1109/同类汇总数据!H$3,0),IF(AND($G1109="正式版",$H1109="中医诊所"),IFERROR(W1109/同类汇总数据!H$4,0),IF(AND($G1109="正式版",$H1109="口腔诊所"),IFERROR(W1109/同类汇总数据!H$5,0),IF(AND($G1109="检查版",$H1109="中西医诊所"),IFERROR(W1109/同类汇总数据!H$6,0),IF(AND($G1109="检查版",$H1109="中医诊所"),IFERROR(W1109/同类汇总数据!H$7,0),IF(AND($G1109="检查版",$H1109="口腔诊所"),IFERROR(W1109/同类汇总数据!H$8,0),IF(AND($G1109="互联网版",$H1109="中西医诊所"),IFERROR(W1109/同类汇总数据!H$9,0),IF(AND($G1109="互联网版",$H1109="中医诊所"),IFERROR(W1109/同类汇总数据!H$10,0),IF(AND($G1109="互联网版",$H1109="口腔诊所"),IFERROR(W1109/同类汇总数据!H$11,0))))))))))</f>
        <v>1.26791145047309</v>
      </c>
      <c r="AJ1109" s="61">
        <f>IF(AND($G1109="正式版",$H1109="中西医诊所"),IFERROR(X1109/同类汇总数据!I$3,0),IF(AND($G1109="正式版",$H1109="中医诊所"),IFERROR(X1109/同类汇总数据!I$4,0),IF(AND($G1109="正式版",$H1109="口腔诊所"),IFERROR(X1109/同类汇总数据!I$5,0),IF(AND($G1109="检查版",$H1109="中西医诊所"),IFERROR(X1109/同类汇总数据!I$6,0),IF(AND($G1109="检查版",$H1109="中医诊所"),IFERROR(X1109/同类汇总数据!I$7,0),IF(AND($G1109="检查版",$H1109="口腔诊所"),IFERROR(X1109/同类汇总数据!I$8,0),IF(AND($G1109="互联网版",$H1109="中西医诊所"),IFERROR(X1109/同类汇总数据!I$9,0),IF(AND($G1109="互联网版",$H1109="中医诊所"),IFERROR(X1109/同类汇总数据!I$10,0),IF(AND($G1109="互联网版",$H1109="口腔诊所"),IFERROR(X1109/同类汇总数据!I$11,0))))))))))</f>
        <v>1.30810653273825</v>
      </c>
      <c r="AK1109" s="61">
        <f>IF(AND($G1109="正式版",$H1109="中西医诊所"),IFERROR(Y1109/同类汇总数据!J$3,0),IF(AND($G1109="正式版",$H1109="中医诊所"),IFERROR(Y1109/同类汇总数据!J$4,0),IF(AND($G1109="正式版",$H1109="口腔诊所"),IFERROR(Y1109/同类汇总数据!J$5,0),IF(AND($G1109="检查版",$H1109="中西医诊所"),IFERROR(Y1109/同类汇总数据!J$6,0),IF(AND($G1109="检查版",$H1109="中医诊所"),IFERROR(Y1109/同类汇总数据!J$7,0),IF(AND($G1109="检查版",$H1109="口腔诊所"),IFERROR(Y1109/同类汇总数据!J$8,0),IF(AND($G1109="互联网版",$H1109="中西医诊所"),IFERROR(Y1109/同类汇总数据!J$9,0),IF(AND($G1109="互联网版",$H1109="中医诊所"),IFERROR(Y1109/同类汇总数据!J$10,0),IF(AND($G1109="互联网版",$H1109="口腔诊所"),IFERROR(Y1109/同类汇总数据!J$11,0))))))))))</f>
        <v>1.40805724995125</v>
      </c>
      <c r="AL1109" s="62" t="str">
        <f ca="1" t="shared" si="336"/>
        <v>-</v>
      </c>
      <c r="AM1109" s="62" t="str">
        <f t="shared" si="337"/>
        <v/>
      </c>
      <c r="AN1109" s="5" t="str">
        <f t="shared" si="338"/>
        <v>高于同行20%</v>
      </c>
      <c r="AO1109" s="63">
        <f t="shared" si="339"/>
        <v>46103.7372192593</v>
      </c>
      <c r="AP1109" s="5" t="str">
        <f t="shared" si="340"/>
        <v/>
      </c>
      <c r="AQ1109" s="60">
        <v>45756.8039012268</v>
      </c>
    </row>
    <row r="1110" ht="17" spans="1:43">
      <c r="A1110" s="5">
        <f t="shared" si="332"/>
        <v>1107</v>
      </c>
      <c r="B1110" s="55" t="str">
        <f t="shared" si="333"/>
        <v>交易波动较大</v>
      </c>
      <c r="C1110" s="2" t="str">
        <f t="shared" si="334"/>
        <v>本月交易额降超20%</v>
      </c>
      <c r="D1110" s="56" t="str">
        <f t="shared" si="335"/>
        <v>-</v>
      </c>
      <c r="E1110" s="84" t="s">
        <v>2943</v>
      </c>
      <c r="F1110" s="58">
        <v>45762.848597419</v>
      </c>
      <c r="G1110" s="59" t="s">
        <v>38</v>
      </c>
      <c r="H1110" s="59" t="s">
        <v>63</v>
      </c>
      <c r="I1110" s="59" t="s">
        <v>40</v>
      </c>
      <c r="J1110" s="59" t="s">
        <v>85</v>
      </c>
      <c r="K1110" s="59" t="s">
        <v>2944</v>
      </c>
      <c r="L1110" s="59"/>
      <c r="M1110" s="60">
        <v>46102.4710300926</v>
      </c>
      <c r="N1110" s="60">
        <v>46102.4737313194</v>
      </c>
      <c r="O1110" s="60"/>
      <c r="P1110" s="60">
        <v>45783.4086889699</v>
      </c>
      <c r="Q1110" s="60">
        <v>46101.4158379514</v>
      </c>
      <c r="R1110" s="59">
        <v>2152</v>
      </c>
      <c r="S1110" s="59">
        <v>5358</v>
      </c>
      <c r="T1110" s="59">
        <v>18404</v>
      </c>
      <c r="U1110" s="59">
        <v>17468</v>
      </c>
      <c r="V1110" s="59">
        <v>10</v>
      </c>
      <c r="W1110" s="59">
        <v>32</v>
      </c>
      <c r="X1110" s="59">
        <v>76</v>
      </c>
      <c r="Y1110" s="59">
        <v>71</v>
      </c>
      <c r="Z1110" s="59">
        <v>296.0677966102</v>
      </c>
      <c r="AA1110" s="59">
        <v>-0.2763371151</v>
      </c>
      <c r="AB1110" s="59">
        <v>0.3123006026</v>
      </c>
      <c r="AC1110" s="59">
        <v>-0.3684799642</v>
      </c>
      <c r="AD1110" s="61">
        <f>IF(AND($G1110="正式版",$H1110="中西医诊所"),IFERROR(R1110/同类汇总数据!C$3,0),IF(AND($G1110="正式版",$H1110="中医诊所"),IFERROR(R1110/同类汇总数据!C$4,0),IF(AND($G1110="正式版",$H1110="口腔诊所"),IFERROR(R1110/同类汇总数据!C$5,0),IF(AND($G1110="检查版",$H1110="中西医诊所"),IFERROR(R1110/同类汇总数据!C$6,0),IF(AND($G1110="检查版",$H1110="中医诊所"),IFERROR(R1110/同类汇总数据!C$7,0),IF(AND($G1110="检查版",$H1110="口腔诊所"),IFERROR(R1110/同类汇总数据!C$8,0),IF(AND($G1110="互联网版",$H1110="中西医诊所"),IFERROR(R1110/同类汇总数据!C$9,0),IF(AND($G1110="互联网版",$H1110="中医诊所"),IFERROR(R1110/同类汇总数据!C$10,0),IF(AND($G1110="互联网版",$H1110="口腔诊所"),IFERROR(R1110/同类汇总数据!C$11,0))))))))))</f>
        <v>0.215252866014576</v>
      </c>
      <c r="AE1110" s="61">
        <f>IF(AND($G1110="正式版",$H1110="中西医诊所"),IFERROR(S1110/同类汇总数据!D$3,0),IF(AND($G1110="正式版",$H1110="中医诊所"),IFERROR(S1110/同类汇总数据!D$4,0),IF(AND($G1110="正式版",$H1110="口腔诊所"),IFERROR(S1110/同类汇总数据!D$5,0),IF(AND($G1110="检查版",$H1110="中西医诊所"),IFERROR(S1110/同类汇总数据!D$6,0),IF(AND($G1110="检查版",$H1110="中医诊所"),IFERROR(S1110/同类汇总数据!D$7,0),IF(AND($G1110="检查版",$H1110="口腔诊所"),IFERROR(S1110/同类汇总数据!D$8,0),IF(AND($G1110="互联网版",$H1110="中西医诊所"),IFERROR(S1110/同类汇总数据!D$9,0),IF(AND($G1110="互联网版",$H1110="中医诊所"),IFERROR(S1110/同类汇总数据!D$10,0),IF(AND($G1110="互联网版",$H1110="口腔诊所"),IFERROR(S1110/同类汇总数据!D$11,0))))))))))</f>
        <v>0.123368608125645</v>
      </c>
      <c r="AF1110" s="61">
        <f>IF(AND($G1110="正式版",$H1110="中西医诊所"),IFERROR(T1110/同类汇总数据!E$3,0),IF(AND($G1110="正式版",$H1110="中医诊所"),IFERROR(T1110/同类汇总数据!E$4,0),IF(AND($G1110="正式版",$H1110="口腔诊所"),IFERROR(T1110/同类汇总数据!E$5,0),IF(AND($G1110="检查版",$H1110="中西医诊所"),IFERROR(T1110/同类汇总数据!E$6,0),IF(AND($G1110="检查版",$H1110="中医诊所"),IFERROR(T1110/同类汇总数据!E$7,0),IF(AND($G1110="检查版",$H1110="口腔诊所"),IFERROR(T1110/同类汇总数据!E$8,0),IF(AND($G1110="互联网版",$H1110="中西医诊所"),IFERROR(T1110/同类汇总数据!E$9,0),IF(AND($G1110="互联网版",$H1110="中医诊所"),IFERROR(T1110/同类汇总数据!E$10,0),IF(AND($G1110="互联网版",$H1110="口腔诊所"),IFERROR(T1110/同类汇总数据!E$11,0))))))))))</f>
        <v>0.166000761573692</v>
      </c>
      <c r="AG1110" s="61">
        <f>IF(AND($G1110="正式版",$H1110="中西医诊所"),IFERROR(U1110/同类汇总数据!F$3,0),IF(AND($G1110="正式版",$H1110="中医诊所"),IFERROR(U1110/同类汇总数据!F$4,0),IF(AND($G1110="正式版",$H1110="口腔诊所"),IFERROR(U1110/同类汇总数据!F$5,0),IF(AND($G1110="检查版",$H1110="中西医诊所"),IFERROR(U1110/同类汇总数据!F$6,0),IF(AND($G1110="检查版",$H1110="中医诊所"),IFERROR(U1110/同类汇总数据!F$7,0),IF(AND($G1110="检查版",$H1110="口腔诊所"),IFERROR(U1110/同类汇总数据!F$8,0),IF(AND($G1110="互联网版",$H1110="中西医诊所"),IFERROR(U1110/同类汇总数据!F$9,0),IF(AND($G1110="互联网版",$H1110="中医诊所"),IFERROR(U1110/同类汇总数据!F$10,0),IF(AND($G1110="互联网版",$H1110="口腔诊所"),IFERROR(U1110/同类汇总数据!F$11,0))))))))))</f>
        <v>0.174858361986651</v>
      </c>
      <c r="AH1110" s="61">
        <f>IF(AND($G1110="正式版",$H1110="中西医诊所"),IFERROR(V1110/同类汇总数据!G$3,0),IF(AND($G1110="正式版",$H1110="中医诊所"),IFERROR(V1110/同类汇总数据!G$4,0),IF(AND($G1110="正式版",$H1110="口腔诊所"),IFERROR(V1110/同类汇总数据!G$5,0),IF(AND($G1110="检查版",$H1110="中西医诊所"),IFERROR(V1110/同类汇总数据!G$6,0),IF(AND($G1110="检查版",$H1110="中医诊所"),IFERROR(V1110/同类汇总数据!G$7,0),IF(AND($G1110="检查版",$H1110="口腔诊所"),IFERROR(V1110/同类汇总数据!G$8,0),IF(AND($G1110="互联网版",$H1110="中西医诊所"),IFERROR(V1110/同类汇总数据!G$9,0),IF(AND($G1110="互联网版",$H1110="中医诊所"),IFERROR(V1110/同类汇总数据!G$10,0),IF(AND($G1110="互联网版",$H1110="口腔诊所"),IFERROR(V1110/同类汇总数据!G$11,0))))))))))</f>
        <v>0.74314081032074</v>
      </c>
      <c r="AI1110" s="61">
        <f>IF(AND($G1110="正式版",$H1110="中西医诊所"),IFERROR(W1110/同类汇总数据!H$3,0),IF(AND($G1110="正式版",$H1110="中医诊所"),IFERROR(W1110/同类汇总数据!H$4,0),IF(AND($G1110="正式版",$H1110="口腔诊所"),IFERROR(W1110/同类汇总数据!H$5,0),IF(AND($G1110="检查版",$H1110="中西医诊所"),IFERROR(W1110/同类汇总数据!H$6,0),IF(AND($G1110="检查版",$H1110="中医诊所"),IFERROR(W1110/同类汇总数据!H$7,0),IF(AND($G1110="检查版",$H1110="口腔诊所"),IFERROR(W1110/同类汇总数据!H$8,0),IF(AND($G1110="互联网版",$H1110="中西医诊所"),IFERROR(W1110/同类汇总数据!H$9,0),IF(AND($G1110="互联网版",$H1110="中医诊所"),IFERROR(W1110/同类汇总数据!H$10,0),IF(AND($G1110="互联网版",$H1110="口腔诊所"),IFERROR(W1110/同类汇总数据!H$11,0))))))))))</f>
        <v>0.563516200210262</v>
      </c>
      <c r="AJ1110" s="61">
        <f>IF(AND($G1110="正式版",$H1110="中西医诊所"),IFERROR(X1110/同类汇总数据!I$3,0),IF(AND($G1110="正式版",$H1110="中医诊所"),IFERROR(X1110/同类汇总数据!I$4,0),IF(AND($G1110="正式版",$H1110="口腔诊所"),IFERROR(X1110/同类汇总数据!I$5,0),IF(AND($G1110="检查版",$H1110="中西医诊所"),IFERROR(X1110/同类汇总数据!I$6,0),IF(AND($G1110="检查版",$H1110="中医诊所"),IFERROR(X1110/同类汇总数据!I$7,0),IF(AND($G1110="检查版",$H1110="口腔诊所"),IFERROR(X1110/同类汇总数据!I$8,0),IF(AND($G1110="互联网版",$H1110="中西医诊所"),IFERROR(X1110/同类汇总数据!I$9,0),IF(AND($G1110="互联网版",$H1110="中医诊所"),IFERROR(X1110/同类汇总数据!I$10,0),IF(AND($G1110="互联网版",$H1110="口腔诊所"),IFERROR(X1110/同类汇总数据!I$11,0))))))))))</f>
        <v>0.515109308228532</v>
      </c>
      <c r="AK1110" s="61">
        <f>IF(AND($G1110="正式版",$H1110="中西医诊所"),IFERROR(Y1110/同类汇总数据!J$3,0),IF(AND($G1110="正式版",$H1110="中医诊所"),IFERROR(Y1110/同类汇总数据!J$4,0),IF(AND($G1110="正式版",$H1110="口腔诊所"),IFERROR(Y1110/同类汇总数据!J$5,0),IF(AND($G1110="检查版",$H1110="中西医诊所"),IFERROR(Y1110/同类汇总数据!J$6,0),IF(AND($G1110="检查版",$H1110="中医诊所"),IFERROR(Y1110/同类汇总数据!J$7,0),IF(AND($G1110="检查版",$H1110="口腔诊所"),IFERROR(Y1110/同类汇总数据!J$8,0),IF(AND($G1110="互联网版",$H1110="中西医诊所"),IFERROR(Y1110/同类汇总数据!J$9,0),IF(AND($G1110="互联网版",$H1110="中医诊所"),IFERROR(Y1110/同类汇总数据!J$10,0),IF(AND($G1110="互联网版",$H1110="口腔诊所"),IFERROR(Y1110/同类汇总数据!J$11,0))))))))))</f>
        <v>0.534609971906623</v>
      </c>
      <c r="AL1110" s="62" t="str">
        <f ca="1" t="shared" si="336"/>
        <v>-</v>
      </c>
      <c r="AM1110" s="62" t="str">
        <f t="shared" si="337"/>
        <v>低于同行20%</v>
      </c>
      <c r="AN1110" s="5" t="str">
        <f t="shared" si="338"/>
        <v/>
      </c>
      <c r="AO1110" s="63">
        <f t="shared" si="339"/>
        <v>46102.4737313194</v>
      </c>
      <c r="AP1110" s="5" t="str">
        <f t="shared" si="340"/>
        <v/>
      </c>
      <c r="AQ1110" s="60">
        <v>45756.8141785764</v>
      </c>
    </row>
    <row r="1111" ht="17" spans="1:43">
      <c r="A1111" s="5">
        <f t="shared" si="332"/>
        <v>1108</v>
      </c>
      <c r="B1111" s="55" t="str">
        <f t="shared" si="333"/>
        <v>交易波动较大</v>
      </c>
      <c r="C1111" s="2" t="str">
        <f t="shared" si="334"/>
        <v/>
      </c>
      <c r="D1111" s="56" t="str">
        <f t="shared" si="335"/>
        <v>-</v>
      </c>
      <c r="E1111" s="84" t="s">
        <v>2945</v>
      </c>
      <c r="F1111" s="58">
        <v>45762.850419456</v>
      </c>
      <c r="G1111" s="59" t="s">
        <v>38</v>
      </c>
      <c r="H1111" s="59" t="s">
        <v>39</v>
      </c>
      <c r="I1111" s="59" t="s">
        <v>40</v>
      </c>
      <c r="J1111" s="59" t="s">
        <v>85</v>
      </c>
      <c r="K1111" s="59" t="s">
        <v>2946</v>
      </c>
      <c r="L1111" s="59"/>
      <c r="M1111" s="60">
        <v>46102.3794097222</v>
      </c>
      <c r="N1111" s="60">
        <v>46103.6597258102</v>
      </c>
      <c r="O1111" s="60"/>
      <c r="P1111" s="60">
        <v>46002.4471810069</v>
      </c>
      <c r="Q1111" s="60">
        <v>45833.6853796991</v>
      </c>
      <c r="R1111" s="59">
        <v>7680</v>
      </c>
      <c r="S1111" s="59">
        <v>14970</v>
      </c>
      <c r="T1111" s="59">
        <v>83244</v>
      </c>
      <c r="U1111" s="59">
        <v>62410</v>
      </c>
      <c r="V1111" s="59">
        <v>2</v>
      </c>
      <c r="W1111" s="59">
        <v>12</v>
      </c>
      <c r="X1111" s="59">
        <v>54</v>
      </c>
      <c r="Y1111" s="59">
        <v>44</v>
      </c>
      <c r="Z1111" s="85" t="s">
        <v>2947</v>
      </c>
      <c r="AA1111" s="59">
        <v>-0.0745548961</v>
      </c>
      <c r="AB1111" s="59">
        <v>-0.6895082345</v>
      </c>
      <c r="AC1111" s="59">
        <v>2.3551004637</v>
      </c>
      <c r="AD1111" s="61">
        <f>IF(AND($G1111="正式版",$H1111="中西医诊所"),IFERROR(R1111/同类汇总数据!C$3,0),IF(AND($G1111="正式版",$H1111="中医诊所"),IFERROR(R1111/同类汇总数据!C$4,0),IF(AND($G1111="正式版",$H1111="口腔诊所"),IFERROR(R1111/同类汇总数据!C$5,0),IF(AND($G1111="检查版",$H1111="中西医诊所"),IFERROR(R1111/同类汇总数据!C$6,0),IF(AND($G1111="检查版",$H1111="中医诊所"),IFERROR(R1111/同类汇总数据!C$7,0),IF(AND($G1111="检查版",$H1111="口腔诊所"),IFERROR(R1111/同类汇总数据!C$8,0),IF(AND($G1111="互联网版",$H1111="中西医诊所"),IFERROR(R1111/同类汇总数据!C$9,0),IF(AND($G1111="互联网版",$H1111="中医诊所"),IFERROR(R1111/同类汇总数据!C$10,0),IF(AND($G1111="互联网版",$H1111="口腔诊所"),IFERROR(R1111/同类汇总数据!C$11,0))))))))))</f>
        <v>0.839183578587158</v>
      </c>
      <c r="AE1111" s="61">
        <f>IF(AND($G1111="正式版",$H1111="中西医诊所"),IFERROR(S1111/同类汇总数据!D$3,0),IF(AND($G1111="正式版",$H1111="中医诊所"),IFERROR(S1111/同类汇总数据!D$4,0),IF(AND($G1111="正式版",$H1111="口腔诊所"),IFERROR(S1111/同类汇总数据!D$5,0),IF(AND($G1111="检查版",$H1111="中西医诊所"),IFERROR(S1111/同类汇总数据!D$6,0),IF(AND($G1111="检查版",$H1111="中医诊所"),IFERROR(S1111/同类汇总数据!D$7,0),IF(AND($G1111="检查版",$H1111="口腔诊所"),IFERROR(S1111/同类汇总数据!D$8,0),IF(AND($G1111="互联网版",$H1111="中西医诊所"),IFERROR(S1111/同类汇总数据!D$9,0),IF(AND($G1111="互联网版",$H1111="中医诊所"),IFERROR(S1111/同类汇总数据!D$10,0),IF(AND($G1111="互联网版",$H1111="口腔诊所"),IFERROR(S1111/同类汇总数据!D$11,0))))))))))</f>
        <v>0.410320173288745</v>
      </c>
      <c r="AF1111" s="61">
        <f>IF(AND($G1111="正式版",$H1111="中西医诊所"),IFERROR(T1111/同类汇总数据!E$3,0),IF(AND($G1111="正式版",$H1111="中医诊所"),IFERROR(T1111/同类汇总数据!E$4,0),IF(AND($G1111="正式版",$H1111="口腔诊所"),IFERROR(T1111/同类汇总数据!E$5,0),IF(AND($G1111="检查版",$H1111="中西医诊所"),IFERROR(T1111/同类汇总数据!E$6,0),IF(AND($G1111="检查版",$H1111="中医诊所"),IFERROR(T1111/同类汇总数据!E$7,0),IF(AND($G1111="检查版",$H1111="口腔诊所"),IFERROR(T1111/同类汇总数据!E$8,0),IF(AND($G1111="互联网版",$H1111="中西医诊所"),IFERROR(T1111/同类汇总数据!E$9,0),IF(AND($G1111="互联网版",$H1111="中医诊所"),IFERROR(T1111/同类汇总数据!E$10,0),IF(AND($G1111="互联网版",$H1111="口腔诊所"),IFERROR(T1111/同类汇总数据!E$11,0))))))))))</f>
        <v>0.762893099606164</v>
      </c>
      <c r="AG1111" s="61">
        <f>IF(AND($G1111="正式版",$H1111="中西医诊所"),IFERROR(U1111/同类汇总数据!F$3,0),IF(AND($G1111="正式版",$H1111="中医诊所"),IFERROR(U1111/同类汇总数据!F$4,0),IF(AND($G1111="正式版",$H1111="口腔诊所"),IFERROR(U1111/同类汇总数据!F$5,0),IF(AND($G1111="检查版",$H1111="中西医诊所"),IFERROR(U1111/同类汇总数据!F$6,0),IF(AND($G1111="检查版",$H1111="中医诊所"),IFERROR(U1111/同类汇总数据!F$7,0),IF(AND($G1111="检查版",$H1111="口腔诊所"),IFERROR(U1111/同类汇总数据!F$8,0),IF(AND($G1111="互联网版",$H1111="中西医诊所"),IFERROR(U1111/同类汇总数据!F$9,0),IF(AND($G1111="互联网版",$H1111="中医诊所"),IFERROR(U1111/同类汇总数据!F$10,0),IF(AND($G1111="互联网版",$H1111="口腔诊所"),IFERROR(U1111/同类汇总数据!F$11,0))))))))))</f>
        <v>0.65062480256417</v>
      </c>
      <c r="AH1111" s="61">
        <f>IF(AND($G1111="正式版",$H1111="中西医诊所"),IFERROR(V1111/同类汇总数据!G$3,0),IF(AND($G1111="正式版",$H1111="中医诊所"),IFERROR(V1111/同类汇总数据!G$4,0),IF(AND($G1111="正式版",$H1111="口腔诊所"),IFERROR(V1111/同类汇总数据!G$5,0),IF(AND($G1111="检查版",$H1111="中西医诊所"),IFERROR(V1111/同类汇总数据!G$6,0),IF(AND($G1111="检查版",$H1111="中医诊所"),IFERROR(V1111/同类汇总数据!G$7,0),IF(AND($G1111="检查版",$H1111="口腔诊所"),IFERROR(V1111/同类汇总数据!G$8,0),IF(AND($G1111="互联网版",$H1111="中西医诊所"),IFERROR(V1111/同类汇总数据!G$9,0),IF(AND($G1111="互联网版",$H1111="中医诊所"),IFERROR(V1111/同类汇总数据!G$10,0),IF(AND($G1111="互联网版",$H1111="口腔诊所"),IFERROR(V1111/同类汇总数据!G$11,0))))))))))</f>
        <v>0.0210968016193905</v>
      </c>
      <c r="AI1111" s="61">
        <f>IF(AND($G1111="正式版",$H1111="中西医诊所"),IFERROR(W1111/同类汇总数据!H$3,0),IF(AND($G1111="正式版",$H1111="中医诊所"),IFERROR(W1111/同类汇总数据!H$4,0),IF(AND($G1111="正式版",$H1111="口腔诊所"),IFERROR(W1111/同类汇总数据!H$5,0),IF(AND($G1111="检查版",$H1111="中西医诊所"),IFERROR(W1111/同类汇总数据!H$6,0),IF(AND($G1111="检查版",$H1111="中医诊所"),IFERROR(W1111/同类汇总数据!H$7,0),IF(AND($G1111="检查版",$H1111="口腔诊所"),IFERROR(W1111/同类汇总数据!H$8,0),IF(AND($G1111="互联网版",$H1111="中西医诊所"),IFERROR(W1111/同类汇总数据!H$9,0),IF(AND($G1111="互联网版",$H1111="中医诊所"),IFERROR(W1111/同类汇总数据!H$10,0),IF(AND($G1111="互联网版",$H1111="口腔诊所"),IFERROR(W1111/同类汇总数据!H$11,0))))))))))</f>
        <v>0.032820028093944</v>
      </c>
      <c r="AJ1111" s="61">
        <f>IF(AND($G1111="正式版",$H1111="中西医诊所"),IFERROR(X1111/同类汇总数据!I$3,0),IF(AND($G1111="正式版",$H1111="中医诊所"),IFERROR(X1111/同类汇总数据!I$4,0),IF(AND($G1111="正式版",$H1111="口腔诊所"),IFERROR(X1111/同类汇总数据!I$5,0),IF(AND($G1111="检查版",$H1111="中西医诊所"),IFERROR(X1111/同类汇总数据!I$6,0),IF(AND($G1111="检查版",$H1111="中医诊所"),IFERROR(X1111/同类汇总数据!I$7,0),IF(AND($G1111="检查版",$H1111="口腔诊所"),IFERROR(X1111/同类汇总数据!I$8,0),IF(AND($G1111="互联网版",$H1111="中西医诊所"),IFERROR(X1111/同类汇总数据!I$9,0),IF(AND($G1111="互联网版",$H1111="中医诊所"),IFERROR(X1111/同类汇总数据!I$10,0),IF(AND($G1111="互联网版",$H1111="口腔诊所"),IFERROR(X1111/同类汇总数据!I$11,0))))))))))</f>
        <v>0.0477491619801012</v>
      </c>
      <c r="AK1111" s="61">
        <f>IF(AND($G1111="正式版",$H1111="中西医诊所"),IFERROR(Y1111/同类汇总数据!J$3,0),IF(AND($G1111="正式版",$H1111="中医诊所"),IFERROR(Y1111/同类汇总数据!J$4,0),IF(AND($G1111="正式版",$H1111="口腔诊所"),IFERROR(Y1111/同类汇总数据!J$5,0),IF(AND($G1111="检查版",$H1111="中西医诊所"),IFERROR(Y1111/同类汇总数据!J$6,0),IF(AND($G1111="检查版",$H1111="中医诊所"),IFERROR(Y1111/同类汇总数据!J$7,0),IF(AND($G1111="检查版",$H1111="口腔诊所"),IFERROR(Y1111/同类汇总数据!J$8,0),IF(AND($G1111="互联网版",$H1111="中西医诊所"),IFERROR(Y1111/同类汇总数据!J$9,0),IF(AND($G1111="互联网版",$H1111="中医诊所"),IFERROR(Y1111/同类汇总数据!J$10,0),IF(AND($G1111="互联网版",$H1111="口腔诊所"),IFERROR(Y1111/同类汇总数据!J$11,0))))))))))</f>
        <v>0.0439656013135323</v>
      </c>
      <c r="AL1111" s="62" t="str">
        <f ca="1" t="shared" si="336"/>
        <v>-</v>
      </c>
      <c r="AM1111" s="62" t="str">
        <f t="shared" si="337"/>
        <v>低于同行50%</v>
      </c>
      <c r="AN1111" s="5" t="str">
        <f t="shared" si="338"/>
        <v>低于同行20%</v>
      </c>
      <c r="AO1111" s="63">
        <f t="shared" si="339"/>
        <v>46103.6597258102</v>
      </c>
      <c r="AP1111" s="5" t="str">
        <f t="shared" si="340"/>
        <v/>
      </c>
      <c r="AQ1111" s="60">
        <v>45758.4435994792</v>
      </c>
    </row>
    <row r="1112" ht="17" spans="1:43">
      <c r="A1112" s="5">
        <f t="shared" ref="A1112:A1121" si="341">ROW()-3</f>
        <v>1109</v>
      </c>
      <c r="B1112" s="55" t="str">
        <f t="shared" si="333"/>
        <v>连续三月交易上升</v>
      </c>
      <c r="C1112" s="2" t="str">
        <f t="shared" si="334"/>
        <v/>
      </c>
      <c r="D1112" s="56" t="str">
        <f t="shared" si="335"/>
        <v>-</v>
      </c>
      <c r="E1112" s="84" t="s">
        <v>2948</v>
      </c>
      <c r="F1112" s="58">
        <v>45763.3953358912</v>
      </c>
      <c r="G1112" s="59" t="s">
        <v>1389</v>
      </c>
      <c r="H1112" s="59" t="s">
        <v>66</v>
      </c>
      <c r="I1112" s="59" t="s">
        <v>2800</v>
      </c>
      <c r="J1112" s="59" t="s">
        <v>2801</v>
      </c>
      <c r="K1112" s="59" t="s">
        <v>2949</v>
      </c>
      <c r="L1112" s="59" t="s">
        <v>2803</v>
      </c>
      <c r="M1112" s="60">
        <v>46104.3335069444</v>
      </c>
      <c r="N1112" s="60">
        <v>46103.761961713</v>
      </c>
      <c r="O1112" s="60">
        <v>46104.3863261574</v>
      </c>
      <c r="P1112" s="60"/>
      <c r="Q1112" s="60">
        <v>46103.7619745602</v>
      </c>
      <c r="R1112" s="59">
        <v>39881.8</v>
      </c>
      <c r="S1112" s="59">
        <v>165360.05</v>
      </c>
      <c r="T1112" s="59">
        <v>255340.04</v>
      </c>
      <c r="U1112" s="59">
        <v>248438.92</v>
      </c>
      <c r="V1112" s="59">
        <v>135</v>
      </c>
      <c r="W1112" s="59">
        <v>572</v>
      </c>
      <c r="X1112" s="59">
        <v>1008</v>
      </c>
      <c r="Y1112" s="59">
        <v>956</v>
      </c>
      <c r="Z1112" s="59">
        <v>352.6386647727</v>
      </c>
      <c r="AA1112" s="59">
        <v>2.0957535994</v>
      </c>
      <c r="AB1112" s="59">
        <v>0.4608316671</v>
      </c>
      <c r="AC1112" s="59">
        <v>-0.2378870189</v>
      </c>
      <c r="AD1112" s="61">
        <f>IF(AND($G1112="正式版",$H1112="中西医诊所"),IFERROR(R1112/同类汇总数据!C$3,0),IF(AND($G1112="正式版",$H1112="中医诊所"),IFERROR(R1112/同类汇总数据!C$4,0),IF(AND($G1112="正式版",$H1112="口腔诊所"),IFERROR(R1112/同类汇总数据!C$5,0),IF(AND($G1112="检查版",$H1112="中西医诊所"),IFERROR(R1112/同类汇总数据!C$6,0),IF(AND($G1112="检查版",$H1112="中医诊所"),IFERROR(R1112/同类汇总数据!C$7,0),IF(AND($G1112="检查版",$H1112="口腔诊所"),IFERROR(R1112/同类汇总数据!C$8,0),IF(AND($G1112="互联网版",$H1112="中西医诊所"),IFERROR(R1112/同类汇总数据!C$9,0),IF(AND($G1112="互联网版",$H1112="中医诊所"),IFERROR(R1112/同类汇总数据!C$10,0),IF(AND($G1112="互联网版",$H1112="口腔诊所"),IFERROR(R1112/同类汇总数据!C$11,0))))))))))</f>
        <v>9.92436934868334</v>
      </c>
      <c r="AE1112" s="61">
        <f>IF(AND($G1112="正式版",$H1112="中西医诊所"),IFERROR(S1112/同类汇总数据!D$3,0),IF(AND($G1112="正式版",$H1112="中医诊所"),IFERROR(S1112/同类汇总数据!D$4,0),IF(AND($G1112="正式版",$H1112="口腔诊所"),IFERROR(S1112/同类汇总数据!D$5,0),IF(AND($G1112="检查版",$H1112="中西医诊所"),IFERROR(S1112/同类汇总数据!D$6,0),IF(AND($G1112="检查版",$H1112="中医诊所"),IFERROR(S1112/同类汇总数据!D$7,0),IF(AND($G1112="检查版",$H1112="口腔诊所"),IFERROR(S1112/同类汇总数据!D$8,0),IF(AND($G1112="互联网版",$H1112="中西医诊所"),IFERROR(S1112/同类汇总数据!D$9,0),IF(AND($G1112="互联网版",$H1112="中医诊所"),IFERROR(S1112/同类汇总数据!D$10,0),IF(AND($G1112="互联网版",$H1112="口腔诊所"),IFERROR(S1112/同类汇总数据!D$11,0))))))))))</f>
        <v>10.241599735413</v>
      </c>
      <c r="AF1112" s="61">
        <f>IF(AND($G1112="正式版",$H1112="中西医诊所"),IFERROR(T1112/同类汇总数据!E$3,0),IF(AND($G1112="正式版",$H1112="中医诊所"),IFERROR(T1112/同类汇总数据!E$4,0),IF(AND($G1112="正式版",$H1112="口腔诊所"),IFERROR(T1112/同类汇总数据!E$5,0),IF(AND($G1112="检查版",$H1112="中西医诊所"),IFERROR(T1112/同类汇总数据!E$6,0),IF(AND($G1112="检查版",$H1112="中医诊所"),IFERROR(T1112/同类汇总数据!E$7,0),IF(AND($G1112="检查版",$H1112="口腔诊所"),IFERROR(T1112/同类汇总数据!E$8,0),IF(AND($G1112="互联网版",$H1112="中西医诊所"),IFERROR(T1112/同类汇总数据!E$9,0),IF(AND($G1112="互联网版",$H1112="中医诊所"),IFERROR(T1112/同类汇总数据!E$10,0),IF(AND($G1112="互联网版",$H1112="口腔诊所"),IFERROR(T1112/同类汇总数据!E$11,0))))))))))</f>
        <v>9.60319001706577</v>
      </c>
      <c r="AG1112" s="61">
        <f>IF(AND($G1112="正式版",$H1112="中西医诊所"),IFERROR(U1112/同类汇总数据!F$3,0),IF(AND($G1112="正式版",$H1112="中医诊所"),IFERROR(U1112/同类汇总数据!F$4,0),IF(AND($G1112="正式版",$H1112="口腔诊所"),IFERROR(U1112/同类汇总数据!F$5,0),IF(AND($G1112="检查版",$H1112="中西医诊所"),IFERROR(U1112/同类汇总数据!F$6,0),IF(AND($G1112="检查版",$H1112="中医诊所"),IFERROR(U1112/同类汇总数据!F$7,0),IF(AND($G1112="检查版",$H1112="口腔诊所"),IFERROR(U1112/同类汇总数据!F$8,0),IF(AND($G1112="互联网版",$H1112="中西医诊所"),IFERROR(U1112/同类汇总数据!F$9,0),IF(AND($G1112="互联网版",$H1112="中医诊所"),IFERROR(U1112/同类汇总数据!F$10,0),IF(AND($G1112="互联网版",$H1112="口腔诊所"),IFERROR(U1112/同类汇总数据!F$11,0))))))))))</f>
        <v>9.7766432072097</v>
      </c>
      <c r="AH1112" s="61">
        <f>IF(AND($G1112="正式版",$H1112="中西医诊所"),IFERROR(V1112/同类汇总数据!G$3,0),IF(AND($G1112="正式版",$H1112="中医诊所"),IFERROR(V1112/同类汇总数据!G$4,0),IF(AND($G1112="正式版",$H1112="口腔诊所"),IFERROR(V1112/同类汇总数据!G$5,0),IF(AND($G1112="检查版",$H1112="中西医诊所"),IFERROR(V1112/同类汇总数据!G$6,0),IF(AND($G1112="检查版",$H1112="中医诊所"),IFERROR(V1112/同类汇总数据!G$7,0),IF(AND($G1112="检查版",$H1112="口腔诊所"),IFERROR(V1112/同类汇总数据!G$8,0),IF(AND($G1112="互联网版",$H1112="中西医诊所"),IFERROR(V1112/同类汇总数据!G$9,0),IF(AND($G1112="互联网版",$H1112="中医诊所"),IFERROR(V1112/同类汇总数据!G$10,0),IF(AND($G1112="互联网版",$H1112="口腔诊所"),IFERROR(V1112/同类汇总数据!G$11,0))))))))))</f>
        <v>8.89222621823499</v>
      </c>
      <c r="AI1112" s="61">
        <f>IF(AND($G1112="正式版",$H1112="中西医诊所"),IFERROR(W1112/同类汇总数据!H$3,0),IF(AND($G1112="正式版",$H1112="中医诊所"),IFERROR(W1112/同类汇总数据!H$4,0),IF(AND($G1112="正式版",$H1112="口腔诊所"),IFERROR(W1112/同类汇总数据!H$5,0),IF(AND($G1112="检查版",$H1112="中西医诊所"),IFERROR(W1112/同类汇总数据!H$6,0),IF(AND($G1112="检查版",$H1112="中医诊所"),IFERROR(W1112/同类汇总数据!H$7,0),IF(AND($G1112="检查版",$H1112="口腔诊所"),IFERROR(W1112/同类汇总数据!H$8,0),IF(AND($G1112="互联网版",$H1112="中西医诊所"),IFERROR(W1112/同类汇总数据!H$9,0),IF(AND($G1112="互联网版",$H1112="中医诊所"),IFERROR(W1112/同类汇总数据!H$10,0),IF(AND($G1112="互联网版",$H1112="口腔诊所"),IFERROR(W1112/同类汇总数据!H$11,0))))))))))</f>
        <v>9.36309663141319</v>
      </c>
      <c r="AJ1112" s="61">
        <f>IF(AND($G1112="正式版",$H1112="中西医诊所"),IFERROR(X1112/同类汇总数据!I$3,0),IF(AND($G1112="正式版",$H1112="中医诊所"),IFERROR(X1112/同类汇总数据!I$4,0),IF(AND($G1112="正式版",$H1112="口腔诊所"),IFERROR(X1112/同类汇总数据!I$5,0),IF(AND($G1112="检查版",$H1112="中西医诊所"),IFERROR(X1112/同类汇总数据!I$6,0),IF(AND($G1112="检查版",$H1112="中医诊所"),IFERROR(X1112/同类汇总数据!I$7,0),IF(AND($G1112="检查版",$H1112="口腔诊所"),IFERROR(X1112/同类汇总数据!I$8,0),IF(AND($G1112="互联网版",$H1112="中西医诊所"),IFERROR(X1112/同类汇总数据!I$9,0),IF(AND($G1112="互联网版",$H1112="中医诊所"),IFERROR(X1112/同类汇总数据!I$10,0),IF(AND($G1112="互联网版",$H1112="口腔诊所"),IFERROR(X1112/同类汇总数据!I$11,0))))))))))</f>
        <v>8.95637764282001</v>
      </c>
      <c r="AK1112" s="61">
        <f>IF(AND($G1112="正式版",$H1112="中西医诊所"),IFERROR(Y1112/同类汇总数据!J$3,0),IF(AND($G1112="正式版",$H1112="中医诊所"),IFERROR(Y1112/同类汇总数据!J$4,0),IF(AND($G1112="正式版",$H1112="口腔诊所"),IFERROR(Y1112/同类汇总数据!J$5,0),IF(AND($G1112="检查版",$H1112="中西医诊所"),IFERROR(Y1112/同类汇总数据!J$6,0),IF(AND($G1112="检查版",$H1112="中医诊所"),IFERROR(Y1112/同类汇总数据!J$7,0),IF(AND($G1112="检查版",$H1112="口腔诊所"),IFERROR(Y1112/同类汇总数据!J$8,0),IF(AND($G1112="互联网版",$H1112="中西医诊所"),IFERROR(Y1112/同类汇总数据!J$9,0),IF(AND($G1112="互联网版",$H1112="中医诊所"),IFERROR(Y1112/同类汇总数据!J$10,0),IF(AND($G1112="互联网版",$H1112="口腔诊所"),IFERROR(Y1112/同类汇总数据!J$11,0))))))))))</f>
        <v>9.03436270887239</v>
      </c>
      <c r="AL1112" s="62" t="str">
        <f ca="1" t="shared" si="336"/>
        <v>-</v>
      </c>
      <c r="AM1112" s="62" t="str">
        <f t="shared" si="337"/>
        <v>高于同行100%</v>
      </c>
      <c r="AN1112" s="5" t="str">
        <f t="shared" si="338"/>
        <v>高于同行100%</v>
      </c>
      <c r="AO1112" s="63">
        <f t="shared" si="339"/>
        <v>46104.3863261574</v>
      </c>
      <c r="AP1112" s="5" t="str">
        <f t="shared" si="340"/>
        <v/>
      </c>
      <c r="AQ1112" s="60">
        <v>45758.8181983218</v>
      </c>
    </row>
    <row r="1113" ht="17" spans="1:43">
      <c r="A1113" s="5">
        <f t="shared" si="341"/>
        <v>1110</v>
      </c>
      <c r="B1113" s="55" t="str">
        <f t="shared" si="333"/>
        <v>连续三月交易上升</v>
      </c>
      <c r="C1113" s="2" t="str">
        <f t="shared" si="334"/>
        <v/>
      </c>
      <c r="D1113" s="56" t="str">
        <f t="shared" si="335"/>
        <v>-</v>
      </c>
      <c r="E1113" s="84" t="s">
        <v>2950</v>
      </c>
      <c r="F1113" s="58">
        <v>45772.4191773032</v>
      </c>
      <c r="G1113" s="59" t="s">
        <v>38</v>
      </c>
      <c r="H1113" s="59" t="s">
        <v>63</v>
      </c>
      <c r="I1113" s="59" t="s">
        <v>40</v>
      </c>
      <c r="J1113" s="59" t="s">
        <v>280</v>
      </c>
      <c r="K1113" s="59" t="s">
        <v>2951</v>
      </c>
      <c r="L1113" s="59"/>
      <c r="M1113" s="60">
        <v>46103.3452430556</v>
      </c>
      <c r="N1113" s="60">
        <v>46103.6569228472</v>
      </c>
      <c r="O1113" s="60">
        <v>46103.6611059259</v>
      </c>
      <c r="P1113" s="60">
        <v>46089.4135273148</v>
      </c>
      <c r="Q1113" s="60">
        <v>46089.4213513542</v>
      </c>
      <c r="R1113" s="59">
        <v>13056</v>
      </c>
      <c r="S1113" s="59">
        <v>66229</v>
      </c>
      <c r="T1113" s="59">
        <v>126929</v>
      </c>
      <c r="U1113" s="59">
        <v>113794</v>
      </c>
      <c r="V1113" s="59">
        <v>20</v>
      </c>
      <c r="W1113" s="59">
        <v>90</v>
      </c>
      <c r="X1113" s="59">
        <v>170</v>
      </c>
      <c r="Y1113" s="59">
        <v>145</v>
      </c>
      <c r="Z1113" s="59">
        <v>910.352</v>
      </c>
      <c r="AA1113" s="59">
        <v>1.8316302535</v>
      </c>
      <c r="AB1113" s="59">
        <v>-0.3731339283</v>
      </c>
      <c r="AC1113" s="59">
        <v>-0.2812090622</v>
      </c>
      <c r="AD1113" s="61">
        <f>IF(AND($G1113="正式版",$H1113="中西医诊所"),IFERROR(R1113/同类汇总数据!C$3,0),IF(AND($G1113="正式版",$H1113="中医诊所"),IFERROR(R1113/同类汇总数据!C$4,0),IF(AND($G1113="正式版",$H1113="口腔诊所"),IFERROR(R1113/同类汇总数据!C$5,0),IF(AND($G1113="检查版",$H1113="中西医诊所"),IFERROR(R1113/同类汇总数据!C$6,0),IF(AND($G1113="检查版",$H1113="中医诊所"),IFERROR(R1113/同类汇总数据!C$7,0),IF(AND($G1113="检查版",$H1113="口腔诊所"),IFERROR(R1113/同类汇总数据!C$8,0),IF(AND($G1113="互联网版",$H1113="中西医诊所"),IFERROR(R1113/同类汇总数据!C$9,0),IF(AND($G1113="互联网版",$H1113="中医诊所"),IFERROR(R1113/同类汇总数据!C$10,0),IF(AND($G1113="互联网版",$H1113="口腔诊所"),IFERROR(R1113/同类汇总数据!C$11,0))))))))))</f>
        <v>1.30592073359029</v>
      </c>
      <c r="AE1113" s="61">
        <f>IF(AND($G1113="正式版",$H1113="中西医诊所"),IFERROR(S1113/同类汇总数据!D$3,0),IF(AND($G1113="正式版",$H1113="中医诊所"),IFERROR(S1113/同类汇总数据!D$4,0),IF(AND($G1113="正式版",$H1113="口腔诊所"),IFERROR(S1113/同类汇总数据!D$5,0),IF(AND($G1113="检查版",$H1113="中西医诊所"),IFERROR(S1113/同类汇总数据!D$6,0),IF(AND($G1113="检查版",$H1113="中医诊所"),IFERROR(S1113/同类汇总数据!D$7,0),IF(AND($G1113="检查版",$H1113="口腔诊所"),IFERROR(S1113/同类汇总数据!D$8,0),IF(AND($G1113="互联网版",$H1113="中西医诊所"),IFERROR(S1113/同类汇总数据!D$9,0),IF(AND($G1113="互联网版",$H1113="中医诊所"),IFERROR(S1113/同类汇总数据!D$10,0),IF(AND($G1113="互联网版",$H1113="口腔诊所"),IFERROR(S1113/同类汇总数据!D$11,0))))))))))</f>
        <v>1.52493085993903</v>
      </c>
      <c r="AF1113" s="61">
        <f>IF(AND($G1113="正式版",$H1113="中西医诊所"),IFERROR(T1113/同类汇总数据!E$3,0),IF(AND($G1113="正式版",$H1113="中医诊所"),IFERROR(T1113/同类汇总数据!E$4,0),IF(AND($G1113="正式版",$H1113="口腔诊所"),IFERROR(T1113/同类汇总数据!E$5,0),IF(AND($G1113="检查版",$H1113="中西医诊所"),IFERROR(T1113/同类汇总数据!E$6,0),IF(AND($G1113="检查版",$H1113="中医诊所"),IFERROR(T1113/同类汇总数据!E$7,0),IF(AND($G1113="检查版",$H1113="口腔诊所"),IFERROR(T1113/同类汇总数据!E$8,0),IF(AND($G1113="互联网版",$H1113="中西医诊所"),IFERROR(T1113/同类汇总数据!E$9,0),IF(AND($G1113="互联网版",$H1113="中医诊所"),IFERROR(T1113/同类汇总数据!E$10,0),IF(AND($G1113="互联网版",$H1113="口腔诊所"),IFERROR(T1113/同类汇总数据!E$11,0))))))))))</f>
        <v>1.14487669342465</v>
      </c>
      <c r="AG1113" s="61">
        <f>IF(AND($G1113="正式版",$H1113="中西医诊所"),IFERROR(U1113/同类汇总数据!F$3,0),IF(AND($G1113="正式版",$H1113="中医诊所"),IFERROR(U1113/同类汇总数据!F$4,0),IF(AND($G1113="正式版",$H1113="口腔诊所"),IFERROR(U1113/同类汇总数据!F$5,0),IF(AND($G1113="检查版",$H1113="中西医诊所"),IFERROR(U1113/同类汇总数据!F$6,0),IF(AND($G1113="检查版",$H1113="中医诊所"),IFERROR(U1113/同类汇总数据!F$7,0),IF(AND($G1113="检查版",$H1113="口腔诊所"),IFERROR(U1113/同类汇总数据!F$8,0),IF(AND($G1113="互联网版",$H1113="中西医诊所"),IFERROR(U1113/同类汇总数据!F$9,0),IF(AND($G1113="互联网版",$H1113="中医诊所"),IFERROR(U1113/同类汇总数据!F$10,0),IF(AND($G1113="互联网版",$H1113="口腔诊所"),IFERROR(U1113/同类汇总数据!F$11,0))))))))))</f>
        <v>1.13910192603097</v>
      </c>
      <c r="AH1113" s="61">
        <f>IF(AND($G1113="正式版",$H1113="中西医诊所"),IFERROR(V1113/同类汇总数据!G$3,0),IF(AND($G1113="正式版",$H1113="中医诊所"),IFERROR(V1113/同类汇总数据!G$4,0),IF(AND($G1113="正式版",$H1113="口腔诊所"),IFERROR(V1113/同类汇总数据!G$5,0),IF(AND($G1113="检查版",$H1113="中西医诊所"),IFERROR(V1113/同类汇总数据!G$6,0),IF(AND($G1113="检查版",$H1113="中医诊所"),IFERROR(V1113/同类汇总数据!G$7,0),IF(AND($G1113="检查版",$H1113="口腔诊所"),IFERROR(V1113/同类汇总数据!G$8,0),IF(AND($G1113="互联网版",$H1113="中西医诊所"),IFERROR(V1113/同类汇总数据!G$9,0),IF(AND($G1113="互联网版",$H1113="中医诊所"),IFERROR(V1113/同类汇总数据!G$10,0),IF(AND($G1113="互联网版",$H1113="口腔诊所"),IFERROR(V1113/同类汇总数据!G$11,0))))))))))</f>
        <v>1.48628162064148</v>
      </c>
      <c r="AI1113" s="61">
        <f>IF(AND($G1113="正式版",$H1113="中西医诊所"),IFERROR(W1113/同类汇总数据!H$3,0),IF(AND($G1113="正式版",$H1113="中医诊所"),IFERROR(W1113/同类汇总数据!H$4,0),IF(AND($G1113="正式版",$H1113="口腔诊所"),IFERROR(W1113/同类汇总数据!H$5,0),IF(AND($G1113="检查版",$H1113="中西医诊所"),IFERROR(W1113/同类汇总数据!H$6,0),IF(AND($G1113="检查版",$H1113="中医诊所"),IFERROR(W1113/同类汇总数据!H$7,0),IF(AND($G1113="检查版",$H1113="口腔诊所"),IFERROR(W1113/同类汇总数据!H$8,0),IF(AND($G1113="互联网版",$H1113="中西医诊所"),IFERROR(W1113/同类汇总数据!H$9,0),IF(AND($G1113="互联网版",$H1113="中医诊所"),IFERROR(W1113/同类汇总数据!H$10,0),IF(AND($G1113="互联网版",$H1113="口腔诊所"),IFERROR(W1113/同类汇总数据!H$11,0))))))))))</f>
        <v>1.58488931309136</v>
      </c>
      <c r="AJ1113" s="61">
        <f>IF(AND($G1113="正式版",$H1113="中西医诊所"),IFERROR(X1113/同类汇总数据!I$3,0),IF(AND($G1113="正式版",$H1113="中医诊所"),IFERROR(X1113/同类汇总数据!I$4,0),IF(AND($G1113="正式版",$H1113="口腔诊所"),IFERROR(X1113/同类汇总数据!I$5,0),IF(AND($G1113="检查版",$H1113="中西医诊所"),IFERROR(X1113/同类汇总数据!I$6,0),IF(AND($G1113="检查版",$H1113="中医诊所"),IFERROR(X1113/同类汇总数据!I$7,0),IF(AND($G1113="检查版",$H1113="口腔诊所"),IFERROR(X1113/同类汇总数据!I$8,0),IF(AND($G1113="互联网版",$H1113="中西医诊所"),IFERROR(X1113/同类汇总数据!I$9,0),IF(AND($G1113="互联网版",$H1113="中医诊所"),IFERROR(X1113/同类汇总数据!I$10,0),IF(AND($G1113="互联网版",$H1113="口腔诊所"),IFERROR(X1113/同类汇总数据!I$11,0))))))))))</f>
        <v>1.15221818945856</v>
      </c>
      <c r="AK1113" s="61">
        <f>IF(AND($G1113="正式版",$H1113="中西医诊所"),IFERROR(Y1113/同类汇总数据!J$3,0),IF(AND($G1113="正式版",$H1113="中医诊所"),IFERROR(Y1113/同类汇总数据!J$4,0),IF(AND($G1113="正式版",$H1113="口腔诊所"),IFERROR(Y1113/同类汇总数据!J$5,0),IF(AND($G1113="检查版",$H1113="中西医诊所"),IFERROR(Y1113/同类汇总数据!J$6,0),IF(AND($G1113="检查版",$H1113="中医诊所"),IFERROR(Y1113/同类汇总数据!J$7,0),IF(AND($G1113="检查版",$H1113="口腔诊所"),IFERROR(Y1113/同类汇总数据!J$8,0),IF(AND($G1113="互联网版",$H1113="中西医诊所"),IFERROR(Y1113/同类汇总数据!J$9,0),IF(AND($G1113="互联网版",$H1113="中医诊所"),IFERROR(Y1113/同类汇总数据!J$10,0),IF(AND($G1113="互联网版",$H1113="口腔诊所"),IFERROR(Y1113/同类汇总数据!J$11,0))))))))))</f>
        <v>1.09180909755578</v>
      </c>
      <c r="AL1113" s="62" t="str">
        <f ca="1" t="shared" si="336"/>
        <v>-</v>
      </c>
      <c r="AM1113" s="62" t="str">
        <f t="shared" si="337"/>
        <v>高于同行150%</v>
      </c>
      <c r="AN1113" s="5" t="str">
        <f t="shared" si="338"/>
        <v>高于同行150%</v>
      </c>
      <c r="AO1113" s="63">
        <f t="shared" si="339"/>
        <v>46103.6611059259</v>
      </c>
      <c r="AP1113" s="5" t="str">
        <f t="shared" si="340"/>
        <v/>
      </c>
      <c r="AQ1113" s="60">
        <v>45760.7950889005</v>
      </c>
    </row>
    <row r="1114" ht="17" spans="1:43">
      <c r="A1114" s="5">
        <f t="shared" si="341"/>
        <v>1111</v>
      </c>
      <c r="B1114" s="55" t="str">
        <f t="shared" si="333"/>
        <v>连续三月交易上升</v>
      </c>
      <c r="C1114" s="2" t="str">
        <f t="shared" si="334"/>
        <v/>
      </c>
      <c r="D1114" s="56" t="str">
        <f t="shared" si="335"/>
        <v>-</v>
      </c>
      <c r="E1114" s="84" t="s">
        <v>2952</v>
      </c>
      <c r="F1114" s="58">
        <v>45774.4617611227</v>
      </c>
      <c r="G1114" s="59" t="s">
        <v>38</v>
      </c>
      <c r="H1114" s="59" t="s">
        <v>63</v>
      </c>
      <c r="I1114" s="59" t="s">
        <v>40</v>
      </c>
      <c r="J1114" s="59" t="s">
        <v>117</v>
      </c>
      <c r="K1114" s="59" t="s">
        <v>2953</v>
      </c>
      <c r="L1114" s="59"/>
      <c r="M1114" s="60">
        <v>46104.3498032407</v>
      </c>
      <c r="N1114" s="60">
        <v>46103.663881169</v>
      </c>
      <c r="O1114" s="60">
        <v>46103.663326331</v>
      </c>
      <c r="P1114" s="60">
        <v>46037.5443562731</v>
      </c>
      <c r="Q1114" s="60">
        <v>46103.6639060185</v>
      </c>
      <c r="R1114" s="59">
        <v>174073.11</v>
      </c>
      <c r="S1114" s="59">
        <v>802202.31</v>
      </c>
      <c r="T1114" s="59">
        <v>1644668.31</v>
      </c>
      <c r="U1114" s="59">
        <v>1519105.31</v>
      </c>
      <c r="V1114" s="59">
        <v>56</v>
      </c>
      <c r="W1114" s="59">
        <v>210</v>
      </c>
      <c r="X1114" s="59">
        <v>466</v>
      </c>
      <c r="Y1114" s="59">
        <v>426</v>
      </c>
      <c r="Z1114" s="85" t="s">
        <v>2954</v>
      </c>
      <c r="AA1114" s="59">
        <v>2.3847484652</v>
      </c>
      <c r="AB1114" s="59">
        <v>-0.6085544734</v>
      </c>
      <c r="AC1114" s="59">
        <v>0.1080526116</v>
      </c>
      <c r="AD1114" s="61">
        <f>IF(AND($G1114="正式版",$H1114="中西医诊所"),IFERROR(R1114/同类汇总数据!C$3,0),IF(AND($G1114="正式版",$H1114="中医诊所"),IFERROR(R1114/同类汇总数据!C$4,0),IF(AND($G1114="正式版",$H1114="口腔诊所"),IFERROR(R1114/同类汇总数据!C$5,0),IF(AND($G1114="检查版",$H1114="中西医诊所"),IFERROR(R1114/同类汇总数据!C$6,0),IF(AND($G1114="检查版",$H1114="中医诊所"),IFERROR(R1114/同类汇总数据!C$7,0),IF(AND($G1114="检查版",$H1114="口腔诊所"),IFERROR(R1114/同类汇总数据!C$8,0),IF(AND($G1114="互联网版",$H1114="中西医诊所"),IFERROR(R1114/同类汇总数据!C$9,0),IF(AND($G1114="互联网版",$H1114="中医诊所"),IFERROR(R1114/同类汇总数据!C$10,0),IF(AND($G1114="互联网版",$H1114="口腔诊所"),IFERROR(R1114/同类汇总数据!C$11,0))))))))))</f>
        <v>17.4115872786109</v>
      </c>
      <c r="AE1114" s="61">
        <f>IF(AND($G1114="正式版",$H1114="中西医诊所"),IFERROR(S1114/同类汇总数据!D$3,0),IF(AND($G1114="正式版",$H1114="中医诊所"),IFERROR(S1114/同类汇总数据!D$4,0),IF(AND($G1114="正式版",$H1114="口腔诊所"),IFERROR(S1114/同类汇总数据!D$5,0),IF(AND($G1114="检查版",$H1114="中西医诊所"),IFERROR(S1114/同类汇总数据!D$6,0),IF(AND($G1114="检查版",$H1114="中医诊所"),IFERROR(S1114/同类汇总数据!D$7,0),IF(AND($G1114="检查版",$H1114="口腔诊所"),IFERROR(S1114/同类汇总数据!D$8,0),IF(AND($G1114="互联网版",$H1114="中西医诊所"),IFERROR(S1114/同类汇总数据!D$9,0),IF(AND($G1114="互联网版",$H1114="中医诊所"),IFERROR(S1114/同类汇总数据!D$10,0),IF(AND($G1114="互联网版",$H1114="口腔诊所"),IFERROR(S1114/同类汇总数据!D$11,0))))))))))</f>
        <v>18.4708067226348</v>
      </c>
      <c r="AF1114" s="61">
        <f>IF(AND($G1114="正式版",$H1114="中西医诊所"),IFERROR(T1114/同类汇总数据!E$3,0),IF(AND($G1114="正式版",$H1114="中医诊所"),IFERROR(T1114/同类汇总数据!E$4,0),IF(AND($G1114="正式版",$H1114="口腔诊所"),IFERROR(T1114/同类汇总数据!E$5,0),IF(AND($G1114="检查版",$H1114="中西医诊所"),IFERROR(T1114/同类汇总数据!E$6,0),IF(AND($G1114="检查版",$H1114="中医诊所"),IFERROR(T1114/同类汇总数据!E$7,0),IF(AND($G1114="检查版",$H1114="口腔诊所"),IFERROR(T1114/同类汇总数据!E$8,0),IF(AND($G1114="互联网版",$H1114="中西医诊所"),IFERROR(T1114/同类汇总数据!E$9,0),IF(AND($G1114="互联网版",$H1114="中医诊所"),IFERROR(T1114/同类汇总数据!E$10,0),IF(AND($G1114="互联网版",$H1114="口腔诊所"),IFERROR(T1114/同类汇总数据!E$11,0))))))))))</f>
        <v>14.8346116059616</v>
      </c>
      <c r="AG1114" s="61">
        <f>IF(AND($G1114="正式版",$H1114="中西医诊所"),IFERROR(U1114/同类汇总数据!F$3,0),IF(AND($G1114="正式版",$H1114="中医诊所"),IFERROR(U1114/同类汇总数据!F$4,0),IF(AND($G1114="正式版",$H1114="口腔诊所"),IFERROR(U1114/同类汇总数据!F$5,0),IF(AND($G1114="检查版",$H1114="中西医诊所"),IFERROR(U1114/同类汇总数据!F$6,0),IF(AND($G1114="检查版",$H1114="中医诊所"),IFERROR(U1114/同类汇总数据!F$7,0),IF(AND($G1114="检查版",$H1114="口腔诊所"),IFERROR(U1114/同类汇总数据!F$8,0),IF(AND($G1114="互联网版",$H1114="中西医诊所"),IFERROR(U1114/同类汇总数据!F$9,0),IF(AND($G1114="互联网版",$H1114="中医诊所"),IFERROR(U1114/同类汇总数据!F$10,0),IF(AND($G1114="互联网版",$H1114="口腔诊所"),IFERROR(U1114/同类汇总数据!F$11,0))))))))))</f>
        <v>15.2065643572146</v>
      </c>
      <c r="AH1114" s="61">
        <f>IF(AND($G1114="正式版",$H1114="中西医诊所"),IFERROR(V1114/同类汇总数据!G$3,0),IF(AND($G1114="正式版",$H1114="中医诊所"),IFERROR(V1114/同类汇总数据!G$4,0),IF(AND($G1114="正式版",$H1114="口腔诊所"),IFERROR(V1114/同类汇总数据!G$5,0),IF(AND($G1114="检查版",$H1114="中西医诊所"),IFERROR(V1114/同类汇总数据!G$6,0),IF(AND($G1114="检查版",$H1114="中医诊所"),IFERROR(V1114/同类汇总数据!G$7,0),IF(AND($G1114="检查版",$H1114="口腔诊所"),IFERROR(V1114/同类汇总数据!G$8,0),IF(AND($G1114="互联网版",$H1114="中西医诊所"),IFERROR(V1114/同类汇总数据!G$9,0),IF(AND($G1114="互联网版",$H1114="中医诊所"),IFERROR(V1114/同类汇总数据!G$10,0),IF(AND($G1114="互联网版",$H1114="口腔诊所"),IFERROR(V1114/同类汇总数据!G$11,0))))))))))</f>
        <v>4.16158853779614</v>
      </c>
      <c r="AI1114" s="61">
        <f>IF(AND($G1114="正式版",$H1114="中西医诊所"),IFERROR(W1114/同类汇总数据!H$3,0),IF(AND($G1114="正式版",$H1114="中医诊所"),IFERROR(W1114/同类汇总数据!H$4,0),IF(AND($G1114="正式版",$H1114="口腔诊所"),IFERROR(W1114/同类汇总数据!H$5,0),IF(AND($G1114="检查版",$H1114="中西医诊所"),IFERROR(W1114/同类汇总数据!H$6,0),IF(AND($G1114="检查版",$H1114="中医诊所"),IFERROR(W1114/同类汇总数据!H$7,0),IF(AND($G1114="检查版",$H1114="口腔诊所"),IFERROR(W1114/同类汇总数据!H$8,0),IF(AND($G1114="互联网版",$H1114="中西医诊所"),IFERROR(W1114/同类汇总数据!H$9,0),IF(AND($G1114="互联网版",$H1114="中医诊所"),IFERROR(W1114/同类汇总数据!H$10,0),IF(AND($G1114="互联网版",$H1114="口腔诊所"),IFERROR(W1114/同类汇总数据!H$11,0))))))))))</f>
        <v>3.69807506387984</v>
      </c>
      <c r="AJ1114" s="61">
        <f>IF(AND($G1114="正式版",$H1114="中西医诊所"),IFERROR(X1114/同类汇总数据!I$3,0),IF(AND($G1114="正式版",$H1114="中医诊所"),IFERROR(X1114/同类汇总数据!I$4,0),IF(AND($G1114="正式版",$H1114="口腔诊所"),IFERROR(X1114/同类汇总数据!I$5,0),IF(AND($G1114="检查版",$H1114="中西医诊所"),IFERROR(X1114/同类汇总数据!I$6,0),IF(AND($G1114="检查版",$H1114="中医诊所"),IFERROR(X1114/同类汇总数据!I$7,0),IF(AND($G1114="检查版",$H1114="口腔诊所"),IFERROR(X1114/同类汇总数据!I$8,0),IF(AND($G1114="互联网版",$H1114="中西医诊所"),IFERROR(X1114/同类汇总数据!I$9,0),IF(AND($G1114="互联网版",$H1114="中医诊所"),IFERROR(X1114/同类汇总数据!I$10,0),IF(AND($G1114="互联网版",$H1114="口腔诊所"),IFERROR(X1114/同类汇总数据!I$11,0))))))))))</f>
        <v>3.15843338992758</v>
      </c>
      <c r="AK1114" s="61">
        <f>IF(AND($G1114="正式版",$H1114="中西医诊所"),IFERROR(Y1114/同类汇总数据!J$3,0),IF(AND($G1114="正式版",$H1114="中医诊所"),IFERROR(Y1114/同类汇总数据!J$4,0),IF(AND($G1114="正式版",$H1114="口腔诊所"),IFERROR(Y1114/同类汇总数据!J$5,0),IF(AND($G1114="检查版",$H1114="中西医诊所"),IFERROR(Y1114/同类汇总数据!J$6,0),IF(AND($G1114="检查版",$H1114="中医诊所"),IFERROR(Y1114/同类汇总数据!J$7,0),IF(AND($G1114="检查版",$H1114="口腔诊所"),IFERROR(Y1114/同类汇总数据!J$8,0),IF(AND($G1114="互联网版",$H1114="中西医诊所"),IFERROR(Y1114/同类汇总数据!J$9,0),IF(AND($G1114="互联网版",$H1114="中医诊所"),IFERROR(Y1114/同类汇总数据!J$10,0),IF(AND($G1114="互联网版",$H1114="口腔诊所"),IFERROR(Y1114/同类汇总数据!J$11,0))))))))))</f>
        <v>3.20765983143973</v>
      </c>
      <c r="AL1114" s="62" t="str">
        <f ca="1" t="shared" si="336"/>
        <v>-</v>
      </c>
      <c r="AM1114" s="62" t="str">
        <f t="shared" si="337"/>
        <v>高于同行100%</v>
      </c>
      <c r="AN1114" s="5" t="str">
        <f t="shared" si="338"/>
        <v>高于同行100%</v>
      </c>
      <c r="AO1114" s="63">
        <f t="shared" si="339"/>
        <v>46104.3498032407</v>
      </c>
      <c r="AP1114" s="5" t="str">
        <f t="shared" si="340"/>
        <v/>
      </c>
      <c r="AQ1114" s="60">
        <v>45760.8062675926</v>
      </c>
    </row>
    <row r="1115" ht="17" spans="1:43">
      <c r="A1115" s="5">
        <f t="shared" si="341"/>
        <v>1112</v>
      </c>
      <c r="B1115" s="55" t="str">
        <f t="shared" si="333"/>
        <v>交易波动较大</v>
      </c>
      <c r="C1115" s="2" t="str">
        <f t="shared" si="334"/>
        <v/>
      </c>
      <c r="D1115" s="56" t="str">
        <f t="shared" si="335"/>
        <v>-</v>
      </c>
      <c r="E1115" s="84" t="s">
        <v>2955</v>
      </c>
      <c r="F1115" s="58">
        <v>45775.3954721065</v>
      </c>
      <c r="G1115" s="59" t="s">
        <v>38</v>
      </c>
      <c r="H1115" s="59" t="s">
        <v>39</v>
      </c>
      <c r="I1115" s="59" t="s">
        <v>40</v>
      </c>
      <c r="J1115" s="59" t="s">
        <v>280</v>
      </c>
      <c r="K1115" s="59" t="s">
        <v>2956</v>
      </c>
      <c r="L1115" s="59"/>
      <c r="M1115" s="60">
        <v>46104.3812037037</v>
      </c>
      <c r="N1115" s="60">
        <v>46103.8543129051</v>
      </c>
      <c r="O1115" s="60">
        <v>46103.8536729167</v>
      </c>
      <c r="P1115" s="60">
        <v>46101.7133487731</v>
      </c>
      <c r="Q1115" s="60">
        <v>46103.8543404861</v>
      </c>
      <c r="R1115" s="59">
        <v>4498.06</v>
      </c>
      <c r="S1115" s="59">
        <v>22090.38</v>
      </c>
      <c r="T1115" s="59">
        <v>67817.88</v>
      </c>
      <c r="U1115" s="59">
        <v>62746.83</v>
      </c>
      <c r="V1115" s="59">
        <v>65</v>
      </c>
      <c r="W1115" s="59">
        <v>265</v>
      </c>
      <c r="X1115" s="59">
        <v>807</v>
      </c>
      <c r="Y1115" s="59">
        <v>737</v>
      </c>
      <c r="Z1115" s="59">
        <v>119.0641935484</v>
      </c>
      <c r="AA1115" s="59">
        <v>0.0505801157</v>
      </c>
      <c r="AB1115" s="59">
        <v>-0.1487336776</v>
      </c>
      <c r="AC1115" s="59">
        <v>-0.3212685399</v>
      </c>
      <c r="AD1115" s="61">
        <f>IF(AND($G1115="正式版",$H1115="中西医诊所"),IFERROR(R1115/同类汇总数据!C$3,0),IF(AND($G1115="正式版",$H1115="中医诊所"),IFERROR(R1115/同类汇总数据!C$4,0),IF(AND($G1115="正式版",$H1115="口腔诊所"),IFERROR(R1115/同类汇总数据!C$5,0),IF(AND($G1115="检查版",$H1115="中西医诊所"),IFERROR(R1115/同类汇总数据!C$6,0),IF(AND($G1115="检查版",$H1115="中医诊所"),IFERROR(R1115/同类汇总数据!C$7,0),IF(AND($G1115="检查版",$H1115="口腔诊所"),IFERROR(R1115/同类汇总数据!C$8,0),IF(AND($G1115="互联网版",$H1115="中西医诊所"),IFERROR(R1115/同类汇总数据!C$9,0),IF(AND($G1115="互联网版",$H1115="中医诊所"),IFERROR(R1115/同类汇总数据!C$10,0),IF(AND($G1115="互联网版",$H1115="口腔诊所"),IFERROR(R1115/同类汇总数据!C$11,0))))))))))</f>
        <v>0.491497146809864</v>
      </c>
      <c r="AE1115" s="61">
        <f>IF(AND($G1115="正式版",$H1115="中西医诊所"),IFERROR(S1115/同类汇总数据!D$3,0),IF(AND($G1115="正式版",$H1115="中医诊所"),IFERROR(S1115/同类汇总数据!D$4,0),IF(AND($G1115="正式版",$H1115="口腔诊所"),IFERROR(S1115/同类汇总数据!D$5,0),IF(AND($G1115="检查版",$H1115="中西医诊所"),IFERROR(S1115/同类汇总数据!D$6,0),IF(AND($G1115="检查版",$H1115="中医诊所"),IFERROR(S1115/同类汇总数据!D$7,0),IF(AND($G1115="检查版",$H1115="口腔诊所"),IFERROR(S1115/同类汇总数据!D$8,0),IF(AND($G1115="互联网版",$H1115="中西医诊所"),IFERROR(S1115/同类汇总数据!D$9,0),IF(AND($G1115="互联网版",$H1115="中医诊所"),IFERROR(S1115/同类汇总数据!D$10,0),IF(AND($G1115="互联网版",$H1115="口腔诊所"),IFERROR(S1115/同类汇总数据!D$11,0))))))))))</f>
        <v>0.605486209059067</v>
      </c>
      <c r="AF1115" s="61">
        <f>IF(AND($G1115="正式版",$H1115="中西医诊所"),IFERROR(T1115/同类汇总数据!E$3,0),IF(AND($G1115="正式版",$H1115="中医诊所"),IFERROR(T1115/同类汇总数据!E$4,0),IF(AND($G1115="正式版",$H1115="口腔诊所"),IFERROR(T1115/同类汇总数据!E$5,0),IF(AND($G1115="检查版",$H1115="中西医诊所"),IFERROR(T1115/同类汇总数据!E$6,0),IF(AND($G1115="检查版",$H1115="中医诊所"),IFERROR(T1115/同类汇总数据!E$7,0),IF(AND($G1115="检查版",$H1115="口腔诊所"),IFERROR(T1115/同类汇总数据!E$8,0),IF(AND($G1115="互联网版",$H1115="中西医诊所"),IFERROR(T1115/同类汇总数据!E$9,0),IF(AND($G1115="互联网版",$H1115="中医诊所"),IFERROR(T1115/同类汇总数据!E$10,0),IF(AND($G1115="互联网版",$H1115="口腔诊所"),IFERROR(T1115/同类汇总数据!E$11,0))))))))))</f>
        <v>0.621519781388675</v>
      </c>
      <c r="AG1115" s="61">
        <f>IF(AND($G1115="正式版",$H1115="中西医诊所"),IFERROR(U1115/同类汇总数据!F$3,0),IF(AND($G1115="正式版",$H1115="中医诊所"),IFERROR(U1115/同类汇总数据!F$4,0),IF(AND($G1115="正式版",$H1115="口腔诊所"),IFERROR(U1115/同类汇总数据!F$5,0),IF(AND($G1115="检查版",$H1115="中西医诊所"),IFERROR(U1115/同类汇总数据!F$6,0),IF(AND($G1115="检查版",$H1115="中医诊所"),IFERROR(U1115/同类汇总数据!F$7,0),IF(AND($G1115="检查版",$H1115="口腔诊所"),IFERROR(U1115/同类汇总数据!F$8,0),IF(AND($G1115="互联网版",$H1115="中西医诊所"),IFERROR(U1115/同类汇总数据!F$9,0),IF(AND($G1115="互联网版",$H1115="中医诊所"),IFERROR(U1115/同类汇总数据!F$10,0),IF(AND($G1115="互联网版",$H1115="口腔诊所"),IFERROR(U1115/同类汇总数据!F$11,0))))))))))</f>
        <v>0.654136258296388</v>
      </c>
      <c r="AH1115" s="61">
        <f>IF(AND($G1115="正式版",$H1115="中西医诊所"),IFERROR(V1115/同类汇总数据!G$3,0),IF(AND($G1115="正式版",$H1115="中医诊所"),IFERROR(V1115/同类汇总数据!G$4,0),IF(AND($G1115="正式版",$H1115="口腔诊所"),IFERROR(V1115/同类汇总数据!G$5,0),IF(AND($G1115="检查版",$H1115="中西医诊所"),IFERROR(V1115/同类汇总数据!G$6,0),IF(AND($G1115="检查版",$H1115="中医诊所"),IFERROR(V1115/同类汇总数据!G$7,0),IF(AND($G1115="检查版",$H1115="口腔诊所"),IFERROR(V1115/同类汇总数据!G$8,0),IF(AND($G1115="互联网版",$H1115="中西医诊所"),IFERROR(V1115/同类汇总数据!G$9,0),IF(AND($G1115="互联网版",$H1115="中医诊所"),IFERROR(V1115/同类汇总数据!G$10,0),IF(AND($G1115="互联网版",$H1115="口腔诊所"),IFERROR(V1115/同类汇总数据!G$11,0))))))))))</f>
        <v>0.685646052630191</v>
      </c>
      <c r="AI1115" s="61">
        <f>IF(AND($G1115="正式版",$H1115="中西医诊所"),IFERROR(W1115/同类汇总数据!H$3,0),IF(AND($G1115="正式版",$H1115="中医诊所"),IFERROR(W1115/同类汇总数据!H$4,0),IF(AND($G1115="正式版",$H1115="口腔诊所"),IFERROR(W1115/同类汇总数据!H$5,0),IF(AND($G1115="检查版",$H1115="中西医诊所"),IFERROR(W1115/同类汇总数据!H$6,0),IF(AND($G1115="检查版",$H1115="中医诊所"),IFERROR(W1115/同类汇总数据!H$7,0),IF(AND($G1115="检查版",$H1115="口腔诊所"),IFERROR(W1115/同类汇总数据!H$8,0),IF(AND($G1115="互联网版",$H1115="中西医诊所"),IFERROR(W1115/同类汇总数据!H$9,0),IF(AND($G1115="互联网版",$H1115="中医诊所"),IFERROR(W1115/同类汇总数据!H$10,0),IF(AND($G1115="互联网版",$H1115="口腔诊所"),IFERROR(W1115/同类汇总数据!H$11,0))))))))))</f>
        <v>0.724775620407931</v>
      </c>
      <c r="AJ1115" s="61">
        <f>IF(AND($G1115="正式版",$H1115="中西医诊所"),IFERROR(X1115/同类汇总数据!I$3,0),IF(AND($G1115="正式版",$H1115="中医诊所"),IFERROR(X1115/同类汇总数据!I$4,0),IF(AND($G1115="正式版",$H1115="口腔诊所"),IFERROR(X1115/同类汇总数据!I$5,0),IF(AND($G1115="检查版",$H1115="中西医诊所"),IFERROR(X1115/同类汇总数据!I$6,0),IF(AND($G1115="检查版",$H1115="中医诊所"),IFERROR(X1115/同类汇总数据!I$7,0),IF(AND($G1115="检查版",$H1115="口腔诊所"),IFERROR(X1115/同类汇总数据!I$8,0),IF(AND($G1115="互联网版",$H1115="中西医诊所"),IFERROR(X1115/同类汇总数据!I$9,0),IF(AND($G1115="互联网版",$H1115="中医诊所"),IFERROR(X1115/同类汇总数据!I$10,0),IF(AND($G1115="互联网版",$H1115="口腔诊所"),IFERROR(X1115/同类汇总数据!I$11,0))))))))))</f>
        <v>0.713584698480401</v>
      </c>
      <c r="AK1115" s="61">
        <f>IF(AND($G1115="正式版",$H1115="中西医诊所"),IFERROR(Y1115/同类汇总数据!J$3,0),IF(AND($G1115="正式版",$H1115="中医诊所"),IFERROR(Y1115/同类汇总数据!J$4,0),IF(AND($G1115="正式版",$H1115="口腔诊所"),IFERROR(Y1115/同类汇总数据!J$5,0),IF(AND($G1115="检查版",$H1115="中西医诊所"),IFERROR(Y1115/同类汇总数据!J$6,0),IF(AND($G1115="检查版",$H1115="中医诊所"),IFERROR(Y1115/同类汇总数据!J$7,0),IF(AND($G1115="检查版",$H1115="口腔诊所"),IFERROR(Y1115/同类汇总数据!J$8,0),IF(AND($G1115="互联网版",$H1115="中西医诊所"),IFERROR(Y1115/同类汇总数据!J$9,0),IF(AND($G1115="互联网版",$H1115="中医诊所"),IFERROR(Y1115/同类汇总数据!J$10,0),IF(AND($G1115="互联网版",$H1115="口腔诊所"),IFERROR(Y1115/同类汇总数据!J$11,0))))))))))</f>
        <v>0.736423822001666</v>
      </c>
      <c r="AL1115" s="62" t="str">
        <f ca="1" t="shared" si="336"/>
        <v>-</v>
      </c>
      <c r="AM1115" s="62" t="str">
        <f t="shared" si="337"/>
        <v/>
      </c>
      <c r="AN1115" s="5" t="str">
        <f t="shared" si="338"/>
        <v/>
      </c>
      <c r="AO1115" s="63">
        <f t="shared" si="339"/>
        <v>46104.3812037037</v>
      </c>
      <c r="AP1115" s="5" t="str">
        <f t="shared" si="340"/>
        <v/>
      </c>
      <c r="AQ1115" s="60">
        <v>45761.7872411574</v>
      </c>
    </row>
    <row r="1116" ht="17" spans="1:43">
      <c r="A1116" s="5">
        <f t="shared" si="341"/>
        <v>1113</v>
      </c>
      <c r="B1116" s="55" t="str">
        <f t="shared" si="333"/>
        <v>连续三月交易上升</v>
      </c>
      <c r="C1116" s="2" t="str">
        <f t="shared" si="334"/>
        <v/>
      </c>
      <c r="D1116" s="56" t="str">
        <f t="shared" si="335"/>
        <v>-</v>
      </c>
      <c r="E1116" s="84" t="s">
        <v>2957</v>
      </c>
      <c r="F1116" s="58">
        <v>45775.539808125</v>
      </c>
      <c r="G1116" s="59" t="s">
        <v>38</v>
      </c>
      <c r="H1116" s="59" t="s">
        <v>66</v>
      </c>
      <c r="I1116" s="59" t="s">
        <v>40</v>
      </c>
      <c r="J1116" s="59" t="s">
        <v>916</v>
      </c>
      <c r="K1116" s="59" t="s">
        <v>2958</v>
      </c>
      <c r="L1116" s="59" t="s">
        <v>1326</v>
      </c>
      <c r="M1116" s="60">
        <v>46104.3621643518</v>
      </c>
      <c r="N1116" s="60">
        <v>46103.6970843056</v>
      </c>
      <c r="O1116" s="60">
        <v>46103.696644919</v>
      </c>
      <c r="P1116" s="60"/>
      <c r="Q1116" s="60">
        <v>46103.6970978588</v>
      </c>
      <c r="R1116" s="59">
        <v>4156.9</v>
      </c>
      <c r="S1116" s="59">
        <v>14614.6</v>
      </c>
      <c r="T1116" s="59">
        <v>34025.3</v>
      </c>
      <c r="U1116" s="59">
        <v>30372.7</v>
      </c>
      <c r="V1116" s="59">
        <v>17</v>
      </c>
      <c r="W1116" s="59">
        <v>60</v>
      </c>
      <c r="X1116" s="59">
        <v>152</v>
      </c>
      <c r="Y1116" s="59">
        <v>134</v>
      </c>
      <c r="Z1116" s="59">
        <v>756.5525</v>
      </c>
      <c r="AA1116" s="59">
        <v>0.5243548824</v>
      </c>
      <c r="AB1116" s="59">
        <v>-0.0240143333</v>
      </c>
      <c r="AC1116" s="59">
        <v>-0.3703739312</v>
      </c>
      <c r="AD1116" s="61">
        <f>IF(AND($G1116="正式版",$H1116="中西医诊所"),IFERROR(R1116/同类汇总数据!C$3,0),IF(AND($G1116="正式版",$H1116="中医诊所"),IFERROR(R1116/同类汇总数据!C$4,0),IF(AND($G1116="正式版",$H1116="口腔诊所"),IFERROR(R1116/同类汇总数据!C$5,0),IF(AND($G1116="检查版",$H1116="中西医诊所"),IFERROR(R1116/同类汇总数据!C$6,0),IF(AND($G1116="检查版",$H1116="中医诊所"),IFERROR(R1116/同类汇总数据!C$7,0),IF(AND($G1116="检查版",$H1116="口腔诊所"),IFERROR(R1116/同类汇总数据!C$8,0),IF(AND($G1116="互联网版",$H1116="中西医诊所"),IFERROR(R1116/同类汇总数据!C$9,0),IF(AND($G1116="互联网版",$H1116="中医诊所"),IFERROR(R1116/同类汇总数据!C$10,0),IF(AND($G1116="互联网版",$H1116="口腔诊所"),IFERROR(R1116/同类汇总数据!C$11,0))))))))))</f>
        <v>0.598372582245126</v>
      </c>
      <c r="AE1116" s="61">
        <f>IF(AND($G1116="正式版",$H1116="中西医诊所"),IFERROR(S1116/同类汇总数据!D$3,0),IF(AND($G1116="正式版",$H1116="中医诊所"),IFERROR(S1116/同类汇总数据!D$4,0),IF(AND($G1116="正式版",$H1116="口腔诊所"),IFERROR(S1116/同类汇总数据!D$5,0),IF(AND($G1116="检查版",$H1116="中西医诊所"),IFERROR(S1116/同类汇总数据!D$6,0),IF(AND($G1116="检查版",$H1116="中医诊所"),IFERROR(S1116/同类汇总数据!D$7,0),IF(AND($G1116="检查版",$H1116="口腔诊所"),IFERROR(S1116/同类汇总数据!D$8,0),IF(AND($G1116="互联网版",$H1116="中西医诊所"),IFERROR(S1116/同类汇总数据!D$9,0),IF(AND($G1116="互联网版",$H1116="中医诊所"),IFERROR(S1116/同类汇总数据!D$10,0),IF(AND($G1116="互联网版",$H1116="口腔诊所"),IFERROR(S1116/同类汇总数据!D$11,0))))))))))</f>
        <v>0.542199982939037</v>
      </c>
      <c r="AF1116" s="61">
        <f>IF(AND($G1116="正式版",$H1116="中西医诊所"),IFERROR(T1116/同类汇总数据!E$3,0),IF(AND($G1116="正式版",$H1116="中医诊所"),IFERROR(T1116/同类汇总数据!E$4,0),IF(AND($G1116="正式版",$H1116="口腔诊所"),IFERROR(T1116/同类汇总数据!E$5,0),IF(AND($G1116="检查版",$H1116="中西医诊所"),IFERROR(T1116/同类汇总数据!E$6,0),IF(AND($G1116="检查版",$H1116="中医诊所"),IFERROR(T1116/同类汇总数据!E$7,0),IF(AND($G1116="检查版",$H1116="口腔诊所"),IFERROR(T1116/同类汇总数据!E$8,0),IF(AND($G1116="互联网版",$H1116="中西医诊所"),IFERROR(T1116/同类汇总数据!E$9,0),IF(AND($G1116="互联网版",$H1116="中医诊所"),IFERROR(T1116/同类汇总数据!E$10,0),IF(AND($G1116="互联网版",$H1116="口腔诊所"),IFERROR(T1116/同类汇总数据!E$11,0))))))))))</f>
        <v>0.437204447841896</v>
      </c>
      <c r="AG1116" s="61">
        <f>IF(AND($G1116="正式版",$H1116="中西医诊所"),IFERROR(U1116/同类汇总数据!F$3,0),IF(AND($G1116="正式版",$H1116="中医诊所"),IFERROR(U1116/同类汇总数据!F$4,0),IF(AND($G1116="正式版",$H1116="口腔诊所"),IFERROR(U1116/同类汇总数据!F$5,0),IF(AND($G1116="检查版",$H1116="中西医诊所"),IFERROR(U1116/同类汇总数据!F$6,0),IF(AND($G1116="检查版",$H1116="中医诊所"),IFERROR(U1116/同类汇总数据!F$7,0),IF(AND($G1116="检查版",$H1116="口腔诊所"),IFERROR(U1116/同类汇总数据!F$8,0),IF(AND($G1116="互联网版",$H1116="中西医诊所"),IFERROR(U1116/同类汇总数据!F$9,0),IF(AND($G1116="互联网版",$H1116="中医诊所"),IFERROR(U1116/同类汇总数据!F$10,0),IF(AND($G1116="互联网版",$H1116="口腔诊所"),IFERROR(U1116/同类汇总数据!F$11,0))))))))))</f>
        <v>0.454769502580709</v>
      </c>
      <c r="AH1116" s="61">
        <f>IF(AND($G1116="正式版",$H1116="中西医诊所"),IFERROR(V1116/同类汇总数据!G$3,0),IF(AND($G1116="正式版",$H1116="中医诊所"),IFERROR(V1116/同类汇总数据!G$4,0),IF(AND($G1116="正式版",$H1116="口腔诊所"),IFERROR(V1116/同类汇总数据!G$5,0),IF(AND($G1116="检查版",$H1116="中西医诊所"),IFERROR(V1116/同类汇总数据!G$6,0),IF(AND($G1116="检查版",$H1116="中医诊所"),IFERROR(V1116/同类汇总数据!G$7,0),IF(AND($G1116="检查版",$H1116="口腔诊所"),IFERROR(V1116/同类汇总数据!G$8,0),IF(AND($G1116="互联网版",$H1116="中西医诊所"),IFERROR(V1116/同类汇总数据!G$9,0),IF(AND($G1116="互联网版",$H1116="中医诊所"),IFERROR(V1116/同类汇总数据!G$10,0),IF(AND($G1116="互联网版",$H1116="口腔诊所"),IFERROR(V1116/同类汇总数据!G$11,0))))))))))</f>
        <v>0.384018505174085</v>
      </c>
      <c r="AI1116" s="61">
        <f>IF(AND($G1116="正式版",$H1116="中西医诊所"),IFERROR(W1116/同类汇总数据!H$3,0),IF(AND($G1116="正式版",$H1116="中医诊所"),IFERROR(W1116/同类汇总数据!H$4,0),IF(AND($G1116="正式版",$H1116="口腔诊所"),IFERROR(W1116/同类汇总数据!H$5,0),IF(AND($G1116="检查版",$H1116="中西医诊所"),IFERROR(W1116/同类汇总数据!H$6,0),IF(AND($G1116="检查版",$H1116="中医诊所"),IFERROR(W1116/同类汇总数据!H$7,0),IF(AND($G1116="检查版",$H1116="口腔诊所"),IFERROR(W1116/同类汇总数据!H$8,0),IF(AND($G1116="互联网版",$H1116="中西医诊所"),IFERROR(W1116/同类汇总数据!H$9,0),IF(AND($G1116="互联网版",$H1116="中医诊所"),IFERROR(W1116/同类汇总数据!H$10,0),IF(AND($G1116="互联网版",$H1116="口腔诊所"),IFERROR(W1116/同类汇总数据!H$11,0))))))))))</f>
        <v>0.340981355707772</v>
      </c>
      <c r="AJ1116" s="61">
        <f>IF(AND($G1116="正式版",$H1116="中西医诊所"),IFERROR(X1116/同类汇总数据!I$3,0),IF(AND($G1116="正式版",$H1116="中医诊所"),IFERROR(X1116/同类汇总数据!I$4,0),IF(AND($G1116="正式版",$H1116="口腔诊所"),IFERROR(X1116/同类汇总数据!I$5,0),IF(AND($G1116="检查版",$H1116="中西医诊所"),IFERROR(X1116/同类汇总数据!I$6,0),IF(AND($G1116="检查版",$H1116="中医诊所"),IFERROR(X1116/同类汇总数据!I$7,0),IF(AND($G1116="检查版",$H1116="口腔诊所"),IFERROR(X1116/同类汇总数据!I$8,0),IF(AND($G1116="互联网版",$H1116="中西医诊所"),IFERROR(X1116/同类汇总数据!I$9,0),IF(AND($G1116="互联网版",$H1116="中医诊所"),IFERROR(X1116/同类汇总数据!I$10,0),IF(AND($G1116="互联网版",$H1116="口腔诊所"),IFERROR(X1116/同类汇总数据!I$11,0))))))))))</f>
        <v>0.294407611211507</v>
      </c>
      <c r="AK1116" s="61">
        <f>IF(AND($G1116="正式版",$H1116="中西医诊所"),IFERROR(Y1116/同类汇总数据!J$3,0),IF(AND($G1116="正式版",$H1116="中医诊所"),IFERROR(Y1116/同类汇总数据!J$4,0),IF(AND($G1116="正式版",$H1116="口腔诊所"),IFERROR(Y1116/同类汇总数据!J$5,0),IF(AND($G1116="检查版",$H1116="中西医诊所"),IFERROR(Y1116/同类汇总数据!J$6,0),IF(AND($G1116="检查版",$H1116="中医诊所"),IFERROR(Y1116/同类汇总数据!J$7,0),IF(AND($G1116="检查版",$H1116="口腔诊所"),IFERROR(Y1116/同类汇总数据!J$8,0),IF(AND($G1116="互联网版",$H1116="中西医诊所"),IFERROR(Y1116/同类汇总数据!J$9,0),IF(AND($G1116="互联网版",$H1116="中医诊所"),IFERROR(Y1116/同类汇总数据!J$10,0),IF(AND($G1116="互联网版",$H1116="口腔诊所"),IFERROR(Y1116/同类汇总数据!J$11,0))))))))))</f>
        <v>0.294013619412973</v>
      </c>
      <c r="AL1116" s="62" t="str">
        <f ca="1" t="shared" si="336"/>
        <v>-</v>
      </c>
      <c r="AM1116" s="62" t="str">
        <f t="shared" si="337"/>
        <v/>
      </c>
      <c r="AN1116" s="5" t="str">
        <f t="shared" si="338"/>
        <v>低于同行50%</v>
      </c>
      <c r="AO1116" s="63">
        <f t="shared" si="339"/>
        <v>46104.3621643518</v>
      </c>
      <c r="AP1116" s="5" t="str">
        <f t="shared" si="340"/>
        <v/>
      </c>
      <c r="AQ1116" s="60">
        <v>45762.848597419</v>
      </c>
    </row>
    <row r="1117" ht="17" spans="1:43">
      <c r="A1117" s="5">
        <f t="shared" si="341"/>
        <v>1114</v>
      </c>
      <c r="B1117" s="55" t="str">
        <f t="shared" si="333"/>
        <v>连续三月交易上升</v>
      </c>
      <c r="C1117" s="2" t="str">
        <f t="shared" si="334"/>
        <v/>
      </c>
      <c r="D1117" s="56" t="str">
        <f t="shared" si="335"/>
        <v>-</v>
      </c>
      <c r="E1117" s="84" t="s">
        <v>2959</v>
      </c>
      <c r="F1117" s="58">
        <v>45775.6487567477</v>
      </c>
      <c r="G1117" s="59" t="s">
        <v>38</v>
      </c>
      <c r="H1117" s="59" t="s">
        <v>39</v>
      </c>
      <c r="I1117" s="59" t="s">
        <v>40</v>
      </c>
      <c r="J1117" s="59" t="s">
        <v>45</v>
      </c>
      <c r="K1117" s="59" t="s">
        <v>2960</v>
      </c>
      <c r="L1117" s="59"/>
      <c r="M1117" s="60">
        <v>46091.3789351852</v>
      </c>
      <c r="N1117" s="60">
        <v>46103.7757396759</v>
      </c>
      <c r="O1117" s="60">
        <v>46103.7755721759</v>
      </c>
      <c r="P1117" s="60">
        <v>45902.4451414699</v>
      </c>
      <c r="Q1117" s="60">
        <v>45860.6134098032</v>
      </c>
      <c r="R1117" s="59">
        <v>11240</v>
      </c>
      <c r="S1117" s="59">
        <v>33365</v>
      </c>
      <c r="T1117" s="59">
        <v>76900.52</v>
      </c>
      <c r="U1117" s="59">
        <v>69626</v>
      </c>
      <c r="V1117" s="59">
        <v>156</v>
      </c>
      <c r="W1117" s="59">
        <v>492</v>
      </c>
      <c r="X1117" s="59">
        <v>1346</v>
      </c>
      <c r="Y1117" s="59">
        <v>1191</v>
      </c>
      <c r="Z1117" s="59">
        <v>319.3853211009</v>
      </c>
      <c r="AA1117" s="59">
        <v>0.795554838</v>
      </c>
      <c r="AB1117" s="59">
        <v>-0.2553355198</v>
      </c>
      <c r="AC1117" s="59">
        <v>-0.2064550782</v>
      </c>
      <c r="AD1117" s="61">
        <f>IF(AND($G1117="正式版",$H1117="中西医诊所"),IFERROR(R1117/同类汇总数据!C$3,0),IF(AND($G1117="正式版",$H1117="中医诊所"),IFERROR(R1117/同类汇总数据!C$4,0),IF(AND($G1117="正式版",$H1117="口腔诊所"),IFERROR(R1117/同类汇总数据!C$5,0),IF(AND($G1117="检查版",$H1117="中西医诊所"),IFERROR(R1117/同类汇总数据!C$6,0),IF(AND($G1117="检查版",$H1117="中医诊所"),IFERROR(R1117/同类汇总数据!C$7,0),IF(AND($G1117="检查版",$H1117="口腔诊所"),IFERROR(R1117/同类汇总数据!C$8,0),IF(AND($G1117="互联网版",$H1117="中西医诊所"),IFERROR(R1117/同类汇总数据!C$9,0),IF(AND($G1117="互联网版",$H1117="中医诊所"),IFERROR(R1117/同类汇总数据!C$10,0),IF(AND($G1117="互联网版",$H1117="口腔诊所"),IFERROR(R1117/同类汇总数据!C$11,0))))))))))</f>
        <v>1.22818013324475</v>
      </c>
      <c r="AE1117" s="61">
        <f>IF(AND($G1117="正式版",$H1117="中西医诊所"),IFERROR(S1117/同类汇总数据!D$3,0),IF(AND($G1117="正式版",$H1117="中医诊所"),IFERROR(S1117/同类汇总数据!D$4,0),IF(AND($G1117="正式版",$H1117="口腔诊所"),IFERROR(S1117/同类汇总数据!D$5,0),IF(AND($G1117="检查版",$H1117="中西医诊所"),IFERROR(S1117/同类汇总数据!D$6,0),IF(AND($G1117="检查版",$H1117="中医诊所"),IFERROR(S1117/同类汇总数据!D$7,0),IF(AND($G1117="检查版",$H1117="口腔诊所"),IFERROR(S1117/同类汇总数据!D$8,0),IF(AND($G1117="互联网版",$H1117="中西医诊所"),IFERROR(S1117/同类汇总数据!D$9,0),IF(AND($G1117="互联网版",$H1117="中医诊所"),IFERROR(S1117/同类汇总数据!D$10,0),IF(AND($G1117="互联网版",$H1117="口腔诊所"),IFERROR(S1117/同类汇总数据!D$11,0))))))))))</f>
        <v>0.914517874534334</v>
      </c>
      <c r="AF1117" s="61">
        <f>IF(AND($G1117="正式版",$H1117="中西医诊所"),IFERROR(T1117/同类汇总数据!E$3,0),IF(AND($G1117="正式版",$H1117="中医诊所"),IFERROR(T1117/同类汇总数据!E$4,0),IF(AND($G1117="正式版",$H1117="口腔诊所"),IFERROR(T1117/同类汇总数据!E$5,0),IF(AND($G1117="检查版",$H1117="中西医诊所"),IFERROR(T1117/同类汇总数据!E$6,0),IF(AND($G1117="检查版",$H1117="中医诊所"),IFERROR(T1117/同类汇总数据!E$7,0),IF(AND($G1117="检查版",$H1117="口腔诊所"),IFERROR(T1117/同类汇总数据!E$8,0),IF(AND($G1117="互联网版",$H1117="中西医诊所"),IFERROR(T1117/同类汇总数据!E$9,0),IF(AND($G1117="互联网版",$H1117="中医诊所"),IFERROR(T1117/同类汇总数据!E$10,0),IF(AND($G1117="互联网版",$H1117="口腔诊所"),IFERROR(T1117/同类汇总数据!E$11,0))))))))))</f>
        <v>0.704758013359831</v>
      </c>
      <c r="AG1117" s="61">
        <f>IF(AND($G1117="正式版",$H1117="中西医诊所"),IFERROR(U1117/同类汇总数据!F$3,0),IF(AND($G1117="正式版",$H1117="中医诊所"),IFERROR(U1117/同类汇总数据!F$4,0),IF(AND($G1117="正式版",$H1117="口腔诊所"),IFERROR(U1117/同类汇总数据!F$5,0),IF(AND($G1117="检查版",$H1117="中西医诊所"),IFERROR(U1117/同类汇总数据!F$6,0),IF(AND($G1117="检查版",$H1117="中医诊所"),IFERROR(U1117/同类汇总数据!F$7,0),IF(AND($G1117="检查版",$H1117="口腔诊所"),IFERROR(U1117/同类汇总数据!F$8,0),IF(AND($G1117="互联网版",$H1117="中西医诊所"),IFERROR(U1117/同类汇总数据!F$9,0),IF(AND($G1117="互联网版",$H1117="中医诊所"),IFERROR(U1117/同类汇总数据!F$10,0),IF(AND($G1117="互联网版",$H1117="口腔诊所"),IFERROR(U1117/同类汇总数据!F$11,0))))))))))</f>
        <v>0.725851666453019</v>
      </c>
      <c r="AH1117" s="61">
        <f>IF(AND($G1117="正式版",$H1117="中西医诊所"),IFERROR(V1117/同类汇总数据!G$3,0),IF(AND($G1117="正式版",$H1117="中医诊所"),IFERROR(V1117/同类汇总数据!G$4,0),IF(AND($G1117="正式版",$H1117="口腔诊所"),IFERROR(V1117/同类汇总数据!G$5,0),IF(AND($G1117="检查版",$H1117="中西医诊所"),IFERROR(V1117/同类汇总数据!G$6,0),IF(AND($G1117="检查版",$H1117="中医诊所"),IFERROR(V1117/同类汇总数据!G$7,0),IF(AND($G1117="检查版",$H1117="口腔诊所"),IFERROR(V1117/同类汇总数据!G$8,0),IF(AND($G1117="互联网版",$H1117="中西医诊所"),IFERROR(V1117/同类汇总数据!G$9,0),IF(AND($G1117="互联网版",$H1117="中医诊所"),IFERROR(V1117/同类汇总数据!G$10,0),IF(AND($G1117="互联网版",$H1117="口腔诊所"),IFERROR(V1117/同类汇总数据!G$11,0))))))))))</f>
        <v>1.64555052631246</v>
      </c>
      <c r="AI1117" s="61">
        <f>IF(AND($G1117="正式版",$H1117="中西医诊所"),IFERROR(W1117/同类汇总数据!H$3,0),IF(AND($G1117="正式版",$H1117="中医诊所"),IFERROR(W1117/同类汇总数据!H$4,0),IF(AND($G1117="正式版",$H1117="口腔诊所"),IFERROR(W1117/同类汇总数据!H$5,0),IF(AND($G1117="检查版",$H1117="中西医诊所"),IFERROR(W1117/同类汇总数据!H$6,0),IF(AND($G1117="检查版",$H1117="中医诊所"),IFERROR(W1117/同类汇总数据!H$7,0),IF(AND($G1117="检查版",$H1117="口腔诊所"),IFERROR(W1117/同类汇总数据!H$8,0),IF(AND($G1117="互联网版",$H1117="中西医诊所"),IFERROR(W1117/同类汇总数据!H$9,0),IF(AND($G1117="互联网版",$H1117="中医诊所"),IFERROR(W1117/同类汇总数据!H$10,0),IF(AND($G1117="互联网版",$H1117="口腔诊所"),IFERROR(W1117/同类汇总数据!H$11,0))))))))))</f>
        <v>1.34562115185171</v>
      </c>
      <c r="AJ1117" s="61">
        <f>IF(AND($G1117="正式版",$H1117="中西医诊所"),IFERROR(X1117/同类汇总数据!I$3,0),IF(AND($G1117="正式版",$H1117="中医诊所"),IFERROR(X1117/同类汇总数据!I$4,0),IF(AND($G1117="正式版",$H1117="口腔诊所"),IFERROR(X1117/同类汇总数据!I$5,0),IF(AND($G1117="检查版",$H1117="中西医诊所"),IFERROR(X1117/同类汇总数据!I$6,0),IF(AND($G1117="检查版",$H1117="中医诊所"),IFERROR(X1117/同类汇总数据!I$7,0),IF(AND($G1117="检查版",$H1117="口腔诊所"),IFERROR(X1117/同类汇总数据!I$8,0),IF(AND($G1117="互联网版",$H1117="中西医诊所"),IFERROR(X1117/同类汇总数据!I$9,0),IF(AND($G1117="互联网版",$H1117="中医诊所"),IFERROR(X1117/同类汇总数据!I$10,0),IF(AND($G1117="互联网版",$H1117="口腔诊所"),IFERROR(X1117/同类汇总数据!I$11,0))))))))))</f>
        <v>1.19019207454104</v>
      </c>
      <c r="AK1117" s="61">
        <f>IF(AND($G1117="正式版",$H1117="中西医诊所"),IFERROR(Y1117/同类汇总数据!J$3,0),IF(AND($G1117="正式版",$H1117="中医诊所"),IFERROR(Y1117/同类汇总数据!J$4,0),IF(AND($G1117="正式版",$H1117="口腔诊所"),IFERROR(Y1117/同类汇总数据!J$5,0),IF(AND($G1117="检查版",$H1117="中西医诊所"),IFERROR(Y1117/同类汇总数据!J$6,0),IF(AND($G1117="检查版",$H1117="中医诊所"),IFERROR(Y1117/同类汇总数据!J$7,0),IF(AND($G1117="检查版",$H1117="口腔诊所"),IFERROR(Y1117/同类汇总数据!J$8,0),IF(AND($G1117="互联网版",$H1117="中西医诊所"),IFERROR(Y1117/同类汇总数据!J$9,0),IF(AND($G1117="互联网版",$H1117="中医诊所"),IFERROR(Y1117/同类汇总数据!J$10,0),IF(AND($G1117="互联网版",$H1117="口腔诊所"),IFERROR(Y1117/同类汇总数据!J$11,0))))))))))</f>
        <v>1.19006889010039</v>
      </c>
      <c r="AL1117" s="62" t="str">
        <f ca="1" t="shared" si="336"/>
        <v>-</v>
      </c>
      <c r="AM1117" s="62" t="str">
        <f t="shared" si="337"/>
        <v/>
      </c>
      <c r="AN1117" s="5" t="str">
        <f t="shared" si="338"/>
        <v>高于同行20%</v>
      </c>
      <c r="AO1117" s="63">
        <f t="shared" si="339"/>
        <v>46103.7757396759</v>
      </c>
      <c r="AP1117" s="5" t="str">
        <f t="shared" si="340"/>
        <v/>
      </c>
      <c r="AQ1117" s="60">
        <v>45762.850419456</v>
      </c>
    </row>
    <row r="1118" ht="17" spans="1:43">
      <c r="A1118" s="5">
        <f t="shared" si="341"/>
        <v>1115</v>
      </c>
      <c r="B1118" s="55" t="str">
        <f t="shared" si="333"/>
        <v>无交易</v>
      </c>
      <c r="C1118" s="2" t="str">
        <f t="shared" si="334"/>
        <v/>
      </c>
      <c r="D1118" s="56" t="str">
        <f t="shared" si="335"/>
        <v>流失</v>
      </c>
      <c r="E1118" s="84" t="s">
        <v>2961</v>
      </c>
      <c r="F1118" s="58">
        <v>45776.7622186806</v>
      </c>
      <c r="G1118" s="59" t="s">
        <v>38</v>
      </c>
      <c r="H1118" s="59" t="s">
        <v>63</v>
      </c>
      <c r="I1118" s="59" t="s">
        <v>40</v>
      </c>
      <c r="J1118" s="59" t="s">
        <v>520</v>
      </c>
      <c r="K1118" s="59" t="s">
        <v>2962</v>
      </c>
      <c r="L1118" s="59" t="s">
        <v>2963</v>
      </c>
      <c r="M1118" s="60">
        <v>45991.5131828704</v>
      </c>
      <c r="N1118" s="60">
        <v>45777.5814684491</v>
      </c>
      <c r="O1118" s="60">
        <v>45777.5809396296</v>
      </c>
      <c r="P1118" s="60"/>
      <c r="Q1118" s="60">
        <v>45777.5763361458</v>
      </c>
      <c r="R1118" s="59"/>
      <c r="S1118" s="59"/>
      <c r="T1118" s="59"/>
      <c r="U1118" s="59"/>
      <c r="V1118" s="59"/>
      <c r="W1118" s="59"/>
      <c r="X1118" s="59"/>
      <c r="Y1118" s="59"/>
      <c r="Z1118" s="59"/>
      <c r="AA1118" s="59"/>
      <c r="AB1118" s="59"/>
      <c r="AC1118" s="59"/>
      <c r="AD1118" s="61">
        <f>IF(AND($G1118="正式版",$H1118="中西医诊所"),IFERROR(R1118/同类汇总数据!C$3,0),IF(AND($G1118="正式版",$H1118="中医诊所"),IFERROR(R1118/同类汇总数据!C$4,0),IF(AND($G1118="正式版",$H1118="口腔诊所"),IFERROR(R1118/同类汇总数据!C$5,0),IF(AND($G1118="检查版",$H1118="中西医诊所"),IFERROR(R1118/同类汇总数据!C$6,0),IF(AND($G1118="检查版",$H1118="中医诊所"),IFERROR(R1118/同类汇总数据!C$7,0),IF(AND($G1118="检查版",$H1118="口腔诊所"),IFERROR(R1118/同类汇总数据!C$8,0),IF(AND($G1118="互联网版",$H1118="中西医诊所"),IFERROR(R1118/同类汇总数据!C$9,0),IF(AND($G1118="互联网版",$H1118="中医诊所"),IFERROR(R1118/同类汇总数据!C$10,0),IF(AND($G1118="互联网版",$H1118="口腔诊所"),IFERROR(R1118/同类汇总数据!C$11,0))))))))))</f>
        <v>0</v>
      </c>
      <c r="AE1118" s="61">
        <f>IF(AND($G1118="正式版",$H1118="中西医诊所"),IFERROR(S1118/同类汇总数据!D$3,0),IF(AND($G1118="正式版",$H1118="中医诊所"),IFERROR(S1118/同类汇总数据!D$4,0),IF(AND($G1118="正式版",$H1118="口腔诊所"),IFERROR(S1118/同类汇总数据!D$5,0),IF(AND($G1118="检查版",$H1118="中西医诊所"),IFERROR(S1118/同类汇总数据!D$6,0),IF(AND($G1118="检查版",$H1118="中医诊所"),IFERROR(S1118/同类汇总数据!D$7,0),IF(AND($G1118="检查版",$H1118="口腔诊所"),IFERROR(S1118/同类汇总数据!D$8,0),IF(AND($G1118="互联网版",$H1118="中西医诊所"),IFERROR(S1118/同类汇总数据!D$9,0),IF(AND($G1118="互联网版",$H1118="中医诊所"),IFERROR(S1118/同类汇总数据!D$10,0),IF(AND($G1118="互联网版",$H1118="口腔诊所"),IFERROR(S1118/同类汇总数据!D$11,0))))))))))</f>
        <v>0</v>
      </c>
      <c r="AF1118" s="61">
        <f>IF(AND($G1118="正式版",$H1118="中西医诊所"),IFERROR(T1118/同类汇总数据!E$3,0),IF(AND($G1118="正式版",$H1118="中医诊所"),IFERROR(T1118/同类汇总数据!E$4,0),IF(AND($G1118="正式版",$H1118="口腔诊所"),IFERROR(T1118/同类汇总数据!E$5,0),IF(AND($G1118="检查版",$H1118="中西医诊所"),IFERROR(T1118/同类汇总数据!E$6,0),IF(AND($G1118="检查版",$H1118="中医诊所"),IFERROR(T1118/同类汇总数据!E$7,0),IF(AND($G1118="检查版",$H1118="口腔诊所"),IFERROR(T1118/同类汇总数据!E$8,0),IF(AND($G1118="互联网版",$H1118="中西医诊所"),IFERROR(T1118/同类汇总数据!E$9,0),IF(AND($G1118="互联网版",$H1118="中医诊所"),IFERROR(T1118/同类汇总数据!E$10,0),IF(AND($G1118="互联网版",$H1118="口腔诊所"),IFERROR(T1118/同类汇总数据!E$11,0))))))))))</f>
        <v>0</v>
      </c>
      <c r="AG1118" s="61">
        <f>IF(AND($G1118="正式版",$H1118="中西医诊所"),IFERROR(U1118/同类汇总数据!F$3,0),IF(AND($G1118="正式版",$H1118="中医诊所"),IFERROR(U1118/同类汇总数据!F$4,0),IF(AND($G1118="正式版",$H1118="口腔诊所"),IFERROR(U1118/同类汇总数据!F$5,0),IF(AND($G1118="检查版",$H1118="中西医诊所"),IFERROR(U1118/同类汇总数据!F$6,0),IF(AND($G1118="检查版",$H1118="中医诊所"),IFERROR(U1118/同类汇总数据!F$7,0),IF(AND($G1118="检查版",$H1118="口腔诊所"),IFERROR(U1118/同类汇总数据!F$8,0),IF(AND($G1118="互联网版",$H1118="中西医诊所"),IFERROR(U1118/同类汇总数据!F$9,0),IF(AND($G1118="互联网版",$H1118="中医诊所"),IFERROR(U1118/同类汇总数据!F$10,0),IF(AND($G1118="互联网版",$H1118="口腔诊所"),IFERROR(U1118/同类汇总数据!F$11,0))))))))))</f>
        <v>0</v>
      </c>
      <c r="AH1118" s="61">
        <f>IF(AND($G1118="正式版",$H1118="中西医诊所"),IFERROR(V1118/同类汇总数据!G$3,0),IF(AND($G1118="正式版",$H1118="中医诊所"),IFERROR(V1118/同类汇总数据!G$4,0),IF(AND($G1118="正式版",$H1118="口腔诊所"),IFERROR(V1118/同类汇总数据!G$5,0),IF(AND($G1118="检查版",$H1118="中西医诊所"),IFERROR(V1118/同类汇总数据!G$6,0),IF(AND($G1118="检查版",$H1118="中医诊所"),IFERROR(V1118/同类汇总数据!G$7,0),IF(AND($G1118="检查版",$H1118="口腔诊所"),IFERROR(V1118/同类汇总数据!G$8,0),IF(AND($G1118="互联网版",$H1118="中西医诊所"),IFERROR(V1118/同类汇总数据!G$9,0),IF(AND($G1118="互联网版",$H1118="中医诊所"),IFERROR(V1118/同类汇总数据!G$10,0),IF(AND($G1118="互联网版",$H1118="口腔诊所"),IFERROR(V1118/同类汇总数据!G$11,0))))))))))</f>
        <v>0</v>
      </c>
      <c r="AI1118" s="61">
        <f>IF(AND($G1118="正式版",$H1118="中西医诊所"),IFERROR(W1118/同类汇总数据!H$3,0),IF(AND($G1118="正式版",$H1118="中医诊所"),IFERROR(W1118/同类汇总数据!H$4,0),IF(AND($G1118="正式版",$H1118="口腔诊所"),IFERROR(W1118/同类汇总数据!H$5,0),IF(AND($G1118="检查版",$H1118="中西医诊所"),IFERROR(W1118/同类汇总数据!H$6,0),IF(AND($G1118="检查版",$H1118="中医诊所"),IFERROR(W1118/同类汇总数据!H$7,0),IF(AND($G1118="检查版",$H1118="口腔诊所"),IFERROR(W1118/同类汇总数据!H$8,0),IF(AND($G1118="互联网版",$H1118="中西医诊所"),IFERROR(W1118/同类汇总数据!H$9,0),IF(AND($G1118="互联网版",$H1118="中医诊所"),IFERROR(W1118/同类汇总数据!H$10,0),IF(AND($G1118="互联网版",$H1118="口腔诊所"),IFERROR(W1118/同类汇总数据!H$11,0))))))))))</f>
        <v>0</v>
      </c>
      <c r="AJ1118" s="61">
        <f>IF(AND($G1118="正式版",$H1118="中西医诊所"),IFERROR(X1118/同类汇总数据!I$3,0),IF(AND($G1118="正式版",$H1118="中医诊所"),IFERROR(X1118/同类汇总数据!I$4,0),IF(AND($G1118="正式版",$H1118="口腔诊所"),IFERROR(X1118/同类汇总数据!I$5,0),IF(AND($G1118="检查版",$H1118="中西医诊所"),IFERROR(X1118/同类汇总数据!I$6,0),IF(AND($G1118="检查版",$H1118="中医诊所"),IFERROR(X1118/同类汇总数据!I$7,0),IF(AND($G1118="检查版",$H1118="口腔诊所"),IFERROR(X1118/同类汇总数据!I$8,0),IF(AND($G1118="互联网版",$H1118="中西医诊所"),IFERROR(X1118/同类汇总数据!I$9,0),IF(AND($G1118="互联网版",$H1118="中医诊所"),IFERROR(X1118/同类汇总数据!I$10,0),IF(AND($G1118="互联网版",$H1118="口腔诊所"),IFERROR(X1118/同类汇总数据!I$11,0))))))))))</f>
        <v>0</v>
      </c>
      <c r="AK1118" s="61">
        <f>IF(AND($G1118="正式版",$H1118="中西医诊所"),IFERROR(Y1118/同类汇总数据!J$3,0),IF(AND($G1118="正式版",$H1118="中医诊所"),IFERROR(Y1118/同类汇总数据!J$4,0),IF(AND($G1118="正式版",$H1118="口腔诊所"),IFERROR(Y1118/同类汇总数据!J$5,0),IF(AND($G1118="检查版",$H1118="中西医诊所"),IFERROR(Y1118/同类汇总数据!J$6,0),IF(AND($G1118="检查版",$H1118="中医诊所"),IFERROR(Y1118/同类汇总数据!J$7,0),IF(AND($G1118="检查版",$H1118="口腔诊所"),IFERROR(Y1118/同类汇总数据!J$8,0),IF(AND($G1118="互联网版",$H1118="中西医诊所"),IFERROR(Y1118/同类汇总数据!J$9,0),IF(AND($G1118="互联网版",$H1118="中医诊所"),IFERROR(Y1118/同类汇总数据!J$10,0),IF(AND($G1118="互联网版",$H1118="口腔诊所"),IFERROR(Y1118/同类汇总数据!J$11,0))))))))))</f>
        <v>0</v>
      </c>
      <c r="AL1118" s="62" t="str">
        <f ca="1" t="shared" si="336"/>
        <v>今年内未操作</v>
      </c>
      <c r="AM1118" s="62" t="str">
        <f t="shared" si="337"/>
        <v>低于同行20%</v>
      </c>
      <c r="AN1118" s="5" t="str">
        <f t="shared" si="338"/>
        <v>低于同行20%</v>
      </c>
      <c r="AO1118" s="63">
        <f t="shared" si="339"/>
        <v>45991.5131828704</v>
      </c>
      <c r="AP1118" s="5" t="str">
        <f t="shared" si="340"/>
        <v/>
      </c>
      <c r="AQ1118" s="60">
        <v>45763.3953358912</v>
      </c>
    </row>
    <row r="1119" ht="17" spans="1:43">
      <c r="A1119" s="5">
        <f t="shared" si="341"/>
        <v>1116</v>
      </c>
      <c r="B1119" s="55" t="str">
        <f t="shared" si="333"/>
        <v>无交易</v>
      </c>
      <c r="C1119" s="2" t="str">
        <f t="shared" si="334"/>
        <v>本月交易额降超20%</v>
      </c>
      <c r="D1119" s="56" t="str">
        <f t="shared" si="335"/>
        <v>-</v>
      </c>
      <c r="E1119" s="84" t="s">
        <v>2964</v>
      </c>
      <c r="F1119" s="58">
        <v>45777.4377860764</v>
      </c>
      <c r="G1119" s="59" t="s">
        <v>38</v>
      </c>
      <c r="H1119" s="59" t="s">
        <v>63</v>
      </c>
      <c r="I1119" s="59" t="s">
        <v>40</v>
      </c>
      <c r="J1119" s="59" t="s">
        <v>41</v>
      </c>
      <c r="K1119" s="59" t="s">
        <v>2965</v>
      </c>
      <c r="L1119" s="59"/>
      <c r="M1119" s="60">
        <v>46101.718287037</v>
      </c>
      <c r="N1119" s="60">
        <v>46092.7058362269</v>
      </c>
      <c r="O1119" s="60">
        <v>46080.6137275694</v>
      </c>
      <c r="P1119" s="60">
        <v>45979.3529351736</v>
      </c>
      <c r="Q1119" s="60">
        <v>46101.7189735185</v>
      </c>
      <c r="R1119" s="59"/>
      <c r="S1119" s="59">
        <v>5780.01</v>
      </c>
      <c r="T1119" s="59">
        <v>27263.78</v>
      </c>
      <c r="U1119" s="59">
        <v>25463.78</v>
      </c>
      <c r="V1119" s="59"/>
      <c r="W1119" s="59">
        <v>14</v>
      </c>
      <c r="X1119" s="59">
        <v>40</v>
      </c>
      <c r="Y1119" s="59">
        <v>38</v>
      </c>
      <c r="Z1119" s="59">
        <v>888.2207142857</v>
      </c>
      <c r="AA1119" s="59">
        <v>-0.4479455587</v>
      </c>
      <c r="AB1119" s="59">
        <v>-0.0493718318</v>
      </c>
      <c r="AC1119" s="59">
        <v>0.4903612991</v>
      </c>
      <c r="AD1119" s="61">
        <f>IF(AND($G1119="正式版",$H1119="中西医诊所"),IFERROR(R1119/同类汇总数据!C$3,0),IF(AND($G1119="正式版",$H1119="中医诊所"),IFERROR(R1119/同类汇总数据!C$4,0),IF(AND($G1119="正式版",$H1119="口腔诊所"),IFERROR(R1119/同类汇总数据!C$5,0),IF(AND($G1119="检查版",$H1119="中西医诊所"),IFERROR(R1119/同类汇总数据!C$6,0),IF(AND($G1119="检查版",$H1119="中医诊所"),IFERROR(R1119/同类汇总数据!C$7,0),IF(AND($G1119="检查版",$H1119="口腔诊所"),IFERROR(R1119/同类汇总数据!C$8,0),IF(AND($G1119="互联网版",$H1119="中西医诊所"),IFERROR(R1119/同类汇总数据!C$9,0),IF(AND($G1119="互联网版",$H1119="中医诊所"),IFERROR(R1119/同类汇总数据!C$10,0),IF(AND($G1119="互联网版",$H1119="口腔诊所"),IFERROR(R1119/同类汇总数据!C$11,0))))))))))</f>
        <v>0</v>
      </c>
      <c r="AE1119" s="61">
        <f>IF(AND($G1119="正式版",$H1119="中西医诊所"),IFERROR(S1119/同类汇总数据!D$3,0),IF(AND($G1119="正式版",$H1119="中医诊所"),IFERROR(S1119/同类汇总数据!D$4,0),IF(AND($G1119="正式版",$H1119="口腔诊所"),IFERROR(S1119/同类汇总数据!D$5,0),IF(AND($G1119="检查版",$H1119="中西医诊所"),IFERROR(S1119/同类汇总数据!D$6,0),IF(AND($G1119="检查版",$H1119="中医诊所"),IFERROR(S1119/同类汇总数据!D$7,0),IF(AND($G1119="检查版",$H1119="口腔诊所"),IFERROR(S1119/同类汇总数据!D$8,0),IF(AND($G1119="互联网版",$H1119="中西医诊所"),IFERROR(S1119/同类汇总数据!D$9,0),IF(AND($G1119="互联网版",$H1119="中医诊所"),IFERROR(S1119/同类汇总数据!D$10,0),IF(AND($G1119="互联网版",$H1119="口腔诊所"),IFERROR(S1119/同类汇总数据!D$11,0))))))))))</f>
        <v>0.133085440211331</v>
      </c>
      <c r="AF1119" s="61">
        <f>IF(AND($G1119="正式版",$H1119="中西医诊所"),IFERROR(T1119/同类汇总数据!E$3,0),IF(AND($G1119="正式版",$H1119="中医诊所"),IFERROR(T1119/同类汇总数据!E$4,0),IF(AND($G1119="正式版",$H1119="口腔诊所"),IFERROR(T1119/同类汇总数据!E$5,0),IF(AND($G1119="检查版",$H1119="中西医诊所"),IFERROR(T1119/同类汇总数据!E$6,0),IF(AND($G1119="检查版",$H1119="中医诊所"),IFERROR(T1119/同类汇总数据!E$7,0),IF(AND($G1119="检查版",$H1119="口腔诊所"),IFERROR(T1119/同类汇总数据!E$8,0),IF(AND($G1119="互联网版",$H1119="中西医诊所"),IFERROR(T1119/同类汇总数据!E$9,0),IF(AND($G1119="互联网版",$H1119="中医诊所"),IFERROR(T1119/同类汇总数据!E$10,0),IF(AND($G1119="互联网版",$H1119="口腔诊所"),IFERROR(T1119/同类汇总数据!E$11,0))))))))))</f>
        <v>0.245914379666247</v>
      </c>
      <c r="AG1119" s="61">
        <f>IF(AND($G1119="正式版",$H1119="中西医诊所"),IFERROR(U1119/同类汇总数据!F$3,0),IF(AND($G1119="正式版",$H1119="中医诊所"),IFERROR(U1119/同类汇总数据!F$4,0),IF(AND($G1119="正式版",$H1119="口腔诊所"),IFERROR(U1119/同类汇总数据!F$5,0),IF(AND($G1119="检查版",$H1119="中西医诊所"),IFERROR(U1119/同类汇总数据!F$6,0),IF(AND($G1119="检查版",$H1119="中医诊所"),IFERROR(U1119/同类汇总数据!F$7,0),IF(AND($G1119="检查版",$H1119="口腔诊所"),IFERROR(U1119/同类汇总数据!F$8,0),IF(AND($G1119="互联网版",$H1119="中西医诊所"),IFERROR(U1119/同类汇总数据!F$9,0),IF(AND($G1119="互联网版",$H1119="中医诊所"),IFERROR(U1119/同类汇总数据!F$10,0),IF(AND($G1119="互联网版",$H1119="口腔诊所"),IFERROR(U1119/同类汇总数据!F$11,0))))))))))</f>
        <v>0.254897805174517</v>
      </c>
      <c r="AH1119" s="61">
        <f>IF(AND($G1119="正式版",$H1119="中西医诊所"),IFERROR(V1119/同类汇总数据!G$3,0),IF(AND($G1119="正式版",$H1119="中医诊所"),IFERROR(V1119/同类汇总数据!G$4,0),IF(AND($G1119="正式版",$H1119="口腔诊所"),IFERROR(V1119/同类汇总数据!G$5,0),IF(AND($G1119="检查版",$H1119="中西医诊所"),IFERROR(V1119/同类汇总数据!G$6,0),IF(AND($G1119="检查版",$H1119="中医诊所"),IFERROR(V1119/同类汇总数据!G$7,0),IF(AND($G1119="检查版",$H1119="口腔诊所"),IFERROR(V1119/同类汇总数据!G$8,0),IF(AND($G1119="互联网版",$H1119="中西医诊所"),IFERROR(V1119/同类汇总数据!G$9,0),IF(AND($G1119="互联网版",$H1119="中医诊所"),IFERROR(V1119/同类汇总数据!G$10,0),IF(AND($G1119="互联网版",$H1119="口腔诊所"),IFERROR(V1119/同类汇总数据!G$11,0))))))))))</f>
        <v>0</v>
      </c>
      <c r="AI1119" s="61">
        <f>IF(AND($G1119="正式版",$H1119="中西医诊所"),IFERROR(W1119/同类汇总数据!H$3,0),IF(AND($G1119="正式版",$H1119="中医诊所"),IFERROR(W1119/同类汇总数据!H$4,0),IF(AND($G1119="正式版",$H1119="口腔诊所"),IFERROR(W1119/同类汇总数据!H$5,0),IF(AND($G1119="检查版",$H1119="中西医诊所"),IFERROR(W1119/同类汇总数据!H$6,0),IF(AND($G1119="检查版",$H1119="中医诊所"),IFERROR(W1119/同类汇总数据!H$7,0),IF(AND($G1119="检查版",$H1119="口腔诊所"),IFERROR(W1119/同类汇总数据!H$8,0),IF(AND($G1119="互联网版",$H1119="中西医诊所"),IFERROR(W1119/同类汇总数据!H$9,0),IF(AND($G1119="互联网版",$H1119="中医诊所"),IFERROR(W1119/同类汇总数据!H$10,0),IF(AND($G1119="互联网版",$H1119="口腔诊所"),IFERROR(W1119/同类汇总数据!H$11,0))))))))))</f>
        <v>0.24653833759199</v>
      </c>
      <c r="AJ1119" s="61">
        <f>IF(AND($G1119="正式版",$H1119="中西医诊所"),IFERROR(X1119/同类汇总数据!I$3,0),IF(AND($G1119="正式版",$H1119="中医诊所"),IFERROR(X1119/同类汇总数据!I$4,0),IF(AND($G1119="正式版",$H1119="口腔诊所"),IFERROR(X1119/同类汇总数据!I$5,0),IF(AND($G1119="检查版",$H1119="中西医诊所"),IFERROR(X1119/同类汇总数据!I$6,0),IF(AND($G1119="检查版",$H1119="中医诊所"),IFERROR(X1119/同类汇总数据!I$7,0),IF(AND($G1119="检查版",$H1119="口腔诊所"),IFERROR(X1119/同类汇总数据!I$8,0),IF(AND($G1119="互联网版",$H1119="中西医诊所"),IFERROR(X1119/同类汇总数据!I$9,0),IF(AND($G1119="互联网版",$H1119="中医诊所"),IFERROR(X1119/同类汇总数据!I$10,0),IF(AND($G1119="互联网版",$H1119="口腔诊所"),IFERROR(X1119/同类汇总数据!I$11,0))))))))))</f>
        <v>0.271110162225543</v>
      </c>
      <c r="AK1119" s="61">
        <f>IF(AND($G1119="正式版",$H1119="中西医诊所"),IFERROR(Y1119/同类汇总数据!J$3,0),IF(AND($G1119="正式版",$H1119="中医诊所"),IFERROR(Y1119/同类汇总数据!J$4,0),IF(AND($G1119="正式版",$H1119="口腔诊所"),IFERROR(Y1119/同类汇总数据!J$5,0),IF(AND($G1119="检查版",$H1119="中西医诊所"),IFERROR(Y1119/同类汇总数据!J$6,0),IF(AND($G1119="检查版",$H1119="中医诊所"),IFERROR(Y1119/同类汇总数据!J$7,0),IF(AND($G1119="检查版",$H1119="口腔诊所"),IFERROR(Y1119/同类汇总数据!J$8,0),IF(AND($G1119="互联网版",$H1119="中西医诊所"),IFERROR(Y1119/同类汇总数据!J$9,0),IF(AND($G1119="互联网版",$H1119="中医诊所"),IFERROR(Y1119/同类汇总数据!J$10,0),IF(AND($G1119="互联网版",$H1119="口腔诊所"),IFERROR(Y1119/同类汇总数据!J$11,0))))))))))</f>
        <v>0.286129280738756</v>
      </c>
      <c r="AL1119" s="62" t="str">
        <f ca="1" t="shared" si="336"/>
        <v>-</v>
      </c>
      <c r="AM1119" s="62" t="str">
        <f t="shared" si="337"/>
        <v>低于同行20%</v>
      </c>
      <c r="AN1119" s="5" t="str">
        <f t="shared" si="338"/>
        <v>低于同行50%</v>
      </c>
      <c r="AO1119" s="63">
        <f t="shared" si="339"/>
        <v>46101.7189735185</v>
      </c>
      <c r="AP1119" s="5" t="str">
        <f t="shared" si="340"/>
        <v/>
      </c>
      <c r="AQ1119" s="60">
        <v>45772.4191773032</v>
      </c>
    </row>
    <row r="1120" ht="17" spans="1:43">
      <c r="A1120" s="5">
        <f t="shared" si="341"/>
        <v>1117</v>
      </c>
      <c r="B1120" s="55" t="str">
        <f t="shared" si="333"/>
        <v>连续三月交易上升</v>
      </c>
      <c r="C1120" s="2" t="str">
        <f t="shared" si="334"/>
        <v/>
      </c>
      <c r="D1120" s="56" t="str">
        <f t="shared" si="335"/>
        <v>-</v>
      </c>
      <c r="E1120" s="84" t="s">
        <v>2966</v>
      </c>
      <c r="F1120" s="58">
        <v>45783.4576650694</v>
      </c>
      <c r="G1120" s="59" t="s">
        <v>38</v>
      </c>
      <c r="H1120" s="59" t="s">
        <v>39</v>
      </c>
      <c r="I1120" s="59" t="s">
        <v>40</v>
      </c>
      <c r="J1120" s="59" t="s">
        <v>899</v>
      </c>
      <c r="K1120" s="59" t="s">
        <v>2967</v>
      </c>
      <c r="L1120" s="59"/>
      <c r="M1120" s="60">
        <v>46104.3279166667</v>
      </c>
      <c r="N1120" s="60">
        <v>46104.3975972106</v>
      </c>
      <c r="O1120" s="60">
        <v>46104.3970303009</v>
      </c>
      <c r="P1120" s="60">
        <v>46102.4881536458</v>
      </c>
      <c r="Q1120" s="60">
        <v>46104.3976121528</v>
      </c>
      <c r="R1120" s="59">
        <v>18205.63</v>
      </c>
      <c r="S1120" s="59">
        <v>74017.52</v>
      </c>
      <c r="T1120" s="59">
        <v>204265.12</v>
      </c>
      <c r="U1120" s="59">
        <v>182935.11</v>
      </c>
      <c r="V1120" s="59">
        <v>139</v>
      </c>
      <c r="W1120" s="59">
        <v>542</v>
      </c>
      <c r="X1120" s="59">
        <v>1660</v>
      </c>
      <c r="Y1120" s="59">
        <v>1485</v>
      </c>
      <c r="Z1120" s="59">
        <v>290.8348330684</v>
      </c>
      <c r="AA1120" s="59">
        <v>0.3764250763</v>
      </c>
      <c r="AB1120" s="59">
        <v>-0.2968027292</v>
      </c>
      <c r="AC1120" s="59">
        <v>0.0784963186</v>
      </c>
      <c r="AD1120" s="61">
        <f>IF(AND($G1120="正式版",$H1120="中西医诊所"),IFERROR(R1120/同类汇总数据!C$3,0),IF(AND($G1120="正式版",$H1120="中医诊所"),IFERROR(R1120/同类汇总数据!C$4,0),IF(AND($G1120="正式版",$H1120="口腔诊所"),IFERROR(R1120/同类汇总数据!C$5,0),IF(AND($G1120="检查版",$H1120="中西医诊所"),IFERROR(R1120/同类汇总数据!C$6,0),IF(AND($G1120="检查版",$H1120="中医诊所"),IFERROR(R1120/同类汇总数据!C$7,0),IF(AND($G1120="检查版",$H1120="口腔诊所"),IFERROR(R1120/同类汇总数据!C$8,0),IF(AND($G1120="互联网版",$H1120="中西医诊所"),IFERROR(R1120/同类汇总数据!C$9,0),IF(AND($G1120="互联网版",$H1120="中医诊所"),IFERROR(R1120/同类汇总数据!C$10,0),IF(AND($G1120="互联网版",$H1120="口腔诊所"),IFERROR(R1120/同类汇总数据!C$11,0))))))))))</f>
        <v>1.98930543409293</v>
      </c>
      <c r="AE1120" s="61">
        <f>IF(AND($G1120="正式版",$H1120="中西医诊所"),IFERROR(S1120/同类汇总数据!D$3,0),IF(AND($G1120="正式版",$H1120="中医诊所"),IFERROR(S1120/同类汇总数据!D$4,0),IF(AND($G1120="正式版",$H1120="口腔诊所"),IFERROR(S1120/同类汇总数据!D$5,0),IF(AND($G1120="检查版",$H1120="中西医诊所"),IFERROR(S1120/同类汇总数据!D$6,0),IF(AND($G1120="检查版",$H1120="中医诊所"),IFERROR(S1120/同类汇总数据!D$7,0),IF(AND($G1120="检查版",$H1120="口腔诊所"),IFERROR(S1120/同类汇总数据!D$8,0),IF(AND($G1120="互联网版",$H1120="中西医诊所"),IFERROR(S1120/同类汇总数据!D$9,0),IF(AND($G1120="互联网版",$H1120="中医诊所"),IFERROR(S1120/同类汇总数据!D$10,0),IF(AND($G1120="互联网版",$H1120="口腔诊所"),IFERROR(S1120/同类汇总数据!D$11,0))))))))))</f>
        <v>2.02878300820328</v>
      </c>
      <c r="AF1120" s="61">
        <f>IF(AND($G1120="正式版",$H1120="中西医诊所"),IFERROR(T1120/同类汇总数据!E$3,0),IF(AND($G1120="正式版",$H1120="中医诊所"),IFERROR(T1120/同类汇总数据!E$4,0),IF(AND($G1120="正式版",$H1120="口腔诊所"),IFERROR(T1120/同类汇总数据!E$5,0),IF(AND($G1120="检查版",$H1120="中西医诊所"),IFERROR(T1120/同类汇总数据!E$6,0),IF(AND($G1120="检查版",$H1120="中医诊所"),IFERROR(T1120/同类汇总数据!E$7,0),IF(AND($G1120="检查版",$H1120="口腔诊所"),IFERROR(T1120/同类汇总数据!E$8,0),IF(AND($G1120="互联网版",$H1120="中西医诊所"),IFERROR(T1120/同类汇总数据!E$9,0),IF(AND($G1120="互联网版",$H1120="中医诊所"),IFERROR(T1120/同类汇总数据!E$10,0),IF(AND($G1120="互联网版",$H1120="口腔诊所"),IFERROR(T1120/同类汇总数据!E$11,0))))))))))</f>
        <v>1.87199618637049</v>
      </c>
      <c r="AG1120" s="61">
        <f>IF(AND($G1120="正式版",$H1120="中西医诊所"),IFERROR(U1120/同类汇总数据!F$3,0),IF(AND($G1120="正式版",$H1120="中医诊所"),IFERROR(U1120/同类汇总数据!F$4,0),IF(AND($G1120="正式版",$H1120="口腔诊所"),IFERROR(U1120/同类汇总数据!F$5,0),IF(AND($G1120="检查版",$H1120="中西医诊所"),IFERROR(U1120/同类汇总数据!F$6,0),IF(AND($G1120="检查版",$H1120="中医诊所"),IFERROR(U1120/同类汇总数据!F$7,0),IF(AND($G1120="检查版",$H1120="口腔诊所"),IFERROR(U1120/同类汇总数据!F$8,0),IF(AND($G1120="互联网版",$H1120="中西医诊所"),IFERROR(U1120/同类汇总数据!F$9,0),IF(AND($G1120="互联网版",$H1120="中医诊所"),IFERROR(U1120/同类汇总数据!F$10,0),IF(AND($G1120="互联网版",$H1120="口腔诊所"),IFERROR(U1120/同类汇总数据!F$11,0))))))))))</f>
        <v>1.90710014141652</v>
      </c>
      <c r="AH1120" s="61">
        <f>IF(AND($G1120="正式版",$H1120="中西医诊所"),IFERROR(V1120/同类汇总数据!G$3,0),IF(AND($G1120="正式版",$H1120="中医诊所"),IFERROR(V1120/同类汇总数据!G$4,0),IF(AND($G1120="正式版",$H1120="口腔诊所"),IFERROR(V1120/同类汇总数据!G$5,0),IF(AND($G1120="检查版",$H1120="中西医诊所"),IFERROR(V1120/同类汇总数据!G$6,0),IF(AND($G1120="检查版",$H1120="中医诊所"),IFERROR(V1120/同类汇总数据!G$7,0),IF(AND($G1120="检查版",$H1120="口腔诊所"),IFERROR(V1120/同类汇总数据!G$8,0),IF(AND($G1120="互联网版",$H1120="中西医诊所"),IFERROR(V1120/同类汇总数据!G$9,0),IF(AND($G1120="互联网版",$H1120="中医诊所"),IFERROR(V1120/同类汇总数据!G$10,0),IF(AND($G1120="互联网版",$H1120="口腔诊所"),IFERROR(V1120/同类汇总数据!G$11,0))))))))))</f>
        <v>1.46622771254764</v>
      </c>
      <c r="AI1120" s="61">
        <f>IF(AND($G1120="正式版",$H1120="中西医诊所"),IFERROR(W1120/同类汇总数据!H$3,0),IF(AND($G1120="正式版",$H1120="中医诊所"),IFERROR(W1120/同类汇总数据!H$4,0),IF(AND($G1120="正式版",$H1120="口腔诊所"),IFERROR(W1120/同类汇总数据!H$5,0),IF(AND($G1120="检查版",$H1120="中西医诊所"),IFERROR(W1120/同类汇总数据!H$6,0),IF(AND($G1120="检查版",$H1120="中医诊所"),IFERROR(W1120/同类汇总数据!H$7,0),IF(AND($G1120="检查版",$H1120="口腔诊所"),IFERROR(W1120/同类汇总数据!H$8,0),IF(AND($G1120="互联网版",$H1120="中西医诊所"),IFERROR(W1120/同类汇总数据!H$9,0),IF(AND($G1120="互联网版",$H1120="中医诊所"),IFERROR(W1120/同类汇总数据!H$10,0),IF(AND($G1120="互联网版",$H1120="口腔诊所"),IFERROR(W1120/同类汇总数据!H$11,0))))))))))</f>
        <v>1.48237126890981</v>
      </c>
      <c r="AJ1120" s="61">
        <f>IF(AND($G1120="正式版",$H1120="中西医诊所"),IFERROR(X1120/同类汇总数据!I$3,0),IF(AND($G1120="正式版",$H1120="中医诊所"),IFERROR(X1120/同类汇总数据!I$4,0),IF(AND($G1120="正式版",$H1120="口腔诊所"),IFERROR(X1120/同类汇总数据!I$5,0),IF(AND($G1120="检查版",$H1120="中西医诊所"),IFERROR(X1120/同类汇总数据!I$6,0),IF(AND($G1120="检查版",$H1120="中医诊所"),IFERROR(X1120/同类汇总数据!I$7,0),IF(AND($G1120="检查版",$H1120="口腔诊所"),IFERROR(X1120/同类汇总数据!I$8,0),IF(AND($G1120="互联网版",$H1120="中西医诊所"),IFERROR(X1120/同类汇总数据!I$9,0),IF(AND($G1120="互联网版",$H1120="中医诊所"),IFERROR(X1120/同类汇总数据!I$10,0),IF(AND($G1120="互联网版",$H1120="口腔诊所"),IFERROR(X1120/同类汇总数据!I$11,0))))))))))</f>
        <v>1.46784460901792</v>
      </c>
      <c r="AK1120" s="61">
        <f>IF(AND($G1120="正式版",$H1120="中西医诊所"),IFERROR(Y1120/同类汇总数据!J$3,0),IF(AND($G1120="正式版",$H1120="中医诊所"),IFERROR(Y1120/同类汇总数据!J$4,0),IF(AND($G1120="正式版",$H1120="口腔诊所"),IFERROR(Y1120/同类汇总数据!J$5,0),IF(AND($G1120="检查版",$H1120="中西医诊所"),IFERROR(Y1120/同类汇总数据!J$6,0),IF(AND($G1120="检查版",$H1120="中医诊所"),IFERROR(Y1120/同类汇总数据!J$7,0),IF(AND($G1120="检查版",$H1120="口腔诊所"),IFERROR(Y1120/同类汇总数据!J$8,0),IF(AND($G1120="互联网版",$H1120="中西医诊所"),IFERROR(Y1120/同类汇总数据!J$9,0),IF(AND($G1120="互联网版",$H1120="中医诊所"),IFERROR(Y1120/同类汇总数据!J$10,0),IF(AND($G1120="互联网版",$H1120="口腔诊所"),IFERROR(Y1120/同类汇总数据!J$11,0))))))))))</f>
        <v>1.48383904433171</v>
      </c>
      <c r="AL1120" s="62" t="str">
        <f ca="1" t="shared" si="336"/>
        <v>-</v>
      </c>
      <c r="AM1120" s="62" t="str">
        <f t="shared" si="337"/>
        <v>高于同行100%</v>
      </c>
      <c r="AN1120" s="5" t="str">
        <f t="shared" si="338"/>
        <v>高于同行20%</v>
      </c>
      <c r="AO1120" s="63">
        <f t="shared" si="339"/>
        <v>46104.3976121528</v>
      </c>
      <c r="AP1120" s="5" t="str">
        <f t="shared" si="340"/>
        <v/>
      </c>
      <c r="AQ1120" s="60">
        <v>45774.4617611227</v>
      </c>
    </row>
    <row r="1121" ht="17" spans="1:43">
      <c r="A1121" s="5">
        <f t="shared" si="341"/>
        <v>1118</v>
      </c>
      <c r="B1121" s="55" t="str">
        <f t="shared" si="333"/>
        <v>连续三月交易上升</v>
      </c>
      <c r="C1121" s="2" t="str">
        <f t="shared" si="334"/>
        <v/>
      </c>
      <c r="D1121" s="56" t="str">
        <f t="shared" si="335"/>
        <v>-</v>
      </c>
      <c r="E1121" s="84" t="s">
        <v>2968</v>
      </c>
      <c r="F1121" s="58">
        <v>45789.5624586921</v>
      </c>
      <c r="G1121" s="59" t="s">
        <v>38</v>
      </c>
      <c r="H1121" s="59" t="s">
        <v>39</v>
      </c>
      <c r="I1121" s="59" t="s">
        <v>40</v>
      </c>
      <c r="J1121" s="59" t="s">
        <v>78</v>
      </c>
      <c r="K1121" s="59" t="s">
        <v>2969</v>
      </c>
      <c r="L1121" s="59" t="s">
        <v>80</v>
      </c>
      <c r="M1121" s="60">
        <v>46104.3750347222</v>
      </c>
      <c r="N1121" s="60">
        <v>46103.6565706713</v>
      </c>
      <c r="O1121" s="60">
        <v>46103.6061816898</v>
      </c>
      <c r="P1121" s="60"/>
      <c r="Q1121" s="60">
        <v>46103.6565858218</v>
      </c>
      <c r="R1121" s="59">
        <v>1234</v>
      </c>
      <c r="S1121" s="59">
        <v>8154</v>
      </c>
      <c r="T1121" s="59">
        <v>24920</v>
      </c>
      <c r="U1121" s="59">
        <v>23320</v>
      </c>
      <c r="V1121" s="59">
        <v>22</v>
      </c>
      <c r="W1121" s="59">
        <v>137</v>
      </c>
      <c r="X1121" s="59">
        <v>444</v>
      </c>
      <c r="Y1121" s="59">
        <v>397</v>
      </c>
      <c r="Z1121" s="59">
        <v>114.3137254902</v>
      </c>
      <c r="AA1121" s="59">
        <v>0.2112299465</v>
      </c>
      <c r="AB1121" s="59">
        <v>-0.3290811242</v>
      </c>
      <c r="AC1121" s="59">
        <v>-0.0125959457</v>
      </c>
      <c r="AD1121" s="61">
        <f>IF(AND($G1121="正式版",$H1121="中西医诊所"),IFERROR(R1121/同类汇总数据!C$3,0),IF(AND($G1121="正式版",$H1121="中医诊所"),IFERROR(R1121/同类汇总数据!C$4,0),IF(AND($G1121="正式版",$H1121="口腔诊所"),IFERROR(R1121/同类汇总数据!C$5,0),IF(AND($G1121="检查版",$H1121="中西医诊所"),IFERROR(R1121/同类汇总数据!C$6,0),IF(AND($G1121="检查版",$H1121="中医诊所"),IFERROR(R1121/同类汇总数据!C$7,0),IF(AND($G1121="检查版",$H1121="口腔诊所"),IFERROR(R1121/同类汇总数据!C$8,0),IF(AND($G1121="互联网版",$H1121="中西医诊所"),IFERROR(R1121/同类汇总数据!C$9,0),IF(AND($G1121="互联网版",$H1121="中医诊所"),IFERROR(R1121/同类汇总数据!C$10,0),IF(AND($G1121="互联网版",$H1121="口腔诊所"),IFERROR(R1121/同类汇总数据!C$11,0))))))))))</f>
        <v>0.134837569788614</v>
      </c>
      <c r="AE1121" s="61">
        <f>IF(AND($G1121="正式版",$H1121="中西医诊所"),IFERROR(S1121/同类汇总数据!D$3,0),IF(AND($G1121="正式版",$H1121="中医诊所"),IFERROR(S1121/同类汇总数据!D$4,0),IF(AND($G1121="正式版",$H1121="口腔诊所"),IFERROR(S1121/同类汇总数据!D$5,0),IF(AND($G1121="检查版",$H1121="中西医诊所"),IFERROR(S1121/同类汇总数据!D$6,0),IF(AND($G1121="检查版",$H1121="中医诊所"),IFERROR(S1121/同类汇总数据!D$7,0),IF(AND($G1121="检查版",$H1121="口腔诊所"),IFERROR(S1121/同类汇总数据!D$8,0),IF(AND($G1121="互联网版",$H1121="中西医诊所"),IFERROR(S1121/同类汇总数据!D$9,0),IF(AND($G1121="互联网版",$H1121="中医诊所"),IFERROR(S1121/同类汇总数据!D$10,0),IF(AND($G1121="互联网版",$H1121="口腔诊所"),IFERROR(S1121/同类汇总数据!D$11,0))))))))))</f>
        <v>0.223497040280322</v>
      </c>
      <c r="AF1121" s="61">
        <f>IF(AND($G1121="正式版",$H1121="中西医诊所"),IFERROR(T1121/同类汇总数据!E$3,0),IF(AND($G1121="正式版",$H1121="中医诊所"),IFERROR(T1121/同类汇总数据!E$4,0),IF(AND($G1121="正式版",$H1121="口腔诊所"),IFERROR(T1121/同类汇总数据!E$5,0),IF(AND($G1121="检查版",$H1121="中西医诊所"),IFERROR(T1121/同类汇总数据!E$6,0),IF(AND($G1121="检查版",$H1121="中医诊所"),IFERROR(T1121/同类汇总数据!E$7,0),IF(AND($G1121="检查版",$H1121="口腔诊所"),IFERROR(T1121/同类汇总数据!E$8,0),IF(AND($G1121="互联网版",$H1121="中西医诊所"),IFERROR(T1121/同类汇总数据!E$9,0),IF(AND($G1121="互联网版",$H1121="中医诊所"),IFERROR(T1121/同类汇总数据!E$10,0),IF(AND($G1121="互联网版",$H1121="口腔诊所"),IFERROR(T1121/同类汇总数据!E$11,0))))))))))</f>
        <v>0.228380376269588</v>
      </c>
      <c r="AG1121" s="61">
        <f>IF(AND($G1121="正式版",$H1121="中西医诊所"),IFERROR(U1121/同类汇总数据!F$3,0),IF(AND($G1121="正式版",$H1121="中医诊所"),IFERROR(U1121/同类汇总数据!F$4,0),IF(AND($G1121="正式版",$H1121="口腔诊所"),IFERROR(U1121/同类汇总数据!F$5,0),IF(AND($G1121="检查版",$H1121="中西医诊所"),IFERROR(U1121/同类汇总数据!F$6,0),IF(AND($G1121="检查版",$H1121="中医诊所"),IFERROR(U1121/同类汇总数据!F$7,0),IF(AND($G1121="检查版",$H1121="口腔诊所"),IFERROR(U1121/同类汇总数据!F$8,0),IF(AND($G1121="互联网版",$H1121="中西医诊所"),IFERROR(U1121/同类汇总数据!F$9,0),IF(AND($G1121="互联网版",$H1121="中医诊所"),IFERROR(U1121/同类汇总数据!F$10,0),IF(AND($G1121="互联网版",$H1121="口腔诊所"),IFERROR(U1121/同类汇总数据!F$11,0))))))))))</f>
        <v>0.24311120647006</v>
      </c>
      <c r="AH1121" s="61">
        <f>IF(AND($G1121="正式版",$H1121="中西医诊所"),IFERROR(V1121/同类汇总数据!G$3,0),IF(AND($G1121="正式版",$H1121="中医诊所"),IFERROR(V1121/同类汇总数据!G$4,0),IF(AND($G1121="正式版",$H1121="口腔诊所"),IFERROR(V1121/同类汇总数据!G$5,0),IF(AND($G1121="检查版",$H1121="中西医诊所"),IFERROR(V1121/同类汇总数据!G$6,0),IF(AND($G1121="检查版",$H1121="中医诊所"),IFERROR(V1121/同类汇总数据!G$7,0),IF(AND($G1121="检查版",$H1121="口腔诊所"),IFERROR(V1121/同类汇总数据!G$8,0),IF(AND($G1121="互联网版",$H1121="中西医诊所"),IFERROR(V1121/同类汇总数据!G$9,0),IF(AND($G1121="互联网版",$H1121="中医诊所"),IFERROR(V1121/同类汇总数据!G$10,0),IF(AND($G1121="互联网版",$H1121="口腔诊所"),IFERROR(V1121/同类汇总数据!G$11,0))))))))))</f>
        <v>0.232064817813295</v>
      </c>
      <c r="AI1121" s="61">
        <f>IF(AND($G1121="正式版",$H1121="中西医诊所"),IFERROR(W1121/同类汇总数据!H$3,0),IF(AND($G1121="正式版",$H1121="中医诊所"),IFERROR(W1121/同类汇总数据!H$4,0),IF(AND($G1121="正式版",$H1121="口腔诊所"),IFERROR(W1121/同类汇总数据!H$5,0),IF(AND($G1121="检查版",$H1121="中西医诊所"),IFERROR(W1121/同类汇总数据!H$6,0),IF(AND($G1121="检查版",$H1121="中医诊所"),IFERROR(W1121/同类汇总数据!H$7,0),IF(AND($G1121="检查版",$H1121="口腔诊所"),IFERROR(W1121/同类汇总数据!H$8,0),IF(AND($G1121="互联网版",$H1121="中西医诊所"),IFERROR(W1121/同类汇总数据!H$9,0),IF(AND($G1121="互联网版",$H1121="中医诊所"),IFERROR(W1121/同类汇总数据!H$10,0),IF(AND($G1121="互联网版",$H1121="口腔诊所"),IFERROR(W1121/同类汇总数据!H$11,0))))))))))</f>
        <v>0.374695320739195</v>
      </c>
      <c r="AJ1121" s="61">
        <f>IF(AND($G1121="正式版",$H1121="中西医诊所"),IFERROR(X1121/同类汇总数据!I$3,0),IF(AND($G1121="正式版",$H1121="中医诊所"),IFERROR(X1121/同类汇总数据!I$4,0),IF(AND($G1121="正式版",$H1121="口腔诊所"),IFERROR(X1121/同类汇总数据!I$5,0),IF(AND($G1121="检查版",$H1121="中西医诊所"),IFERROR(X1121/同类汇总数据!I$6,0),IF(AND($G1121="检查版",$H1121="中医诊所"),IFERROR(X1121/同类汇总数据!I$7,0),IF(AND($G1121="检查版",$H1121="口腔诊所"),IFERROR(X1121/同类汇总数据!I$8,0),IF(AND($G1121="互联网版",$H1121="中西医诊所"),IFERROR(X1121/同类汇总数据!I$9,0),IF(AND($G1121="互联网版",$H1121="中医诊所"),IFERROR(X1121/同类汇总数据!I$10,0),IF(AND($G1121="互联网版",$H1121="口腔诊所"),IFERROR(X1121/同类汇总数据!I$11,0))))))))))</f>
        <v>0.392604220725276</v>
      </c>
      <c r="AK1121" s="61">
        <f>IF(AND($G1121="正式版",$H1121="中西医诊所"),IFERROR(Y1121/同类汇总数据!J$3,0),IF(AND($G1121="正式版",$H1121="中医诊所"),IFERROR(Y1121/同类汇总数据!J$4,0),IF(AND($G1121="正式版",$H1121="口腔诊所"),IFERROR(Y1121/同类汇总数据!J$5,0),IF(AND($G1121="检查版",$H1121="中西医诊所"),IFERROR(Y1121/同类汇总数据!J$6,0),IF(AND($G1121="检查版",$H1121="中医诊所"),IFERROR(Y1121/同类汇总数据!J$7,0),IF(AND($G1121="检查版",$H1121="口腔诊所"),IFERROR(Y1121/同类汇总数据!J$8,0),IF(AND($G1121="互联网版",$H1121="中西医诊所"),IFERROR(Y1121/同类汇总数据!J$9,0),IF(AND($G1121="互联网版",$H1121="中医诊所"),IFERROR(Y1121/同类汇总数据!J$10,0),IF(AND($G1121="互联网版",$H1121="口腔诊所"),IFERROR(Y1121/同类汇总数据!J$11,0))))))))))</f>
        <v>0.396689630033462</v>
      </c>
      <c r="AL1121" s="62" t="str">
        <f ca="1" t="shared" si="336"/>
        <v>-</v>
      </c>
      <c r="AM1121" s="62" t="str">
        <f t="shared" si="337"/>
        <v>低于同行50%</v>
      </c>
      <c r="AN1121" s="5" t="str">
        <f t="shared" si="338"/>
        <v>低于同行50%</v>
      </c>
      <c r="AO1121" s="63">
        <f t="shared" si="339"/>
        <v>46104.3750347222</v>
      </c>
      <c r="AP1121" s="5" t="str">
        <f t="shared" si="340"/>
        <v/>
      </c>
      <c r="AQ1121" s="60">
        <v>45775.3954721065</v>
      </c>
    </row>
    <row r="1122" ht="17" spans="1:43">
      <c r="A1122" s="5">
        <f t="shared" ref="A1122:A1128" si="342">ROW()-3</f>
        <v>1119</v>
      </c>
      <c r="B1122" s="55" t="str">
        <f t="shared" si="333"/>
        <v>交易波动较大</v>
      </c>
      <c r="C1122" s="2" t="str">
        <f t="shared" si="334"/>
        <v>本月交易额降超20%</v>
      </c>
      <c r="D1122" s="56" t="str">
        <f t="shared" si="335"/>
        <v>-</v>
      </c>
      <c r="E1122" s="84" t="s">
        <v>2970</v>
      </c>
      <c r="F1122" s="58">
        <v>45790.5732633796</v>
      </c>
      <c r="G1122" s="59" t="s">
        <v>38</v>
      </c>
      <c r="H1122" s="59" t="s">
        <v>63</v>
      </c>
      <c r="I1122" s="59" t="s">
        <v>40</v>
      </c>
      <c r="J1122" s="59" t="s">
        <v>219</v>
      </c>
      <c r="K1122" s="59" t="s">
        <v>2971</v>
      </c>
      <c r="L1122" s="59"/>
      <c r="M1122" s="60">
        <v>46104.3621180556</v>
      </c>
      <c r="N1122" s="60">
        <v>46103.5608691088</v>
      </c>
      <c r="O1122" s="60">
        <v>46058.6105742014</v>
      </c>
      <c r="P1122" s="60">
        <v>46099.3657098148</v>
      </c>
      <c r="Q1122" s="60">
        <v>46104.3700202662</v>
      </c>
      <c r="R1122" s="59">
        <v>4350</v>
      </c>
      <c r="S1122" s="59">
        <v>7520</v>
      </c>
      <c r="T1122" s="59">
        <v>35960</v>
      </c>
      <c r="U1122" s="59">
        <v>30215</v>
      </c>
      <c r="V1122" s="59">
        <v>5</v>
      </c>
      <c r="W1122" s="59">
        <v>11</v>
      </c>
      <c r="X1122" s="59">
        <v>56</v>
      </c>
      <c r="Y1122" s="59">
        <v>48</v>
      </c>
      <c r="Z1122" s="59">
        <v>702.6744186047</v>
      </c>
      <c r="AA1122" s="59">
        <v>-0.2769230769</v>
      </c>
      <c r="AB1122" s="59">
        <v>-0.4235033259</v>
      </c>
      <c r="AC1122" s="59">
        <v>-0.081232493</v>
      </c>
      <c r="AD1122" s="61">
        <f>IF(AND($G1122="正式版",$H1122="中西医诊所"),IFERROR(R1122/同类汇总数据!C$3,0),IF(AND($G1122="正式版",$H1122="中医诊所"),IFERROR(R1122/同类汇总数据!C$4,0),IF(AND($G1122="正式版",$H1122="口腔诊所"),IFERROR(R1122/同类汇总数据!C$5,0),IF(AND($G1122="检查版",$H1122="中西医诊所"),IFERROR(R1122/同类汇总数据!C$6,0),IF(AND($G1122="检查版",$H1122="中医诊所"),IFERROR(R1122/同类汇总数据!C$7,0),IF(AND($G1122="检查版",$H1122="口腔诊所"),IFERROR(R1122/同类汇总数据!C$8,0),IF(AND($G1122="互联网版",$H1122="中西医诊所"),IFERROR(R1122/同类汇总数据!C$9,0),IF(AND($G1122="互联网版",$H1122="中医诊所"),IFERROR(R1122/同类汇总数据!C$10,0),IF(AND($G1122="互联网版",$H1122="口腔诊所"),IFERROR(R1122/同类汇总数据!C$11,0))))))))))</f>
        <v>0.43510686206478</v>
      </c>
      <c r="AE1122" s="61">
        <f>IF(AND($G1122="正式版",$H1122="中西医诊所"),IFERROR(S1122/同类汇总数据!D$3,0),IF(AND($G1122="正式版",$H1122="中医诊所"),IFERROR(S1122/同类汇总数据!D$4,0),IF(AND($G1122="正式版",$H1122="口腔诊所"),IFERROR(S1122/同类汇总数据!D$5,0),IF(AND($G1122="检查版",$H1122="中西医诊所"),IFERROR(S1122/同类汇总数据!D$6,0),IF(AND($G1122="检查版",$H1122="中医诊所"),IFERROR(S1122/同类汇总数据!D$7,0),IF(AND($G1122="检查版",$H1122="口腔诊所"),IFERROR(S1122/同类汇总数据!D$8,0),IF(AND($G1122="互联网版",$H1122="中西医诊所"),IFERROR(S1122/同类汇总数据!D$9,0),IF(AND($G1122="互联网版",$H1122="中医诊所"),IFERROR(S1122/同类汇总数据!D$10,0),IF(AND($G1122="互联网版",$H1122="口腔诊所"),IFERROR(S1122/同类汇总数据!D$11,0))))))))))</f>
        <v>0.173148923685116</v>
      </c>
      <c r="AF1122" s="61">
        <f>IF(AND($G1122="正式版",$H1122="中西医诊所"),IFERROR(T1122/同类汇总数据!E$3,0),IF(AND($G1122="正式版",$H1122="中医诊所"),IFERROR(T1122/同类汇总数据!E$4,0),IF(AND($G1122="正式版",$H1122="口腔诊所"),IFERROR(T1122/同类汇总数据!E$5,0),IF(AND($G1122="检查版",$H1122="中西医诊所"),IFERROR(T1122/同类汇总数据!E$6,0),IF(AND($G1122="检查版",$H1122="中医诊所"),IFERROR(T1122/同类汇总数据!E$7,0),IF(AND($G1122="检查版",$H1122="口腔诊所"),IFERROR(T1122/同类汇总数据!E$8,0),IF(AND($G1122="互联网版",$H1122="中西医诊所"),IFERROR(T1122/同类汇总数据!E$9,0),IF(AND($G1122="互联网版",$H1122="中医诊所"),IFERROR(T1122/同类汇总数据!E$10,0),IF(AND($G1122="互联网版",$H1122="口腔诊所"),IFERROR(T1122/同类汇总数据!E$11,0))))))))))</f>
        <v>0.324352716050314</v>
      </c>
      <c r="AG1122" s="61">
        <f>IF(AND($G1122="正式版",$H1122="中西医诊所"),IFERROR(U1122/同类汇总数据!F$3,0),IF(AND($G1122="正式版",$H1122="中医诊所"),IFERROR(U1122/同类汇总数据!F$4,0),IF(AND($G1122="正式版",$H1122="口腔诊所"),IFERROR(U1122/同类汇总数据!F$5,0),IF(AND($G1122="检查版",$H1122="中西医诊所"),IFERROR(U1122/同类汇总数据!F$6,0),IF(AND($G1122="检查版",$H1122="中医诊所"),IFERROR(U1122/同类汇总数据!F$7,0),IF(AND($G1122="检查版",$H1122="口腔诊所"),IFERROR(U1122/同类汇总数据!F$8,0),IF(AND($G1122="互联网版",$H1122="中西医诊所"),IFERROR(U1122/同类汇总数据!F$9,0),IF(AND($G1122="互联网版",$H1122="中医诊所"),IFERROR(U1122/同类汇总数据!F$10,0),IF(AND($G1122="互联网版",$H1122="口腔诊所"),IFERROR(U1122/同类汇总数据!F$11,0))))))))))</f>
        <v>0.302458518858866</v>
      </c>
      <c r="AH1122" s="61">
        <f>IF(AND($G1122="正式版",$H1122="中西医诊所"),IFERROR(V1122/同类汇总数据!G$3,0),IF(AND($G1122="正式版",$H1122="中医诊所"),IFERROR(V1122/同类汇总数据!G$4,0),IF(AND($G1122="正式版",$H1122="口腔诊所"),IFERROR(V1122/同类汇总数据!G$5,0),IF(AND($G1122="检查版",$H1122="中西医诊所"),IFERROR(V1122/同类汇总数据!G$6,0),IF(AND($G1122="检查版",$H1122="中医诊所"),IFERROR(V1122/同类汇总数据!G$7,0),IF(AND($G1122="检查版",$H1122="口腔诊所"),IFERROR(V1122/同类汇总数据!G$8,0),IF(AND($G1122="互联网版",$H1122="中西医诊所"),IFERROR(V1122/同类汇总数据!G$9,0),IF(AND($G1122="互联网版",$H1122="中医诊所"),IFERROR(V1122/同类汇总数据!G$10,0),IF(AND($G1122="互联网版",$H1122="口腔诊所"),IFERROR(V1122/同类汇总数据!G$11,0))))))))))</f>
        <v>0.37157040516037</v>
      </c>
      <c r="AI1122" s="61">
        <f>IF(AND($G1122="正式版",$H1122="中西医诊所"),IFERROR(W1122/同类汇总数据!H$3,0),IF(AND($G1122="正式版",$H1122="中医诊所"),IFERROR(W1122/同类汇总数据!H$4,0),IF(AND($G1122="正式版",$H1122="口腔诊所"),IFERROR(W1122/同类汇总数据!H$5,0),IF(AND($G1122="检查版",$H1122="中西医诊所"),IFERROR(W1122/同类汇总数据!H$6,0),IF(AND($G1122="检查版",$H1122="中医诊所"),IFERROR(W1122/同类汇总数据!H$7,0),IF(AND($G1122="检查版",$H1122="口腔诊所"),IFERROR(W1122/同类汇总数据!H$8,0),IF(AND($G1122="互联网版",$H1122="中西医诊所"),IFERROR(W1122/同类汇总数据!H$9,0),IF(AND($G1122="互联网版",$H1122="中医诊所"),IFERROR(W1122/同类汇总数据!H$10,0),IF(AND($G1122="互联网版",$H1122="口腔诊所"),IFERROR(W1122/同类汇总数据!H$11,0))))))))))</f>
        <v>0.193708693822278</v>
      </c>
      <c r="AJ1122" s="61">
        <f>IF(AND($G1122="正式版",$H1122="中西医诊所"),IFERROR(X1122/同类汇总数据!I$3,0),IF(AND($G1122="正式版",$H1122="中医诊所"),IFERROR(X1122/同类汇总数据!I$4,0),IF(AND($G1122="正式版",$H1122="口腔诊所"),IFERROR(X1122/同类汇总数据!I$5,0),IF(AND($G1122="检查版",$H1122="中西医诊所"),IFERROR(X1122/同类汇总数据!I$6,0),IF(AND($G1122="检查版",$H1122="中医诊所"),IFERROR(X1122/同类汇总数据!I$7,0),IF(AND($G1122="检查版",$H1122="口腔诊所"),IFERROR(X1122/同类汇总数据!I$8,0),IF(AND($G1122="互联网版",$H1122="中西医诊所"),IFERROR(X1122/同类汇总数据!I$9,0),IF(AND($G1122="互联网版",$H1122="中医诊所"),IFERROR(X1122/同类汇总数据!I$10,0),IF(AND($G1122="互联网版",$H1122="口腔诊所"),IFERROR(X1122/同类汇总数据!I$11,0))))))))))</f>
        <v>0.379554227115761</v>
      </c>
      <c r="AK1122" s="61">
        <f>IF(AND($G1122="正式版",$H1122="中西医诊所"),IFERROR(Y1122/同类汇总数据!J$3,0),IF(AND($G1122="正式版",$H1122="中医诊所"),IFERROR(Y1122/同类汇总数据!J$4,0),IF(AND($G1122="正式版",$H1122="口腔诊所"),IFERROR(Y1122/同类汇总数据!J$5,0),IF(AND($G1122="检查版",$H1122="中西医诊所"),IFERROR(Y1122/同类汇总数据!J$6,0),IF(AND($G1122="检查版",$H1122="中医诊所"),IFERROR(Y1122/同类汇总数据!J$7,0),IF(AND($G1122="检查版",$H1122="口腔诊所"),IFERROR(Y1122/同类汇总数据!J$8,0),IF(AND($G1122="互联网版",$H1122="中西医诊所"),IFERROR(Y1122/同类汇总数据!J$9,0),IF(AND($G1122="互联网版",$H1122="中医诊所"),IFERROR(Y1122/同类汇总数据!J$10,0),IF(AND($G1122="互联网版",$H1122="口腔诊所"),IFERROR(Y1122/同类汇总数据!J$11,0))))))))))</f>
        <v>0.361426459880534</v>
      </c>
      <c r="AL1122" s="62" t="str">
        <f ca="1" t="shared" si="336"/>
        <v>-</v>
      </c>
      <c r="AM1122" s="62" t="str">
        <f t="shared" si="337"/>
        <v>低于同行20%</v>
      </c>
      <c r="AN1122" s="5" t="str">
        <f t="shared" si="338"/>
        <v>低于同行20%</v>
      </c>
      <c r="AO1122" s="63">
        <f t="shared" si="339"/>
        <v>46104.3700202662</v>
      </c>
      <c r="AP1122" s="5" t="str">
        <f t="shared" si="340"/>
        <v/>
      </c>
      <c r="AQ1122" s="60">
        <v>45775.539808125</v>
      </c>
    </row>
    <row r="1123" ht="17" spans="1:43">
      <c r="A1123" s="5">
        <f t="shared" si="342"/>
        <v>1120</v>
      </c>
      <c r="B1123" s="55" t="str">
        <f t="shared" si="333"/>
        <v>连续三月交易上升</v>
      </c>
      <c r="C1123" s="2" t="str">
        <f t="shared" si="334"/>
        <v/>
      </c>
      <c r="D1123" s="56" t="str">
        <f t="shared" si="335"/>
        <v>-</v>
      </c>
      <c r="E1123" s="84" t="s">
        <v>2972</v>
      </c>
      <c r="F1123" s="58">
        <v>45791.4271339236</v>
      </c>
      <c r="G1123" s="59" t="s">
        <v>38</v>
      </c>
      <c r="H1123" s="59" t="s">
        <v>39</v>
      </c>
      <c r="I1123" s="59" t="s">
        <v>40</v>
      </c>
      <c r="J1123" s="59" t="s">
        <v>117</v>
      </c>
      <c r="K1123" s="59" t="s">
        <v>2973</v>
      </c>
      <c r="L1123" s="59"/>
      <c r="M1123" s="60">
        <v>46103.382025463</v>
      </c>
      <c r="N1123" s="60">
        <v>46103.7085458565</v>
      </c>
      <c r="O1123" s="60">
        <v>46103.7069201273</v>
      </c>
      <c r="P1123" s="60">
        <v>46094.6914731713</v>
      </c>
      <c r="Q1123" s="60">
        <v>46103.7085718981</v>
      </c>
      <c r="R1123" s="59">
        <v>6620.8</v>
      </c>
      <c r="S1123" s="59">
        <v>68478.8</v>
      </c>
      <c r="T1123" s="59">
        <v>130610.9</v>
      </c>
      <c r="U1123" s="59">
        <v>114396.6</v>
      </c>
      <c r="V1123" s="59">
        <v>29</v>
      </c>
      <c r="W1123" s="59">
        <v>113</v>
      </c>
      <c r="X1123" s="59">
        <v>280</v>
      </c>
      <c r="Y1123" s="59">
        <v>261</v>
      </c>
      <c r="Z1123" s="59">
        <v>799.9762237762</v>
      </c>
      <c r="AA1123" s="59">
        <v>2.7496126026</v>
      </c>
      <c r="AB1123" s="59">
        <v>-0.5836965342</v>
      </c>
      <c r="AC1123" s="59">
        <v>-0.2160376566</v>
      </c>
      <c r="AD1123" s="61">
        <f>IF(AND($G1123="正式版",$H1123="中西医诊所"),IFERROR(R1123/同类汇总数据!C$3,0),IF(AND($G1123="正式版",$H1123="中医诊所"),IFERROR(R1123/同类汇总数据!C$4,0),IF(AND($G1123="正式版",$H1123="口腔诊所"),IFERROR(R1123/同类汇总数据!C$5,0),IF(AND($G1123="检查版",$H1123="中西医诊所"),IFERROR(R1123/同类汇总数据!C$6,0),IF(AND($G1123="检查版",$H1123="中医诊所"),IFERROR(R1123/同类汇总数据!C$7,0),IF(AND($G1123="检查版",$H1123="口腔诊所"),IFERROR(R1123/同类汇总数据!C$8,0),IF(AND($G1123="互联网版",$H1123="中西医诊所"),IFERROR(R1123/同类汇总数据!C$9,0),IF(AND($G1123="互联网版",$H1123="中医诊所"),IFERROR(R1123/同类汇总数据!C$10,0),IF(AND($G1123="互联网版",$H1123="口腔诊所"),IFERROR(R1123/同类汇总数据!C$11,0))))))))))</f>
        <v>0.723446176707012</v>
      </c>
      <c r="AE1123" s="61">
        <f>IF(AND($G1123="正式版",$H1123="中西医诊所"),IFERROR(S1123/同类汇总数据!D$3,0),IF(AND($G1123="正式版",$H1123="中医诊所"),IFERROR(S1123/同类汇总数据!D$4,0),IF(AND($G1123="正式版",$H1123="口腔诊所"),IFERROR(S1123/同类汇总数据!D$5,0),IF(AND($G1123="检查版",$H1123="中西医诊所"),IFERROR(S1123/同类汇总数据!D$6,0),IF(AND($G1123="检查版",$H1123="中医诊所"),IFERROR(S1123/同类汇总数据!D$7,0),IF(AND($G1123="检查版",$H1123="口腔诊所"),IFERROR(S1123/同类汇总数据!D$8,0),IF(AND($G1123="互联网版",$H1123="中西医诊所"),IFERROR(S1123/同类汇总数据!D$9,0),IF(AND($G1123="互联网版",$H1123="中医诊所"),IFERROR(S1123/同类汇总数据!D$10,0),IF(AND($G1123="互联网版",$H1123="口腔诊所"),IFERROR(S1123/同类汇总数据!D$11,0))))))))))</f>
        <v>1.87696947779595</v>
      </c>
      <c r="AF1123" s="61">
        <f>IF(AND($G1123="正式版",$H1123="中西医诊所"),IFERROR(T1123/同类汇总数据!E$3,0),IF(AND($G1123="正式版",$H1123="中医诊所"),IFERROR(T1123/同类汇总数据!E$4,0),IF(AND($G1123="正式版",$H1123="口腔诊所"),IFERROR(T1123/同类汇总数据!E$5,0),IF(AND($G1123="检查版",$H1123="中西医诊所"),IFERROR(T1123/同类汇总数据!E$6,0),IF(AND($G1123="检查版",$H1123="中医诊所"),IFERROR(T1123/同类汇总数据!E$7,0),IF(AND($G1123="检查版",$H1123="口腔诊所"),IFERROR(T1123/同类汇总数据!E$8,0),IF(AND($G1123="互联网版",$H1123="中西医诊所"),IFERROR(T1123/同类汇总数据!E$9,0),IF(AND($G1123="互联网版",$H1123="中医诊所"),IFERROR(T1123/同类汇总数据!E$10,0),IF(AND($G1123="互联网版",$H1123="口腔诊所"),IFERROR(T1123/同类汇总数据!E$11,0))))))))))</f>
        <v>1.19698902435432</v>
      </c>
      <c r="AG1123" s="61">
        <f>IF(AND($G1123="正式版",$H1123="中西医诊所"),IFERROR(U1123/同类汇总数据!F$3,0),IF(AND($G1123="正式版",$H1123="中医诊所"),IFERROR(U1123/同类汇总数据!F$4,0),IF(AND($G1123="正式版",$H1123="口腔诊所"),IFERROR(U1123/同类汇总数据!F$5,0),IF(AND($G1123="检查版",$H1123="中西医诊所"),IFERROR(U1123/同类汇总数据!F$6,0),IF(AND($G1123="检查版",$H1123="中医诊所"),IFERROR(U1123/同类汇总数据!F$7,0),IF(AND($G1123="检查版",$H1123="口腔诊所"),IFERROR(U1123/同类汇总数据!F$8,0),IF(AND($G1123="互联网版",$H1123="中西医诊所"),IFERROR(U1123/同类汇总数据!F$9,0),IF(AND($G1123="互联网版",$H1123="中医诊所"),IFERROR(U1123/同类汇总数据!F$10,0),IF(AND($G1123="互联网版",$H1123="口腔诊所"),IFERROR(U1123/同类汇总数据!F$11,0))))))))))</f>
        <v>1.19258556784189</v>
      </c>
      <c r="AH1123" s="61">
        <f>IF(AND($G1123="正式版",$H1123="中西医诊所"),IFERROR(V1123/同类汇总数据!G$3,0),IF(AND($G1123="正式版",$H1123="中医诊所"),IFERROR(V1123/同类汇总数据!G$4,0),IF(AND($G1123="正式版",$H1123="口腔诊所"),IFERROR(V1123/同类汇总数据!G$5,0),IF(AND($G1123="检查版",$H1123="中西医诊所"),IFERROR(V1123/同类汇总数据!G$6,0),IF(AND($G1123="检查版",$H1123="中医诊所"),IFERROR(V1123/同类汇总数据!G$7,0),IF(AND($G1123="检查版",$H1123="口腔诊所"),IFERROR(V1123/同类汇总数据!G$8,0),IF(AND($G1123="互联网版",$H1123="中西医诊所"),IFERROR(V1123/同类汇总数据!G$9,0),IF(AND($G1123="互联网版",$H1123="中医诊所"),IFERROR(V1123/同类汇总数据!G$10,0),IF(AND($G1123="互联网版",$H1123="口腔诊所"),IFERROR(V1123/同类汇总数据!G$11,0))))))))))</f>
        <v>0.305903623481162</v>
      </c>
      <c r="AI1123" s="61">
        <f>IF(AND($G1123="正式版",$H1123="中西医诊所"),IFERROR(W1123/同类汇总数据!H$3,0),IF(AND($G1123="正式版",$H1123="中医诊所"),IFERROR(W1123/同类汇总数据!H$4,0),IF(AND($G1123="正式版",$H1123="口腔诊所"),IFERROR(W1123/同类汇总数据!H$5,0),IF(AND($G1123="检查版",$H1123="中西医诊所"),IFERROR(W1123/同类汇总数据!H$6,0),IF(AND($G1123="检查版",$H1123="中医诊所"),IFERROR(W1123/同类汇总数据!H$7,0),IF(AND($G1123="检查版",$H1123="口腔诊所"),IFERROR(W1123/同类汇总数据!H$8,0),IF(AND($G1123="互联网版",$H1123="中西医诊所"),IFERROR(W1123/同类汇总数据!H$9,0),IF(AND($G1123="互联网版",$H1123="中医诊所"),IFERROR(W1123/同类汇总数据!H$10,0),IF(AND($G1123="互联网版",$H1123="口腔诊所"),IFERROR(W1123/同类汇总数据!H$11,0))))))))))</f>
        <v>0.309055264551306</v>
      </c>
      <c r="AJ1123" s="61">
        <f>IF(AND($G1123="正式版",$H1123="中西医诊所"),IFERROR(X1123/同类汇总数据!I$3,0),IF(AND($G1123="正式版",$H1123="中医诊所"),IFERROR(X1123/同类汇总数据!I$4,0),IF(AND($G1123="正式版",$H1123="口腔诊所"),IFERROR(X1123/同类汇总数据!I$5,0),IF(AND($G1123="检查版",$H1123="中西医诊所"),IFERROR(X1123/同类汇总数据!I$6,0),IF(AND($G1123="检查版",$H1123="中医诊所"),IFERROR(X1123/同类汇总数据!I$7,0),IF(AND($G1123="检查版",$H1123="口腔诊所"),IFERROR(X1123/同类汇总数据!I$8,0),IF(AND($G1123="互联网版",$H1123="中西医诊所"),IFERROR(X1123/同类汇总数据!I$9,0),IF(AND($G1123="互联网版",$H1123="中医诊所"),IFERROR(X1123/同类汇总数据!I$10,0),IF(AND($G1123="互联网版",$H1123="口腔诊所"),IFERROR(X1123/同类汇总数据!I$11,0))))))))))</f>
        <v>0.247588247304228</v>
      </c>
      <c r="AK1123" s="61">
        <f>IF(AND($G1123="正式版",$H1123="中西医诊所"),IFERROR(Y1123/同类汇总数据!J$3,0),IF(AND($G1123="正式版",$H1123="中医诊所"),IFERROR(Y1123/同类汇总数据!J$4,0),IF(AND($G1123="正式版",$H1123="口腔诊所"),IFERROR(Y1123/同类汇总数据!J$5,0),IF(AND($G1123="检查版",$H1123="中西医诊所"),IFERROR(Y1123/同类汇总数据!J$6,0),IF(AND($G1123="检查版",$H1123="中医诊所"),IFERROR(Y1123/同类汇总数据!J$7,0),IF(AND($G1123="检查版",$H1123="口腔诊所"),IFERROR(Y1123/同类汇总数据!J$8,0),IF(AND($G1123="互联网版",$H1123="中西医诊所"),IFERROR(Y1123/同类汇总数据!J$9,0),IF(AND($G1123="互联网版",$H1123="中医诊所"),IFERROR(Y1123/同类汇总数据!J$10,0),IF(AND($G1123="互联网版",$H1123="口腔诊所"),IFERROR(Y1123/同类汇总数据!J$11,0))))))))))</f>
        <v>0.26079595324618</v>
      </c>
      <c r="AL1123" s="62" t="str">
        <f ca="1" t="shared" si="336"/>
        <v>-</v>
      </c>
      <c r="AM1123" s="62" t="str">
        <f t="shared" si="337"/>
        <v>高于同行150%</v>
      </c>
      <c r="AN1123" s="5" t="str">
        <f t="shared" si="338"/>
        <v>低于同行50%</v>
      </c>
      <c r="AO1123" s="63">
        <f t="shared" si="339"/>
        <v>46103.7085718981</v>
      </c>
      <c r="AP1123" s="5" t="str">
        <f t="shared" si="340"/>
        <v/>
      </c>
      <c r="AQ1123" s="60">
        <v>45775.6487567477</v>
      </c>
    </row>
    <row r="1124" ht="17" spans="1:43">
      <c r="A1124" s="5">
        <f t="shared" si="342"/>
        <v>1121</v>
      </c>
      <c r="B1124" s="55" t="str">
        <f t="shared" si="333"/>
        <v>连续三月交易上升</v>
      </c>
      <c r="C1124" s="2" t="str">
        <f t="shared" si="334"/>
        <v/>
      </c>
      <c r="D1124" s="56" t="str">
        <f t="shared" si="335"/>
        <v>-</v>
      </c>
      <c r="E1124" s="84" t="s">
        <v>2974</v>
      </c>
      <c r="F1124" s="58">
        <v>45791.4739525116</v>
      </c>
      <c r="G1124" s="59" t="s">
        <v>38</v>
      </c>
      <c r="H1124" s="59" t="s">
        <v>39</v>
      </c>
      <c r="I1124" s="59" t="s">
        <v>40</v>
      </c>
      <c r="J1124" s="59" t="s">
        <v>149</v>
      </c>
      <c r="K1124" s="59" t="s">
        <v>2975</v>
      </c>
      <c r="L1124" s="59"/>
      <c r="M1124" s="60">
        <v>46104.3282986111</v>
      </c>
      <c r="N1124" s="60">
        <v>46103.4345901852</v>
      </c>
      <c r="O1124" s="60">
        <v>46103.4338528819</v>
      </c>
      <c r="P1124" s="60">
        <v>45834.5768292593</v>
      </c>
      <c r="Q1124" s="60">
        <v>46103.4346119329</v>
      </c>
      <c r="R1124" s="59">
        <v>7638</v>
      </c>
      <c r="S1124" s="59">
        <v>31246.9</v>
      </c>
      <c r="T1124" s="59">
        <v>75321.65</v>
      </c>
      <c r="U1124" s="59">
        <v>68786.25</v>
      </c>
      <c r="V1124" s="59">
        <v>35</v>
      </c>
      <c r="W1124" s="59">
        <v>151</v>
      </c>
      <c r="X1124" s="59">
        <v>378</v>
      </c>
      <c r="Y1124" s="59">
        <v>341</v>
      </c>
      <c r="Z1124" s="59">
        <v>292.7074468085</v>
      </c>
      <c r="AA1124" s="59">
        <v>0.4417598136</v>
      </c>
      <c r="AB1124" s="59">
        <v>-0.0325528971</v>
      </c>
      <c r="AC1124" s="59">
        <v>-0.2787229384</v>
      </c>
      <c r="AD1124" s="61">
        <f>IF(AND($G1124="正式版",$H1124="中西医诊所"),IFERROR(R1124/同类汇总数据!C$3,0),IF(AND($G1124="正式版",$H1124="中医诊所"),IFERROR(R1124/同类汇总数据!C$4,0),IF(AND($G1124="正式版",$H1124="口腔诊所"),IFERROR(R1124/同类汇总数据!C$5,0),IF(AND($G1124="检查版",$H1124="中西医诊所"),IFERROR(R1124/同类汇总数据!C$6,0),IF(AND($G1124="检查版",$H1124="中医诊所"),IFERROR(R1124/同类汇总数据!C$7,0),IF(AND($G1124="检查版",$H1124="口腔诊所"),IFERROR(R1124/同类汇总数据!C$8,0),IF(AND($G1124="互联网版",$H1124="中西医诊所"),IFERROR(R1124/同类汇总数据!C$9,0),IF(AND($G1124="互联网版",$H1124="中医诊所"),IFERROR(R1124/同类汇总数据!C$10,0),IF(AND($G1124="互联网版",$H1124="口腔诊所"),IFERROR(R1124/同类汇总数据!C$11,0))))))))))</f>
        <v>0.834594293391759</v>
      </c>
      <c r="AE1124" s="61">
        <f>IF(AND($G1124="正式版",$H1124="中西医诊所"),IFERROR(S1124/同类汇总数据!D$3,0),IF(AND($G1124="正式版",$H1124="中医诊所"),IFERROR(S1124/同类汇总数据!D$4,0),IF(AND($G1124="正式版",$H1124="口腔诊所"),IFERROR(S1124/同类汇总数据!D$5,0),IF(AND($G1124="检查版",$H1124="中西医诊所"),IFERROR(S1124/同类汇总数据!D$6,0),IF(AND($G1124="检查版",$H1124="中医诊所"),IFERROR(S1124/同类汇总数据!D$7,0),IF(AND($G1124="检查版",$H1124="口腔诊所"),IFERROR(S1124/同类汇总数据!D$8,0),IF(AND($G1124="互联网版",$H1124="中西医诊所"),IFERROR(S1124/同类汇总数据!D$9,0),IF(AND($G1124="互联网版",$H1124="中医诊所"),IFERROR(S1124/同类汇总数据!D$10,0),IF(AND($G1124="互联网版",$H1124="口腔诊所"),IFERROR(S1124/同类汇总数据!D$11,0))))))))))</f>
        <v>0.856461818486045</v>
      </c>
      <c r="AF1124" s="61">
        <f>IF(AND($G1124="正式版",$H1124="中西医诊所"),IFERROR(T1124/同类汇总数据!E$3,0),IF(AND($G1124="正式版",$H1124="中医诊所"),IFERROR(T1124/同类汇总数据!E$4,0),IF(AND($G1124="正式版",$H1124="口腔诊所"),IFERROR(T1124/同类汇总数据!E$5,0),IF(AND($G1124="检查版",$H1124="中西医诊所"),IFERROR(T1124/同类汇总数据!E$6,0),IF(AND($G1124="检查版",$H1124="中医诊所"),IFERROR(T1124/同类汇总数据!E$7,0),IF(AND($G1124="检查版",$H1124="口腔诊所"),IFERROR(T1124/同类汇总数据!E$8,0),IF(AND($G1124="互联网版",$H1124="中西医诊所"),IFERROR(T1124/同类汇总数据!E$9,0),IF(AND($G1124="互联网版",$H1124="中医诊所"),IFERROR(T1124/同类汇总数据!E$10,0),IF(AND($G1124="互联网版",$H1124="口腔诊所"),IFERROR(T1124/同类汇总数据!E$11,0))))))))))</f>
        <v>0.690288393589335</v>
      </c>
      <c r="AG1124" s="61">
        <f>IF(AND($G1124="正式版",$H1124="中西医诊所"),IFERROR(U1124/同类汇总数据!F$3,0),IF(AND($G1124="正式版",$H1124="中医诊所"),IFERROR(U1124/同类汇总数据!F$4,0),IF(AND($G1124="正式版",$H1124="口腔诊所"),IFERROR(U1124/同类汇总数据!F$5,0),IF(AND($G1124="检查版",$H1124="中西医诊所"),IFERROR(U1124/同类汇总数据!F$6,0),IF(AND($G1124="检查版",$H1124="中医诊所"),IFERROR(U1124/同类汇总数据!F$7,0),IF(AND($G1124="检查版",$H1124="口腔诊所"),IFERROR(U1124/同类汇总数据!F$8,0),IF(AND($G1124="互联网版",$H1124="中西医诊所"),IFERROR(U1124/同类汇总数据!F$9,0),IF(AND($G1124="互联网版",$H1124="中医诊所"),IFERROR(U1124/同类汇总数据!F$10,0),IF(AND($G1124="互联网版",$H1124="口腔诊所"),IFERROR(U1124/同类汇总数据!F$11,0))))))))))</f>
        <v>0.717097265268061</v>
      </c>
      <c r="AH1124" s="61">
        <f>IF(AND($G1124="正式版",$H1124="中西医诊所"),IFERROR(V1124/同类汇总数据!G$3,0),IF(AND($G1124="正式版",$H1124="中医诊所"),IFERROR(V1124/同类汇总数据!G$4,0),IF(AND($G1124="正式版",$H1124="口腔诊所"),IFERROR(V1124/同类汇总数据!G$5,0),IF(AND($G1124="检查版",$H1124="中西医诊所"),IFERROR(V1124/同类汇总数据!G$6,0),IF(AND($G1124="检查版",$H1124="中医诊所"),IFERROR(V1124/同类汇总数据!G$7,0),IF(AND($G1124="检查版",$H1124="口腔诊所"),IFERROR(V1124/同类汇总数据!G$8,0),IF(AND($G1124="互联网版",$H1124="中西医诊所"),IFERROR(V1124/同类汇总数据!G$9,0),IF(AND($G1124="互联网版",$H1124="中医诊所"),IFERROR(V1124/同类汇总数据!G$10,0),IF(AND($G1124="互联网版",$H1124="口腔诊所"),IFERROR(V1124/同类汇总数据!G$11,0))))))))))</f>
        <v>0.369194028339334</v>
      </c>
      <c r="AI1124" s="61">
        <f>IF(AND($G1124="正式版",$H1124="中西医诊所"),IFERROR(W1124/同类汇总数据!H$3,0),IF(AND($G1124="正式版",$H1124="中医诊所"),IFERROR(W1124/同类汇总数据!H$4,0),IF(AND($G1124="正式版",$H1124="口腔诊所"),IFERROR(W1124/同类汇总数据!H$5,0),IF(AND($G1124="检查版",$H1124="中西医诊所"),IFERROR(W1124/同类汇总数据!H$6,0),IF(AND($G1124="检查版",$H1124="中医诊所"),IFERROR(W1124/同类汇总数据!H$7,0),IF(AND($G1124="检查版",$H1124="口腔诊所"),IFERROR(W1124/同类汇总数据!H$8,0),IF(AND($G1124="互联网版",$H1124="中西医诊所"),IFERROR(W1124/同类汇总数据!H$9,0),IF(AND($G1124="互联网版",$H1124="中医诊所"),IFERROR(W1124/同类汇总数据!H$10,0),IF(AND($G1124="互联网版",$H1124="口腔诊所"),IFERROR(W1124/同类汇总数据!H$11,0))))))))))</f>
        <v>0.412985353515463</v>
      </c>
      <c r="AJ1124" s="61">
        <f>IF(AND($G1124="正式版",$H1124="中西医诊所"),IFERROR(X1124/同类汇总数据!I$3,0),IF(AND($G1124="正式版",$H1124="中医诊所"),IFERROR(X1124/同类汇总数据!I$4,0),IF(AND($G1124="正式版",$H1124="口腔诊所"),IFERROR(X1124/同类汇总数据!I$5,0),IF(AND($G1124="检查版",$H1124="中西医诊所"),IFERROR(X1124/同类汇总数据!I$6,0),IF(AND($G1124="检查版",$H1124="中医诊所"),IFERROR(X1124/同类汇总数据!I$7,0),IF(AND($G1124="检查版",$H1124="口腔诊所"),IFERROR(X1124/同类汇总数据!I$8,0),IF(AND($G1124="互联网版",$H1124="中西医诊所"),IFERROR(X1124/同类汇总数据!I$9,0),IF(AND($G1124="互联网版",$H1124="中医诊所"),IFERROR(X1124/同类汇总数据!I$10,0),IF(AND($G1124="互联网版",$H1124="口腔诊所"),IFERROR(X1124/同类汇总数据!I$11,0))))))))))</f>
        <v>0.334244133860708</v>
      </c>
      <c r="AK1124" s="61">
        <f>IF(AND($G1124="正式版",$H1124="中西医诊所"),IFERROR(Y1124/同类汇总数据!J$3,0),IF(AND($G1124="正式版",$H1124="中医诊所"),IFERROR(Y1124/同类汇总数据!J$4,0),IF(AND($G1124="正式版",$H1124="口腔诊所"),IFERROR(Y1124/同类汇总数据!J$5,0),IF(AND($G1124="检查版",$H1124="中西医诊所"),IFERROR(Y1124/同类汇总数据!J$6,0),IF(AND($G1124="检查版",$H1124="中医诊所"),IFERROR(Y1124/同类汇总数据!J$7,0),IF(AND($G1124="检查版",$H1124="口腔诊所"),IFERROR(Y1124/同类汇总数据!J$8,0),IF(AND($G1124="互联网版",$H1124="中西医诊所"),IFERROR(Y1124/同类汇总数据!J$9,0),IF(AND($G1124="互联网版",$H1124="中医诊所"),IFERROR(Y1124/同类汇总数据!J$10,0),IF(AND($G1124="互联网版",$H1124="口腔诊所"),IFERROR(Y1124/同类汇总数据!J$11,0))))))))))</f>
        <v>0.340733410179875</v>
      </c>
      <c r="AL1124" s="62" t="str">
        <f ca="1" t="shared" si="336"/>
        <v>-</v>
      </c>
      <c r="AM1124" s="62" t="str">
        <f t="shared" si="337"/>
        <v/>
      </c>
      <c r="AN1124" s="5" t="str">
        <f t="shared" si="338"/>
        <v>低于同行50%</v>
      </c>
      <c r="AO1124" s="63">
        <f t="shared" si="339"/>
        <v>46104.3282986111</v>
      </c>
      <c r="AP1124" s="5" t="str">
        <f t="shared" si="340"/>
        <v/>
      </c>
      <c r="AQ1124" s="60">
        <v>45776.7622186806</v>
      </c>
    </row>
    <row r="1125" ht="17" spans="1:43">
      <c r="A1125" s="5">
        <f t="shared" si="342"/>
        <v>1122</v>
      </c>
      <c r="B1125" s="55" t="str">
        <f t="shared" si="333"/>
        <v>连续三月交易上升</v>
      </c>
      <c r="C1125" s="2" t="str">
        <f t="shared" si="334"/>
        <v/>
      </c>
      <c r="D1125" s="56" t="str">
        <f t="shared" si="335"/>
        <v>-</v>
      </c>
      <c r="E1125" s="84" t="s">
        <v>2976</v>
      </c>
      <c r="F1125" s="58">
        <v>45792.5670020486</v>
      </c>
      <c r="G1125" s="59" t="s">
        <v>38</v>
      </c>
      <c r="H1125" s="59" t="s">
        <v>63</v>
      </c>
      <c r="I1125" s="59" t="s">
        <v>40</v>
      </c>
      <c r="J1125" s="59" t="s">
        <v>78</v>
      </c>
      <c r="K1125" s="59" t="s">
        <v>2977</v>
      </c>
      <c r="L1125" s="59" t="s">
        <v>80</v>
      </c>
      <c r="M1125" s="60">
        <v>46103.4860300926</v>
      </c>
      <c r="N1125" s="60">
        <v>46103.4891191088</v>
      </c>
      <c r="O1125" s="60">
        <v>46103.4884395255</v>
      </c>
      <c r="P1125" s="60">
        <v>46063.6181153935</v>
      </c>
      <c r="Q1125" s="60">
        <v>46063.6198745602</v>
      </c>
      <c r="R1125" s="59">
        <v>3440</v>
      </c>
      <c r="S1125" s="59">
        <v>7170</v>
      </c>
      <c r="T1125" s="59">
        <v>15503.93</v>
      </c>
      <c r="U1125" s="59">
        <v>15188</v>
      </c>
      <c r="V1125" s="59">
        <v>8</v>
      </c>
      <c r="W1125" s="59">
        <v>21</v>
      </c>
      <c r="X1125" s="59">
        <v>53</v>
      </c>
      <c r="Y1125" s="59">
        <v>48</v>
      </c>
      <c r="Z1125" s="59">
        <v>489.935483871</v>
      </c>
      <c r="AA1125" s="59">
        <v>0.8779465689</v>
      </c>
      <c r="AB1125" s="59">
        <v>-0.154548454</v>
      </c>
      <c r="AC1125" s="59">
        <v>-0.5117913514</v>
      </c>
      <c r="AD1125" s="61">
        <f>IF(AND($G1125="正式版",$H1125="中西医诊所"),IFERROR(R1125/同类汇总数据!C$3,0),IF(AND($G1125="正式版",$H1125="中医诊所"),IFERROR(R1125/同类汇总数据!C$4,0),IF(AND($G1125="正式版",$H1125="口腔诊所"),IFERROR(R1125/同类汇总数据!C$5,0),IF(AND($G1125="检查版",$H1125="中西医诊所"),IFERROR(R1125/同类汇总数据!C$6,0),IF(AND($G1125="检查版",$H1125="中医诊所"),IFERROR(R1125/同类汇总数据!C$7,0),IF(AND($G1125="检查版",$H1125="口腔诊所"),IFERROR(R1125/同类汇总数据!C$8,0),IF(AND($G1125="互联网版",$H1125="中西医诊所"),IFERROR(R1125/同类汇总数据!C$9,0),IF(AND($G1125="互联网版",$H1125="中医诊所"),IFERROR(R1125/同类汇总数据!C$10,0),IF(AND($G1125="互联网版",$H1125="口腔诊所"),IFERROR(R1125/同类汇总数据!C$11,0))))))))))</f>
        <v>0.344084507012148</v>
      </c>
      <c r="AE1125" s="61">
        <f>IF(AND($G1125="正式版",$H1125="中西医诊所"),IFERROR(S1125/同类汇总数据!D$3,0),IF(AND($G1125="正式版",$H1125="中医诊所"),IFERROR(S1125/同类汇总数据!D$4,0),IF(AND($G1125="正式版",$H1125="口腔诊所"),IFERROR(S1125/同类汇总数据!D$5,0),IF(AND($G1125="检查版",$H1125="中西医诊所"),IFERROR(S1125/同类汇总数据!D$6,0),IF(AND($G1125="检查版",$H1125="中医诊所"),IFERROR(S1125/同类汇总数据!D$7,0),IF(AND($G1125="检查版",$H1125="口腔诊所"),IFERROR(S1125/同类汇总数据!D$8,0),IF(AND($G1125="互联网版",$H1125="中西医诊所"),IFERROR(S1125/同类汇总数据!D$9,0),IF(AND($G1125="互联网版",$H1125="中医诊所"),IFERROR(S1125/同类汇总数据!D$10,0),IF(AND($G1125="互联网版",$H1125="口腔诊所"),IFERROR(S1125/同类汇总数据!D$11,0))))))))))</f>
        <v>0.165090130694452</v>
      </c>
      <c r="AF1125" s="61">
        <f>IF(AND($G1125="正式版",$H1125="中西医诊所"),IFERROR(T1125/同类汇总数据!E$3,0),IF(AND($G1125="正式版",$H1125="中医诊所"),IFERROR(T1125/同类汇总数据!E$4,0),IF(AND($G1125="正式版",$H1125="口腔诊所"),IFERROR(T1125/同类汇总数据!E$5,0),IF(AND($G1125="检查版",$H1125="中西医诊所"),IFERROR(T1125/同类汇总数据!E$6,0),IF(AND($G1125="检查版",$H1125="中医诊所"),IFERROR(T1125/同类汇总数据!E$7,0),IF(AND($G1125="检查版",$H1125="口腔诊所"),IFERROR(T1125/同类汇总数据!E$8,0),IF(AND($G1125="互联网版",$H1125="中西医诊所"),IFERROR(T1125/同类汇总数据!E$9,0),IF(AND($G1125="互联网版",$H1125="中医诊所"),IFERROR(T1125/同类汇总数据!E$10,0),IF(AND($G1125="互联网版",$H1125="口腔诊所"),IFERROR(T1125/同类汇总数据!E$11,0))))))))))</f>
        <v>0.139842653085482</v>
      </c>
      <c r="AG1125" s="61">
        <f>IF(AND($G1125="正式版",$H1125="中西医诊所"),IFERROR(U1125/同类汇总数据!F$3,0),IF(AND($G1125="正式版",$H1125="中医诊所"),IFERROR(U1125/同类汇总数据!F$4,0),IF(AND($G1125="正式版",$H1125="口腔诊所"),IFERROR(U1125/同类汇总数据!F$5,0),IF(AND($G1125="检查版",$H1125="中西医诊所"),IFERROR(U1125/同类汇总数据!F$6,0),IF(AND($G1125="检查版",$H1125="中医诊所"),IFERROR(U1125/同类汇总数据!F$7,0),IF(AND($G1125="检查版",$H1125="口腔诊所"),IFERROR(U1125/同类汇总数据!F$8,0),IF(AND($G1125="互联网版",$H1125="中西医诊所"),IFERROR(U1125/同类汇总数据!F$9,0),IF(AND($G1125="互联网版",$H1125="中医诊所"),IFERROR(U1125/同类汇总数据!F$10,0),IF(AND($G1125="互联网版",$H1125="口腔诊所"),IFERROR(U1125/同类汇总数据!F$11,0))))))))))</f>
        <v>0.152035081397599</v>
      </c>
      <c r="AH1125" s="61">
        <f>IF(AND($G1125="正式版",$H1125="中西医诊所"),IFERROR(V1125/同类汇总数据!G$3,0),IF(AND($G1125="正式版",$H1125="中医诊所"),IFERROR(V1125/同类汇总数据!G$4,0),IF(AND($G1125="正式版",$H1125="口腔诊所"),IFERROR(V1125/同类汇总数据!G$5,0),IF(AND($G1125="检查版",$H1125="中西医诊所"),IFERROR(V1125/同类汇总数据!G$6,0),IF(AND($G1125="检查版",$H1125="中医诊所"),IFERROR(V1125/同类汇总数据!G$7,0),IF(AND($G1125="检查版",$H1125="口腔诊所"),IFERROR(V1125/同类汇总数据!G$8,0),IF(AND($G1125="互联网版",$H1125="中西医诊所"),IFERROR(V1125/同类汇总数据!G$9,0),IF(AND($G1125="互联网版",$H1125="中医诊所"),IFERROR(V1125/同类汇总数据!G$10,0),IF(AND($G1125="互联网版",$H1125="口腔诊所"),IFERROR(V1125/同类汇总数据!G$11,0))))))))))</f>
        <v>0.594512648256592</v>
      </c>
      <c r="AI1125" s="61">
        <f>IF(AND($G1125="正式版",$H1125="中西医诊所"),IFERROR(W1125/同类汇总数据!H$3,0),IF(AND($G1125="正式版",$H1125="中医诊所"),IFERROR(W1125/同类汇总数据!H$4,0),IF(AND($G1125="正式版",$H1125="口腔诊所"),IFERROR(W1125/同类汇总数据!H$5,0),IF(AND($G1125="检查版",$H1125="中西医诊所"),IFERROR(W1125/同类汇总数据!H$6,0),IF(AND($G1125="检查版",$H1125="中医诊所"),IFERROR(W1125/同类汇总数据!H$7,0),IF(AND($G1125="检查版",$H1125="口腔诊所"),IFERROR(W1125/同类汇总数据!H$8,0),IF(AND($G1125="互联网版",$H1125="中西医诊所"),IFERROR(W1125/同类汇总数据!H$9,0),IF(AND($G1125="互联网版",$H1125="中医诊所"),IFERROR(W1125/同类汇总数据!H$10,0),IF(AND($G1125="互联网版",$H1125="口腔诊所"),IFERROR(W1125/同类汇总数据!H$11,0))))))))))</f>
        <v>0.369807506387984</v>
      </c>
      <c r="AJ1125" s="61">
        <f>IF(AND($G1125="正式版",$H1125="中西医诊所"),IFERROR(X1125/同类汇总数据!I$3,0),IF(AND($G1125="正式版",$H1125="中医诊所"),IFERROR(X1125/同类汇总数据!I$4,0),IF(AND($G1125="正式版",$H1125="口腔诊所"),IFERROR(X1125/同类汇总数据!I$5,0),IF(AND($G1125="检查版",$H1125="中西医诊所"),IFERROR(X1125/同类汇总数据!I$6,0),IF(AND($G1125="检查版",$H1125="中医诊所"),IFERROR(X1125/同类汇总数据!I$7,0),IF(AND($G1125="检查版",$H1125="口腔诊所"),IFERROR(X1125/同类汇总数据!I$8,0),IF(AND($G1125="互联网版",$H1125="中西医诊所"),IFERROR(X1125/同类汇总数据!I$9,0),IF(AND($G1125="互联网版",$H1125="中医诊所"),IFERROR(X1125/同类汇总数据!I$10,0),IF(AND($G1125="互联网版",$H1125="口腔诊所"),IFERROR(X1125/同类汇总数据!I$11,0))))))))))</f>
        <v>0.359220964948845</v>
      </c>
      <c r="AK1125" s="61">
        <f>IF(AND($G1125="正式版",$H1125="中西医诊所"),IFERROR(Y1125/同类汇总数据!J$3,0),IF(AND($G1125="正式版",$H1125="中医诊所"),IFERROR(Y1125/同类汇总数据!J$4,0),IF(AND($G1125="正式版",$H1125="口腔诊所"),IFERROR(Y1125/同类汇总数据!J$5,0),IF(AND($G1125="检查版",$H1125="中西医诊所"),IFERROR(Y1125/同类汇总数据!J$6,0),IF(AND($G1125="检查版",$H1125="中医诊所"),IFERROR(Y1125/同类汇总数据!J$7,0),IF(AND($G1125="检查版",$H1125="口腔诊所"),IFERROR(Y1125/同类汇总数据!J$8,0),IF(AND($G1125="互联网版",$H1125="中西医诊所"),IFERROR(Y1125/同类汇总数据!J$9,0),IF(AND($G1125="互联网版",$H1125="中医诊所"),IFERROR(Y1125/同类汇总数据!J$10,0),IF(AND($G1125="互联网版",$H1125="口腔诊所"),IFERROR(Y1125/同类汇总数据!J$11,0))))))))))</f>
        <v>0.361426459880534</v>
      </c>
      <c r="AL1125" s="62" t="str">
        <f ca="1" t="shared" si="336"/>
        <v>-</v>
      </c>
      <c r="AM1125" s="62" t="str">
        <f t="shared" si="337"/>
        <v>低于同行20%</v>
      </c>
      <c r="AN1125" s="5" t="str">
        <f t="shared" si="338"/>
        <v>低于同行50%</v>
      </c>
      <c r="AO1125" s="63">
        <f t="shared" si="339"/>
        <v>46103.4891191088</v>
      </c>
      <c r="AP1125" s="5" t="str">
        <f t="shared" si="340"/>
        <v/>
      </c>
      <c r="AQ1125" s="60">
        <v>45777.4377860764</v>
      </c>
    </row>
    <row r="1126" ht="17" spans="1:43">
      <c r="A1126" s="5">
        <f t="shared" si="342"/>
        <v>1123</v>
      </c>
      <c r="B1126" s="55" t="str">
        <f t="shared" si="333"/>
        <v>无交易</v>
      </c>
      <c r="C1126" s="2" t="str">
        <f t="shared" si="334"/>
        <v/>
      </c>
      <c r="D1126" s="56" t="str">
        <f t="shared" si="335"/>
        <v>流失</v>
      </c>
      <c r="E1126" s="84" t="s">
        <v>2978</v>
      </c>
      <c r="F1126" s="58">
        <v>45792.7681443866</v>
      </c>
      <c r="G1126" s="59" t="s">
        <v>38</v>
      </c>
      <c r="H1126" s="59" t="s">
        <v>63</v>
      </c>
      <c r="I1126" s="59" t="s">
        <v>40</v>
      </c>
      <c r="J1126" s="59" t="s">
        <v>1077</v>
      </c>
      <c r="K1126" s="59" t="s">
        <v>2979</v>
      </c>
      <c r="L1126" s="59"/>
      <c r="M1126" s="60">
        <v>45992.3963541667</v>
      </c>
      <c r="N1126" s="60">
        <v>45991.6238163542</v>
      </c>
      <c r="O1126" s="60">
        <v>45991.6230475</v>
      </c>
      <c r="P1126" s="60">
        <v>45793.5696232407</v>
      </c>
      <c r="Q1126" s="60">
        <v>45969.6686482639</v>
      </c>
      <c r="R1126" s="59"/>
      <c r="S1126" s="59"/>
      <c r="T1126" s="59"/>
      <c r="U1126" s="59"/>
      <c r="V1126" s="59"/>
      <c r="W1126" s="59"/>
      <c r="X1126" s="59"/>
      <c r="Y1126" s="59"/>
      <c r="Z1126" s="59"/>
      <c r="AA1126" s="59"/>
      <c r="AB1126" s="59"/>
      <c r="AC1126" s="59"/>
      <c r="AD1126" s="61">
        <f>IF(AND($G1126="正式版",$H1126="中西医诊所"),IFERROR(R1126/同类汇总数据!C$3,0),IF(AND($G1126="正式版",$H1126="中医诊所"),IFERROR(R1126/同类汇总数据!C$4,0),IF(AND($G1126="正式版",$H1126="口腔诊所"),IFERROR(R1126/同类汇总数据!C$5,0),IF(AND($G1126="检查版",$H1126="中西医诊所"),IFERROR(R1126/同类汇总数据!C$6,0),IF(AND($G1126="检查版",$H1126="中医诊所"),IFERROR(R1126/同类汇总数据!C$7,0),IF(AND($G1126="检查版",$H1126="口腔诊所"),IFERROR(R1126/同类汇总数据!C$8,0),IF(AND($G1126="互联网版",$H1126="中西医诊所"),IFERROR(R1126/同类汇总数据!C$9,0),IF(AND($G1126="互联网版",$H1126="中医诊所"),IFERROR(R1126/同类汇总数据!C$10,0),IF(AND($G1126="互联网版",$H1126="口腔诊所"),IFERROR(R1126/同类汇总数据!C$11,0))))))))))</f>
        <v>0</v>
      </c>
      <c r="AE1126" s="61">
        <f>IF(AND($G1126="正式版",$H1126="中西医诊所"),IFERROR(S1126/同类汇总数据!D$3,0),IF(AND($G1126="正式版",$H1126="中医诊所"),IFERROR(S1126/同类汇总数据!D$4,0),IF(AND($G1126="正式版",$H1126="口腔诊所"),IFERROR(S1126/同类汇总数据!D$5,0),IF(AND($G1126="检查版",$H1126="中西医诊所"),IFERROR(S1126/同类汇总数据!D$6,0),IF(AND($G1126="检查版",$H1126="中医诊所"),IFERROR(S1126/同类汇总数据!D$7,0),IF(AND($G1126="检查版",$H1126="口腔诊所"),IFERROR(S1126/同类汇总数据!D$8,0),IF(AND($G1126="互联网版",$H1126="中西医诊所"),IFERROR(S1126/同类汇总数据!D$9,0),IF(AND($G1126="互联网版",$H1126="中医诊所"),IFERROR(S1126/同类汇总数据!D$10,0),IF(AND($G1126="互联网版",$H1126="口腔诊所"),IFERROR(S1126/同类汇总数据!D$11,0))))))))))</f>
        <v>0</v>
      </c>
      <c r="AF1126" s="61">
        <f>IF(AND($G1126="正式版",$H1126="中西医诊所"),IFERROR(T1126/同类汇总数据!E$3,0),IF(AND($G1126="正式版",$H1126="中医诊所"),IFERROR(T1126/同类汇总数据!E$4,0),IF(AND($G1126="正式版",$H1126="口腔诊所"),IFERROR(T1126/同类汇总数据!E$5,0),IF(AND($G1126="检查版",$H1126="中西医诊所"),IFERROR(T1126/同类汇总数据!E$6,0),IF(AND($G1126="检查版",$H1126="中医诊所"),IFERROR(T1126/同类汇总数据!E$7,0),IF(AND($G1126="检查版",$H1126="口腔诊所"),IFERROR(T1126/同类汇总数据!E$8,0),IF(AND($G1126="互联网版",$H1126="中西医诊所"),IFERROR(T1126/同类汇总数据!E$9,0),IF(AND($G1126="互联网版",$H1126="中医诊所"),IFERROR(T1126/同类汇总数据!E$10,0),IF(AND($G1126="互联网版",$H1126="口腔诊所"),IFERROR(T1126/同类汇总数据!E$11,0))))))))))</f>
        <v>0</v>
      </c>
      <c r="AG1126" s="61">
        <f>IF(AND($G1126="正式版",$H1126="中西医诊所"),IFERROR(U1126/同类汇总数据!F$3,0),IF(AND($G1126="正式版",$H1126="中医诊所"),IFERROR(U1126/同类汇总数据!F$4,0),IF(AND($G1126="正式版",$H1126="口腔诊所"),IFERROR(U1126/同类汇总数据!F$5,0),IF(AND($G1126="检查版",$H1126="中西医诊所"),IFERROR(U1126/同类汇总数据!F$6,0),IF(AND($G1126="检查版",$H1126="中医诊所"),IFERROR(U1126/同类汇总数据!F$7,0),IF(AND($G1126="检查版",$H1126="口腔诊所"),IFERROR(U1126/同类汇总数据!F$8,0),IF(AND($G1126="互联网版",$H1126="中西医诊所"),IFERROR(U1126/同类汇总数据!F$9,0),IF(AND($G1126="互联网版",$H1126="中医诊所"),IFERROR(U1126/同类汇总数据!F$10,0),IF(AND($G1126="互联网版",$H1126="口腔诊所"),IFERROR(U1126/同类汇总数据!F$11,0))))))))))</f>
        <v>0</v>
      </c>
      <c r="AH1126" s="61">
        <f>IF(AND($G1126="正式版",$H1126="中西医诊所"),IFERROR(V1126/同类汇总数据!G$3,0),IF(AND($G1126="正式版",$H1126="中医诊所"),IFERROR(V1126/同类汇总数据!G$4,0),IF(AND($G1126="正式版",$H1126="口腔诊所"),IFERROR(V1126/同类汇总数据!G$5,0),IF(AND($G1126="检查版",$H1126="中西医诊所"),IFERROR(V1126/同类汇总数据!G$6,0),IF(AND($G1126="检查版",$H1126="中医诊所"),IFERROR(V1126/同类汇总数据!G$7,0),IF(AND($G1126="检查版",$H1126="口腔诊所"),IFERROR(V1126/同类汇总数据!G$8,0),IF(AND($G1126="互联网版",$H1126="中西医诊所"),IFERROR(V1126/同类汇总数据!G$9,0),IF(AND($G1126="互联网版",$H1126="中医诊所"),IFERROR(V1126/同类汇总数据!G$10,0),IF(AND($G1126="互联网版",$H1126="口腔诊所"),IFERROR(V1126/同类汇总数据!G$11,0))))))))))</f>
        <v>0</v>
      </c>
      <c r="AI1126" s="61">
        <f>IF(AND($G1126="正式版",$H1126="中西医诊所"),IFERROR(W1126/同类汇总数据!H$3,0),IF(AND($G1126="正式版",$H1126="中医诊所"),IFERROR(W1126/同类汇总数据!H$4,0),IF(AND($G1126="正式版",$H1126="口腔诊所"),IFERROR(W1126/同类汇总数据!H$5,0),IF(AND($G1126="检查版",$H1126="中西医诊所"),IFERROR(W1126/同类汇总数据!H$6,0),IF(AND($G1126="检查版",$H1126="中医诊所"),IFERROR(W1126/同类汇总数据!H$7,0),IF(AND($G1126="检查版",$H1126="口腔诊所"),IFERROR(W1126/同类汇总数据!H$8,0),IF(AND($G1126="互联网版",$H1126="中西医诊所"),IFERROR(W1126/同类汇总数据!H$9,0),IF(AND($G1126="互联网版",$H1126="中医诊所"),IFERROR(W1126/同类汇总数据!H$10,0),IF(AND($G1126="互联网版",$H1126="口腔诊所"),IFERROR(W1126/同类汇总数据!H$11,0))))))))))</f>
        <v>0</v>
      </c>
      <c r="AJ1126" s="61">
        <f>IF(AND($G1126="正式版",$H1126="中西医诊所"),IFERROR(X1126/同类汇总数据!I$3,0),IF(AND($G1126="正式版",$H1126="中医诊所"),IFERROR(X1126/同类汇总数据!I$4,0),IF(AND($G1126="正式版",$H1126="口腔诊所"),IFERROR(X1126/同类汇总数据!I$5,0),IF(AND($G1126="检查版",$H1126="中西医诊所"),IFERROR(X1126/同类汇总数据!I$6,0),IF(AND($G1126="检查版",$H1126="中医诊所"),IFERROR(X1126/同类汇总数据!I$7,0),IF(AND($G1126="检查版",$H1126="口腔诊所"),IFERROR(X1126/同类汇总数据!I$8,0),IF(AND($G1126="互联网版",$H1126="中西医诊所"),IFERROR(X1126/同类汇总数据!I$9,0),IF(AND($G1126="互联网版",$H1126="中医诊所"),IFERROR(X1126/同类汇总数据!I$10,0),IF(AND($G1126="互联网版",$H1126="口腔诊所"),IFERROR(X1126/同类汇总数据!I$11,0))))))))))</f>
        <v>0</v>
      </c>
      <c r="AK1126" s="61">
        <f>IF(AND($G1126="正式版",$H1126="中西医诊所"),IFERROR(Y1126/同类汇总数据!J$3,0),IF(AND($G1126="正式版",$H1126="中医诊所"),IFERROR(Y1126/同类汇总数据!J$4,0),IF(AND($G1126="正式版",$H1126="口腔诊所"),IFERROR(Y1126/同类汇总数据!J$5,0),IF(AND($G1126="检查版",$H1126="中西医诊所"),IFERROR(Y1126/同类汇总数据!J$6,0),IF(AND($G1126="检查版",$H1126="中医诊所"),IFERROR(Y1126/同类汇总数据!J$7,0),IF(AND($G1126="检查版",$H1126="口腔诊所"),IFERROR(Y1126/同类汇总数据!J$8,0),IF(AND($G1126="互联网版",$H1126="中西医诊所"),IFERROR(Y1126/同类汇总数据!J$9,0),IF(AND($G1126="互联网版",$H1126="中医诊所"),IFERROR(Y1126/同类汇总数据!J$10,0),IF(AND($G1126="互联网版",$H1126="口腔诊所"),IFERROR(Y1126/同类汇总数据!J$11,0))))))))))</f>
        <v>0</v>
      </c>
      <c r="AL1126" s="62" t="str">
        <f ca="1" t="shared" si="336"/>
        <v>今年内未操作</v>
      </c>
      <c r="AM1126" s="62" t="str">
        <f t="shared" si="337"/>
        <v>低于同行20%</v>
      </c>
      <c r="AN1126" s="5" t="str">
        <f t="shared" si="338"/>
        <v>低于同行20%</v>
      </c>
      <c r="AO1126" s="63">
        <f t="shared" si="339"/>
        <v>45992.3963541667</v>
      </c>
      <c r="AP1126" s="5" t="str">
        <f t="shared" si="340"/>
        <v/>
      </c>
      <c r="AQ1126" s="60">
        <v>45783.4576650694</v>
      </c>
    </row>
    <row r="1127" ht="17" spans="1:43">
      <c r="A1127" s="5">
        <f t="shared" si="342"/>
        <v>1124</v>
      </c>
      <c r="B1127" s="55" t="str">
        <f t="shared" si="333"/>
        <v>交易波动较大</v>
      </c>
      <c r="C1127" s="2" t="str">
        <f t="shared" si="334"/>
        <v>本月交易额降超20%</v>
      </c>
      <c r="D1127" s="56" t="str">
        <f t="shared" si="335"/>
        <v>-</v>
      </c>
      <c r="E1127" s="84" t="s">
        <v>2980</v>
      </c>
      <c r="F1127" s="58">
        <v>45796.6287908218</v>
      </c>
      <c r="G1127" s="59" t="s">
        <v>38</v>
      </c>
      <c r="H1127" s="59" t="s">
        <v>66</v>
      </c>
      <c r="I1127" s="59" t="s">
        <v>40</v>
      </c>
      <c r="J1127" s="59" t="s">
        <v>53</v>
      </c>
      <c r="K1127" s="59" t="s">
        <v>2981</v>
      </c>
      <c r="L1127" s="59" t="s">
        <v>83</v>
      </c>
      <c r="M1127" s="60">
        <v>46102.3388425926</v>
      </c>
      <c r="N1127" s="60">
        <v>46102.6488857755</v>
      </c>
      <c r="O1127" s="60">
        <v>46102.6487022106</v>
      </c>
      <c r="P1127" s="60"/>
      <c r="Q1127" s="60">
        <v>46092.3626811458</v>
      </c>
      <c r="R1127" s="59">
        <v>1</v>
      </c>
      <c r="S1127" s="59">
        <v>118.6</v>
      </c>
      <c r="T1127" s="59">
        <v>1111.8</v>
      </c>
      <c r="U1127" s="59">
        <v>811.8</v>
      </c>
      <c r="V1127" s="59">
        <v>4</v>
      </c>
      <c r="W1127" s="59">
        <v>40</v>
      </c>
      <c r="X1127" s="59">
        <v>114</v>
      </c>
      <c r="Y1127" s="59">
        <v>101</v>
      </c>
      <c r="Z1127" s="59">
        <v>15.6115384615</v>
      </c>
      <c r="AA1127" s="59">
        <v>-0.3396436526</v>
      </c>
      <c r="AB1127" s="59">
        <v>-0.779252704</v>
      </c>
      <c r="AC1127" s="59">
        <v>-0.5813953488</v>
      </c>
      <c r="AD1127" s="61">
        <f>IF(AND($G1127="正式版",$H1127="中西医诊所"),IFERROR(R1127/同类汇总数据!C$3,0),IF(AND($G1127="正式版",$H1127="中医诊所"),IFERROR(R1127/同类汇总数据!C$4,0),IF(AND($G1127="正式版",$H1127="口腔诊所"),IFERROR(R1127/同类汇总数据!C$5,0),IF(AND($G1127="检查版",$H1127="中西医诊所"),IFERROR(R1127/同类汇总数据!C$6,0),IF(AND($G1127="检查版",$H1127="中医诊所"),IFERROR(R1127/同类汇总数据!C$7,0),IF(AND($G1127="检查版",$H1127="口腔诊所"),IFERROR(R1127/同类汇总数据!C$8,0),IF(AND($G1127="互联网版",$H1127="中西医诊所"),IFERROR(R1127/同类汇总数据!C$9,0),IF(AND($G1127="互联网版",$H1127="中医诊所"),IFERROR(R1127/同类汇总数据!C$10,0),IF(AND($G1127="互联网版",$H1127="口腔诊所"),IFERROR(R1127/同类汇总数据!C$11,0))))))))))</f>
        <v>0.000143946831110954</v>
      </c>
      <c r="AE1127" s="61">
        <f>IF(AND($G1127="正式版",$H1127="中西医诊所"),IFERROR(S1127/同类汇总数据!D$3,0),IF(AND($G1127="正式版",$H1127="中医诊所"),IFERROR(S1127/同类汇总数据!D$4,0),IF(AND($G1127="正式版",$H1127="口腔诊所"),IFERROR(S1127/同类汇总数据!D$5,0),IF(AND($G1127="检查版",$H1127="中西医诊所"),IFERROR(S1127/同类汇总数据!D$6,0),IF(AND($G1127="检查版",$H1127="中医诊所"),IFERROR(S1127/同类汇总数据!D$7,0),IF(AND($G1127="检查版",$H1127="口腔诊所"),IFERROR(S1127/同类汇总数据!D$8,0),IF(AND($G1127="互联网版",$H1127="中西医诊所"),IFERROR(S1127/同类汇总数据!D$9,0),IF(AND($G1127="互联网版",$H1127="中医诊所"),IFERROR(S1127/同类汇总数据!D$10,0),IF(AND($G1127="互联网版",$H1127="口腔诊所"),IFERROR(S1127/同类汇总数据!D$11,0))))))))))</f>
        <v>0.00440004639036099</v>
      </c>
      <c r="AF1127" s="61">
        <f>IF(AND($G1127="正式版",$H1127="中西医诊所"),IFERROR(T1127/同类汇总数据!E$3,0),IF(AND($G1127="正式版",$H1127="中医诊所"),IFERROR(T1127/同类汇总数据!E$4,0),IF(AND($G1127="正式版",$H1127="口腔诊所"),IFERROR(T1127/同类汇总数据!E$5,0),IF(AND($G1127="检查版",$H1127="中西医诊所"),IFERROR(T1127/同类汇总数据!E$6,0),IF(AND($G1127="检查版",$H1127="中医诊所"),IFERROR(T1127/同类汇总数据!E$7,0),IF(AND($G1127="检查版",$H1127="口腔诊所"),IFERROR(T1127/同类汇总数据!E$8,0),IF(AND($G1127="互联网版",$H1127="中西医诊所"),IFERROR(T1127/同类汇总数据!E$9,0),IF(AND($G1127="互联网版",$H1127="中医诊所"),IFERROR(T1127/同类汇总数据!E$10,0),IF(AND($G1127="互联网版",$H1127="口腔诊所"),IFERROR(T1127/同类汇总数据!E$11,0))))))))))</f>
        <v>0.0142859550131996</v>
      </c>
      <c r="AG1127" s="61">
        <f>IF(AND($G1127="正式版",$H1127="中西医诊所"),IFERROR(U1127/同类汇总数据!F$3,0),IF(AND($G1127="正式版",$H1127="中医诊所"),IFERROR(U1127/同类汇总数据!F$4,0),IF(AND($G1127="正式版",$H1127="口腔诊所"),IFERROR(U1127/同类汇总数据!F$5,0),IF(AND($G1127="检查版",$H1127="中西医诊所"),IFERROR(U1127/同类汇总数据!F$6,0),IF(AND($G1127="检查版",$H1127="中医诊所"),IFERROR(U1127/同类汇总数据!F$7,0),IF(AND($G1127="检查版",$H1127="口腔诊所"),IFERROR(U1127/同类汇总数据!F$8,0),IF(AND($G1127="互联网版",$H1127="中西医诊所"),IFERROR(U1127/同类汇总数据!F$9,0),IF(AND($G1127="互联网版",$H1127="中医诊所"),IFERROR(U1127/同类汇总数据!F$10,0),IF(AND($G1127="互联网版",$H1127="口腔诊所"),IFERROR(U1127/同类汇总数据!F$11,0))))))))))</f>
        <v>0.0121550564222153</v>
      </c>
      <c r="AH1127" s="61">
        <f>IF(AND($G1127="正式版",$H1127="中西医诊所"),IFERROR(V1127/同类汇总数据!G$3,0),IF(AND($G1127="正式版",$H1127="中医诊所"),IFERROR(V1127/同类汇总数据!G$4,0),IF(AND($G1127="正式版",$H1127="口腔诊所"),IFERROR(V1127/同类汇总数据!G$5,0),IF(AND($G1127="检查版",$H1127="中西医诊所"),IFERROR(V1127/同类汇总数据!G$6,0),IF(AND($G1127="检查版",$H1127="中医诊所"),IFERROR(V1127/同类汇总数据!G$7,0),IF(AND($G1127="检查版",$H1127="口腔诊所"),IFERROR(V1127/同类汇总数据!G$8,0),IF(AND($G1127="互联网版",$H1127="中西医诊所"),IFERROR(V1127/同类汇总数据!G$9,0),IF(AND($G1127="互联网版",$H1127="中医诊所"),IFERROR(V1127/同类汇总数据!G$10,0),IF(AND($G1127="互联网版",$H1127="口腔诊所"),IFERROR(V1127/同类汇总数据!G$11,0))))))))))</f>
        <v>0.0903572953350787</v>
      </c>
      <c r="AI1127" s="61">
        <f>IF(AND($G1127="正式版",$H1127="中西医诊所"),IFERROR(W1127/同类汇总数据!H$3,0),IF(AND($G1127="正式版",$H1127="中医诊所"),IFERROR(W1127/同类汇总数据!H$4,0),IF(AND($G1127="正式版",$H1127="口腔诊所"),IFERROR(W1127/同类汇总数据!H$5,0),IF(AND($G1127="检查版",$H1127="中西医诊所"),IFERROR(W1127/同类汇总数据!H$6,0),IF(AND($G1127="检查版",$H1127="中医诊所"),IFERROR(W1127/同类汇总数据!H$7,0),IF(AND($G1127="检查版",$H1127="口腔诊所"),IFERROR(W1127/同类汇总数据!H$8,0),IF(AND($G1127="互联网版",$H1127="中西医诊所"),IFERROR(W1127/同类汇总数据!H$9,0),IF(AND($G1127="互联网版",$H1127="中医诊所"),IFERROR(W1127/同类汇总数据!H$10,0),IF(AND($G1127="互联网版",$H1127="口腔诊所"),IFERROR(W1127/同类汇总数据!H$11,0))))))))))</f>
        <v>0.227320903805181</v>
      </c>
      <c r="AJ1127" s="61">
        <f>IF(AND($G1127="正式版",$H1127="中西医诊所"),IFERROR(X1127/同类汇总数据!I$3,0),IF(AND($G1127="正式版",$H1127="中医诊所"),IFERROR(X1127/同类汇总数据!I$4,0),IF(AND($G1127="正式版",$H1127="口腔诊所"),IFERROR(X1127/同类汇总数据!I$5,0),IF(AND($G1127="检查版",$H1127="中西医诊所"),IFERROR(X1127/同类汇总数据!I$6,0),IF(AND($G1127="检查版",$H1127="中医诊所"),IFERROR(X1127/同类汇总数据!I$7,0),IF(AND($G1127="检查版",$H1127="口腔诊所"),IFERROR(X1127/同类汇总数据!I$8,0),IF(AND($G1127="互联网版",$H1127="中西医诊所"),IFERROR(X1127/同类汇总数据!I$9,0),IF(AND($G1127="互联网版",$H1127="中医诊所"),IFERROR(X1127/同类汇总数据!I$10,0),IF(AND($G1127="互联网版",$H1127="口腔诊所"),IFERROR(X1127/同类汇总数据!I$11,0))))))))))</f>
        <v>0.22080570840863</v>
      </c>
      <c r="AK1127" s="61">
        <f>IF(AND($G1127="正式版",$H1127="中西医诊所"),IFERROR(Y1127/同类汇总数据!J$3,0),IF(AND($G1127="正式版",$H1127="中医诊所"),IFERROR(Y1127/同类汇总数据!J$4,0),IF(AND($G1127="正式版",$H1127="口腔诊所"),IFERROR(Y1127/同类汇总数据!J$5,0),IF(AND($G1127="检查版",$H1127="中西医诊所"),IFERROR(Y1127/同类汇总数据!J$6,0),IF(AND($G1127="检查版",$H1127="中医诊所"),IFERROR(Y1127/同类汇总数据!J$7,0),IF(AND($G1127="检查版",$H1127="口腔诊所"),IFERROR(Y1127/同类汇总数据!J$8,0),IF(AND($G1127="互联网版",$H1127="中西医诊所"),IFERROR(Y1127/同类汇总数据!J$9,0),IF(AND($G1127="互联网版",$H1127="中医诊所"),IFERROR(Y1127/同类汇总数据!J$10,0),IF(AND($G1127="互联网版",$H1127="口腔诊所"),IFERROR(Y1127/同类汇总数据!J$11,0))))))))))</f>
        <v>0.221607280303808</v>
      </c>
      <c r="AL1127" s="62" t="str">
        <f ca="1" t="shared" si="336"/>
        <v>-</v>
      </c>
      <c r="AM1127" s="62" t="str">
        <f t="shared" si="337"/>
        <v>低于同行20%</v>
      </c>
      <c r="AN1127" s="5" t="str">
        <f t="shared" si="338"/>
        <v>低于同行50%</v>
      </c>
      <c r="AO1127" s="63">
        <f t="shared" si="339"/>
        <v>46102.6488857755</v>
      </c>
      <c r="AP1127" s="5" t="str">
        <f t="shared" si="340"/>
        <v/>
      </c>
      <c r="AQ1127" s="60">
        <v>45789.5624586921</v>
      </c>
    </row>
    <row r="1128" ht="17" spans="1:43">
      <c r="A1128" s="66">
        <f t="shared" si="342"/>
        <v>1125</v>
      </c>
      <c r="B1128" s="67" t="str">
        <f t="shared" si="333"/>
        <v>连续三月交易上升</v>
      </c>
      <c r="C1128" s="1" t="str">
        <f t="shared" si="334"/>
        <v/>
      </c>
      <c r="D1128" s="68" t="str">
        <f t="shared" si="335"/>
        <v>-</v>
      </c>
      <c r="E1128" s="84" t="s">
        <v>2982</v>
      </c>
      <c r="F1128" s="58">
        <v>45798.4070247801</v>
      </c>
      <c r="G1128" s="59" t="s">
        <v>1389</v>
      </c>
      <c r="H1128" s="59" t="s">
        <v>66</v>
      </c>
      <c r="I1128" s="59" t="s">
        <v>40</v>
      </c>
      <c r="J1128" s="59" t="s">
        <v>67</v>
      </c>
      <c r="K1128" s="59" t="s">
        <v>2983</v>
      </c>
      <c r="L1128" s="59" t="s">
        <v>1847</v>
      </c>
      <c r="M1128" s="60">
        <v>46103.6888310185</v>
      </c>
      <c r="N1128" s="60">
        <v>46103.7145233218</v>
      </c>
      <c r="O1128" s="60">
        <v>46103.7143526505</v>
      </c>
      <c r="P1128" s="60"/>
      <c r="Q1128" s="60">
        <v>46098.6713889699</v>
      </c>
      <c r="R1128" s="59">
        <v>1204</v>
      </c>
      <c r="S1128" s="59">
        <v>4582.57</v>
      </c>
      <c r="T1128" s="59">
        <v>11210.23</v>
      </c>
      <c r="U1128" s="59">
        <v>10444.23</v>
      </c>
      <c r="V1128" s="59">
        <v>14</v>
      </c>
      <c r="W1128" s="59">
        <v>47</v>
      </c>
      <c r="X1128" s="59">
        <v>122</v>
      </c>
      <c r="Y1128" s="59">
        <v>118</v>
      </c>
      <c r="Z1128" s="59">
        <v>127.6330769231</v>
      </c>
      <c r="AA1128" s="59">
        <v>0.8621142242</v>
      </c>
      <c r="AB1128" s="59">
        <v>-0.4093781425</v>
      </c>
      <c r="AC1128" s="59">
        <v>-0.1823310779</v>
      </c>
      <c r="AD1128" s="64">
        <f>IF(AND($G1128="正式版",$H1128="中西医诊所"),IFERROR(R1128/同类汇总数据!C$3,0),IF(AND($G1128="正式版",$H1128="中医诊所"),IFERROR(R1128/同类汇总数据!C$4,0),IF(AND($G1128="正式版",$H1128="口腔诊所"),IFERROR(R1128/同类汇总数据!C$5,0),IF(AND($G1128="检查版",$H1128="中西医诊所"),IFERROR(R1128/同类汇总数据!C$6,0),IF(AND($G1128="检查版",$H1128="中医诊所"),IFERROR(R1128/同类汇总数据!C$7,0),IF(AND($G1128="检查版",$H1128="口腔诊所"),IFERROR(R1128/同类汇总数据!C$8,0),IF(AND($G1128="互联网版",$H1128="中西医诊所"),IFERROR(R1128/同类汇总数据!C$9,0),IF(AND($G1128="互联网版",$H1128="中医诊所"),IFERROR(R1128/同类汇总数据!C$10,0),IF(AND($G1128="互联网版",$H1128="口腔诊所"),IFERROR(R1128/同类汇总数据!C$11,0))))))))))</f>
        <v>0.299608861581341</v>
      </c>
      <c r="AE1128" s="64">
        <f>IF(AND($G1128="正式版",$H1128="中西医诊所"),IFERROR(S1128/同类汇总数据!D$3,0),IF(AND($G1128="正式版",$H1128="中医诊所"),IFERROR(S1128/同类汇总数据!D$4,0),IF(AND($G1128="正式版",$H1128="口腔诊所"),IFERROR(S1128/同类汇总数据!D$5,0),IF(AND($G1128="检查版",$H1128="中西医诊所"),IFERROR(S1128/同类汇总数据!D$6,0),IF(AND($G1128="检查版",$H1128="中医诊所"),IFERROR(S1128/同类汇总数据!D$7,0),IF(AND($G1128="检查版",$H1128="口腔诊所"),IFERROR(S1128/同类汇总数据!D$8,0),IF(AND($G1128="互联网版",$H1128="中西医诊所"),IFERROR(S1128/同类汇总数据!D$9,0),IF(AND($G1128="互联网版",$H1128="中医诊所"),IFERROR(S1128/同类汇总数据!D$10,0),IF(AND($G1128="互联网版",$H1128="口腔诊所"),IFERROR(S1128/同类汇总数据!D$11,0))))))))))</f>
        <v>0.283822166838433</v>
      </c>
      <c r="AF1128" s="64">
        <f>IF(AND($G1128="正式版",$H1128="中西医诊所"),IFERROR(T1128/同类汇总数据!E$3,0),IF(AND($G1128="正式版",$H1128="中医诊所"),IFERROR(T1128/同类汇总数据!E$4,0),IF(AND($G1128="正式版",$H1128="口腔诊所"),IFERROR(T1128/同类汇总数据!E$5,0),IF(AND($G1128="检查版",$H1128="中西医诊所"),IFERROR(T1128/同类汇总数据!E$6,0),IF(AND($G1128="检查版",$H1128="中医诊所"),IFERROR(T1128/同类汇总数据!E$7,0),IF(AND($G1128="检查版",$H1128="口腔诊所"),IFERROR(T1128/同类汇总数据!E$8,0),IF(AND($G1128="互联网版",$H1128="中西医诊所"),IFERROR(T1128/同类汇总数据!E$9,0),IF(AND($G1128="互联网版",$H1128="中医诊所"),IFERROR(T1128/同类汇总数据!E$10,0),IF(AND($G1128="互联网版",$H1128="口腔诊所"),IFERROR(T1128/同类汇总数据!E$11,0))))))))))</f>
        <v>0.421610213678243</v>
      </c>
      <c r="AG1128" s="64">
        <f>IF(AND($G1128="正式版",$H1128="中西医诊所"),IFERROR(U1128/同类汇总数据!F$3,0),IF(AND($G1128="正式版",$H1128="中医诊所"),IFERROR(U1128/同类汇总数据!F$4,0),IF(AND($G1128="正式版",$H1128="口腔诊所"),IFERROR(U1128/同类汇总数据!F$5,0),IF(AND($G1128="检查版",$H1128="中西医诊所"),IFERROR(U1128/同类汇总数据!F$6,0),IF(AND($G1128="检查版",$H1128="中医诊所"),IFERROR(U1128/同类汇总数据!F$7,0),IF(AND($G1128="检查版",$H1128="口腔诊所"),IFERROR(U1128/同类汇总数据!F$8,0),IF(AND($G1128="互联网版",$H1128="中西医诊所"),IFERROR(U1128/同类汇总数据!F$9,0),IF(AND($G1128="互联网版",$H1128="中医诊所"),IFERROR(U1128/同类汇总数据!F$10,0),IF(AND($G1128="互联网版",$H1128="口腔诊所"),IFERROR(U1128/同类汇总数据!F$11,0))))))))))</f>
        <v>0.411004484659794</v>
      </c>
      <c r="AH1128" s="64">
        <f>IF(AND($G1128="正式版",$H1128="中西医诊所"),IFERROR(V1128/同类汇总数据!G$3,0),IF(AND($G1128="正式版",$H1128="中医诊所"),IFERROR(V1128/同类汇总数据!G$4,0),IF(AND($G1128="正式版",$H1128="口腔诊所"),IFERROR(V1128/同类汇总数据!G$5,0),IF(AND($G1128="检查版",$H1128="中西医诊所"),IFERROR(V1128/同类汇总数据!G$6,0),IF(AND($G1128="检查版",$H1128="中医诊所"),IFERROR(V1128/同类汇总数据!G$7,0),IF(AND($G1128="检查版",$H1128="口腔诊所"),IFERROR(V1128/同类汇总数据!G$8,0),IF(AND($G1128="互联网版",$H1128="中西医诊所"),IFERROR(V1128/同类汇总数据!G$9,0),IF(AND($G1128="互联网版",$H1128="中医诊所"),IFERROR(V1128/同类汇总数据!G$10,0),IF(AND($G1128="互联网版",$H1128="口腔诊所"),IFERROR(V1128/同类汇总数据!G$11,0))))))))))</f>
        <v>0.922156793002147</v>
      </c>
      <c r="AI1128" s="64">
        <f>IF(AND($G1128="正式版",$H1128="中西医诊所"),IFERROR(W1128/同类汇总数据!H$3,0),IF(AND($G1128="正式版",$H1128="中医诊所"),IFERROR(W1128/同类汇总数据!H$4,0),IF(AND($G1128="正式版",$H1128="口腔诊所"),IFERROR(W1128/同类汇总数据!H$5,0),IF(AND($G1128="检查版",$H1128="中西医诊所"),IFERROR(W1128/同类汇总数据!H$6,0),IF(AND($G1128="检查版",$H1128="中医诊所"),IFERROR(W1128/同类汇总数据!H$7,0),IF(AND($G1128="检查版",$H1128="口腔诊所"),IFERROR(W1128/同类汇总数据!H$8,0),IF(AND($G1128="互联网版",$H1128="中西医诊所"),IFERROR(W1128/同类汇总数据!H$9,0),IF(AND($G1128="互联网版",$H1128="中医诊所"),IFERROR(W1128/同类汇总数据!H$10,0),IF(AND($G1128="互联网版",$H1128="口腔诊所"),IFERROR(W1128/同类汇总数据!H$11,0))))))))))</f>
        <v>0.769345352581154</v>
      </c>
      <c r="AJ1128" s="64">
        <f>IF(AND($G1128="正式版",$H1128="中西医诊所"),IFERROR(X1128/同类汇总数据!I$3,0),IF(AND($G1128="正式版",$H1128="中医诊所"),IFERROR(X1128/同类汇总数据!I$4,0),IF(AND($G1128="正式版",$H1128="口腔诊所"),IFERROR(X1128/同类汇总数据!I$5,0),IF(AND($G1128="检查版",$H1128="中西医诊所"),IFERROR(X1128/同类汇总数据!I$6,0),IF(AND($G1128="检查版",$H1128="中医诊所"),IFERROR(X1128/同类汇总数据!I$7,0),IF(AND($G1128="检查版",$H1128="口腔诊所"),IFERROR(X1128/同类汇总数据!I$8,0),IF(AND($G1128="互联网版",$H1128="中西医诊所"),IFERROR(X1128/同类汇总数据!I$9,0),IF(AND($G1128="互联网版",$H1128="中医诊所"),IFERROR(X1128/同类汇总数据!I$10,0),IF(AND($G1128="互联网版",$H1128="口腔诊所"),IFERROR(X1128/同类汇总数据!I$11,0))))))))))</f>
        <v>1.0840060242302</v>
      </c>
      <c r="AK1128" s="64">
        <f>IF(AND($G1128="正式版",$H1128="中西医诊所"),IFERROR(Y1128/同类汇总数据!J$3,0),IF(AND($G1128="正式版",$H1128="中医诊所"),IFERROR(Y1128/同类汇总数据!J$4,0),IF(AND($G1128="正式版",$H1128="口腔诊所"),IFERROR(Y1128/同类汇总数据!J$5,0),IF(AND($G1128="检查版",$H1128="中西医诊所"),IFERROR(Y1128/同类汇总数据!J$6,0),IF(AND($G1128="检查版",$H1128="中医诊所"),IFERROR(Y1128/同类汇总数据!J$7,0),IF(AND($G1128="检查版",$H1128="口腔诊所"),IFERROR(Y1128/同类汇总数据!J$8,0),IF(AND($G1128="互联网版",$H1128="中西医诊所"),IFERROR(Y1128/同类汇总数据!J$9,0),IF(AND($G1128="互联网版",$H1128="中医诊所"),IFERROR(Y1128/同类汇总数据!J$10,0),IF(AND($G1128="互联网版",$H1128="口腔诊所"),IFERROR(Y1128/同类汇总数据!J$11,0))))))))))</f>
        <v>1.1151200833127</v>
      </c>
      <c r="AL1128" s="65" t="str">
        <f ca="1" t="shared" si="336"/>
        <v>-</v>
      </c>
      <c r="AM1128" s="65" t="str">
        <f t="shared" si="337"/>
        <v>低于同行50%</v>
      </c>
      <c r="AN1128" s="66" t="str">
        <f t="shared" si="338"/>
        <v/>
      </c>
      <c r="AO1128" s="63">
        <f t="shared" si="339"/>
        <v>46103.7145233218</v>
      </c>
      <c r="AP1128" s="5" t="str">
        <f t="shared" si="340"/>
        <v/>
      </c>
      <c r="AQ1128" s="60">
        <v>45790.5732633796</v>
      </c>
    </row>
    <row r="1129" customFormat="1" ht="17" spans="1:43">
      <c r="A1129" s="66">
        <f t="shared" ref="A1129:A1146" si="343">ROW()-3</f>
        <v>1126</v>
      </c>
      <c r="B1129" s="67" t="str">
        <f t="shared" si="333"/>
        <v>交易波动较大</v>
      </c>
      <c r="C1129" s="1" t="str">
        <f t="shared" si="334"/>
        <v/>
      </c>
      <c r="D1129" s="68" t="str">
        <f t="shared" si="335"/>
        <v>-</v>
      </c>
      <c r="E1129" s="84" t="s">
        <v>2984</v>
      </c>
      <c r="F1129" s="58">
        <v>45798.4549299537</v>
      </c>
      <c r="G1129" s="59" t="s">
        <v>60</v>
      </c>
      <c r="H1129" s="59" t="s">
        <v>39</v>
      </c>
      <c r="I1129" s="59" t="s">
        <v>40</v>
      </c>
      <c r="J1129" s="59" t="s">
        <v>78</v>
      </c>
      <c r="K1129" s="59" t="s">
        <v>2985</v>
      </c>
      <c r="L1129" s="59" t="s">
        <v>80</v>
      </c>
      <c r="M1129" s="60">
        <v>46104.3673263889</v>
      </c>
      <c r="N1129" s="60">
        <v>46103.9026497569</v>
      </c>
      <c r="O1129" s="60">
        <v>46104.3845169676</v>
      </c>
      <c r="P1129" s="60"/>
      <c r="Q1129" s="60">
        <v>46103.9026622917</v>
      </c>
      <c r="R1129" s="59">
        <v>18335.85</v>
      </c>
      <c r="S1129" s="59">
        <v>66826.92</v>
      </c>
      <c r="T1129" s="59">
        <v>220580.53</v>
      </c>
      <c r="U1129" s="59">
        <v>193520.98</v>
      </c>
      <c r="V1129" s="59">
        <v>99</v>
      </c>
      <c r="W1129" s="59">
        <v>387</v>
      </c>
      <c r="X1129" s="59">
        <v>1147</v>
      </c>
      <c r="Y1129" s="59">
        <v>1031</v>
      </c>
      <c r="Z1129" s="59">
        <v>279.5429512894</v>
      </c>
      <c r="AA1129" s="59">
        <v>0.0508134076</v>
      </c>
      <c r="AB1129" s="59">
        <v>-0.294624038</v>
      </c>
      <c r="AC1129" s="59">
        <v>0.1427984192</v>
      </c>
      <c r="AD1129" s="64">
        <f>IF(AND($G1129="正式版",$H1129="中西医诊所"),IFERROR(R1129/同类汇总数据!C$3,0),IF(AND($G1129="正式版",$H1129="中医诊所"),IFERROR(R1129/同类汇总数据!C$4,0),IF(AND($G1129="正式版",$H1129="口腔诊所"),IFERROR(R1129/同类汇总数据!C$5,0),IF(AND($G1129="检查版",$H1129="中西医诊所"),IFERROR(R1129/同类汇总数据!C$6,0),IF(AND($G1129="检查版",$H1129="中医诊所"),IFERROR(R1129/同类汇总数据!C$7,0),IF(AND($G1129="检查版",$H1129="口腔诊所"),IFERROR(R1129/同类汇总数据!C$8,0),IF(AND($G1129="互联网版",$H1129="中西医诊所"),IFERROR(R1129/同类汇总数据!C$9,0),IF(AND($G1129="互联网版",$H1129="中医诊所"),IFERROR(R1129/同类汇总数据!C$10,0),IF(AND($G1129="互联网版",$H1129="口腔诊所"),IFERROR(R1129/同类汇总数据!C$11,0))))))))))</f>
        <v>7.94020116986414</v>
      </c>
      <c r="AE1129" s="64">
        <f>IF(AND($G1129="正式版",$H1129="中西医诊所"),IFERROR(S1129/同类汇总数据!D$3,0),IF(AND($G1129="正式版",$H1129="中医诊所"),IFERROR(S1129/同类汇总数据!D$4,0),IF(AND($G1129="正式版",$H1129="口腔诊所"),IFERROR(S1129/同类汇总数据!D$5,0),IF(AND($G1129="检查版",$H1129="中西医诊所"),IFERROR(S1129/同类汇总数据!D$6,0),IF(AND($G1129="检查版",$H1129="中医诊所"),IFERROR(S1129/同类汇总数据!D$7,0),IF(AND($G1129="检查版",$H1129="口腔诊所"),IFERROR(S1129/同类汇总数据!D$8,0),IF(AND($G1129="互联网版",$H1129="中西医诊所"),IFERROR(S1129/同类汇总数据!D$9,0),IF(AND($G1129="互联网版",$H1129="中医诊所"),IFERROR(S1129/同类汇总数据!D$10,0),IF(AND($G1129="互联网版",$H1129="口腔诊所"),IFERROR(S1129/同类汇总数据!D$11,0))))))))))</f>
        <v>8.19192745366385</v>
      </c>
      <c r="AF1129" s="64">
        <f>IF(AND($G1129="正式版",$H1129="中西医诊所"),IFERROR(T1129/同类汇总数据!E$3,0),IF(AND($G1129="正式版",$H1129="中医诊所"),IFERROR(T1129/同类汇总数据!E$4,0),IF(AND($G1129="正式版",$H1129="口腔诊所"),IFERROR(T1129/同类汇总数据!E$5,0),IF(AND($G1129="检查版",$H1129="中西医诊所"),IFERROR(T1129/同类汇总数据!E$6,0),IF(AND($G1129="检查版",$H1129="中医诊所"),IFERROR(T1129/同类汇总数据!E$7,0),IF(AND($G1129="检查版",$H1129="口腔诊所"),IFERROR(T1129/同类汇总数据!E$8,0),IF(AND($G1129="互联网版",$H1129="中西医诊所"),IFERROR(T1129/同类汇总数据!E$9,0),IF(AND($G1129="互联网版",$H1129="中医诊所"),IFERROR(T1129/同类汇总数据!E$10,0),IF(AND($G1129="互联网版",$H1129="口腔诊所"),IFERROR(T1129/同类汇总数据!E$11,0))))))))))</f>
        <v>9.81844412642469</v>
      </c>
      <c r="AG1129" s="64">
        <f>IF(AND($G1129="正式版",$H1129="中西医诊所"),IFERROR(U1129/同类汇总数据!F$3,0),IF(AND($G1129="正式版",$H1129="中医诊所"),IFERROR(U1129/同类汇总数据!F$4,0),IF(AND($G1129="正式版",$H1129="口腔诊所"),IFERROR(U1129/同类汇总数据!F$5,0),IF(AND($G1129="检查版",$H1129="中西医诊所"),IFERROR(U1129/同类汇总数据!F$6,0),IF(AND($G1129="检查版",$H1129="中医诊所"),IFERROR(U1129/同类汇总数据!F$7,0),IF(AND($G1129="检查版",$H1129="口腔诊所"),IFERROR(U1129/同类汇总数据!F$8,0),IF(AND($G1129="互联网版",$H1129="中西医诊所"),IFERROR(U1129/同类汇总数据!F$9,0),IF(AND($G1129="互联网版",$H1129="中医诊所"),IFERROR(U1129/同类汇总数据!F$10,0),IF(AND($G1129="互联网版",$H1129="口腔诊所"),IFERROR(U1129/同类汇总数据!F$11,0))))))))))</f>
        <v>9.76089693876353</v>
      </c>
      <c r="AH1129" s="64">
        <f>IF(AND($G1129="正式版",$H1129="中西医诊所"),IFERROR(V1129/同类汇总数据!G$3,0),IF(AND($G1129="正式版",$H1129="中医诊所"),IFERROR(V1129/同类汇总数据!G$4,0),IF(AND($G1129="正式版",$H1129="口腔诊所"),IFERROR(V1129/同类汇总数据!G$5,0),IF(AND($G1129="检查版",$H1129="中西医诊所"),IFERROR(V1129/同类汇总数据!G$6,0),IF(AND($G1129="检查版",$H1129="中医诊所"),IFERROR(V1129/同类汇总数据!G$7,0),IF(AND($G1129="检查版",$H1129="口腔诊所"),IFERROR(V1129/同类汇总数据!G$8,0),IF(AND($G1129="互联网版",$H1129="中西医诊所"),IFERROR(V1129/同类汇总数据!G$9,0),IF(AND($G1129="互联网版",$H1129="中医诊所"),IFERROR(V1129/同类汇总数据!G$10,0),IF(AND($G1129="互联网版",$H1129="口腔诊所"),IFERROR(V1129/同类汇总数据!G$11,0))))))))))</f>
        <v>4.62616822429907</v>
      </c>
      <c r="AI1129" s="64">
        <f>IF(AND($G1129="正式版",$H1129="中西医诊所"),IFERROR(W1129/同类汇总数据!H$3,0),IF(AND($G1129="正式版",$H1129="中医诊所"),IFERROR(W1129/同类汇总数据!H$4,0),IF(AND($G1129="正式版",$H1129="口腔诊所"),IFERROR(W1129/同类汇总数据!H$5,0),IF(AND($G1129="检查版",$H1129="中西医诊所"),IFERROR(W1129/同类汇总数据!H$6,0),IF(AND($G1129="检查版",$H1129="中医诊所"),IFERROR(W1129/同类汇总数据!H$7,0),IF(AND($G1129="检查版",$H1129="口腔诊所"),IFERROR(W1129/同类汇总数据!H$8,0),IF(AND($G1129="互联网版",$H1129="中西医诊所"),IFERROR(W1129/同类汇总数据!H$9,0),IF(AND($G1129="互联网版",$H1129="中医诊所"),IFERROR(W1129/同类汇总数据!H$10,0),IF(AND($G1129="互联网版",$H1129="口腔诊所"),IFERROR(W1129/同类汇总数据!H$11,0))))))))))</f>
        <v>4.97589199614272</v>
      </c>
      <c r="AJ1129" s="64">
        <f>IF(AND($G1129="正式版",$H1129="中西医诊所"),IFERROR(X1129/同类汇总数据!I$3,0),IF(AND($G1129="正式版",$H1129="中医诊所"),IFERROR(X1129/同类汇总数据!I$4,0),IF(AND($G1129="正式版",$H1129="口腔诊所"),IFERROR(X1129/同类汇总数据!I$5,0),IF(AND($G1129="检查版",$H1129="中西医诊所"),IFERROR(X1129/同类汇总数据!I$6,0),IF(AND($G1129="检查版",$H1129="中医诊所"),IFERROR(X1129/同类汇总数据!I$7,0),IF(AND($G1129="检查版",$H1129="口腔诊所"),IFERROR(X1129/同类汇总数据!I$8,0),IF(AND($G1129="互联网版",$H1129="中西医诊所"),IFERROR(X1129/同类汇总数据!I$9,0),IF(AND($G1129="互联网版",$H1129="中医诊所"),IFERROR(X1129/同类汇总数据!I$10,0),IF(AND($G1129="互联网版",$H1129="口腔诊所"),IFERROR(X1129/同类汇总数据!I$11,0))))))))))</f>
        <v>5.21482155035235</v>
      </c>
      <c r="AK1129" s="64">
        <f>IF(AND($G1129="正式版",$H1129="中西医诊所"),IFERROR(Y1129/同类汇总数据!J$3,0),IF(AND($G1129="正式版",$H1129="中医诊所"),IFERROR(Y1129/同类汇总数据!J$4,0),IF(AND($G1129="正式版",$H1129="口腔诊所"),IFERROR(Y1129/同类汇总数据!J$5,0),IF(AND($G1129="检查版",$H1129="中西医诊所"),IFERROR(Y1129/同类汇总数据!J$6,0),IF(AND($G1129="检查版",$H1129="中医诊所"),IFERROR(Y1129/同类汇总数据!J$7,0),IF(AND($G1129="检查版",$H1129="口腔诊所"),IFERROR(Y1129/同类汇总数据!J$8,0),IF(AND($G1129="互联网版",$H1129="中西医诊所"),IFERROR(Y1129/同类汇总数据!J$9,0),IF(AND($G1129="互联网版",$H1129="中医诊所"),IFERROR(Y1129/同类汇总数据!J$10,0),IF(AND($G1129="互联网版",$H1129="口腔诊所"),IFERROR(Y1129/同类汇总数据!J$11,0))))))))))</f>
        <v>5.23882113821138</v>
      </c>
      <c r="AL1129" s="65" t="str">
        <f ca="1" t="shared" si="336"/>
        <v>-</v>
      </c>
      <c r="AM1129" s="65" t="str">
        <f t="shared" si="337"/>
        <v>高于同行100%</v>
      </c>
      <c r="AN1129" s="66" t="str">
        <f t="shared" si="338"/>
        <v>高于同行100%</v>
      </c>
      <c r="AO1129" s="63">
        <f t="shared" si="339"/>
        <v>46104.3845169676</v>
      </c>
      <c r="AP1129" s="5" t="str">
        <f t="shared" si="340"/>
        <v/>
      </c>
      <c r="AQ1129" s="60">
        <v>45791.4271339236</v>
      </c>
    </row>
    <row r="1130" customFormat="1" ht="17" spans="1:43">
      <c r="A1130" s="66">
        <f t="shared" si="343"/>
        <v>1127</v>
      </c>
      <c r="B1130" s="67" t="str">
        <f t="shared" si="333"/>
        <v>交易波动较大</v>
      </c>
      <c r="C1130" s="1" t="str">
        <f t="shared" si="334"/>
        <v>本月交易额降超20%</v>
      </c>
      <c r="D1130" s="68" t="str">
        <f t="shared" si="335"/>
        <v>-</v>
      </c>
      <c r="E1130" s="84" t="s">
        <v>2986</v>
      </c>
      <c r="F1130" s="58">
        <v>45803.4985568056</v>
      </c>
      <c r="G1130" s="59" t="s">
        <v>38</v>
      </c>
      <c r="H1130" s="59" t="s">
        <v>63</v>
      </c>
      <c r="I1130" s="59" t="s">
        <v>40</v>
      </c>
      <c r="J1130" s="59" t="s">
        <v>78</v>
      </c>
      <c r="K1130" s="59" t="s">
        <v>2987</v>
      </c>
      <c r="L1130" s="59" t="s">
        <v>2988</v>
      </c>
      <c r="M1130" s="60">
        <v>46103.4661921296</v>
      </c>
      <c r="N1130" s="60">
        <v>46103.6015315972</v>
      </c>
      <c r="O1130" s="60">
        <v>45804.6185797106</v>
      </c>
      <c r="P1130" s="60">
        <v>46019.8224398611</v>
      </c>
      <c r="Q1130" s="60">
        <v>46086.487380625</v>
      </c>
      <c r="R1130" s="59">
        <v>5329</v>
      </c>
      <c r="S1130" s="59">
        <v>41000</v>
      </c>
      <c r="T1130" s="59">
        <v>126259</v>
      </c>
      <c r="U1130" s="59">
        <v>111556</v>
      </c>
      <c r="V1130" s="59">
        <v>9</v>
      </c>
      <c r="W1130" s="59">
        <v>36</v>
      </c>
      <c r="X1130" s="59">
        <v>139</v>
      </c>
      <c r="Y1130" s="59">
        <v>123</v>
      </c>
      <c r="Z1130" s="85" t="s">
        <v>2989</v>
      </c>
      <c r="AA1130" s="59">
        <v>-0.2076835372</v>
      </c>
      <c r="AB1130" s="59">
        <v>0.5441334447</v>
      </c>
      <c r="AC1130" s="59">
        <v>1.0327427348</v>
      </c>
      <c r="AD1130" s="64">
        <f>IF(AND($G1130="正式版",$H1130="中西医诊所"),IFERROR(R1130/同类汇总数据!C$3,0),IF(AND($G1130="正式版",$H1130="中医诊所"),IFERROR(R1130/同类汇总数据!C$4,0),IF(AND($G1130="正式版",$H1130="口腔诊所"),IFERROR(R1130/同类汇总数据!C$5,0),IF(AND($G1130="检查版",$H1130="中西医诊所"),IFERROR(R1130/同类汇总数据!C$6,0),IF(AND($G1130="检查版",$H1130="中医诊所"),IFERROR(R1130/同类汇总数据!C$7,0),IF(AND($G1130="检查版",$H1130="口腔诊所"),IFERROR(R1130/同类汇总数据!C$8,0),IF(AND($G1130="互联网版",$H1130="中西医诊所"),IFERROR(R1130/同类汇总数据!C$9,0),IF(AND($G1130="互联网版",$H1130="中医诊所"),IFERROR(R1130/同类汇总数据!C$10,0),IF(AND($G1130="互联网版",$H1130="口腔诊所"),IFERROR(R1130/同类汇总数据!C$11,0))))))))))</f>
        <v>0.533030912170853</v>
      </c>
      <c r="AE1130" s="64">
        <f>IF(AND($G1130="正式版",$H1130="中西医诊所"),IFERROR(S1130/同类汇总数据!D$3,0),IF(AND($G1130="正式版",$H1130="中医诊所"),IFERROR(S1130/同类汇总数据!D$4,0),IF(AND($G1130="正式版",$H1130="口腔诊所"),IFERROR(S1130/同类汇总数据!D$5,0),IF(AND($G1130="检查版",$H1130="中西医诊所"),IFERROR(S1130/同类汇总数据!D$6,0),IF(AND($G1130="检查版",$H1130="中医诊所"),IFERROR(S1130/同类汇总数据!D$7,0),IF(AND($G1130="检查版",$H1130="口腔诊所"),IFERROR(S1130/同类汇总数据!D$8,0),IF(AND($G1130="互联网版",$H1130="中西医诊所"),IFERROR(S1130/同类汇总数据!D$9,0),IF(AND($G1130="互联网版",$H1130="中医诊所"),IFERROR(S1130/同类汇总数据!D$10,0),IF(AND($G1130="互联网版",$H1130="口腔诊所"),IFERROR(S1130/同类汇总数据!D$11,0))))))))))</f>
        <v>0.944030036049169</v>
      </c>
      <c r="AF1130" s="64">
        <f>IF(AND($G1130="正式版",$H1130="中西医诊所"),IFERROR(T1130/同类汇总数据!E$3,0),IF(AND($G1130="正式版",$H1130="中医诊所"),IFERROR(T1130/同类汇总数据!E$4,0),IF(AND($G1130="正式版",$H1130="口腔诊所"),IFERROR(T1130/同类汇总数据!E$5,0),IF(AND($G1130="检查版",$H1130="中西医诊所"),IFERROR(T1130/同类汇总数据!E$6,0),IF(AND($G1130="检查版",$H1130="中医诊所"),IFERROR(T1130/同类汇总数据!E$7,0),IF(AND($G1130="检查版",$H1130="口腔诊所"),IFERROR(T1130/同类汇总数据!E$8,0),IF(AND($G1130="互联网版",$H1130="中西医诊所"),IFERROR(T1130/同类汇总数据!E$9,0),IF(AND($G1130="互联网版",$H1130="中医诊所"),IFERROR(T1130/同类汇总数据!E$10,0),IF(AND($G1130="互联网版",$H1130="口腔诊所"),IFERROR(T1130/同类汇总数据!E$11,0))))))))))</f>
        <v>1.13883341423239</v>
      </c>
      <c r="AG1130" s="64">
        <f>IF(AND($G1130="正式版",$H1130="中西医诊所"),IFERROR(U1130/同类汇总数据!F$3,0),IF(AND($G1130="正式版",$H1130="中医诊所"),IFERROR(U1130/同类汇总数据!F$4,0),IF(AND($G1130="正式版",$H1130="口腔诊所"),IFERROR(U1130/同类汇总数据!F$5,0),IF(AND($G1130="检查版",$H1130="中西医诊所"),IFERROR(U1130/同类汇总数据!F$6,0),IF(AND($G1130="检查版",$H1130="中医诊所"),IFERROR(U1130/同类汇总数据!F$7,0),IF(AND($G1130="检查版",$H1130="口腔诊所"),IFERROR(U1130/同类汇总数据!F$8,0),IF(AND($G1130="互联网版",$H1130="中西医诊所"),IFERROR(U1130/同类汇总数据!F$9,0),IF(AND($G1130="互联网版",$H1130="中医诊所"),IFERROR(U1130/同类汇总数据!F$10,0),IF(AND($G1130="互联网版",$H1130="口腔诊所"),IFERROR(U1130/同类汇总数据!F$11,0))))))))))</f>
        <v>1.11669907429488</v>
      </c>
      <c r="AH1130" s="64">
        <f>IF(AND($G1130="正式版",$H1130="中西医诊所"),IFERROR(V1130/同类汇总数据!G$3,0),IF(AND($G1130="正式版",$H1130="中医诊所"),IFERROR(V1130/同类汇总数据!G$4,0),IF(AND($G1130="正式版",$H1130="口腔诊所"),IFERROR(V1130/同类汇总数据!G$5,0),IF(AND($G1130="检查版",$H1130="中西医诊所"),IFERROR(V1130/同类汇总数据!G$6,0),IF(AND($G1130="检查版",$H1130="中医诊所"),IFERROR(V1130/同类汇总数据!G$7,0),IF(AND($G1130="检查版",$H1130="口腔诊所"),IFERROR(V1130/同类汇总数据!G$8,0),IF(AND($G1130="互联网版",$H1130="中西医诊所"),IFERROR(V1130/同类汇总数据!G$9,0),IF(AND($G1130="互联网版",$H1130="中医诊所"),IFERROR(V1130/同类汇总数据!G$10,0),IF(AND($G1130="互联网版",$H1130="口腔诊所"),IFERROR(V1130/同类汇总数据!G$11,0))))))))))</f>
        <v>0.668826729288666</v>
      </c>
      <c r="AI1130" s="64">
        <f>IF(AND($G1130="正式版",$H1130="中西医诊所"),IFERROR(W1130/同类汇总数据!H$3,0),IF(AND($G1130="正式版",$H1130="中医诊所"),IFERROR(W1130/同类汇总数据!H$4,0),IF(AND($G1130="正式版",$H1130="口腔诊所"),IFERROR(W1130/同类汇总数据!H$5,0),IF(AND($G1130="检查版",$H1130="中西医诊所"),IFERROR(W1130/同类汇总数据!H$6,0),IF(AND($G1130="检查版",$H1130="中医诊所"),IFERROR(W1130/同类汇总数据!H$7,0),IF(AND($G1130="检查版",$H1130="口腔诊所"),IFERROR(W1130/同类汇总数据!H$8,0),IF(AND($G1130="互联网版",$H1130="中西医诊所"),IFERROR(W1130/同类汇总数据!H$9,0),IF(AND($G1130="互联网版",$H1130="中医诊所"),IFERROR(W1130/同类汇总数据!H$10,0),IF(AND($G1130="互联网版",$H1130="口腔诊所"),IFERROR(W1130/同类汇总数据!H$11,0))))))))))</f>
        <v>0.633955725236545</v>
      </c>
      <c r="AJ1130" s="64">
        <f>IF(AND($G1130="正式版",$H1130="中西医诊所"),IFERROR(X1130/同类汇总数据!I$3,0),IF(AND($G1130="正式版",$H1130="中医诊所"),IFERROR(X1130/同类汇总数据!I$4,0),IF(AND($G1130="正式版",$H1130="口腔诊所"),IFERROR(X1130/同类汇总数据!I$5,0),IF(AND($G1130="检查版",$H1130="中西医诊所"),IFERROR(X1130/同类汇总数据!I$6,0),IF(AND($G1130="检查版",$H1130="中医诊所"),IFERROR(X1130/同类汇总数据!I$7,0),IF(AND($G1130="检查版",$H1130="口腔诊所"),IFERROR(X1130/同类汇总数据!I$8,0),IF(AND($G1130="互联网版",$H1130="中西医诊所"),IFERROR(X1130/同类汇总数据!I$9,0),IF(AND($G1130="互联网版",$H1130="中医诊所"),IFERROR(X1130/同类汇总数据!I$10,0),IF(AND($G1130="互联网版",$H1130="口腔诊所"),IFERROR(X1130/同类汇总数据!I$11,0))))))))))</f>
        <v>0.942107813733763</v>
      </c>
      <c r="AK1130" s="64">
        <f>IF(AND($G1130="正式版",$H1130="中西医诊所"),IFERROR(Y1130/同类汇总数据!J$3,0),IF(AND($G1130="正式版",$H1130="中医诊所"),IFERROR(Y1130/同类汇总数据!J$4,0),IF(AND($G1130="正式版",$H1130="口腔诊所"),IFERROR(Y1130/同类汇总数据!J$5,0),IF(AND($G1130="检查版",$H1130="中西医诊所"),IFERROR(Y1130/同类汇总数据!J$6,0),IF(AND($G1130="检查版",$H1130="中医诊所"),IFERROR(Y1130/同类汇总数据!J$7,0),IF(AND($G1130="检查版",$H1130="口腔诊所"),IFERROR(Y1130/同类汇总数据!J$8,0),IF(AND($G1130="互联网版",$H1130="中西医诊所"),IFERROR(Y1130/同类汇总数据!J$9,0),IF(AND($G1130="互联网版",$H1130="中医诊所"),IFERROR(Y1130/同类汇总数据!J$10,0),IF(AND($G1130="互联网版",$H1130="口腔诊所"),IFERROR(Y1130/同类汇总数据!J$11,0))))))))))</f>
        <v>0.926155303443867</v>
      </c>
      <c r="AL1130" s="65" t="str">
        <f ca="1" t="shared" si="336"/>
        <v>-</v>
      </c>
      <c r="AM1130" s="65" t="str">
        <f t="shared" si="337"/>
        <v/>
      </c>
      <c r="AN1130" s="66" t="str">
        <f t="shared" si="338"/>
        <v/>
      </c>
      <c r="AO1130" s="63">
        <f t="shared" si="339"/>
        <v>46103.6015315972</v>
      </c>
      <c r="AP1130" s="5" t="str">
        <f t="shared" si="340"/>
        <v/>
      </c>
      <c r="AQ1130" s="60">
        <v>45791.4739525116</v>
      </c>
    </row>
    <row r="1131" customFormat="1" ht="17" spans="1:43">
      <c r="A1131" s="66">
        <f t="shared" si="343"/>
        <v>1128</v>
      </c>
      <c r="B1131" s="67" t="str">
        <f t="shared" si="333"/>
        <v>连续三月交易上升</v>
      </c>
      <c r="C1131" s="1" t="str">
        <f t="shared" si="334"/>
        <v/>
      </c>
      <c r="D1131" s="68" t="str">
        <f t="shared" si="335"/>
        <v>-</v>
      </c>
      <c r="E1131" s="84" t="s">
        <v>2990</v>
      </c>
      <c r="F1131" s="58">
        <v>45805.6387141088</v>
      </c>
      <c r="G1131" s="59" t="s">
        <v>38</v>
      </c>
      <c r="H1131" s="59" t="s">
        <v>63</v>
      </c>
      <c r="I1131" s="59" t="s">
        <v>40</v>
      </c>
      <c r="J1131" s="59" t="s">
        <v>117</v>
      </c>
      <c r="K1131" s="59" t="s">
        <v>2991</v>
      </c>
      <c r="L1131" s="59" t="s">
        <v>2992</v>
      </c>
      <c r="M1131" s="60">
        <v>46104.3944444444</v>
      </c>
      <c r="N1131" s="60">
        <v>46103.7182744097</v>
      </c>
      <c r="O1131" s="60">
        <v>46103.7118946065</v>
      </c>
      <c r="P1131" s="60">
        <v>46095.6785996412</v>
      </c>
      <c r="Q1131" s="60">
        <v>46102.5187547917</v>
      </c>
      <c r="R1131" s="59">
        <v>62085.89</v>
      </c>
      <c r="S1131" s="59">
        <v>420687.75</v>
      </c>
      <c r="T1131" s="59">
        <v>1149634.75</v>
      </c>
      <c r="U1131" s="59">
        <v>1031739.28</v>
      </c>
      <c r="V1131" s="59">
        <v>92</v>
      </c>
      <c r="W1131" s="59">
        <v>412</v>
      </c>
      <c r="X1131" s="59">
        <v>1046</v>
      </c>
      <c r="Y1131" s="59">
        <v>934</v>
      </c>
      <c r="Z1131" s="85" t="s">
        <v>2993</v>
      </c>
      <c r="AA1131" s="59">
        <v>0.3214120404</v>
      </c>
      <c r="AB1131" s="59">
        <v>-0.2246124503</v>
      </c>
      <c r="AC1131" s="59">
        <v>-0.1771568147</v>
      </c>
      <c r="AD1131" s="64">
        <f>IF(AND($G1131="正式版",$H1131="中西医诊所"),IFERROR(R1131/同类汇总数据!C$3,0),IF(AND($G1131="正式版",$H1131="中医诊所"),IFERROR(R1131/同类汇总数据!C$4,0),IF(AND($G1131="正式版",$H1131="口腔诊所"),IFERROR(R1131/同类汇总数据!C$5,0),IF(AND($G1131="检查版",$H1131="中西医诊所"),IFERROR(R1131/同类汇总数据!C$6,0),IF(AND($G1131="检查版",$H1131="中医诊所"),IFERROR(R1131/同类汇总数据!C$7,0),IF(AND($G1131="检查版",$H1131="口腔诊所"),IFERROR(R1131/同类汇总数据!C$8,0),IF(AND($G1131="互联网版",$H1131="中西医诊所"),IFERROR(R1131/同类汇总数据!C$9,0),IF(AND($G1131="互联网版",$H1131="中医诊所"),IFERROR(R1131/同类汇总数据!C$10,0),IF(AND($G1131="互联网版",$H1131="口腔诊所"),IFERROR(R1131/同类汇总数据!C$11,0))))))))))</f>
        <v>6.21011420147106</v>
      </c>
      <c r="AE1131" s="64">
        <f>IF(AND($G1131="正式版",$H1131="中西医诊所"),IFERROR(S1131/同类汇总数据!D$3,0),IF(AND($G1131="正式版",$H1131="中医诊所"),IFERROR(S1131/同类汇总数据!D$4,0),IF(AND($G1131="正式版",$H1131="口腔诊所"),IFERROR(S1131/同类汇总数据!D$5,0),IF(AND($G1131="检查版",$H1131="中西医诊所"),IFERROR(S1131/同类汇总数据!D$6,0),IF(AND($G1131="检查版",$H1131="中医诊所"),IFERROR(S1131/同类汇总数据!D$7,0),IF(AND($G1131="检查版",$H1131="口腔诊所"),IFERROR(S1131/同类汇总数据!D$8,0),IF(AND($G1131="互联网版",$H1131="中西医诊所"),IFERROR(S1131/同类汇总数据!D$9,0),IF(AND($G1131="互联网版",$H1131="中医诊所"),IFERROR(S1131/同类汇总数据!D$10,0),IF(AND($G1131="互联网版",$H1131="口腔诊所"),IFERROR(S1131/同类汇总数据!D$11,0))))))))))</f>
        <v>9.68638711702302</v>
      </c>
      <c r="AF1131" s="64">
        <f>IF(AND($G1131="正式版",$H1131="中西医诊所"),IFERROR(T1131/同类汇总数据!E$3,0),IF(AND($G1131="正式版",$H1131="中医诊所"),IFERROR(T1131/同类汇总数据!E$4,0),IF(AND($G1131="正式版",$H1131="口腔诊所"),IFERROR(T1131/同类汇总数据!E$5,0),IF(AND($G1131="检查版",$H1131="中西医诊所"),IFERROR(T1131/同类汇总数据!E$6,0),IF(AND($G1131="检查版",$H1131="中医诊所"),IFERROR(T1131/同类汇总数据!E$7,0),IF(AND($G1131="检查版",$H1131="口腔诊所"),IFERROR(T1131/同类汇总数据!E$8,0),IF(AND($G1131="互联网版",$H1131="中西医诊所"),IFERROR(T1131/同类汇总数据!E$9,0),IF(AND($G1131="互联网版",$H1131="中医诊所"),IFERROR(T1131/同类汇总数据!E$10,0),IF(AND($G1131="互联网版",$H1131="口腔诊所"),IFERROR(T1131/同类汇总数据!E$11,0))))))))))</f>
        <v>10.3694981542915</v>
      </c>
      <c r="AG1131" s="64">
        <f>IF(AND($G1131="正式版",$H1131="中西医诊所"),IFERROR(U1131/同类汇总数据!F$3,0),IF(AND($G1131="正式版",$H1131="中医诊所"),IFERROR(U1131/同类汇总数据!F$4,0),IF(AND($G1131="正式版",$H1131="口腔诊所"),IFERROR(U1131/同类汇总数据!F$5,0),IF(AND($G1131="检查版",$H1131="中西医诊所"),IFERROR(U1131/同类汇总数据!F$6,0),IF(AND($G1131="检查版",$H1131="中医诊所"),IFERROR(U1131/同类汇总数据!F$7,0),IF(AND($G1131="检查版",$H1131="口腔诊所"),IFERROR(U1131/同类汇总数据!F$8,0),IF(AND($G1131="互联网版",$H1131="中西医诊所"),IFERROR(U1131/同类汇总数据!F$9,0),IF(AND($G1131="互联网版",$H1131="中医诊所"),IFERROR(U1131/同类汇总数据!F$10,0),IF(AND($G1131="互联网版",$H1131="口腔诊所"),IFERROR(U1131/同类汇总数据!F$11,0))))))))))</f>
        <v>10.3279276676258</v>
      </c>
      <c r="AH1131" s="64">
        <f>IF(AND($G1131="正式版",$H1131="中西医诊所"),IFERROR(V1131/同类汇总数据!G$3,0),IF(AND($G1131="正式版",$H1131="中医诊所"),IFERROR(V1131/同类汇总数据!G$4,0),IF(AND($G1131="正式版",$H1131="口腔诊所"),IFERROR(V1131/同类汇总数据!G$5,0),IF(AND($G1131="检查版",$H1131="中西医诊所"),IFERROR(V1131/同类汇总数据!G$6,0),IF(AND($G1131="检查版",$H1131="中医诊所"),IFERROR(V1131/同类汇总数据!G$7,0),IF(AND($G1131="检查版",$H1131="口腔诊所"),IFERROR(V1131/同类汇总数据!G$8,0),IF(AND($G1131="互联网版",$H1131="中西医诊所"),IFERROR(V1131/同类汇总数据!G$9,0),IF(AND($G1131="互联网版",$H1131="中医诊所"),IFERROR(V1131/同类汇总数据!G$10,0),IF(AND($G1131="互联网版",$H1131="口腔诊所"),IFERROR(V1131/同类汇总数据!G$11,0))))))))))</f>
        <v>6.8368954549508</v>
      </c>
      <c r="AI1131" s="64">
        <f>IF(AND($G1131="正式版",$H1131="中西医诊所"),IFERROR(W1131/同类汇总数据!H$3,0),IF(AND($G1131="正式版",$H1131="中医诊所"),IFERROR(W1131/同类汇总数据!H$4,0),IF(AND($G1131="正式版",$H1131="口腔诊所"),IFERROR(W1131/同类汇总数据!H$5,0),IF(AND($G1131="检查版",$H1131="中西医诊所"),IFERROR(W1131/同类汇总数据!H$6,0),IF(AND($G1131="检查版",$H1131="中医诊所"),IFERROR(W1131/同类汇总数据!H$7,0),IF(AND($G1131="检查版",$H1131="口腔诊所"),IFERROR(W1131/同类汇总数据!H$8,0),IF(AND($G1131="互联网版",$H1131="中西医诊所"),IFERROR(W1131/同类汇总数据!H$9,0),IF(AND($G1131="互联网版",$H1131="中医诊所"),IFERROR(W1131/同类汇总数据!H$10,0),IF(AND($G1131="互联网版",$H1131="口腔诊所"),IFERROR(W1131/同类汇总数据!H$11,0))))))))))</f>
        <v>7.25527107770712</v>
      </c>
      <c r="AJ1131" s="64">
        <f>IF(AND($G1131="正式版",$H1131="中西医诊所"),IFERROR(X1131/同类汇总数据!I$3,0),IF(AND($G1131="正式版",$H1131="中医诊所"),IFERROR(X1131/同类汇总数据!I$4,0),IF(AND($G1131="正式版",$H1131="口腔诊所"),IFERROR(X1131/同类汇总数据!I$5,0),IF(AND($G1131="检查版",$H1131="中西医诊所"),IFERROR(X1131/同类汇总数据!I$6,0),IF(AND($G1131="检查版",$H1131="中医诊所"),IFERROR(X1131/同类汇总数据!I$7,0),IF(AND($G1131="检查版",$H1131="口腔诊所"),IFERROR(X1131/同类汇总数据!I$8,0),IF(AND($G1131="互联网版",$H1131="中西医诊所"),IFERROR(X1131/同类汇总数据!I$9,0),IF(AND($G1131="互联网版",$H1131="中医诊所"),IFERROR(X1131/同类汇总数据!I$10,0),IF(AND($G1131="互联网版",$H1131="口腔诊所"),IFERROR(X1131/同类汇总数据!I$11,0))))))))))</f>
        <v>7.08953074219796</v>
      </c>
      <c r="AK1131" s="64">
        <f>IF(AND($G1131="正式版",$H1131="中西医诊所"),IFERROR(Y1131/同类汇总数据!J$3,0),IF(AND($G1131="正式版",$H1131="中医诊所"),IFERROR(Y1131/同类汇总数据!J$4,0),IF(AND($G1131="正式版",$H1131="口腔诊所"),IFERROR(Y1131/同类汇总数据!J$5,0),IF(AND($G1131="检查版",$H1131="中西医诊所"),IFERROR(Y1131/同类汇总数据!J$6,0),IF(AND($G1131="检查版",$H1131="中医诊所"),IFERROR(Y1131/同类汇总数据!J$7,0),IF(AND($G1131="检查版",$H1131="口腔诊所"),IFERROR(Y1131/同类汇总数据!J$8,0),IF(AND($G1131="互联网版",$H1131="中西医诊所"),IFERROR(Y1131/同类汇总数据!J$9,0),IF(AND($G1131="互联网版",$H1131="中医诊所"),IFERROR(Y1131/同类汇总数据!J$10,0),IF(AND($G1131="互联网版",$H1131="口腔诊所"),IFERROR(Y1131/同类汇总数据!J$11,0))))))))))</f>
        <v>7.03275653184205</v>
      </c>
      <c r="AL1131" s="65" t="str">
        <f ca="1" t="shared" si="336"/>
        <v>-</v>
      </c>
      <c r="AM1131" s="65" t="str">
        <f t="shared" si="337"/>
        <v>高于同行100%</v>
      </c>
      <c r="AN1131" s="66" t="str">
        <f t="shared" si="338"/>
        <v>高于同行100%</v>
      </c>
      <c r="AO1131" s="63">
        <f t="shared" si="339"/>
        <v>46104.3944444444</v>
      </c>
      <c r="AP1131" s="5" t="str">
        <f t="shared" si="340"/>
        <v/>
      </c>
      <c r="AQ1131" s="60">
        <v>45792.5670020486</v>
      </c>
    </row>
    <row r="1132" customFormat="1" ht="17" spans="1:43">
      <c r="A1132" s="66">
        <f t="shared" si="343"/>
        <v>1129</v>
      </c>
      <c r="B1132" s="67" t="str">
        <f t="shared" si="333"/>
        <v>连续三月交易上升</v>
      </c>
      <c r="C1132" s="1" t="str">
        <f t="shared" si="334"/>
        <v/>
      </c>
      <c r="D1132" s="68" t="str">
        <f t="shared" si="335"/>
        <v>-</v>
      </c>
      <c r="E1132" s="84" t="s">
        <v>2994</v>
      </c>
      <c r="F1132" s="58">
        <v>45805.8624580324</v>
      </c>
      <c r="G1132" s="59" t="s">
        <v>38</v>
      </c>
      <c r="H1132" s="59" t="s">
        <v>63</v>
      </c>
      <c r="I1132" s="59" t="s">
        <v>40</v>
      </c>
      <c r="J1132" s="59" t="s">
        <v>41</v>
      </c>
      <c r="K1132" s="59" t="s">
        <v>2995</v>
      </c>
      <c r="L1132" s="59"/>
      <c r="M1132" s="60">
        <v>46104.3591435185</v>
      </c>
      <c r="N1132" s="60">
        <v>46104.3793385185</v>
      </c>
      <c r="O1132" s="60">
        <v>45835.4178402894</v>
      </c>
      <c r="P1132" s="60">
        <v>46081.6195514005</v>
      </c>
      <c r="Q1132" s="60">
        <v>46103.3628306481</v>
      </c>
      <c r="R1132" s="59">
        <v>8205</v>
      </c>
      <c r="S1132" s="59">
        <v>38860</v>
      </c>
      <c r="T1132" s="59">
        <v>105093</v>
      </c>
      <c r="U1132" s="59">
        <v>90077</v>
      </c>
      <c r="V1132" s="59">
        <v>7</v>
      </c>
      <c r="W1132" s="59">
        <v>55</v>
      </c>
      <c r="X1132" s="59">
        <v>178</v>
      </c>
      <c r="Y1132" s="59">
        <v>158</v>
      </c>
      <c r="Z1132" s="59">
        <v>818.8818181818</v>
      </c>
      <c r="AA1132" s="59">
        <v>0.4125258987</v>
      </c>
      <c r="AB1132" s="59">
        <v>-0.2895253344</v>
      </c>
      <c r="AC1132" s="59">
        <v>0.4145539563</v>
      </c>
      <c r="AD1132" s="64">
        <f>IF(AND($G1132="正式版",$H1132="中西医诊所"),IFERROR(R1132/同类汇总数据!C$3,0),IF(AND($G1132="正式版",$H1132="中医诊所"),IFERROR(R1132/同类汇总数据!C$4,0),IF(AND($G1132="正式版",$H1132="口腔诊所"),IFERROR(R1132/同类汇总数据!C$5,0),IF(AND($G1132="检查版",$H1132="中西医诊所"),IFERROR(R1132/同类汇总数据!C$6,0),IF(AND($G1132="检查版",$H1132="中医诊所"),IFERROR(R1132/同类汇总数据!C$7,0),IF(AND($G1132="检查版",$H1132="口腔诊所"),IFERROR(R1132/同类汇总数据!C$8,0),IF(AND($G1132="互联网版",$H1132="中西医诊所"),IFERROR(R1132/同类汇总数据!C$9,0),IF(AND($G1132="互联网版",$H1132="中医诊所"),IFERROR(R1132/同类汇总数据!C$10,0),IF(AND($G1132="互联网版",$H1132="口腔诊所"),IFERROR(R1132/同类汇总数据!C$11,0))))))))))</f>
        <v>0.820701563963568</v>
      </c>
      <c r="AE1132" s="64">
        <f>IF(AND($G1132="正式版",$H1132="中西医诊所"),IFERROR(S1132/同类汇总数据!D$3,0),IF(AND($G1132="正式版",$H1132="中医诊所"),IFERROR(S1132/同类汇总数据!D$4,0),IF(AND($G1132="正式版",$H1132="口腔诊所"),IFERROR(S1132/同类汇总数据!D$5,0),IF(AND($G1132="检查版",$H1132="中西医诊所"),IFERROR(S1132/同类汇总数据!D$6,0),IF(AND($G1132="检查版",$H1132="中医诊所"),IFERROR(S1132/同类汇总数据!D$7,0),IF(AND($G1132="检查版",$H1132="口腔诊所"),IFERROR(S1132/同类汇总数据!D$8,0),IF(AND($G1132="互联网版",$H1132="中西医诊所"),IFERROR(S1132/同类汇总数据!D$9,0),IF(AND($G1132="互联网版",$H1132="中医诊所"),IFERROR(S1132/同类汇总数据!D$10,0),IF(AND($G1132="互联网版",$H1132="口腔诊所"),IFERROR(S1132/同类汇总数据!D$11,0))))))))))</f>
        <v>0.894756273191969</v>
      </c>
      <c r="AF1132" s="64">
        <f>IF(AND($G1132="正式版",$H1132="中西医诊所"),IFERROR(T1132/同类汇总数据!E$3,0),IF(AND($G1132="正式版",$H1132="中医诊所"),IFERROR(T1132/同类汇总数据!E$4,0),IF(AND($G1132="正式版",$H1132="口腔诊所"),IFERROR(T1132/同类汇总数据!E$5,0),IF(AND($G1132="检查版",$H1132="中西医诊所"),IFERROR(T1132/同类汇总数据!E$6,0),IF(AND($G1132="检查版",$H1132="中医诊所"),IFERROR(T1132/同类汇总数据!E$7,0),IF(AND($G1132="检查版",$H1132="口腔诊所"),IFERROR(T1132/同类汇总数据!E$8,0),IF(AND($G1132="互联网版",$H1132="中西医诊所"),IFERROR(T1132/同类汇总数据!E$9,0),IF(AND($G1132="互联网版",$H1132="中医诊所"),IFERROR(T1132/同类汇总数据!E$10,0),IF(AND($G1132="互联网版",$H1132="口腔诊所"),IFERROR(T1132/同类汇总数据!E$11,0))))))))))</f>
        <v>0.947919910675074</v>
      </c>
      <c r="AG1132" s="64">
        <f>IF(AND($G1132="正式版",$H1132="中西医诊所"),IFERROR(U1132/同类汇总数据!F$3,0),IF(AND($G1132="正式版",$H1132="中医诊所"),IFERROR(U1132/同类汇总数据!F$4,0),IF(AND($G1132="正式版",$H1132="口腔诊所"),IFERROR(U1132/同类汇总数据!F$5,0),IF(AND($G1132="检查版",$H1132="中西医诊所"),IFERROR(U1132/同类汇总数据!F$6,0),IF(AND($G1132="检查版",$H1132="中医诊所"),IFERROR(U1132/同类汇总数据!F$7,0),IF(AND($G1132="检查版",$H1132="口腔诊所"),IFERROR(U1132/同类汇总数据!F$8,0),IF(AND($G1132="互联网版",$H1132="中西医诊所"),IFERROR(U1132/同类汇总数据!F$9,0),IF(AND($G1132="互联网版",$H1132="中医诊所"),IFERROR(U1132/同类汇总数据!F$10,0),IF(AND($G1132="互联网版",$H1132="口腔诊所"),IFERROR(U1132/同类汇总数据!F$11,0))))))))))</f>
        <v>0.901689756850905</v>
      </c>
      <c r="AH1132" s="64">
        <f>IF(AND($G1132="正式版",$H1132="中西医诊所"),IFERROR(V1132/同类汇总数据!G$3,0),IF(AND($G1132="正式版",$H1132="中医诊所"),IFERROR(V1132/同类汇总数据!G$4,0),IF(AND($G1132="正式版",$H1132="口腔诊所"),IFERROR(V1132/同类汇总数据!G$5,0),IF(AND($G1132="检查版",$H1132="中西医诊所"),IFERROR(V1132/同类汇总数据!G$6,0),IF(AND($G1132="检查版",$H1132="中医诊所"),IFERROR(V1132/同类汇总数据!G$7,0),IF(AND($G1132="检查版",$H1132="口腔诊所"),IFERROR(V1132/同类汇总数据!G$8,0),IF(AND($G1132="互联网版",$H1132="中西医诊所"),IFERROR(V1132/同类汇总数据!G$9,0),IF(AND($G1132="互联网版",$H1132="中医诊所"),IFERROR(V1132/同类汇总数据!G$10,0),IF(AND($G1132="互联网版",$H1132="口腔诊所"),IFERROR(V1132/同类汇总数据!G$11,0))))))))))</f>
        <v>0.520198567224518</v>
      </c>
      <c r="AI1132" s="64">
        <f>IF(AND($G1132="正式版",$H1132="中西医诊所"),IFERROR(W1132/同类汇总数据!H$3,0),IF(AND($G1132="正式版",$H1132="中医诊所"),IFERROR(W1132/同类汇总数据!H$4,0),IF(AND($G1132="正式版",$H1132="口腔诊所"),IFERROR(W1132/同类汇总数据!H$5,0),IF(AND($G1132="检查版",$H1132="中西医诊所"),IFERROR(W1132/同类汇总数据!H$6,0),IF(AND($G1132="检查版",$H1132="中医诊所"),IFERROR(W1132/同类汇总数据!H$7,0),IF(AND($G1132="检查版",$H1132="口腔诊所"),IFERROR(W1132/同类汇总数据!H$8,0),IF(AND($G1132="互联网版",$H1132="中西医诊所"),IFERROR(W1132/同类汇总数据!H$9,0),IF(AND($G1132="互联网版",$H1132="中医诊所"),IFERROR(W1132/同类汇总数据!H$10,0),IF(AND($G1132="互联网版",$H1132="口腔诊所"),IFERROR(W1132/同类汇总数据!H$11,0))))))))))</f>
        <v>0.968543469111388</v>
      </c>
      <c r="AJ1132" s="64">
        <f>IF(AND($G1132="正式版",$H1132="中西医诊所"),IFERROR(X1132/同类汇总数据!I$3,0),IF(AND($G1132="正式版",$H1132="中医诊所"),IFERROR(X1132/同类汇总数据!I$4,0),IF(AND($G1132="正式版",$H1132="口腔诊所"),IFERROR(X1132/同类汇总数据!I$5,0),IF(AND($G1132="检查版",$H1132="中西医诊所"),IFERROR(X1132/同类汇总数据!I$6,0),IF(AND($G1132="检查版",$H1132="中医诊所"),IFERROR(X1132/同类汇总数据!I$7,0),IF(AND($G1132="检查版",$H1132="口腔诊所"),IFERROR(X1132/同类汇总数据!I$8,0),IF(AND($G1132="互联网版",$H1132="中西医诊所"),IFERROR(X1132/同类汇总数据!I$9,0),IF(AND($G1132="互联网版",$H1132="中医诊所"),IFERROR(X1132/同类汇总数据!I$10,0),IF(AND($G1132="互联网版",$H1132="口腔诊所"),IFERROR(X1132/同类汇总数据!I$11,0))))))))))</f>
        <v>1.20644022190367</v>
      </c>
      <c r="AK1132" s="64">
        <f>IF(AND($G1132="正式版",$H1132="中西医诊所"),IFERROR(Y1132/同类汇总数据!J$3,0),IF(AND($G1132="正式版",$H1132="中医诊所"),IFERROR(Y1132/同类汇总数据!J$4,0),IF(AND($G1132="正式版",$H1132="口腔诊所"),IFERROR(Y1132/同类汇总数据!J$5,0),IF(AND($G1132="检查版",$H1132="中西医诊所"),IFERROR(Y1132/同类汇总数据!J$6,0),IF(AND($G1132="检查版",$H1132="中医诊所"),IFERROR(Y1132/同类汇总数据!J$7,0),IF(AND($G1132="检查版",$H1132="口腔诊所"),IFERROR(Y1132/同类汇总数据!J$8,0),IF(AND($G1132="互联网版",$H1132="中西医诊所"),IFERROR(Y1132/同类汇总数据!J$9,0),IF(AND($G1132="互联网版",$H1132="中医诊所"),IFERROR(Y1132/同类汇总数据!J$10,0),IF(AND($G1132="互联网版",$H1132="口腔诊所"),IFERROR(Y1132/同类汇总数据!J$11,0))))))))))</f>
        <v>1.18969543044009</v>
      </c>
      <c r="AL1132" s="65" t="str">
        <f ca="1" t="shared" si="336"/>
        <v>-</v>
      </c>
      <c r="AM1132" s="65" t="str">
        <f t="shared" si="337"/>
        <v/>
      </c>
      <c r="AN1132" s="66" t="str">
        <f t="shared" si="338"/>
        <v/>
      </c>
      <c r="AO1132" s="63">
        <f t="shared" si="339"/>
        <v>46104.3793385185</v>
      </c>
      <c r="AP1132" s="5" t="str">
        <f t="shared" si="340"/>
        <v/>
      </c>
      <c r="AQ1132" s="60">
        <v>45792.7681443866</v>
      </c>
    </row>
    <row r="1133" customFormat="1" ht="17" spans="1:43">
      <c r="A1133" s="66">
        <f t="shared" si="343"/>
        <v>1130</v>
      </c>
      <c r="B1133" s="67" t="str">
        <f t="shared" si="333"/>
        <v>连续三月交易上升</v>
      </c>
      <c r="C1133" s="1" t="str">
        <f t="shared" si="334"/>
        <v/>
      </c>
      <c r="D1133" s="68" t="str">
        <f t="shared" si="335"/>
        <v>-</v>
      </c>
      <c r="E1133" s="84" t="s">
        <v>2996</v>
      </c>
      <c r="F1133" s="58">
        <v>45806.454264213</v>
      </c>
      <c r="G1133" s="59" t="s">
        <v>38</v>
      </c>
      <c r="H1133" s="59" t="s">
        <v>63</v>
      </c>
      <c r="I1133" s="59" t="s">
        <v>40</v>
      </c>
      <c r="J1133" s="59" t="s">
        <v>85</v>
      </c>
      <c r="K1133" s="59" t="s">
        <v>2997</v>
      </c>
      <c r="L1133" s="59" t="s">
        <v>87</v>
      </c>
      <c r="M1133" s="60">
        <v>46104.3832638889</v>
      </c>
      <c r="N1133" s="60">
        <v>46104.361302419</v>
      </c>
      <c r="O1133" s="60">
        <v>46103.756038044</v>
      </c>
      <c r="P1133" s="60">
        <v>46082.7022418287</v>
      </c>
      <c r="Q1133" s="60">
        <v>46104.3613177778</v>
      </c>
      <c r="R1133" s="59">
        <v>115698.55</v>
      </c>
      <c r="S1133" s="59">
        <v>579769.9</v>
      </c>
      <c r="T1133" s="59">
        <v>1294569.3</v>
      </c>
      <c r="U1133" s="59">
        <v>1157047.95</v>
      </c>
      <c r="V1133" s="59">
        <v>138</v>
      </c>
      <c r="W1133" s="59">
        <v>512</v>
      </c>
      <c r="X1133" s="59">
        <v>1274</v>
      </c>
      <c r="Y1133" s="59">
        <v>1140</v>
      </c>
      <c r="Z1133" s="85" t="s">
        <v>2998</v>
      </c>
      <c r="AA1133" s="59">
        <v>0.8993906269</v>
      </c>
      <c r="AB1133" s="59">
        <v>-0.2547114955</v>
      </c>
      <c r="AC1133" s="59">
        <v>0.0614786306</v>
      </c>
      <c r="AD1133" s="64">
        <f>IF(AND($G1133="正式版",$H1133="中西医诊所"),IFERROR(R1133/同类汇总数据!C$3,0),IF(AND($G1133="正式版",$H1133="中医诊所"),IFERROR(R1133/同类汇总数据!C$4,0),IF(AND($G1133="正式版",$H1133="口腔诊所"),IFERROR(R1133/同类汇总数据!C$5,0),IF(AND($G1133="检查版",$H1133="中西医诊所"),IFERROR(R1133/同类汇总数据!C$6,0),IF(AND($G1133="检查版",$H1133="中医诊所"),IFERROR(R1133/同类汇总数据!C$7,0),IF(AND($G1133="检查版",$H1133="口腔诊所"),IFERROR(R1133/同类汇总数据!C$8,0),IF(AND($G1133="互联网版",$H1133="中西医诊所"),IFERROR(R1133/同类汇总数据!C$9,0),IF(AND($G1133="互联网版",$H1133="中医诊所"),IFERROR(R1133/同类汇总数据!C$10,0),IF(AND($G1133="互联网版",$H1133="口腔诊所"),IFERROR(R1133/同类汇总数据!C$11,0))))))))))</f>
        <v>11.5726972496425</v>
      </c>
      <c r="AE1133" s="64">
        <f>IF(AND($G1133="正式版",$H1133="中西医诊所"),IFERROR(S1133/同类汇总数据!D$3,0),IF(AND($G1133="正式版",$H1133="中医诊所"),IFERROR(S1133/同类汇总数据!D$4,0),IF(AND($G1133="正式版",$H1133="口腔诊所"),IFERROR(S1133/同类汇总数据!D$5,0),IF(AND($G1133="检查版",$H1133="中西医诊所"),IFERROR(S1133/同类汇总数据!D$6,0),IF(AND($G1133="检查版",$H1133="中医诊所"),IFERROR(S1133/同类汇总数据!D$7,0),IF(AND($G1133="检查版",$H1133="口腔诊所"),IFERROR(S1133/同类汇总数据!D$8,0),IF(AND($G1133="互联网版",$H1133="中西医诊所"),IFERROR(S1133/同类汇总数据!D$9,0),IF(AND($G1133="互联网版",$H1133="中医诊所"),IFERROR(S1133/同类汇总数据!D$10,0),IF(AND($G1133="互联网版",$H1133="口腔诊所"),IFERROR(S1133/同类汇总数据!D$11,0))))))))))</f>
        <v>13.3492731609079</v>
      </c>
      <c r="AF1133" s="64">
        <f>IF(AND($G1133="正式版",$H1133="中西医诊所"),IFERROR(T1133/同类汇总数据!E$3,0),IF(AND($G1133="正式版",$H1133="中医诊所"),IFERROR(T1133/同类汇总数据!E$4,0),IF(AND($G1133="正式版",$H1133="口腔诊所"),IFERROR(T1133/同类汇总数据!E$5,0),IF(AND($G1133="检查版",$H1133="中西医诊所"),IFERROR(T1133/同类汇总数据!E$6,0),IF(AND($G1133="检查版",$H1133="中医诊所"),IFERROR(T1133/同类汇总数据!E$7,0),IF(AND($G1133="检查版",$H1133="口腔诊所"),IFERROR(T1133/同类汇总数据!E$8,0),IF(AND($G1133="互联网版",$H1133="中西医诊所"),IFERROR(T1133/同类汇总数据!E$9,0),IF(AND($G1133="互联网版",$H1133="中医诊所"),IFERROR(T1133/同类汇总数据!E$10,0),IF(AND($G1133="互联网版",$H1133="口腔诊所"),IFERROR(T1133/同类汇总数据!E$11,0))))))))))</f>
        <v>11.6767816621344</v>
      </c>
      <c r="AG1133" s="64">
        <f>IF(AND($G1133="正式版",$H1133="中西医诊所"),IFERROR(U1133/同类汇总数据!F$3,0),IF(AND($G1133="正式版",$H1133="中医诊所"),IFERROR(U1133/同类汇总数据!F$4,0),IF(AND($G1133="正式版",$H1133="口腔诊所"),IFERROR(U1133/同类汇总数据!F$5,0),IF(AND($G1133="检查版",$H1133="中西医诊所"),IFERROR(U1133/同类汇总数据!F$6,0),IF(AND($G1133="检查版",$H1133="中医诊所"),IFERROR(U1133/同类汇总数据!F$7,0),IF(AND($G1133="检查版",$H1133="口腔诊所"),IFERROR(U1133/同类汇总数据!F$8,0),IF(AND($G1133="互联网版",$H1133="中西医诊所"),IFERROR(U1133/同类汇总数据!F$9,0),IF(AND($G1133="互联网版",$H1133="中医诊所"),IFERROR(U1133/同类汇总数据!F$10,0),IF(AND($G1133="互联网版",$H1133="口腔诊所"),IFERROR(U1133/同类汇总数据!F$11,0))))))))))</f>
        <v>11.5822938674727</v>
      </c>
      <c r="AH1133" s="64">
        <f>IF(AND($G1133="正式版",$H1133="中西医诊所"),IFERROR(V1133/同类汇总数据!G$3,0),IF(AND($G1133="正式版",$H1133="中医诊所"),IFERROR(V1133/同类汇总数据!G$4,0),IF(AND($G1133="正式版",$H1133="口腔诊所"),IFERROR(V1133/同类汇总数据!G$5,0),IF(AND($G1133="检查版",$H1133="中西医诊所"),IFERROR(V1133/同类汇总数据!G$6,0),IF(AND($G1133="检查版",$H1133="中医诊所"),IFERROR(V1133/同类汇总数据!G$7,0),IF(AND($G1133="检查版",$H1133="口腔诊所"),IFERROR(V1133/同类汇总数据!G$8,0),IF(AND($G1133="互联网版",$H1133="中西医诊所"),IFERROR(V1133/同类汇总数据!G$9,0),IF(AND($G1133="互联网版",$H1133="中医诊所"),IFERROR(V1133/同类汇总数据!G$10,0),IF(AND($G1133="互联网版",$H1133="口腔诊所"),IFERROR(V1133/同类汇总数据!G$11,0))))))))))</f>
        <v>10.2553431824262</v>
      </c>
      <c r="AI1133" s="64">
        <f>IF(AND($G1133="正式版",$H1133="中西医诊所"),IFERROR(W1133/同类汇总数据!H$3,0),IF(AND($G1133="正式版",$H1133="中医诊所"),IFERROR(W1133/同类汇总数据!H$4,0),IF(AND($G1133="正式版",$H1133="口腔诊所"),IFERROR(W1133/同类汇总数据!H$5,0),IF(AND($G1133="检查版",$H1133="中西医诊所"),IFERROR(W1133/同类汇总数据!H$6,0),IF(AND($G1133="检查版",$H1133="中医诊所"),IFERROR(W1133/同类汇总数据!H$7,0),IF(AND($G1133="检查版",$H1133="口腔诊所"),IFERROR(W1133/同类汇总数据!H$8,0),IF(AND($G1133="互联网版",$H1133="中西医诊所"),IFERROR(W1133/同类汇总数据!H$9,0),IF(AND($G1133="互联网版",$H1133="中医诊所"),IFERROR(W1133/同类汇总数据!H$10,0),IF(AND($G1133="互联网版",$H1133="口腔诊所"),IFERROR(W1133/同类汇总数据!H$11,0))))))))))</f>
        <v>9.01625920336419</v>
      </c>
      <c r="AJ1133" s="64">
        <f>IF(AND($G1133="正式版",$H1133="中西医诊所"),IFERROR(X1133/同类汇总数据!I$3,0),IF(AND($G1133="正式版",$H1133="中医诊所"),IFERROR(X1133/同类汇总数据!I$4,0),IF(AND($G1133="正式版",$H1133="口腔诊所"),IFERROR(X1133/同类汇总数据!I$5,0),IF(AND($G1133="检查版",$H1133="中西医诊所"),IFERROR(X1133/同类汇总数据!I$6,0),IF(AND($G1133="检查版",$H1133="中医诊所"),IFERROR(X1133/同类汇总数据!I$7,0),IF(AND($G1133="检查版",$H1133="口腔诊所"),IFERROR(X1133/同类汇总数据!I$8,0),IF(AND($G1133="互联网版",$H1133="中西医诊所"),IFERROR(X1133/同类汇总数据!I$9,0),IF(AND($G1133="互联网版",$H1133="中医诊所"),IFERROR(X1133/同类汇总数据!I$10,0),IF(AND($G1133="互联网版",$H1133="口腔诊所"),IFERROR(X1133/同类汇总数据!I$11,0))))))))))</f>
        <v>8.63485866688355</v>
      </c>
      <c r="AK1133" s="64">
        <f>IF(AND($G1133="正式版",$H1133="中西医诊所"),IFERROR(Y1133/同类汇总数据!J$3,0),IF(AND($G1133="正式版",$H1133="中医诊所"),IFERROR(Y1133/同类汇总数据!J$4,0),IF(AND($G1133="正式版",$H1133="口腔诊所"),IFERROR(Y1133/同类汇总数据!J$5,0),IF(AND($G1133="检查版",$H1133="中西医诊所"),IFERROR(Y1133/同类汇总数据!J$6,0),IF(AND($G1133="检查版",$H1133="中医诊所"),IFERROR(Y1133/同类汇总数据!J$7,0),IF(AND($G1133="检查版",$H1133="口腔诊所"),IFERROR(Y1133/同类汇总数据!J$8,0),IF(AND($G1133="互联网版",$H1133="中西医诊所"),IFERROR(Y1133/同类汇总数据!J$9,0),IF(AND($G1133="互联网版",$H1133="中医诊所"),IFERROR(Y1133/同类汇总数据!J$10,0),IF(AND($G1133="互联网版",$H1133="口腔诊所"),IFERROR(Y1133/同类汇总数据!J$11,0))))))))))</f>
        <v>8.58387842216267</v>
      </c>
      <c r="AL1133" s="65" t="str">
        <f ca="1" t="shared" si="336"/>
        <v>-</v>
      </c>
      <c r="AM1133" s="65" t="str">
        <f t="shared" si="337"/>
        <v>高于同行100%</v>
      </c>
      <c r="AN1133" s="66" t="str">
        <f t="shared" si="338"/>
        <v>高于同行100%</v>
      </c>
      <c r="AO1133" s="63">
        <f t="shared" si="339"/>
        <v>46104.3832638889</v>
      </c>
      <c r="AP1133" s="5" t="str">
        <f t="shared" si="340"/>
        <v/>
      </c>
      <c r="AQ1133" s="60">
        <v>45796.6287908218</v>
      </c>
    </row>
    <row r="1134" customFormat="1" ht="17" spans="1:43">
      <c r="A1134" s="66">
        <f t="shared" si="343"/>
        <v>1131</v>
      </c>
      <c r="B1134" s="67" t="str">
        <f t="shared" si="333"/>
        <v>连续三月交易上升</v>
      </c>
      <c r="C1134" s="1" t="str">
        <f t="shared" si="334"/>
        <v/>
      </c>
      <c r="D1134" s="68" t="str">
        <f t="shared" si="335"/>
        <v>-</v>
      </c>
      <c r="E1134" s="84" t="s">
        <v>2999</v>
      </c>
      <c r="F1134" s="58">
        <v>45806.8303282407</v>
      </c>
      <c r="G1134" s="59" t="s">
        <v>38</v>
      </c>
      <c r="H1134" s="59" t="s">
        <v>39</v>
      </c>
      <c r="I1134" s="59" t="s">
        <v>967</v>
      </c>
      <c r="J1134" s="59" t="s">
        <v>968</v>
      </c>
      <c r="K1134" s="59" t="s">
        <v>3000</v>
      </c>
      <c r="L1134" s="59" t="s">
        <v>1787</v>
      </c>
      <c r="M1134" s="60">
        <v>46104.3556597222</v>
      </c>
      <c r="N1134" s="60">
        <v>46104.3863389352</v>
      </c>
      <c r="O1134" s="60">
        <v>46104.3852946528</v>
      </c>
      <c r="P1134" s="60">
        <v>46099.7130075694</v>
      </c>
      <c r="Q1134" s="60">
        <v>46104.3863451157</v>
      </c>
      <c r="R1134" s="59">
        <v>2407</v>
      </c>
      <c r="S1134" s="59">
        <v>13967.9</v>
      </c>
      <c r="T1134" s="59">
        <v>39023.7</v>
      </c>
      <c r="U1134" s="59">
        <v>35231.5</v>
      </c>
      <c r="V1134" s="59">
        <v>47</v>
      </c>
      <c r="W1134" s="59">
        <v>224</v>
      </c>
      <c r="X1134" s="59">
        <v>666</v>
      </c>
      <c r="Y1134" s="59">
        <v>589</v>
      </c>
      <c r="Z1134" s="59">
        <v>109.4145962733</v>
      </c>
      <c r="AA1134" s="59">
        <v>0.3463555221</v>
      </c>
      <c r="AB1134" s="59">
        <v>-0.2933411438</v>
      </c>
      <c r="AC1134" s="59">
        <v>-0.0192198492</v>
      </c>
      <c r="AD1134" s="64">
        <f>IF(AND($G1134="正式版",$H1134="中西医诊所"),IFERROR(R1134/同类汇总数据!C$3,0),IF(AND($G1134="正式版",$H1134="中医诊所"),IFERROR(R1134/同类汇总数据!C$4,0),IF(AND($G1134="正式版",$H1134="口腔诊所"),IFERROR(R1134/同类汇总数据!C$5,0),IF(AND($G1134="检查版",$H1134="中西医诊所"),IFERROR(R1134/同类汇总数据!C$6,0),IF(AND($G1134="检查版",$H1134="中医诊所"),IFERROR(R1134/同类汇总数据!C$7,0),IF(AND($G1134="检查版",$H1134="口腔诊所"),IFERROR(R1134/同类汇总数据!C$8,0),IF(AND($G1134="互联网版",$H1134="中西医诊所"),IFERROR(R1134/同类汇总数据!C$9,0),IF(AND($G1134="互联网版",$H1134="中医诊所"),IFERROR(R1134/同类汇总数据!C$10,0),IF(AND($G1134="互联网版",$H1134="口腔诊所"),IFERROR(R1134/同类汇总数据!C$11,0))))))))))</f>
        <v>0.263009749174387</v>
      </c>
      <c r="AE1134" s="64">
        <f>IF(AND($G1134="正式版",$H1134="中西医诊所"),IFERROR(S1134/同类汇总数据!D$3,0),IF(AND($G1134="正式版",$H1134="中医诊所"),IFERROR(S1134/同类汇总数据!D$4,0),IF(AND($G1134="正式版",$H1134="口腔诊所"),IFERROR(S1134/同类汇总数据!D$5,0),IF(AND($G1134="检查版",$H1134="中西医诊所"),IFERROR(S1134/同类汇总数据!D$6,0),IF(AND($G1134="检查版",$H1134="中医诊所"),IFERROR(S1134/同类汇总数据!D$7,0),IF(AND($G1134="检查版",$H1134="口腔诊所"),IFERROR(S1134/同类汇总数据!D$8,0),IF(AND($G1134="互联网版",$H1134="中西医诊所"),IFERROR(S1134/同类汇总数据!D$9,0),IF(AND($G1134="互联网版",$H1134="中医诊所"),IFERROR(S1134/同类汇总数据!D$10,0),IF(AND($G1134="互联网版",$H1134="口腔诊所"),IFERROR(S1134/同类汇总数据!D$11,0))))))))))</f>
        <v>0.382853116130919</v>
      </c>
      <c r="AF1134" s="64">
        <f>IF(AND($G1134="正式版",$H1134="中西医诊所"),IFERROR(T1134/同类汇总数据!E$3,0),IF(AND($G1134="正式版",$H1134="中医诊所"),IFERROR(T1134/同类汇总数据!E$4,0),IF(AND($G1134="正式版",$H1134="口腔诊所"),IFERROR(T1134/同类汇总数据!E$5,0),IF(AND($G1134="检查版",$H1134="中西医诊所"),IFERROR(T1134/同类汇总数据!E$6,0),IF(AND($G1134="检查版",$H1134="中医诊所"),IFERROR(T1134/同类汇总数据!E$7,0),IF(AND($G1134="检查版",$H1134="口腔诊所"),IFERROR(T1134/同类汇总数据!E$8,0),IF(AND($G1134="互联网版",$H1134="中西医诊所"),IFERROR(T1134/同类汇总数据!E$9,0),IF(AND($G1134="互联网版",$H1134="中医诊所"),IFERROR(T1134/同类汇总数据!E$10,0),IF(AND($G1134="互联网版",$H1134="口腔诊所"),IFERROR(T1134/同类汇总数据!E$11,0))))))))))</f>
        <v>0.35763432140576</v>
      </c>
      <c r="AG1134" s="64">
        <f>IF(AND($G1134="正式版",$H1134="中西医诊所"),IFERROR(U1134/同类汇总数据!F$3,0),IF(AND($G1134="正式版",$H1134="中医诊所"),IFERROR(U1134/同类汇总数据!F$4,0),IF(AND($G1134="正式版",$H1134="口腔诊所"),IFERROR(U1134/同类汇总数据!F$5,0),IF(AND($G1134="检查版",$H1134="中西医诊所"),IFERROR(U1134/同类汇总数据!F$6,0),IF(AND($G1134="检查版",$H1134="中医诊所"),IFERROR(U1134/同类汇总数据!F$7,0),IF(AND($G1134="检查版",$H1134="口腔诊所"),IFERROR(U1134/同类汇总数据!F$8,0),IF(AND($G1134="互联网版",$H1134="中西医诊所"),IFERROR(U1134/同类汇总数据!F$9,0),IF(AND($G1134="互联网版",$H1134="中医诊所"),IFERROR(U1134/同类汇总数据!F$10,0),IF(AND($G1134="互联网版",$H1134="口腔诊所"),IFERROR(U1134/同类汇总数据!F$11,0))))))))))</f>
        <v>0.367288699431815</v>
      </c>
      <c r="AH1134" s="64">
        <f>IF(AND($G1134="正式版",$H1134="中西医诊所"),IFERROR(V1134/同类汇总数据!G$3,0),IF(AND($G1134="正式版",$H1134="中医诊所"),IFERROR(V1134/同类汇总数据!G$4,0),IF(AND($G1134="正式版",$H1134="口腔诊所"),IFERROR(V1134/同类汇总数据!G$5,0),IF(AND($G1134="检查版",$H1134="中西医诊所"),IFERROR(V1134/同类汇总数据!G$6,0),IF(AND($G1134="检查版",$H1134="中医诊所"),IFERROR(V1134/同类汇总数据!G$7,0),IF(AND($G1134="检查版",$H1134="口腔诊所"),IFERROR(V1134/同类汇总数据!G$8,0),IF(AND($G1134="互联网版",$H1134="中西医诊所"),IFERROR(V1134/同类汇总数据!G$9,0),IF(AND($G1134="互联网版",$H1134="中医诊所"),IFERROR(V1134/同类汇总数据!G$10,0),IF(AND($G1134="互联网版",$H1134="口腔诊所"),IFERROR(V1134/同类汇总数据!G$11,0))))))))))</f>
        <v>0.495774838055677</v>
      </c>
      <c r="AI1134" s="64">
        <f>IF(AND($G1134="正式版",$H1134="中西医诊所"),IFERROR(W1134/同类汇总数据!H$3,0),IF(AND($G1134="正式版",$H1134="中医诊所"),IFERROR(W1134/同类汇总数据!H$4,0),IF(AND($G1134="正式版",$H1134="口腔诊所"),IFERROR(W1134/同类汇总数据!H$5,0),IF(AND($G1134="检查版",$H1134="中西医诊所"),IFERROR(W1134/同类汇总数据!H$6,0),IF(AND($G1134="检查版",$H1134="中医诊所"),IFERROR(W1134/同类汇总数据!H$7,0),IF(AND($G1134="检查版",$H1134="口腔诊所"),IFERROR(W1134/同类汇总数据!H$8,0),IF(AND($G1134="互联网版",$H1134="中西医诊所"),IFERROR(W1134/同类汇总数据!H$9,0),IF(AND($G1134="互联网版",$H1134="中医诊所"),IFERROR(W1134/同类汇总数据!H$10,0),IF(AND($G1134="互联网版",$H1134="口腔诊所"),IFERROR(W1134/同类汇总数据!H$11,0))))))))))</f>
        <v>0.612640524420289</v>
      </c>
      <c r="AJ1134" s="64">
        <f>IF(AND($G1134="正式版",$H1134="中西医诊所"),IFERROR(X1134/同类汇总数据!I$3,0),IF(AND($G1134="正式版",$H1134="中医诊所"),IFERROR(X1134/同类汇总数据!I$4,0),IF(AND($G1134="正式版",$H1134="口腔诊所"),IFERROR(X1134/同类汇总数据!I$5,0),IF(AND($G1134="检查版",$H1134="中西医诊所"),IFERROR(X1134/同类汇总数据!I$6,0),IF(AND($G1134="检查版",$H1134="中医诊所"),IFERROR(X1134/同类汇总数据!I$7,0),IF(AND($G1134="检查版",$H1134="口腔诊所"),IFERROR(X1134/同类汇总数据!I$8,0),IF(AND($G1134="互联网版",$H1134="中西医诊所"),IFERROR(X1134/同类汇总数据!I$9,0),IF(AND($G1134="互联网版",$H1134="中医诊所"),IFERROR(X1134/同类汇总数据!I$10,0),IF(AND($G1134="互联网版",$H1134="口腔诊所"),IFERROR(X1134/同类汇总数据!I$11,0))))))))))</f>
        <v>0.588906331087914</v>
      </c>
      <c r="AK1134" s="64">
        <f>IF(AND($G1134="正式版",$H1134="中西医诊所"),IFERROR(Y1134/同类汇总数据!J$3,0),IF(AND($G1134="正式版",$H1134="中医诊所"),IFERROR(Y1134/同类汇总数据!J$4,0),IF(AND($G1134="正式版",$H1134="口腔诊所"),IFERROR(Y1134/同类汇总数据!J$5,0),IF(AND($G1134="检查版",$H1134="中西医诊所"),IFERROR(Y1134/同类汇总数据!J$6,0),IF(AND($G1134="检查版",$H1134="中医诊所"),IFERROR(Y1134/同类汇总数据!J$7,0),IF(AND($G1134="检查版",$H1134="口腔诊所"),IFERROR(Y1134/同类汇总数据!J$8,0),IF(AND($G1134="互联网版",$H1134="中西医诊所"),IFERROR(Y1134/同类汇总数据!J$9,0),IF(AND($G1134="互联网版",$H1134="中医诊所"),IFERROR(Y1134/同类汇总数据!J$10,0),IF(AND($G1134="互联网版",$H1134="口腔诊所"),IFERROR(Y1134/同类汇总数据!J$11,0))))))))))</f>
        <v>0.58853952667433</v>
      </c>
      <c r="AL1134" s="65" t="str">
        <f ca="1" t="shared" si="336"/>
        <v>-</v>
      </c>
      <c r="AM1134" s="65" t="str">
        <f t="shared" si="337"/>
        <v>低于同行50%</v>
      </c>
      <c r="AN1134" s="66" t="str">
        <f t="shared" si="338"/>
        <v/>
      </c>
      <c r="AO1134" s="63">
        <f t="shared" si="339"/>
        <v>46104.3863451157</v>
      </c>
      <c r="AP1134" s="5" t="str">
        <f t="shared" si="340"/>
        <v/>
      </c>
      <c r="AQ1134" s="60">
        <v>45798.4070247801</v>
      </c>
    </row>
    <row r="1135" customFormat="1" ht="17" spans="1:43">
      <c r="A1135" s="66">
        <f t="shared" si="343"/>
        <v>1132</v>
      </c>
      <c r="B1135" s="67" t="str">
        <f t="shared" si="333"/>
        <v>连续三月交易上升</v>
      </c>
      <c r="C1135" s="1" t="str">
        <f t="shared" si="334"/>
        <v/>
      </c>
      <c r="D1135" s="68" t="str">
        <f t="shared" si="335"/>
        <v>-</v>
      </c>
      <c r="E1135" s="84" t="s">
        <v>3001</v>
      </c>
      <c r="F1135" s="58">
        <v>45807.5739775579</v>
      </c>
      <c r="G1135" s="59" t="s">
        <v>38</v>
      </c>
      <c r="H1135" s="59" t="s">
        <v>39</v>
      </c>
      <c r="I1135" s="59" t="s">
        <v>40</v>
      </c>
      <c r="J1135" s="59" t="s">
        <v>117</v>
      </c>
      <c r="K1135" s="59" t="s">
        <v>3002</v>
      </c>
      <c r="L1135" s="59"/>
      <c r="M1135" s="60">
        <v>46104.3589699074</v>
      </c>
      <c r="N1135" s="60">
        <v>46103.810583912</v>
      </c>
      <c r="O1135" s="60">
        <v>46104.362398125</v>
      </c>
      <c r="P1135" s="60">
        <v>46101.4301568171</v>
      </c>
      <c r="Q1135" s="60">
        <v>46103.8106303356</v>
      </c>
      <c r="R1135" s="59">
        <v>3750</v>
      </c>
      <c r="S1135" s="59">
        <v>18666</v>
      </c>
      <c r="T1135" s="59">
        <v>49219</v>
      </c>
      <c r="U1135" s="59">
        <v>45105</v>
      </c>
      <c r="V1135" s="59">
        <v>40</v>
      </c>
      <c r="W1135" s="59">
        <v>177</v>
      </c>
      <c r="X1135" s="59">
        <v>496</v>
      </c>
      <c r="Y1135" s="59">
        <v>441</v>
      </c>
      <c r="Z1135" s="59">
        <v>132.6617647059</v>
      </c>
      <c r="AA1135" s="59">
        <v>0.2794571252</v>
      </c>
      <c r="AB1135" s="59">
        <v>-0.0861312954</v>
      </c>
      <c r="AC1135" s="59">
        <v>-0.276169265</v>
      </c>
      <c r="AD1135" s="64">
        <f>IF(AND($G1135="正式版",$H1135="中西医诊所"),IFERROR(R1135/同类汇总数据!C$3,0),IF(AND($G1135="正式版",$H1135="中医诊所"),IFERROR(R1135/同类汇总数据!C$4,0),IF(AND($G1135="正式版",$H1135="口腔诊所"),IFERROR(R1135/同类汇总数据!C$5,0),IF(AND($G1135="检查版",$H1135="中西医诊所"),IFERROR(R1135/同类汇总数据!C$6,0),IF(AND($G1135="检查版",$H1135="中医诊所"),IFERROR(R1135/同类汇总数据!C$7,0),IF(AND($G1135="检查版",$H1135="口腔诊所"),IFERROR(R1135/同类汇总数据!C$8,0),IF(AND($G1135="互联网版",$H1135="中西医诊所"),IFERROR(R1135/同类汇总数据!C$9,0),IF(AND($G1135="互联网版",$H1135="中医诊所"),IFERROR(R1135/同类汇总数据!C$10,0),IF(AND($G1135="互联网版",$H1135="口腔诊所"),IFERROR(R1135/同类汇总数据!C$11,0))))))))))</f>
        <v>0.409757606732011</v>
      </c>
      <c r="AE1135" s="64">
        <f>IF(AND($G1135="正式版",$H1135="中西医诊所"),IFERROR(S1135/同类汇总数据!D$3,0),IF(AND($G1135="正式版",$H1135="中医诊所"),IFERROR(S1135/同类汇总数据!D$4,0),IF(AND($G1135="正式版",$H1135="口腔诊所"),IFERROR(S1135/同类汇总数据!D$5,0),IF(AND($G1135="检查版",$H1135="中西医诊所"),IFERROR(S1135/同类汇总数据!D$6,0),IF(AND($G1135="检查版",$H1135="中医诊所"),IFERROR(S1135/同类汇总数据!D$7,0),IF(AND($G1135="检查版",$H1135="口腔诊所"),IFERROR(S1135/同类汇总数据!D$8,0),IF(AND($G1135="互联网版",$H1135="中西医诊所"),IFERROR(S1135/同类汇总数据!D$9,0),IF(AND($G1135="互联网版",$H1135="中医诊所"),IFERROR(S1135/同类汇总数据!D$10,0),IF(AND($G1135="互联网版",$H1135="口腔诊所"),IFERROR(S1135/同类汇总数据!D$11,0))))))))))</f>
        <v>0.511625674990495</v>
      </c>
      <c r="AF1135" s="64">
        <f>IF(AND($G1135="正式版",$H1135="中西医诊所"),IFERROR(T1135/同类汇总数据!E$3,0),IF(AND($G1135="正式版",$H1135="中医诊所"),IFERROR(T1135/同类汇总数据!E$4,0),IF(AND($G1135="正式版",$H1135="口腔诊所"),IFERROR(T1135/同类汇总数据!E$5,0),IF(AND($G1135="检查版",$H1135="中西医诊所"),IFERROR(T1135/同类汇总数据!E$6,0),IF(AND($G1135="检查版",$H1135="中医诊所"),IFERROR(T1135/同类汇总数据!E$7,0),IF(AND($G1135="检查版",$H1135="口腔诊所"),IFERROR(T1135/同类汇总数据!E$8,0),IF(AND($G1135="互联网版",$H1135="中西医诊所"),IFERROR(T1135/同类汇总数据!E$9,0),IF(AND($G1135="互联网版",$H1135="中医诊所"),IFERROR(T1135/同类汇总数据!E$10,0),IF(AND($G1135="互联网版",$H1135="口腔诊所"),IFERROR(T1135/同类汇总数据!E$11,0))))))))))</f>
        <v>0.451069572215604</v>
      </c>
      <c r="AG1135" s="64">
        <f>IF(AND($G1135="正式版",$H1135="中西医诊所"),IFERROR(U1135/同类汇总数据!F$3,0),IF(AND($G1135="正式版",$H1135="中医诊所"),IFERROR(U1135/同类汇总数据!F$4,0),IF(AND($G1135="正式版",$H1135="口腔诊所"),IFERROR(U1135/同类汇总数据!F$5,0),IF(AND($G1135="检查版",$H1135="中西医诊所"),IFERROR(U1135/同类汇总数据!F$6,0),IF(AND($G1135="检查版",$H1135="中医诊所"),IFERROR(U1135/同类汇总数据!F$7,0),IF(AND($G1135="检查版",$H1135="口腔诊所"),IFERROR(U1135/同类汇总数据!F$8,0),IF(AND($G1135="互联网版",$H1135="中西医诊所"),IFERROR(U1135/同类汇总数据!F$9,0),IF(AND($G1135="互联网版",$H1135="中医诊所"),IFERROR(U1135/同类汇总数据!F$10,0),IF(AND($G1135="互联网版",$H1135="口腔诊所"),IFERROR(U1135/同类汇总数据!F$11,0))))))))))</f>
        <v>0.470220024349574</v>
      </c>
      <c r="AH1135" s="64">
        <f>IF(AND($G1135="正式版",$H1135="中西医诊所"),IFERROR(V1135/同类汇总数据!G$3,0),IF(AND($G1135="正式版",$H1135="中医诊所"),IFERROR(V1135/同类汇总数据!G$4,0),IF(AND($G1135="正式版",$H1135="口腔诊所"),IFERROR(V1135/同类汇总数据!G$5,0),IF(AND($G1135="检查版",$H1135="中西医诊所"),IFERROR(V1135/同类汇总数据!G$6,0),IF(AND($G1135="检查版",$H1135="中医诊所"),IFERROR(V1135/同类汇总数据!G$7,0),IF(AND($G1135="检查版",$H1135="口腔诊所"),IFERROR(V1135/同类汇总数据!G$8,0),IF(AND($G1135="互联网版",$H1135="中西医诊所"),IFERROR(V1135/同类汇总数据!G$9,0),IF(AND($G1135="互联网版",$H1135="中医诊所"),IFERROR(V1135/同类汇总数据!G$10,0),IF(AND($G1135="互联网版",$H1135="口腔诊所"),IFERROR(V1135/同类汇总数据!G$11,0))))))))))</f>
        <v>0.42193603238781</v>
      </c>
      <c r="AI1135" s="64">
        <f>IF(AND($G1135="正式版",$H1135="中西医诊所"),IFERROR(W1135/同类汇总数据!H$3,0),IF(AND($G1135="正式版",$H1135="中医诊所"),IFERROR(W1135/同类汇总数据!H$4,0),IF(AND($G1135="正式版",$H1135="口腔诊所"),IFERROR(W1135/同类汇总数据!H$5,0),IF(AND($G1135="检查版",$H1135="中西医诊所"),IFERROR(W1135/同类汇总数据!H$6,0),IF(AND($G1135="检查版",$H1135="中医诊所"),IFERROR(W1135/同类汇总数据!H$7,0),IF(AND($G1135="检查版",$H1135="口腔诊所"),IFERROR(W1135/同类汇总数据!H$8,0),IF(AND($G1135="互联网版",$H1135="中西医诊所"),IFERROR(W1135/同类汇总数据!H$9,0),IF(AND($G1135="互联网版",$H1135="中医诊所"),IFERROR(W1135/同类汇总数据!H$10,0),IF(AND($G1135="互联网版",$H1135="口腔诊所"),IFERROR(W1135/同类汇总数据!H$11,0))))))))))</f>
        <v>0.484095414385675</v>
      </c>
      <c r="AJ1135" s="64">
        <f>IF(AND($G1135="正式版",$H1135="中西医诊所"),IFERROR(X1135/同类汇总数据!I$3,0),IF(AND($G1135="正式版",$H1135="中医诊所"),IFERROR(X1135/同类汇总数据!I$4,0),IF(AND($G1135="正式版",$H1135="口腔诊所"),IFERROR(X1135/同类汇总数据!I$5,0),IF(AND($G1135="检查版",$H1135="中西医诊所"),IFERROR(X1135/同类汇总数据!I$6,0),IF(AND($G1135="检查版",$H1135="中医诊所"),IFERROR(X1135/同类汇总数据!I$7,0),IF(AND($G1135="检查版",$H1135="口腔诊所"),IFERROR(X1135/同类汇总数据!I$8,0),IF(AND($G1135="互联网版",$H1135="中西医诊所"),IFERROR(X1135/同类汇总数据!I$9,0),IF(AND($G1135="互联网版",$H1135="中医诊所"),IFERROR(X1135/同类汇总数据!I$10,0),IF(AND($G1135="互联网版",$H1135="口腔诊所"),IFERROR(X1135/同类汇总数据!I$11,0))))))))))</f>
        <v>0.438584895224633</v>
      </c>
      <c r="AK1135" s="64">
        <f>IF(AND($G1135="正式版",$H1135="中西医诊所"),IFERROR(Y1135/同类汇总数据!J$3,0),IF(AND($G1135="正式版",$H1135="中医诊所"),IFERROR(Y1135/同类汇总数据!J$4,0),IF(AND($G1135="正式版",$H1135="口腔诊所"),IFERROR(Y1135/同类汇总数据!J$5,0),IF(AND($G1135="检查版",$H1135="中西医诊所"),IFERROR(Y1135/同类汇总数据!J$6,0),IF(AND($G1135="检查版",$H1135="中医诊所"),IFERROR(Y1135/同类汇总数据!J$7,0),IF(AND($G1135="检查版",$H1135="口腔诊所"),IFERROR(Y1135/同类汇总数据!J$8,0),IF(AND($G1135="互联网版",$H1135="中西医诊所"),IFERROR(Y1135/同类汇总数据!J$9,0),IF(AND($G1135="互联网版",$H1135="中医诊所"),IFERROR(Y1135/同类汇总数据!J$10,0),IF(AND($G1135="互联网版",$H1135="口腔诊所"),IFERROR(Y1135/同类汇总数据!J$11,0))))))))))</f>
        <v>0.440655231346994</v>
      </c>
      <c r="AL1135" s="65" t="str">
        <f ca="1" t="shared" si="336"/>
        <v>-</v>
      </c>
      <c r="AM1135" s="65" t="str">
        <f t="shared" si="337"/>
        <v/>
      </c>
      <c r="AN1135" s="66" t="str">
        <f t="shared" si="338"/>
        <v>低于同行50%</v>
      </c>
      <c r="AO1135" s="63">
        <f t="shared" si="339"/>
        <v>46104.362398125</v>
      </c>
      <c r="AP1135" s="5" t="str">
        <f t="shared" si="340"/>
        <v/>
      </c>
      <c r="AQ1135" s="60">
        <v>45798.4549299537</v>
      </c>
    </row>
    <row r="1136" customFormat="1" ht="17" spans="1:43">
      <c r="A1136" s="66">
        <f t="shared" si="343"/>
        <v>1133</v>
      </c>
      <c r="B1136" s="67" t="str">
        <f t="shared" si="333"/>
        <v>交易波动较大</v>
      </c>
      <c r="C1136" s="1" t="str">
        <f t="shared" si="334"/>
        <v/>
      </c>
      <c r="D1136" s="68" t="str">
        <f t="shared" si="335"/>
        <v>-</v>
      </c>
      <c r="E1136" s="84" t="s">
        <v>3003</v>
      </c>
      <c r="F1136" s="58">
        <v>45810.4059562731</v>
      </c>
      <c r="G1136" s="59" t="s">
        <v>38</v>
      </c>
      <c r="H1136" s="59" t="s">
        <v>39</v>
      </c>
      <c r="I1136" s="59" t="s">
        <v>40</v>
      </c>
      <c r="J1136" s="59" t="s">
        <v>280</v>
      </c>
      <c r="K1136" s="59" t="s">
        <v>3004</v>
      </c>
      <c r="L1136" s="59"/>
      <c r="M1136" s="60">
        <v>46104.3494560185</v>
      </c>
      <c r="N1136" s="60">
        <v>46104.3879569097</v>
      </c>
      <c r="O1136" s="60"/>
      <c r="P1136" s="60">
        <v>46103.6599916782</v>
      </c>
      <c r="Q1136" s="60">
        <v>46104.3879898958</v>
      </c>
      <c r="R1136" s="59">
        <v>6587.07</v>
      </c>
      <c r="S1136" s="59">
        <v>27000.86</v>
      </c>
      <c r="T1136" s="59">
        <v>100291.85</v>
      </c>
      <c r="U1136" s="59">
        <v>90309.32</v>
      </c>
      <c r="V1136" s="59">
        <v>80</v>
      </c>
      <c r="W1136" s="59">
        <v>332</v>
      </c>
      <c r="X1136" s="59">
        <v>1170</v>
      </c>
      <c r="Y1136" s="59">
        <v>1036</v>
      </c>
      <c r="Z1136" s="59">
        <v>174.1431914894</v>
      </c>
      <c r="AA1136" s="59">
        <v>-0.1878346316</v>
      </c>
      <c r="AB1136" s="59">
        <v>-0.1698057233</v>
      </c>
      <c r="AC1136" s="59">
        <v>-0.1675121722</v>
      </c>
      <c r="AD1136" s="64">
        <f>IF(AND($G1136="正式版",$H1136="中西医诊所"),IFERROR(R1136/同类汇总数据!C$3,0),IF(AND($G1136="正式版",$H1136="中医诊所"),IFERROR(R1136/同类汇总数据!C$4,0),IF(AND($G1136="正式版",$H1136="口腔诊所"),IFERROR(R1136/同类汇总数据!C$5,0),IF(AND($G1136="检查版",$H1136="中西医诊所"),IFERROR(R1136/同类汇总数据!C$6,0),IF(AND($G1136="检查版",$H1136="中医诊所"),IFERROR(R1136/同类汇总数据!C$7,0),IF(AND($G1136="检查版",$H1136="口腔诊所"),IFERROR(R1136/同类汇总数据!C$8,0),IF(AND($G1136="互联网版",$H1136="中西医诊所"),IFERROR(R1136/同类汇总数据!C$9,0),IF(AND($G1136="互联网版",$H1136="中医诊所"),IFERROR(R1136/同类汇总数据!C$10,0),IF(AND($G1136="互联网版",$H1136="口腔诊所"),IFERROR(R1136/同类汇总数据!C$11,0))))))))))</f>
        <v>0.719760543620327</v>
      </c>
      <c r="AE1136" s="64">
        <f>IF(AND($G1136="正式版",$H1136="中西医诊所"),IFERROR(S1136/同类汇总数据!D$3,0),IF(AND($G1136="正式版",$H1136="中医诊所"),IFERROR(S1136/同类汇总数据!D$4,0),IF(AND($G1136="正式版",$H1136="口腔诊所"),IFERROR(S1136/同类汇总数据!D$5,0),IF(AND($G1136="检查版",$H1136="中西医诊所"),IFERROR(S1136/同类汇总数据!D$6,0),IF(AND($G1136="检查版",$H1136="中医诊所"),IFERROR(S1136/同类汇总数据!D$7,0),IF(AND($G1136="检查版",$H1136="口腔诊所"),IFERROR(S1136/同类汇总数据!D$8,0),IF(AND($G1136="互联网版",$H1136="中西医诊所"),IFERROR(S1136/同类汇总数据!D$9,0),IF(AND($G1136="互联网版",$H1136="中医诊所"),IFERROR(S1136/同类汇总数据!D$10,0),IF(AND($G1136="互联网版",$H1136="口腔诊所"),IFERROR(S1136/同类汇总数据!D$11,0))))))))))</f>
        <v>0.740079996936884</v>
      </c>
      <c r="AF1136" s="64">
        <f>IF(AND($G1136="正式版",$H1136="中西医诊所"),IFERROR(T1136/同类汇总数据!E$3,0),IF(AND($G1136="正式版",$H1136="中医诊所"),IFERROR(T1136/同类汇总数据!E$4,0),IF(AND($G1136="正式版",$H1136="口腔诊所"),IFERROR(T1136/同类汇总数据!E$5,0),IF(AND($G1136="检查版",$H1136="中西医诊所"),IFERROR(T1136/同类汇总数据!E$6,0),IF(AND($G1136="检查版",$H1136="中医诊所"),IFERROR(T1136/同类汇总数据!E$7,0),IF(AND($G1136="检查版",$H1136="口腔诊所"),IFERROR(T1136/同类汇总数据!E$8,0),IF(AND($G1136="互联网版",$H1136="中西医诊所"),IFERROR(T1136/同类汇总数据!E$9,0),IF(AND($G1136="互联网版",$H1136="中医诊所"),IFERROR(T1136/同类汇总数据!E$10,0),IF(AND($G1136="互联网版",$H1136="口腔诊所"),IFERROR(T1136/同类汇总数据!E$11,0))))))))))</f>
        <v>0.919128829846433</v>
      </c>
      <c r="AG1136" s="64">
        <f>IF(AND($G1136="正式版",$H1136="中西医诊所"),IFERROR(U1136/同类汇总数据!F$3,0),IF(AND($G1136="正式版",$H1136="中医诊所"),IFERROR(U1136/同类汇总数据!F$4,0),IF(AND($G1136="正式版",$H1136="口腔诊所"),IFERROR(U1136/同类汇总数据!F$5,0),IF(AND($G1136="检查版",$H1136="中西医诊所"),IFERROR(U1136/同类汇总数据!F$6,0),IF(AND($G1136="检查版",$H1136="中医诊所"),IFERROR(U1136/同类汇总数据!F$7,0),IF(AND($G1136="检查版",$H1136="口腔诊所"),IFERROR(U1136/同类汇总数据!F$8,0),IF(AND($G1136="互联网版",$H1136="中西医诊所"),IFERROR(U1136/同类汇总数据!F$9,0),IF(AND($G1136="互联网版",$H1136="中医诊所"),IFERROR(U1136/同类汇总数据!F$10,0),IF(AND($G1136="互联网版",$H1136="口腔诊所"),IFERROR(U1136/同类汇总数据!F$11,0))))))))))</f>
        <v>0.941475460578505</v>
      </c>
      <c r="AH1136" s="64">
        <f>IF(AND($G1136="正式版",$H1136="中西医诊所"),IFERROR(V1136/同类汇总数据!G$3,0),IF(AND($G1136="正式版",$H1136="中医诊所"),IFERROR(V1136/同类汇总数据!G$4,0),IF(AND($G1136="正式版",$H1136="口腔诊所"),IFERROR(V1136/同类汇总数据!G$5,0),IF(AND($G1136="检查版",$H1136="中西医诊所"),IFERROR(V1136/同类汇总数据!G$6,0),IF(AND($G1136="检查版",$H1136="中医诊所"),IFERROR(V1136/同类汇总数据!G$7,0),IF(AND($G1136="检查版",$H1136="口腔诊所"),IFERROR(V1136/同类汇总数据!G$8,0),IF(AND($G1136="互联网版",$H1136="中西医诊所"),IFERROR(V1136/同类汇总数据!G$9,0),IF(AND($G1136="互联网版",$H1136="中医诊所"),IFERROR(V1136/同类汇总数据!G$10,0),IF(AND($G1136="互联网版",$H1136="口腔诊所"),IFERROR(V1136/同类汇总数据!G$11,0))))))))))</f>
        <v>0.84387206477562</v>
      </c>
      <c r="AI1136" s="64">
        <f>IF(AND($G1136="正式版",$H1136="中西医诊所"),IFERROR(W1136/同类汇总数据!H$3,0),IF(AND($G1136="正式版",$H1136="中医诊所"),IFERROR(W1136/同类汇总数据!H$4,0),IF(AND($G1136="正式版",$H1136="口腔诊所"),IFERROR(W1136/同类汇总数据!H$5,0),IF(AND($G1136="检查版",$H1136="中西医诊所"),IFERROR(W1136/同类汇总数据!H$6,0),IF(AND($G1136="检查版",$H1136="中医诊所"),IFERROR(W1136/同类汇总数据!H$7,0),IF(AND($G1136="检查版",$H1136="口腔诊所"),IFERROR(W1136/同类汇总数据!H$8,0),IF(AND($G1136="互联网版",$H1136="中西医诊所"),IFERROR(W1136/同类汇总数据!H$9,0),IF(AND($G1136="互联网版",$H1136="中医诊所"),IFERROR(W1136/同类汇总数据!H$10,0),IF(AND($G1136="互联网版",$H1136="口腔诊所"),IFERROR(W1136/同类汇总数据!H$11,0))))))))))</f>
        <v>0.908020777265785</v>
      </c>
      <c r="AJ1136" s="64">
        <f>IF(AND($G1136="正式版",$H1136="中西医诊所"),IFERROR(X1136/同类汇总数据!I$3,0),IF(AND($G1136="正式版",$H1136="中医诊所"),IFERROR(X1136/同类汇总数据!I$4,0),IF(AND($G1136="正式版",$H1136="口腔诊所"),IFERROR(X1136/同类汇总数据!I$5,0),IF(AND($G1136="检查版",$H1136="中西医诊所"),IFERROR(X1136/同类汇总数据!I$6,0),IF(AND($G1136="检查版",$H1136="中医诊所"),IFERROR(X1136/同类汇总数据!I$7,0),IF(AND($G1136="检查版",$H1136="口腔诊所"),IFERROR(X1136/同类汇总数据!I$8,0),IF(AND($G1136="互联网版",$H1136="中西医诊所"),IFERROR(X1136/同类汇总数据!I$9,0),IF(AND($G1136="互联网版",$H1136="中医诊所"),IFERROR(X1136/同类汇总数据!I$10,0),IF(AND($G1136="互联网版",$H1136="口腔诊所"),IFERROR(X1136/同类汇总数据!I$11,0))))))))))</f>
        <v>1.03456517623553</v>
      </c>
      <c r="AK1136" s="64">
        <f>IF(AND($G1136="正式版",$H1136="中西医诊所"),IFERROR(Y1136/同类汇总数据!J$3,0),IF(AND($G1136="正式版",$H1136="中医诊所"),IFERROR(Y1136/同类汇总数据!J$4,0),IF(AND($G1136="正式版",$H1136="口腔诊所"),IFERROR(Y1136/同类汇总数据!J$5,0),IF(AND($G1136="检查版",$H1136="中西医诊所"),IFERROR(Y1136/同类汇总数据!J$6,0),IF(AND($G1136="检查版",$H1136="中医诊所"),IFERROR(Y1136/同类汇总数据!J$7,0),IF(AND($G1136="检查版",$H1136="口腔诊所"),IFERROR(Y1136/同类汇总数据!J$8,0),IF(AND($G1136="互联网版",$H1136="中西医诊所"),IFERROR(Y1136/同类汇总数据!J$9,0),IF(AND($G1136="互联网版",$H1136="中医诊所"),IFERROR(Y1136/同类汇总数据!J$10,0),IF(AND($G1136="互联网版",$H1136="口腔诊所"),IFERROR(Y1136/同类汇总数据!J$11,0))))))))))</f>
        <v>1.03519006729135</v>
      </c>
      <c r="AL1136" s="65" t="str">
        <f ca="1" t="shared" si="336"/>
        <v>-</v>
      </c>
      <c r="AM1136" s="65" t="str">
        <f t="shared" si="337"/>
        <v/>
      </c>
      <c r="AN1136" s="66" t="str">
        <f t="shared" si="338"/>
        <v/>
      </c>
      <c r="AO1136" s="63">
        <f t="shared" si="339"/>
        <v>46104.3879898958</v>
      </c>
      <c r="AP1136" s="5" t="str">
        <f t="shared" si="340"/>
        <v/>
      </c>
      <c r="AQ1136" s="60">
        <v>45803.4985568056</v>
      </c>
    </row>
    <row r="1137" customFormat="1" ht="17" spans="1:43">
      <c r="A1137" s="66">
        <f t="shared" si="343"/>
        <v>1134</v>
      </c>
      <c r="B1137" s="67" t="str">
        <f t="shared" si="333"/>
        <v>交易波动较大</v>
      </c>
      <c r="C1137" s="1" t="str">
        <f t="shared" si="334"/>
        <v/>
      </c>
      <c r="D1137" s="68" t="str">
        <f t="shared" si="335"/>
        <v>-</v>
      </c>
      <c r="E1137" s="84" t="s">
        <v>3005</v>
      </c>
      <c r="F1137" s="58">
        <v>45811.6281844097</v>
      </c>
      <c r="G1137" s="59" t="s">
        <v>38</v>
      </c>
      <c r="H1137" s="59" t="s">
        <v>66</v>
      </c>
      <c r="I1137" s="59" t="s">
        <v>40</v>
      </c>
      <c r="J1137" s="59" t="s">
        <v>45</v>
      </c>
      <c r="K1137" s="59" t="s">
        <v>3006</v>
      </c>
      <c r="L1137" s="59"/>
      <c r="M1137" s="60">
        <v>46091.481412037</v>
      </c>
      <c r="N1137" s="60">
        <v>46103.7363500347</v>
      </c>
      <c r="O1137" s="60">
        <v>46103.7359204977</v>
      </c>
      <c r="P1137" s="60">
        <v>46042.6603461111</v>
      </c>
      <c r="Q1137" s="60">
        <v>46102.7022807292</v>
      </c>
      <c r="R1137" s="59">
        <v>5639</v>
      </c>
      <c r="S1137" s="59">
        <v>17595.2</v>
      </c>
      <c r="T1137" s="59">
        <v>58357.7</v>
      </c>
      <c r="U1137" s="59">
        <v>45007.8</v>
      </c>
      <c r="V1137" s="59">
        <v>24</v>
      </c>
      <c r="W1137" s="59">
        <v>84</v>
      </c>
      <c r="X1137" s="59">
        <v>238</v>
      </c>
      <c r="Y1137" s="59">
        <v>210</v>
      </c>
      <c r="Z1137" s="59">
        <v>357.2047619048</v>
      </c>
      <c r="AA1137" s="59">
        <v>0.1939472077</v>
      </c>
      <c r="AB1137" s="59">
        <v>-0.4337476706</v>
      </c>
      <c r="AC1137" s="59">
        <v>0.8862338378</v>
      </c>
      <c r="AD1137" s="64">
        <f>IF(AND($G1137="正式版",$H1137="中西医诊所"),IFERROR(R1137/同类汇总数据!C$3,0),IF(AND($G1137="正式版",$H1137="中医诊所"),IFERROR(R1137/同类汇总数据!C$4,0),IF(AND($G1137="正式版",$H1137="口腔诊所"),IFERROR(R1137/同类汇总数据!C$5,0),IF(AND($G1137="检查版",$H1137="中西医诊所"),IFERROR(R1137/同类汇总数据!C$6,0),IF(AND($G1137="检查版",$H1137="中医诊所"),IFERROR(R1137/同类汇总数据!C$7,0),IF(AND($G1137="检查版",$H1137="口腔诊所"),IFERROR(R1137/同类汇总数据!C$8,0),IF(AND($G1137="互联网版",$H1137="中西医诊所"),IFERROR(R1137/同类汇总数据!C$9,0),IF(AND($G1137="互联网版",$H1137="中医诊所"),IFERROR(R1137/同类汇总数据!C$10,0),IF(AND($G1137="互联网版",$H1137="口腔诊所"),IFERROR(R1137/同类汇总数据!C$11,0))))))))))</f>
        <v>0.811716180634672</v>
      </c>
      <c r="AE1137" s="64">
        <f>IF(AND($G1137="正式版",$H1137="中西医诊所"),IFERROR(S1137/同类汇总数据!D$3,0),IF(AND($G1137="正式版",$H1137="中医诊所"),IFERROR(S1137/同类汇总数据!D$4,0),IF(AND($G1137="正式版",$H1137="口腔诊所"),IFERROR(S1137/同类汇总数据!D$5,0),IF(AND($G1137="检查版",$H1137="中西医诊所"),IFERROR(S1137/同类汇总数据!D$6,0),IF(AND($G1137="检查版",$H1137="中医诊所"),IFERROR(S1137/同类汇总数据!D$7,0),IF(AND($G1137="检查版",$H1137="口腔诊所"),IFERROR(S1137/同类汇总数据!D$8,0),IF(AND($G1137="互联网版",$H1137="中西医诊所"),IFERROR(S1137/同类汇总数据!D$9,0),IF(AND($G1137="互联网版",$H1137="中医诊所"),IFERROR(S1137/同类汇总数据!D$10,0),IF(AND($G1137="互联网版",$H1137="口腔诊所"),IFERROR(S1137/同类汇总数据!D$11,0))))))))))</f>
        <v>0.652779900907923</v>
      </c>
      <c r="AF1137" s="64">
        <f>IF(AND($G1137="正式版",$H1137="中西医诊所"),IFERROR(T1137/同类汇总数据!E$3,0),IF(AND($G1137="正式版",$H1137="中医诊所"),IFERROR(T1137/同类汇总数据!E$4,0),IF(AND($G1137="正式版",$H1137="口腔诊所"),IFERROR(T1137/同类汇总数据!E$5,0),IF(AND($G1137="检查版",$H1137="中西医诊所"),IFERROR(T1137/同类汇总数据!E$6,0),IF(AND($G1137="检查版",$H1137="中医诊所"),IFERROR(T1137/同类汇总数据!E$7,0),IF(AND($G1137="检查版",$H1137="口腔诊所"),IFERROR(T1137/同类汇总数据!E$8,0),IF(AND($G1137="互联网版",$H1137="中西医诊所"),IFERROR(T1137/同类汇总数据!E$9,0),IF(AND($G1137="互联网版",$H1137="中医诊所"),IFERROR(T1137/同类汇总数据!E$10,0),IF(AND($G1137="互联网版",$H1137="口腔诊所"),IFERROR(T1137/同类汇总数据!E$11,0))))))))))</f>
        <v>0.749861015356897</v>
      </c>
      <c r="AG1137" s="64">
        <f>IF(AND($G1137="正式版",$H1137="中西医诊所"),IFERROR(U1137/同类汇总数据!F$3,0),IF(AND($G1137="正式版",$H1137="中医诊所"),IFERROR(U1137/同类汇总数据!F$4,0),IF(AND($G1137="正式版",$H1137="口腔诊所"),IFERROR(U1137/同类汇总数据!F$5,0),IF(AND($G1137="检查版",$H1137="中西医诊所"),IFERROR(U1137/同类汇总数据!F$6,0),IF(AND($G1137="检查版",$H1137="中医诊所"),IFERROR(U1137/同类汇总数据!F$7,0),IF(AND($G1137="检查版",$H1137="口腔诊所"),IFERROR(U1137/同类汇总数据!F$8,0),IF(AND($G1137="互联网版",$H1137="中西医诊所"),IFERROR(U1137/同类汇总数据!F$9,0),IF(AND($G1137="互联网版",$H1137="中医诊所"),IFERROR(U1137/同类汇总数据!F$10,0),IF(AND($G1137="互联网版",$H1137="口腔诊所"),IFERROR(U1137/同类汇总数据!F$11,0))))))))))</f>
        <v>0.673900404582143</v>
      </c>
      <c r="AH1137" s="64">
        <f>IF(AND($G1137="正式版",$H1137="中西医诊所"),IFERROR(V1137/同类汇总数据!G$3,0),IF(AND($G1137="正式版",$H1137="中医诊所"),IFERROR(V1137/同类汇总数据!G$4,0),IF(AND($G1137="正式版",$H1137="口腔诊所"),IFERROR(V1137/同类汇总数据!G$5,0),IF(AND($G1137="检查版",$H1137="中西医诊所"),IFERROR(V1137/同类汇总数据!G$6,0),IF(AND($G1137="检查版",$H1137="中医诊所"),IFERROR(V1137/同类汇总数据!G$7,0),IF(AND($G1137="检查版",$H1137="口腔诊所"),IFERROR(V1137/同类汇总数据!G$8,0),IF(AND($G1137="互联网版",$H1137="中西医诊所"),IFERROR(V1137/同类汇总数据!G$9,0),IF(AND($G1137="互联网版",$H1137="中医诊所"),IFERROR(V1137/同类汇总数据!G$10,0),IF(AND($G1137="互联网版",$H1137="口腔诊所"),IFERROR(V1137/同类汇总数据!G$11,0))))))))))</f>
        <v>0.542143772010472</v>
      </c>
      <c r="AI1137" s="64">
        <f>IF(AND($G1137="正式版",$H1137="中西医诊所"),IFERROR(W1137/同类汇总数据!H$3,0),IF(AND($G1137="正式版",$H1137="中医诊所"),IFERROR(W1137/同类汇总数据!H$4,0),IF(AND($G1137="正式版",$H1137="口腔诊所"),IFERROR(W1137/同类汇总数据!H$5,0),IF(AND($G1137="检查版",$H1137="中西医诊所"),IFERROR(W1137/同类汇总数据!H$6,0),IF(AND($G1137="检查版",$H1137="中医诊所"),IFERROR(W1137/同类汇总数据!H$7,0),IF(AND($G1137="检查版",$H1137="口腔诊所"),IFERROR(W1137/同类汇总数据!H$8,0),IF(AND($G1137="互联网版",$H1137="中西医诊所"),IFERROR(W1137/同类汇总数据!H$9,0),IF(AND($G1137="互联网版",$H1137="中医诊所"),IFERROR(W1137/同类汇总数据!H$10,0),IF(AND($G1137="互联网版",$H1137="口腔诊所"),IFERROR(W1137/同类汇总数据!H$11,0))))))))))</f>
        <v>0.477373897990881</v>
      </c>
      <c r="AJ1137" s="64">
        <f>IF(AND($G1137="正式版",$H1137="中西医诊所"),IFERROR(X1137/同类汇总数据!I$3,0),IF(AND($G1137="正式版",$H1137="中医诊所"),IFERROR(X1137/同类汇总数据!I$4,0),IF(AND($G1137="正式版",$H1137="口腔诊所"),IFERROR(X1137/同类汇总数据!I$5,0),IF(AND($G1137="检查版",$H1137="中西医诊所"),IFERROR(X1137/同类汇总数据!I$6,0),IF(AND($G1137="检查版",$H1137="中医诊所"),IFERROR(X1137/同类汇总数据!I$7,0),IF(AND($G1137="检查版",$H1137="口腔诊所"),IFERROR(X1137/同类汇总数据!I$8,0),IF(AND($G1137="互联网版",$H1137="中西医诊所"),IFERROR(X1137/同类汇总数据!I$9,0),IF(AND($G1137="互联网版",$H1137="中医诊所"),IFERROR(X1137/同类汇总数据!I$10,0),IF(AND($G1137="互联网版",$H1137="口腔诊所"),IFERROR(X1137/同类汇总数据!I$11,0))))))))))</f>
        <v>0.460980338607491</v>
      </c>
      <c r="AK1137" s="64">
        <f>IF(AND($G1137="正式版",$H1137="中西医诊所"),IFERROR(Y1137/同类汇总数据!J$3,0),IF(AND($G1137="正式版",$H1137="中医诊所"),IFERROR(Y1137/同类汇总数据!J$4,0),IF(AND($G1137="正式版",$H1137="口腔诊所"),IFERROR(Y1137/同类汇总数据!J$5,0),IF(AND($G1137="检查版",$H1137="中西医诊所"),IFERROR(Y1137/同类汇总数据!J$6,0),IF(AND($G1137="检查版",$H1137="中医诊所"),IFERROR(Y1137/同类汇总数据!J$7,0),IF(AND($G1137="检查版",$H1137="口腔诊所"),IFERROR(Y1137/同类汇总数据!J$8,0),IF(AND($G1137="互联网版",$H1137="中西医诊所"),IFERROR(Y1137/同类汇总数据!J$9,0),IF(AND($G1137="互联网版",$H1137="中医诊所"),IFERROR(Y1137/同类汇总数据!J$10,0),IF(AND($G1137="互联网版",$H1137="口腔诊所"),IFERROR(Y1137/同类汇总数据!J$11,0))))))))))</f>
        <v>0.460767612512869</v>
      </c>
      <c r="AL1137" s="65" t="str">
        <f ca="1" t="shared" si="336"/>
        <v>-</v>
      </c>
      <c r="AM1137" s="65" t="str">
        <f t="shared" si="337"/>
        <v/>
      </c>
      <c r="AN1137" s="66" t="str">
        <f t="shared" si="338"/>
        <v>低于同行50%</v>
      </c>
      <c r="AO1137" s="63">
        <f t="shared" si="339"/>
        <v>46103.7363500347</v>
      </c>
      <c r="AP1137" s="5" t="str">
        <f t="shared" si="340"/>
        <v/>
      </c>
      <c r="AQ1137" s="60">
        <v>45805.6387141088</v>
      </c>
    </row>
    <row r="1138" customFormat="1" ht="17" spans="1:43">
      <c r="A1138" s="66">
        <f t="shared" si="343"/>
        <v>1135</v>
      </c>
      <c r="B1138" s="67" t="str">
        <f t="shared" si="333"/>
        <v>交易波动较大</v>
      </c>
      <c r="C1138" s="1" t="str">
        <f t="shared" si="334"/>
        <v/>
      </c>
      <c r="D1138" s="68" t="str">
        <f t="shared" si="335"/>
        <v>-</v>
      </c>
      <c r="E1138" s="84" t="s">
        <v>3007</v>
      </c>
      <c r="F1138" s="58">
        <v>45812.3975021643</v>
      </c>
      <c r="G1138" s="59" t="s">
        <v>38</v>
      </c>
      <c r="H1138" s="59" t="s">
        <v>39</v>
      </c>
      <c r="I1138" s="59" t="s">
        <v>40</v>
      </c>
      <c r="J1138" s="59" t="s">
        <v>102</v>
      </c>
      <c r="K1138" s="59" t="s">
        <v>3008</v>
      </c>
      <c r="L1138" s="59"/>
      <c r="M1138" s="60">
        <v>46103.4347569444</v>
      </c>
      <c r="N1138" s="60">
        <v>46103.5235722801</v>
      </c>
      <c r="O1138" s="60">
        <v>46103.5214059144</v>
      </c>
      <c r="P1138" s="60">
        <v>46087.6822443982</v>
      </c>
      <c r="Q1138" s="60">
        <v>46103.5236123264</v>
      </c>
      <c r="R1138" s="59">
        <v>3006</v>
      </c>
      <c r="S1138" s="59">
        <v>15366.1</v>
      </c>
      <c r="T1138" s="59">
        <v>42774.31</v>
      </c>
      <c r="U1138" s="59">
        <v>39635.31</v>
      </c>
      <c r="V1138" s="59">
        <v>46</v>
      </c>
      <c r="W1138" s="59">
        <v>295</v>
      </c>
      <c r="X1138" s="59">
        <v>753</v>
      </c>
      <c r="Y1138" s="59">
        <v>697</v>
      </c>
      <c r="Z1138" s="59">
        <v>180.7776255708</v>
      </c>
      <c r="AA1138" s="59">
        <v>0.1545290137</v>
      </c>
      <c r="AB1138" s="59">
        <v>-0.0559898715</v>
      </c>
      <c r="AC1138" s="59">
        <v>-0.1194353414</v>
      </c>
      <c r="AD1138" s="64">
        <f>IF(AND($G1138="正式版",$H1138="中西医诊所"),IFERROR(R1138/同类汇总数据!C$3,0),IF(AND($G1138="正式版",$H1138="中医诊所"),IFERROR(R1138/同类汇总数据!C$4,0),IF(AND($G1138="正式版",$H1138="口腔诊所"),IFERROR(R1138/同类汇总数据!C$5,0),IF(AND($G1138="检查版",$H1138="中西医诊所"),IFERROR(R1138/同类汇总数据!C$6,0),IF(AND($G1138="检查版",$H1138="中医诊所"),IFERROR(R1138/同类汇总数据!C$7,0),IF(AND($G1138="检查版",$H1138="口腔诊所"),IFERROR(R1138/同类汇总数据!C$8,0),IF(AND($G1138="互联网版",$H1138="中西医诊所"),IFERROR(R1138/同类汇总数据!C$9,0),IF(AND($G1138="互联网版",$H1138="中医诊所"),IFERROR(R1138/同类汇总数据!C$10,0),IF(AND($G1138="互联网版",$H1138="口腔诊所"),IFERROR(R1138/同类汇总数据!C$11,0))))))))))</f>
        <v>0.32846169755638</v>
      </c>
      <c r="AE1138" s="64">
        <f>IF(AND($G1138="正式版",$H1138="中西医诊所"),IFERROR(S1138/同类汇总数据!D$3,0),IF(AND($G1138="正式版",$H1138="中医诊所"),IFERROR(S1138/同类汇总数据!D$4,0),IF(AND($G1138="正式版",$H1138="口腔诊所"),IFERROR(S1138/同类汇总数据!D$5,0),IF(AND($G1138="检查版",$H1138="中西医诊所"),IFERROR(S1138/同类汇总数据!D$6,0),IF(AND($G1138="检查版",$H1138="中医诊所"),IFERROR(S1138/同类汇总数据!D$7,0),IF(AND($G1138="检查版",$H1138="口腔诊所"),IFERROR(S1138/同类汇总数据!D$8,0),IF(AND($G1138="互联网版",$H1138="中西医诊所"),IFERROR(S1138/同类汇总数据!D$9,0),IF(AND($G1138="互联网版",$H1138="中医诊所"),IFERROR(S1138/同类汇总数据!D$10,0),IF(AND($G1138="互联网版",$H1138="口腔诊所"),IFERROR(S1138/同类汇总数据!D$11,0))))))))))</f>
        <v>0.421177075135083</v>
      </c>
      <c r="AF1138" s="64">
        <f>IF(AND($G1138="正式版",$H1138="中西医诊所"),IFERROR(T1138/同类汇总数据!E$3,0),IF(AND($G1138="正式版",$H1138="中医诊所"),IFERROR(T1138/同类汇总数据!E$4,0),IF(AND($G1138="正式版",$H1138="口腔诊所"),IFERROR(T1138/同类汇总数据!E$5,0),IF(AND($G1138="检查版",$H1138="中西医诊所"),IFERROR(T1138/同类汇总数据!E$6,0),IF(AND($G1138="检查版",$H1138="中医诊所"),IFERROR(T1138/同类汇总数据!E$7,0),IF(AND($G1138="检查版",$H1138="口腔诊所"),IFERROR(T1138/同类汇总数据!E$8,0),IF(AND($G1138="互联网版",$H1138="中西医诊所"),IFERROR(T1138/同类汇总数据!E$9,0),IF(AND($G1138="互联网版",$H1138="中医诊所"),IFERROR(T1138/同类汇总数据!E$10,0),IF(AND($G1138="互联网版",$H1138="口腔诊所"),IFERROR(T1138/同类汇总数据!E$11,0))))))))))</f>
        <v>0.39200694271557</v>
      </c>
      <c r="AG1138" s="64">
        <f>IF(AND($G1138="正式版",$H1138="中西医诊所"),IFERROR(U1138/同类汇总数据!F$3,0),IF(AND($G1138="正式版",$H1138="中医诊所"),IFERROR(U1138/同类汇总数据!F$4,0),IF(AND($G1138="正式版",$H1138="口腔诊所"),IFERROR(U1138/同类汇总数据!F$5,0),IF(AND($G1138="检查版",$H1138="中西医诊所"),IFERROR(U1138/同类汇总数据!F$6,0),IF(AND($G1138="检查版",$H1138="中医诊所"),IFERROR(U1138/同类汇总数据!F$7,0),IF(AND($G1138="检查版",$H1138="口腔诊所"),IFERROR(U1138/同类汇总数据!F$8,0),IF(AND($G1138="互联网版",$H1138="中西医诊所"),IFERROR(U1138/同类汇总数据!F$9,0),IF(AND($G1138="互联网版",$H1138="中医诊所"),IFERROR(U1138/同类汇总数据!F$10,0),IF(AND($G1138="互联网版",$H1138="口腔诊所"),IFERROR(U1138/同类汇总数据!F$11,0))))))))))</f>
        <v>0.413198457672163</v>
      </c>
      <c r="AH1138" s="64">
        <f>IF(AND($G1138="正式版",$H1138="中西医诊所"),IFERROR(V1138/同类汇总数据!G$3,0),IF(AND($G1138="正式版",$H1138="中医诊所"),IFERROR(V1138/同类汇总数据!G$4,0),IF(AND($G1138="正式版",$H1138="口腔诊所"),IFERROR(V1138/同类汇总数据!G$5,0),IF(AND($G1138="检查版",$H1138="中西医诊所"),IFERROR(V1138/同类汇总数据!G$6,0),IF(AND($G1138="检查版",$H1138="中医诊所"),IFERROR(V1138/同类汇总数据!G$7,0),IF(AND($G1138="检查版",$H1138="口腔诊所"),IFERROR(V1138/同类汇总数据!G$8,0),IF(AND($G1138="互联网版",$H1138="中西医诊所"),IFERROR(V1138/同类汇总数据!G$9,0),IF(AND($G1138="互联网版",$H1138="中医诊所"),IFERROR(V1138/同类汇总数据!G$10,0),IF(AND($G1138="互联网版",$H1138="口腔诊所"),IFERROR(V1138/同类汇总数据!G$11,0))))))))))</f>
        <v>0.485226437245981</v>
      </c>
      <c r="AI1138" s="64">
        <f>IF(AND($G1138="正式版",$H1138="中西医诊所"),IFERROR(W1138/同类汇总数据!H$3,0),IF(AND($G1138="正式版",$H1138="中医诊所"),IFERROR(W1138/同类汇总数据!H$4,0),IF(AND($G1138="正式版",$H1138="口腔诊所"),IFERROR(W1138/同类汇总数据!H$5,0),IF(AND($G1138="检查版",$H1138="中西医诊所"),IFERROR(W1138/同类汇总数据!H$6,0),IF(AND($G1138="检查版",$H1138="中医诊所"),IFERROR(W1138/同类汇总数据!H$7,0),IF(AND($G1138="检查版",$H1138="口腔诊所"),IFERROR(W1138/同类汇总数据!H$8,0),IF(AND($G1138="互联网版",$H1138="中西医诊所"),IFERROR(W1138/同类汇总数据!H$9,0),IF(AND($G1138="互联网版",$H1138="中医诊所"),IFERROR(W1138/同类汇总数据!H$10,0),IF(AND($G1138="互联网版",$H1138="口腔诊所"),IFERROR(W1138/同类汇总数据!H$11,0))))))))))</f>
        <v>0.806825690642791</v>
      </c>
      <c r="AJ1138" s="64">
        <f>IF(AND($G1138="正式版",$H1138="中西医诊所"),IFERROR(X1138/同类汇总数据!I$3,0),IF(AND($G1138="正式版",$H1138="中医诊所"),IFERROR(X1138/同类汇总数据!I$4,0),IF(AND($G1138="正式版",$H1138="口腔诊所"),IFERROR(X1138/同类汇总数据!I$5,0),IF(AND($G1138="检查版",$H1138="中西医诊所"),IFERROR(X1138/同类汇总数据!I$6,0),IF(AND($G1138="检查版",$H1138="中医诊所"),IFERROR(X1138/同类汇总数据!I$7,0),IF(AND($G1138="检查版",$H1138="口腔诊所"),IFERROR(X1138/同类汇总数据!I$8,0),IF(AND($G1138="互联网版",$H1138="中西医诊所"),IFERROR(X1138/同类汇总数据!I$9,0),IF(AND($G1138="互联网版",$H1138="中医诊所"),IFERROR(X1138/同类汇总数据!I$10,0),IF(AND($G1138="互联网版",$H1138="口腔诊所"),IFERROR(X1138/同类汇总数据!I$11,0))))))))))</f>
        <v>0.665835536500299</v>
      </c>
      <c r="AK1138" s="64">
        <f>IF(AND($G1138="正式版",$H1138="中西医诊所"),IFERROR(Y1138/同类汇总数据!J$3,0),IF(AND($G1138="正式版",$H1138="中医诊所"),IFERROR(Y1138/同类汇总数据!J$4,0),IF(AND($G1138="正式版",$H1138="口腔诊所"),IFERROR(Y1138/同类汇总数据!J$5,0),IF(AND($G1138="检查版",$H1138="中西医诊所"),IFERROR(Y1138/同类汇总数据!J$6,0),IF(AND($G1138="检查版",$H1138="中医诊所"),IFERROR(Y1138/同类汇总数据!J$7,0),IF(AND($G1138="检查版",$H1138="口腔诊所"),IFERROR(Y1138/同类汇总数据!J$8,0),IF(AND($G1138="互联网版",$H1138="中西医诊所"),IFERROR(Y1138/同类汇总数据!J$9,0),IF(AND($G1138="互联网版",$H1138="中医诊所"),IFERROR(Y1138/同类汇总数据!J$10,0),IF(AND($G1138="互联网版",$H1138="口腔诊所"),IFERROR(Y1138/同类汇总数据!J$11,0))))))))))</f>
        <v>0.696455093534818</v>
      </c>
      <c r="AL1138" s="65" t="str">
        <f ca="1" t="shared" si="336"/>
        <v>-</v>
      </c>
      <c r="AM1138" s="65" t="str">
        <f t="shared" si="337"/>
        <v>低于同行50%</v>
      </c>
      <c r="AN1138" s="66" t="str">
        <f t="shared" si="338"/>
        <v/>
      </c>
      <c r="AO1138" s="63">
        <f t="shared" si="339"/>
        <v>46103.5236123264</v>
      </c>
      <c r="AP1138" s="5" t="str">
        <f t="shared" si="340"/>
        <v/>
      </c>
      <c r="AQ1138" s="60">
        <v>45805.8624580324</v>
      </c>
    </row>
    <row r="1139" customFormat="1" ht="17" spans="1:43">
      <c r="A1139" s="66">
        <f t="shared" si="343"/>
        <v>1136</v>
      </c>
      <c r="B1139" s="67" t="str">
        <f t="shared" si="333"/>
        <v>交易波动较大</v>
      </c>
      <c r="C1139" s="1" t="str">
        <f t="shared" si="334"/>
        <v/>
      </c>
      <c r="D1139" s="68" t="str">
        <f t="shared" si="335"/>
        <v>-</v>
      </c>
      <c r="E1139" s="84" t="s">
        <v>3009</v>
      </c>
      <c r="F1139" s="58">
        <v>45812.4034075694</v>
      </c>
      <c r="G1139" s="59" t="s">
        <v>38</v>
      </c>
      <c r="H1139" s="59" t="s">
        <v>39</v>
      </c>
      <c r="I1139" s="59" t="s">
        <v>40</v>
      </c>
      <c r="J1139" s="59" t="s">
        <v>78</v>
      </c>
      <c r="K1139" s="59" t="s">
        <v>3010</v>
      </c>
      <c r="L1139" s="59" t="s">
        <v>3011</v>
      </c>
      <c r="M1139" s="60">
        <v>46104.3674537037</v>
      </c>
      <c r="N1139" s="60">
        <v>46102.8909415972</v>
      </c>
      <c r="O1139" s="60">
        <v>46102.8905685417</v>
      </c>
      <c r="P1139" s="60">
        <v>46090.6759042708</v>
      </c>
      <c r="Q1139" s="60">
        <v>46103.7201950463</v>
      </c>
      <c r="R1139" s="59">
        <v>4399.41</v>
      </c>
      <c r="S1139" s="59">
        <v>18616.16</v>
      </c>
      <c r="T1139" s="59">
        <v>66905.08</v>
      </c>
      <c r="U1139" s="59">
        <v>60101.08</v>
      </c>
      <c r="V1139" s="59">
        <v>39</v>
      </c>
      <c r="W1139" s="59">
        <v>186</v>
      </c>
      <c r="X1139" s="59">
        <v>633</v>
      </c>
      <c r="Y1139" s="59">
        <v>552</v>
      </c>
      <c r="Z1139" s="59">
        <v>134.4543176734</v>
      </c>
      <c r="AA1139" s="59">
        <v>-0.065262363</v>
      </c>
      <c r="AB1139" s="59">
        <v>-0.2980678814</v>
      </c>
      <c r="AC1139" s="59">
        <v>-0.209213514</v>
      </c>
      <c r="AD1139" s="64">
        <f>IF(AND($G1139="正式版",$H1139="中西医诊所"),IFERROR(R1139/同类汇总数据!C$3,0),IF(AND($G1139="正式版",$H1139="中医诊所"),IFERROR(R1139/同类汇总数据!C$4,0),IF(AND($G1139="正式版",$H1139="口腔诊所"),IFERROR(R1139/同类汇总数据!C$5,0),IF(AND($G1139="检查版",$H1139="中西医诊所"),IFERROR(R1139/同类汇总数据!C$6,0),IF(AND($G1139="检查版",$H1139="中医诊所"),IFERROR(R1139/同类汇总数据!C$7,0),IF(AND($G1139="检查版",$H1139="口腔诊所"),IFERROR(R1139/同类汇总数据!C$8,0),IF(AND($G1139="互联网版",$H1139="中西医诊所"),IFERROR(R1139/同类汇总数据!C$9,0),IF(AND($G1139="互联网版",$H1139="中医诊所"),IFERROR(R1139/同类汇总数据!C$10,0),IF(AND($G1139="互联网版",$H1139="口腔诊所"),IFERROR(R1139/同类汇总数据!C$11,0))))))))))</f>
        <v>0.480717790035433</v>
      </c>
      <c r="AE1139" s="64">
        <f>IF(AND($G1139="正式版",$H1139="中西医诊所"),IFERROR(S1139/同类汇总数据!D$3,0),IF(AND($G1139="正式版",$H1139="中医诊所"),IFERROR(S1139/同类汇总数据!D$4,0),IF(AND($G1139="正式版",$H1139="口腔诊所"),IFERROR(S1139/同类汇总数据!D$5,0),IF(AND($G1139="检查版",$H1139="中西医诊所"),IFERROR(S1139/同类汇总数据!D$6,0),IF(AND($G1139="检查版",$H1139="中医诊所"),IFERROR(S1139/同类汇总数据!D$7,0),IF(AND($G1139="检查版",$H1139="口腔诊所"),IFERROR(S1139/同类汇总数据!D$8,0),IF(AND($G1139="互联网版",$H1139="中西医诊所"),IFERROR(S1139/同类汇总数据!D$9,0),IF(AND($G1139="互联网版",$H1139="中医诊所"),IFERROR(S1139/同类汇总数据!D$10,0),IF(AND($G1139="互联网版",$H1139="口腔诊所"),IFERROR(S1139/同类汇总数据!D$11,0))))))))))</f>
        <v>0.510259585649366</v>
      </c>
      <c r="AF1139" s="64">
        <f>IF(AND($G1139="正式版",$H1139="中西医诊所"),IFERROR(T1139/同类汇总数据!E$3,0),IF(AND($G1139="正式版",$H1139="中医诊所"),IFERROR(T1139/同类汇总数据!E$4,0),IF(AND($G1139="正式版",$H1139="口腔诊所"),IFERROR(T1139/同类汇总数据!E$5,0),IF(AND($G1139="检查版",$H1139="中西医诊所"),IFERROR(T1139/同类汇总数据!E$6,0),IF(AND($G1139="检查版",$H1139="中医诊所"),IFERROR(T1139/同类汇总数据!E$7,0),IF(AND($G1139="检查版",$H1139="口腔诊所"),IFERROR(T1139/同类汇总数据!E$8,0),IF(AND($G1139="互联网版",$H1139="中西医诊所"),IFERROR(T1139/同类汇总数据!E$9,0),IF(AND($G1139="互联网版",$H1139="中医诊所"),IFERROR(T1139/同类汇总数据!E$10,0),IF(AND($G1139="互联网版",$H1139="口腔诊所"),IFERROR(T1139/同类汇总数据!E$11,0))))))))))</f>
        <v>0.613154387830935</v>
      </c>
      <c r="AG1139" s="64">
        <f>IF(AND($G1139="正式版",$H1139="中西医诊所"),IFERROR(U1139/同类汇总数据!F$3,0),IF(AND($G1139="正式版",$H1139="中医诊所"),IFERROR(U1139/同类汇总数据!F$4,0),IF(AND($G1139="正式版",$H1139="口腔诊所"),IFERROR(U1139/同类汇总数据!F$5,0),IF(AND($G1139="检查版",$H1139="中西医诊所"),IFERROR(U1139/同类汇总数据!F$6,0),IF(AND($G1139="检查版",$H1139="中医诊所"),IFERROR(U1139/同类汇总数据!F$7,0),IF(AND($G1139="检查版",$H1139="口腔诊所"),IFERROR(U1139/同类汇总数据!F$8,0),IF(AND($G1139="互联网版",$H1139="中西医诊所"),IFERROR(U1139/同类汇总数据!F$9,0),IF(AND($G1139="互联网版",$H1139="中医诊所"),IFERROR(U1139/同类汇总数据!F$10,0),IF(AND($G1139="互联网版",$H1139="口腔诊所"),IFERROR(U1139/同类汇总数据!F$11,0))))))))))</f>
        <v>0.62655429112151</v>
      </c>
      <c r="AH1139" s="64">
        <f>IF(AND($G1139="正式版",$H1139="中西医诊所"),IFERROR(V1139/同类汇总数据!G$3,0),IF(AND($G1139="正式版",$H1139="中医诊所"),IFERROR(V1139/同类汇总数据!G$4,0),IF(AND($G1139="正式版",$H1139="口腔诊所"),IFERROR(V1139/同类汇总数据!G$5,0),IF(AND($G1139="检查版",$H1139="中西医诊所"),IFERROR(V1139/同类汇总数据!G$6,0),IF(AND($G1139="检查版",$H1139="中医诊所"),IFERROR(V1139/同类汇总数据!G$7,0),IF(AND($G1139="检查版",$H1139="口腔诊所"),IFERROR(V1139/同类汇总数据!G$8,0),IF(AND($G1139="互联网版",$H1139="中西医诊所"),IFERROR(V1139/同类汇总数据!G$9,0),IF(AND($G1139="互联网版",$H1139="中医诊所"),IFERROR(V1139/同类汇总数据!G$10,0),IF(AND($G1139="互联网版",$H1139="口腔诊所"),IFERROR(V1139/同类汇总数据!G$11,0))))))))))</f>
        <v>0.411387631578115</v>
      </c>
      <c r="AI1139" s="64">
        <f>IF(AND($G1139="正式版",$H1139="中西医诊所"),IFERROR(W1139/同类汇总数据!H$3,0),IF(AND($G1139="正式版",$H1139="中医诊所"),IFERROR(W1139/同类汇总数据!H$4,0),IF(AND($G1139="正式版",$H1139="口腔诊所"),IFERROR(W1139/同类汇总数据!H$5,0),IF(AND($G1139="检查版",$H1139="中西医诊所"),IFERROR(W1139/同类汇总数据!H$6,0),IF(AND($G1139="检查版",$H1139="中医诊所"),IFERROR(W1139/同类汇总数据!H$7,0),IF(AND($G1139="检查版",$H1139="口腔诊所"),IFERROR(W1139/同类汇总数据!H$8,0),IF(AND($G1139="互联网版",$H1139="中西医诊所"),IFERROR(W1139/同类汇总数据!H$9,0),IF(AND($G1139="互联网版",$H1139="中医诊所"),IFERROR(W1139/同类汇总数据!H$10,0),IF(AND($G1139="互联网版",$H1139="口腔诊所"),IFERROR(W1139/同类汇总数据!H$11,0))))))))))</f>
        <v>0.508710435456133</v>
      </c>
      <c r="AJ1139" s="64">
        <f>IF(AND($G1139="正式版",$H1139="中西医诊所"),IFERROR(X1139/同类汇总数据!I$3,0),IF(AND($G1139="正式版",$H1139="中医诊所"),IFERROR(X1139/同类汇总数据!I$4,0),IF(AND($G1139="正式版",$H1139="口腔诊所"),IFERROR(X1139/同类汇总数据!I$5,0),IF(AND($G1139="检查版",$H1139="中西医诊所"),IFERROR(X1139/同类汇总数据!I$6,0),IF(AND($G1139="检查版",$H1139="中医诊所"),IFERROR(X1139/同类汇总数据!I$7,0),IF(AND($G1139="检查版",$H1139="口腔诊所"),IFERROR(X1139/同类汇总数据!I$8,0),IF(AND($G1139="互联网版",$H1139="中西医诊所"),IFERROR(X1139/同类汇总数据!I$9,0),IF(AND($G1139="互联网版",$H1139="中医诊所"),IFERROR(X1139/同类汇总数据!I$10,0),IF(AND($G1139="互联网版",$H1139="口腔诊所"),IFERROR(X1139/同类汇总数据!I$11,0))))))))))</f>
        <v>0.55972628765563</v>
      </c>
      <c r="AK1139" s="64">
        <f>IF(AND($G1139="正式版",$H1139="中西医诊所"),IFERROR(Y1139/同类汇总数据!J$3,0),IF(AND($G1139="正式版",$H1139="中医诊所"),IFERROR(Y1139/同类汇总数据!J$4,0),IF(AND($G1139="正式版",$H1139="口腔诊所"),IFERROR(Y1139/同类汇总数据!J$5,0),IF(AND($G1139="检查版",$H1139="中西医诊所"),IFERROR(Y1139/同类汇总数据!J$6,0),IF(AND($G1139="检查版",$H1139="中医诊所"),IFERROR(Y1139/同类汇总数据!J$7,0),IF(AND($G1139="检查版",$H1139="口腔诊所"),IFERROR(Y1139/同类汇总数据!J$8,0),IF(AND($G1139="互联网版",$H1139="中西医诊所"),IFERROR(Y1139/同类汇总数据!J$9,0),IF(AND($G1139="互联网版",$H1139="中医诊所"),IFERROR(Y1139/同类汇总数据!J$10,0),IF(AND($G1139="互联网版",$H1139="口腔诊所"),IFERROR(Y1139/同类汇总数据!J$11,0))))))))))</f>
        <v>0.551568452842496</v>
      </c>
      <c r="AL1139" s="65" t="str">
        <f ca="1" t="shared" si="336"/>
        <v>-</v>
      </c>
      <c r="AM1139" s="65" t="str">
        <f t="shared" si="337"/>
        <v/>
      </c>
      <c r="AN1139" s="66" t="str">
        <f t="shared" si="338"/>
        <v/>
      </c>
      <c r="AO1139" s="63">
        <f t="shared" si="339"/>
        <v>46104.3674537037</v>
      </c>
      <c r="AP1139" s="5" t="str">
        <f t="shared" si="340"/>
        <v/>
      </c>
      <c r="AQ1139" s="60">
        <v>45806.454264213</v>
      </c>
    </row>
    <row r="1140" customFormat="1" ht="17" spans="1:43">
      <c r="A1140" s="66">
        <f t="shared" si="343"/>
        <v>1137</v>
      </c>
      <c r="B1140" s="67" t="str">
        <f t="shared" ref="B1140:B1156" si="344">IF(V1140=0,"无交易",IF(AND(Y1140&lt;=-0.2,Z1140&lt;=-0.2,AA1140&lt;=-0.2),"连续三月交易下滑",IF(AND(Y1140&gt;=0.2,Z1140&gt;=0.2,AA1140&gt;=0.2),"连续三月交易上升",IF(AND(Y1140&lt;0.2,Y1140&gt;-0.2,Z1140&lt;0.2,Z1140&gt;-0.2,AA1140&lt;0.2,AA1140&gt;-0.2),"交易平稳",IF(OR(ABS(Y1140-Z1140)&gt;=0.2,ABS(Z1140-AA1140)&gt;=0.2),"交易波动较大","-")))))</f>
        <v>交易波动较大</v>
      </c>
      <c r="C1140" s="1" t="str">
        <f t="shared" ref="C1140:C1156" si="345">IF(AA1140&lt;=-0.5,"本月交易额降超50%",IF(AA1140&lt;=-0.2,"本月交易额降超20%",""))</f>
        <v/>
      </c>
      <c r="D1140" s="68" t="str">
        <f t="shared" si="335"/>
        <v>-</v>
      </c>
      <c r="E1140" s="84" t="s">
        <v>3012</v>
      </c>
      <c r="F1140" s="58">
        <v>45812.4058078241</v>
      </c>
      <c r="G1140" s="59" t="s">
        <v>38</v>
      </c>
      <c r="H1140" s="59" t="s">
        <v>39</v>
      </c>
      <c r="I1140" s="59" t="s">
        <v>40</v>
      </c>
      <c r="J1140" s="59" t="s">
        <v>149</v>
      </c>
      <c r="K1140" s="59" t="s">
        <v>3013</v>
      </c>
      <c r="L1140" s="59" t="s">
        <v>151</v>
      </c>
      <c r="M1140" s="60">
        <v>46104.3513888889</v>
      </c>
      <c r="N1140" s="60">
        <v>46103.8633522801</v>
      </c>
      <c r="O1140" s="60">
        <v>46103.8629886458</v>
      </c>
      <c r="P1140" s="60">
        <v>46098.4230952546</v>
      </c>
      <c r="Q1140" s="60">
        <v>46103.8633606018</v>
      </c>
      <c r="R1140" s="59">
        <v>2631.17</v>
      </c>
      <c r="S1140" s="59">
        <v>5609.22</v>
      </c>
      <c r="T1140" s="59">
        <v>17796.82</v>
      </c>
      <c r="U1140" s="59">
        <v>16628.65</v>
      </c>
      <c r="V1140" s="59">
        <v>35</v>
      </c>
      <c r="W1140" s="59">
        <v>62</v>
      </c>
      <c r="X1140" s="59">
        <v>220</v>
      </c>
      <c r="Y1140" s="59">
        <v>198</v>
      </c>
      <c r="Z1140" s="59">
        <v>99.572754491</v>
      </c>
      <c r="AA1140" s="59">
        <v>-0.1112544146</v>
      </c>
      <c r="AB1140" s="59">
        <v>0.0740579387</v>
      </c>
      <c r="AC1140" s="59">
        <v>-0.4012115963</v>
      </c>
      <c r="AD1140" s="64">
        <f>IF(AND($G1140="正式版",$H1140="中西医诊所"),IFERROR(R1140/同类汇总数据!C$3,0),IF(AND($G1140="正式版",$H1140="中医诊所"),IFERROR(R1140/同类汇总数据!C$4,0),IF(AND($G1140="正式版",$H1140="口腔诊所"),IFERROR(R1140/同类汇总数据!C$5,0),IF(AND($G1140="检查版",$H1140="中西医诊所"),IFERROR(R1140/同类汇总数据!C$6,0),IF(AND($G1140="检查版",$H1140="中医诊所"),IFERROR(R1140/同类汇总数据!C$7,0),IF(AND($G1140="检查版",$H1140="口腔诊所"),IFERROR(R1140/同类汇总数据!C$8,0),IF(AND($G1140="互联网版",$H1140="中西医诊所"),IFERROR(R1140/同类汇总数据!C$9,0),IF(AND($G1140="互联网版",$H1140="中医诊所"),IFERROR(R1140/同类汇总数据!C$10,0),IF(AND($G1140="互联网版",$H1140="口腔诊所"),IFERROR(R1140/同类汇总数据!C$11,0))))))))))</f>
        <v>0.287504512561351</v>
      </c>
      <c r="AE1140" s="64">
        <f>IF(AND($G1140="正式版",$H1140="中西医诊所"),IFERROR(S1140/同类汇总数据!D$3,0),IF(AND($G1140="正式版",$H1140="中医诊所"),IFERROR(S1140/同类汇总数据!D$4,0),IF(AND($G1140="正式版",$H1140="口腔诊所"),IFERROR(S1140/同类汇总数据!D$5,0),IF(AND($G1140="检查版",$H1140="中西医诊所"),IFERROR(S1140/同类汇总数据!D$6,0),IF(AND($G1140="检查版",$H1140="中医诊所"),IFERROR(S1140/同类汇总数据!D$7,0),IF(AND($G1140="检查版",$H1140="口腔诊所"),IFERROR(S1140/同类汇总数据!D$8,0),IF(AND($G1140="互联网版",$H1140="中西医诊所"),IFERROR(S1140/同类汇总数据!D$9,0),IF(AND($G1140="互联网版",$H1140="中医诊所"),IFERROR(S1140/同类汇总数据!D$10,0),IF(AND($G1140="互联网版",$H1140="口腔诊所"),IFERROR(S1140/同类汇总数据!D$11,0))))))))))</f>
        <v>0.153745899960901</v>
      </c>
      <c r="AF1140" s="64">
        <f>IF(AND($G1140="正式版",$H1140="中西医诊所"),IFERROR(T1140/同类汇总数据!E$3,0),IF(AND($G1140="正式版",$H1140="中医诊所"),IFERROR(T1140/同类汇总数据!E$4,0),IF(AND($G1140="正式版",$H1140="口腔诊所"),IFERROR(T1140/同类汇总数据!E$5,0),IF(AND($G1140="检查版",$H1140="中西医诊所"),IFERROR(T1140/同类汇总数据!E$6,0),IF(AND($G1140="检查版",$H1140="中医诊所"),IFERROR(T1140/同类汇总数据!E$7,0),IF(AND($G1140="检查版",$H1140="口腔诊所"),IFERROR(T1140/同类汇总数据!E$8,0),IF(AND($G1140="互联网版",$H1140="中西医诊所"),IFERROR(T1140/同类汇总数据!E$9,0),IF(AND($G1140="互联网版",$H1140="中医诊所"),IFERROR(T1140/同类汇总数据!E$10,0),IF(AND($G1140="互联网版",$H1140="口腔诊所"),IFERROR(T1140/同类汇总数据!E$11,0))))))))))</f>
        <v>0.163099696950326</v>
      </c>
      <c r="AG1140" s="64">
        <f>IF(AND($G1140="正式版",$H1140="中西医诊所"),IFERROR(U1140/同类汇总数据!F$3,0),IF(AND($G1140="正式版",$H1140="中医诊所"),IFERROR(U1140/同类汇总数据!F$4,0),IF(AND($G1140="正式版",$H1140="口腔诊所"),IFERROR(U1140/同类汇总数据!F$5,0),IF(AND($G1140="检查版",$H1140="中西医诊所"),IFERROR(U1140/同类汇总数据!F$6,0),IF(AND($G1140="检查版",$H1140="中医诊所"),IFERROR(U1140/同类汇总数据!F$7,0),IF(AND($G1140="检查版",$H1140="口腔诊所"),IFERROR(U1140/同类汇总数据!F$8,0),IF(AND($G1140="互联网版",$H1140="中西医诊所"),IFERROR(U1140/同类汇总数据!F$9,0),IF(AND($G1140="互联网版",$H1140="中医诊所"),IFERROR(U1140/同类汇总数据!F$10,0),IF(AND($G1140="互联网版",$H1140="口腔诊所"),IFERROR(U1140/同类汇总数据!F$11,0))))))))))</f>
        <v>0.173353823476345</v>
      </c>
      <c r="AH1140" s="64">
        <f>IF(AND($G1140="正式版",$H1140="中西医诊所"),IFERROR(V1140/同类汇总数据!G$3,0),IF(AND($G1140="正式版",$H1140="中医诊所"),IFERROR(V1140/同类汇总数据!G$4,0),IF(AND($G1140="正式版",$H1140="口腔诊所"),IFERROR(V1140/同类汇总数据!G$5,0),IF(AND($G1140="检查版",$H1140="中西医诊所"),IFERROR(V1140/同类汇总数据!G$6,0),IF(AND($G1140="检查版",$H1140="中医诊所"),IFERROR(V1140/同类汇总数据!G$7,0),IF(AND($G1140="检查版",$H1140="口腔诊所"),IFERROR(V1140/同类汇总数据!G$8,0),IF(AND($G1140="互联网版",$H1140="中西医诊所"),IFERROR(V1140/同类汇总数据!G$9,0),IF(AND($G1140="互联网版",$H1140="中医诊所"),IFERROR(V1140/同类汇总数据!G$10,0),IF(AND($G1140="互联网版",$H1140="口腔诊所"),IFERROR(V1140/同类汇总数据!G$11,0))))))))))</f>
        <v>0.369194028339334</v>
      </c>
      <c r="AI1140" s="64">
        <f>IF(AND($G1140="正式版",$H1140="中西医诊所"),IFERROR(W1140/同类汇总数据!H$3,0),IF(AND($G1140="正式版",$H1140="中医诊所"),IFERROR(W1140/同类汇总数据!H$4,0),IF(AND($G1140="正式版",$H1140="口腔诊所"),IFERROR(W1140/同类汇总数据!H$5,0),IF(AND($G1140="检查版",$H1140="中西医诊所"),IFERROR(W1140/同类汇总数据!H$6,0),IF(AND($G1140="检查版",$H1140="中医诊所"),IFERROR(W1140/同类汇总数据!H$7,0),IF(AND($G1140="检查版",$H1140="口腔诊所"),IFERROR(W1140/同类汇总数据!H$8,0),IF(AND($G1140="互联网版",$H1140="中西医诊所"),IFERROR(W1140/同类汇总数据!H$9,0),IF(AND($G1140="互联网版",$H1140="中医诊所"),IFERROR(W1140/同类汇总数据!H$10,0),IF(AND($G1140="互联网版",$H1140="口腔诊所"),IFERROR(W1140/同类汇总数据!H$11,0))))))))))</f>
        <v>0.169570145152044</v>
      </c>
      <c r="AJ1140" s="64">
        <f>IF(AND($G1140="正式版",$H1140="中西医诊所"),IFERROR(X1140/同类汇总数据!I$3,0),IF(AND($G1140="正式版",$H1140="中医诊所"),IFERROR(X1140/同类汇总数据!I$4,0),IF(AND($G1140="正式版",$H1140="口腔诊所"),IFERROR(X1140/同类汇总数据!I$5,0),IF(AND($G1140="检查版",$H1140="中西医诊所"),IFERROR(X1140/同类汇总数据!I$6,0),IF(AND($G1140="检查版",$H1140="中医诊所"),IFERROR(X1140/同类汇总数据!I$7,0),IF(AND($G1140="检查版",$H1140="口腔诊所"),IFERROR(X1140/同类汇总数据!I$8,0),IF(AND($G1140="互联网版",$H1140="中西医诊所"),IFERROR(X1140/同类汇总数据!I$9,0),IF(AND($G1140="互联网版",$H1140="中医诊所"),IFERROR(X1140/同类汇总数据!I$10,0),IF(AND($G1140="互联网版",$H1140="口腔诊所"),IFERROR(X1140/同类汇总数据!I$11,0))))))))))</f>
        <v>0.194533622881894</v>
      </c>
      <c r="AK1140" s="64">
        <f>IF(AND($G1140="正式版",$H1140="中西医诊所"),IFERROR(Y1140/同类汇总数据!J$3,0),IF(AND($G1140="正式版",$H1140="中医诊所"),IFERROR(Y1140/同类汇总数据!J$4,0),IF(AND($G1140="正式版",$H1140="口腔诊所"),IFERROR(Y1140/同类汇总数据!J$5,0),IF(AND($G1140="检查版",$H1140="中西医诊所"),IFERROR(Y1140/同类汇总数据!J$6,0),IF(AND($G1140="检查版",$H1140="中医诊所"),IFERROR(Y1140/同类汇总数据!J$7,0),IF(AND($G1140="检查版",$H1140="口腔诊所"),IFERROR(Y1140/同类汇总数据!J$8,0),IF(AND($G1140="互联网版",$H1140="中西医诊所"),IFERROR(Y1140/同类汇总数据!J$9,0),IF(AND($G1140="互联网版",$H1140="中医诊所"),IFERROR(Y1140/同类汇总数据!J$10,0),IF(AND($G1140="互联网版",$H1140="口腔诊所"),IFERROR(Y1140/同类汇总数据!J$11,0))))))))))</f>
        <v>0.197845205910895</v>
      </c>
      <c r="AL1140" s="65" t="str">
        <f ca="1" t="shared" si="336"/>
        <v>-</v>
      </c>
      <c r="AM1140" s="65" t="str">
        <f t="shared" ref="AM1140:AM1156" si="346">IF(AE1140&lt;0.2,"低于同行20%",IF(AE1140&lt;0.5,"低于同行50%",IF(AE1140&gt;=2,"高于同行100%",IF(AE1140&gt;=1.5,"高于同行150%",IF(AE1140&gt;=1.2,"高于同行20%","")))))</f>
        <v>低于同行20%</v>
      </c>
      <c r="AN1140" s="66" t="str">
        <f t="shared" ref="AN1140:AN1156" si="347">IF(AI1140&lt;0.2,"低于同行20%",IF(AI1140&lt;0.5,"低于同行50%",IF(AI1140&gt;=2,"高于同行100%",IF(AI1140&gt;=1.5,"高于同行150%",IF(AI1140&gt;=1.2,"高于同行20%","")))))</f>
        <v>低于同行20%</v>
      </c>
      <c r="AO1140" s="63">
        <f t="shared" si="339"/>
        <v>46104.3513888889</v>
      </c>
      <c r="AP1140" s="5" t="str">
        <f t="shared" si="340"/>
        <v/>
      </c>
      <c r="AQ1140" s="60">
        <v>45806.8303282407</v>
      </c>
    </row>
    <row r="1141" customFormat="1" ht="17" spans="1:43">
      <c r="A1141" s="66">
        <f t="shared" si="343"/>
        <v>1138</v>
      </c>
      <c r="B1141" s="67" t="str">
        <f t="shared" si="344"/>
        <v>连续三月交易上升</v>
      </c>
      <c r="C1141" s="1" t="str">
        <f t="shared" si="345"/>
        <v/>
      </c>
      <c r="D1141" s="68" t="str">
        <f t="shared" si="335"/>
        <v>-</v>
      </c>
      <c r="E1141" s="84" t="s">
        <v>3014</v>
      </c>
      <c r="F1141" s="58">
        <v>45813.4526110532</v>
      </c>
      <c r="G1141" s="59" t="s">
        <v>38</v>
      </c>
      <c r="H1141" s="59" t="s">
        <v>39</v>
      </c>
      <c r="I1141" s="59" t="s">
        <v>40</v>
      </c>
      <c r="J1141" s="59" t="s">
        <v>374</v>
      </c>
      <c r="K1141" s="59" t="s">
        <v>3015</v>
      </c>
      <c r="L1141" s="59" t="s">
        <v>3016</v>
      </c>
      <c r="M1141" s="60">
        <v>46101.6591203704</v>
      </c>
      <c r="N1141" s="60">
        <v>46101.6617825694</v>
      </c>
      <c r="O1141" s="60"/>
      <c r="P1141" s="60">
        <v>45813.4689299884</v>
      </c>
      <c r="Q1141" s="60"/>
      <c r="R1141" s="59">
        <v>220</v>
      </c>
      <c r="S1141" s="59">
        <v>3640.1</v>
      </c>
      <c r="T1141" s="59">
        <v>7844.68</v>
      </c>
      <c r="U1141" s="59">
        <v>7124.68</v>
      </c>
      <c r="V1141" s="59">
        <v>1</v>
      </c>
      <c r="W1141" s="59">
        <v>13</v>
      </c>
      <c r="X1141" s="59">
        <v>34</v>
      </c>
      <c r="Y1141" s="59">
        <v>31</v>
      </c>
      <c r="Z1141" s="59">
        <v>301.9608695652</v>
      </c>
      <c r="AA1141" s="59">
        <v>3.309952876</v>
      </c>
      <c r="AB1141" s="59">
        <v>-0.7486369048</v>
      </c>
      <c r="AC1141" s="59">
        <v>-0.2149716128</v>
      </c>
      <c r="AD1141" s="64">
        <f>IF(AND($G1141="正式版",$H1141="中西医诊所"),IFERROR(R1141/同类汇总数据!C$3,0),IF(AND($G1141="正式版",$H1141="中医诊所"),IFERROR(R1141/同类汇总数据!C$4,0),IF(AND($G1141="正式版",$H1141="口腔诊所"),IFERROR(R1141/同类汇总数据!C$5,0),IF(AND($G1141="检查版",$H1141="中西医诊所"),IFERROR(R1141/同类汇总数据!C$6,0),IF(AND($G1141="检查版",$H1141="中医诊所"),IFERROR(R1141/同类汇总数据!C$7,0),IF(AND($G1141="检查版",$H1141="口腔诊所"),IFERROR(R1141/同类汇总数据!C$8,0),IF(AND($G1141="互联网版",$H1141="中西医诊所"),IFERROR(R1141/同类汇总数据!C$9,0),IF(AND($G1141="互联网版",$H1141="中医诊所"),IFERROR(R1141/同类汇总数据!C$10,0),IF(AND($G1141="互联网版",$H1141="口腔诊所"),IFERROR(R1141/同类汇总数据!C$11,0))))))))))</f>
        <v>0.024039112928278</v>
      </c>
      <c r="AE1141" s="64">
        <f>IF(AND($G1141="正式版",$H1141="中西医诊所"),IFERROR(S1141/同类汇总数据!D$3,0),IF(AND($G1141="正式版",$H1141="中医诊所"),IFERROR(S1141/同类汇总数据!D$4,0),IF(AND($G1141="正式版",$H1141="口腔诊所"),IFERROR(S1141/同类汇总数据!D$5,0),IF(AND($G1141="检查版",$H1141="中西医诊所"),IFERROR(S1141/同类汇总数据!D$6,0),IF(AND($G1141="检查版",$H1141="中医诊所"),IFERROR(S1141/同类汇总数据!D$7,0),IF(AND($G1141="检查版",$H1141="口腔诊所"),IFERROR(S1141/同类汇总数据!D$8,0),IF(AND($G1141="互联网版",$H1141="中西医诊所"),IFERROR(S1141/同类汇总数据!D$9,0),IF(AND($G1141="互联网版",$H1141="中医诊所"),IFERROR(S1141/同类汇总数据!D$10,0),IF(AND($G1141="互联网版",$H1141="口腔诊所"),IFERROR(S1141/同类汇总数据!D$11,0))))))))))</f>
        <v>0.0997733108075057</v>
      </c>
      <c r="AF1141" s="64">
        <f>IF(AND($G1141="正式版",$H1141="中西医诊所"),IFERROR(T1141/同类汇总数据!E$3,0),IF(AND($G1141="正式版",$H1141="中医诊所"),IFERROR(T1141/同类汇总数据!E$4,0),IF(AND($G1141="正式版",$H1141="口腔诊所"),IFERROR(T1141/同类汇总数据!E$5,0),IF(AND($G1141="检查版",$H1141="中西医诊所"),IFERROR(T1141/同类汇总数据!E$6,0),IF(AND($G1141="检查版",$H1141="中医诊所"),IFERROR(T1141/同类汇总数据!E$7,0),IF(AND($G1141="检查版",$H1141="口腔诊所"),IFERROR(T1141/同类汇总数据!E$8,0),IF(AND($G1141="互联网版",$H1141="中西医诊所"),IFERROR(T1141/同类汇总数据!E$9,0),IF(AND($G1141="互联网版",$H1141="中医诊所"),IFERROR(T1141/同类汇总数据!E$10,0),IF(AND($G1141="互联网版",$H1141="口腔诊所"),IFERROR(T1141/同类汇总数据!E$11,0))))))))))</f>
        <v>0.071892896072011</v>
      </c>
      <c r="AG1141" s="64">
        <f>IF(AND($G1141="正式版",$H1141="中西医诊所"),IFERROR(U1141/同类汇总数据!F$3,0),IF(AND($G1141="正式版",$H1141="中医诊所"),IFERROR(U1141/同类汇总数据!F$4,0),IF(AND($G1141="正式版",$H1141="口腔诊所"),IFERROR(U1141/同类汇总数据!F$5,0),IF(AND($G1141="检查版",$H1141="中西医诊所"),IFERROR(U1141/同类汇总数据!F$6,0),IF(AND($G1141="检查版",$H1141="中医诊所"),IFERROR(U1141/同类汇总数据!F$7,0),IF(AND($G1141="检查版",$H1141="口腔诊所"),IFERROR(U1141/同类汇总数据!F$8,0),IF(AND($G1141="互联网版",$H1141="中西医诊所"),IFERROR(U1141/同类汇总数据!F$9,0),IF(AND($G1141="互联网版",$H1141="中医诊所"),IFERROR(U1141/同类汇总数据!F$10,0),IF(AND($G1141="互联网版",$H1141="口腔诊所"),IFERROR(U1141/同类汇总数据!F$11,0))))))))))</f>
        <v>0.074274852080322</v>
      </c>
      <c r="AH1141" s="64">
        <f>IF(AND($G1141="正式版",$H1141="中西医诊所"),IFERROR(V1141/同类汇总数据!G$3,0),IF(AND($G1141="正式版",$H1141="中医诊所"),IFERROR(V1141/同类汇总数据!G$4,0),IF(AND($G1141="正式版",$H1141="口腔诊所"),IFERROR(V1141/同类汇总数据!G$5,0),IF(AND($G1141="检查版",$H1141="中西医诊所"),IFERROR(V1141/同类汇总数据!G$6,0),IF(AND($G1141="检查版",$H1141="中医诊所"),IFERROR(V1141/同类汇总数据!G$7,0),IF(AND($G1141="检查版",$H1141="口腔诊所"),IFERROR(V1141/同类汇总数据!G$8,0),IF(AND($G1141="互联网版",$H1141="中西医诊所"),IFERROR(V1141/同类汇总数据!G$9,0),IF(AND($G1141="互联网版",$H1141="中医诊所"),IFERROR(V1141/同类汇总数据!G$10,0),IF(AND($G1141="互联网版",$H1141="口腔诊所"),IFERROR(V1141/同类汇总数据!G$11,0))))))))))</f>
        <v>0.0105484008096952</v>
      </c>
      <c r="AI1141" s="64">
        <f>IF(AND($G1141="正式版",$H1141="中西医诊所"),IFERROR(W1141/同类汇总数据!H$3,0),IF(AND($G1141="正式版",$H1141="中医诊所"),IFERROR(W1141/同类汇总数据!H$4,0),IF(AND($G1141="正式版",$H1141="口腔诊所"),IFERROR(W1141/同类汇总数据!H$5,0),IF(AND($G1141="检查版",$H1141="中西医诊所"),IFERROR(W1141/同类汇总数据!H$6,0),IF(AND($G1141="检查版",$H1141="中医诊所"),IFERROR(W1141/同类汇总数据!H$7,0),IF(AND($G1141="检查版",$H1141="口腔诊所"),IFERROR(W1141/同类汇总数据!H$8,0),IF(AND($G1141="互联网版",$H1141="中西医诊所"),IFERROR(W1141/同类汇总数据!H$9,0),IF(AND($G1141="互联网版",$H1141="中医诊所"),IFERROR(W1141/同类汇总数据!H$10,0),IF(AND($G1141="互联网版",$H1141="口腔诊所"),IFERROR(W1141/同类汇总数据!H$11,0))))))))))</f>
        <v>0.035555030435106</v>
      </c>
      <c r="AJ1141" s="64">
        <f>IF(AND($G1141="正式版",$H1141="中西医诊所"),IFERROR(X1141/同类汇总数据!I$3,0),IF(AND($G1141="正式版",$H1141="中医诊所"),IFERROR(X1141/同类汇总数据!I$4,0),IF(AND($G1141="正式版",$H1141="口腔诊所"),IFERROR(X1141/同类汇总数据!I$5,0),IF(AND($G1141="检查版",$H1141="中西医诊所"),IFERROR(X1141/同类汇总数据!I$6,0),IF(AND($G1141="检查版",$H1141="中医诊所"),IFERROR(X1141/同类汇总数据!I$7,0),IF(AND($G1141="检查版",$H1141="口腔诊所"),IFERROR(X1141/同类汇总数据!I$8,0),IF(AND($G1141="互联网版",$H1141="中西医诊所"),IFERROR(X1141/同类汇总数据!I$9,0),IF(AND($G1141="互联网版",$H1141="中医诊所"),IFERROR(X1141/同类汇总数据!I$10,0),IF(AND($G1141="互联网版",$H1141="口腔诊所"),IFERROR(X1141/同类汇总数据!I$11,0))))))))))</f>
        <v>0.0300642871726563</v>
      </c>
      <c r="AK1141" s="64">
        <f>IF(AND($G1141="正式版",$H1141="中西医诊所"),IFERROR(Y1141/同类汇总数据!J$3,0),IF(AND($G1141="正式版",$H1141="中医诊所"),IFERROR(Y1141/同类汇总数据!J$4,0),IF(AND($G1141="正式版",$H1141="口腔诊所"),IFERROR(Y1141/同类汇总数据!J$5,0),IF(AND($G1141="检查版",$H1141="中西医诊所"),IFERROR(Y1141/同类汇总数据!J$6,0),IF(AND($G1141="检查版",$H1141="中医诊所"),IFERROR(Y1141/同类汇总数据!J$7,0),IF(AND($G1141="检查版",$H1141="口腔诊所"),IFERROR(Y1141/同类汇总数据!J$8,0),IF(AND($G1141="互联网版",$H1141="中西医诊所"),IFERROR(Y1141/同类汇总数据!J$9,0),IF(AND($G1141="互联网版",$H1141="中医诊所"),IFERROR(Y1141/同类汇总数据!J$10,0),IF(AND($G1141="互联网版",$H1141="口腔诊所"),IFERROR(Y1141/同类汇总数据!J$11,0))))))))))</f>
        <v>0.0309757645618068</v>
      </c>
      <c r="AL1141" s="65" t="str">
        <f ca="1" t="shared" si="336"/>
        <v>-</v>
      </c>
      <c r="AM1141" s="65" t="str">
        <f t="shared" si="346"/>
        <v>低于同行20%</v>
      </c>
      <c r="AN1141" s="66" t="str">
        <f t="shared" si="347"/>
        <v>低于同行20%</v>
      </c>
      <c r="AO1141" s="63">
        <f t="shared" si="339"/>
        <v>46101.6617825694</v>
      </c>
      <c r="AP1141" s="5" t="str">
        <f t="shared" si="340"/>
        <v/>
      </c>
      <c r="AQ1141" s="60">
        <v>45807.5739775579</v>
      </c>
    </row>
    <row r="1142" customFormat="1" ht="17" spans="1:43">
      <c r="A1142" s="66">
        <f t="shared" si="343"/>
        <v>1139</v>
      </c>
      <c r="B1142" s="67" t="str">
        <f t="shared" si="344"/>
        <v>交易波动较大</v>
      </c>
      <c r="C1142" s="1" t="str">
        <f t="shared" si="345"/>
        <v>本月交易额降超20%</v>
      </c>
      <c r="D1142" s="68" t="str">
        <f t="shared" si="335"/>
        <v>-</v>
      </c>
      <c r="E1142" s="84" t="s">
        <v>3017</v>
      </c>
      <c r="F1142" s="58">
        <v>45813.4899553472</v>
      </c>
      <c r="G1142" s="59" t="s">
        <v>38</v>
      </c>
      <c r="H1142" s="59" t="s">
        <v>63</v>
      </c>
      <c r="I1142" s="59" t="s">
        <v>40</v>
      </c>
      <c r="J1142" s="59" t="s">
        <v>41</v>
      </c>
      <c r="K1142" s="59" t="s">
        <v>3018</v>
      </c>
      <c r="L1142" s="59"/>
      <c r="M1142" s="60">
        <v>46103.4687384259</v>
      </c>
      <c r="N1142" s="60">
        <v>46103.7687691319</v>
      </c>
      <c r="O1142" s="60">
        <v>46103.7681954745</v>
      </c>
      <c r="P1142" s="60">
        <v>45983.4504677662</v>
      </c>
      <c r="Q1142" s="60">
        <v>46103.7511705787</v>
      </c>
      <c r="R1142" s="59">
        <v>10018.8</v>
      </c>
      <c r="S1142" s="59">
        <v>30246.04</v>
      </c>
      <c r="T1142" s="59">
        <v>113081.92</v>
      </c>
      <c r="U1142" s="59">
        <v>103280.72</v>
      </c>
      <c r="V1142" s="59">
        <v>33</v>
      </c>
      <c r="W1142" s="59">
        <v>110</v>
      </c>
      <c r="X1142" s="59">
        <v>318</v>
      </c>
      <c r="Y1142" s="59">
        <v>272</v>
      </c>
      <c r="Z1142" s="59">
        <v>583.5068926554</v>
      </c>
      <c r="AA1142" s="59">
        <v>-0.3443508375</v>
      </c>
      <c r="AB1142" s="59">
        <v>0.2568354128</v>
      </c>
      <c r="AC1142" s="59">
        <v>0.5125958857</v>
      </c>
      <c r="AD1142" s="64">
        <f>IF(AND($G1142="正式版",$H1142="中西医诊所"),IFERROR(R1142/同类汇总数据!C$3,0),IF(AND($G1142="正式版",$H1142="中医诊所"),IFERROR(R1142/同类汇总数据!C$4,0),IF(AND($G1142="正式版",$H1142="口腔诊所"),IFERROR(R1142/同类汇总数据!C$5,0),IF(AND($G1142="检查版",$H1142="中西医诊所"),IFERROR(R1142/同类汇总数据!C$6,0),IF(AND($G1142="检查版",$H1142="中医诊所"),IFERROR(R1142/同类汇总数据!C$7,0),IF(AND($G1142="检查版",$H1142="口腔诊所"),IFERROR(R1142/同类汇总数据!C$8,0),IF(AND($G1142="互联网版",$H1142="中西医诊所"),IFERROR(R1142/同类汇总数据!C$9,0),IF(AND($G1142="互联网版",$H1142="中医诊所"),IFERROR(R1142/同类汇总数据!C$10,0),IF(AND($G1142="互联网版",$H1142="口腔诊所"),IFERROR(R1142/同类汇总数据!C$11,0))))))))))</f>
        <v>1.00212612175968</v>
      </c>
      <c r="AE1142" s="64">
        <f>IF(AND($G1142="正式版",$H1142="中西医诊所"),IFERROR(S1142/同类汇总数据!D$3,0),IF(AND($G1142="正式版",$H1142="中医诊所"),IFERROR(S1142/同类汇总数据!D$4,0),IF(AND($G1142="正式版",$H1142="口腔诊所"),IFERROR(S1142/同类汇总数据!D$5,0),IF(AND($G1142="检查版",$H1142="中西医诊所"),IFERROR(S1142/同类汇总数据!D$6,0),IF(AND($G1142="检查版",$H1142="中医诊所"),IFERROR(S1142/同类汇总数据!D$7,0),IF(AND($G1142="检查版",$H1142="口腔诊所"),IFERROR(S1142/同类汇总数据!D$8,0),IF(AND($G1142="互联网版",$H1142="中西医诊所"),IFERROR(S1142/同类汇总数据!D$9,0),IF(AND($G1142="互联网版",$H1142="中医诊所"),IFERROR(S1142/同类汇总数据!D$10,0),IF(AND($G1142="互联网版",$H1142="口腔诊所"),IFERROR(S1142/同类汇总数据!D$11,0))))))))))</f>
        <v>0.696418786135235</v>
      </c>
      <c r="AF1142" s="64">
        <f>IF(AND($G1142="正式版",$H1142="中西医诊所"),IFERROR(T1142/同类汇总数据!E$3,0),IF(AND($G1142="正式版",$H1142="中医诊所"),IFERROR(T1142/同类汇总数据!E$4,0),IF(AND($G1142="正式版",$H1142="口腔诊所"),IFERROR(T1142/同类汇总数据!E$5,0),IF(AND($G1142="检查版",$H1142="中西医诊所"),IFERROR(T1142/同类汇总数据!E$6,0),IF(AND($G1142="检查版",$H1142="中医诊所"),IFERROR(T1142/同类汇总数据!E$7,0),IF(AND($G1142="检查版",$H1142="口腔诊所"),IFERROR(T1142/同类汇总数据!E$8,0),IF(AND($G1142="互联网版",$H1142="中西医诊所"),IFERROR(T1142/同类汇总数据!E$9,0),IF(AND($G1142="互联网版",$H1142="中医诊所"),IFERROR(T1142/同类汇总数据!E$10,0),IF(AND($G1142="互联网版",$H1142="口腔诊所"),IFERROR(T1142/同类汇总数据!E$11,0))))))))))</f>
        <v>1.01997852859244</v>
      </c>
      <c r="AG1142" s="64">
        <f>IF(AND($G1142="正式版",$H1142="中西医诊所"),IFERROR(U1142/同类汇总数据!F$3,0),IF(AND($G1142="正式版",$H1142="中医诊所"),IFERROR(U1142/同类汇总数据!F$4,0),IF(AND($G1142="正式版",$H1142="口腔诊所"),IFERROR(U1142/同类汇总数据!F$5,0),IF(AND($G1142="检查版",$H1142="中西医诊所"),IFERROR(U1142/同类汇总数据!F$6,0),IF(AND($G1142="检查版",$H1142="中医诊所"),IFERROR(U1142/同类汇总数据!F$7,0),IF(AND($G1142="检查版",$H1142="口腔诊所"),IFERROR(U1142/同类汇总数据!F$8,0),IF(AND($G1142="互联网版",$H1142="中西医诊所"),IFERROR(U1142/同类汇总数据!F$9,0),IF(AND($G1142="互联网版",$H1142="中医诊所"),IFERROR(U1142/同类汇总数据!F$10,0),IF(AND($G1142="互联网版",$H1142="口腔诊所"),IFERROR(U1142/同类汇总数据!F$11,0))))))))))</f>
        <v>1.03386177719269</v>
      </c>
      <c r="AH1142" s="64">
        <f>IF(AND($G1142="正式版",$H1142="中西医诊所"),IFERROR(V1142/同类汇总数据!G$3,0),IF(AND($G1142="正式版",$H1142="中医诊所"),IFERROR(V1142/同类汇总数据!G$4,0),IF(AND($G1142="正式版",$H1142="口腔诊所"),IFERROR(V1142/同类汇总数据!G$5,0),IF(AND($G1142="检查版",$H1142="中西医诊所"),IFERROR(V1142/同类汇总数据!G$6,0),IF(AND($G1142="检查版",$H1142="中医诊所"),IFERROR(V1142/同类汇总数据!G$7,0),IF(AND($G1142="检查版",$H1142="口腔诊所"),IFERROR(V1142/同类汇总数据!G$8,0),IF(AND($G1142="互联网版",$H1142="中西医诊所"),IFERROR(V1142/同类汇总数据!G$9,0),IF(AND($G1142="互联网版",$H1142="中医诊所"),IFERROR(V1142/同类汇总数据!G$10,0),IF(AND($G1142="互联网版",$H1142="口腔诊所"),IFERROR(V1142/同类汇总数据!G$11,0))))))))))</f>
        <v>2.45236467405844</v>
      </c>
      <c r="AI1142" s="64">
        <f>IF(AND($G1142="正式版",$H1142="中西医诊所"),IFERROR(W1142/同类汇总数据!H$3,0),IF(AND($G1142="正式版",$H1142="中医诊所"),IFERROR(W1142/同类汇总数据!H$4,0),IF(AND($G1142="正式版",$H1142="口腔诊所"),IFERROR(W1142/同类汇总数据!H$5,0),IF(AND($G1142="检查版",$H1142="中西医诊所"),IFERROR(W1142/同类汇总数据!H$6,0),IF(AND($G1142="检查版",$H1142="中医诊所"),IFERROR(W1142/同类汇总数据!H$7,0),IF(AND($G1142="检查版",$H1142="口腔诊所"),IFERROR(W1142/同类汇总数据!H$8,0),IF(AND($G1142="互联网版",$H1142="中西医诊所"),IFERROR(W1142/同类汇总数据!H$9,0),IF(AND($G1142="互联网版",$H1142="中医诊所"),IFERROR(W1142/同类汇总数据!H$10,0),IF(AND($G1142="互联网版",$H1142="口腔诊所"),IFERROR(W1142/同类汇总数据!H$11,0))))))))))</f>
        <v>1.93708693822278</v>
      </c>
      <c r="AJ1142" s="64">
        <f>IF(AND($G1142="正式版",$H1142="中西医诊所"),IFERROR(X1142/同类汇总数据!I$3,0),IF(AND($G1142="正式版",$H1142="中医诊所"),IFERROR(X1142/同类汇总数据!I$4,0),IF(AND($G1142="正式版",$H1142="口腔诊所"),IFERROR(X1142/同类汇总数据!I$5,0),IF(AND($G1142="检查版",$H1142="中西医诊所"),IFERROR(X1142/同类汇总数据!I$6,0),IF(AND($G1142="检查版",$H1142="中医诊所"),IFERROR(X1142/同类汇总数据!I$7,0),IF(AND($G1142="检查版",$H1142="口腔诊所"),IFERROR(X1142/同类汇总数据!I$8,0),IF(AND($G1142="互联网版",$H1142="中西医诊所"),IFERROR(X1142/同类汇总数据!I$9,0),IF(AND($G1142="互联网版",$H1142="中医诊所"),IFERROR(X1142/同类汇总数据!I$10,0),IF(AND($G1142="互联网版",$H1142="口腔诊所"),IFERROR(X1142/同类汇总数据!I$11,0))))))))))</f>
        <v>2.15532578969307</v>
      </c>
      <c r="AK1142" s="64">
        <f>IF(AND($G1142="正式版",$H1142="中西医诊所"),IFERROR(Y1142/同类汇总数据!J$3,0),IF(AND($G1142="正式版",$H1142="中医诊所"),IFERROR(Y1142/同类汇总数据!J$4,0),IF(AND($G1142="正式版",$H1142="口腔诊所"),IFERROR(Y1142/同类汇总数据!J$5,0),IF(AND($G1142="检查版",$H1142="中西医诊所"),IFERROR(Y1142/同类汇总数据!J$6,0),IF(AND($G1142="检查版",$H1142="中医诊所"),IFERROR(Y1142/同类汇总数据!J$7,0),IF(AND($G1142="检查版",$H1142="口腔诊所"),IFERROR(Y1142/同类汇总数据!J$8,0),IF(AND($G1142="互联网版",$H1142="中西医诊所"),IFERROR(Y1142/同类汇总数据!J$9,0),IF(AND($G1142="互联网版",$H1142="中医诊所"),IFERROR(Y1142/同类汇总数据!J$10,0),IF(AND($G1142="互联网版",$H1142="口腔诊所"),IFERROR(Y1142/同类汇总数据!J$11,0))))))))))</f>
        <v>2.04808327265636</v>
      </c>
      <c r="AL1142" s="65" t="str">
        <f ca="1" t="shared" si="336"/>
        <v>-</v>
      </c>
      <c r="AM1142" s="65" t="str">
        <f t="shared" si="346"/>
        <v/>
      </c>
      <c r="AN1142" s="66" t="str">
        <f t="shared" si="347"/>
        <v>高于同行150%</v>
      </c>
      <c r="AO1142" s="63">
        <f t="shared" si="339"/>
        <v>46103.7687691319</v>
      </c>
      <c r="AP1142" s="5" t="str">
        <f t="shared" si="340"/>
        <v/>
      </c>
      <c r="AQ1142" s="60">
        <v>45810.4059562731</v>
      </c>
    </row>
    <row r="1143" customFormat="1" ht="17" spans="1:43">
      <c r="A1143" s="66">
        <f t="shared" si="343"/>
        <v>1140</v>
      </c>
      <c r="B1143" s="67" t="str">
        <f t="shared" si="344"/>
        <v>连续三月交易上升</v>
      </c>
      <c r="C1143" s="1" t="str">
        <f t="shared" si="345"/>
        <v/>
      </c>
      <c r="D1143" s="68" t="str">
        <f t="shared" si="335"/>
        <v>-</v>
      </c>
      <c r="E1143" s="84" t="s">
        <v>3019</v>
      </c>
      <c r="F1143" s="58">
        <v>45813.5826500347</v>
      </c>
      <c r="G1143" s="59" t="s">
        <v>38</v>
      </c>
      <c r="H1143" s="59" t="s">
        <v>66</v>
      </c>
      <c r="I1143" s="59" t="s">
        <v>40</v>
      </c>
      <c r="J1143" s="59" t="s">
        <v>121</v>
      </c>
      <c r="K1143" s="59" t="s">
        <v>3020</v>
      </c>
      <c r="L1143" s="59"/>
      <c r="M1143" s="60">
        <v>46104.3907638889</v>
      </c>
      <c r="N1143" s="60">
        <v>46103.8067587037</v>
      </c>
      <c r="O1143" s="60">
        <v>46103.619040787</v>
      </c>
      <c r="P1143" s="60">
        <v>46101.6616357986</v>
      </c>
      <c r="Q1143" s="60">
        <v>46103.8138177546</v>
      </c>
      <c r="R1143" s="59">
        <v>6450.85</v>
      </c>
      <c r="S1143" s="59">
        <v>22264.64</v>
      </c>
      <c r="T1143" s="59">
        <v>57977.53</v>
      </c>
      <c r="U1143" s="59">
        <v>48754.25</v>
      </c>
      <c r="V1143" s="59">
        <v>57</v>
      </c>
      <c r="W1143" s="59">
        <v>155</v>
      </c>
      <c r="X1143" s="59">
        <v>343</v>
      </c>
      <c r="Y1143" s="59">
        <v>297</v>
      </c>
      <c r="Z1143" s="59">
        <v>333.9332191781</v>
      </c>
      <c r="AA1143" s="59">
        <v>0.7239845633</v>
      </c>
      <c r="AB1143" s="59">
        <v>-0.4335249416</v>
      </c>
      <c r="AC1143" s="59">
        <v>-0.1432385813</v>
      </c>
      <c r="AD1143" s="64">
        <f>IF(AND($G1143="正式版",$H1143="中西医诊所"),IFERROR(R1143/同类汇总数据!C$3,0),IF(AND($G1143="正式版",$H1143="中医诊所"),IFERROR(R1143/同类汇总数据!C$4,0),IF(AND($G1143="正式版",$H1143="口腔诊所"),IFERROR(R1143/同类汇总数据!C$5,0),IF(AND($G1143="检查版",$H1143="中西医诊所"),IFERROR(R1143/同类汇总数据!C$6,0),IF(AND($G1143="检查版",$H1143="中医诊所"),IFERROR(R1143/同类汇总数据!C$7,0),IF(AND($G1143="检查版",$H1143="口腔诊所"),IFERROR(R1143/同类汇总数据!C$8,0),IF(AND($G1143="互联网版",$H1143="中西医诊所"),IFERROR(R1143/同类汇总数据!C$9,0),IF(AND($G1143="互联网版",$H1143="中医诊所"),IFERROR(R1143/同类汇总数据!C$10,0),IF(AND($G1143="互联网版",$H1143="口腔诊所"),IFERROR(R1143/同类汇总数据!C$11,0))))))))))</f>
        <v>0.9285794154721</v>
      </c>
      <c r="AE1143" s="64">
        <f>IF(AND($G1143="正式版",$H1143="中西医诊所"),IFERROR(S1143/同类汇总数据!D$3,0),IF(AND($G1143="正式版",$H1143="中医诊所"),IFERROR(S1143/同类汇总数据!D$4,0),IF(AND($G1143="正式版",$H1143="口腔诊所"),IFERROR(S1143/同类汇总数据!D$5,0),IF(AND($G1143="检查版",$H1143="中西医诊所"),IFERROR(S1143/同类汇总数据!D$6,0),IF(AND($G1143="检查版",$H1143="中医诊所"),IFERROR(S1143/同类汇总数据!D$7,0),IF(AND($G1143="检查版",$H1143="口腔诊所"),IFERROR(S1143/同类汇总数据!D$8,0),IF(AND($G1143="互联网版",$H1143="中西医诊所"),IFERROR(S1143/同类汇总数据!D$9,0),IF(AND($G1143="互联网版",$H1143="中医诊所"),IFERROR(S1143/同类汇总数据!D$10,0),IF(AND($G1143="互联网版",$H1143="口腔诊所"),IFERROR(S1143/同类汇总数据!D$11,0))))))))))</f>
        <v>0.826015589078305</v>
      </c>
      <c r="AF1143" s="64">
        <f>IF(AND($G1143="正式版",$H1143="中西医诊所"),IFERROR(T1143/同类汇总数据!E$3,0),IF(AND($G1143="正式版",$H1143="中医诊所"),IFERROR(T1143/同类汇总数据!E$4,0),IF(AND($G1143="正式版",$H1143="口腔诊所"),IFERROR(T1143/同类汇总数据!E$5,0),IF(AND($G1143="检查版",$H1143="中西医诊所"),IFERROR(T1143/同类汇总数据!E$6,0),IF(AND($G1143="检查版",$H1143="中医诊所"),IFERROR(T1143/同类汇总数据!E$7,0),IF(AND($G1143="检查版",$H1143="口腔诊所"),IFERROR(T1143/同类汇总数据!E$8,0),IF(AND($G1143="互联网版",$H1143="中西医诊所"),IFERROR(T1143/同类汇总数据!E$9,0),IF(AND($G1143="互联网版",$H1143="中医诊所"),IFERROR(T1143/同类汇总数据!E$10,0),IF(AND($G1143="互联网版",$H1143="口腔诊所"),IFERROR(T1143/同类汇总数据!E$11,0))))))))))</f>
        <v>0.744976061662556</v>
      </c>
      <c r="AG1143" s="64">
        <f>IF(AND($G1143="正式版",$H1143="中西医诊所"),IFERROR(U1143/同类汇总数据!F$3,0),IF(AND($G1143="正式版",$H1143="中医诊所"),IFERROR(U1143/同类汇总数据!F$4,0),IF(AND($G1143="正式版",$H1143="口腔诊所"),IFERROR(U1143/同类汇总数据!F$5,0),IF(AND($G1143="检查版",$H1143="中西医诊所"),IFERROR(U1143/同类汇总数据!F$6,0),IF(AND($G1143="检查版",$H1143="中医诊所"),IFERROR(U1143/同类汇总数据!F$7,0),IF(AND($G1143="检查版",$H1143="口腔诊所"),IFERROR(U1143/同类汇总数据!F$8,0),IF(AND($G1143="互联网版",$H1143="中西医诊所"),IFERROR(U1143/同类汇总数据!F$9,0),IF(AND($G1143="互联网版",$H1143="中医诊所"),IFERROR(U1143/同类汇总数据!F$10,0),IF(AND($G1143="互联网版",$H1143="口腔诊所"),IFERROR(U1143/同类汇总数据!F$11,0))))))))))</f>
        <v>0.729995885159882</v>
      </c>
      <c r="AH1143" s="64">
        <f>IF(AND($G1143="正式版",$H1143="中西医诊所"),IFERROR(V1143/同类汇总数据!G$3,0),IF(AND($G1143="正式版",$H1143="中医诊所"),IFERROR(V1143/同类汇总数据!G$4,0),IF(AND($G1143="正式版",$H1143="口腔诊所"),IFERROR(V1143/同类汇总数据!G$5,0),IF(AND($G1143="检查版",$H1143="中西医诊所"),IFERROR(V1143/同类汇总数据!G$6,0),IF(AND($G1143="检查版",$H1143="中医诊所"),IFERROR(V1143/同类汇总数据!G$7,0),IF(AND($G1143="检查版",$H1143="口腔诊所"),IFERROR(V1143/同类汇总数据!G$8,0),IF(AND($G1143="互联网版",$H1143="中西医诊所"),IFERROR(V1143/同类汇总数据!G$9,0),IF(AND($G1143="互联网版",$H1143="中医诊所"),IFERROR(V1143/同类汇总数据!G$10,0),IF(AND($G1143="互联网版",$H1143="口腔诊所"),IFERROR(V1143/同类汇总数据!G$11,0))))))))))</f>
        <v>1.28759145852487</v>
      </c>
      <c r="AI1143" s="64">
        <f>IF(AND($G1143="正式版",$H1143="中西医诊所"),IFERROR(W1143/同类汇总数据!H$3,0),IF(AND($G1143="正式版",$H1143="中医诊所"),IFERROR(W1143/同类汇总数据!H$4,0),IF(AND($G1143="正式版",$H1143="口腔诊所"),IFERROR(W1143/同类汇总数据!H$5,0),IF(AND($G1143="检查版",$H1143="中西医诊所"),IFERROR(W1143/同类汇总数据!H$6,0),IF(AND($G1143="检查版",$H1143="中医诊所"),IFERROR(W1143/同类汇总数据!H$7,0),IF(AND($G1143="检查版",$H1143="口腔诊所"),IFERROR(W1143/同类汇总数据!H$8,0),IF(AND($G1143="互联网版",$H1143="中西医诊所"),IFERROR(W1143/同类汇总数据!H$9,0),IF(AND($G1143="互联网版",$H1143="中医诊所"),IFERROR(W1143/同类汇总数据!H$10,0),IF(AND($G1143="互联网版",$H1143="口腔诊所"),IFERROR(W1143/同类汇总数据!H$11,0))))))))))</f>
        <v>0.880868502245078</v>
      </c>
      <c r="AJ1143" s="64">
        <f>IF(AND($G1143="正式版",$H1143="中西医诊所"),IFERROR(X1143/同类汇总数据!I$3,0),IF(AND($G1143="正式版",$H1143="中医诊所"),IFERROR(X1143/同类汇总数据!I$4,0),IF(AND($G1143="正式版",$H1143="口腔诊所"),IFERROR(X1143/同类汇总数据!I$5,0),IF(AND($G1143="检查版",$H1143="中西医诊所"),IFERROR(X1143/同类汇总数据!I$6,0),IF(AND($G1143="检查版",$H1143="中医诊所"),IFERROR(X1143/同类汇总数据!I$7,0),IF(AND($G1143="检查版",$H1143="口腔诊所"),IFERROR(X1143/同类汇总数据!I$8,0),IF(AND($G1143="互联网版",$H1143="中西医诊所"),IFERROR(X1143/同类汇总数据!I$9,0),IF(AND($G1143="互联网版",$H1143="中医诊所"),IFERROR(X1143/同类汇总数据!I$10,0),IF(AND($G1143="互联网版",$H1143="口腔诊所"),IFERROR(X1143/同类汇总数据!I$11,0))))))))))</f>
        <v>0.664354017404913</v>
      </c>
      <c r="AK1143" s="64">
        <f>IF(AND($G1143="正式版",$H1143="中西医诊所"),IFERROR(Y1143/同类汇总数据!J$3,0),IF(AND($G1143="正式版",$H1143="中医诊所"),IFERROR(Y1143/同类汇总数据!J$4,0),IF(AND($G1143="正式版",$H1143="口腔诊所"),IFERROR(Y1143/同类汇总数据!J$5,0),IF(AND($G1143="检查版",$H1143="中西医诊所"),IFERROR(Y1143/同类汇总数据!J$6,0),IF(AND($G1143="检查版",$H1143="中医诊所"),IFERROR(Y1143/同类汇总数据!J$7,0),IF(AND($G1143="检查版",$H1143="口腔诊所"),IFERROR(Y1143/同类汇总数据!J$8,0),IF(AND($G1143="互联网版",$H1143="中西医诊所"),IFERROR(Y1143/同类汇总数据!J$9,0),IF(AND($G1143="互联网版",$H1143="中医诊所"),IFERROR(Y1143/同类汇总数据!J$10,0),IF(AND($G1143="互联网版",$H1143="口腔诊所"),IFERROR(Y1143/同类汇总数据!J$11,0))))))))))</f>
        <v>0.651657051982486</v>
      </c>
      <c r="AL1143" s="65" t="str">
        <f ca="1" t="shared" si="336"/>
        <v>-</v>
      </c>
      <c r="AM1143" s="65" t="str">
        <f t="shared" si="346"/>
        <v/>
      </c>
      <c r="AN1143" s="66" t="str">
        <f t="shared" si="347"/>
        <v/>
      </c>
      <c r="AO1143" s="63">
        <f t="shared" si="339"/>
        <v>46104.3907638889</v>
      </c>
      <c r="AP1143" s="5" t="str">
        <f t="shared" si="340"/>
        <v/>
      </c>
      <c r="AQ1143" s="60">
        <v>45811.6281844097</v>
      </c>
    </row>
    <row r="1144" customFormat="1" ht="17" spans="1:43">
      <c r="A1144" s="66">
        <f t="shared" ref="A1144:A1150" si="348">ROW()-3</f>
        <v>1141</v>
      </c>
      <c r="B1144" s="67" t="str">
        <f t="shared" si="344"/>
        <v>连续三月交易上升</v>
      </c>
      <c r="C1144" s="1" t="str">
        <f t="shared" si="345"/>
        <v/>
      </c>
      <c r="D1144" s="68" t="str">
        <f t="shared" si="335"/>
        <v>-</v>
      </c>
      <c r="E1144" s="84" t="s">
        <v>3021</v>
      </c>
      <c r="F1144" s="58">
        <v>45815.4767306944</v>
      </c>
      <c r="G1144" s="59" t="s">
        <v>38</v>
      </c>
      <c r="H1144" s="59" t="s">
        <v>39</v>
      </c>
      <c r="I1144" s="59" t="s">
        <v>40</v>
      </c>
      <c r="J1144" s="59" t="s">
        <v>155</v>
      </c>
      <c r="K1144" s="59" t="s">
        <v>3022</v>
      </c>
      <c r="L1144" s="59" t="s">
        <v>190</v>
      </c>
      <c r="M1144" s="60">
        <v>46104.3108912037</v>
      </c>
      <c r="N1144" s="60">
        <v>46104.3444693982</v>
      </c>
      <c r="O1144" s="60">
        <v>46103.849263044</v>
      </c>
      <c r="P1144" s="60"/>
      <c r="Q1144" s="60">
        <v>46103.8525459838</v>
      </c>
      <c r="R1144" s="59">
        <v>3233</v>
      </c>
      <c r="S1144" s="59">
        <v>11090.5</v>
      </c>
      <c r="T1144" s="59">
        <v>32557.42</v>
      </c>
      <c r="U1144" s="59">
        <v>28095.92</v>
      </c>
      <c r="V1144" s="59">
        <v>74</v>
      </c>
      <c r="W1144" s="59">
        <v>255</v>
      </c>
      <c r="X1144" s="59">
        <v>715</v>
      </c>
      <c r="Y1144" s="59">
        <v>648</v>
      </c>
      <c r="Z1144" s="59">
        <v>106.0223396226</v>
      </c>
      <c r="AA1144" s="59">
        <v>0.3605604913</v>
      </c>
      <c r="AB1144" s="59">
        <v>-0.3878247156</v>
      </c>
      <c r="AC1144" s="59">
        <v>-0.0846440454</v>
      </c>
      <c r="AD1144" s="64">
        <f>IF(AND($G1144="正式版",$H1144="中西医诊所"),IFERROR(R1144/同类汇总数据!C$3,0),IF(AND($G1144="正式版",$H1144="中医诊所"),IFERROR(R1144/同类汇总数据!C$4,0),IF(AND($G1144="正式版",$H1144="口腔诊所"),IFERROR(R1144/同类汇总数据!C$5,0),IF(AND($G1144="检查版",$H1144="中西医诊所"),IFERROR(R1144/同类汇总数据!C$6,0),IF(AND($G1144="检查版",$H1144="中医诊所"),IFERROR(R1144/同类汇总数据!C$7,0),IF(AND($G1144="检查版",$H1144="口腔诊所"),IFERROR(R1144/同类汇总数据!C$8,0),IF(AND($G1144="互联网版",$H1144="中西医诊所"),IFERROR(R1144/同类汇总数据!C$9,0),IF(AND($G1144="互联网版",$H1144="中医诊所"),IFERROR(R1144/同类汇总数据!C$10,0),IF(AND($G1144="互联网版",$H1144="口腔诊所"),IFERROR(R1144/同类汇总数据!C$11,0))))))))))</f>
        <v>0.353265691350557</v>
      </c>
      <c r="AE1144" s="64">
        <f>IF(AND($G1144="正式版",$H1144="中西医诊所"),IFERROR(S1144/同类汇总数据!D$3,0),IF(AND($G1144="正式版",$H1144="中医诊所"),IFERROR(S1144/同类汇总数据!D$4,0),IF(AND($G1144="正式版",$H1144="口腔诊所"),IFERROR(S1144/同类汇总数据!D$5,0),IF(AND($G1144="检查版",$H1144="中西医诊所"),IFERROR(S1144/同类汇总数据!D$6,0),IF(AND($G1144="检查版",$H1144="中医诊所"),IFERROR(S1144/同类汇总数据!D$7,0),IF(AND($G1144="检查版",$H1144="口腔诊所"),IFERROR(S1144/同类汇总数据!D$8,0),IF(AND($G1144="互联网版",$H1144="中西医诊所"),IFERROR(S1144/同类汇总数据!D$9,0),IF(AND($G1144="互联网版",$H1144="中医诊所"),IFERROR(S1144/同类汇总数据!D$10,0),IF(AND($G1144="互联网版",$H1144="口腔诊所"),IFERROR(S1144/同类汇总数据!D$11,0))))))))))</f>
        <v>0.303985028848285</v>
      </c>
      <c r="AF1144" s="64">
        <f>IF(AND($G1144="正式版",$H1144="中西医诊所"),IFERROR(T1144/同类汇总数据!E$3,0),IF(AND($G1144="正式版",$H1144="中医诊所"),IFERROR(T1144/同类汇总数据!E$4,0),IF(AND($G1144="正式版",$H1144="口腔诊所"),IFERROR(T1144/同类汇总数据!E$5,0),IF(AND($G1144="检查版",$H1144="中西医诊所"),IFERROR(T1144/同类汇总数据!E$6,0),IF(AND($G1144="检查版",$H1144="中医诊所"),IFERROR(T1144/同类汇总数据!E$7,0),IF(AND($G1144="检查版",$H1144="口腔诊所"),IFERROR(T1144/同类汇总数据!E$8,0),IF(AND($G1144="互联网版",$H1144="中西医诊所"),IFERROR(T1144/同类汇总数据!E$9,0),IF(AND($G1144="互联网版",$H1144="中医诊所"),IFERROR(T1144/同类汇总数据!E$10,0),IF(AND($G1144="互联网版",$H1144="口腔诊所"),IFERROR(T1144/同类汇总数据!E$11,0))))))))))</f>
        <v>0.29837382945293</v>
      </c>
      <c r="AG1144" s="64">
        <f>IF(AND($G1144="正式版",$H1144="中西医诊所"),IFERROR(U1144/同类汇总数据!F$3,0),IF(AND($G1144="正式版",$H1144="中医诊所"),IFERROR(U1144/同类汇总数据!F$4,0),IF(AND($G1144="正式版",$H1144="口腔诊所"),IFERROR(U1144/同类汇总数据!F$5,0),IF(AND($G1144="检查版",$H1144="中西医诊所"),IFERROR(U1144/同类汇总数据!F$6,0),IF(AND($G1144="检查版",$H1144="中医诊所"),IFERROR(U1144/同类汇总数据!F$7,0),IF(AND($G1144="检查版",$H1144="口腔诊所"),IFERROR(U1144/同类汇总数据!F$8,0),IF(AND($G1144="互联网版",$H1144="中西医诊所"),IFERROR(U1144/同类汇总数据!F$9,0),IF(AND($G1144="互联网版",$H1144="中医诊所"),IFERROR(U1144/同类汇总数据!F$10,0),IF(AND($G1144="互联网版",$H1144="口腔诊所"),IFERROR(U1144/同类汇总数据!F$11,0))))))))))</f>
        <v>0.292900214754987</v>
      </c>
      <c r="AH1144" s="64">
        <f>IF(AND($G1144="正式版",$H1144="中西医诊所"),IFERROR(V1144/同类汇总数据!G$3,0),IF(AND($G1144="正式版",$H1144="中医诊所"),IFERROR(V1144/同类汇总数据!G$4,0),IF(AND($G1144="正式版",$H1144="口腔诊所"),IFERROR(V1144/同类汇总数据!G$5,0),IF(AND($G1144="检查版",$H1144="中西医诊所"),IFERROR(V1144/同类汇总数据!G$6,0),IF(AND($G1144="检查版",$H1144="中医诊所"),IFERROR(V1144/同类汇总数据!G$7,0),IF(AND($G1144="检查版",$H1144="口腔诊所"),IFERROR(V1144/同类汇总数据!G$8,0),IF(AND($G1144="互联网版",$H1144="中西医诊所"),IFERROR(V1144/同类汇总数据!G$9,0),IF(AND($G1144="互联网版",$H1144="中医诊所"),IFERROR(V1144/同类汇总数据!G$10,0),IF(AND($G1144="互联网版",$H1144="口腔诊所"),IFERROR(V1144/同类汇总数据!G$11,0))))))))))</f>
        <v>0.780581659917448</v>
      </c>
      <c r="AI1144" s="64">
        <f>IF(AND($G1144="正式版",$H1144="中西医诊所"),IFERROR(W1144/同类汇总数据!H$3,0),IF(AND($G1144="正式版",$H1144="中医诊所"),IFERROR(W1144/同类汇总数据!H$4,0),IF(AND($G1144="正式版",$H1144="口腔诊所"),IFERROR(W1144/同类汇总数据!H$5,0),IF(AND($G1144="检查版",$H1144="中西医诊所"),IFERROR(W1144/同类汇总数据!H$6,0),IF(AND($G1144="检查版",$H1144="中医诊所"),IFERROR(W1144/同类汇总数据!H$7,0),IF(AND($G1144="检查版",$H1144="口腔诊所"),IFERROR(W1144/同类汇总数据!H$8,0),IF(AND($G1144="互联网版",$H1144="中西医诊所"),IFERROR(W1144/同类汇总数据!H$9,0),IF(AND($G1144="互联网版",$H1144="中医诊所"),IFERROR(W1144/同类汇总数据!H$10,0),IF(AND($G1144="互联网版",$H1144="口腔诊所"),IFERROR(W1144/同类汇总数据!H$11,0))))))))))</f>
        <v>0.697425596996311</v>
      </c>
      <c r="AJ1144" s="64">
        <f>IF(AND($G1144="正式版",$H1144="中西医诊所"),IFERROR(X1144/同类汇总数据!I$3,0),IF(AND($G1144="正式版",$H1144="中医诊所"),IFERROR(X1144/同类汇总数据!I$4,0),IF(AND($G1144="正式版",$H1144="口腔诊所"),IFERROR(X1144/同类汇总数据!I$5,0),IF(AND($G1144="检查版",$H1144="中西医诊所"),IFERROR(X1144/同类汇总数据!I$6,0),IF(AND($G1144="检查版",$H1144="中医诊所"),IFERROR(X1144/同类汇总数据!I$7,0),IF(AND($G1144="检查版",$H1144="口腔诊所"),IFERROR(X1144/同类汇总数据!I$8,0),IF(AND($G1144="互联网版",$H1144="中西医诊所"),IFERROR(X1144/同类汇总数据!I$9,0),IF(AND($G1144="互联网版",$H1144="中医诊所"),IFERROR(X1144/同类汇总数据!I$10,0),IF(AND($G1144="互联网版",$H1144="口腔诊所"),IFERROR(X1144/同类汇总数据!I$11,0))))))))))</f>
        <v>0.632234274366154</v>
      </c>
      <c r="AK1144" s="64">
        <f>IF(AND($G1144="正式版",$H1144="中西医诊所"),IFERROR(Y1144/同类汇总数据!J$3,0),IF(AND($G1144="正式版",$H1144="中医诊所"),IFERROR(Y1144/同类汇总数据!J$4,0),IF(AND($G1144="正式版",$H1144="口腔诊所"),IFERROR(Y1144/同类汇总数据!J$5,0),IF(AND($G1144="检查版",$H1144="中西医诊所"),IFERROR(Y1144/同类汇总数据!J$6,0),IF(AND($G1144="检查版",$H1144="中医诊所"),IFERROR(Y1144/同类汇总数据!J$7,0),IF(AND($G1144="检查版",$H1144="口腔诊所"),IFERROR(Y1144/同类汇总数据!J$8,0),IF(AND($G1144="互联网版",$H1144="中西医诊所"),IFERROR(Y1144/同类汇总数据!J$9,0),IF(AND($G1144="互联网版",$H1144="中医诊所"),IFERROR(Y1144/同类汇总数据!J$10,0),IF(AND($G1144="互联网版",$H1144="口腔诊所"),IFERROR(Y1144/同类汇总数据!J$11,0))))))))))</f>
        <v>0.64749340116293</v>
      </c>
      <c r="AL1144" s="65" t="str">
        <f ca="1" t="shared" si="336"/>
        <v>-</v>
      </c>
      <c r="AM1144" s="65" t="str">
        <f t="shared" si="346"/>
        <v>低于同行50%</v>
      </c>
      <c r="AN1144" s="66" t="str">
        <f t="shared" si="347"/>
        <v/>
      </c>
      <c r="AO1144" s="63">
        <f t="shared" si="339"/>
        <v>46104.3444693982</v>
      </c>
      <c r="AP1144" s="5" t="str">
        <f t="shared" si="340"/>
        <v/>
      </c>
      <c r="AQ1144" s="60">
        <v>45812.3975021643</v>
      </c>
    </row>
    <row r="1145" customFormat="1" ht="17" spans="1:43">
      <c r="A1145" s="66">
        <f t="shared" si="348"/>
        <v>1142</v>
      </c>
      <c r="B1145" s="67" t="str">
        <f t="shared" si="344"/>
        <v>无交易</v>
      </c>
      <c r="C1145" s="1" t="str">
        <f t="shared" si="345"/>
        <v/>
      </c>
      <c r="D1145" s="68" t="str">
        <f t="shared" si="335"/>
        <v>流失</v>
      </c>
      <c r="E1145" s="84" t="s">
        <v>3023</v>
      </c>
      <c r="F1145" s="58">
        <v>45817.8582794792</v>
      </c>
      <c r="G1145" s="59" t="s">
        <v>38</v>
      </c>
      <c r="H1145" s="59" t="s">
        <v>63</v>
      </c>
      <c r="I1145" s="59" t="s">
        <v>40</v>
      </c>
      <c r="J1145" s="59" t="s">
        <v>102</v>
      </c>
      <c r="K1145" s="59" t="s">
        <v>3024</v>
      </c>
      <c r="L1145" s="59"/>
      <c r="M1145" s="60">
        <v>45839.4032175926</v>
      </c>
      <c r="N1145" s="60">
        <v>45823.7604985532</v>
      </c>
      <c r="O1145" s="60">
        <v>45823.7599489699</v>
      </c>
      <c r="P1145" s="60">
        <v>45818.6989788542</v>
      </c>
      <c r="Q1145" s="60">
        <v>45823.7605076157</v>
      </c>
      <c r="R1145" s="59"/>
      <c r="S1145" s="59"/>
      <c r="T1145" s="59"/>
      <c r="U1145" s="59"/>
      <c r="V1145" s="59"/>
      <c r="W1145" s="59"/>
      <c r="X1145" s="59"/>
      <c r="Y1145" s="59"/>
      <c r="Z1145" s="59"/>
      <c r="AA1145" s="59"/>
      <c r="AB1145" s="59"/>
      <c r="AC1145" s="59"/>
      <c r="AD1145" s="64">
        <f>IF(AND($G1145="正式版",$H1145="中西医诊所"),IFERROR(R1145/同类汇总数据!C$3,0),IF(AND($G1145="正式版",$H1145="中医诊所"),IFERROR(R1145/同类汇总数据!C$4,0),IF(AND($G1145="正式版",$H1145="口腔诊所"),IFERROR(R1145/同类汇总数据!C$5,0),IF(AND($G1145="检查版",$H1145="中西医诊所"),IFERROR(R1145/同类汇总数据!C$6,0),IF(AND($G1145="检查版",$H1145="中医诊所"),IFERROR(R1145/同类汇总数据!C$7,0),IF(AND($G1145="检查版",$H1145="口腔诊所"),IFERROR(R1145/同类汇总数据!C$8,0),IF(AND($G1145="互联网版",$H1145="中西医诊所"),IFERROR(R1145/同类汇总数据!C$9,0),IF(AND($G1145="互联网版",$H1145="中医诊所"),IFERROR(R1145/同类汇总数据!C$10,0),IF(AND($G1145="互联网版",$H1145="口腔诊所"),IFERROR(R1145/同类汇总数据!C$11,0))))))))))</f>
        <v>0</v>
      </c>
      <c r="AE1145" s="64">
        <f>IF(AND($G1145="正式版",$H1145="中西医诊所"),IFERROR(S1145/同类汇总数据!D$3,0),IF(AND($G1145="正式版",$H1145="中医诊所"),IFERROR(S1145/同类汇总数据!D$4,0),IF(AND($G1145="正式版",$H1145="口腔诊所"),IFERROR(S1145/同类汇总数据!D$5,0),IF(AND($G1145="检查版",$H1145="中西医诊所"),IFERROR(S1145/同类汇总数据!D$6,0),IF(AND($G1145="检查版",$H1145="中医诊所"),IFERROR(S1145/同类汇总数据!D$7,0),IF(AND($G1145="检查版",$H1145="口腔诊所"),IFERROR(S1145/同类汇总数据!D$8,0),IF(AND($G1145="互联网版",$H1145="中西医诊所"),IFERROR(S1145/同类汇总数据!D$9,0),IF(AND($G1145="互联网版",$H1145="中医诊所"),IFERROR(S1145/同类汇总数据!D$10,0),IF(AND($G1145="互联网版",$H1145="口腔诊所"),IFERROR(S1145/同类汇总数据!D$11,0))))))))))</f>
        <v>0</v>
      </c>
      <c r="AF1145" s="64">
        <f>IF(AND($G1145="正式版",$H1145="中西医诊所"),IFERROR(T1145/同类汇总数据!E$3,0),IF(AND($G1145="正式版",$H1145="中医诊所"),IFERROR(T1145/同类汇总数据!E$4,0),IF(AND($G1145="正式版",$H1145="口腔诊所"),IFERROR(T1145/同类汇总数据!E$5,0),IF(AND($G1145="检查版",$H1145="中西医诊所"),IFERROR(T1145/同类汇总数据!E$6,0),IF(AND($G1145="检查版",$H1145="中医诊所"),IFERROR(T1145/同类汇总数据!E$7,0),IF(AND($G1145="检查版",$H1145="口腔诊所"),IFERROR(T1145/同类汇总数据!E$8,0),IF(AND($G1145="互联网版",$H1145="中西医诊所"),IFERROR(T1145/同类汇总数据!E$9,0),IF(AND($G1145="互联网版",$H1145="中医诊所"),IFERROR(T1145/同类汇总数据!E$10,0),IF(AND($G1145="互联网版",$H1145="口腔诊所"),IFERROR(T1145/同类汇总数据!E$11,0))))))))))</f>
        <v>0</v>
      </c>
      <c r="AG1145" s="64">
        <f>IF(AND($G1145="正式版",$H1145="中西医诊所"),IFERROR(U1145/同类汇总数据!F$3,0),IF(AND($G1145="正式版",$H1145="中医诊所"),IFERROR(U1145/同类汇总数据!F$4,0),IF(AND($G1145="正式版",$H1145="口腔诊所"),IFERROR(U1145/同类汇总数据!F$5,0),IF(AND($G1145="检查版",$H1145="中西医诊所"),IFERROR(U1145/同类汇总数据!F$6,0),IF(AND($G1145="检查版",$H1145="中医诊所"),IFERROR(U1145/同类汇总数据!F$7,0),IF(AND($G1145="检查版",$H1145="口腔诊所"),IFERROR(U1145/同类汇总数据!F$8,0),IF(AND($G1145="互联网版",$H1145="中西医诊所"),IFERROR(U1145/同类汇总数据!F$9,0),IF(AND($G1145="互联网版",$H1145="中医诊所"),IFERROR(U1145/同类汇总数据!F$10,0),IF(AND($G1145="互联网版",$H1145="口腔诊所"),IFERROR(U1145/同类汇总数据!F$11,0))))))))))</f>
        <v>0</v>
      </c>
      <c r="AH1145" s="64">
        <f>IF(AND($G1145="正式版",$H1145="中西医诊所"),IFERROR(V1145/同类汇总数据!G$3,0),IF(AND($G1145="正式版",$H1145="中医诊所"),IFERROR(V1145/同类汇总数据!G$4,0),IF(AND($G1145="正式版",$H1145="口腔诊所"),IFERROR(V1145/同类汇总数据!G$5,0),IF(AND($G1145="检查版",$H1145="中西医诊所"),IFERROR(V1145/同类汇总数据!G$6,0),IF(AND($G1145="检查版",$H1145="中医诊所"),IFERROR(V1145/同类汇总数据!G$7,0),IF(AND($G1145="检查版",$H1145="口腔诊所"),IFERROR(V1145/同类汇总数据!G$8,0),IF(AND($G1145="互联网版",$H1145="中西医诊所"),IFERROR(V1145/同类汇总数据!G$9,0),IF(AND($G1145="互联网版",$H1145="中医诊所"),IFERROR(V1145/同类汇总数据!G$10,0),IF(AND($G1145="互联网版",$H1145="口腔诊所"),IFERROR(V1145/同类汇总数据!G$11,0))))))))))</f>
        <v>0</v>
      </c>
      <c r="AI1145" s="64">
        <f>IF(AND($G1145="正式版",$H1145="中西医诊所"),IFERROR(W1145/同类汇总数据!H$3,0),IF(AND($G1145="正式版",$H1145="中医诊所"),IFERROR(W1145/同类汇总数据!H$4,0),IF(AND($G1145="正式版",$H1145="口腔诊所"),IFERROR(W1145/同类汇总数据!H$5,0),IF(AND($G1145="检查版",$H1145="中西医诊所"),IFERROR(W1145/同类汇总数据!H$6,0),IF(AND($G1145="检查版",$H1145="中医诊所"),IFERROR(W1145/同类汇总数据!H$7,0),IF(AND($G1145="检查版",$H1145="口腔诊所"),IFERROR(W1145/同类汇总数据!H$8,0),IF(AND($G1145="互联网版",$H1145="中西医诊所"),IFERROR(W1145/同类汇总数据!H$9,0),IF(AND($G1145="互联网版",$H1145="中医诊所"),IFERROR(W1145/同类汇总数据!H$10,0),IF(AND($G1145="互联网版",$H1145="口腔诊所"),IFERROR(W1145/同类汇总数据!H$11,0))))))))))</f>
        <v>0</v>
      </c>
      <c r="AJ1145" s="64">
        <f>IF(AND($G1145="正式版",$H1145="中西医诊所"),IFERROR(X1145/同类汇总数据!I$3,0),IF(AND($G1145="正式版",$H1145="中医诊所"),IFERROR(X1145/同类汇总数据!I$4,0),IF(AND($G1145="正式版",$H1145="口腔诊所"),IFERROR(X1145/同类汇总数据!I$5,0),IF(AND($G1145="检查版",$H1145="中西医诊所"),IFERROR(X1145/同类汇总数据!I$6,0),IF(AND($G1145="检查版",$H1145="中医诊所"),IFERROR(X1145/同类汇总数据!I$7,0),IF(AND($G1145="检查版",$H1145="口腔诊所"),IFERROR(X1145/同类汇总数据!I$8,0),IF(AND($G1145="互联网版",$H1145="中西医诊所"),IFERROR(X1145/同类汇总数据!I$9,0),IF(AND($G1145="互联网版",$H1145="中医诊所"),IFERROR(X1145/同类汇总数据!I$10,0),IF(AND($G1145="互联网版",$H1145="口腔诊所"),IFERROR(X1145/同类汇总数据!I$11,0))))))))))</f>
        <v>0</v>
      </c>
      <c r="AK1145" s="64">
        <f>IF(AND($G1145="正式版",$H1145="中西医诊所"),IFERROR(Y1145/同类汇总数据!J$3,0),IF(AND($G1145="正式版",$H1145="中医诊所"),IFERROR(Y1145/同类汇总数据!J$4,0),IF(AND($G1145="正式版",$H1145="口腔诊所"),IFERROR(Y1145/同类汇总数据!J$5,0),IF(AND($G1145="检查版",$H1145="中西医诊所"),IFERROR(Y1145/同类汇总数据!J$6,0),IF(AND($G1145="检查版",$H1145="中医诊所"),IFERROR(Y1145/同类汇总数据!J$7,0),IF(AND($G1145="检查版",$H1145="口腔诊所"),IFERROR(Y1145/同类汇总数据!J$8,0),IF(AND($G1145="互联网版",$H1145="中西医诊所"),IFERROR(Y1145/同类汇总数据!J$9,0),IF(AND($G1145="互联网版",$H1145="中医诊所"),IFERROR(Y1145/同类汇总数据!J$10,0),IF(AND($G1145="互联网版",$H1145="口腔诊所"),IFERROR(Y1145/同类汇总数据!J$11,0))))))))))</f>
        <v>0</v>
      </c>
      <c r="AL1145" s="65" t="str">
        <f ca="1" t="shared" si="336"/>
        <v>今年内未操作</v>
      </c>
      <c r="AM1145" s="65" t="str">
        <f t="shared" si="346"/>
        <v>低于同行20%</v>
      </c>
      <c r="AN1145" s="66" t="str">
        <f t="shared" si="347"/>
        <v>低于同行20%</v>
      </c>
      <c r="AO1145" s="63">
        <f t="shared" si="339"/>
        <v>45839.4032175926</v>
      </c>
      <c r="AP1145" s="5" t="str">
        <f t="shared" si="340"/>
        <v/>
      </c>
      <c r="AQ1145" s="60">
        <v>45812.4034075694</v>
      </c>
    </row>
    <row r="1146" customFormat="1" ht="17" spans="1:43">
      <c r="A1146" s="66">
        <f t="shared" si="348"/>
        <v>1143</v>
      </c>
      <c r="B1146" s="67" t="str">
        <f t="shared" si="344"/>
        <v>交易波动较大</v>
      </c>
      <c r="C1146" s="1" t="str">
        <f t="shared" si="345"/>
        <v/>
      </c>
      <c r="D1146" s="68" t="str">
        <f t="shared" si="335"/>
        <v>-</v>
      </c>
      <c r="E1146" s="84" t="s">
        <v>3025</v>
      </c>
      <c r="F1146" s="58">
        <v>45818.5290000694</v>
      </c>
      <c r="G1146" s="59" t="s">
        <v>38</v>
      </c>
      <c r="H1146" s="59" t="s">
        <v>66</v>
      </c>
      <c r="I1146" s="59" t="s">
        <v>40</v>
      </c>
      <c r="J1146" s="59" t="s">
        <v>53</v>
      </c>
      <c r="K1146" s="59" t="s">
        <v>3026</v>
      </c>
      <c r="L1146" s="59" t="s">
        <v>83</v>
      </c>
      <c r="M1146" s="60">
        <v>46104.335</v>
      </c>
      <c r="N1146" s="60">
        <v>46100.4994386574</v>
      </c>
      <c r="O1146" s="60">
        <v>46100.4989875694</v>
      </c>
      <c r="P1146" s="60">
        <v>45908.6690419676</v>
      </c>
      <c r="Q1146" s="60"/>
      <c r="R1146" s="59">
        <v>370</v>
      </c>
      <c r="S1146" s="59">
        <v>830</v>
      </c>
      <c r="T1146" s="59">
        <v>2820</v>
      </c>
      <c r="U1146" s="59">
        <v>2050</v>
      </c>
      <c r="V1146" s="59">
        <v>3</v>
      </c>
      <c r="W1146" s="59">
        <v>13</v>
      </c>
      <c r="X1146" s="59">
        <v>43</v>
      </c>
      <c r="Y1146" s="59">
        <v>36</v>
      </c>
      <c r="Z1146" s="59">
        <v>82</v>
      </c>
      <c r="AA1146" s="59">
        <v>0.0641025641</v>
      </c>
      <c r="AB1146" s="59">
        <v>-0.3553719008</v>
      </c>
      <c r="AC1146" s="59">
        <v>0.1634615385</v>
      </c>
      <c r="AD1146" s="64">
        <f>IF(AND($G1146="正式版",$H1146="中西医诊所"),IFERROR(R1146/同类汇总数据!C$3,0),IF(AND($G1146="正式版",$H1146="中医诊所"),IFERROR(R1146/同类汇总数据!C$4,0),IF(AND($G1146="正式版",$H1146="口腔诊所"),IFERROR(R1146/同类汇总数据!C$5,0),IF(AND($G1146="检查版",$H1146="中西医诊所"),IFERROR(R1146/同类汇总数据!C$6,0),IF(AND($G1146="检查版",$H1146="中医诊所"),IFERROR(R1146/同类汇总数据!C$7,0),IF(AND($G1146="检查版",$H1146="口腔诊所"),IFERROR(R1146/同类汇总数据!C$8,0),IF(AND($G1146="互联网版",$H1146="中西医诊所"),IFERROR(R1146/同类汇总数据!C$9,0),IF(AND($G1146="互联网版",$H1146="中医诊所"),IFERROR(R1146/同类汇总数据!C$10,0),IF(AND($G1146="互联网版",$H1146="口腔诊所"),IFERROR(R1146/同类汇总数据!C$11,0))))))))))</f>
        <v>0.0532603275110531</v>
      </c>
      <c r="AE1146" s="64">
        <f>IF(AND($G1146="正式版",$H1146="中西医诊所"),IFERROR(S1146/同类汇总数据!D$3,0),IF(AND($G1146="正式版",$H1146="中医诊所"),IFERROR(S1146/同类汇总数据!D$4,0),IF(AND($G1146="正式版",$H1146="口腔诊所"),IFERROR(S1146/同类汇总数据!D$5,0),IF(AND($G1146="检查版",$H1146="中西医诊所"),IFERROR(S1146/同类汇总数据!D$6,0),IF(AND($G1146="检查版",$H1146="中医诊所"),IFERROR(S1146/同类汇总数据!D$7,0),IF(AND($G1146="检查版",$H1146="口腔诊所"),IFERROR(S1146/同类汇总数据!D$8,0),IF(AND($G1146="互联网版",$H1146="中西医诊所"),IFERROR(S1146/同类汇总数据!D$9,0),IF(AND($G1146="互联网版",$H1146="中医诊所"),IFERROR(S1146/同类汇总数据!D$10,0),IF(AND($G1146="互联网版",$H1146="口腔诊所"),IFERROR(S1146/同类汇总数据!D$11,0))))))))))</f>
        <v>0.0307929047554774</v>
      </c>
      <c r="AF1146" s="64">
        <f>IF(AND($G1146="正式版",$H1146="中西医诊所"),IFERROR(T1146/同类汇总数据!E$3,0),IF(AND($G1146="正式版",$H1146="中医诊所"),IFERROR(T1146/同类汇总数据!E$4,0),IF(AND($G1146="正式版",$H1146="口腔诊所"),IFERROR(T1146/同类汇总数据!E$5,0),IF(AND($G1146="检查版",$H1146="中西医诊所"),IFERROR(T1146/同类汇总数据!E$6,0),IF(AND($G1146="检查版",$H1146="中医诊所"),IFERROR(T1146/同类汇总数据!E$7,0),IF(AND($G1146="检查版",$H1146="口腔诊所"),IFERROR(T1146/同类汇总数据!E$8,0),IF(AND($G1146="互联网版",$H1146="中西医诊所"),IFERROR(T1146/同类汇总数据!E$9,0),IF(AND($G1146="互联网版",$H1146="中医诊所"),IFERROR(T1146/同类汇总数据!E$10,0),IF(AND($G1146="互联网版",$H1146="口腔诊所"),IFERROR(T1146/同类汇总数据!E$11,0))))))))))</f>
        <v>0.0362352879449747</v>
      </c>
      <c r="AG1146" s="64">
        <f>IF(AND($G1146="正式版",$H1146="中西医诊所"),IFERROR(U1146/同类汇总数据!F$3,0),IF(AND($G1146="正式版",$H1146="中医诊所"),IFERROR(U1146/同类汇总数据!F$4,0),IF(AND($G1146="正式版",$H1146="口腔诊所"),IFERROR(U1146/同类汇总数据!F$5,0),IF(AND($G1146="检查版",$H1146="中西医诊所"),IFERROR(U1146/同类汇总数据!F$6,0),IF(AND($G1146="检查版",$H1146="中医诊所"),IFERROR(U1146/同类汇总数据!F$7,0),IF(AND($G1146="检查版",$H1146="口腔诊所"),IFERROR(U1146/同类汇总数据!F$8,0),IF(AND($G1146="互联网版",$H1146="中西医诊所"),IFERROR(U1146/同类汇总数据!F$9,0),IF(AND($G1146="互联网版",$H1146="中医诊所"),IFERROR(U1146/同类汇总数据!F$10,0),IF(AND($G1146="互联网版",$H1146="口腔诊所"),IFERROR(U1146/同类汇总数据!F$11,0))))))))))</f>
        <v>0.0306945869247862</v>
      </c>
      <c r="AH1146" s="64">
        <f>IF(AND($G1146="正式版",$H1146="中西医诊所"),IFERROR(V1146/同类汇总数据!G$3,0),IF(AND($G1146="正式版",$H1146="中医诊所"),IFERROR(V1146/同类汇总数据!G$4,0),IF(AND($G1146="正式版",$H1146="口腔诊所"),IFERROR(V1146/同类汇总数据!G$5,0),IF(AND($G1146="检查版",$H1146="中西医诊所"),IFERROR(V1146/同类汇总数据!G$6,0),IF(AND($G1146="检查版",$H1146="中医诊所"),IFERROR(V1146/同类汇总数据!G$7,0),IF(AND($G1146="检查版",$H1146="口腔诊所"),IFERROR(V1146/同类汇总数据!G$8,0),IF(AND($G1146="互联网版",$H1146="中西医诊所"),IFERROR(V1146/同类汇总数据!G$9,0),IF(AND($G1146="互联网版",$H1146="中医诊所"),IFERROR(V1146/同类汇总数据!G$10,0),IF(AND($G1146="互联网版",$H1146="口腔诊所"),IFERROR(V1146/同类汇总数据!G$11,0))))))))))</f>
        <v>0.067767971501309</v>
      </c>
      <c r="AI1146" s="64">
        <f>IF(AND($G1146="正式版",$H1146="中西医诊所"),IFERROR(W1146/同类汇总数据!H$3,0),IF(AND($G1146="正式版",$H1146="中医诊所"),IFERROR(W1146/同类汇总数据!H$4,0),IF(AND($G1146="正式版",$H1146="口腔诊所"),IFERROR(W1146/同类汇总数据!H$5,0),IF(AND($G1146="检查版",$H1146="中西医诊所"),IFERROR(W1146/同类汇总数据!H$6,0),IF(AND($G1146="检查版",$H1146="中医诊所"),IFERROR(W1146/同类汇总数据!H$7,0),IF(AND($G1146="检查版",$H1146="口腔诊所"),IFERROR(W1146/同类汇总数据!H$8,0),IF(AND($G1146="互联网版",$H1146="中西医诊所"),IFERROR(W1146/同类汇总数据!H$9,0),IF(AND($G1146="互联网版",$H1146="中医诊所"),IFERROR(W1146/同类汇总数据!H$10,0),IF(AND($G1146="互联网版",$H1146="口腔诊所"),IFERROR(W1146/同类汇总数据!H$11,0))))))))))</f>
        <v>0.073879293736684</v>
      </c>
      <c r="AJ1146" s="64">
        <f>IF(AND($G1146="正式版",$H1146="中西医诊所"),IFERROR(X1146/同类汇总数据!I$3,0),IF(AND($G1146="正式版",$H1146="中医诊所"),IFERROR(X1146/同类汇总数据!I$4,0),IF(AND($G1146="正式版",$H1146="口腔诊所"),IFERROR(X1146/同类汇总数据!I$5,0),IF(AND($G1146="检查版",$H1146="中西医诊所"),IFERROR(X1146/同类汇总数据!I$6,0),IF(AND($G1146="检查版",$H1146="中医诊所"),IFERROR(X1146/同类汇总数据!I$7,0),IF(AND($G1146="检查版",$H1146="口腔诊所"),IFERROR(X1146/同类汇总数据!I$8,0),IF(AND($G1146="互联网版",$H1146="中西医诊所"),IFERROR(X1146/同类汇总数据!I$9,0),IF(AND($G1146="互联网版",$H1146="中医诊所"),IFERROR(X1146/同类汇总数据!I$10,0),IF(AND($G1146="互联网版",$H1146="口腔诊所"),IFERROR(X1146/同类汇总数据!I$11,0))))))))))</f>
        <v>0.083286363697992</v>
      </c>
      <c r="AK1146" s="64">
        <f>IF(AND($G1146="正式版",$H1146="中西医诊所"),IFERROR(Y1146/同类汇总数据!J$3,0),IF(AND($G1146="正式版",$H1146="中医诊所"),IFERROR(Y1146/同类汇总数据!J$4,0),IF(AND($G1146="正式版",$H1146="口腔诊所"),IFERROR(Y1146/同类汇总数据!J$5,0),IF(AND($G1146="检查版",$H1146="中西医诊所"),IFERROR(Y1146/同类汇总数据!J$6,0),IF(AND($G1146="检查版",$H1146="中医诊所"),IFERROR(Y1146/同类汇总数据!J$7,0),IF(AND($G1146="检查版",$H1146="口腔诊所"),IFERROR(Y1146/同类汇总数据!J$8,0),IF(AND($G1146="互联网版",$H1146="中西医诊所"),IFERROR(Y1146/同类汇总数据!J$9,0),IF(AND($G1146="互联网版",$H1146="中医诊所"),IFERROR(Y1146/同类汇总数据!J$10,0),IF(AND($G1146="互联网版",$H1146="口腔诊所"),IFERROR(Y1146/同类汇总数据!J$11,0))))))))))</f>
        <v>0.0789887335736346</v>
      </c>
      <c r="AL1146" s="65" t="str">
        <f ca="1" t="shared" si="336"/>
        <v>-</v>
      </c>
      <c r="AM1146" s="65" t="str">
        <f t="shared" si="346"/>
        <v>低于同行20%</v>
      </c>
      <c r="AN1146" s="66" t="str">
        <f t="shared" si="347"/>
        <v>低于同行20%</v>
      </c>
      <c r="AO1146" s="63">
        <f t="shared" si="339"/>
        <v>46104.335</v>
      </c>
      <c r="AP1146" s="5" t="str">
        <f t="shared" si="340"/>
        <v/>
      </c>
      <c r="AQ1146" s="60">
        <v>45812.4058078241</v>
      </c>
    </row>
    <row r="1147" customFormat="1" ht="17" spans="1:43">
      <c r="A1147" s="66">
        <f t="shared" si="348"/>
        <v>1144</v>
      </c>
      <c r="B1147" s="67" t="str">
        <f t="shared" si="344"/>
        <v>交易波动较大</v>
      </c>
      <c r="C1147" s="1" t="str">
        <f t="shared" si="345"/>
        <v/>
      </c>
      <c r="D1147" s="68" t="str">
        <f t="shared" si="335"/>
        <v>-</v>
      </c>
      <c r="E1147" s="84" t="s">
        <v>3027</v>
      </c>
      <c r="F1147" s="58">
        <v>45818.6332690972</v>
      </c>
      <c r="G1147" s="59" t="s">
        <v>38</v>
      </c>
      <c r="H1147" s="59" t="s">
        <v>66</v>
      </c>
      <c r="I1147" s="59" t="s">
        <v>40</v>
      </c>
      <c r="J1147" s="59" t="s">
        <v>53</v>
      </c>
      <c r="K1147" s="59" t="s">
        <v>3028</v>
      </c>
      <c r="L1147" s="59" t="s">
        <v>83</v>
      </c>
      <c r="M1147" s="60">
        <v>46103.850625</v>
      </c>
      <c r="N1147" s="60">
        <v>46102.7383069792</v>
      </c>
      <c r="O1147" s="60"/>
      <c r="P1147" s="60">
        <v>46062.4748009838</v>
      </c>
      <c r="Q1147" s="60">
        <v>46099.6757104282</v>
      </c>
      <c r="R1147" s="59">
        <v>8162.88</v>
      </c>
      <c r="S1147" s="59">
        <v>22904.36</v>
      </c>
      <c r="T1147" s="59">
        <v>77758.13</v>
      </c>
      <c r="U1147" s="59">
        <v>63433.17</v>
      </c>
      <c r="V1147" s="59">
        <v>43</v>
      </c>
      <c r="W1147" s="59">
        <v>118</v>
      </c>
      <c r="X1147" s="59">
        <v>427</v>
      </c>
      <c r="Y1147" s="59">
        <v>359</v>
      </c>
      <c r="Z1147" s="59">
        <v>453.0940714286</v>
      </c>
      <c r="AA1147" s="59">
        <v>0.1522762683</v>
      </c>
      <c r="AB1147" s="59">
        <v>-0.4316865601</v>
      </c>
      <c r="AC1147" s="59">
        <v>-0.1736462943</v>
      </c>
      <c r="AD1147" s="64">
        <f>IF(AND($G1147="正式版",$H1147="中西医诊所"),IFERROR(R1147/同类汇总数据!C$3,0),IF(AND($G1147="正式版",$H1147="中医诊所"),IFERROR(R1147/同类汇总数据!C$4,0),IF(AND($G1147="正式版",$H1147="口腔诊所"),IFERROR(R1147/同类汇总数据!C$5,0),IF(AND($G1147="检查版",$H1147="中西医诊所"),IFERROR(R1147/同类汇总数据!C$6,0),IF(AND($G1147="检查版",$H1147="中医诊所"),IFERROR(R1147/同类汇总数据!C$7,0),IF(AND($G1147="检查版",$H1147="口腔诊所"),IFERROR(R1147/同类汇总数据!C$8,0),IF(AND($G1147="互联网版",$H1147="中西医诊所"),IFERROR(R1147/同类汇总数据!C$9,0),IF(AND($G1147="互联网版",$H1147="中医诊所"),IFERROR(R1147/同类汇总数据!C$10,0),IF(AND($G1147="互联网版",$H1147="口腔诊所"),IFERROR(R1147/同类汇总数据!C$11,0))))))))))</f>
        <v>1.17502070873899</v>
      </c>
      <c r="AE1147" s="64">
        <f>IF(AND($G1147="正式版",$H1147="中西医诊所"),IFERROR(S1147/同类汇总数据!D$3,0),IF(AND($G1147="正式版",$H1147="中医诊所"),IFERROR(S1147/同类汇总数据!D$4,0),IF(AND($G1147="正式版",$H1147="口腔诊所"),IFERROR(S1147/同类汇总数据!D$5,0),IF(AND($G1147="检查版",$H1147="中西医诊所"),IFERROR(S1147/同类汇总数据!D$6,0),IF(AND($G1147="检查版",$H1147="中医诊所"),IFERROR(S1147/同类汇总数据!D$7,0),IF(AND($G1147="检查版",$H1147="口腔诊所"),IFERROR(S1147/同类汇总数据!D$8,0),IF(AND($G1147="互联网版",$H1147="中西医诊所"),IFERROR(S1147/同类汇总数据!D$9,0),IF(AND($G1147="互联网版",$H1147="中医诊所"),IFERROR(S1147/同类汇总数据!D$10,0),IF(AND($G1147="互联网版",$H1147="口腔诊所"),IFERROR(S1147/同类汇总数据!D$11,0))))))))))</f>
        <v>0.849749127668876</v>
      </c>
      <c r="AF1147" s="64">
        <f>IF(AND($G1147="正式版",$H1147="中西医诊所"),IFERROR(T1147/同类汇总数据!E$3,0),IF(AND($G1147="正式版",$H1147="中医诊所"),IFERROR(T1147/同类汇总数据!E$4,0),IF(AND($G1147="正式版",$H1147="口腔诊所"),IFERROR(T1147/同类汇总数据!E$5,0),IF(AND($G1147="检查版",$H1147="中西医诊所"),IFERROR(T1147/同类汇总数据!E$6,0),IF(AND($G1147="检查版",$H1147="中医诊所"),IFERROR(T1147/同类汇总数据!E$7,0),IF(AND($G1147="检查版",$H1147="口腔诊所"),IFERROR(T1147/同类汇总数据!E$8,0),IF(AND($G1147="互联网版",$H1147="中西医诊所"),IFERROR(T1147/同类汇总数据!E$9,0),IF(AND($G1147="互联网版",$H1147="中医诊所"),IFERROR(T1147/同类汇总数据!E$10,0),IF(AND($G1147="互联网版",$H1147="口腔诊所"),IFERROR(T1147/同类汇总数据!E$11,0))))))))))</f>
        <v>0.999144762628643</v>
      </c>
      <c r="AG1147" s="64">
        <f>IF(AND($G1147="正式版",$H1147="中西医诊所"),IFERROR(U1147/同类汇总数据!F$3,0),IF(AND($G1147="正式版",$H1147="中医诊所"),IFERROR(U1147/同类汇总数据!F$4,0),IF(AND($G1147="正式版",$H1147="口腔诊所"),IFERROR(U1147/同类汇总数据!F$5,0),IF(AND($G1147="检查版",$H1147="中西医诊所"),IFERROR(U1147/同类汇总数据!F$6,0),IF(AND($G1147="检查版",$H1147="中医诊所"),IFERROR(U1147/同类汇总数据!F$7,0),IF(AND($G1147="检查版",$H1147="口腔诊所"),IFERROR(U1147/同类汇总数据!F$8,0),IF(AND($G1147="互联网版",$H1147="中西医诊所"),IFERROR(U1147/同类汇总数据!F$9,0),IF(AND($G1147="互联网版",$H1147="中医诊所"),IFERROR(U1147/同类汇总数据!F$10,0),IF(AND($G1147="互联网版",$H1147="口腔诊所"),IFERROR(U1147/同类汇总数据!F$11,0))))))))))</f>
        <v>0.949782902673045</v>
      </c>
      <c r="AH1147" s="64">
        <f>IF(AND($G1147="正式版",$H1147="中西医诊所"),IFERROR(V1147/同类汇总数据!G$3,0),IF(AND($G1147="正式版",$H1147="中医诊所"),IFERROR(V1147/同类汇总数据!G$4,0),IF(AND($G1147="正式版",$H1147="口腔诊所"),IFERROR(V1147/同类汇总数据!G$5,0),IF(AND($G1147="检查版",$H1147="中西医诊所"),IFERROR(V1147/同类汇总数据!G$6,0),IF(AND($G1147="检查版",$H1147="中医诊所"),IFERROR(V1147/同类汇总数据!G$7,0),IF(AND($G1147="检查版",$H1147="口腔诊所"),IFERROR(V1147/同类汇总数据!G$8,0),IF(AND($G1147="互联网版",$H1147="中西医诊所"),IFERROR(V1147/同类汇总数据!G$9,0),IF(AND($G1147="互联网版",$H1147="中医诊所"),IFERROR(V1147/同类汇总数据!G$10,0),IF(AND($G1147="互联网版",$H1147="口腔诊所"),IFERROR(V1147/同类汇总数据!G$11,0))))))))))</f>
        <v>0.971340924852096</v>
      </c>
      <c r="AI1147" s="64">
        <f>IF(AND($G1147="正式版",$H1147="中西医诊所"),IFERROR(W1147/同类汇总数据!H$3,0),IF(AND($G1147="正式版",$H1147="中医诊所"),IFERROR(W1147/同类汇总数据!H$4,0),IF(AND($G1147="正式版",$H1147="口腔诊所"),IFERROR(W1147/同类汇总数据!H$5,0),IF(AND($G1147="检查版",$H1147="中西医诊所"),IFERROR(W1147/同类汇总数据!H$6,0),IF(AND($G1147="检查版",$H1147="中医诊所"),IFERROR(W1147/同类汇总数据!H$7,0),IF(AND($G1147="检查版",$H1147="口腔诊所"),IFERROR(W1147/同类汇总数据!H$8,0),IF(AND($G1147="互联网版",$H1147="中西医诊所"),IFERROR(W1147/同类汇总数据!H$9,0),IF(AND($G1147="互联网版",$H1147="中医诊所"),IFERROR(W1147/同类汇总数据!H$10,0),IF(AND($G1147="互联网版",$H1147="口腔诊所"),IFERROR(W1147/同类汇总数据!H$11,0))))))))))</f>
        <v>0.670596666225285</v>
      </c>
      <c r="AJ1147" s="64">
        <f>IF(AND($G1147="正式版",$H1147="中西医诊所"),IFERROR(X1147/同类汇总数据!I$3,0),IF(AND($G1147="正式版",$H1147="中医诊所"),IFERROR(X1147/同类汇总数据!I$4,0),IF(AND($G1147="正式版",$H1147="口腔诊所"),IFERROR(X1147/同类汇总数据!I$5,0),IF(AND($G1147="检查版",$H1147="中西医诊所"),IFERROR(X1147/同类汇总数据!I$6,0),IF(AND($G1147="检查版",$H1147="中医诊所"),IFERROR(X1147/同类汇总数据!I$7,0),IF(AND($G1147="检查版",$H1147="口腔诊所"),IFERROR(X1147/同类汇总数据!I$8,0),IF(AND($G1147="互联网版",$H1147="中西医诊所"),IFERROR(X1147/同类汇总数据!I$9,0),IF(AND($G1147="互联网版",$H1147="中医诊所"),IFERROR(X1147/同类汇总数据!I$10,0),IF(AND($G1147="互联网版",$H1147="口腔诊所"),IFERROR(X1147/同类汇总数据!I$11,0))))))))))</f>
        <v>0.827052960442851</v>
      </c>
      <c r="AK1147" s="64">
        <f>IF(AND($G1147="正式版",$H1147="中西医诊所"),IFERROR(Y1147/同类汇总数据!J$3,0),IF(AND($G1147="正式版",$H1147="中医诊所"),IFERROR(Y1147/同类汇总数据!J$4,0),IF(AND($G1147="正式版",$H1147="口腔诊所"),IFERROR(Y1147/同类汇总数据!J$5,0),IF(AND($G1147="检查版",$H1147="中西医诊所"),IFERROR(Y1147/同类汇总数据!J$6,0),IF(AND($G1147="检查版",$H1147="中医诊所"),IFERROR(Y1147/同类汇总数据!J$7,0),IF(AND($G1147="检查版",$H1147="口腔诊所"),IFERROR(Y1147/同类汇总数据!J$8,0),IF(AND($G1147="互联网版",$H1147="中西医诊所"),IFERROR(Y1147/同类汇总数据!J$9,0),IF(AND($G1147="互联网版",$H1147="中医诊所"),IFERROR(Y1147/同类汇总数据!J$10,0),IF(AND($G1147="互联网版",$H1147="口腔诊所"),IFERROR(Y1147/同类汇总数据!J$11,0))))))))))</f>
        <v>0.78769320424819</v>
      </c>
      <c r="AL1147" s="65" t="str">
        <f ca="1" t="shared" si="336"/>
        <v>-</v>
      </c>
      <c r="AM1147" s="65" t="str">
        <f t="shared" si="346"/>
        <v/>
      </c>
      <c r="AN1147" s="66" t="str">
        <f t="shared" si="347"/>
        <v/>
      </c>
      <c r="AO1147" s="63">
        <f t="shared" si="339"/>
        <v>46103.850625</v>
      </c>
      <c r="AP1147" s="5" t="str">
        <f t="shared" si="340"/>
        <v/>
      </c>
      <c r="AQ1147" s="60">
        <v>45813.4526110532</v>
      </c>
    </row>
    <row r="1148" customFormat="1" ht="17" spans="1:43">
      <c r="A1148" s="66">
        <f t="shared" si="348"/>
        <v>1145</v>
      </c>
      <c r="B1148" s="67" t="str">
        <f t="shared" si="344"/>
        <v>连续三月交易上升</v>
      </c>
      <c r="C1148" s="1" t="str">
        <f t="shared" si="345"/>
        <v/>
      </c>
      <c r="D1148" s="68" t="str">
        <f t="shared" si="335"/>
        <v>-</v>
      </c>
      <c r="E1148" s="84" t="s">
        <v>3029</v>
      </c>
      <c r="F1148" s="58">
        <v>45819.7883979398</v>
      </c>
      <c r="G1148" s="59" t="s">
        <v>38</v>
      </c>
      <c r="H1148" s="59" t="s">
        <v>39</v>
      </c>
      <c r="I1148" s="59" t="s">
        <v>40</v>
      </c>
      <c r="J1148" s="59" t="s">
        <v>53</v>
      </c>
      <c r="K1148" s="59" t="s">
        <v>3030</v>
      </c>
      <c r="L1148" s="59"/>
      <c r="M1148" s="60">
        <v>46102.5999768519</v>
      </c>
      <c r="N1148" s="60">
        <v>46102.6791633333</v>
      </c>
      <c r="O1148" s="60">
        <v>46102.678649456</v>
      </c>
      <c r="P1148" s="60">
        <v>45901.6225757292</v>
      </c>
      <c r="Q1148" s="60"/>
      <c r="R1148" s="59">
        <v>990</v>
      </c>
      <c r="S1148" s="59">
        <v>3375</v>
      </c>
      <c r="T1148" s="59">
        <v>13851</v>
      </c>
      <c r="U1148" s="59">
        <v>10125</v>
      </c>
      <c r="V1148" s="59">
        <v>6</v>
      </c>
      <c r="W1148" s="59">
        <v>14</v>
      </c>
      <c r="X1148" s="59">
        <v>59</v>
      </c>
      <c r="Y1148" s="59">
        <v>44</v>
      </c>
      <c r="Z1148" s="59">
        <v>358.3928571429</v>
      </c>
      <c r="AA1148" s="59">
        <v>0.5</v>
      </c>
      <c r="AB1148" s="59">
        <v>-0.7264770241</v>
      </c>
      <c r="AC1148" s="59">
        <v>-0.4271587744</v>
      </c>
      <c r="AD1148" s="64">
        <f>IF(AND($G1148="正式版",$H1148="中西医诊所"),IFERROR(R1148/同类汇总数据!C$3,0),IF(AND($G1148="正式版",$H1148="中医诊所"),IFERROR(R1148/同类汇总数据!C$4,0),IF(AND($G1148="正式版",$H1148="口腔诊所"),IFERROR(R1148/同类汇总数据!C$5,0),IF(AND($G1148="检查版",$H1148="中西医诊所"),IFERROR(R1148/同类汇总数据!C$6,0),IF(AND($G1148="检查版",$H1148="中医诊所"),IFERROR(R1148/同类汇总数据!C$7,0),IF(AND($G1148="检查版",$H1148="口腔诊所"),IFERROR(R1148/同类汇总数据!C$8,0),IF(AND($G1148="互联网版",$H1148="中西医诊所"),IFERROR(R1148/同类汇总数据!C$9,0),IF(AND($G1148="互联网版",$H1148="中医诊所"),IFERROR(R1148/同类汇总数据!C$10,0),IF(AND($G1148="互联网版",$H1148="口腔诊所"),IFERROR(R1148/同类汇总数据!C$11,0))))))))))</f>
        <v>0.108176008177251</v>
      </c>
      <c r="AE1148" s="64">
        <f>IF(AND($G1148="正式版",$H1148="中西医诊所"),IFERROR(S1148/同类汇总数据!D$3,0),IF(AND($G1148="正式版",$H1148="中医诊所"),IFERROR(S1148/同类汇总数据!D$4,0),IF(AND($G1148="正式版",$H1148="口腔诊所"),IFERROR(S1148/同类汇总数据!D$5,0),IF(AND($G1148="检查版",$H1148="中西医诊所"),IFERROR(S1148/同类汇总数据!D$6,0),IF(AND($G1148="检查版",$H1148="中医诊所"),IFERROR(S1148/同类汇总数据!D$7,0),IF(AND($G1148="检查版",$H1148="口腔诊所"),IFERROR(S1148/同类汇总数据!D$8,0),IF(AND($G1148="互联网版",$H1148="中西医诊所"),IFERROR(S1148/同类汇总数据!D$9,0),IF(AND($G1148="互联网版",$H1148="中医诊所"),IFERROR(S1148/同类汇总数据!D$10,0),IF(AND($G1148="互联网版",$H1148="口腔诊所"),IFERROR(S1148/同类汇总数据!D$11,0))))))))))</f>
        <v>0.09250705309616</v>
      </c>
      <c r="AF1148" s="64">
        <f>IF(AND($G1148="正式版",$H1148="中西医诊所"),IFERROR(T1148/同类汇总数据!E$3,0),IF(AND($G1148="正式版",$H1148="中医诊所"),IFERROR(T1148/同类汇总数据!E$4,0),IF(AND($G1148="正式版",$H1148="口腔诊所"),IFERROR(T1148/同类汇总数据!E$5,0),IF(AND($G1148="检查版",$H1148="中西医诊所"),IFERROR(T1148/同类汇总数据!E$6,0),IF(AND($G1148="检查版",$H1148="中医诊所"),IFERROR(T1148/同类汇总数据!E$7,0),IF(AND($G1148="检查版",$H1148="口腔诊所"),IFERROR(T1148/同类汇总数据!E$8,0),IF(AND($G1148="互联网版",$H1148="中西医诊所"),IFERROR(T1148/同类汇总数据!E$9,0),IF(AND($G1148="互联网版",$H1148="中医诊所"),IFERROR(T1148/同类汇总数据!E$10,0),IF(AND($G1148="互联网版",$H1148="口腔诊所"),IFERROR(T1148/同类汇总数据!E$11,0))))))))))</f>
        <v>0.126938065477932</v>
      </c>
      <c r="AG1148" s="64">
        <f>IF(AND($G1148="正式版",$H1148="中西医诊所"),IFERROR(U1148/同类汇总数据!F$3,0),IF(AND($G1148="正式版",$H1148="中医诊所"),IFERROR(U1148/同类汇总数据!F$4,0),IF(AND($G1148="正式版",$H1148="口腔诊所"),IFERROR(U1148/同类汇总数据!F$5,0),IF(AND($G1148="检查版",$H1148="中西医诊所"),IFERROR(U1148/同类汇总数据!F$6,0),IF(AND($G1148="检查版",$H1148="中医诊所"),IFERROR(U1148/同类汇总数据!F$7,0),IF(AND($G1148="检查版",$H1148="口腔诊所"),IFERROR(U1148/同类汇总数据!F$8,0),IF(AND($G1148="互联网版",$H1148="中西医诊所"),IFERROR(U1148/同类汇总数据!F$9,0),IF(AND($G1148="互联网版",$H1148="中医诊所"),IFERROR(U1148/同类汇总数据!F$10,0),IF(AND($G1148="互联网版",$H1148="口腔诊所"),IFERROR(U1148/同类汇总数据!F$11,0))))))))))</f>
        <v>0.105553214644484</v>
      </c>
      <c r="AH1148" s="64">
        <f>IF(AND($G1148="正式版",$H1148="中西医诊所"),IFERROR(V1148/同类汇总数据!G$3,0),IF(AND($G1148="正式版",$H1148="中医诊所"),IFERROR(V1148/同类汇总数据!G$4,0),IF(AND($G1148="正式版",$H1148="口腔诊所"),IFERROR(V1148/同类汇总数据!G$5,0),IF(AND($G1148="检查版",$H1148="中西医诊所"),IFERROR(V1148/同类汇总数据!G$6,0),IF(AND($G1148="检查版",$H1148="中医诊所"),IFERROR(V1148/同类汇总数据!G$7,0),IF(AND($G1148="检查版",$H1148="口腔诊所"),IFERROR(V1148/同类汇总数据!G$8,0),IF(AND($G1148="互联网版",$H1148="中西医诊所"),IFERROR(V1148/同类汇总数据!G$9,0),IF(AND($G1148="互联网版",$H1148="中医诊所"),IFERROR(V1148/同类汇总数据!G$10,0),IF(AND($G1148="互联网版",$H1148="口腔诊所"),IFERROR(V1148/同类汇总数据!G$11,0))))))))))</f>
        <v>0.0632904048581715</v>
      </c>
      <c r="AI1148" s="64">
        <f>IF(AND($G1148="正式版",$H1148="中西医诊所"),IFERROR(W1148/同类汇总数据!H$3,0),IF(AND($G1148="正式版",$H1148="中医诊所"),IFERROR(W1148/同类汇总数据!H$4,0),IF(AND($G1148="正式版",$H1148="口腔诊所"),IFERROR(W1148/同类汇总数据!H$5,0),IF(AND($G1148="检查版",$H1148="中西医诊所"),IFERROR(W1148/同类汇总数据!H$6,0),IF(AND($G1148="检查版",$H1148="中医诊所"),IFERROR(W1148/同类汇总数据!H$7,0),IF(AND($G1148="检查版",$H1148="口腔诊所"),IFERROR(W1148/同类汇总数据!H$8,0),IF(AND($G1148="互联网版",$H1148="中西医诊所"),IFERROR(W1148/同类汇总数据!H$9,0),IF(AND($G1148="互联网版",$H1148="中医诊所"),IFERROR(W1148/同类汇总数据!H$10,0),IF(AND($G1148="互联网版",$H1148="口腔诊所"),IFERROR(W1148/同类汇总数据!H$11,0))))))))))</f>
        <v>0.0382900327762681</v>
      </c>
      <c r="AJ1148" s="64">
        <f>IF(AND($G1148="正式版",$H1148="中西医诊所"),IFERROR(X1148/同类汇总数据!I$3,0),IF(AND($G1148="正式版",$H1148="中医诊所"),IFERROR(X1148/同类汇总数据!I$4,0),IF(AND($G1148="正式版",$H1148="口腔诊所"),IFERROR(X1148/同类汇总数据!I$5,0),IF(AND($G1148="检查版",$H1148="中西医诊所"),IFERROR(X1148/同类汇总数据!I$6,0),IF(AND($G1148="检查版",$H1148="中医诊所"),IFERROR(X1148/同类汇总数据!I$7,0),IF(AND($G1148="检查版",$H1148="口腔诊所"),IFERROR(X1148/同类汇总数据!I$8,0),IF(AND($G1148="互联网版",$H1148="中西医诊所"),IFERROR(X1148/同类汇总数据!I$9,0),IF(AND($G1148="互联网版",$H1148="中医诊所"),IFERROR(X1148/同类汇总数据!I$10,0),IF(AND($G1148="互联网版",$H1148="口腔诊所"),IFERROR(X1148/同类汇总数据!I$11,0))))))))))</f>
        <v>0.0521703806819624</v>
      </c>
      <c r="AK1148" s="64">
        <f>IF(AND($G1148="正式版",$H1148="中西医诊所"),IFERROR(Y1148/同类汇总数据!J$3,0),IF(AND($G1148="正式版",$H1148="中医诊所"),IFERROR(Y1148/同类汇总数据!J$4,0),IF(AND($G1148="正式版",$H1148="口腔诊所"),IFERROR(Y1148/同类汇总数据!J$5,0),IF(AND($G1148="检查版",$H1148="中西医诊所"),IFERROR(Y1148/同类汇总数据!J$6,0),IF(AND($G1148="检查版",$H1148="中医诊所"),IFERROR(Y1148/同类汇总数据!J$7,0),IF(AND($G1148="检查版",$H1148="口腔诊所"),IFERROR(Y1148/同类汇总数据!J$8,0),IF(AND($G1148="互联网版",$H1148="中西医诊所"),IFERROR(Y1148/同类汇总数据!J$9,0),IF(AND($G1148="互联网版",$H1148="中医诊所"),IFERROR(Y1148/同类汇总数据!J$10,0),IF(AND($G1148="互联网版",$H1148="口腔诊所"),IFERROR(Y1148/同类汇总数据!J$11,0))))))))))</f>
        <v>0.0439656013135323</v>
      </c>
      <c r="AL1148" s="65" t="str">
        <f ca="1" t="shared" si="336"/>
        <v>-</v>
      </c>
      <c r="AM1148" s="65" t="str">
        <f t="shared" si="346"/>
        <v>低于同行20%</v>
      </c>
      <c r="AN1148" s="66" t="str">
        <f t="shared" si="347"/>
        <v>低于同行20%</v>
      </c>
      <c r="AO1148" s="63">
        <f t="shared" si="339"/>
        <v>46102.6791633333</v>
      </c>
      <c r="AP1148" s="5" t="str">
        <f t="shared" si="340"/>
        <v/>
      </c>
      <c r="AQ1148" s="60">
        <v>45813.4899553472</v>
      </c>
    </row>
    <row r="1149" customFormat="1" ht="17" spans="1:43">
      <c r="A1149" s="66">
        <f t="shared" si="348"/>
        <v>1146</v>
      </c>
      <c r="B1149" s="67" t="str">
        <f t="shared" si="344"/>
        <v>无交易</v>
      </c>
      <c r="C1149" s="1" t="str">
        <f t="shared" si="345"/>
        <v/>
      </c>
      <c r="D1149" s="68" t="str">
        <f t="shared" si="335"/>
        <v>即将流失</v>
      </c>
      <c r="E1149" s="84" t="s">
        <v>3031</v>
      </c>
      <c r="F1149" s="58">
        <v>45820.8056440972</v>
      </c>
      <c r="G1149" s="59" t="s">
        <v>38</v>
      </c>
      <c r="H1149" s="59" t="s">
        <v>63</v>
      </c>
      <c r="I1149" s="59" t="s">
        <v>40</v>
      </c>
      <c r="J1149" s="59" t="s">
        <v>75</v>
      </c>
      <c r="K1149" s="59" t="s">
        <v>3032</v>
      </c>
      <c r="L1149" s="59" t="s">
        <v>3033</v>
      </c>
      <c r="M1149" s="60">
        <v>46099.3840856481</v>
      </c>
      <c r="N1149" s="60">
        <v>46082.5634768403</v>
      </c>
      <c r="O1149" s="60">
        <v>46082.5624859722</v>
      </c>
      <c r="P1149" s="60">
        <v>45994.5148179977</v>
      </c>
      <c r="Q1149" s="60">
        <v>46082.5635008681</v>
      </c>
      <c r="R1149" s="59"/>
      <c r="S1149" s="59">
        <v>940</v>
      </c>
      <c r="T1149" s="59">
        <v>3218</v>
      </c>
      <c r="U1149" s="59">
        <v>3218</v>
      </c>
      <c r="V1149" s="59"/>
      <c r="W1149" s="59">
        <v>3</v>
      </c>
      <c r="X1149" s="59">
        <v>13</v>
      </c>
      <c r="Y1149" s="59">
        <v>13</v>
      </c>
      <c r="Z1149" s="59">
        <v>247.5384615385</v>
      </c>
      <c r="AA1149" s="59">
        <v>0.2824010914</v>
      </c>
      <c r="AB1149" s="59">
        <v>-0.525566343</v>
      </c>
      <c r="AC1149" s="59">
        <v>-0.5418828762</v>
      </c>
      <c r="AD1149" s="64">
        <f>IF(AND($G1149="正式版",$H1149="中西医诊所"),IFERROR(R1149/同类汇总数据!C$3,0),IF(AND($G1149="正式版",$H1149="中医诊所"),IFERROR(R1149/同类汇总数据!C$4,0),IF(AND($G1149="正式版",$H1149="口腔诊所"),IFERROR(R1149/同类汇总数据!C$5,0),IF(AND($G1149="检查版",$H1149="中西医诊所"),IFERROR(R1149/同类汇总数据!C$6,0),IF(AND($G1149="检查版",$H1149="中医诊所"),IFERROR(R1149/同类汇总数据!C$7,0),IF(AND($G1149="检查版",$H1149="口腔诊所"),IFERROR(R1149/同类汇总数据!C$8,0),IF(AND($G1149="互联网版",$H1149="中西医诊所"),IFERROR(R1149/同类汇总数据!C$9,0),IF(AND($G1149="互联网版",$H1149="中医诊所"),IFERROR(R1149/同类汇总数据!C$10,0),IF(AND($G1149="互联网版",$H1149="口腔诊所"),IFERROR(R1149/同类汇总数据!C$11,0))))))))))</f>
        <v>0</v>
      </c>
      <c r="AE1149" s="64">
        <f>IF(AND($G1149="正式版",$H1149="中西医诊所"),IFERROR(S1149/同类汇总数据!D$3,0),IF(AND($G1149="正式版",$H1149="中医诊所"),IFERROR(S1149/同类汇总数据!D$4,0),IF(AND($G1149="正式版",$H1149="口腔诊所"),IFERROR(S1149/同类汇总数据!D$5,0),IF(AND($G1149="检查版",$H1149="中西医诊所"),IFERROR(S1149/同类汇总数据!D$6,0),IF(AND($G1149="检查版",$H1149="中医诊所"),IFERROR(S1149/同类汇总数据!D$7,0),IF(AND($G1149="检查版",$H1149="口腔诊所"),IFERROR(S1149/同类汇总数据!D$8,0),IF(AND($G1149="互联网版",$H1149="中西医诊所"),IFERROR(S1149/同类汇总数据!D$9,0),IF(AND($G1149="互联网版",$H1149="中医诊所"),IFERROR(S1149/同类汇总数据!D$10,0),IF(AND($G1149="互联网版",$H1149="口腔诊所"),IFERROR(S1149/同类汇总数据!D$11,0))))))))))</f>
        <v>0.0216436154606395</v>
      </c>
      <c r="AF1149" s="64">
        <f>IF(AND($G1149="正式版",$H1149="中西医诊所"),IFERROR(T1149/同类汇总数据!E$3,0),IF(AND($G1149="正式版",$H1149="中医诊所"),IFERROR(T1149/同类汇总数据!E$4,0),IF(AND($G1149="正式版",$H1149="口腔诊所"),IFERROR(T1149/同类汇总数据!E$5,0),IF(AND($G1149="检查版",$H1149="中西医诊所"),IFERROR(T1149/同类汇总数据!E$6,0),IF(AND($G1149="检查版",$H1149="中医诊所"),IFERROR(T1149/同类汇总数据!E$7,0),IF(AND($G1149="检查版",$H1149="口腔诊所"),IFERROR(T1149/同类汇总数据!E$8,0),IF(AND($G1149="互联网版",$H1149="中西医诊所"),IFERROR(T1149/同类汇总数据!E$9,0),IF(AND($G1149="互联网版",$H1149="中医诊所"),IFERROR(T1149/同类汇总数据!E$10,0),IF(AND($G1149="互联网版",$H1149="口腔诊所"),IFERROR(T1149/同类汇总数据!E$11,0))))))))))</f>
        <v>0.0290257797622333</v>
      </c>
      <c r="AG1149" s="64">
        <f>IF(AND($G1149="正式版",$H1149="中西医诊所"),IFERROR(U1149/同类汇总数据!F$3,0),IF(AND($G1149="正式版",$H1149="中医诊所"),IFERROR(U1149/同类汇总数据!F$4,0),IF(AND($G1149="正式版",$H1149="口腔诊所"),IFERROR(U1149/同类汇总数据!F$5,0),IF(AND($G1149="检查版",$H1149="中西医诊所"),IFERROR(U1149/同类汇总数据!F$6,0),IF(AND($G1149="检查版",$H1149="中医诊所"),IFERROR(U1149/同类汇总数据!F$7,0),IF(AND($G1149="检查版",$H1149="口腔诊所"),IFERROR(U1149/同类汇总数据!F$8,0),IF(AND($G1149="互联网版",$H1149="中西医诊所"),IFERROR(U1149/同类汇总数据!F$9,0),IF(AND($G1149="互联网版",$H1149="中医诊所"),IFERROR(U1149/同类汇总数据!F$10,0),IF(AND($G1149="互联网版",$H1149="口腔诊所"),IFERROR(U1149/同类汇总数据!F$11,0))))))))))</f>
        <v>0.0322128583050747</v>
      </c>
      <c r="AH1149" s="64">
        <f>IF(AND($G1149="正式版",$H1149="中西医诊所"),IFERROR(V1149/同类汇总数据!G$3,0),IF(AND($G1149="正式版",$H1149="中医诊所"),IFERROR(V1149/同类汇总数据!G$4,0),IF(AND($G1149="正式版",$H1149="口腔诊所"),IFERROR(V1149/同类汇总数据!G$5,0),IF(AND($G1149="检查版",$H1149="中西医诊所"),IFERROR(V1149/同类汇总数据!G$6,0),IF(AND($G1149="检查版",$H1149="中医诊所"),IFERROR(V1149/同类汇总数据!G$7,0),IF(AND($G1149="检查版",$H1149="口腔诊所"),IFERROR(V1149/同类汇总数据!G$8,0),IF(AND($G1149="互联网版",$H1149="中西医诊所"),IFERROR(V1149/同类汇总数据!G$9,0),IF(AND($G1149="互联网版",$H1149="中医诊所"),IFERROR(V1149/同类汇总数据!G$10,0),IF(AND($G1149="互联网版",$H1149="口腔诊所"),IFERROR(V1149/同类汇总数据!G$11,0))))))))))</f>
        <v>0</v>
      </c>
      <c r="AI1149" s="64">
        <f>IF(AND($G1149="正式版",$H1149="中西医诊所"),IFERROR(W1149/同类汇总数据!H$3,0),IF(AND($G1149="正式版",$H1149="中医诊所"),IFERROR(W1149/同类汇总数据!H$4,0),IF(AND($G1149="正式版",$H1149="口腔诊所"),IFERROR(W1149/同类汇总数据!H$5,0),IF(AND($G1149="检查版",$H1149="中西医诊所"),IFERROR(W1149/同类汇总数据!H$6,0),IF(AND($G1149="检查版",$H1149="中医诊所"),IFERROR(W1149/同类汇总数据!H$7,0),IF(AND($G1149="检查版",$H1149="口腔诊所"),IFERROR(W1149/同类汇总数据!H$8,0),IF(AND($G1149="互联网版",$H1149="中西医诊所"),IFERROR(W1149/同类汇总数据!H$9,0),IF(AND($G1149="互联网版",$H1149="中医诊所"),IFERROR(W1149/同类汇总数据!H$10,0),IF(AND($G1149="互联网版",$H1149="口腔诊所"),IFERROR(W1149/同类汇总数据!H$11,0))))))))))</f>
        <v>0.0528296437697121</v>
      </c>
      <c r="AJ1149" s="64">
        <f>IF(AND($G1149="正式版",$H1149="中西医诊所"),IFERROR(X1149/同类汇总数据!I$3,0),IF(AND($G1149="正式版",$H1149="中医诊所"),IFERROR(X1149/同类汇总数据!I$4,0),IF(AND($G1149="正式版",$H1149="口腔诊所"),IFERROR(X1149/同类汇总数据!I$5,0),IF(AND($G1149="检查版",$H1149="中西医诊所"),IFERROR(X1149/同类汇总数据!I$6,0),IF(AND($G1149="检查版",$H1149="中医诊所"),IFERROR(X1149/同类汇总数据!I$7,0),IF(AND($G1149="检查版",$H1149="口腔诊所"),IFERROR(X1149/同类汇总数据!I$8,0),IF(AND($G1149="互联网版",$H1149="中西医诊所"),IFERROR(X1149/同类汇总数据!I$9,0),IF(AND($G1149="互联网版",$H1149="中医诊所"),IFERROR(X1149/同类汇总数据!I$10,0),IF(AND($G1149="互联网版",$H1149="口腔诊所"),IFERROR(X1149/同类汇总数据!I$11,0))))))))))</f>
        <v>0.0881108027233016</v>
      </c>
      <c r="AK1149" s="64">
        <f>IF(AND($G1149="正式版",$H1149="中西医诊所"),IFERROR(Y1149/同类汇总数据!J$3,0),IF(AND($G1149="正式版",$H1149="中医诊所"),IFERROR(Y1149/同类汇总数据!J$4,0),IF(AND($G1149="正式版",$H1149="口腔诊所"),IFERROR(Y1149/同类汇总数据!J$5,0),IF(AND($G1149="检查版",$H1149="中西医诊所"),IFERROR(Y1149/同类汇总数据!J$6,0),IF(AND($G1149="检查版",$H1149="中医诊所"),IFERROR(Y1149/同类汇总数据!J$7,0),IF(AND($G1149="检查版",$H1149="口腔诊所"),IFERROR(Y1149/同类汇总数据!J$8,0),IF(AND($G1149="互联网版",$H1149="中西医诊所"),IFERROR(Y1149/同类汇总数据!J$9,0),IF(AND($G1149="互联网版",$H1149="中医诊所"),IFERROR(Y1149/同类汇总数据!J$10,0),IF(AND($G1149="互联网版",$H1149="口腔诊所"),IFERROR(Y1149/同类汇总数据!J$11,0))))))))))</f>
        <v>0.0978863328843112</v>
      </c>
      <c r="AL1149" s="65" t="str">
        <f ca="1" t="shared" si="336"/>
        <v>-</v>
      </c>
      <c r="AM1149" s="65" t="str">
        <f t="shared" si="346"/>
        <v>低于同行20%</v>
      </c>
      <c r="AN1149" s="66" t="str">
        <f t="shared" si="347"/>
        <v>低于同行20%</v>
      </c>
      <c r="AO1149" s="63">
        <f t="shared" si="339"/>
        <v>46099.3840856481</v>
      </c>
      <c r="AP1149" s="5" t="str">
        <f t="shared" si="340"/>
        <v/>
      </c>
      <c r="AQ1149" s="60">
        <v>45813.5826500347</v>
      </c>
    </row>
    <row r="1150" customFormat="1" ht="17" spans="1:43">
      <c r="A1150" s="66">
        <f t="shared" si="348"/>
        <v>1147</v>
      </c>
      <c r="B1150" s="67" t="str">
        <f t="shared" si="344"/>
        <v>连续三月交易上升</v>
      </c>
      <c r="C1150" s="1" t="str">
        <f t="shared" si="345"/>
        <v/>
      </c>
      <c r="D1150" s="68" t="str">
        <f t="shared" si="335"/>
        <v>-</v>
      </c>
      <c r="E1150" s="84" t="s">
        <v>3034</v>
      </c>
      <c r="F1150" s="58">
        <v>45820.8067899537</v>
      </c>
      <c r="G1150" s="59" t="s">
        <v>38</v>
      </c>
      <c r="H1150" s="59" t="s">
        <v>39</v>
      </c>
      <c r="I1150" s="59" t="s">
        <v>40</v>
      </c>
      <c r="J1150" s="59" t="s">
        <v>121</v>
      </c>
      <c r="K1150" s="59" t="s">
        <v>3035</v>
      </c>
      <c r="L1150" s="59"/>
      <c r="M1150" s="60">
        <v>46102.4369212963</v>
      </c>
      <c r="N1150" s="60">
        <v>46102.4724094792</v>
      </c>
      <c r="O1150" s="60">
        <v>46102.4715579051</v>
      </c>
      <c r="P1150" s="60">
        <v>46030.5277551042</v>
      </c>
      <c r="Q1150" s="60">
        <v>45881.8132502662</v>
      </c>
      <c r="R1150" s="59">
        <v>3740</v>
      </c>
      <c r="S1150" s="59">
        <v>9980</v>
      </c>
      <c r="T1150" s="59">
        <v>28518</v>
      </c>
      <c r="U1150" s="59">
        <v>22038</v>
      </c>
      <c r="V1150" s="59">
        <v>6</v>
      </c>
      <c r="W1150" s="59">
        <v>16</v>
      </c>
      <c r="X1150" s="59">
        <v>60</v>
      </c>
      <c r="Y1150" s="59">
        <v>49</v>
      </c>
      <c r="Z1150" s="59">
        <v>629.6571428571</v>
      </c>
      <c r="AA1150" s="59">
        <v>0.3001563314</v>
      </c>
      <c r="AB1150" s="59">
        <v>-0.293316148</v>
      </c>
      <c r="AC1150" s="59">
        <v>-0.2508965517</v>
      </c>
      <c r="AD1150" s="64">
        <f>IF(AND($G1150="正式版",$H1150="中西医诊所"),IFERROR(R1150/同类汇总数据!C$3,0),IF(AND($G1150="正式版",$H1150="中医诊所"),IFERROR(R1150/同类汇总数据!C$4,0),IF(AND($G1150="正式版",$H1150="口腔诊所"),IFERROR(R1150/同类汇总数据!C$5,0),IF(AND($G1150="检查版",$H1150="中西医诊所"),IFERROR(R1150/同类汇总数据!C$6,0),IF(AND($G1150="检查版",$H1150="中医诊所"),IFERROR(R1150/同类汇总数据!C$7,0),IF(AND($G1150="检查版",$H1150="口腔诊所"),IFERROR(R1150/同类汇总数据!C$8,0),IF(AND($G1150="互联网版",$H1150="中西医诊所"),IFERROR(R1150/同类汇总数据!C$9,0),IF(AND($G1150="互联网版",$H1150="中医诊所"),IFERROR(R1150/同类汇总数据!C$10,0),IF(AND($G1150="互联网版",$H1150="口腔诊所"),IFERROR(R1150/同类汇总数据!C$11,0))))))))))</f>
        <v>0.408664919780725</v>
      </c>
      <c r="AE1150" s="64">
        <f>IF(AND($G1150="正式版",$H1150="中西医诊所"),IFERROR(S1150/同类汇总数据!D$3,0),IF(AND($G1150="正式版",$H1150="中医诊所"),IFERROR(S1150/同类汇总数据!D$4,0),IF(AND($G1150="正式版",$H1150="口腔诊所"),IFERROR(S1150/同类汇总数据!D$5,0),IF(AND($G1150="检查版",$H1150="中西医诊所"),IFERROR(S1150/同类汇总数据!D$6,0),IF(AND($G1150="检查版",$H1150="中医诊所"),IFERROR(S1150/同类汇总数据!D$7,0),IF(AND($G1150="检查版",$H1150="口腔诊所"),IFERROR(S1150/同类汇总数据!D$8,0),IF(AND($G1150="互联网版",$H1150="中西医诊所"),IFERROR(S1150/同类汇总数据!D$9,0),IF(AND($G1150="互联网版",$H1150="中医诊所"),IFERROR(S1150/同类汇总数据!D$10,0),IF(AND($G1150="互联网版",$H1150="口腔诊所"),IFERROR(S1150/同类汇总数据!D$11,0))))))))))</f>
        <v>0.273546782192497</v>
      </c>
      <c r="AF1150" s="64">
        <f>IF(AND($G1150="正式版",$H1150="中西医诊所"),IFERROR(T1150/同类汇总数据!E$3,0),IF(AND($G1150="正式版",$H1150="中医诊所"),IFERROR(T1150/同类汇总数据!E$4,0),IF(AND($G1150="正式版",$H1150="口腔诊所"),IFERROR(T1150/同类汇总数据!E$5,0),IF(AND($G1150="检查版",$H1150="中西医诊所"),IFERROR(T1150/同类汇总数据!E$6,0),IF(AND($G1150="检查版",$H1150="中医诊所"),IFERROR(T1150/同类汇总数据!E$7,0),IF(AND($G1150="检查版",$H1150="口腔诊所"),IFERROR(T1150/同类汇总数据!E$8,0),IF(AND($G1150="互联网版",$H1150="中西医诊所"),IFERROR(T1150/同类汇总数据!E$9,0),IF(AND($G1150="互联网版",$H1150="中医诊所"),IFERROR(T1150/同类汇总数据!E$10,0),IF(AND($G1150="互联网版",$H1150="口腔诊所"),IFERROR(T1150/同类汇总数据!E$11,0))))))))))</f>
        <v>0.261354396888287</v>
      </c>
      <c r="AG1150" s="64">
        <f>IF(AND($G1150="正式版",$H1150="中西医诊所"),IFERROR(U1150/同类汇总数据!F$3,0),IF(AND($G1150="正式版",$H1150="中医诊所"),IFERROR(U1150/同类汇总数据!F$4,0),IF(AND($G1150="正式版",$H1150="口腔诊所"),IFERROR(U1150/同类汇总数据!F$5,0),IF(AND($G1150="检查版",$H1150="中西医诊所"),IFERROR(U1150/同类汇总数据!F$6,0),IF(AND($G1150="检查版",$H1150="中医诊所"),IFERROR(U1150/同类汇总数据!F$7,0),IF(AND($G1150="检查版",$H1150="口腔诊所"),IFERROR(U1150/同类汇总数据!F$8,0),IF(AND($G1150="互联网版",$H1150="中西医诊所"),IFERROR(U1150/同类汇总数据!F$9,0),IF(AND($G1150="互联网版",$H1150="中医诊所"),IFERROR(U1150/同类汇总数据!F$10,0),IF(AND($G1150="互联网版",$H1150="口腔诊所"),IFERROR(U1150/同类汇总数据!F$11,0))))))))))</f>
        <v>0.229746345119519</v>
      </c>
      <c r="AH1150" s="64">
        <f>IF(AND($G1150="正式版",$H1150="中西医诊所"),IFERROR(V1150/同类汇总数据!G$3,0),IF(AND($G1150="正式版",$H1150="中医诊所"),IFERROR(V1150/同类汇总数据!G$4,0),IF(AND($G1150="正式版",$H1150="口腔诊所"),IFERROR(V1150/同类汇总数据!G$5,0),IF(AND($G1150="检查版",$H1150="中西医诊所"),IFERROR(V1150/同类汇总数据!G$6,0),IF(AND($G1150="检查版",$H1150="中医诊所"),IFERROR(V1150/同类汇总数据!G$7,0),IF(AND($G1150="检查版",$H1150="口腔诊所"),IFERROR(V1150/同类汇总数据!G$8,0),IF(AND($G1150="互联网版",$H1150="中西医诊所"),IFERROR(V1150/同类汇总数据!G$9,0),IF(AND($G1150="互联网版",$H1150="中医诊所"),IFERROR(V1150/同类汇总数据!G$10,0),IF(AND($G1150="互联网版",$H1150="口腔诊所"),IFERROR(V1150/同类汇总数据!G$11,0))))))))))</f>
        <v>0.0632904048581715</v>
      </c>
      <c r="AI1150" s="64">
        <f>IF(AND($G1150="正式版",$H1150="中西医诊所"),IFERROR(W1150/同类汇总数据!H$3,0),IF(AND($G1150="正式版",$H1150="中医诊所"),IFERROR(W1150/同类汇总数据!H$4,0),IF(AND($G1150="正式版",$H1150="口腔诊所"),IFERROR(W1150/同类汇总数据!H$5,0),IF(AND($G1150="检查版",$H1150="中西医诊所"),IFERROR(W1150/同类汇总数据!H$6,0),IF(AND($G1150="检查版",$H1150="中医诊所"),IFERROR(W1150/同类汇总数据!H$7,0),IF(AND($G1150="检查版",$H1150="口腔诊所"),IFERROR(W1150/同类汇总数据!H$8,0),IF(AND($G1150="互联网版",$H1150="中西医诊所"),IFERROR(W1150/同类汇总数据!H$9,0),IF(AND($G1150="互联网版",$H1150="中医诊所"),IFERROR(W1150/同类汇总数据!H$10,0),IF(AND($G1150="互联网版",$H1150="口腔诊所"),IFERROR(W1150/同类汇总数据!H$11,0))))))))))</f>
        <v>0.0437600374585921</v>
      </c>
      <c r="AJ1150" s="64">
        <f>IF(AND($G1150="正式版",$H1150="中西医诊所"),IFERROR(X1150/同类汇总数据!I$3,0),IF(AND($G1150="正式版",$H1150="中医诊所"),IFERROR(X1150/同类汇总数据!I$4,0),IF(AND($G1150="正式版",$H1150="口腔诊所"),IFERROR(X1150/同类汇总数据!I$5,0),IF(AND($G1150="检查版",$H1150="中西医诊所"),IFERROR(X1150/同类汇总数据!I$6,0),IF(AND($G1150="检查版",$H1150="中医诊所"),IFERROR(X1150/同类汇总数据!I$7,0),IF(AND($G1150="检查版",$H1150="口腔诊所"),IFERROR(X1150/同类汇总数据!I$8,0),IF(AND($G1150="互联网版",$H1150="中西医诊所"),IFERROR(X1150/同类汇总数据!I$9,0),IF(AND($G1150="互联网版",$H1150="中医诊所"),IFERROR(X1150/同类汇总数据!I$10,0),IF(AND($G1150="互联网版",$H1150="口腔诊所"),IFERROR(X1150/同类汇总数据!I$11,0))))))))))</f>
        <v>0.0530546244223346</v>
      </c>
      <c r="AK1150" s="64">
        <f>IF(AND($G1150="正式版",$H1150="中西医诊所"),IFERROR(Y1150/同类汇总数据!J$3,0),IF(AND($G1150="正式版",$H1150="中医诊所"),IFERROR(Y1150/同类汇总数据!J$4,0),IF(AND($G1150="正式版",$H1150="口腔诊所"),IFERROR(Y1150/同类汇总数据!J$5,0),IF(AND($G1150="检查版",$H1150="中西医诊所"),IFERROR(Y1150/同类汇总数据!J$6,0),IF(AND($G1150="检查版",$H1150="中医诊所"),IFERROR(Y1150/同类汇总数据!J$7,0),IF(AND($G1150="检查版",$H1150="口腔诊所"),IFERROR(Y1150/同类汇总数据!J$8,0),IF(AND($G1150="互联网版",$H1150="中西医诊所"),IFERROR(Y1150/同类汇总数据!J$9,0),IF(AND($G1150="互联网版",$H1150="中医诊所"),IFERROR(Y1150/同类汇总数据!J$10,0),IF(AND($G1150="互联网版",$H1150="口腔诊所"),IFERROR(Y1150/同类汇总数据!J$11,0))))))))))</f>
        <v>0.0489616923718882</v>
      </c>
      <c r="AL1150" s="65" t="str">
        <f ca="1" t="shared" si="336"/>
        <v>-</v>
      </c>
      <c r="AM1150" s="65" t="str">
        <f t="shared" si="346"/>
        <v>低于同行50%</v>
      </c>
      <c r="AN1150" s="66" t="str">
        <f t="shared" si="347"/>
        <v>低于同行20%</v>
      </c>
      <c r="AO1150" s="63">
        <f t="shared" si="339"/>
        <v>46102.4724094792</v>
      </c>
      <c r="AP1150" s="5" t="str">
        <f t="shared" si="340"/>
        <v/>
      </c>
      <c r="AQ1150" s="60">
        <v>45815.4767306944</v>
      </c>
    </row>
    <row r="1151" customFormat="1" ht="17" spans="1:43">
      <c r="A1151" s="66">
        <f t="shared" ref="A1151:A1160" si="349">ROW()-3</f>
        <v>1148</v>
      </c>
      <c r="B1151" s="67" t="str">
        <f t="shared" si="344"/>
        <v>交易波动较大</v>
      </c>
      <c r="C1151" s="1" t="str">
        <f t="shared" si="345"/>
        <v>本月交易额降超20%</v>
      </c>
      <c r="D1151" s="68" t="str">
        <f t="shared" si="335"/>
        <v>-</v>
      </c>
      <c r="E1151" s="84" t="s">
        <v>3036</v>
      </c>
      <c r="F1151" s="58">
        <v>45824.8923642014</v>
      </c>
      <c r="G1151" s="59" t="s">
        <v>38</v>
      </c>
      <c r="H1151" s="59" t="s">
        <v>39</v>
      </c>
      <c r="I1151" s="59" t="s">
        <v>40</v>
      </c>
      <c r="J1151" s="59" t="s">
        <v>149</v>
      </c>
      <c r="K1151" s="59" t="s">
        <v>3037</v>
      </c>
      <c r="L1151" s="59" t="s">
        <v>151</v>
      </c>
      <c r="M1151" s="60">
        <v>46104.3571064815</v>
      </c>
      <c r="N1151" s="60">
        <v>46103.8109846759</v>
      </c>
      <c r="O1151" s="60">
        <v>46103.8103745718</v>
      </c>
      <c r="P1151" s="60">
        <v>46092.5958959144</v>
      </c>
      <c r="Q1151" s="60">
        <v>46103.8110123148</v>
      </c>
      <c r="R1151" s="59">
        <v>4358.95</v>
      </c>
      <c r="S1151" s="59">
        <v>18609.43</v>
      </c>
      <c r="T1151" s="59">
        <v>76569.13</v>
      </c>
      <c r="U1151" s="59">
        <v>63586.9</v>
      </c>
      <c r="V1151" s="59">
        <v>47</v>
      </c>
      <c r="W1151" s="59">
        <v>205</v>
      </c>
      <c r="X1151" s="59">
        <v>898</v>
      </c>
      <c r="Y1151" s="59">
        <v>775</v>
      </c>
      <c r="Z1151" s="59">
        <v>130.0345603272</v>
      </c>
      <c r="AA1151" s="59">
        <v>-0.2703752292</v>
      </c>
      <c r="AB1151" s="59">
        <v>-0.2141089818</v>
      </c>
      <c r="AC1151" s="59">
        <v>-0.1163966741</v>
      </c>
      <c r="AD1151" s="64">
        <f>IF(AND($G1151="正式版",$H1151="中西医诊所"),IFERROR(R1151/同类汇总数据!C$3,0),IF(AND($G1151="正式版",$H1151="中医诊所"),IFERROR(R1151/同类汇总数据!C$4,0),IF(AND($G1151="正式版",$H1151="口腔诊所"),IFERROR(R1151/同类汇总数据!C$5,0),IF(AND($G1151="检查版",$H1151="中西医诊所"),IFERROR(R1151/同类汇总数据!C$6,0),IF(AND($G1151="检查版",$H1151="中医诊所"),IFERROR(R1151/同类汇总数据!C$7,0),IF(AND($G1151="检查版",$H1151="口腔诊所"),IFERROR(R1151/同类汇总数据!C$8,0),IF(AND($G1151="互联网版",$H1151="中西医诊所"),IFERROR(R1151/同类汇总数据!C$9,0),IF(AND($G1151="互联网版",$H1151="中医诊所"),IFERROR(R1151/同类汇总数据!C$10,0),IF(AND($G1151="互联网版",$H1151="口腔诊所"),IFERROR(R1151/同类汇总数据!C$11,0))))))))))</f>
        <v>0.476296778630533</v>
      </c>
      <c r="AE1151" s="64">
        <f>IF(AND($G1151="正式版",$H1151="中西医诊所"),IFERROR(S1151/同类汇总数据!D$3,0),IF(AND($G1151="正式版",$H1151="中医诊所"),IFERROR(S1151/同类汇总数据!D$4,0),IF(AND($G1151="正式版",$H1151="口腔诊所"),IFERROR(S1151/同类汇总数据!D$5,0),IF(AND($G1151="检查版",$H1151="中西医诊所"),IFERROR(S1151/同类汇总数据!D$6,0),IF(AND($G1151="检查版",$H1151="中医诊所"),IFERROR(S1151/同类汇总数据!D$7,0),IF(AND($G1151="检查版",$H1151="口腔诊所"),IFERROR(S1151/同类汇总数据!D$8,0),IF(AND($G1151="互联网版",$H1151="中西医诊所"),IFERROR(S1151/同类汇总数据!D$9,0),IF(AND($G1151="互联网版",$H1151="中医诊所"),IFERROR(S1151/同类汇总数据!D$10,0),IF(AND($G1151="互联网版",$H1151="口腔诊所"),IFERROR(S1151/同类汇总数据!D$11,0))))))))))</f>
        <v>0.510075119733118</v>
      </c>
      <c r="AF1151" s="64">
        <f>IF(AND($G1151="正式版",$H1151="中西医诊所"),IFERROR(T1151/同类汇总数据!E$3,0),IF(AND($G1151="正式版",$H1151="中医诊所"),IFERROR(T1151/同类汇总数据!E$4,0),IF(AND($G1151="正式版",$H1151="口腔诊所"),IFERROR(T1151/同类汇总数据!E$5,0),IF(AND($G1151="检查版",$H1151="中西医诊所"),IFERROR(T1151/同类汇总数据!E$6,0),IF(AND($G1151="检查版",$H1151="中医诊所"),IFERROR(T1151/同类汇总数据!E$7,0),IF(AND($G1151="检查版",$H1151="口腔诊所"),IFERROR(T1151/同类汇总数据!E$8,0),IF(AND($G1151="互联网版",$H1151="中西医诊所"),IFERROR(T1151/同类汇总数据!E$9,0),IF(AND($G1151="互联网版",$H1151="中医诊所"),IFERROR(T1151/同类汇总数据!E$10,0),IF(AND($G1151="互联网版",$H1151="口腔诊所"),IFERROR(T1151/同类汇总数据!E$11,0))))))))))</f>
        <v>0.701720975924359</v>
      </c>
      <c r="AG1151" s="64">
        <f>IF(AND($G1151="正式版",$H1151="中西医诊所"),IFERROR(U1151/同类汇总数据!F$3,0),IF(AND($G1151="正式版",$H1151="中医诊所"),IFERROR(U1151/同类汇总数据!F$4,0),IF(AND($G1151="正式版",$H1151="口腔诊所"),IFERROR(U1151/同类汇总数据!F$5,0),IF(AND($G1151="检查版",$H1151="中西医诊所"),IFERROR(U1151/同类汇总数据!F$6,0),IF(AND($G1151="检查版",$H1151="中医诊所"),IFERROR(U1151/同类汇总数据!F$7,0),IF(AND($G1151="检查版",$H1151="口腔诊所"),IFERROR(U1151/同类汇总数据!F$8,0),IF(AND($G1151="互联网版",$H1151="中西医诊所"),IFERROR(U1151/同类汇总数据!F$9,0),IF(AND($G1151="互联网版",$H1151="中医诊所"),IFERROR(U1151/同类汇总数据!F$10,0),IF(AND($G1151="互联网版",$H1151="口腔诊所"),IFERROR(U1151/同类汇总数据!F$11,0))))))))))</f>
        <v>0.662893995484179</v>
      </c>
      <c r="AH1151" s="64">
        <f>IF(AND($G1151="正式版",$H1151="中西医诊所"),IFERROR(V1151/同类汇总数据!G$3,0),IF(AND($G1151="正式版",$H1151="中医诊所"),IFERROR(V1151/同类汇总数据!G$4,0),IF(AND($G1151="正式版",$H1151="口腔诊所"),IFERROR(V1151/同类汇总数据!G$5,0),IF(AND($G1151="检查版",$H1151="中西医诊所"),IFERROR(V1151/同类汇总数据!G$6,0),IF(AND($G1151="检查版",$H1151="中医诊所"),IFERROR(V1151/同类汇总数据!G$7,0),IF(AND($G1151="检查版",$H1151="口腔诊所"),IFERROR(V1151/同类汇总数据!G$8,0),IF(AND($G1151="互联网版",$H1151="中西医诊所"),IFERROR(V1151/同类汇总数据!G$9,0),IF(AND($G1151="互联网版",$H1151="中医诊所"),IFERROR(V1151/同类汇总数据!G$10,0),IF(AND($G1151="互联网版",$H1151="口腔诊所"),IFERROR(V1151/同类汇总数据!G$11,0))))))))))</f>
        <v>0.495774838055677</v>
      </c>
      <c r="AI1151" s="64">
        <f>IF(AND($G1151="正式版",$H1151="中西医诊所"),IFERROR(W1151/同类汇总数据!H$3,0),IF(AND($G1151="正式版",$H1151="中医诊所"),IFERROR(W1151/同类汇总数据!H$4,0),IF(AND($G1151="正式版",$H1151="口腔诊所"),IFERROR(W1151/同类汇总数据!H$5,0),IF(AND($G1151="检查版",$H1151="中西医诊所"),IFERROR(W1151/同类汇总数据!H$6,0),IF(AND($G1151="检查版",$H1151="中医诊所"),IFERROR(W1151/同类汇总数据!H$7,0),IF(AND($G1151="检查版",$H1151="口腔诊所"),IFERROR(W1151/同类汇总数据!H$8,0),IF(AND($G1151="互联网版",$H1151="中西医诊所"),IFERROR(W1151/同类汇总数据!H$9,0),IF(AND($G1151="互联网版",$H1151="中医诊所"),IFERROR(W1151/同类汇总数据!H$10,0),IF(AND($G1151="互联网版",$H1151="口腔诊所"),IFERROR(W1151/同类汇总数据!H$11,0))))))))))</f>
        <v>0.560675479938211</v>
      </c>
      <c r="AJ1151" s="64">
        <f>IF(AND($G1151="正式版",$H1151="中西医诊所"),IFERROR(X1151/同类汇总数据!I$3,0),IF(AND($G1151="正式版",$H1151="中医诊所"),IFERROR(X1151/同类汇总数据!I$4,0),IF(AND($G1151="正式版",$H1151="口腔诊所"),IFERROR(X1151/同类汇总数据!I$5,0),IF(AND($G1151="检查版",$H1151="中西医诊所"),IFERROR(X1151/同类汇总数据!I$6,0),IF(AND($G1151="检查版",$H1151="中医诊所"),IFERROR(X1151/同类汇总数据!I$7,0),IF(AND($G1151="检查版",$H1151="口腔诊所"),IFERROR(X1151/同类汇总数据!I$8,0),IF(AND($G1151="互联网版",$H1151="中西医诊所"),IFERROR(X1151/同类汇总数据!I$9,0),IF(AND($G1151="互联网版",$H1151="中医诊所"),IFERROR(X1151/同类汇总数据!I$10,0),IF(AND($G1151="互联网版",$H1151="口腔诊所"),IFERROR(X1151/同类汇总数据!I$11,0))))))))))</f>
        <v>0.794050878854275</v>
      </c>
      <c r="AK1151" s="64">
        <f>IF(AND($G1151="正式版",$H1151="中西医诊所"),IFERROR(Y1151/同类汇总数据!J$3,0),IF(AND($G1151="正式版",$H1151="中医诊所"),IFERROR(Y1151/同类汇总数据!J$4,0),IF(AND($G1151="正式版",$H1151="口腔诊所"),IFERROR(Y1151/同类汇总数据!J$5,0),IF(AND($G1151="检查版",$H1151="中西医诊所"),IFERROR(Y1151/同类汇总数据!J$6,0),IF(AND($G1151="检查版",$H1151="中医诊所"),IFERROR(Y1151/同类汇总数据!J$7,0),IF(AND($G1151="检查版",$H1151="口腔诊所"),IFERROR(Y1151/同类汇总数据!J$8,0),IF(AND($G1151="互联网版",$H1151="中西医诊所"),IFERROR(Y1151/同类汇总数据!J$9,0),IF(AND($G1151="互联网版",$H1151="中医诊所"),IFERROR(Y1151/同类汇总数据!J$10,0),IF(AND($G1151="互联网版",$H1151="口腔诊所"),IFERROR(Y1151/同类汇总数据!J$11,0))))))))))</f>
        <v>0.774394114045171</v>
      </c>
      <c r="AL1151" s="65" t="str">
        <f ca="1" t="shared" si="336"/>
        <v>-</v>
      </c>
      <c r="AM1151" s="65" t="str">
        <f t="shared" si="346"/>
        <v/>
      </c>
      <c r="AN1151" s="66" t="str">
        <f t="shared" si="347"/>
        <v/>
      </c>
      <c r="AO1151" s="63">
        <f t="shared" si="339"/>
        <v>46104.3571064815</v>
      </c>
      <c r="AP1151" s="5" t="str">
        <f t="shared" si="340"/>
        <v/>
      </c>
      <c r="AQ1151" s="60">
        <v>45817.8582794792</v>
      </c>
    </row>
    <row r="1152" customFormat="1" ht="17" spans="1:43">
      <c r="A1152" s="66">
        <f t="shared" si="349"/>
        <v>1149</v>
      </c>
      <c r="B1152" s="67" t="str">
        <f t="shared" si="344"/>
        <v>连续三月交易上升</v>
      </c>
      <c r="C1152" s="1" t="str">
        <f t="shared" si="345"/>
        <v/>
      </c>
      <c r="D1152" s="68" t="str">
        <f t="shared" si="335"/>
        <v>-</v>
      </c>
      <c r="E1152" s="84" t="s">
        <v>3038</v>
      </c>
      <c r="F1152" s="58">
        <v>45826.4572455903</v>
      </c>
      <c r="G1152" s="59" t="s">
        <v>38</v>
      </c>
      <c r="H1152" s="59" t="s">
        <v>63</v>
      </c>
      <c r="I1152" s="59" t="s">
        <v>40</v>
      </c>
      <c r="J1152" s="59" t="s">
        <v>117</v>
      </c>
      <c r="K1152" s="59" t="s">
        <v>3039</v>
      </c>
      <c r="L1152" s="59"/>
      <c r="M1152" s="60">
        <v>46103.3852083333</v>
      </c>
      <c r="N1152" s="60">
        <v>46101.7044614005</v>
      </c>
      <c r="O1152" s="60">
        <v>46101.7037908912</v>
      </c>
      <c r="P1152" s="60">
        <v>45929.7120307292</v>
      </c>
      <c r="Q1152" s="60">
        <v>46102.5701610069</v>
      </c>
      <c r="R1152" s="59">
        <v>3650</v>
      </c>
      <c r="S1152" s="59">
        <v>9406</v>
      </c>
      <c r="T1152" s="59">
        <v>18456</v>
      </c>
      <c r="U1152" s="59">
        <v>16040</v>
      </c>
      <c r="V1152" s="59">
        <v>2</v>
      </c>
      <c r="W1152" s="59">
        <v>8</v>
      </c>
      <c r="X1152" s="59">
        <v>24</v>
      </c>
      <c r="Y1152" s="59">
        <v>20</v>
      </c>
      <c r="Z1152" s="59">
        <v>891.1111111111</v>
      </c>
      <c r="AA1152" s="59">
        <v>7.4283154122</v>
      </c>
      <c r="AB1152" s="59">
        <v>-0.8593395513</v>
      </c>
      <c r="AC1152" s="59">
        <v>0.1305215161</v>
      </c>
      <c r="AD1152" s="64">
        <f>IF(AND($G1152="正式版",$H1152="中西医诊所"),IFERROR(R1152/同类汇总数据!C$3,0),IF(AND($G1152="正式版",$H1152="中医诊所"),IFERROR(R1152/同类汇总数据!C$4,0),IF(AND($G1152="正式版",$H1152="口腔诊所"),IFERROR(R1152/同类汇总数据!C$5,0),IF(AND($G1152="检查版",$H1152="中西医诊所"),IFERROR(R1152/同类汇总数据!C$6,0),IF(AND($G1152="检查版",$H1152="中医诊所"),IFERROR(R1152/同类汇总数据!C$7,0),IF(AND($G1152="检查版",$H1152="口腔诊所"),IFERROR(R1152/同类汇总数据!C$8,0),IF(AND($G1152="互联网版",$H1152="中西医诊所"),IFERROR(R1152/同类汇总数据!C$9,0),IF(AND($G1152="互联网版",$H1152="中医诊所"),IFERROR(R1152/同类汇总数据!C$10,0),IF(AND($G1152="互联网版",$H1152="口腔诊所"),IFERROR(R1152/同类汇总数据!C$11,0))))))))))</f>
        <v>0.365089665870447</v>
      </c>
      <c r="AE1152" s="64">
        <f>IF(AND($G1152="正式版",$H1152="中西医诊所"),IFERROR(S1152/同类汇总数据!D$3,0),IF(AND($G1152="正式版",$H1152="中医诊所"),IFERROR(S1152/同类汇总数据!D$4,0),IF(AND($G1152="正式版",$H1152="口腔诊所"),IFERROR(S1152/同类汇总数据!D$5,0),IF(AND($G1152="检查版",$H1152="中西医诊所"),IFERROR(S1152/同类汇总数据!D$6,0),IF(AND($G1152="检查版",$H1152="中医诊所"),IFERROR(S1152/同类汇总数据!D$7,0),IF(AND($G1152="检查版",$H1152="口腔诊所"),IFERROR(S1152/同类汇总数据!D$8,0),IF(AND($G1152="互联网版",$H1152="中西医诊所"),IFERROR(S1152/同类汇总数据!D$9,0),IF(AND($G1152="互联网版",$H1152="中医诊所"),IFERROR(S1152/同类汇总数据!D$10,0),IF(AND($G1152="互联网版",$H1152="口腔诊所"),IFERROR(S1152/同类汇总数据!D$11,0))))))))))</f>
        <v>0.216574305343378</v>
      </c>
      <c r="AF1152" s="64">
        <f>IF(AND($G1152="正式版",$H1152="中西医诊所"),IFERROR(T1152/同类汇总数据!E$3,0),IF(AND($G1152="正式版",$H1152="中医诊所"),IFERROR(T1152/同类汇总数据!E$4,0),IF(AND($G1152="正式版",$H1152="口腔诊所"),IFERROR(T1152/同类汇总数据!E$5,0),IF(AND($G1152="检查版",$H1152="中西医诊所"),IFERROR(T1152/同类汇总数据!E$6,0),IF(AND($G1152="检查版",$H1152="中医诊所"),IFERROR(T1152/同类汇总数据!E$7,0),IF(AND($G1152="检查版",$H1152="口腔诊所"),IFERROR(T1152/同类汇总数据!E$8,0),IF(AND($G1152="互联网版",$H1152="中西医诊所"),IFERROR(T1152/同类汇总数据!E$9,0),IF(AND($G1152="互联网版",$H1152="中医诊所"),IFERROR(T1152/同类汇总数据!E$10,0),IF(AND($G1152="互联网版",$H1152="口腔诊所"),IFERROR(T1152/同类汇总数据!E$11,0))))))))))</f>
        <v>0.166469792197569</v>
      </c>
      <c r="AG1152" s="64">
        <f>IF(AND($G1152="正式版",$H1152="中西医诊所"),IFERROR(U1152/同类汇总数据!F$3,0),IF(AND($G1152="正式版",$H1152="中医诊所"),IFERROR(U1152/同类汇总数据!F$4,0),IF(AND($G1152="正式版",$H1152="口腔诊所"),IFERROR(U1152/同类汇总数据!F$5,0),IF(AND($G1152="检查版",$H1152="中西医诊所"),IFERROR(U1152/同类汇总数据!F$6,0),IF(AND($G1152="检查版",$H1152="中医诊所"),IFERROR(U1152/同类汇总数据!F$7,0),IF(AND($G1152="检查版",$H1152="口腔诊所"),IFERROR(U1152/同类汇总数据!F$8,0),IF(AND($G1152="互联网版",$H1152="中西医诊所"),IFERROR(U1152/同类汇总数据!F$9,0),IF(AND($G1152="互联网版",$H1152="中医诊所"),IFERROR(U1152/同类汇总数据!F$10,0),IF(AND($G1152="互联网版",$H1152="口腔诊所"),IFERROR(U1152/同类汇总数据!F$11,0))))))))))</f>
        <v>0.16056378098614</v>
      </c>
      <c r="AH1152" s="64">
        <f>IF(AND($G1152="正式版",$H1152="中西医诊所"),IFERROR(V1152/同类汇总数据!G$3,0),IF(AND($G1152="正式版",$H1152="中医诊所"),IFERROR(V1152/同类汇总数据!G$4,0),IF(AND($G1152="正式版",$H1152="口腔诊所"),IFERROR(V1152/同类汇总数据!G$5,0),IF(AND($G1152="检查版",$H1152="中西医诊所"),IFERROR(V1152/同类汇总数据!G$6,0),IF(AND($G1152="检查版",$H1152="中医诊所"),IFERROR(V1152/同类汇总数据!G$7,0),IF(AND($G1152="检查版",$H1152="口腔诊所"),IFERROR(V1152/同类汇总数据!G$8,0),IF(AND($G1152="互联网版",$H1152="中西医诊所"),IFERROR(V1152/同类汇总数据!G$9,0),IF(AND($G1152="互联网版",$H1152="中医诊所"),IFERROR(V1152/同类汇总数据!G$10,0),IF(AND($G1152="互联网版",$H1152="口腔诊所"),IFERROR(V1152/同类汇总数据!G$11,0))))))))))</f>
        <v>0.148628162064148</v>
      </c>
      <c r="AI1152" s="64">
        <f>IF(AND($G1152="正式版",$H1152="中西医诊所"),IFERROR(W1152/同类汇总数据!H$3,0),IF(AND($G1152="正式版",$H1152="中医诊所"),IFERROR(W1152/同类汇总数据!H$4,0),IF(AND($G1152="正式版",$H1152="口腔诊所"),IFERROR(W1152/同类汇总数据!H$5,0),IF(AND($G1152="检查版",$H1152="中西医诊所"),IFERROR(W1152/同类汇总数据!H$6,0),IF(AND($G1152="检查版",$H1152="中医诊所"),IFERROR(W1152/同类汇总数据!H$7,0),IF(AND($G1152="检查版",$H1152="口腔诊所"),IFERROR(W1152/同类汇总数据!H$8,0),IF(AND($G1152="互联网版",$H1152="中西医诊所"),IFERROR(W1152/同类汇总数据!H$9,0),IF(AND($G1152="互联网版",$H1152="中医诊所"),IFERROR(W1152/同类汇总数据!H$10,0),IF(AND($G1152="互联网版",$H1152="口腔诊所"),IFERROR(W1152/同类汇总数据!H$11,0))))))))))</f>
        <v>0.140879050052566</v>
      </c>
      <c r="AJ1152" s="64">
        <f>IF(AND($G1152="正式版",$H1152="中西医诊所"),IFERROR(X1152/同类汇总数据!I$3,0),IF(AND($G1152="正式版",$H1152="中医诊所"),IFERROR(X1152/同类汇总数据!I$4,0),IF(AND($G1152="正式版",$H1152="口腔诊所"),IFERROR(X1152/同类汇总数据!I$5,0),IF(AND($G1152="检查版",$H1152="中西医诊所"),IFERROR(X1152/同类汇总数据!I$6,0),IF(AND($G1152="检查版",$H1152="中医诊所"),IFERROR(X1152/同类汇总数据!I$7,0),IF(AND($G1152="检查版",$H1152="口腔诊所"),IFERROR(X1152/同类汇总数据!I$8,0),IF(AND($G1152="互联网版",$H1152="中西医诊所"),IFERROR(X1152/同类汇总数据!I$9,0),IF(AND($G1152="互联网版",$H1152="中医诊所"),IFERROR(X1152/同类汇总数据!I$10,0),IF(AND($G1152="互联网版",$H1152="口腔诊所"),IFERROR(X1152/同类汇总数据!I$11,0))))))))))</f>
        <v>0.162666097335326</v>
      </c>
      <c r="AK1152" s="64">
        <f>IF(AND($G1152="正式版",$H1152="中西医诊所"),IFERROR(Y1152/同类汇总数据!J$3,0),IF(AND($G1152="正式版",$H1152="中医诊所"),IFERROR(Y1152/同类汇总数据!J$4,0),IF(AND($G1152="正式版",$H1152="口腔诊所"),IFERROR(Y1152/同类汇总数据!J$5,0),IF(AND($G1152="检查版",$H1152="中西医诊所"),IFERROR(Y1152/同类汇总数据!J$6,0),IF(AND($G1152="检查版",$H1152="中医诊所"),IFERROR(Y1152/同类汇总数据!J$7,0),IF(AND($G1152="检查版",$H1152="口腔诊所"),IFERROR(Y1152/同类汇总数据!J$8,0),IF(AND($G1152="互联网版",$H1152="中西医诊所"),IFERROR(Y1152/同类汇总数据!J$9,0),IF(AND($G1152="互联网版",$H1152="中医诊所"),IFERROR(Y1152/同类汇总数据!J$10,0),IF(AND($G1152="互联网版",$H1152="口腔诊所"),IFERROR(Y1152/同类汇总数据!J$11,0))))))))))</f>
        <v>0.150594358283556</v>
      </c>
      <c r="AL1152" s="65" t="str">
        <f ca="1" t="shared" si="336"/>
        <v>-</v>
      </c>
      <c r="AM1152" s="65" t="str">
        <f t="shared" si="346"/>
        <v>低于同行50%</v>
      </c>
      <c r="AN1152" s="66" t="str">
        <f t="shared" si="347"/>
        <v>低于同行20%</v>
      </c>
      <c r="AO1152" s="63">
        <f t="shared" si="339"/>
        <v>46103.3852083333</v>
      </c>
      <c r="AP1152" s="5" t="str">
        <f t="shared" si="340"/>
        <v/>
      </c>
      <c r="AQ1152" s="60">
        <v>45818.5290000694</v>
      </c>
    </row>
    <row r="1153" customFormat="1" ht="17" spans="1:43">
      <c r="A1153" s="66">
        <f t="shared" si="349"/>
        <v>1150</v>
      </c>
      <c r="B1153" s="67" t="str">
        <f t="shared" si="344"/>
        <v>无交易</v>
      </c>
      <c r="C1153" s="1" t="str">
        <f t="shared" si="345"/>
        <v/>
      </c>
      <c r="D1153" s="68" t="str">
        <f t="shared" si="335"/>
        <v>-</v>
      </c>
      <c r="E1153" s="84" t="s">
        <v>3040</v>
      </c>
      <c r="F1153" s="58">
        <v>45826.800903588</v>
      </c>
      <c r="G1153" s="59" t="s">
        <v>38</v>
      </c>
      <c r="H1153" s="59" t="s">
        <v>63</v>
      </c>
      <c r="I1153" s="59" t="s">
        <v>40</v>
      </c>
      <c r="J1153" s="59" t="s">
        <v>53</v>
      </c>
      <c r="K1153" s="59" t="s">
        <v>3041</v>
      </c>
      <c r="L1153" s="59" t="s">
        <v>83</v>
      </c>
      <c r="M1153" s="60">
        <v>46103.3601157407</v>
      </c>
      <c r="N1153" s="60">
        <v>46095.7087383218</v>
      </c>
      <c r="O1153" s="60">
        <v>46095.7084561111</v>
      </c>
      <c r="P1153" s="60"/>
      <c r="Q1153" s="60">
        <v>46103.3610832639</v>
      </c>
      <c r="R1153" s="59"/>
      <c r="S1153" s="59">
        <v>7135</v>
      </c>
      <c r="T1153" s="59">
        <v>12421</v>
      </c>
      <c r="U1153" s="59">
        <v>11921</v>
      </c>
      <c r="V1153" s="59"/>
      <c r="W1153" s="59">
        <v>7</v>
      </c>
      <c r="X1153" s="59">
        <v>14</v>
      </c>
      <c r="Y1153" s="59">
        <v>13</v>
      </c>
      <c r="Z1153" s="59">
        <v>917</v>
      </c>
      <c r="AA1153" s="59">
        <v>20.2351190476</v>
      </c>
      <c r="AB1153" s="59">
        <v>-0.9321212121</v>
      </c>
      <c r="AC1153" s="59">
        <v>1.7808988764</v>
      </c>
      <c r="AD1153" s="64">
        <f>IF(AND($G1153="正式版",$H1153="中西医诊所"),IFERROR(R1153/同类汇总数据!C$3,0),IF(AND($G1153="正式版",$H1153="中医诊所"),IFERROR(R1153/同类汇总数据!C$4,0),IF(AND($G1153="正式版",$H1153="口腔诊所"),IFERROR(R1153/同类汇总数据!C$5,0),IF(AND($G1153="检查版",$H1153="中西医诊所"),IFERROR(R1153/同类汇总数据!C$6,0),IF(AND($G1153="检查版",$H1153="中医诊所"),IFERROR(R1153/同类汇总数据!C$7,0),IF(AND($G1153="检查版",$H1153="口腔诊所"),IFERROR(R1153/同类汇总数据!C$8,0),IF(AND($G1153="互联网版",$H1153="中西医诊所"),IFERROR(R1153/同类汇总数据!C$9,0),IF(AND($G1153="互联网版",$H1153="中医诊所"),IFERROR(R1153/同类汇总数据!C$10,0),IF(AND($G1153="互联网版",$H1153="口腔诊所"),IFERROR(R1153/同类汇总数据!C$11,0))))))))))</f>
        <v>0</v>
      </c>
      <c r="AE1153" s="64">
        <f>IF(AND($G1153="正式版",$H1153="中西医诊所"),IFERROR(S1153/同类汇总数据!D$3,0),IF(AND($G1153="正式版",$H1153="中医诊所"),IFERROR(S1153/同类汇总数据!D$4,0),IF(AND($G1153="正式版",$H1153="口腔诊所"),IFERROR(S1153/同类汇总数据!D$5,0),IF(AND($G1153="检查版",$H1153="中西医诊所"),IFERROR(S1153/同类汇总数据!D$6,0),IF(AND($G1153="检查版",$H1153="中医诊所"),IFERROR(S1153/同类汇总数据!D$7,0),IF(AND($G1153="检查版",$H1153="口腔诊所"),IFERROR(S1153/同类汇总数据!D$8,0),IF(AND($G1153="互联网版",$H1153="中西医诊所"),IFERROR(S1153/同类汇总数据!D$9,0),IF(AND($G1153="互联网版",$H1153="中医诊所"),IFERROR(S1153/同类汇总数据!D$10,0),IF(AND($G1153="互联网版",$H1153="口腔诊所"),IFERROR(S1153/同类汇总数据!D$11,0))))))))))</f>
        <v>0.164284251395386</v>
      </c>
      <c r="AF1153" s="64">
        <f>IF(AND($G1153="正式版",$H1153="中西医诊所"),IFERROR(T1153/同类汇总数据!E$3,0),IF(AND($G1153="正式版",$H1153="中医诊所"),IFERROR(T1153/同类汇总数据!E$4,0),IF(AND($G1153="正式版",$H1153="口腔诊所"),IFERROR(T1153/同类汇总数据!E$5,0),IF(AND($G1153="检查版",$H1153="中西医诊所"),IFERROR(T1153/同类汇总数据!E$6,0),IF(AND($G1153="检查版",$H1153="中医诊所"),IFERROR(T1153/同类汇总数据!E$7,0),IF(AND($G1153="检查版",$H1153="口腔诊所"),IFERROR(T1153/同类汇总数据!E$8,0),IF(AND($G1153="互联网版",$H1153="中西医诊所"),IFERROR(T1153/同类汇总数据!E$9,0),IF(AND($G1153="互联网版",$H1153="中医诊所"),IFERROR(T1153/同类汇总数据!E$10,0),IF(AND($G1153="互联网版",$H1153="口腔诊所"),IFERROR(T1153/同类汇总数据!E$11,0))))))))))</f>
        <v>0.112035180368769</v>
      </c>
      <c r="AG1153" s="64">
        <f>IF(AND($G1153="正式版",$H1153="中西医诊所"),IFERROR(U1153/同类汇总数据!F$3,0),IF(AND($G1153="正式版",$H1153="中医诊所"),IFERROR(U1153/同类汇总数据!F$4,0),IF(AND($G1153="正式版",$H1153="口腔诊所"),IFERROR(U1153/同类汇总数据!F$5,0),IF(AND($G1153="检查版",$H1153="中西医诊所"),IFERROR(U1153/同类汇总数据!F$6,0),IF(AND($G1153="检查版",$H1153="中医诊所"),IFERROR(U1153/同类汇总数据!F$7,0),IF(AND($G1153="检查版",$H1153="口腔诊所"),IFERROR(U1153/同类汇总数据!F$8,0),IF(AND($G1153="互联网版",$H1153="中西医诊所"),IFERROR(U1153/同类汇总数据!F$9,0),IF(AND($G1153="互联网版",$H1153="中医诊所"),IFERROR(U1153/同类汇总数据!F$10,0),IF(AND($G1153="互联网版",$H1153="口腔诊所"),IFERROR(U1153/同类汇总数据!F$11,0))))))))))</f>
        <v>0.119331722764076</v>
      </c>
      <c r="AH1153" s="64">
        <f>IF(AND($G1153="正式版",$H1153="中西医诊所"),IFERROR(V1153/同类汇总数据!G$3,0),IF(AND($G1153="正式版",$H1153="中医诊所"),IFERROR(V1153/同类汇总数据!G$4,0),IF(AND($G1153="正式版",$H1153="口腔诊所"),IFERROR(V1153/同类汇总数据!G$5,0),IF(AND($G1153="检查版",$H1153="中西医诊所"),IFERROR(V1153/同类汇总数据!G$6,0),IF(AND($G1153="检查版",$H1153="中医诊所"),IFERROR(V1153/同类汇总数据!G$7,0),IF(AND($G1153="检查版",$H1153="口腔诊所"),IFERROR(V1153/同类汇总数据!G$8,0),IF(AND($G1153="互联网版",$H1153="中西医诊所"),IFERROR(V1153/同类汇总数据!G$9,0),IF(AND($G1153="互联网版",$H1153="中医诊所"),IFERROR(V1153/同类汇总数据!G$10,0),IF(AND($G1153="互联网版",$H1153="口腔诊所"),IFERROR(V1153/同类汇总数据!G$11,0))))))))))</f>
        <v>0</v>
      </c>
      <c r="AI1153" s="64">
        <f>IF(AND($G1153="正式版",$H1153="中西医诊所"),IFERROR(W1153/同类汇总数据!H$3,0),IF(AND($G1153="正式版",$H1153="中医诊所"),IFERROR(W1153/同类汇总数据!H$4,0),IF(AND($G1153="正式版",$H1153="口腔诊所"),IFERROR(W1153/同类汇总数据!H$5,0),IF(AND($G1153="检查版",$H1153="中西医诊所"),IFERROR(W1153/同类汇总数据!H$6,0),IF(AND($G1153="检查版",$H1153="中医诊所"),IFERROR(W1153/同类汇总数据!H$7,0),IF(AND($G1153="检查版",$H1153="口腔诊所"),IFERROR(W1153/同类汇总数据!H$8,0),IF(AND($G1153="互联网版",$H1153="中西医诊所"),IFERROR(W1153/同类汇总数据!H$9,0),IF(AND($G1153="互联网版",$H1153="中医诊所"),IFERROR(W1153/同类汇总数据!H$10,0),IF(AND($G1153="互联网版",$H1153="口腔诊所"),IFERROR(W1153/同类汇总数据!H$11,0))))))))))</f>
        <v>0.123269168795995</v>
      </c>
      <c r="AJ1153" s="64">
        <f>IF(AND($G1153="正式版",$H1153="中西医诊所"),IFERROR(X1153/同类汇总数据!I$3,0),IF(AND($G1153="正式版",$H1153="中医诊所"),IFERROR(X1153/同类汇总数据!I$4,0),IF(AND($G1153="正式版",$H1153="口腔诊所"),IFERROR(X1153/同类汇总数据!I$5,0),IF(AND($G1153="检查版",$H1153="中西医诊所"),IFERROR(X1153/同类汇总数据!I$6,0),IF(AND($G1153="检查版",$H1153="中医诊所"),IFERROR(X1153/同类汇总数据!I$7,0),IF(AND($G1153="检查版",$H1153="口腔诊所"),IFERROR(X1153/同类汇总数据!I$8,0),IF(AND($G1153="互联网版",$H1153="中西医诊所"),IFERROR(X1153/同类汇总数据!I$9,0),IF(AND($G1153="互联网版",$H1153="中医诊所"),IFERROR(X1153/同类汇总数据!I$10,0),IF(AND($G1153="互联网版",$H1153="口腔诊所"),IFERROR(X1153/同类汇总数据!I$11,0))))))))))</f>
        <v>0.0948885567789401</v>
      </c>
      <c r="AK1153" s="64">
        <f>IF(AND($G1153="正式版",$H1153="中西医诊所"),IFERROR(Y1153/同类汇总数据!J$3,0),IF(AND($G1153="正式版",$H1153="中医诊所"),IFERROR(Y1153/同类汇总数据!J$4,0),IF(AND($G1153="正式版",$H1153="口腔诊所"),IFERROR(Y1153/同类汇总数据!J$5,0),IF(AND($G1153="检查版",$H1153="中西医诊所"),IFERROR(Y1153/同类汇总数据!J$6,0),IF(AND($G1153="检查版",$H1153="中医诊所"),IFERROR(Y1153/同类汇总数据!J$7,0),IF(AND($G1153="检查版",$H1153="口腔诊所"),IFERROR(Y1153/同类汇总数据!J$8,0),IF(AND($G1153="互联网版",$H1153="中西医诊所"),IFERROR(Y1153/同类汇总数据!J$9,0),IF(AND($G1153="互联网版",$H1153="中医诊所"),IFERROR(Y1153/同类汇总数据!J$10,0),IF(AND($G1153="互联网版",$H1153="口腔诊所"),IFERROR(Y1153/同类汇总数据!J$11,0))))))))))</f>
        <v>0.0978863328843112</v>
      </c>
      <c r="AL1153" s="65" t="str">
        <f ca="1" t="shared" si="336"/>
        <v>-</v>
      </c>
      <c r="AM1153" s="65" t="str">
        <f t="shared" si="346"/>
        <v>低于同行20%</v>
      </c>
      <c r="AN1153" s="66" t="str">
        <f t="shared" si="347"/>
        <v>低于同行20%</v>
      </c>
      <c r="AO1153" s="63">
        <f t="shared" si="339"/>
        <v>46103.3610832639</v>
      </c>
      <c r="AP1153" s="5" t="str">
        <f t="shared" si="340"/>
        <v/>
      </c>
      <c r="AQ1153" s="60">
        <v>45818.6332690972</v>
      </c>
    </row>
    <row r="1154" customFormat="1" ht="17" spans="1:43">
      <c r="A1154" s="66">
        <f t="shared" si="349"/>
        <v>1151</v>
      </c>
      <c r="B1154" s="67" t="str">
        <f t="shared" si="344"/>
        <v>交易波动较大</v>
      </c>
      <c r="C1154" s="1" t="str">
        <f t="shared" si="345"/>
        <v>本月交易额降超20%</v>
      </c>
      <c r="D1154" s="68" t="str">
        <f t="shared" si="335"/>
        <v>-</v>
      </c>
      <c r="E1154" s="84" t="s">
        <v>3042</v>
      </c>
      <c r="F1154" s="58">
        <v>45832.4468827546</v>
      </c>
      <c r="G1154" s="59" t="s">
        <v>38</v>
      </c>
      <c r="H1154" s="59" t="s">
        <v>63</v>
      </c>
      <c r="I1154" s="59" t="s">
        <v>40</v>
      </c>
      <c r="J1154" s="59" t="s">
        <v>53</v>
      </c>
      <c r="K1154" s="59" t="s">
        <v>3043</v>
      </c>
      <c r="L1154" s="59" t="s">
        <v>83</v>
      </c>
      <c r="M1154" s="60">
        <v>46103.5978356482</v>
      </c>
      <c r="N1154" s="60">
        <v>46103.7427583333</v>
      </c>
      <c r="O1154" s="60">
        <v>46103.745483588</v>
      </c>
      <c r="P1154" s="60">
        <v>46094.6936089815</v>
      </c>
      <c r="Q1154" s="60">
        <v>46101.742765463</v>
      </c>
      <c r="R1154" s="59">
        <v>3529.5</v>
      </c>
      <c r="S1154" s="59">
        <v>34540.7</v>
      </c>
      <c r="T1154" s="59">
        <v>158069.3</v>
      </c>
      <c r="U1154" s="59">
        <v>148514.5</v>
      </c>
      <c r="V1154" s="59">
        <v>16</v>
      </c>
      <c r="W1154" s="59">
        <v>108</v>
      </c>
      <c r="X1154" s="59">
        <v>406</v>
      </c>
      <c r="Y1154" s="59">
        <v>370</v>
      </c>
      <c r="Z1154" s="59">
        <v>546.0091911765</v>
      </c>
      <c r="AA1154" s="59">
        <v>-0.3594368945</v>
      </c>
      <c r="AB1154" s="59">
        <v>-0.2253218822</v>
      </c>
      <c r="AC1154" s="59">
        <v>1.1020172737</v>
      </c>
      <c r="AD1154" s="64">
        <f>IF(AND($G1154="正式版",$H1154="中西医诊所"),IFERROR(R1154/同类汇总数据!C$3,0),IF(AND($G1154="正式版",$H1154="中医诊所"),IFERROR(R1154/同类汇总数据!C$4,0),IF(AND($G1154="正式版",$H1154="口腔诊所"),IFERROR(R1154/同类汇总数据!C$5,0),IF(AND($G1154="检查版",$H1154="中西医诊所"),IFERROR(R1154/同类汇总数据!C$6,0),IF(AND($G1154="检查版",$H1154="中医诊所"),IFERROR(R1154/同类汇总数据!C$7,0),IF(AND($G1154="检查版",$H1154="口腔诊所"),IFERROR(R1154/同类汇总数据!C$8,0),IF(AND($G1154="互联网版",$H1154="中西医诊所"),IFERROR(R1154/同类汇总数据!C$9,0),IF(AND($G1154="互联网版",$H1154="中医诊所"),IFERROR(R1154/同类汇总数据!C$10,0),IF(AND($G1154="互联网版",$H1154="口腔诊所"),IFERROR(R1154/同类汇总数据!C$11,0))))))))))</f>
        <v>0.353036705668423</v>
      </c>
      <c r="AE1154" s="64">
        <f>IF(AND($G1154="正式版",$H1154="中西医诊所"),IFERROR(S1154/同类汇总数据!D$3,0),IF(AND($G1154="正式版",$H1154="中医诊所"),IFERROR(S1154/同类汇总数据!D$4,0),IF(AND($G1154="正式版",$H1154="口腔诊所"),IFERROR(S1154/同类汇总数据!D$5,0),IF(AND($G1154="检查版",$H1154="中西医诊所"),IFERROR(S1154/同类汇总数据!D$6,0),IF(AND($G1154="检查版",$H1154="中医诊所"),IFERROR(S1154/同类汇总数据!D$7,0),IF(AND($G1154="检查版",$H1154="口腔诊所"),IFERROR(S1154/同类汇总数据!D$8,0),IF(AND($G1154="互联网版",$H1154="中西医诊所"),IFERROR(S1154/同类汇总数据!D$9,0),IF(AND($G1154="互联网版",$H1154="中医诊所"),IFERROR(S1154/同类汇总数据!D$10,0),IF(AND($G1154="互联网版",$H1154="口腔诊所"),IFERROR(S1154/同类汇总数据!D$11,0))))))))))</f>
        <v>0.79530386015033</v>
      </c>
      <c r="AF1154" s="64">
        <f>IF(AND($G1154="正式版",$H1154="中西医诊所"),IFERROR(T1154/同类汇总数据!E$3,0),IF(AND($G1154="正式版",$H1154="中医诊所"),IFERROR(T1154/同类汇总数据!E$4,0),IF(AND($G1154="正式版",$H1154="口腔诊所"),IFERROR(T1154/同类汇总数据!E$5,0),IF(AND($G1154="检查版",$H1154="中西医诊所"),IFERROR(T1154/同类汇总数据!E$6,0),IF(AND($G1154="检查版",$H1154="中医诊所"),IFERROR(T1154/同类汇总数据!E$7,0),IF(AND($G1154="检查版",$H1154="口腔诊所"),IFERROR(T1154/同类汇总数据!E$8,0),IF(AND($G1154="互联网版",$H1154="中西医诊所"),IFERROR(T1154/同类汇总数据!E$9,0),IF(AND($G1154="互联网版",$H1154="中医诊所"),IFERROR(T1154/同类汇总数据!E$10,0),IF(AND($G1154="互联网版",$H1154="口腔诊所"),IFERROR(T1154/同类汇总数据!E$11,0))))))))))</f>
        <v>1.42575658451535</v>
      </c>
      <c r="AG1154" s="64">
        <f>IF(AND($G1154="正式版",$H1154="中西医诊所"),IFERROR(U1154/同类汇总数据!F$3,0),IF(AND($G1154="正式版",$H1154="中医诊所"),IFERROR(U1154/同类汇总数据!F$4,0),IF(AND($G1154="正式版",$H1154="口腔诊所"),IFERROR(U1154/同类汇总数据!F$5,0),IF(AND($G1154="检查版",$H1154="中西医诊所"),IFERROR(U1154/同类汇总数据!F$6,0),IF(AND($G1154="检查版",$H1154="中医诊所"),IFERROR(U1154/同类汇总数据!F$7,0),IF(AND($G1154="检查版",$H1154="口腔诊所"),IFERROR(U1154/同类汇总数据!F$8,0),IF(AND($G1154="互联网版",$H1154="中西医诊所"),IFERROR(U1154/同类汇总数据!F$9,0),IF(AND($G1154="互联网版",$H1154="中医诊所"),IFERROR(U1154/同类汇总数据!F$10,0),IF(AND($G1154="互联网版",$H1154="口腔诊所"),IFERROR(U1154/同类汇总数据!F$11,0))))))))))</f>
        <v>1.48666144958018</v>
      </c>
      <c r="AH1154" s="64">
        <f>IF(AND($G1154="正式版",$H1154="中西医诊所"),IFERROR(V1154/同类汇总数据!G$3,0),IF(AND($G1154="正式版",$H1154="中医诊所"),IFERROR(V1154/同类汇总数据!G$4,0),IF(AND($G1154="正式版",$H1154="口腔诊所"),IFERROR(V1154/同类汇总数据!G$5,0),IF(AND($G1154="检查版",$H1154="中西医诊所"),IFERROR(V1154/同类汇总数据!G$6,0),IF(AND($G1154="检查版",$H1154="中医诊所"),IFERROR(V1154/同类汇总数据!G$7,0),IF(AND($G1154="检查版",$H1154="口腔诊所"),IFERROR(V1154/同类汇总数据!G$8,0),IF(AND($G1154="互联网版",$H1154="中西医诊所"),IFERROR(V1154/同类汇总数据!G$9,0),IF(AND($G1154="互联网版",$H1154="中医诊所"),IFERROR(V1154/同类汇总数据!G$10,0),IF(AND($G1154="互联网版",$H1154="口腔诊所"),IFERROR(V1154/同类汇总数据!G$11,0))))))))))</f>
        <v>1.18902529651318</v>
      </c>
      <c r="AI1154" s="64">
        <f>IF(AND($G1154="正式版",$H1154="中西医诊所"),IFERROR(W1154/同类汇总数据!H$3,0),IF(AND($G1154="正式版",$H1154="中医诊所"),IFERROR(W1154/同类汇总数据!H$4,0),IF(AND($G1154="正式版",$H1154="口腔诊所"),IFERROR(W1154/同类汇总数据!H$5,0),IF(AND($G1154="检查版",$H1154="中西医诊所"),IFERROR(W1154/同类汇总数据!H$6,0),IF(AND($G1154="检查版",$H1154="中医诊所"),IFERROR(W1154/同类汇总数据!H$7,0),IF(AND($G1154="检查版",$H1154="口腔诊所"),IFERROR(W1154/同类汇总数据!H$8,0),IF(AND($G1154="互联网版",$H1154="中西医诊所"),IFERROR(W1154/同类汇总数据!H$9,0),IF(AND($G1154="互联网版",$H1154="中医诊所"),IFERROR(W1154/同类汇总数据!H$10,0),IF(AND($G1154="互联网版",$H1154="口腔诊所"),IFERROR(W1154/同类汇总数据!H$11,0))))))))))</f>
        <v>1.90186717570963</v>
      </c>
      <c r="AJ1154" s="64">
        <f>IF(AND($G1154="正式版",$H1154="中西医诊所"),IFERROR(X1154/同类汇总数据!I$3,0),IF(AND($G1154="正式版",$H1154="中医诊所"),IFERROR(X1154/同类汇总数据!I$4,0),IF(AND($G1154="正式版",$H1154="口腔诊所"),IFERROR(X1154/同类汇总数据!I$5,0),IF(AND($G1154="检查版",$H1154="中西医诊所"),IFERROR(X1154/同类汇总数据!I$6,0),IF(AND($G1154="检查版",$H1154="中医诊所"),IFERROR(X1154/同类汇总数据!I$7,0),IF(AND($G1154="检查版",$H1154="口腔诊所"),IFERROR(X1154/同类汇总数据!I$8,0),IF(AND($G1154="互联网版",$H1154="中西医诊所"),IFERROR(X1154/同类汇总数据!I$9,0),IF(AND($G1154="互联网版",$H1154="中医诊所"),IFERROR(X1154/同类汇总数据!I$10,0),IF(AND($G1154="互联网版",$H1154="口腔诊所"),IFERROR(X1154/同类汇总数据!I$11,0))))))))))</f>
        <v>2.75176814658926</v>
      </c>
      <c r="AK1154" s="64">
        <f>IF(AND($G1154="正式版",$H1154="中西医诊所"),IFERROR(Y1154/同类汇总数据!J$3,0),IF(AND($G1154="正式版",$H1154="中医诊所"),IFERROR(Y1154/同类汇总数据!J$4,0),IF(AND($G1154="正式版",$H1154="口腔诊所"),IFERROR(Y1154/同类汇总数据!J$5,0),IF(AND($G1154="检查版",$H1154="中西医诊所"),IFERROR(Y1154/同类汇总数据!J$6,0),IF(AND($G1154="检查版",$H1154="中医诊所"),IFERROR(Y1154/同类汇总数据!J$7,0),IF(AND($G1154="检查版",$H1154="口腔诊所"),IFERROR(Y1154/同类汇总数据!J$8,0),IF(AND($G1154="互联网版",$H1154="中西医诊所"),IFERROR(Y1154/同类汇总数据!J$9,0),IF(AND($G1154="互联网版",$H1154="中医诊所"),IFERROR(Y1154/同类汇总数据!J$10,0),IF(AND($G1154="互联网版",$H1154="口腔诊所"),IFERROR(Y1154/同类汇总数据!J$11,0))))))))))</f>
        <v>2.78599562824578</v>
      </c>
      <c r="AL1154" s="65" t="str">
        <f ca="1" t="shared" si="336"/>
        <v>-</v>
      </c>
      <c r="AM1154" s="65" t="str">
        <f t="shared" si="346"/>
        <v/>
      </c>
      <c r="AN1154" s="66" t="str">
        <f t="shared" si="347"/>
        <v>高于同行150%</v>
      </c>
      <c r="AO1154" s="63">
        <f t="shared" si="339"/>
        <v>46103.745483588</v>
      </c>
      <c r="AP1154" s="5" t="str">
        <f t="shared" si="340"/>
        <v/>
      </c>
      <c r="AQ1154" s="60">
        <v>45819.7883979398</v>
      </c>
    </row>
    <row r="1155" customFormat="1" ht="17" spans="1:43">
      <c r="A1155" s="66">
        <f t="shared" si="349"/>
        <v>1152</v>
      </c>
      <c r="B1155" s="67" t="str">
        <f t="shared" si="344"/>
        <v>连续三月交易上升</v>
      </c>
      <c r="C1155" s="1" t="str">
        <f t="shared" si="345"/>
        <v/>
      </c>
      <c r="D1155" s="68" t="str">
        <f t="shared" si="335"/>
        <v>-</v>
      </c>
      <c r="E1155" s="84" t="s">
        <v>3044</v>
      </c>
      <c r="F1155" s="58">
        <v>45833.4922041204</v>
      </c>
      <c r="G1155" s="59" t="s">
        <v>38</v>
      </c>
      <c r="H1155" s="59" t="s">
        <v>63</v>
      </c>
      <c r="I1155" s="59" t="s">
        <v>40</v>
      </c>
      <c r="J1155" s="59" t="s">
        <v>155</v>
      </c>
      <c r="K1155" s="59" t="s">
        <v>3045</v>
      </c>
      <c r="L1155" s="59"/>
      <c r="M1155" s="60">
        <v>46104.3752662037</v>
      </c>
      <c r="N1155" s="60">
        <v>46103.7343504977</v>
      </c>
      <c r="O1155" s="60">
        <v>46103.7337744213</v>
      </c>
      <c r="P1155" s="60">
        <v>45958.4190928009</v>
      </c>
      <c r="Q1155" s="60">
        <v>46103.6436417824</v>
      </c>
      <c r="R1155" s="59">
        <v>20927.76</v>
      </c>
      <c r="S1155" s="59">
        <v>88438.17</v>
      </c>
      <c r="T1155" s="59">
        <v>190488.39</v>
      </c>
      <c r="U1155" s="59">
        <v>166009.89</v>
      </c>
      <c r="V1155" s="59">
        <v>25</v>
      </c>
      <c r="W1155" s="59">
        <v>105</v>
      </c>
      <c r="X1155" s="59">
        <v>239</v>
      </c>
      <c r="Y1155" s="59">
        <v>209</v>
      </c>
      <c r="Z1155" s="85" t="s">
        <v>3046</v>
      </c>
      <c r="AA1155" s="59">
        <v>1.3193362533</v>
      </c>
      <c r="AB1155" s="59">
        <v>-0.403454913</v>
      </c>
      <c r="AC1155" s="59">
        <v>0.1020863453</v>
      </c>
      <c r="AD1155" s="64">
        <f>IF(AND($G1155="正式版",$H1155="中西医诊所"),IFERROR(R1155/同类汇总数据!C$3,0),IF(AND($G1155="正式版",$H1155="中医诊所"),IFERROR(R1155/同类汇总数据!C$4,0),IF(AND($G1155="正式版",$H1155="口腔诊所"),IFERROR(R1155/同类汇总数据!C$5,0),IF(AND($G1155="检查版",$H1155="中西医诊所"),IFERROR(R1155/同类汇总数据!C$6,0),IF(AND($G1155="检查版",$H1155="中医诊所"),IFERROR(R1155/同类汇总数据!C$7,0),IF(AND($G1155="检查版",$H1155="口腔诊所"),IFERROR(R1155/同类汇总数据!C$8,0),IF(AND($G1155="互联网版",$H1155="中西医诊所"),IFERROR(R1155/同类汇总数据!C$9,0),IF(AND($G1155="互联网版",$H1155="中医诊所"),IFERROR(R1155/同类汇总数据!C$10,0),IF(AND($G1155="互联网版",$H1155="口腔诊所"),IFERROR(R1155/同类汇总数据!C$11,0))))))))))</f>
        <v>2.09329011118272</v>
      </c>
      <c r="AE1155" s="64">
        <f>IF(AND($G1155="正式版",$H1155="中西医诊所"),IFERROR(S1155/同类汇总数据!D$3,0),IF(AND($G1155="正式版",$H1155="中医诊所"),IFERROR(S1155/同类汇总数据!D$4,0),IF(AND($G1155="正式版",$H1155="口腔诊所"),IFERROR(S1155/同类汇总数据!D$5,0),IF(AND($G1155="检查版",$H1155="中西医诊所"),IFERROR(S1155/同类汇总数据!D$6,0),IF(AND($G1155="检查版",$H1155="中医诊所"),IFERROR(S1155/同类汇总数据!D$7,0),IF(AND($G1155="检查版",$H1155="口腔诊所"),IFERROR(S1155/同类汇总数据!D$8,0),IF(AND($G1155="互联网版",$H1155="中西医诊所"),IFERROR(S1155/同类汇总数据!D$9,0),IF(AND($G1155="互联网版",$H1155="中医诊所"),IFERROR(S1155/同类汇总数据!D$10,0),IF(AND($G1155="互联网版",$H1155="口腔诊所"),IFERROR(S1155/同类汇总数据!D$11,0))))))))))</f>
        <v>2.03629972715177</v>
      </c>
      <c r="AF1155" s="64">
        <f>IF(AND($G1155="正式版",$H1155="中西医诊所"),IFERROR(T1155/同类汇总数据!E$3,0),IF(AND($G1155="正式版",$H1155="中医诊所"),IFERROR(T1155/同类汇总数据!E$4,0),IF(AND($G1155="正式版",$H1155="口腔诊所"),IFERROR(T1155/同类汇总数据!E$5,0),IF(AND($G1155="检查版",$H1155="中西医诊所"),IFERROR(T1155/同类汇总数据!E$6,0),IF(AND($G1155="检查版",$H1155="中医诊所"),IFERROR(T1155/同类汇总数据!E$7,0),IF(AND($G1155="检查版",$H1155="口腔诊所"),IFERROR(T1155/同类汇总数据!E$8,0),IF(AND($G1155="互联网版",$H1155="中西医诊所"),IFERROR(T1155/同类汇总数据!E$9,0),IF(AND($G1155="互联网版",$H1155="中医诊所"),IFERROR(T1155/同类汇总数据!E$10,0),IF(AND($G1155="互联网版",$H1155="口腔诊所"),IFERROR(T1155/同类汇总数据!E$11,0))))))))))</f>
        <v>1.71817093082735</v>
      </c>
      <c r="AG1155" s="64">
        <f>IF(AND($G1155="正式版",$H1155="中西医诊所"),IFERROR(U1155/同类汇总数据!F$3,0),IF(AND($G1155="正式版",$H1155="中医诊所"),IFERROR(U1155/同类汇总数据!F$4,0),IF(AND($G1155="正式版",$H1155="口腔诊所"),IFERROR(U1155/同类汇总数据!F$5,0),IF(AND($G1155="检查版",$H1155="中西医诊所"),IFERROR(U1155/同类汇总数据!F$6,0),IF(AND($G1155="检查版",$H1155="中医诊所"),IFERROR(U1155/同类汇总数据!F$7,0),IF(AND($G1155="检查版",$H1155="口腔诊所"),IFERROR(U1155/同类汇总数据!F$8,0),IF(AND($G1155="互联网版",$H1155="中西医诊所"),IFERROR(U1155/同类汇总数据!F$9,0),IF(AND($G1155="互联网版",$H1155="中医诊所"),IFERROR(U1155/同类汇总数据!F$10,0),IF(AND($G1155="互联网版",$H1155="口腔诊所"),IFERROR(U1155/同类汇总数据!F$11,0))))))))))</f>
        <v>1.66179399124022</v>
      </c>
      <c r="AH1155" s="64">
        <f>IF(AND($G1155="正式版",$H1155="中西医诊所"),IFERROR(V1155/同类汇总数据!G$3,0),IF(AND($G1155="正式版",$H1155="中医诊所"),IFERROR(V1155/同类汇总数据!G$4,0),IF(AND($G1155="正式版",$H1155="口腔诊所"),IFERROR(V1155/同类汇总数据!G$5,0),IF(AND($G1155="检查版",$H1155="中西医诊所"),IFERROR(V1155/同类汇总数据!G$6,0),IF(AND($G1155="检查版",$H1155="中医诊所"),IFERROR(V1155/同类汇总数据!G$7,0),IF(AND($G1155="检查版",$H1155="口腔诊所"),IFERROR(V1155/同类汇总数据!G$8,0),IF(AND($G1155="互联网版",$H1155="中西医诊所"),IFERROR(V1155/同类汇总数据!G$9,0),IF(AND($G1155="互联网版",$H1155="中医诊所"),IFERROR(V1155/同类汇总数据!G$10,0),IF(AND($G1155="互联网版",$H1155="口腔诊所"),IFERROR(V1155/同类汇总数据!G$11,0))))))))))</f>
        <v>1.85785202580185</v>
      </c>
      <c r="AI1155" s="64">
        <f>IF(AND($G1155="正式版",$H1155="中西医诊所"),IFERROR(W1155/同类汇总数据!H$3,0),IF(AND($G1155="正式版",$H1155="中医诊所"),IFERROR(W1155/同类汇总数据!H$4,0),IF(AND($G1155="正式版",$H1155="口腔诊所"),IFERROR(W1155/同类汇总数据!H$5,0),IF(AND($G1155="检查版",$H1155="中西医诊所"),IFERROR(W1155/同类汇总数据!H$6,0),IF(AND($G1155="检查版",$H1155="中医诊所"),IFERROR(W1155/同类汇总数据!H$7,0),IF(AND($G1155="检查版",$H1155="口腔诊所"),IFERROR(W1155/同类汇总数据!H$8,0),IF(AND($G1155="互联网版",$H1155="中西医诊所"),IFERROR(W1155/同类汇总数据!H$9,0),IF(AND($G1155="互联网版",$H1155="中医诊所"),IFERROR(W1155/同类汇总数据!H$10,0),IF(AND($G1155="互联网版",$H1155="口腔诊所"),IFERROR(W1155/同类汇总数据!H$11,0))))))))))</f>
        <v>1.84903753193992</v>
      </c>
      <c r="AJ1155" s="64">
        <f>IF(AND($G1155="正式版",$H1155="中西医诊所"),IFERROR(X1155/同类汇总数据!I$3,0),IF(AND($G1155="正式版",$H1155="中医诊所"),IFERROR(X1155/同类汇总数据!I$4,0),IF(AND($G1155="正式版",$H1155="口腔诊所"),IFERROR(X1155/同类汇总数据!I$5,0),IF(AND($G1155="检查版",$H1155="中西医诊所"),IFERROR(X1155/同类汇总数据!I$6,0),IF(AND($G1155="检查版",$H1155="中医诊所"),IFERROR(X1155/同类汇总数据!I$7,0),IF(AND($G1155="检查版",$H1155="口腔诊所"),IFERROR(X1155/同类汇总数据!I$8,0),IF(AND($G1155="互联网版",$H1155="中西医诊所"),IFERROR(X1155/同类汇总数据!I$9,0),IF(AND($G1155="互联网版",$H1155="中医诊所"),IFERROR(X1155/同类汇总数据!I$10,0),IF(AND($G1155="互联网版",$H1155="口腔诊所"),IFERROR(X1155/同类汇总数据!I$11,0))))))))))</f>
        <v>1.61988321929762</v>
      </c>
      <c r="AK1155" s="64">
        <f>IF(AND($G1155="正式版",$H1155="中西医诊所"),IFERROR(Y1155/同类汇总数据!J$3,0),IF(AND($G1155="正式版",$H1155="中医诊所"),IFERROR(Y1155/同类汇总数据!J$4,0),IF(AND($G1155="正式版",$H1155="口腔诊所"),IFERROR(Y1155/同类汇总数据!J$5,0),IF(AND($G1155="检查版",$H1155="中西医诊所"),IFERROR(Y1155/同类汇总数据!J$6,0),IF(AND($G1155="检查版",$H1155="中医诊所"),IFERROR(Y1155/同类汇总数据!J$7,0),IF(AND($G1155="检查版",$H1155="口腔诊所"),IFERROR(Y1155/同类汇总数据!J$8,0),IF(AND($G1155="互联网版",$H1155="中西医诊所"),IFERROR(Y1155/同类汇总数据!J$9,0),IF(AND($G1155="互联网版",$H1155="中医诊所"),IFERROR(Y1155/同类汇总数据!J$10,0),IF(AND($G1155="互联网版",$H1155="口腔诊所"),IFERROR(Y1155/同类汇总数据!J$11,0))))))))))</f>
        <v>1.57371104406316</v>
      </c>
      <c r="AL1155" s="65" t="str">
        <f ca="1" t="shared" si="336"/>
        <v>-</v>
      </c>
      <c r="AM1155" s="65" t="str">
        <f t="shared" si="346"/>
        <v>高于同行100%</v>
      </c>
      <c r="AN1155" s="66" t="str">
        <f t="shared" si="347"/>
        <v>高于同行150%</v>
      </c>
      <c r="AO1155" s="63">
        <f t="shared" si="339"/>
        <v>46104.3752662037</v>
      </c>
      <c r="AP1155" s="5" t="str">
        <f t="shared" si="340"/>
        <v/>
      </c>
      <c r="AQ1155" s="60">
        <v>45820.8056440972</v>
      </c>
    </row>
    <row r="1156" customFormat="1" ht="17" spans="1:43">
      <c r="A1156" s="66">
        <f t="shared" si="349"/>
        <v>1153</v>
      </c>
      <c r="B1156" s="67" t="str">
        <f t="shared" si="344"/>
        <v>交易波动较大</v>
      </c>
      <c r="C1156" s="1" t="str">
        <f t="shared" si="345"/>
        <v>本月交易额降超50%</v>
      </c>
      <c r="D1156" s="68" t="str">
        <f t="shared" si="335"/>
        <v>-</v>
      </c>
      <c r="E1156" s="84" t="s">
        <v>3047</v>
      </c>
      <c r="F1156" s="58">
        <v>45838.6434428241</v>
      </c>
      <c r="G1156" s="59" t="s">
        <v>38</v>
      </c>
      <c r="H1156" s="59" t="s">
        <v>63</v>
      </c>
      <c r="I1156" s="59" t="s">
        <v>40</v>
      </c>
      <c r="J1156" s="59" t="s">
        <v>280</v>
      </c>
      <c r="K1156" s="59" t="s">
        <v>3048</v>
      </c>
      <c r="L1156" s="59"/>
      <c r="M1156" s="60">
        <v>46104.3602314815</v>
      </c>
      <c r="N1156" s="60">
        <v>46102.6299092824</v>
      </c>
      <c r="O1156" s="60">
        <v>46102.4905413773</v>
      </c>
      <c r="P1156" s="60">
        <v>46087.479182662</v>
      </c>
      <c r="Q1156" s="60">
        <v>46087.4771639815</v>
      </c>
      <c r="R1156" s="59">
        <v>5974</v>
      </c>
      <c r="S1156" s="59">
        <v>9710</v>
      </c>
      <c r="T1156" s="59">
        <v>53168</v>
      </c>
      <c r="U1156" s="59">
        <v>46462</v>
      </c>
      <c r="V1156" s="59">
        <v>6</v>
      </c>
      <c r="W1156" s="59">
        <v>14</v>
      </c>
      <c r="X1156" s="59">
        <v>64</v>
      </c>
      <c r="Y1156" s="59">
        <v>58</v>
      </c>
      <c r="Z1156" s="85" t="s">
        <v>3049</v>
      </c>
      <c r="AA1156" s="59">
        <v>-0.5407680666</v>
      </c>
      <c r="AB1156" s="59">
        <v>-0.0524334499</v>
      </c>
      <c r="AC1156" s="59">
        <v>0.7443169382</v>
      </c>
      <c r="AD1156" s="64">
        <f>IF(AND($G1156="正式版",$H1156="中西医诊所"),IFERROR(R1156/同类汇总数据!C$3,0),IF(AND($G1156="正式版",$H1156="中医诊所"),IFERROR(R1156/同类汇总数据!C$4,0),IF(AND($G1156="正式版",$H1156="口腔诊所"),IFERROR(R1156/同类汇总数据!C$5,0),IF(AND($G1156="检查版",$H1156="中西医诊所"),IFERROR(R1156/同类汇总数据!C$6,0),IF(AND($G1156="检查版",$H1156="中医诊所"),IFERROR(R1156/同类汇总数据!C$7,0),IF(AND($G1156="检查版",$H1156="口腔诊所"),IFERROR(R1156/同类汇总数据!C$8,0),IF(AND($G1156="互联网版",$H1156="中西医诊所"),IFERROR(R1156/同类汇总数据!C$9,0),IF(AND($G1156="互联网版",$H1156="中医诊所"),IFERROR(R1156/同类汇总数据!C$10,0),IF(AND($G1156="互联网版",$H1156="口腔诊所"),IFERROR(R1156/同类汇总数据!C$11,0))))))))))</f>
        <v>0.597546757235631</v>
      </c>
      <c r="AE1156" s="64">
        <f>IF(AND($G1156="正式版",$H1156="中西医诊所"),IFERROR(S1156/同类汇总数据!D$3,0),IF(AND($G1156="正式版",$H1156="中医诊所"),IFERROR(S1156/同类汇总数据!D$4,0),IF(AND($G1156="正式版",$H1156="口腔诊所"),IFERROR(S1156/同类汇总数据!D$5,0),IF(AND($G1156="检查版",$H1156="中西医诊所"),IFERROR(S1156/同类汇总数据!D$6,0),IF(AND($G1156="检查版",$H1156="中医诊所"),IFERROR(S1156/同类汇总数据!D$7,0),IF(AND($G1156="检查版",$H1156="口腔诊所"),IFERROR(S1156/同类汇总数据!D$8,0),IF(AND($G1156="互联网版",$H1156="中西医诊所"),IFERROR(S1156/同类汇总数据!D$9,0),IF(AND($G1156="互联网版",$H1156="中医诊所"),IFERROR(S1156/同类汇总数据!D$10,0),IF(AND($G1156="互联网版",$H1156="口腔诊所"),IFERROR(S1156/同类汇总数据!D$11,0))))))))))</f>
        <v>0.22357394268384</v>
      </c>
      <c r="AF1156" s="64">
        <f>IF(AND($G1156="正式版",$H1156="中西医诊所"),IFERROR(T1156/同类汇总数据!E$3,0),IF(AND($G1156="正式版",$H1156="中医诊所"),IFERROR(T1156/同类汇总数据!E$4,0),IF(AND($G1156="正式版",$H1156="口腔诊所"),IFERROR(T1156/同类汇总数据!E$5,0),IF(AND($G1156="检查版",$H1156="中西医诊所"),IFERROR(T1156/同类汇总数据!E$6,0),IF(AND($G1156="检查版",$H1156="中医诊所"),IFERROR(T1156/同类汇总数据!E$7,0),IF(AND($G1156="检查版",$H1156="口腔诊所"),IFERROR(T1156/同类汇总数据!E$8,0),IF(AND($G1156="互联网版",$H1156="中西医诊所"),IFERROR(T1156/同类汇总数据!E$9,0),IF(AND($G1156="互联网版",$H1156="中医诊所"),IFERROR(T1156/同类汇总数据!E$10,0),IF(AND($G1156="互联网版",$H1156="口腔诊所"),IFERROR(T1156/同类汇总数据!E$11,0))))))))))</f>
        <v>0.479565773274836</v>
      </c>
      <c r="AG1156" s="64">
        <f>IF(AND($G1156="正式版",$H1156="中西医诊所"),IFERROR(U1156/同类汇总数据!F$3,0),IF(AND($G1156="正式版",$H1156="中医诊所"),IFERROR(U1156/同类汇总数据!F$4,0),IF(AND($G1156="正式版",$H1156="口腔诊所"),IFERROR(U1156/同类汇总数据!F$5,0),IF(AND($G1156="检查版",$H1156="中西医诊所"),IFERROR(U1156/同类汇总数据!F$6,0),IF(AND($G1156="检查版",$H1156="中医诊所"),IFERROR(U1156/同类汇总数据!F$7,0),IF(AND($G1156="检查版",$H1156="口腔诊所"),IFERROR(U1156/同类汇总数据!F$8,0),IF(AND($G1156="互联网版",$H1156="中西医诊所"),IFERROR(U1156/同类汇总数据!F$9,0),IF(AND($G1156="互联网版",$H1156="中医诊所"),IFERROR(U1156/同类汇总数据!F$10,0),IF(AND($G1156="互联网版",$H1156="口腔诊所"),IFERROR(U1156/同类汇总数据!F$11,0))))))))))</f>
        <v>0.465094413477433</v>
      </c>
      <c r="AH1156" s="64">
        <f>IF(AND($G1156="正式版",$H1156="中西医诊所"),IFERROR(V1156/同类汇总数据!G$3,0),IF(AND($G1156="正式版",$H1156="中医诊所"),IFERROR(V1156/同类汇总数据!G$4,0),IF(AND($G1156="正式版",$H1156="口腔诊所"),IFERROR(V1156/同类汇总数据!G$5,0),IF(AND($G1156="检查版",$H1156="中西医诊所"),IFERROR(V1156/同类汇总数据!G$6,0),IF(AND($G1156="检查版",$H1156="中医诊所"),IFERROR(V1156/同类汇总数据!G$7,0),IF(AND($G1156="检查版",$H1156="口腔诊所"),IFERROR(V1156/同类汇总数据!G$8,0),IF(AND($G1156="互联网版",$H1156="中西医诊所"),IFERROR(V1156/同类汇总数据!G$9,0),IF(AND($G1156="互联网版",$H1156="中医诊所"),IFERROR(V1156/同类汇总数据!G$10,0),IF(AND($G1156="互联网版",$H1156="口腔诊所"),IFERROR(V1156/同类汇总数据!G$11,0))))))))))</f>
        <v>0.445884486192444</v>
      </c>
      <c r="AI1156" s="64">
        <f>IF(AND($G1156="正式版",$H1156="中西医诊所"),IFERROR(W1156/同类汇总数据!H$3,0),IF(AND($G1156="正式版",$H1156="中医诊所"),IFERROR(W1156/同类汇总数据!H$4,0),IF(AND($G1156="正式版",$H1156="口腔诊所"),IFERROR(W1156/同类汇总数据!H$5,0),IF(AND($G1156="检查版",$H1156="中西医诊所"),IFERROR(W1156/同类汇总数据!H$6,0),IF(AND($G1156="检查版",$H1156="中医诊所"),IFERROR(W1156/同类汇总数据!H$7,0),IF(AND($G1156="检查版",$H1156="口腔诊所"),IFERROR(W1156/同类汇总数据!H$8,0),IF(AND($G1156="互联网版",$H1156="中西医诊所"),IFERROR(W1156/同类汇总数据!H$9,0),IF(AND($G1156="互联网版",$H1156="中医诊所"),IFERROR(W1156/同类汇总数据!H$10,0),IF(AND($G1156="互联网版",$H1156="口腔诊所"),IFERROR(W1156/同类汇总数据!H$11,0))))))))))</f>
        <v>0.24653833759199</v>
      </c>
      <c r="AJ1156" s="64">
        <f>IF(AND($G1156="正式版",$H1156="中西医诊所"),IFERROR(X1156/同类汇总数据!I$3,0),IF(AND($G1156="正式版",$H1156="中医诊所"),IFERROR(X1156/同类汇总数据!I$4,0),IF(AND($G1156="正式版",$H1156="口腔诊所"),IFERROR(X1156/同类汇总数据!I$5,0),IF(AND($G1156="检查版",$H1156="中西医诊所"),IFERROR(X1156/同类汇总数据!I$6,0),IF(AND($G1156="检查版",$H1156="中医诊所"),IFERROR(X1156/同类汇总数据!I$7,0),IF(AND($G1156="检查版",$H1156="口腔诊所"),IFERROR(X1156/同类汇总数据!I$8,0),IF(AND($G1156="互联网版",$H1156="中西医诊所"),IFERROR(X1156/同类汇总数据!I$9,0),IF(AND($G1156="互联网版",$H1156="中医诊所"),IFERROR(X1156/同类汇总数据!I$10,0),IF(AND($G1156="互联网版",$H1156="口腔诊所"),IFERROR(X1156/同类汇总数据!I$11,0))))))))))</f>
        <v>0.433776259560869</v>
      </c>
      <c r="AK1156" s="64">
        <f>IF(AND($G1156="正式版",$H1156="中西医诊所"),IFERROR(Y1156/同类汇总数据!J$3,0),IF(AND($G1156="正式版",$H1156="中医诊所"),IFERROR(Y1156/同类汇总数据!J$4,0),IF(AND($G1156="正式版",$H1156="口腔诊所"),IFERROR(Y1156/同类汇总数据!J$5,0),IF(AND($G1156="检查版",$H1156="中西医诊所"),IFERROR(Y1156/同类汇总数据!J$6,0),IF(AND($G1156="检查版",$H1156="中医诊所"),IFERROR(Y1156/同类汇总数据!J$7,0),IF(AND($G1156="检查版",$H1156="口腔诊所"),IFERROR(Y1156/同类汇总数据!J$8,0),IF(AND($G1156="互联网版",$H1156="中西医诊所"),IFERROR(Y1156/同类汇总数据!J$9,0),IF(AND($G1156="互联网版",$H1156="中医诊所"),IFERROR(Y1156/同类汇总数据!J$10,0),IF(AND($G1156="互联网版",$H1156="口腔诊所"),IFERROR(Y1156/同类汇总数据!J$11,0))))))))))</f>
        <v>0.436723639022311</v>
      </c>
      <c r="AL1156" s="65" t="str">
        <f ca="1" t="shared" si="336"/>
        <v>-</v>
      </c>
      <c r="AM1156" s="65" t="str">
        <f t="shared" si="346"/>
        <v>低于同行50%</v>
      </c>
      <c r="AN1156" s="66" t="str">
        <f t="shared" si="347"/>
        <v>低于同行50%</v>
      </c>
      <c r="AO1156" s="63">
        <f t="shared" si="339"/>
        <v>46104.3602314815</v>
      </c>
      <c r="AP1156" s="5" t="str">
        <f t="shared" si="340"/>
        <v/>
      </c>
      <c r="AQ1156" s="60">
        <v>45820.8067899537</v>
      </c>
    </row>
    <row r="1157" customFormat="1" ht="17" spans="1:43">
      <c r="A1157" s="66">
        <f t="shared" si="349"/>
        <v>1154</v>
      </c>
      <c r="B1157" s="67" t="str">
        <f t="shared" ref="B1157:B1189" si="350">IF(V1157=0,"无交易",IF(AND(Y1157&lt;=-0.2,Z1157&lt;=-0.2,AA1157&lt;=-0.2),"连续三月交易下滑",IF(AND(Y1157&gt;=0.2,Z1157&gt;=0.2,AA1157&gt;=0.2),"连续三月交易上升",IF(AND(Y1157&lt;0.2,Y1157&gt;-0.2,Z1157&lt;0.2,Z1157&gt;-0.2,AA1157&lt;0.2,AA1157&gt;-0.2),"交易平稳",IF(OR(ABS(Y1157-Z1157)&gt;=0.2,ABS(Z1157-AA1157)&gt;=0.2),"交易波动较大","-")))))</f>
        <v>连续三月交易上升</v>
      </c>
      <c r="C1157" s="1" t="str">
        <f t="shared" ref="C1157:C1189" si="351">IF(AA1157&lt;=-0.5,"本月交易额降超50%",IF(AA1157&lt;=-0.2,"本月交易额降超20%",""))</f>
        <v/>
      </c>
      <c r="D1157" s="68" t="str">
        <f t="shared" ref="D1157:D1189" si="352">IF(DATEDIF(AO1157,$B$1,"d")&gt;30,"流失",IF(AND(DATEDIF(AO1157,$B$1,"d")&gt;7,DATEDIF(AO1157,$B$1,"d")&lt;=30),"可能流失",IF(AND(DATEDIF(AO1157,$B$1,"d")&lt;=7,DATEDIF(AO1157,$B$1,"d")&gt;3),"即将流失","-")))</f>
        <v>-</v>
      </c>
      <c r="E1157" s="84" t="s">
        <v>3050</v>
      </c>
      <c r="F1157" s="58">
        <v>45840.442109537</v>
      </c>
      <c r="G1157" s="59" t="s">
        <v>38</v>
      </c>
      <c r="H1157" s="59" t="s">
        <v>39</v>
      </c>
      <c r="I1157" s="59" t="s">
        <v>40</v>
      </c>
      <c r="J1157" s="59" t="s">
        <v>149</v>
      </c>
      <c r="K1157" s="59" t="s">
        <v>3051</v>
      </c>
      <c r="L1157" s="59" t="s">
        <v>3052</v>
      </c>
      <c r="M1157" s="60">
        <v>46104.3322453704</v>
      </c>
      <c r="N1157" s="60">
        <v>46104.3570274653</v>
      </c>
      <c r="O1157" s="60">
        <v>46104.3960663773</v>
      </c>
      <c r="P1157" s="60">
        <v>46096.6980080671</v>
      </c>
      <c r="Q1157" s="60">
        <v>46104.3570575231</v>
      </c>
      <c r="R1157" s="59">
        <v>5797</v>
      </c>
      <c r="S1157" s="59">
        <v>18224</v>
      </c>
      <c r="T1157" s="59">
        <v>50332</v>
      </c>
      <c r="U1157" s="59">
        <v>45743</v>
      </c>
      <c r="V1157" s="59">
        <v>47</v>
      </c>
      <c r="W1157" s="59">
        <v>169</v>
      </c>
      <c r="X1157" s="59">
        <v>456</v>
      </c>
      <c r="Y1157" s="59">
        <v>415</v>
      </c>
      <c r="Z1157" s="59">
        <v>116.3944020356</v>
      </c>
      <c r="AA1157" s="59">
        <v>0.2370350258</v>
      </c>
      <c r="AB1157" s="59">
        <v>-0.1521639042</v>
      </c>
      <c r="AC1157" s="59">
        <v>-0.1630017486</v>
      </c>
      <c r="AD1157" s="64">
        <f>IF(AND($G1157="正式版",$H1157="中西医诊所"),IFERROR(R1157/同类汇总数据!C$3,0),IF(AND($G1157="正式版",$H1157="中医诊所"),IFERROR(R1157/同类汇总数据!C$4,0),IF(AND($G1157="正式版",$H1157="口腔诊所"),IFERROR(R1157/同类汇总数据!C$5,0),IF(AND($G1157="检查版",$H1157="中西医诊所"),IFERROR(R1157/同类汇总数据!C$6,0),IF(AND($G1157="检查版",$H1157="中医诊所"),IFERROR(R1157/同类汇总数据!C$7,0),IF(AND($G1157="检查版",$H1157="口腔诊所"),IFERROR(R1157/同类汇总数据!C$8,0),IF(AND($G1157="互联网版",$H1157="中西医诊所"),IFERROR(R1157/同类汇总数据!C$9,0),IF(AND($G1157="互联网版",$H1157="中医诊所"),IFERROR(R1157/同类汇总数据!C$10,0),IF(AND($G1157="互联网版",$H1157="口腔诊所"),IFERROR(R1157/同类汇总数据!C$11,0))))))))))</f>
        <v>0.633430625660124</v>
      </c>
      <c r="AE1157" s="64">
        <f>IF(AND($G1157="正式版",$H1157="中西医诊所"),IFERROR(S1157/同类汇总数据!D$3,0),IF(AND($G1157="正式版",$H1157="中医诊所"),IFERROR(S1157/同类汇总数据!D$4,0),IF(AND($G1157="正式版",$H1157="口腔诊所"),IFERROR(S1157/同类汇总数据!D$5,0),IF(AND($G1157="检查版",$H1157="中西医诊所"),IFERROR(S1157/同类汇总数据!D$6,0),IF(AND($G1157="检查版",$H1157="中医诊所"),IFERROR(S1157/同类汇总数据!D$7,0),IF(AND($G1157="检查版",$H1157="口腔诊所"),IFERROR(S1157/同类汇总数据!D$8,0),IF(AND($G1157="互联网版",$H1157="中西医诊所"),IFERROR(S1157/同类汇总数据!D$9,0),IF(AND($G1157="互联网版",$H1157="中医诊所"),IFERROR(S1157/同类汇总数据!D$10,0),IF(AND($G1157="互联网版",$H1157="口腔诊所"),IFERROR(S1157/同类汇总数据!D$11,0))))))))))</f>
        <v>0.49951067722205</v>
      </c>
      <c r="AF1157" s="64">
        <f>IF(AND($G1157="正式版",$H1157="中西医诊所"),IFERROR(T1157/同类汇总数据!E$3,0),IF(AND($G1157="正式版",$H1157="中医诊所"),IFERROR(T1157/同类汇总数据!E$4,0),IF(AND($G1157="正式版",$H1157="口腔诊所"),IFERROR(T1157/同类汇总数据!E$5,0),IF(AND($G1157="检查版",$H1157="中西医诊所"),IFERROR(T1157/同类汇总数据!E$6,0),IF(AND($G1157="检查版",$H1157="中医诊所"),IFERROR(T1157/同类汇总数据!E$7,0),IF(AND($G1157="检查版",$H1157="口腔诊所"),IFERROR(T1157/同类汇总数据!E$8,0),IF(AND($G1157="互联网版",$H1157="中西医诊所"),IFERROR(T1157/同类汇总数据!E$9,0),IF(AND($G1157="互联网版",$H1157="中医诊所"),IFERROR(T1157/同类汇总数据!E$10,0),IF(AND($G1157="互联网版",$H1157="口腔诊所"),IFERROR(T1157/同类汇总数据!E$11,0))))))))))</f>
        <v>0.461269706998432</v>
      </c>
      <c r="AG1157" s="64">
        <f>IF(AND($G1157="正式版",$H1157="中西医诊所"),IFERROR(U1157/同类汇总数据!F$3,0),IF(AND($G1157="正式版",$H1157="中医诊所"),IFERROR(U1157/同类汇总数据!F$4,0),IF(AND($G1157="正式版",$H1157="口腔诊所"),IFERROR(U1157/同类汇总数据!F$5,0),IF(AND($G1157="检查版",$H1157="中西医诊所"),IFERROR(U1157/同类汇总数据!F$6,0),IF(AND($G1157="检查版",$H1157="中医诊所"),IFERROR(U1157/同类汇总数据!F$7,0),IF(AND($G1157="检查版",$H1157="口腔诊所"),IFERROR(U1157/同类汇总数据!F$8,0),IF(AND($G1157="互联网版",$H1157="中西医诊所"),IFERROR(U1157/同类汇总数据!F$9,0),IF(AND($G1157="互联网版",$H1157="中医诊所"),IFERROR(U1157/同类汇总数据!F$10,0),IF(AND($G1157="互联网版",$H1157="口腔诊所"),IFERROR(U1157/同类汇总数据!F$11,0))))))))))</f>
        <v>0.476871179998283</v>
      </c>
      <c r="AH1157" s="64">
        <f>IF(AND($G1157="正式版",$H1157="中西医诊所"),IFERROR(V1157/同类汇总数据!G$3,0),IF(AND($G1157="正式版",$H1157="中医诊所"),IFERROR(V1157/同类汇总数据!G$4,0),IF(AND($G1157="正式版",$H1157="口腔诊所"),IFERROR(V1157/同类汇总数据!G$5,0),IF(AND($G1157="检查版",$H1157="中西医诊所"),IFERROR(V1157/同类汇总数据!G$6,0),IF(AND($G1157="检查版",$H1157="中医诊所"),IFERROR(V1157/同类汇总数据!G$7,0),IF(AND($G1157="检查版",$H1157="口腔诊所"),IFERROR(V1157/同类汇总数据!G$8,0),IF(AND($G1157="互联网版",$H1157="中西医诊所"),IFERROR(V1157/同类汇总数据!G$9,0),IF(AND($G1157="互联网版",$H1157="中医诊所"),IFERROR(V1157/同类汇总数据!G$10,0),IF(AND($G1157="互联网版",$H1157="口腔诊所"),IFERROR(V1157/同类汇总数据!G$11,0))))))))))</f>
        <v>0.495774838055677</v>
      </c>
      <c r="AI1157" s="64">
        <f>IF(AND($G1157="正式版",$H1157="中西医诊所"),IFERROR(W1157/同类汇总数据!H$3,0),IF(AND($G1157="正式版",$H1157="中医诊所"),IFERROR(W1157/同类汇总数据!H$4,0),IF(AND($G1157="正式版",$H1157="口腔诊所"),IFERROR(W1157/同类汇总数据!H$5,0),IF(AND($G1157="检查版",$H1157="中西医诊所"),IFERROR(W1157/同类汇总数据!H$6,0),IF(AND($G1157="检查版",$H1157="中医诊所"),IFERROR(W1157/同类汇总数据!H$7,0),IF(AND($G1157="检查版",$H1157="口腔诊所"),IFERROR(W1157/同类汇总数据!H$8,0),IF(AND($G1157="互联网版",$H1157="中西医诊所"),IFERROR(W1157/同类汇总数据!H$9,0),IF(AND($G1157="互联网版",$H1157="中医诊所"),IFERROR(W1157/同类汇总数据!H$10,0),IF(AND($G1157="互联网版",$H1157="口腔诊所"),IFERROR(W1157/同类汇总数据!H$11,0))))))))))</f>
        <v>0.462215395656379</v>
      </c>
      <c r="AJ1157" s="64">
        <f>IF(AND($G1157="正式版",$H1157="中西医诊所"),IFERROR(X1157/同类汇总数据!I$3,0),IF(AND($G1157="正式版",$H1157="中医诊所"),IFERROR(X1157/同类汇总数据!I$4,0),IF(AND($G1157="正式版",$H1157="口腔诊所"),IFERROR(X1157/同类汇总数据!I$5,0),IF(AND($G1157="检查版",$H1157="中西医诊所"),IFERROR(X1157/同类汇总数据!I$6,0),IF(AND($G1157="检查版",$H1157="中医诊所"),IFERROR(X1157/同类汇总数据!I$7,0),IF(AND($G1157="检查版",$H1157="口腔诊所"),IFERROR(X1157/同类汇总数据!I$8,0),IF(AND($G1157="互联网版",$H1157="中西医诊所"),IFERROR(X1157/同类汇总数据!I$9,0),IF(AND($G1157="互联网版",$H1157="中医诊所"),IFERROR(X1157/同类汇总数据!I$10,0),IF(AND($G1157="互联网版",$H1157="口腔诊所"),IFERROR(X1157/同类汇总数据!I$11,0))))))))))</f>
        <v>0.403215145609743</v>
      </c>
      <c r="AK1157" s="64">
        <f>IF(AND($G1157="正式版",$H1157="中西医诊所"),IFERROR(Y1157/同类汇总数据!J$3,0),IF(AND($G1157="正式版",$H1157="中医诊所"),IFERROR(Y1157/同类汇总数据!J$4,0),IF(AND($G1157="正式版",$H1157="口腔诊所"),IFERROR(Y1157/同类汇总数据!J$5,0),IF(AND($G1157="检查版",$H1157="中西医诊所"),IFERROR(Y1157/同类汇总数据!J$6,0),IF(AND($G1157="检查版",$H1157="中医诊所"),IFERROR(Y1157/同类汇总数据!J$7,0),IF(AND($G1157="检查版",$H1157="口腔诊所"),IFERROR(Y1157/同类汇总数据!J$8,0),IF(AND($G1157="互联网版",$H1157="中西医诊所"),IFERROR(Y1157/同类汇总数据!J$9,0),IF(AND($G1157="互联网版",$H1157="中医诊所"),IFERROR(Y1157/同类汇总数据!J$10,0),IF(AND($G1157="互联网版",$H1157="口腔诊所"),IFERROR(Y1157/同类汇总数据!J$11,0))))))))))</f>
        <v>0.414675557843543</v>
      </c>
      <c r="AL1157" s="65" t="str">
        <f ca="1" t="shared" ref="AL1157:AL1189" si="353">IF(YEAR(AO1157)&lt;YEAR(TODAY()),"今年内未操作",IF(DATEDIF(AO1157,$B$1,"d")&gt;90,"最近三月未操作",IF(DATEDIF(AO1157,$B$1,"d")&gt;30,"最近一月未操作",IF(DATEDIF(AO1157,$B$1,"d")&gt;7,"最近一周未操作","-"))))</f>
        <v>-</v>
      </c>
      <c r="AM1157" s="65" t="str">
        <f t="shared" ref="AM1157:AM1189" si="354">IF(AE1157&lt;0.2,"低于同行20%",IF(AE1157&lt;0.5,"低于同行50%",IF(AE1157&gt;=2,"高于同行100%",IF(AE1157&gt;=1.5,"高于同行150%",IF(AE1157&gt;=1.2,"高于同行20%","")))))</f>
        <v>低于同行50%</v>
      </c>
      <c r="AN1157" s="66" t="str">
        <f t="shared" ref="AN1157:AN1189" si="355">IF(AI1157&lt;0.2,"低于同行20%",IF(AI1157&lt;0.5,"低于同行50%",IF(AI1157&gt;=2,"高于同行100%",IF(AI1157&gt;=1.5,"高于同行150%",IF(AI1157&gt;=1.2,"高于同行20%","")))))</f>
        <v>低于同行50%</v>
      </c>
      <c r="AO1157" s="63">
        <f t="shared" si="339"/>
        <v>46104.3960663773</v>
      </c>
      <c r="AP1157" s="5" t="str">
        <f t="shared" si="340"/>
        <v/>
      </c>
      <c r="AQ1157" s="60">
        <v>45824.8923642014</v>
      </c>
    </row>
    <row r="1158" customFormat="1" ht="17" spans="1:43">
      <c r="A1158" s="66">
        <f t="shared" si="349"/>
        <v>1155</v>
      </c>
      <c r="B1158" s="67" t="str">
        <f t="shared" si="350"/>
        <v>交易波动较大</v>
      </c>
      <c r="C1158" s="1" t="str">
        <f t="shared" si="351"/>
        <v>本月交易额降超20%</v>
      </c>
      <c r="D1158" s="68" t="str">
        <f t="shared" si="352"/>
        <v>-</v>
      </c>
      <c r="E1158" s="84" t="s">
        <v>3053</v>
      </c>
      <c r="F1158" s="58">
        <v>45844.7506711343</v>
      </c>
      <c r="G1158" s="59" t="s">
        <v>38</v>
      </c>
      <c r="H1158" s="59" t="s">
        <v>39</v>
      </c>
      <c r="I1158" s="59" t="s">
        <v>943</v>
      </c>
      <c r="J1158" s="59" t="s">
        <v>3054</v>
      </c>
      <c r="K1158" s="59" t="s">
        <v>3055</v>
      </c>
      <c r="L1158" s="59" t="s">
        <v>3056</v>
      </c>
      <c r="M1158" s="60">
        <v>46104.3962731482</v>
      </c>
      <c r="N1158" s="60">
        <v>46104.3982226273</v>
      </c>
      <c r="O1158" s="60">
        <v>46104.3979540278</v>
      </c>
      <c r="P1158" s="60">
        <v>46092.7307612268</v>
      </c>
      <c r="Q1158" s="60">
        <v>46104.3982719329</v>
      </c>
      <c r="R1158" s="59">
        <v>10771</v>
      </c>
      <c r="S1158" s="59">
        <v>52782</v>
      </c>
      <c r="T1158" s="59">
        <v>231151</v>
      </c>
      <c r="U1158" s="59">
        <v>212375</v>
      </c>
      <c r="V1158" s="59">
        <v>51</v>
      </c>
      <c r="W1158" s="59">
        <v>237</v>
      </c>
      <c r="X1158" s="59">
        <v>986</v>
      </c>
      <c r="Y1158" s="59">
        <v>891</v>
      </c>
      <c r="Z1158" s="59">
        <v>399.2011278195</v>
      </c>
      <c r="AA1158" s="59">
        <v>-0.3248743301</v>
      </c>
      <c r="AB1158" s="59">
        <v>-0.2196570448</v>
      </c>
      <c r="AC1158" s="59">
        <v>0.0195799072</v>
      </c>
      <c r="AD1158" s="64">
        <f>IF(AND($G1158="正式版",$H1158="中西医诊所"),IFERROR(R1158/同类汇总数据!C$3,0),IF(AND($G1158="正式版",$H1158="中医诊所"),IFERROR(R1158/同类汇总数据!C$4,0),IF(AND($G1158="正式版",$H1158="口腔诊所"),IFERROR(R1158/同类汇总数据!C$5,0),IF(AND($G1158="检查版",$H1158="中西医诊所"),IFERROR(R1158/同类汇总数据!C$6,0),IF(AND($G1158="检查版",$H1158="中医诊所"),IFERROR(R1158/同类汇总数据!C$7,0),IF(AND($G1158="检查版",$H1158="口腔诊所"),IFERROR(R1158/同类汇总数据!C$8,0),IF(AND($G1158="互联网版",$H1158="中西医诊所"),IFERROR(R1158/同类汇总数据!C$9,0),IF(AND($G1158="互联网版",$H1158="中医诊所"),IFERROR(R1158/同类汇总数据!C$10,0),IF(AND($G1158="互联网版",$H1158="口腔诊所"),IFERROR(R1158/同类汇总数据!C$11,0))))))))))</f>
        <v>1.17693311522946</v>
      </c>
      <c r="AE1158" s="64">
        <f>IF(AND($G1158="正式版",$H1158="中西医诊所"),IFERROR(S1158/同类汇总数据!D$3,0),IF(AND($G1158="正式版",$H1158="中医诊所"),IFERROR(S1158/同类汇总数据!D$4,0),IF(AND($G1158="正式版",$H1158="口腔诊所"),IFERROR(S1158/同类汇总数据!D$5,0),IF(AND($G1158="检查版",$H1158="中西医诊所"),IFERROR(S1158/同类汇总数据!D$6,0),IF(AND($G1158="检查版",$H1158="中医诊所"),IFERROR(S1158/同类汇总数据!D$7,0),IF(AND($G1158="检查版",$H1158="口腔诊所"),IFERROR(S1158/同类汇总数据!D$8,0),IF(AND($G1158="互联网版",$H1158="中西医诊所"),IFERROR(S1158/同类汇总数据!D$9,0),IF(AND($G1158="互联网版",$H1158="中医诊所"),IFERROR(S1158/同类汇总数据!D$10,0),IF(AND($G1158="互联网版",$H1158="口腔诊所"),IFERROR(S1158/同类汇总数据!D$11,0))))))))))</f>
        <v>1.4467280819323</v>
      </c>
      <c r="AF1158" s="64">
        <f>IF(AND($G1158="正式版",$H1158="中西医诊所"),IFERROR(T1158/同类汇总数据!E$3,0),IF(AND($G1158="正式版",$H1158="中医诊所"),IFERROR(T1158/同类汇总数据!E$4,0),IF(AND($G1158="正式版",$H1158="口腔诊所"),IFERROR(T1158/同类汇总数据!E$5,0),IF(AND($G1158="检查版",$H1158="中西医诊所"),IFERROR(T1158/同类汇总数据!E$6,0),IF(AND($G1158="检查版",$H1158="中医诊所"),IFERROR(T1158/同类汇总数据!E$7,0),IF(AND($G1158="检查版",$H1158="口腔诊所"),IFERROR(T1158/同类汇总数据!E$8,0),IF(AND($G1158="互联网版",$H1158="中西医诊所"),IFERROR(T1158/同类汇总数据!E$9,0),IF(AND($G1158="互联网版",$H1158="中医诊所"),IFERROR(T1158/同类汇总数据!E$10,0),IF(AND($G1158="互联网版",$H1158="口腔诊所"),IFERROR(T1158/同类汇总数据!E$11,0))))))))))</f>
        <v>2.11839295164894</v>
      </c>
      <c r="AG1158" s="64">
        <f>IF(AND($G1158="正式版",$H1158="中西医诊所"),IFERROR(U1158/同类汇总数据!F$3,0),IF(AND($G1158="正式版",$H1158="中医诊所"),IFERROR(U1158/同类汇总数据!F$4,0),IF(AND($G1158="正式版",$H1158="口腔诊所"),IFERROR(U1158/同类汇总数据!F$5,0),IF(AND($G1158="检查版",$H1158="中西医诊所"),IFERROR(U1158/同类汇总数据!F$6,0),IF(AND($G1158="检查版",$H1158="中医诊所"),IFERROR(U1158/同类汇总数据!F$7,0),IF(AND($G1158="检查版",$H1158="口腔诊所"),IFERROR(U1158/同类汇总数据!F$8,0),IF(AND($G1158="互联网版",$H1158="中西医诊所"),IFERROR(U1158/同类汇总数据!F$9,0),IF(AND($G1158="互联网版",$H1158="中医诊所"),IFERROR(U1158/同类汇总数据!F$10,0),IF(AND($G1158="互联网版",$H1158="口腔诊所"),IFERROR(U1158/同类汇总数据!F$11,0))))))))))</f>
        <v>2.21401125532071</v>
      </c>
      <c r="AH1158" s="64">
        <f>IF(AND($G1158="正式版",$H1158="中西医诊所"),IFERROR(V1158/同类汇总数据!G$3,0),IF(AND($G1158="正式版",$H1158="中医诊所"),IFERROR(V1158/同类汇总数据!G$4,0),IF(AND($G1158="正式版",$H1158="口腔诊所"),IFERROR(V1158/同类汇总数据!G$5,0),IF(AND($G1158="检查版",$H1158="中西医诊所"),IFERROR(V1158/同类汇总数据!G$6,0),IF(AND($G1158="检查版",$H1158="中医诊所"),IFERROR(V1158/同类汇总数据!G$7,0),IF(AND($G1158="检查版",$H1158="口腔诊所"),IFERROR(V1158/同类汇总数据!G$8,0),IF(AND($G1158="互联网版",$H1158="中西医诊所"),IFERROR(V1158/同类汇总数据!G$9,0),IF(AND($G1158="互联网版",$H1158="中医诊所"),IFERROR(V1158/同类汇总数据!G$10,0),IF(AND($G1158="互联网版",$H1158="口腔诊所"),IFERROR(V1158/同类汇总数据!G$11,0))))))))))</f>
        <v>0.537968441294458</v>
      </c>
      <c r="AI1158" s="64">
        <f>IF(AND($G1158="正式版",$H1158="中西医诊所"),IFERROR(W1158/同类汇总数据!H$3,0),IF(AND($G1158="正式版",$H1158="中医诊所"),IFERROR(W1158/同类汇总数据!H$4,0),IF(AND($G1158="正式版",$H1158="口腔诊所"),IFERROR(W1158/同类汇总数据!H$5,0),IF(AND($G1158="检查版",$H1158="中西医诊所"),IFERROR(W1158/同类汇总数据!H$6,0),IF(AND($G1158="检查版",$H1158="中医诊所"),IFERROR(W1158/同类汇总数据!H$7,0),IF(AND($G1158="检查版",$H1158="口腔诊所"),IFERROR(W1158/同类汇总数据!H$8,0),IF(AND($G1158="互联网版",$H1158="中西医诊所"),IFERROR(W1158/同类汇总数据!H$9,0),IF(AND($G1158="互联网版",$H1158="中医诊所"),IFERROR(W1158/同类汇总数据!H$10,0),IF(AND($G1158="互联网版",$H1158="口腔诊所"),IFERROR(W1158/同类汇总数据!H$11,0))))))))))</f>
        <v>0.648195554855395</v>
      </c>
      <c r="AJ1158" s="64">
        <f>IF(AND($G1158="正式版",$H1158="中西医诊所"),IFERROR(X1158/同类汇总数据!I$3,0),IF(AND($G1158="正式版",$H1158="中医诊所"),IFERROR(X1158/同类汇总数据!I$4,0),IF(AND($G1158="正式版",$H1158="口腔诊所"),IFERROR(X1158/同类汇总数据!I$5,0),IF(AND($G1158="检查版",$H1158="中西医诊所"),IFERROR(X1158/同类汇总数据!I$6,0),IF(AND($G1158="检查版",$H1158="中医诊所"),IFERROR(X1158/同类汇总数据!I$7,0),IF(AND($G1158="检查版",$H1158="口腔诊所"),IFERROR(X1158/同类汇总数据!I$8,0),IF(AND($G1158="互联网版",$H1158="中西医诊所"),IFERROR(X1158/同类汇总数据!I$9,0),IF(AND($G1158="互联网版",$H1158="中医诊所"),IFERROR(X1158/同类汇总数据!I$10,0),IF(AND($G1158="互联网版",$H1158="口腔诊所"),IFERROR(X1158/同类汇总数据!I$11,0))))))))))</f>
        <v>0.871864328007032</v>
      </c>
      <c r="AK1158" s="64">
        <f>IF(AND($G1158="正式版",$H1158="中西医诊所"),IFERROR(Y1158/同类汇总数据!J$3,0),IF(AND($G1158="正式版",$H1158="中医诊所"),IFERROR(Y1158/同类汇总数据!J$4,0),IF(AND($G1158="正式版",$H1158="口腔诊所"),IFERROR(Y1158/同类汇总数据!J$5,0),IF(AND($G1158="检查版",$H1158="中西医诊所"),IFERROR(Y1158/同类汇总数据!J$6,0),IF(AND($G1158="检查版",$H1158="中医诊所"),IFERROR(Y1158/同类汇总数据!J$7,0),IF(AND($G1158="检查版",$H1158="口腔诊所"),IFERROR(Y1158/同类汇总数据!J$8,0),IF(AND($G1158="互联网版",$H1158="中西医诊所"),IFERROR(Y1158/同类汇总数据!J$9,0),IF(AND($G1158="互联网版",$H1158="中医诊所"),IFERROR(Y1158/同类汇总数据!J$10,0),IF(AND($G1158="互联网版",$H1158="口腔诊所"),IFERROR(Y1158/同类汇总数据!J$11,0))))))))))</f>
        <v>0.890303426599029</v>
      </c>
      <c r="AL1158" s="65" t="str">
        <f ca="1" t="shared" si="353"/>
        <v>-</v>
      </c>
      <c r="AM1158" s="65" t="str">
        <f t="shared" si="354"/>
        <v>高于同行20%</v>
      </c>
      <c r="AN1158" s="66" t="str">
        <f t="shared" si="355"/>
        <v/>
      </c>
      <c r="AO1158" s="63">
        <f t="shared" si="339"/>
        <v>46104.3982719329</v>
      </c>
      <c r="AP1158" s="5" t="str">
        <f t="shared" si="340"/>
        <v/>
      </c>
      <c r="AQ1158" s="60">
        <v>45826.4572455903</v>
      </c>
    </row>
    <row r="1159" customFormat="1" ht="17" spans="1:43">
      <c r="A1159" s="66">
        <f t="shared" si="349"/>
        <v>1156</v>
      </c>
      <c r="B1159" s="67" t="str">
        <f t="shared" si="350"/>
        <v>交易波动较大</v>
      </c>
      <c r="C1159" s="1" t="str">
        <f t="shared" si="351"/>
        <v/>
      </c>
      <c r="D1159" s="68" t="str">
        <f t="shared" si="352"/>
        <v>即将流失</v>
      </c>
      <c r="E1159" s="84" t="s">
        <v>3057</v>
      </c>
      <c r="F1159" s="58">
        <v>45853.5905867708</v>
      </c>
      <c r="G1159" s="59" t="s">
        <v>38</v>
      </c>
      <c r="H1159" s="59" t="s">
        <v>63</v>
      </c>
      <c r="I1159" s="59" t="s">
        <v>40</v>
      </c>
      <c r="J1159" s="59" t="s">
        <v>53</v>
      </c>
      <c r="K1159" s="59" t="s">
        <v>3058</v>
      </c>
      <c r="L1159" s="59" t="s">
        <v>83</v>
      </c>
      <c r="M1159" s="60">
        <v>46100.6285416667</v>
      </c>
      <c r="N1159" s="60">
        <v>46100.6961935995</v>
      </c>
      <c r="O1159" s="60">
        <v>46100.6960151273</v>
      </c>
      <c r="P1159" s="60"/>
      <c r="Q1159" s="60">
        <v>45871.5179305556</v>
      </c>
      <c r="R1159" s="59">
        <v>80</v>
      </c>
      <c r="S1159" s="59">
        <v>1160</v>
      </c>
      <c r="T1159" s="59">
        <v>2820</v>
      </c>
      <c r="U1159" s="59">
        <v>2820</v>
      </c>
      <c r="V1159" s="59">
        <v>1</v>
      </c>
      <c r="W1159" s="59">
        <v>5</v>
      </c>
      <c r="X1159" s="59">
        <v>12</v>
      </c>
      <c r="Y1159" s="59">
        <v>12</v>
      </c>
      <c r="Z1159" s="59">
        <v>235</v>
      </c>
      <c r="AA1159" s="59">
        <v>0.0545454545</v>
      </c>
      <c r="AB1159" s="59">
        <v>0.9642857143</v>
      </c>
      <c r="AC1159" s="59">
        <v>0.4736842105</v>
      </c>
      <c r="AD1159" s="64">
        <f>IF(AND($G1159="正式版",$H1159="中西医诊所"),IFERROR(R1159/同类汇总数据!C$3,0),IF(AND($G1159="正式版",$H1159="中医诊所"),IFERROR(R1159/同类汇总数据!C$4,0),IF(AND($G1159="正式版",$H1159="口腔诊所"),IFERROR(R1159/同类汇总数据!C$5,0),IF(AND($G1159="检查版",$H1159="中西医诊所"),IFERROR(R1159/同类汇总数据!C$6,0),IF(AND($G1159="检查版",$H1159="中医诊所"),IFERROR(R1159/同类汇总数据!C$7,0),IF(AND($G1159="检查版",$H1159="口腔诊所"),IFERROR(R1159/同类汇总数据!C$8,0),IF(AND($G1159="互联网版",$H1159="中西医诊所"),IFERROR(R1159/同类汇总数据!C$9,0),IF(AND($G1159="互联网版",$H1159="中医诊所"),IFERROR(R1159/同类汇总数据!C$10,0),IF(AND($G1159="互联网版",$H1159="口腔诊所"),IFERROR(R1159/同类汇总数据!C$11,0))))))))))</f>
        <v>0.00800196527935227</v>
      </c>
      <c r="AE1159" s="64">
        <f>IF(AND($G1159="正式版",$H1159="中西医诊所"),IFERROR(S1159/同类汇总数据!D$3,0),IF(AND($G1159="正式版",$H1159="中医诊所"),IFERROR(S1159/同类汇总数据!D$4,0),IF(AND($G1159="正式版",$H1159="口腔诊所"),IFERROR(S1159/同类汇总数据!D$5,0),IF(AND($G1159="检查版",$H1159="中西医诊所"),IFERROR(S1159/同类汇总数据!D$6,0),IF(AND($G1159="检查版",$H1159="中医诊所"),IFERROR(S1159/同类汇总数据!D$7,0),IF(AND($G1159="检查版",$H1159="口腔诊所"),IFERROR(S1159/同类汇总数据!D$8,0),IF(AND($G1159="互联网版",$H1159="中西医诊所"),IFERROR(S1159/同类汇总数据!D$9,0),IF(AND($G1159="互联网版",$H1159="中医诊所"),IFERROR(S1159/同类汇总数据!D$10,0),IF(AND($G1159="互联网版",$H1159="口腔诊所"),IFERROR(S1159/同类汇总数据!D$11,0))))))))))</f>
        <v>0.0267091424833424</v>
      </c>
      <c r="AF1159" s="64">
        <f>IF(AND($G1159="正式版",$H1159="中西医诊所"),IFERROR(T1159/同类汇总数据!E$3,0),IF(AND($G1159="正式版",$H1159="中医诊所"),IFERROR(T1159/同类汇总数据!E$4,0),IF(AND($G1159="正式版",$H1159="口腔诊所"),IFERROR(T1159/同类汇总数据!E$5,0),IF(AND($G1159="检查版",$H1159="中西医诊所"),IFERROR(T1159/同类汇总数据!E$6,0),IF(AND($G1159="检查版",$H1159="中医诊所"),IFERROR(T1159/同类汇总数据!E$7,0),IF(AND($G1159="检查版",$H1159="口腔诊所"),IFERROR(T1159/同类汇总数据!E$8,0),IF(AND($G1159="互联网版",$H1159="中西医诊所"),IFERROR(T1159/同类汇总数据!E$9,0),IF(AND($G1159="互联网版",$H1159="中医诊所"),IFERROR(T1159/同类汇总数据!E$10,0),IF(AND($G1159="互联网版",$H1159="口腔诊所"),IFERROR(T1159/同类汇总数据!E$11,0))))))))))</f>
        <v>0.0254358915256364</v>
      </c>
      <c r="AG1159" s="64">
        <f>IF(AND($G1159="正式版",$H1159="中西医诊所"),IFERROR(U1159/同类汇总数据!F$3,0),IF(AND($G1159="正式版",$H1159="中医诊所"),IFERROR(U1159/同类汇总数据!F$4,0),IF(AND($G1159="正式版",$H1159="口腔诊所"),IFERROR(U1159/同类汇总数据!F$5,0),IF(AND($G1159="检查版",$H1159="中西医诊所"),IFERROR(U1159/同类汇总数据!F$6,0),IF(AND($G1159="检查版",$H1159="中医诊所"),IFERROR(U1159/同类汇总数据!F$7,0),IF(AND($G1159="检查版",$H1159="口腔诊所"),IFERROR(U1159/同类汇总数据!F$8,0),IF(AND($G1159="互联网版",$H1159="中西医诊所"),IFERROR(U1159/同类汇总数据!F$9,0),IF(AND($G1159="互联网版",$H1159="中医诊所"),IFERROR(U1159/同类汇总数据!F$10,0),IF(AND($G1159="互联网版",$H1159="口腔诊所"),IFERROR(U1159/同类汇总数据!F$11,0))))))))))</f>
        <v>0.0282287944127752</v>
      </c>
      <c r="AH1159" s="64">
        <f>IF(AND($G1159="正式版",$H1159="中西医诊所"),IFERROR(V1159/同类汇总数据!G$3,0),IF(AND($G1159="正式版",$H1159="中医诊所"),IFERROR(V1159/同类汇总数据!G$4,0),IF(AND($G1159="正式版",$H1159="口腔诊所"),IFERROR(V1159/同类汇总数据!G$5,0),IF(AND($G1159="检查版",$H1159="中西医诊所"),IFERROR(V1159/同类汇总数据!G$6,0),IF(AND($G1159="检查版",$H1159="中医诊所"),IFERROR(V1159/同类汇总数据!G$7,0),IF(AND($G1159="检查版",$H1159="口腔诊所"),IFERROR(V1159/同类汇总数据!G$8,0),IF(AND($G1159="互联网版",$H1159="中西医诊所"),IFERROR(V1159/同类汇总数据!G$9,0),IF(AND($G1159="互联网版",$H1159="中医诊所"),IFERROR(V1159/同类汇总数据!G$10,0),IF(AND($G1159="互联网版",$H1159="口腔诊所"),IFERROR(V1159/同类汇总数据!G$11,0))))))))))</f>
        <v>0.074314081032074</v>
      </c>
      <c r="AI1159" s="64">
        <f>IF(AND($G1159="正式版",$H1159="中西医诊所"),IFERROR(W1159/同类汇总数据!H$3,0),IF(AND($G1159="正式版",$H1159="中医诊所"),IFERROR(W1159/同类汇总数据!H$4,0),IF(AND($G1159="正式版",$H1159="口腔诊所"),IFERROR(W1159/同类汇总数据!H$5,0),IF(AND($G1159="检查版",$H1159="中西医诊所"),IFERROR(W1159/同类汇总数据!H$6,0),IF(AND($G1159="检查版",$H1159="中医诊所"),IFERROR(W1159/同类汇总数据!H$7,0),IF(AND($G1159="检查版",$H1159="口腔诊所"),IFERROR(W1159/同类汇总数据!H$8,0),IF(AND($G1159="互联网版",$H1159="中西医诊所"),IFERROR(W1159/同类汇总数据!H$9,0),IF(AND($G1159="互联网版",$H1159="中医诊所"),IFERROR(W1159/同类汇总数据!H$10,0),IF(AND($G1159="互联网版",$H1159="口腔诊所"),IFERROR(W1159/同类汇总数据!H$11,0))))))))))</f>
        <v>0.0880494062828534</v>
      </c>
      <c r="AJ1159" s="64">
        <f>IF(AND($G1159="正式版",$H1159="中西医诊所"),IFERROR(X1159/同类汇总数据!I$3,0),IF(AND($G1159="正式版",$H1159="中医诊所"),IFERROR(X1159/同类汇总数据!I$4,0),IF(AND($G1159="正式版",$H1159="口腔诊所"),IFERROR(X1159/同类汇总数据!I$5,0),IF(AND($G1159="检查版",$H1159="中西医诊所"),IFERROR(X1159/同类汇总数据!I$6,0),IF(AND($G1159="检查版",$H1159="中医诊所"),IFERROR(X1159/同类汇总数据!I$7,0),IF(AND($G1159="检查版",$H1159="口腔诊所"),IFERROR(X1159/同类汇总数据!I$8,0),IF(AND($G1159="互联网版",$H1159="中西医诊所"),IFERROR(X1159/同类汇总数据!I$9,0),IF(AND($G1159="互联网版",$H1159="中医诊所"),IFERROR(X1159/同类汇总数据!I$10,0),IF(AND($G1159="互联网版",$H1159="口腔诊所"),IFERROR(X1159/同类汇总数据!I$11,0))))))))))</f>
        <v>0.081333048667663</v>
      </c>
      <c r="AK1159" s="64">
        <f>IF(AND($G1159="正式版",$H1159="中西医诊所"),IFERROR(Y1159/同类汇总数据!J$3,0),IF(AND($G1159="正式版",$H1159="中医诊所"),IFERROR(Y1159/同类汇总数据!J$4,0),IF(AND($G1159="正式版",$H1159="口腔诊所"),IFERROR(Y1159/同类汇总数据!J$5,0),IF(AND($G1159="检查版",$H1159="中西医诊所"),IFERROR(Y1159/同类汇总数据!J$6,0),IF(AND($G1159="检查版",$H1159="中医诊所"),IFERROR(Y1159/同类汇总数据!J$7,0),IF(AND($G1159="检查版",$H1159="口腔诊所"),IFERROR(Y1159/同类汇总数据!J$8,0),IF(AND($G1159="互联网版",$H1159="中西医诊所"),IFERROR(Y1159/同类汇总数据!J$9,0),IF(AND($G1159="互联网版",$H1159="中医诊所"),IFERROR(Y1159/同类汇总数据!J$10,0),IF(AND($G1159="互联网版",$H1159="口腔诊所"),IFERROR(Y1159/同类汇总数据!J$11,0))))))))))</f>
        <v>0.0903566149701334</v>
      </c>
      <c r="AL1159" s="65" t="str">
        <f ca="1" t="shared" si="353"/>
        <v>-</v>
      </c>
      <c r="AM1159" s="65" t="str">
        <f t="shared" si="354"/>
        <v>低于同行20%</v>
      </c>
      <c r="AN1159" s="66" t="str">
        <f t="shared" si="355"/>
        <v>低于同行20%</v>
      </c>
      <c r="AO1159" s="63">
        <f t="shared" si="339"/>
        <v>46100.6961935995</v>
      </c>
      <c r="AP1159" s="5" t="str">
        <f t="shared" si="340"/>
        <v/>
      </c>
      <c r="AQ1159" s="60">
        <v>45826.800903588</v>
      </c>
    </row>
    <row r="1160" customFormat="1" ht="17" spans="1:43">
      <c r="A1160" s="66">
        <f t="shared" ref="A1160:A1169" si="356">ROW()-3</f>
        <v>1157</v>
      </c>
      <c r="B1160" s="67" t="str">
        <f t="shared" si="350"/>
        <v>无交易</v>
      </c>
      <c r="C1160" s="1" t="str">
        <f t="shared" si="351"/>
        <v/>
      </c>
      <c r="D1160" s="68" t="str">
        <f t="shared" si="352"/>
        <v>可能流失</v>
      </c>
      <c r="E1160" s="84" t="s">
        <v>3059</v>
      </c>
      <c r="F1160" s="58">
        <v>45856.5655251273</v>
      </c>
      <c r="G1160" s="59" t="s">
        <v>60</v>
      </c>
      <c r="H1160" s="59" t="s">
        <v>63</v>
      </c>
      <c r="I1160" s="59" t="s">
        <v>40</v>
      </c>
      <c r="J1160" s="59" t="s">
        <v>45</v>
      </c>
      <c r="K1160" s="59" t="s">
        <v>3060</v>
      </c>
      <c r="L1160" s="59" t="s">
        <v>47</v>
      </c>
      <c r="M1160" s="60">
        <v>46087.7499074074</v>
      </c>
      <c r="N1160" s="60">
        <v>45988.7623352778</v>
      </c>
      <c r="O1160" s="60">
        <v>46087.7516797685</v>
      </c>
      <c r="P1160" s="60"/>
      <c r="Q1160" s="60">
        <v>45940.6135250579</v>
      </c>
      <c r="R1160" s="59"/>
      <c r="S1160" s="59"/>
      <c r="T1160" s="59"/>
      <c r="U1160" s="59"/>
      <c r="V1160" s="59"/>
      <c r="W1160" s="59"/>
      <c r="X1160" s="59"/>
      <c r="Y1160" s="59"/>
      <c r="Z1160" s="59"/>
      <c r="AA1160" s="59"/>
      <c r="AB1160" s="59"/>
      <c r="AC1160" s="59"/>
      <c r="AD1160" s="64">
        <f>IF(AND($G1160="正式版",$H1160="中西医诊所"),IFERROR(R1160/同类汇总数据!C$3,0),IF(AND($G1160="正式版",$H1160="中医诊所"),IFERROR(R1160/同类汇总数据!C$4,0),IF(AND($G1160="正式版",$H1160="口腔诊所"),IFERROR(R1160/同类汇总数据!C$5,0),IF(AND($G1160="检查版",$H1160="中西医诊所"),IFERROR(R1160/同类汇总数据!C$6,0),IF(AND($G1160="检查版",$H1160="中医诊所"),IFERROR(R1160/同类汇总数据!C$7,0),IF(AND($G1160="检查版",$H1160="口腔诊所"),IFERROR(R1160/同类汇总数据!C$8,0),IF(AND($G1160="互联网版",$H1160="中西医诊所"),IFERROR(R1160/同类汇总数据!C$9,0),IF(AND($G1160="互联网版",$H1160="中医诊所"),IFERROR(R1160/同类汇总数据!C$10,0),IF(AND($G1160="互联网版",$H1160="口腔诊所"),IFERROR(R1160/同类汇总数据!C$11,0))))))))))</f>
        <v>0</v>
      </c>
      <c r="AE1160" s="64">
        <f>IF(AND($G1160="正式版",$H1160="中西医诊所"),IFERROR(S1160/同类汇总数据!D$3,0),IF(AND($G1160="正式版",$H1160="中医诊所"),IFERROR(S1160/同类汇总数据!D$4,0),IF(AND($G1160="正式版",$H1160="口腔诊所"),IFERROR(S1160/同类汇总数据!D$5,0),IF(AND($G1160="检查版",$H1160="中西医诊所"),IFERROR(S1160/同类汇总数据!D$6,0),IF(AND($G1160="检查版",$H1160="中医诊所"),IFERROR(S1160/同类汇总数据!D$7,0),IF(AND($G1160="检查版",$H1160="口腔诊所"),IFERROR(S1160/同类汇总数据!D$8,0),IF(AND($G1160="互联网版",$H1160="中西医诊所"),IFERROR(S1160/同类汇总数据!D$9,0),IF(AND($G1160="互联网版",$H1160="中医诊所"),IFERROR(S1160/同类汇总数据!D$10,0),IF(AND($G1160="互联网版",$H1160="口腔诊所"),IFERROR(S1160/同类汇总数据!D$11,0))))))))))</f>
        <v>0</v>
      </c>
      <c r="AF1160" s="64">
        <f>IF(AND($G1160="正式版",$H1160="中西医诊所"),IFERROR(T1160/同类汇总数据!E$3,0),IF(AND($G1160="正式版",$H1160="中医诊所"),IFERROR(T1160/同类汇总数据!E$4,0),IF(AND($G1160="正式版",$H1160="口腔诊所"),IFERROR(T1160/同类汇总数据!E$5,0),IF(AND($G1160="检查版",$H1160="中西医诊所"),IFERROR(T1160/同类汇总数据!E$6,0),IF(AND($G1160="检查版",$H1160="中医诊所"),IFERROR(T1160/同类汇总数据!E$7,0),IF(AND($G1160="检查版",$H1160="口腔诊所"),IFERROR(T1160/同类汇总数据!E$8,0),IF(AND($G1160="互联网版",$H1160="中西医诊所"),IFERROR(T1160/同类汇总数据!E$9,0),IF(AND($G1160="互联网版",$H1160="中医诊所"),IFERROR(T1160/同类汇总数据!E$10,0),IF(AND($G1160="互联网版",$H1160="口腔诊所"),IFERROR(T1160/同类汇总数据!E$11,0))))))))))</f>
        <v>0</v>
      </c>
      <c r="AG1160" s="64">
        <f>IF(AND($G1160="正式版",$H1160="中西医诊所"),IFERROR(U1160/同类汇总数据!F$3,0),IF(AND($G1160="正式版",$H1160="中医诊所"),IFERROR(U1160/同类汇总数据!F$4,0),IF(AND($G1160="正式版",$H1160="口腔诊所"),IFERROR(U1160/同类汇总数据!F$5,0),IF(AND($G1160="检查版",$H1160="中西医诊所"),IFERROR(U1160/同类汇总数据!F$6,0),IF(AND($G1160="检查版",$H1160="中医诊所"),IFERROR(U1160/同类汇总数据!F$7,0),IF(AND($G1160="检查版",$H1160="口腔诊所"),IFERROR(U1160/同类汇总数据!F$8,0),IF(AND($G1160="互联网版",$H1160="中西医诊所"),IFERROR(U1160/同类汇总数据!F$9,0),IF(AND($G1160="互联网版",$H1160="中医诊所"),IFERROR(U1160/同类汇总数据!F$10,0),IF(AND($G1160="互联网版",$H1160="口腔诊所"),IFERROR(U1160/同类汇总数据!F$11,0))))))))))</f>
        <v>0</v>
      </c>
      <c r="AH1160" s="64">
        <f>IF(AND($G1160="正式版",$H1160="中西医诊所"),IFERROR(V1160/同类汇总数据!G$3,0),IF(AND($G1160="正式版",$H1160="中医诊所"),IFERROR(V1160/同类汇总数据!G$4,0),IF(AND($G1160="正式版",$H1160="口腔诊所"),IFERROR(V1160/同类汇总数据!G$5,0),IF(AND($G1160="检查版",$H1160="中西医诊所"),IFERROR(V1160/同类汇总数据!G$6,0),IF(AND($G1160="检查版",$H1160="中医诊所"),IFERROR(V1160/同类汇总数据!G$7,0),IF(AND($G1160="检查版",$H1160="口腔诊所"),IFERROR(V1160/同类汇总数据!G$8,0),IF(AND($G1160="互联网版",$H1160="中西医诊所"),IFERROR(V1160/同类汇总数据!G$9,0),IF(AND($G1160="互联网版",$H1160="中医诊所"),IFERROR(V1160/同类汇总数据!G$10,0),IF(AND($G1160="互联网版",$H1160="口腔诊所"),IFERROR(V1160/同类汇总数据!G$11,0))))))))))</f>
        <v>0</v>
      </c>
      <c r="AI1160" s="64">
        <f>IF(AND($G1160="正式版",$H1160="中西医诊所"),IFERROR(W1160/同类汇总数据!H$3,0),IF(AND($G1160="正式版",$H1160="中医诊所"),IFERROR(W1160/同类汇总数据!H$4,0),IF(AND($G1160="正式版",$H1160="口腔诊所"),IFERROR(W1160/同类汇总数据!H$5,0),IF(AND($G1160="检查版",$H1160="中西医诊所"),IFERROR(W1160/同类汇总数据!H$6,0),IF(AND($G1160="检查版",$H1160="中医诊所"),IFERROR(W1160/同类汇总数据!H$7,0),IF(AND($G1160="检查版",$H1160="口腔诊所"),IFERROR(W1160/同类汇总数据!H$8,0),IF(AND($G1160="互联网版",$H1160="中西医诊所"),IFERROR(W1160/同类汇总数据!H$9,0),IF(AND($G1160="互联网版",$H1160="中医诊所"),IFERROR(W1160/同类汇总数据!H$10,0),IF(AND($G1160="互联网版",$H1160="口腔诊所"),IFERROR(W1160/同类汇总数据!H$11,0))))))))))</f>
        <v>0</v>
      </c>
      <c r="AJ1160" s="64">
        <f>IF(AND($G1160="正式版",$H1160="中西医诊所"),IFERROR(X1160/同类汇总数据!I$3,0),IF(AND($G1160="正式版",$H1160="中医诊所"),IFERROR(X1160/同类汇总数据!I$4,0),IF(AND($G1160="正式版",$H1160="口腔诊所"),IFERROR(X1160/同类汇总数据!I$5,0),IF(AND($G1160="检查版",$H1160="中西医诊所"),IFERROR(X1160/同类汇总数据!I$6,0),IF(AND($G1160="检查版",$H1160="中医诊所"),IFERROR(X1160/同类汇总数据!I$7,0),IF(AND($G1160="检查版",$H1160="口腔诊所"),IFERROR(X1160/同类汇总数据!I$8,0),IF(AND($G1160="互联网版",$H1160="中西医诊所"),IFERROR(X1160/同类汇总数据!I$9,0),IF(AND($G1160="互联网版",$H1160="中医诊所"),IFERROR(X1160/同类汇总数据!I$10,0),IF(AND($G1160="互联网版",$H1160="口腔诊所"),IFERROR(X1160/同类汇总数据!I$11,0))))))))))</f>
        <v>0</v>
      </c>
      <c r="AK1160" s="64">
        <f>IF(AND($G1160="正式版",$H1160="中西医诊所"),IFERROR(Y1160/同类汇总数据!J$3,0),IF(AND($G1160="正式版",$H1160="中医诊所"),IFERROR(Y1160/同类汇总数据!J$4,0),IF(AND($G1160="正式版",$H1160="口腔诊所"),IFERROR(Y1160/同类汇总数据!J$5,0),IF(AND($G1160="检查版",$H1160="中西医诊所"),IFERROR(Y1160/同类汇总数据!J$6,0),IF(AND($G1160="检查版",$H1160="中医诊所"),IFERROR(Y1160/同类汇总数据!J$7,0),IF(AND($G1160="检查版",$H1160="口腔诊所"),IFERROR(Y1160/同类汇总数据!J$8,0),IF(AND($G1160="互联网版",$H1160="中西医诊所"),IFERROR(Y1160/同类汇总数据!J$9,0),IF(AND($G1160="互联网版",$H1160="中医诊所"),IFERROR(Y1160/同类汇总数据!J$10,0),IF(AND($G1160="互联网版",$H1160="口腔诊所"),IFERROR(Y1160/同类汇总数据!J$11,0))))))))))</f>
        <v>0</v>
      </c>
      <c r="AL1160" s="65" t="str">
        <f ca="1" t="shared" si="353"/>
        <v>最近一周未操作</v>
      </c>
      <c r="AM1160" s="65" t="str">
        <f t="shared" si="354"/>
        <v>低于同行20%</v>
      </c>
      <c r="AN1160" s="66" t="str">
        <f t="shared" si="355"/>
        <v>低于同行20%</v>
      </c>
      <c r="AO1160" s="63">
        <f t="shared" si="339"/>
        <v>46087.7516797685</v>
      </c>
      <c r="AP1160" s="5" t="str">
        <f t="shared" si="340"/>
        <v/>
      </c>
      <c r="AQ1160" s="60">
        <v>45832.4468827546</v>
      </c>
    </row>
    <row r="1161" customFormat="1" ht="17" spans="1:43">
      <c r="A1161" s="66">
        <f t="shared" si="356"/>
        <v>1158</v>
      </c>
      <c r="B1161" s="67" t="str">
        <f t="shared" si="350"/>
        <v>无交易</v>
      </c>
      <c r="C1161" s="1" t="str">
        <f t="shared" si="351"/>
        <v/>
      </c>
      <c r="D1161" s="68" t="str">
        <f t="shared" si="352"/>
        <v>即将流失</v>
      </c>
      <c r="E1161" s="84" t="s">
        <v>3061</v>
      </c>
      <c r="F1161" s="58">
        <v>45860.6153189815</v>
      </c>
      <c r="G1161" s="59" t="s">
        <v>38</v>
      </c>
      <c r="H1161" s="59" t="s">
        <v>39</v>
      </c>
      <c r="I1161" s="59" t="s">
        <v>40</v>
      </c>
      <c r="J1161" s="59" t="s">
        <v>121</v>
      </c>
      <c r="K1161" s="59" t="s">
        <v>3062</v>
      </c>
      <c r="L1161" s="59" t="s">
        <v>123</v>
      </c>
      <c r="M1161" s="60">
        <v>46085.6396064815</v>
      </c>
      <c r="N1161" s="60">
        <v>45916.588529537</v>
      </c>
      <c r="O1161" s="60">
        <v>45972.7565884375</v>
      </c>
      <c r="P1161" s="60">
        <v>46099.6902515394</v>
      </c>
      <c r="Q1161" s="60">
        <v>46099.6902519213</v>
      </c>
      <c r="R1161" s="59"/>
      <c r="S1161" s="59"/>
      <c r="T1161" s="59"/>
      <c r="U1161" s="59"/>
      <c r="V1161" s="59"/>
      <c r="W1161" s="59"/>
      <c r="X1161" s="59"/>
      <c r="Y1161" s="59"/>
      <c r="Z1161" s="59"/>
      <c r="AA1161" s="59"/>
      <c r="AB1161" s="59"/>
      <c r="AC1161" s="59"/>
      <c r="AD1161" s="64">
        <f>IF(AND($G1161="正式版",$H1161="中西医诊所"),IFERROR(R1161/同类汇总数据!C$3,0),IF(AND($G1161="正式版",$H1161="中医诊所"),IFERROR(R1161/同类汇总数据!C$4,0),IF(AND($G1161="正式版",$H1161="口腔诊所"),IFERROR(R1161/同类汇总数据!C$5,0),IF(AND($G1161="检查版",$H1161="中西医诊所"),IFERROR(R1161/同类汇总数据!C$6,0),IF(AND($G1161="检查版",$H1161="中医诊所"),IFERROR(R1161/同类汇总数据!C$7,0),IF(AND($G1161="检查版",$H1161="口腔诊所"),IFERROR(R1161/同类汇总数据!C$8,0),IF(AND($G1161="互联网版",$H1161="中西医诊所"),IFERROR(R1161/同类汇总数据!C$9,0),IF(AND($G1161="互联网版",$H1161="中医诊所"),IFERROR(R1161/同类汇总数据!C$10,0),IF(AND($G1161="互联网版",$H1161="口腔诊所"),IFERROR(R1161/同类汇总数据!C$11,0))))))))))</f>
        <v>0</v>
      </c>
      <c r="AE1161" s="64">
        <f>IF(AND($G1161="正式版",$H1161="中西医诊所"),IFERROR(S1161/同类汇总数据!D$3,0),IF(AND($G1161="正式版",$H1161="中医诊所"),IFERROR(S1161/同类汇总数据!D$4,0),IF(AND($G1161="正式版",$H1161="口腔诊所"),IFERROR(S1161/同类汇总数据!D$5,0),IF(AND($G1161="检查版",$H1161="中西医诊所"),IFERROR(S1161/同类汇总数据!D$6,0),IF(AND($G1161="检查版",$H1161="中医诊所"),IFERROR(S1161/同类汇总数据!D$7,0),IF(AND($G1161="检查版",$H1161="口腔诊所"),IFERROR(S1161/同类汇总数据!D$8,0),IF(AND($G1161="互联网版",$H1161="中西医诊所"),IFERROR(S1161/同类汇总数据!D$9,0),IF(AND($G1161="互联网版",$H1161="中医诊所"),IFERROR(S1161/同类汇总数据!D$10,0),IF(AND($G1161="互联网版",$H1161="口腔诊所"),IFERROR(S1161/同类汇总数据!D$11,0))))))))))</f>
        <v>0</v>
      </c>
      <c r="AF1161" s="64">
        <f>IF(AND($G1161="正式版",$H1161="中西医诊所"),IFERROR(T1161/同类汇总数据!E$3,0),IF(AND($G1161="正式版",$H1161="中医诊所"),IFERROR(T1161/同类汇总数据!E$4,0),IF(AND($G1161="正式版",$H1161="口腔诊所"),IFERROR(T1161/同类汇总数据!E$5,0),IF(AND($G1161="检查版",$H1161="中西医诊所"),IFERROR(T1161/同类汇总数据!E$6,0),IF(AND($G1161="检查版",$H1161="中医诊所"),IFERROR(T1161/同类汇总数据!E$7,0),IF(AND($G1161="检查版",$H1161="口腔诊所"),IFERROR(T1161/同类汇总数据!E$8,0),IF(AND($G1161="互联网版",$H1161="中西医诊所"),IFERROR(T1161/同类汇总数据!E$9,0),IF(AND($G1161="互联网版",$H1161="中医诊所"),IFERROR(T1161/同类汇总数据!E$10,0),IF(AND($G1161="互联网版",$H1161="口腔诊所"),IFERROR(T1161/同类汇总数据!E$11,0))))))))))</f>
        <v>0</v>
      </c>
      <c r="AG1161" s="64">
        <f>IF(AND($G1161="正式版",$H1161="中西医诊所"),IFERROR(U1161/同类汇总数据!F$3,0),IF(AND($G1161="正式版",$H1161="中医诊所"),IFERROR(U1161/同类汇总数据!F$4,0),IF(AND($G1161="正式版",$H1161="口腔诊所"),IFERROR(U1161/同类汇总数据!F$5,0),IF(AND($G1161="检查版",$H1161="中西医诊所"),IFERROR(U1161/同类汇总数据!F$6,0),IF(AND($G1161="检查版",$H1161="中医诊所"),IFERROR(U1161/同类汇总数据!F$7,0),IF(AND($G1161="检查版",$H1161="口腔诊所"),IFERROR(U1161/同类汇总数据!F$8,0),IF(AND($G1161="互联网版",$H1161="中西医诊所"),IFERROR(U1161/同类汇总数据!F$9,0),IF(AND($G1161="互联网版",$H1161="中医诊所"),IFERROR(U1161/同类汇总数据!F$10,0),IF(AND($G1161="互联网版",$H1161="口腔诊所"),IFERROR(U1161/同类汇总数据!F$11,0))))))))))</f>
        <v>0</v>
      </c>
      <c r="AH1161" s="64">
        <f>IF(AND($G1161="正式版",$H1161="中西医诊所"),IFERROR(V1161/同类汇总数据!G$3,0),IF(AND($G1161="正式版",$H1161="中医诊所"),IFERROR(V1161/同类汇总数据!G$4,0),IF(AND($G1161="正式版",$H1161="口腔诊所"),IFERROR(V1161/同类汇总数据!G$5,0),IF(AND($G1161="检查版",$H1161="中西医诊所"),IFERROR(V1161/同类汇总数据!G$6,0),IF(AND($G1161="检查版",$H1161="中医诊所"),IFERROR(V1161/同类汇总数据!G$7,0),IF(AND($G1161="检查版",$H1161="口腔诊所"),IFERROR(V1161/同类汇总数据!G$8,0),IF(AND($G1161="互联网版",$H1161="中西医诊所"),IFERROR(V1161/同类汇总数据!G$9,0),IF(AND($G1161="互联网版",$H1161="中医诊所"),IFERROR(V1161/同类汇总数据!G$10,0),IF(AND($G1161="互联网版",$H1161="口腔诊所"),IFERROR(V1161/同类汇总数据!G$11,0))))))))))</f>
        <v>0</v>
      </c>
      <c r="AI1161" s="64">
        <f>IF(AND($G1161="正式版",$H1161="中西医诊所"),IFERROR(W1161/同类汇总数据!H$3,0),IF(AND($G1161="正式版",$H1161="中医诊所"),IFERROR(W1161/同类汇总数据!H$4,0),IF(AND($G1161="正式版",$H1161="口腔诊所"),IFERROR(W1161/同类汇总数据!H$5,0),IF(AND($G1161="检查版",$H1161="中西医诊所"),IFERROR(W1161/同类汇总数据!H$6,0),IF(AND($G1161="检查版",$H1161="中医诊所"),IFERROR(W1161/同类汇总数据!H$7,0),IF(AND($G1161="检查版",$H1161="口腔诊所"),IFERROR(W1161/同类汇总数据!H$8,0),IF(AND($G1161="互联网版",$H1161="中西医诊所"),IFERROR(W1161/同类汇总数据!H$9,0),IF(AND($G1161="互联网版",$H1161="中医诊所"),IFERROR(W1161/同类汇总数据!H$10,0),IF(AND($G1161="互联网版",$H1161="口腔诊所"),IFERROR(W1161/同类汇总数据!H$11,0))))))))))</f>
        <v>0</v>
      </c>
      <c r="AJ1161" s="64">
        <f>IF(AND($G1161="正式版",$H1161="中西医诊所"),IFERROR(X1161/同类汇总数据!I$3,0),IF(AND($G1161="正式版",$H1161="中医诊所"),IFERROR(X1161/同类汇总数据!I$4,0),IF(AND($G1161="正式版",$H1161="口腔诊所"),IFERROR(X1161/同类汇总数据!I$5,0),IF(AND($G1161="检查版",$H1161="中西医诊所"),IFERROR(X1161/同类汇总数据!I$6,0),IF(AND($G1161="检查版",$H1161="中医诊所"),IFERROR(X1161/同类汇总数据!I$7,0),IF(AND($G1161="检查版",$H1161="口腔诊所"),IFERROR(X1161/同类汇总数据!I$8,0),IF(AND($G1161="互联网版",$H1161="中西医诊所"),IFERROR(X1161/同类汇总数据!I$9,0),IF(AND($G1161="互联网版",$H1161="中医诊所"),IFERROR(X1161/同类汇总数据!I$10,0),IF(AND($G1161="互联网版",$H1161="口腔诊所"),IFERROR(X1161/同类汇总数据!I$11,0))))))))))</f>
        <v>0</v>
      </c>
      <c r="AK1161" s="64">
        <f>IF(AND($G1161="正式版",$H1161="中西医诊所"),IFERROR(Y1161/同类汇总数据!J$3,0),IF(AND($G1161="正式版",$H1161="中医诊所"),IFERROR(Y1161/同类汇总数据!J$4,0),IF(AND($G1161="正式版",$H1161="口腔诊所"),IFERROR(Y1161/同类汇总数据!J$5,0),IF(AND($G1161="检查版",$H1161="中西医诊所"),IFERROR(Y1161/同类汇总数据!J$6,0),IF(AND($G1161="检查版",$H1161="中医诊所"),IFERROR(Y1161/同类汇总数据!J$7,0),IF(AND($G1161="检查版",$H1161="口腔诊所"),IFERROR(Y1161/同类汇总数据!J$8,0),IF(AND($G1161="互联网版",$H1161="中西医诊所"),IFERROR(Y1161/同类汇总数据!J$9,0),IF(AND($G1161="互联网版",$H1161="中医诊所"),IFERROR(Y1161/同类汇总数据!J$10,0),IF(AND($G1161="互联网版",$H1161="口腔诊所"),IFERROR(Y1161/同类汇总数据!J$11,0))))))))))</f>
        <v>0</v>
      </c>
      <c r="AL1161" s="65" t="str">
        <f ca="1" t="shared" si="353"/>
        <v>-</v>
      </c>
      <c r="AM1161" s="65" t="str">
        <f t="shared" si="354"/>
        <v>低于同行20%</v>
      </c>
      <c r="AN1161" s="66" t="str">
        <f t="shared" si="355"/>
        <v>低于同行20%</v>
      </c>
      <c r="AO1161" s="63">
        <f t="shared" ref="AO1161:AO1207" si="357">MAX(IF(M1161&lt;&gt;"",M1161,0),IF(N1161&lt;&gt;"",N1161,0),IF(O1161&lt;&gt;"",O1161,0),IF(P1161&lt;&gt;"",P1161,0),IF(Q1161&lt;&gt;"",Q1161,0))</f>
        <v>46099.6902519213</v>
      </c>
      <c r="AP1161" s="5" t="str">
        <f t="shared" si="340"/>
        <v/>
      </c>
      <c r="AQ1161" s="60">
        <v>45833.4922041204</v>
      </c>
    </row>
    <row r="1162" customFormat="1" ht="17" spans="1:43">
      <c r="A1162" s="66">
        <f t="shared" si="356"/>
        <v>1159</v>
      </c>
      <c r="B1162" s="67" t="str">
        <f t="shared" si="350"/>
        <v>无交易</v>
      </c>
      <c r="C1162" s="1" t="str">
        <f t="shared" si="351"/>
        <v>本月交易额降超20%</v>
      </c>
      <c r="D1162" s="68" t="str">
        <f t="shared" si="352"/>
        <v>-</v>
      </c>
      <c r="E1162" s="84" t="s">
        <v>3063</v>
      </c>
      <c r="F1162" s="58">
        <v>45862.5923385185</v>
      </c>
      <c r="G1162" s="59" t="s">
        <v>38</v>
      </c>
      <c r="H1162" s="59" t="s">
        <v>63</v>
      </c>
      <c r="I1162" s="59" t="s">
        <v>40</v>
      </c>
      <c r="J1162" s="59" t="s">
        <v>45</v>
      </c>
      <c r="K1162" s="59" t="s">
        <v>3064</v>
      </c>
      <c r="L1162" s="59" t="s">
        <v>47</v>
      </c>
      <c r="M1162" s="60">
        <v>46101.7110300926</v>
      </c>
      <c r="N1162" s="60">
        <v>46101.7112903472</v>
      </c>
      <c r="O1162" s="60">
        <v>46101.7104146759</v>
      </c>
      <c r="P1162" s="60">
        <v>45888.6037180556</v>
      </c>
      <c r="Q1162" s="60">
        <v>46063.4668706366</v>
      </c>
      <c r="R1162" s="59"/>
      <c r="S1162" s="59">
        <v>373.2</v>
      </c>
      <c r="T1162" s="59">
        <v>1021.6</v>
      </c>
      <c r="U1162" s="59">
        <v>1021.6</v>
      </c>
      <c r="V1162" s="59"/>
      <c r="W1162" s="59">
        <v>1</v>
      </c>
      <c r="X1162" s="59">
        <v>2</v>
      </c>
      <c r="Y1162" s="59">
        <v>2</v>
      </c>
      <c r="Z1162" s="85" t="s">
        <v>3065</v>
      </c>
      <c r="AA1162" s="59">
        <v>-0.4244293646</v>
      </c>
      <c r="AB1162" s="59"/>
      <c r="AC1162" s="59"/>
      <c r="AD1162" s="64">
        <f>IF(AND($G1162="正式版",$H1162="中西医诊所"),IFERROR(R1162/同类汇总数据!C$3,0),IF(AND($G1162="正式版",$H1162="中医诊所"),IFERROR(R1162/同类汇总数据!C$4,0),IF(AND($G1162="正式版",$H1162="口腔诊所"),IFERROR(R1162/同类汇总数据!C$5,0),IF(AND($G1162="检查版",$H1162="中西医诊所"),IFERROR(R1162/同类汇总数据!C$6,0),IF(AND($G1162="检查版",$H1162="中医诊所"),IFERROR(R1162/同类汇总数据!C$7,0),IF(AND($G1162="检查版",$H1162="口腔诊所"),IFERROR(R1162/同类汇总数据!C$8,0),IF(AND($G1162="互联网版",$H1162="中西医诊所"),IFERROR(R1162/同类汇总数据!C$9,0),IF(AND($G1162="互联网版",$H1162="中医诊所"),IFERROR(R1162/同类汇总数据!C$10,0),IF(AND($G1162="互联网版",$H1162="口腔诊所"),IFERROR(R1162/同类汇总数据!C$11,0))))))))))</f>
        <v>0</v>
      </c>
      <c r="AE1162" s="64">
        <f>IF(AND($G1162="正式版",$H1162="中西医诊所"),IFERROR(S1162/同类汇总数据!D$3,0),IF(AND($G1162="正式版",$H1162="中医诊所"),IFERROR(S1162/同类汇总数据!D$4,0),IF(AND($G1162="正式版",$H1162="口腔诊所"),IFERROR(S1162/同类汇总数据!D$5,0),IF(AND($G1162="检查版",$H1162="中西医诊所"),IFERROR(S1162/同类汇总数据!D$6,0),IF(AND($G1162="检查版",$H1162="中医诊所"),IFERROR(S1162/同类汇总数据!D$7,0),IF(AND($G1162="检查版",$H1162="口腔诊所"),IFERROR(S1162/同类汇总数据!D$8,0),IF(AND($G1162="互联网版",$H1162="中西医诊所"),IFERROR(S1162/同类汇总数据!D$9,0),IF(AND($G1162="互联网版",$H1162="中医诊所"),IFERROR(S1162/同类汇总数据!D$10,0),IF(AND($G1162="互联网版",$H1162="口腔诊所"),IFERROR(S1162/同类汇总数据!D$11,0))))))))))</f>
        <v>0.00859297584033049</v>
      </c>
      <c r="AF1162" s="64">
        <f>IF(AND($G1162="正式版",$H1162="中西医诊所"),IFERROR(T1162/同类汇总数据!E$3,0),IF(AND($G1162="正式版",$H1162="中医诊所"),IFERROR(T1162/同类汇总数据!E$4,0),IF(AND($G1162="正式版",$H1162="口腔诊所"),IFERROR(T1162/同类汇总数据!E$5,0),IF(AND($G1162="检查版",$H1162="中西医诊所"),IFERROR(T1162/同类汇总数据!E$6,0),IF(AND($G1162="检查版",$H1162="中医诊所"),IFERROR(T1162/同类汇总数据!E$7,0),IF(AND($G1162="检查版",$H1162="口腔诊所"),IFERROR(T1162/同类汇总数据!E$8,0),IF(AND($G1162="互联网版",$H1162="中西医诊所"),IFERROR(T1162/同类汇总数据!E$9,0),IF(AND($G1162="互联网版",$H1162="中医诊所"),IFERROR(T1162/同类汇总数据!E$10,0),IF(AND($G1162="互联网版",$H1162="口腔诊所"),IFERROR(T1162/同类汇总数据!E$11,0))))))))))</f>
        <v>0.00921464779524474</v>
      </c>
      <c r="AG1162" s="64">
        <f>IF(AND($G1162="正式版",$H1162="中西医诊所"),IFERROR(U1162/同类汇总数据!F$3,0),IF(AND($G1162="正式版",$H1162="中医诊所"),IFERROR(U1162/同类汇总数据!F$4,0),IF(AND($G1162="正式版",$H1162="口腔诊所"),IFERROR(U1162/同类汇总数据!F$5,0),IF(AND($G1162="检查版",$H1162="中西医诊所"),IFERROR(U1162/同类汇总数据!F$6,0),IF(AND($G1162="检查版",$H1162="中医诊所"),IFERROR(U1162/同类汇总数据!F$7,0),IF(AND($G1162="检查版",$H1162="口腔诊所"),IFERROR(U1162/同类汇总数据!F$8,0),IF(AND($G1162="互联网版",$H1162="中西医诊所"),IFERROR(U1162/同类汇总数据!F$9,0),IF(AND($G1162="互联网版",$H1162="中医诊所"),IFERROR(U1162/同类汇总数据!F$10,0),IF(AND($G1162="互联网版",$H1162="口腔诊所"),IFERROR(U1162/同类汇总数据!F$11,0))))))))))</f>
        <v>0.010226431337621</v>
      </c>
      <c r="AH1162" s="64">
        <f>IF(AND($G1162="正式版",$H1162="中西医诊所"),IFERROR(V1162/同类汇总数据!G$3,0),IF(AND($G1162="正式版",$H1162="中医诊所"),IFERROR(V1162/同类汇总数据!G$4,0),IF(AND($G1162="正式版",$H1162="口腔诊所"),IFERROR(V1162/同类汇总数据!G$5,0),IF(AND($G1162="检查版",$H1162="中西医诊所"),IFERROR(V1162/同类汇总数据!G$6,0),IF(AND($G1162="检查版",$H1162="中医诊所"),IFERROR(V1162/同类汇总数据!G$7,0),IF(AND($G1162="检查版",$H1162="口腔诊所"),IFERROR(V1162/同类汇总数据!G$8,0),IF(AND($G1162="互联网版",$H1162="中西医诊所"),IFERROR(V1162/同类汇总数据!G$9,0),IF(AND($G1162="互联网版",$H1162="中医诊所"),IFERROR(V1162/同类汇总数据!G$10,0),IF(AND($G1162="互联网版",$H1162="口腔诊所"),IFERROR(V1162/同类汇总数据!G$11,0))))))))))</f>
        <v>0</v>
      </c>
      <c r="AI1162" s="64">
        <f>IF(AND($G1162="正式版",$H1162="中西医诊所"),IFERROR(W1162/同类汇总数据!H$3,0),IF(AND($G1162="正式版",$H1162="中医诊所"),IFERROR(W1162/同类汇总数据!H$4,0),IF(AND($G1162="正式版",$H1162="口腔诊所"),IFERROR(W1162/同类汇总数据!H$5,0),IF(AND($G1162="检查版",$H1162="中西医诊所"),IFERROR(W1162/同类汇总数据!H$6,0),IF(AND($G1162="检查版",$H1162="中医诊所"),IFERROR(W1162/同类汇总数据!H$7,0),IF(AND($G1162="检查版",$H1162="口腔诊所"),IFERROR(W1162/同类汇总数据!H$8,0),IF(AND($G1162="互联网版",$H1162="中西医诊所"),IFERROR(W1162/同类汇总数据!H$9,0),IF(AND($G1162="互联网版",$H1162="中医诊所"),IFERROR(W1162/同类汇总数据!H$10,0),IF(AND($G1162="互联网版",$H1162="口腔诊所"),IFERROR(W1162/同类汇总数据!H$11,0))))))))))</f>
        <v>0.0176098812565707</v>
      </c>
      <c r="AJ1162" s="64">
        <f>IF(AND($G1162="正式版",$H1162="中西医诊所"),IFERROR(X1162/同类汇总数据!I$3,0),IF(AND($G1162="正式版",$H1162="中医诊所"),IFERROR(X1162/同类汇总数据!I$4,0),IF(AND($G1162="正式版",$H1162="口腔诊所"),IFERROR(X1162/同类汇总数据!I$5,0),IF(AND($G1162="检查版",$H1162="中西医诊所"),IFERROR(X1162/同类汇总数据!I$6,0),IF(AND($G1162="检查版",$H1162="中医诊所"),IFERROR(X1162/同类汇总数据!I$7,0),IF(AND($G1162="检查版",$H1162="口腔诊所"),IFERROR(X1162/同类汇总数据!I$8,0),IF(AND($G1162="互联网版",$H1162="中西医诊所"),IFERROR(X1162/同类汇总数据!I$9,0),IF(AND($G1162="互联网版",$H1162="中医诊所"),IFERROR(X1162/同类汇总数据!I$10,0),IF(AND($G1162="互联网版",$H1162="口腔诊所"),IFERROR(X1162/同类汇总数据!I$11,0))))))))))</f>
        <v>0.0135555081112772</v>
      </c>
      <c r="AK1162" s="64">
        <f>IF(AND($G1162="正式版",$H1162="中西医诊所"),IFERROR(Y1162/同类汇总数据!J$3,0),IF(AND($G1162="正式版",$H1162="中医诊所"),IFERROR(Y1162/同类汇总数据!J$4,0),IF(AND($G1162="正式版",$H1162="口腔诊所"),IFERROR(Y1162/同类汇总数据!J$5,0),IF(AND($G1162="检查版",$H1162="中西医诊所"),IFERROR(Y1162/同类汇总数据!J$6,0),IF(AND($G1162="检查版",$H1162="中医诊所"),IFERROR(Y1162/同类汇总数据!J$7,0),IF(AND($G1162="检查版",$H1162="口腔诊所"),IFERROR(Y1162/同类汇总数据!J$8,0),IF(AND($G1162="互联网版",$H1162="中西医诊所"),IFERROR(Y1162/同类汇总数据!J$9,0),IF(AND($G1162="互联网版",$H1162="中医诊所"),IFERROR(Y1162/同类汇总数据!J$10,0),IF(AND($G1162="互联网版",$H1162="口腔诊所"),IFERROR(Y1162/同类汇总数据!J$11,0))))))))))</f>
        <v>0.0150594358283556</v>
      </c>
      <c r="AL1162" s="65" t="str">
        <f ca="1" t="shared" si="353"/>
        <v>-</v>
      </c>
      <c r="AM1162" s="65" t="str">
        <f t="shared" si="354"/>
        <v>低于同行20%</v>
      </c>
      <c r="AN1162" s="66" t="str">
        <f t="shared" si="355"/>
        <v>低于同行20%</v>
      </c>
      <c r="AO1162" s="63">
        <f t="shared" si="357"/>
        <v>46101.7112903472</v>
      </c>
      <c r="AP1162" s="5" t="str">
        <f t="shared" si="340"/>
        <v/>
      </c>
      <c r="AQ1162" s="60">
        <v>45838.6434428241</v>
      </c>
    </row>
    <row r="1163" customFormat="1" ht="17" spans="1:43">
      <c r="A1163" s="66">
        <f t="shared" si="356"/>
        <v>1160</v>
      </c>
      <c r="B1163" s="67" t="str">
        <f t="shared" si="350"/>
        <v>连续三月交易上升</v>
      </c>
      <c r="C1163" s="1" t="str">
        <f t="shared" si="351"/>
        <v/>
      </c>
      <c r="D1163" s="68" t="str">
        <f t="shared" si="352"/>
        <v>-</v>
      </c>
      <c r="E1163" s="84" t="s">
        <v>3066</v>
      </c>
      <c r="F1163" s="58">
        <v>45869.4560468403</v>
      </c>
      <c r="G1163" s="59" t="s">
        <v>38</v>
      </c>
      <c r="H1163" s="59" t="s">
        <v>63</v>
      </c>
      <c r="I1163" s="59" t="s">
        <v>40</v>
      </c>
      <c r="J1163" s="59" t="s">
        <v>45</v>
      </c>
      <c r="K1163" s="59" t="s">
        <v>3067</v>
      </c>
      <c r="L1163" s="59" t="s">
        <v>47</v>
      </c>
      <c r="M1163" s="60">
        <v>46103.4003356481</v>
      </c>
      <c r="N1163" s="60">
        <v>46103.7812102083</v>
      </c>
      <c r="O1163" s="60">
        <v>46103.7807278241</v>
      </c>
      <c r="P1163" s="60"/>
      <c r="Q1163" s="60">
        <v>46099.7812231597</v>
      </c>
      <c r="R1163" s="59">
        <v>16852</v>
      </c>
      <c r="S1163" s="59">
        <v>147093.2</v>
      </c>
      <c r="T1163" s="59">
        <v>332905.3</v>
      </c>
      <c r="U1163" s="59">
        <v>302631.3</v>
      </c>
      <c r="V1163" s="59">
        <v>15</v>
      </c>
      <c r="W1163" s="59">
        <v>110</v>
      </c>
      <c r="X1163" s="59">
        <v>268</v>
      </c>
      <c r="Y1163" s="59">
        <v>241</v>
      </c>
      <c r="Z1163" s="85" t="s">
        <v>3068</v>
      </c>
      <c r="AA1163" s="59">
        <v>0.5197085661</v>
      </c>
      <c r="AB1163" s="59">
        <v>0.0872674865</v>
      </c>
      <c r="AC1163" s="59">
        <v>-0.1027711566</v>
      </c>
      <c r="AD1163" s="64">
        <f>IF(AND($G1163="正式版",$H1163="中西医诊所"),IFERROR(R1163/同类汇总数据!C$3,0),IF(AND($G1163="正式版",$H1163="中医诊所"),IFERROR(R1163/同类汇总数据!C$4,0),IF(AND($G1163="正式版",$H1163="口腔诊所"),IFERROR(R1163/同类汇总数据!C$5,0),IF(AND($G1163="检查版",$H1163="中西医诊所"),IFERROR(R1163/同类汇总数据!C$6,0),IF(AND($G1163="检查版",$H1163="中医诊所"),IFERROR(R1163/同类汇总数据!C$7,0),IF(AND($G1163="检查版",$H1163="口腔诊所"),IFERROR(R1163/同类汇总数据!C$8,0),IF(AND($G1163="互联网版",$H1163="中西医诊所"),IFERROR(R1163/同类汇总数据!C$9,0),IF(AND($G1163="互联网版",$H1163="中医诊所"),IFERROR(R1163/同类汇总数据!C$10,0),IF(AND($G1163="互联网版",$H1163="口腔诊所"),IFERROR(R1163/同类汇总数据!C$11,0))))))))))</f>
        <v>1.68561398609556</v>
      </c>
      <c r="AE1163" s="64">
        <f>IF(AND($G1163="正式版",$H1163="中西医诊所"),IFERROR(S1163/同类汇总数据!D$3,0),IF(AND($G1163="正式版",$H1163="中医诊所"),IFERROR(S1163/同类汇总数据!D$4,0),IF(AND($G1163="正式版",$H1163="口腔诊所"),IFERROR(S1163/同类汇总数据!D$5,0),IF(AND($G1163="检查版",$H1163="中西医诊所"),IFERROR(S1163/同类汇总数据!D$6,0),IF(AND($G1163="检查版",$H1163="中医诊所"),IFERROR(S1163/同类汇总数据!D$7,0),IF(AND($G1163="检查版",$H1163="口腔诊所"),IFERROR(S1163/同类汇总数据!D$8,0),IF(AND($G1163="互联网版",$H1163="中西医诊所"),IFERROR(S1163/同类汇总数据!D$9,0),IF(AND($G1163="互联网版",$H1163="中医诊所"),IFERROR(S1163/同类汇总数据!D$10,0),IF(AND($G1163="互联网版",$H1163="口腔诊所"),IFERROR(S1163/同类汇总数据!D$11,0))))))))))</f>
        <v>3.38683899752653</v>
      </c>
      <c r="AF1163" s="64">
        <f>IF(AND($G1163="正式版",$H1163="中西医诊所"),IFERROR(T1163/同类汇总数据!E$3,0),IF(AND($G1163="正式版",$H1163="中医诊所"),IFERROR(T1163/同类汇总数据!E$4,0),IF(AND($G1163="正式版",$H1163="口腔诊所"),IFERROR(T1163/同类汇总数据!E$5,0),IF(AND($G1163="检查版",$H1163="中西医诊所"),IFERROR(T1163/同类汇总数据!E$6,0),IF(AND($G1163="检查版",$H1163="中医诊所"),IFERROR(T1163/同类汇总数据!E$7,0),IF(AND($G1163="检查版",$H1163="口腔诊所"),IFERROR(T1163/同类汇总数据!E$8,0),IF(AND($G1163="互联网版",$H1163="中西医诊所"),IFERROR(T1163/同类汇总数据!E$9,0),IF(AND($G1163="互联网版",$H1163="中医诊所"),IFERROR(T1163/同类汇总数据!E$10,0),IF(AND($G1163="互联网版",$H1163="口腔诊所"),IFERROR(T1163/同类汇总数据!E$11,0))))))))))</f>
        <v>3.00274577982605</v>
      </c>
      <c r="AG1163" s="64">
        <f>IF(AND($G1163="正式版",$H1163="中西医诊所"),IFERROR(U1163/同类汇总数据!F$3,0),IF(AND($G1163="正式版",$H1163="中医诊所"),IFERROR(U1163/同类汇总数据!F$4,0),IF(AND($G1163="正式版",$H1163="口腔诊所"),IFERROR(U1163/同类汇总数据!F$5,0),IF(AND($G1163="检查版",$H1163="中西医诊所"),IFERROR(U1163/同类汇总数据!F$6,0),IF(AND($G1163="检查版",$H1163="中医诊所"),IFERROR(U1163/同类汇总数据!F$7,0),IF(AND($G1163="检查版",$H1163="口腔诊所"),IFERROR(U1163/同类汇总数据!F$8,0),IF(AND($G1163="互联网版",$H1163="中西医诊所"),IFERROR(U1163/同类汇总数据!F$9,0),IF(AND($G1163="互联网版",$H1163="中医诊所"),IFERROR(U1163/同类汇总数据!F$10,0),IF(AND($G1163="互联网版",$H1163="口腔诊所"),IFERROR(U1163/同类汇总数据!F$11,0))))))))))</f>
        <v>3.02940310303932</v>
      </c>
      <c r="AH1163" s="64">
        <f>IF(AND($G1163="正式版",$H1163="中西医诊所"),IFERROR(V1163/同类汇总数据!G$3,0),IF(AND($G1163="正式版",$H1163="中医诊所"),IFERROR(V1163/同类汇总数据!G$4,0),IF(AND($G1163="正式版",$H1163="口腔诊所"),IFERROR(V1163/同类汇总数据!G$5,0),IF(AND($G1163="检查版",$H1163="中西医诊所"),IFERROR(V1163/同类汇总数据!G$6,0),IF(AND($G1163="检查版",$H1163="中医诊所"),IFERROR(V1163/同类汇总数据!G$7,0),IF(AND($G1163="检查版",$H1163="口腔诊所"),IFERROR(V1163/同类汇总数据!G$8,0),IF(AND($G1163="互联网版",$H1163="中西医诊所"),IFERROR(V1163/同类汇总数据!G$9,0),IF(AND($G1163="互联网版",$H1163="中医诊所"),IFERROR(V1163/同类汇总数据!G$10,0),IF(AND($G1163="互联网版",$H1163="口腔诊所"),IFERROR(V1163/同类汇总数据!G$11,0))))))))))</f>
        <v>1.11471121548111</v>
      </c>
      <c r="AI1163" s="64">
        <f>IF(AND($G1163="正式版",$H1163="中西医诊所"),IFERROR(W1163/同类汇总数据!H$3,0),IF(AND($G1163="正式版",$H1163="中医诊所"),IFERROR(W1163/同类汇总数据!H$4,0),IF(AND($G1163="正式版",$H1163="口腔诊所"),IFERROR(W1163/同类汇总数据!H$5,0),IF(AND($G1163="检查版",$H1163="中西医诊所"),IFERROR(W1163/同类汇总数据!H$6,0),IF(AND($G1163="检查版",$H1163="中医诊所"),IFERROR(W1163/同类汇总数据!H$7,0),IF(AND($G1163="检查版",$H1163="口腔诊所"),IFERROR(W1163/同类汇总数据!H$8,0),IF(AND($G1163="互联网版",$H1163="中西医诊所"),IFERROR(W1163/同类汇总数据!H$9,0),IF(AND($G1163="互联网版",$H1163="中医诊所"),IFERROR(W1163/同类汇总数据!H$10,0),IF(AND($G1163="互联网版",$H1163="口腔诊所"),IFERROR(W1163/同类汇总数据!H$11,0))))))))))</f>
        <v>1.93708693822278</v>
      </c>
      <c r="AJ1163" s="64">
        <f>IF(AND($G1163="正式版",$H1163="中西医诊所"),IFERROR(X1163/同类汇总数据!I$3,0),IF(AND($G1163="正式版",$H1163="中医诊所"),IFERROR(X1163/同类汇总数据!I$4,0),IF(AND($G1163="正式版",$H1163="口腔诊所"),IFERROR(X1163/同类汇总数据!I$5,0),IF(AND($G1163="检查版",$H1163="中西医诊所"),IFERROR(X1163/同类汇总数据!I$6,0),IF(AND($G1163="检查版",$H1163="中医诊所"),IFERROR(X1163/同类汇总数据!I$7,0),IF(AND($G1163="检查版",$H1163="口腔诊所"),IFERROR(X1163/同类汇总数据!I$8,0),IF(AND($G1163="互联网版",$H1163="中西医诊所"),IFERROR(X1163/同类汇总数据!I$9,0),IF(AND($G1163="互联网版",$H1163="中医诊所"),IFERROR(X1163/同类汇总数据!I$10,0),IF(AND($G1163="互联网版",$H1163="口腔诊所"),IFERROR(X1163/同类汇总数据!I$11,0))))))))))</f>
        <v>1.81643808691114</v>
      </c>
      <c r="AK1163" s="64">
        <f>IF(AND($G1163="正式版",$H1163="中西医诊所"),IFERROR(Y1163/同类汇总数据!J$3,0),IF(AND($G1163="正式版",$H1163="中医诊所"),IFERROR(Y1163/同类汇总数据!J$4,0),IF(AND($G1163="正式版",$H1163="口腔诊所"),IFERROR(Y1163/同类汇总数据!J$5,0),IF(AND($G1163="检查版",$H1163="中西医诊所"),IFERROR(Y1163/同类汇总数据!J$6,0),IF(AND($G1163="检查版",$H1163="中医诊所"),IFERROR(Y1163/同类汇总数据!J$7,0),IF(AND($G1163="检查版",$H1163="口腔诊所"),IFERROR(Y1163/同类汇总数据!J$8,0),IF(AND($G1163="互联网版",$H1163="中西医诊所"),IFERROR(Y1163/同类汇总数据!J$9,0),IF(AND($G1163="互联网版",$H1163="中医诊所"),IFERROR(Y1163/同类汇总数据!J$10,0),IF(AND($G1163="互联网版",$H1163="口腔诊所"),IFERROR(Y1163/同类汇总数据!J$11,0))))))))))</f>
        <v>1.81466201731685</v>
      </c>
      <c r="AL1163" s="65" t="str">
        <f ca="1" t="shared" si="353"/>
        <v>-</v>
      </c>
      <c r="AM1163" s="65" t="str">
        <f t="shared" si="354"/>
        <v>高于同行100%</v>
      </c>
      <c r="AN1163" s="66" t="str">
        <f t="shared" si="355"/>
        <v>高于同行150%</v>
      </c>
      <c r="AO1163" s="63">
        <f t="shared" si="357"/>
        <v>46103.7812102083</v>
      </c>
      <c r="AP1163" s="5" t="str">
        <f t="shared" si="340"/>
        <v/>
      </c>
      <c r="AQ1163" s="60">
        <v>45840.442109537</v>
      </c>
    </row>
    <row r="1164" customFormat="1" ht="17" spans="1:43">
      <c r="A1164" s="66">
        <f t="shared" si="356"/>
        <v>1161</v>
      </c>
      <c r="B1164" s="67" t="str">
        <f t="shared" si="350"/>
        <v>无交易</v>
      </c>
      <c r="C1164" s="1" t="str">
        <f t="shared" si="351"/>
        <v/>
      </c>
      <c r="D1164" s="68" t="str">
        <f t="shared" si="352"/>
        <v>流失</v>
      </c>
      <c r="E1164" s="84" t="s">
        <v>3069</v>
      </c>
      <c r="F1164" s="58">
        <v>45869.4706099306</v>
      </c>
      <c r="G1164" s="59" t="s">
        <v>38</v>
      </c>
      <c r="H1164" s="59" t="s">
        <v>66</v>
      </c>
      <c r="I1164" s="59" t="s">
        <v>40</v>
      </c>
      <c r="J1164" s="59" t="s">
        <v>280</v>
      </c>
      <c r="K1164" s="59" t="s">
        <v>3070</v>
      </c>
      <c r="L1164" s="59" t="s">
        <v>3071</v>
      </c>
      <c r="M1164" s="60">
        <v>45910.467974537</v>
      </c>
      <c r="N1164" s="60">
        <v>45869.5102768519</v>
      </c>
      <c r="O1164" s="60">
        <v>45876.8443199884</v>
      </c>
      <c r="P1164" s="60"/>
      <c r="Q1164" s="60">
        <v>45910.4861112731</v>
      </c>
      <c r="R1164" s="59"/>
      <c r="S1164" s="59"/>
      <c r="T1164" s="59"/>
      <c r="U1164" s="59"/>
      <c r="V1164" s="59"/>
      <c r="W1164" s="59"/>
      <c r="X1164" s="59"/>
      <c r="Y1164" s="59"/>
      <c r="Z1164" s="59"/>
      <c r="AA1164" s="59"/>
      <c r="AB1164" s="59"/>
      <c r="AC1164" s="59"/>
      <c r="AD1164" s="64">
        <f>IF(AND($G1164="正式版",$H1164="中西医诊所"),IFERROR(R1164/同类汇总数据!C$3,0),IF(AND($G1164="正式版",$H1164="中医诊所"),IFERROR(R1164/同类汇总数据!C$4,0),IF(AND($G1164="正式版",$H1164="口腔诊所"),IFERROR(R1164/同类汇总数据!C$5,0),IF(AND($G1164="检查版",$H1164="中西医诊所"),IFERROR(R1164/同类汇总数据!C$6,0),IF(AND($G1164="检查版",$H1164="中医诊所"),IFERROR(R1164/同类汇总数据!C$7,0),IF(AND($G1164="检查版",$H1164="口腔诊所"),IFERROR(R1164/同类汇总数据!C$8,0),IF(AND($G1164="互联网版",$H1164="中西医诊所"),IFERROR(R1164/同类汇总数据!C$9,0),IF(AND($G1164="互联网版",$H1164="中医诊所"),IFERROR(R1164/同类汇总数据!C$10,0),IF(AND($G1164="互联网版",$H1164="口腔诊所"),IFERROR(R1164/同类汇总数据!C$11,0))))))))))</f>
        <v>0</v>
      </c>
      <c r="AE1164" s="64">
        <f>IF(AND($G1164="正式版",$H1164="中西医诊所"),IFERROR(S1164/同类汇总数据!D$3,0),IF(AND($G1164="正式版",$H1164="中医诊所"),IFERROR(S1164/同类汇总数据!D$4,0),IF(AND($G1164="正式版",$H1164="口腔诊所"),IFERROR(S1164/同类汇总数据!D$5,0),IF(AND($G1164="检查版",$H1164="中西医诊所"),IFERROR(S1164/同类汇总数据!D$6,0),IF(AND($G1164="检查版",$H1164="中医诊所"),IFERROR(S1164/同类汇总数据!D$7,0),IF(AND($G1164="检查版",$H1164="口腔诊所"),IFERROR(S1164/同类汇总数据!D$8,0),IF(AND($G1164="互联网版",$H1164="中西医诊所"),IFERROR(S1164/同类汇总数据!D$9,0),IF(AND($G1164="互联网版",$H1164="中医诊所"),IFERROR(S1164/同类汇总数据!D$10,0),IF(AND($G1164="互联网版",$H1164="口腔诊所"),IFERROR(S1164/同类汇总数据!D$11,0))))))))))</f>
        <v>0</v>
      </c>
      <c r="AF1164" s="64">
        <f>IF(AND($G1164="正式版",$H1164="中西医诊所"),IFERROR(T1164/同类汇总数据!E$3,0),IF(AND($G1164="正式版",$H1164="中医诊所"),IFERROR(T1164/同类汇总数据!E$4,0),IF(AND($G1164="正式版",$H1164="口腔诊所"),IFERROR(T1164/同类汇总数据!E$5,0),IF(AND($G1164="检查版",$H1164="中西医诊所"),IFERROR(T1164/同类汇总数据!E$6,0),IF(AND($G1164="检查版",$H1164="中医诊所"),IFERROR(T1164/同类汇总数据!E$7,0),IF(AND($G1164="检查版",$H1164="口腔诊所"),IFERROR(T1164/同类汇总数据!E$8,0),IF(AND($G1164="互联网版",$H1164="中西医诊所"),IFERROR(T1164/同类汇总数据!E$9,0),IF(AND($G1164="互联网版",$H1164="中医诊所"),IFERROR(T1164/同类汇总数据!E$10,0),IF(AND($G1164="互联网版",$H1164="口腔诊所"),IFERROR(T1164/同类汇总数据!E$11,0))))))))))</f>
        <v>0</v>
      </c>
      <c r="AG1164" s="64">
        <f>IF(AND($G1164="正式版",$H1164="中西医诊所"),IFERROR(U1164/同类汇总数据!F$3,0),IF(AND($G1164="正式版",$H1164="中医诊所"),IFERROR(U1164/同类汇总数据!F$4,0),IF(AND($G1164="正式版",$H1164="口腔诊所"),IFERROR(U1164/同类汇总数据!F$5,0),IF(AND($G1164="检查版",$H1164="中西医诊所"),IFERROR(U1164/同类汇总数据!F$6,0),IF(AND($G1164="检查版",$H1164="中医诊所"),IFERROR(U1164/同类汇总数据!F$7,0),IF(AND($G1164="检查版",$H1164="口腔诊所"),IFERROR(U1164/同类汇总数据!F$8,0),IF(AND($G1164="互联网版",$H1164="中西医诊所"),IFERROR(U1164/同类汇总数据!F$9,0),IF(AND($G1164="互联网版",$H1164="中医诊所"),IFERROR(U1164/同类汇总数据!F$10,0),IF(AND($G1164="互联网版",$H1164="口腔诊所"),IFERROR(U1164/同类汇总数据!F$11,0))))))))))</f>
        <v>0</v>
      </c>
      <c r="AH1164" s="64">
        <f>IF(AND($G1164="正式版",$H1164="中西医诊所"),IFERROR(V1164/同类汇总数据!G$3,0),IF(AND($G1164="正式版",$H1164="中医诊所"),IFERROR(V1164/同类汇总数据!G$4,0),IF(AND($G1164="正式版",$H1164="口腔诊所"),IFERROR(V1164/同类汇总数据!G$5,0),IF(AND($G1164="检查版",$H1164="中西医诊所"),IFERROR(V1164/同类汇总数据!G$6,0),IF(AND($G1164="检查版",$H1164="中医诊所"),IFERROR(V1164/同类汇总数据!G$7,0),IF(AND($G1164="检查版",$H1164="口腔诊所"),IFERROR(V1164/同类汇总数据!G$8,0),IF(AND($G1164="互联网版",$H1164="中西医诊所"),IFERROR(V1164/同类汇总数据!G$9,0),IF(AND($G1164="互联网版",$H1164="中医诊所"),IFERROR(V1164/同类汇总数据!G$10,0),IF(AND($G1164="互联网版",$H1164="口腔诊所"),IFERROR(V1164/同类汇总数据!G$11,0))))))))))</f>
        <v>0</v>
      </c>
      <c r="AI1164" s="64">
        <f>IF(AND($G1164="正式版",$H1164="中西医诊所"),IFERROR(W1164/同类汇总数据!H$3,0),IF(AND($G1164="正式版",$H1164="中医诊所"),IFERROR(W1164/同类汇总数据!H$4,0),IF(AND($G1164="正式版",$H1164="口腔诊所"),IFERROR(W1164/同类汇总数据!H$5,0),IF(AND($G1164="检查版",$H1164="中西医诊所"),IFERROR(W1164/同类汇总数据!H$6,0),IF(AND($G1164="检查版",$H1164="中医诊所"),IFERROR(W1164/同类汇总数据!H$7,0),IF(AND($G1164="检查版",$H1164="口腔诊所"),IFERROR(W1164/同类汇总数据!H$8,0),IF(AND($G1164="互联网版",$H1164="中西医诊所"),IFERROR(W1164/同类汇总数据!H$9,0),IF(AND($G1164="互联网版",$H1164="中医诊所"),IFERROR(W1164/同类汇总数据!H$10,0),IF(AND($G1164="互联网版",$H1164="口腔诊所"),IFERROR(W1164/同类汇总数据!H$11,0))))))))))</f>
        <v>0</v>
      </c>
      <c r="AJ1164" s="64">
        <f>IF(AND($G1164="正式版",$H1164="中西医诊所"),IFERROR(X1164/同类汇总数据!I$3,0),IF(AND($G1164="正式版",$H1164="中医诊所"),IFERROR(X1164/同类汇总数据!I$4,0),IF(AND($G1164="正式版",$H1164="口腔诊所"),IFERROR(X1164/同类汇总数据!I$5,0),IF(AND($G1164="检查版",$H1164="中西医诊所"),IFERROR(X1164/同类汇总数据!I$6,0),IF(AND($G1164="检查版",$H1164="中医诊所"),IFERROR(X1164/同类汇总数据!I$7,0),IF(AND($G1164="检查版",$H1164="口腔诊所"),IFERROR(X1164/同类汇总数据!I$8,0),IF(AND($G1164="互联网版",$H1164="中西医诊所"),IFERROR(X1164/同类汇总数据!I$9,0),IF(AND($G1164="互联网版",$H1164="中医诊所"),IFERROR(X1164/同类汇总数据!I$10,0),IF(AND($G1164="互联网版",$H1164="口腔诊所"),IFERROR(X1164/同类汇总数据!I$11,0))))))))))</f>
        <v>0</v>
      </c>
      <c r="AK1164" s="64">
        <f>IF(AND($G1164="正式版",$H1164="中西医诊所"),IFERROR(Y1164/同类汇总数据!J$3,0),IF(AND($G1164="正式版",$H1164="中医诊所"),IFERROR(Y1164/同类汇总数据!J$4,0),IF(AND($G1164="正式版",$H1164="口腔诊所"),IFERROR(Y1164/同类汇总数据!J$5,0),IF(AND($G1164="检查版",$H1164="中西医诊所"),IFERROR(Y1164/同类汇总数据!J$6,0),IF(AND($G1164="检查版",$H1164="中医诊所"),IFERROR(Y1164/同类汇总数据!J$7,0),IF(AND($G1164="检查版",$H1164="口腔诊所"),IFERROR(Y1164/同类汇总数据!J$8,0),IF(AND($G1164="互联网版",$H1164="中西医诊所"),IFERROR(Y1164/同类汇总数据!J$9,0),IF(AND($G1164="互联网版",$H1164="中医诊所"),IFERROR(Y1164/同类汇总数据!J$10,0),IF(AND($G1164="互联网版",$H1164="口腔诊所"),IFERROR(Y1164/同类汇总数据!J$11,0))))))))))</f>
        <v>0</v>
      </c>
      <c r="AL1164" s="65" t="str">
        <f ca="1" t="shared" si="353"/>
        <v>今年内未操作</v>
      </c>
      <c r="AM1164" s="65" t="str">
        <f t="shared" si="354"/>
        <v>低于同行20%</v>
      </c>
      <c r="AN1164" s="66" t="str">
        <f t="shared" si="355"/>
        <v>低于同行20%</v>
      </c>
      <c r="AO1164" s="63">
        <f t="shared" si="357"/>
        <v>45910.4861112731</v>
      </c>
      <c r="AP1164" s="5" t="str">
        <f t="shared" si="340"/>
        <v/>
      </c>
      <c r="AQ1164" s="60">
        <v>45844.7506711343</v>
      </c>
    </row>
    <row r="1165" customFormat="1" ht="17" spans="1:43">
      <c r="A1165" s="66">
        <f t="shared" si="356"/>
        <v>1162</v>
      </c>
      <c r="B1165" s="67" t="str">
        <f t="shared" si="350"/>
        <v>无交易</v>
      </c>
      <c r="C1165" s="1" t="str">
        <f t="shared" si="351"/>
        <v/>
      </c>
      <c r="D1165" s="68" t="str">
        <f t="shared" si="352"/>
        <v>流失</v>
      </c>
      <c r="E1165" s="84" t="s">
        <v>3072</v>
      </c>
      <c r="F1165" s="58">
        <v>45869.5057701157</v>
      </c>
      <c r="G1165" s="59" t="s">
        <v>60</v>
      </c>
      <c r="H1165" s="59" t="s">
        <v>66</v>
      </c>
      <c r="I1165" s="59" t="s">
        <v>40</v>
      </c>
      <c r="J1165" s="59" t="s">
        <v>280</v>
      </c>
      <c r="K1165" s="59" t="s">
        <v>3073</v>
      </c>
      <c r="L1165" s="59" t="s">
        <v>1279</v>
      </c>
      <c r="M1165" s="60">
        <v>45891.4237962963</v>
      </c>
      <c r="N1165" s="60"/>
      <c r="O1165" s="60">
        <v>45869.6349053356</v>
      </c>
      <c r="P1165" s="60"/>
      <c r="Q1165" s="60"/>
      <c r="R1165" s="59"/>
      <c r="S1165" s="59"/>
      <c r="T1165" s="59"/>
      <c r="U1165" s="59"/>
      <c r="V1165" s="59"/>
      <c r="W1165" s="59"/>
      <c r="X1165" s="59"/>
      <c r="Y1165" s="59"/>
      <c r="Z1165" s="59"/>
      <c r="AA1165" s="59"/>
      <c r="AB1165" s="59"/>
      <c r="AC1165" s="59"/>
      <c r="AD1165" s="64">
        <f>IF(AND($G1165="正式版",$H1165="中西医诊所"),IFERROR(R1165/同类汇总数据!C$3,0),IF(AND($G1165="正式版",$H1165="中医诊所"),IFERROR(R1165/同类汇总数据!C$4,0),IF(AND($G1165="正式版",$H1165="口腔诊所"),IFERROR(R1165/同类汇总数据!C$5,0),IF(AND($G1165="检查版",$H1165="中西医诊所"),IFERROR(R1165/同类汇总数据!C$6,0),IF(AND($G1165="检查版",$H1165="中医诊所"),IFERROR(R1165/同类汇总数据!C$7,0),IF(AND($G1165="检查版",$H1165="口腔诊所"),IFERROR(R1165/同类汇总数据!C$8,0),IF(AND($G1165="互联网版",$H1165="中西医诊所"),IFERROR(R1165/同类汇总数据!C$9,0),IF(AND($G1165="互联网版",$H1165="中医诊所"),IFERROR(R1165/同类汇总数据!C$10,0),IF(AND($G1165="互联网版",$H1165="口腔诊所"),IFERROR(R1165/同类汇总数据!C$11,0))))))))))</f>
        <v>0</v>
      </c>
      <c r="AE1165" s="64">
        <f>IF(AND($G1165="正式版",$H1165="中西医诊所"),IFERROR(S1165/同类汇总数据!D$3,0),IF(AND($G1165="正式版",$H1165="中医诊所"),IFERROR(S1165/同类汇总数据!D$4,0),IF(AND($G1165="正式版",$H1165="口腔诊所"),IFERROR(S1165/同类汇总数据!D$5,0),IF(AND($G1165="检查版",$H1165="中西医诊所"),IFERROR(S1165/同类汇总数据!D$6,0),IF(AND($G1165="检查版",$H1165="中医诊所"),IFERROR(S1165/同类汇总数据!D$7,0),IF(AND($G1165="检查版",$H1165="口腔诊所"),IFERROR(S1165/同类汇总数据!D$8,0),IF(AND($G1165="互联网版",$H1165="中西医诊所"),IFERROR(S1165/同类汇总数据!D$9,0),IF(AND($G1165="互联网版",$H1165="中医诊所"),IFERROR(S1165/同类汇总数据!D$10,0),IF(AND($G1165="互联网版",$H1165="口腔诊所"),IFERROR(S1165/同类汇总数据!D$11,0))))))))))</f>
        <v>0</v>
      </c>
      <c r="AF1165" s="64">
        <f>IF(AND($G1165="正式版",$H1165="中西医诊所"),IFERROR(T1165/同类汇总数据!E$3,0),IF(AND($G1165="正式版",$H1165="中医诊所"),IFERROR(T1165/同类汇总数据!E$4,0),IF(AND($G1165="正式版",$H1165="口腔诊所"),IFERROR(T1165/同类汇总数据!E$5,0),IF(AND($G1165="检查版",$H1165="中西医诊所"),IFERROR(T1165/同类汇总数据!E$6,0),IF(AND($G1165="检查版",$H1165="中医诊所"),IFERROR(T1165/同类汇总数据!E$7,0),IF(AND($G1165="检查版",$H1165="口腔诊所"),IFERROR(T1165/同类汇总数据!E$8,0),IF(AND($G1165="互联网版",$H1165="中西医诊所"),IFERROR(T1165/同类汇总数据!E$9,0),IF(AND($G1165="互联网版",$H1165="中医诊所"),IFERROR(T1165/同类汇总数据!E$10,0),IF(AND($G1165="互联网版",$H1165="口腔诊所"),IFERROR(T1165/同类汇总数据!E$11,0))))))))))</f>
        <v>0</v>
      </c>
      <c r="AG1165" s="64">
        <f>IF(AND($G1165="正式版",$H1165="中西医诊所"),IFERROR(U1165/同类汇总数据!F$3,0),IF(AND($G1165="正式版",$H1165="中医诊所"),IFERROR(U1165/同类汇总数据!F$4,0),IF(AND($G1165="正式版",$H1165="口腔诊所"),IFERROR(U1165/同类汇总数据!F$5,0),IF(AND($G1165="检查版",$H1165="中西医诊所"),IFERROR(U1165/同类汇总数据!F$6,0),IF(AND($G1165="检查版",$H1165="中医诊所"),IFERROR(U1165/同类汇总数据!F$7,0),IF(AND($G1165="检查版",$H1165="口腔诊所"),IFERROR(U1165/同类汇总数据!F$8,0),IF(AND($G1165="互联网版",$H1165="中西医诊所"),IFERROR(U1165/同类汇总数据!F$9,0),IF(AND($G1165="互联网版",$H1165="中医诊所"),IFERROR(U1165/同类汇总数据!F$10,0),IF(AND($G1165="互联网版",$H1165="口腔诊所"),IFERROR(U1165/同类汇总数据!F$11,0))))))))))</f>
        <v>0</v>
      </c>
      <c r="AH1165" s="64">
        <f>IF(AND($G1165="正式版",$H1165="中西医诊所"),IFERROR(V1165/同类汇总数据!G$3,0),IF(AND($G1165="正式版",$H1165="中医诊所"),IFERROR(V1165/同类汇总数据!G$4,0),IF(AND($G1165="正式版",$H1165="口腔诊所"),IFERROR(V1165/同类汇总数据!G$5,0),IF(AND($G1165="检查版",$H1165="中西医诊所"),IFERROR(V1165/同类汇总数据!G$6,0),IF(AND($G1165="检查版",$H1165="中医诊所"),IFERROR(V1165/同类汇总数据!G$7,0),IF(AND($G1165="检查版",$H1165="口腔诊所"),IFERROR(V1165/同类汇总数据!G$8,0),IF(AND($G1165="互联网版",$H1165="中西医诊所"),IFERROR(V1165/同类汇总数据!G$9,0),IF(AND($G1165="互联网版",$H1165="中医诊所"),IFERROR(V1165/同类汇总数据!G$10,0),IF(AND($G1165="互联网版",$H1165="口腔诊所"),IFERROR(V1165/同类汇总数据!G$11,0))))))))))</f>
        <v>0</v>
      </c>
      <c r="AI1165" s="64">
        <f>IF(AND($G1165="正式版",$H1165="中西医诊所"),IFERROR(W1165/同类汇总数据!H$3,0),IF(AND($G1165="正式版",$H1165="中医诊所"),IFERROR(W1165/同类汇总数据!H$4,0),IF(AND($G1165="正式版",$H1165="口腔诊所"),IFERROR(W1165/同类汇总数据!H$5,0),IF(AND($G1165="检查版",$H1165="中西医诊所"),IFERROR(W1165/同类汇总数据!H$6,0),IF(AND($G1165="检查版",$H1165="中医诊所"),IFERROR(W1165/同类汇总数据!H$7,0),IF(AND($G1165="检查版",$H1165="口腔诊所"),IFERROR(W1165/同类汇总数据!H$8,0),IF(AND($G1165="互联网版",$H1165="中西医诊所"),IFERROR(W1165/同类汇总数据!H$9,0),IF(AND($G1165="互联网版",$H1165="中医诊所"),IFERROR(W1165/同类汇总数据!H$10,0),IF(AND($G1165="互联网版",$H1165="口腔诊所"),IFERROR(W1165/同类汇总数据!H$11,0))))))))))</f>
        <v>0</v>
      </c>
      <c r="AJ1165" s="64">
        <f>IF(AND($G1165="正式版",$H1165="中西医诊所"),IFERROR(X1165/同类汇总数据!I$3,0),IF(AND($G1165="正式版",$H1165="中医诊所"),IFERROR(X1165/同类汇总数据!I$4,0),IF(AND($G1165="正式版",$H1165="口腔诊所"),IFERROR(X1165/同类汇总数据!I$5,0),IF(AND($G1165="检查版",$H1165="中西医诊所"),IFERROR(X1165/同类汇总数据!I$6,0),IF(AND($G1165="检查版",$H1165="中医诊所"),IFERROR(X1165/同类汇总数据!I$7,0),IF(AND($G1165="检查版",$H1165="口腔诊所"),IFERROR(X1165/同类汇总数据!I$8,0),IF(AND($G1165="互联网版",$H1165="中西医诊所"),IFERROR(X1165/同类汇总数据!I$9,0),IF(AND($G1165="互联网版",$H1165="中医诊所"),IFERROR(X1165/同类汇总数据!I$10,0),IF(AND($G1165="互联网版",$H1165="口腔诊所"),IFERROR(X1165/同类汇总数据!I$11,0))))))))))</f>
        <v>0</v>
      </c>
      <c r="AK1165" s="64">
        <f>IF(AND($G1165="正式版",$H1165="中西医诊所"),IFERROR(Y1165/同类汇总数据!J$3,0),IF(AND($G1165="正式版",$H1165="中医诊所"),IFERROR(Y1165/同类汇总数据!J$4,0),IF(AND($G1165="正式版",$H1165="口腔诊所"),IFERROR(Y1165/同类汇总数据!J$5,0),IF(AND($G1165="检查版",$H1165="中西医诊所"),IFERROR(Y1165/同类汇总数据!J$6,0),IF(AND($G1165="检查版",$H1165="中医诊所"),IFERROR(Y1165/同类汇总数据!J$7,0),IF(AND($G1165="检查版",$H1165="口腔诊所"),IFERROR(Y1165/同类汇总数据!J$8,0),IF(AND($G1165="互联网版",$H1165="中西医诊所"),IFERROR(Y1165/同类汇总数据!J$9,0),IF(AND($G1165="互联网版",$H1165="中医诊所"),IFERROR(Y1165/同类汇总数据!J$10,0),IF(AND($G1165="互联网版",$H1165="口腔诊所"),IFERROR(Y1165/同类汇总数据!J$11,0))))))))))</f>
        <v>0</v>
      </c>
      <c r="AL1165" s="65" t="str">
        <f ca="1" t="shared" si="353"/>
        <v>今年内未操作</v>
      </c>
      <c r="AM1165" s="65" t="str">
        <f t="shared" si="354"/>
        <v>低于同行20%</v>
      </c>
      <c r="AN1165" s="66" t="str">
        <f t="shared" si="355"/>
        <v>低于同行20%</v>
      </c>
      <c r="AO1165" s="63">
        <f t="shared" si="357"/>
        <v>45891.4237962963</v>
      </c>
      <c r="AP1165" s="5" t="str">
        <f t="shared" si="340"/>
        <v/>
      </c>
      <c r="AQ1165" s="60">
        <v>45853.5905867708</v>
      </c>
    </row>
    <row r="1166" customFormat="1" ht="17" spans="1:43">
      <c r="A1166" s="66">
        <f t="shared" si="356"/>
        <v>1163</v>
      </c>
      <c r="B1166" s="67" t="str">
        <f t="shared" si="350"/>
        <v>无交易</v>
      </c>
      <c r="C1166" s="1" t="str">
        <f t="shared" si="351"/>
        <v/>
      </c>
      <c r="D1166" s="68" t="str">
        <f t="shared" si="352"/>
        <v>流失</v>
      </c>
      <c r="E1166" s="84" t="s">
        <v>3074</v>
      </c>
      <c r="F1166" s="58">
        <v>45869.5144775231</v>
      </c>
      <c r="G1166" s="59" t="s">
        <v>60</v>
      </c>
      <c r="H1166" s="59" t="s">
        <v>63</v>
      </c>
      <c r="I1166" s="59" t="s">
        <v>40</v>
      </c>
      <c r="J1166" s="59" t="s">
        <v>155</v>
      </c>
      <c r="K1166" s="59" t="s">
        <v>3075</v>
      </c>
      <c r="L1166" s="59" t="s">
        <v>190</v>
      </c>
      <c r="M1166" s="60">
        <v>45869.5175</v>
      </c>
      <c r="N1166" s="60"/>
      <c r="O1166" s="60"/>
      <c r="P1166" s="60"/>
      <c r="Q1166" s="60"/>
      <c r="R1166" s="59"/>
      <c r="S1166" s="59"/>
      <c r="T1166" s="59"/>
      <c r="U1166" s="59"/>
      <c r="V1166" s="59"/>
      <c r="W1166" s="59"/>
      <c r="X1166" s="59"/>
      <c r="Y1166" s="59"/>
      <c r="Z1166" s="59"/>
      <c r="AA1166" s="59"/>
      <c r="AB1166" s="59"/>
      <c r="AC1166" s="59"/>
      <c r="AD1166" s="64">
        <f>IF(AND($G1166="正式版",$H1166="中西医诊所"),IFERROR(R1166/同类汇总数据!C$3,0),IF(AND($G1166="正式版",$H1166="中医诊所"),IFERROR(R1166/同类汇总数据!C$4,0),IF(AND($G1166="正式版",$H1166="口腔诊所"),IFERROR(R1166/同类汇总数据!C$5,0),IF(AND($G1166="检查版",$H1166="中西医诊所"),IFERROR(R1166/同类汇总数据!C$6,0),IF(AND($G1166="检查版",$H1166="中医诊所"),IFERROR(R1166/同类汇总数据!C$7,0),IF(AND($G1166="检查版",$H1166="口腔诊所"),IFERROR(R1166/同类汇总数据!C$8,0),IF(AND($G1166="互联网版",$H1166="中西医诊所"),IFERROR(R1166/同类汇总数据!C$9,0),IF(AND($G1166="互联网版",$H1166="中医诊所"),IFERROR(R1166/同类汇总数据!C$10,0),IF(AND($G1166="互联网版",$H1166="口腔诊所"),IFERROR(R1166/同类汇总数据!C$11,0))))))))))</f>
        <v>0</v>
      </c>
      <c r="AE1166" s="64">
        <f>IF(AND($G1166="正式版",$H1166="中西医诊所"),IFERROR(S1166/同类汇总数据!D$3,0),IF(AND($G1166="正式版",$H1166="中医诊所"),IFERROR(S1166/同类汇总数据!D$4,0),IF(AND($G1166="正式版",$H1166="口腔诊所"),IFERROR(S1166/同类汇总数据!D$5,0),IF(AND($G1166="检查版",$H1166="中西医诊所"),IFERROR(S1166/同类汇总数据!D$6,0),IF(AND($G1166="检查版",$H1166="中医诊所"),IFERROR(S1166/同类汇总数据!D$7,0),IF(AND($G1166="检查版",$H1166="口腔诊所"),IFERROR(S1166/同类汇总数据!D$8,0),IF(AND($G1166="互联网版",$H1166="中西医诊所"),IFERROR(S1166/同类汇总数据!D$9,0),IF(AND($G1166="互联网版",$H1166="中医诊所"),IFERROR(S1166/同类汇总数据!D$10,0),IF(AND($G1166="互联网版",$H1166="口腔诊所"),IFERROR(S1166/同类汇总数据!D$11,0))))))))))</f>
        <v>0</v>
      </c>
      <c r="AF1166" s="64">
        <f>IF(AND($G1166="正式版",$H1166="中西医诊所"),IFERROR(T1166/同类汇总数据!E$3,0),IF(AND($G1166="正式版",$H1166="中医诊所"),IFERROR(T1166/同类汇总数据!E$4,0),IF(AND($G1166="正式版",$H1166="口腔诊所"),IFERROR(T1166/同类汇总数据!E$5,0),IF(AND($G1166="检查版",$H1166="中西医诊所"),IFERROR(T1166/同类汇总数据!E$6,0),IF(AND($G1166="检查版",$H1166="中医诊所"),IFERROR(T1166/同类汇总数据!E$7,0),IF(AND($G1166="检查版",$H1166="口腔诊所"),IFERROR(T1166/同类汇总数据!E$8,0),IF(AND($G1166="互联网版",$H1166="中西医诊所"),IFERROR(T1166/同类汇总数据!E$9,0),IF(AND($G1166="互联网版",$H1166="中医诊所"),IFERROR(T1166/同类汇总数据!E$10,0),IF(AND($G1166="互联网版",$H1166="口腔诊所"),IFERROR(T1166/同类汇总数据!E$11,0))))))))))</f>
        <v>0</v>
      </c>
      <c r="AG1166" s="64">
        <f>IF(AND($G1166="正式版",$H1166="中西医诊所"),IFERROR(U1166/同类汇总数据!F$3,0),IF(AND($G1166="正式版",$H1166="中医诊所"),IFERROR(U1166/同类汇总数据!F$4,0),IF(AND($G1166="正式版",$H1166="口腔诊所"),IFERROR(U1166/同类汇总数据!F$5,0),IF(AND($G1166="检查版",$H1166="中西医诊所"),IFERROR(U1166/同类汇总数据!F$6,0),IF(AND($G1166="检查版",$H1166="中医诊所"),IFERROR(U1166/同类汇总数据!F$7,0),IF(AND($G1166="检查版",$H1166="口腔诊所"),IFERROR(U1166/同类汇总数据!F$8,0),IF(AND($G1166="互联网版",$H1166="中西医诊所"),IFERROR(U1166/同类汇总数据!F$9,0),IF(AND($G1166="互联网版",$H1166="中医诊所"),IFERROR(U1166/同类汇总数据!F$10,0),IF(AND($G1166="互联网版",$H1166="口腔诊所"),IFERROR(U1166/同类汇总数据!F$11,0))))))))))</f>
        <v>0</v>
      </c>
      <c r="AH1166" s="64">
        <f>IF(AND($G1166="正式版",$H1166="中西医诊所"),IFERROR(V1166/同类汇总数据!G$3,0),IF(AND($G1166="正式版",$H1166="中医诊所"),IFERROR(V1166/同类汇总数据!G$4,0),IF(AND($G1166="正式版",$H1166="口腔诊所"),IFERROR(V1166/同类汇总数据!G$5,0),IF(AND($G1166="检查版",$H1166="中西医诊所"),IFERROR(V1166/同类汇总数据!G$6,0),IF(AND($G1166="检查版",$H1166="中医诊所"),IFERROR(V1166/同类汇总数据!G$7,0),IF(AND($G1166="检查版",$H1166="口腔诊所"),IFERROR(V1166/同类汇总数据!G$8,0),IF(AND($G1166="互联网版",$H1166="中西医诊所"),IFERROR(V1166/同类汇总数据!G$9,0),IF(AND($G1166="互联网版",$H1166="中医诊所"),IFERROR(V1166/同类汇总数据!G$10,0),IF(AND($G1166="互联网版",$H1166="口腔诊所"),IFERROR(V1166/同类汇总数据!G$11,0))))))))))</f>
        <v>0</v>
      </c>
      <c r="AI1166" s="64">
        <f>IF(AND($G1166="正式版",$H1166="中西医诊所"),IFERROR(W1166/同类汇总数据!H$3,0),IF(AND($G1166="正式版",$H1166="中医诊所"),IFERROR(W1166/同类汇总数据!H$4,0),IF(AND($G1166="正式版",$H1166="口腔诊所"),IFERROR(W1166/同类汇总数据!H$5,0),IF(AND($G1166="检查版",$H1166="中西医诊所"),IFERROR(W1166/同类汇总数据!H$6,0),IF(AND($G1166="检查版",$H1166="中医诊所"),IFERROR(W1166/同类汇总数据!H$7,0),IF(AND($G1166="检查版",$H1166="口腔诊所"),IFERROR(W1166/同类汇总数据!H$8,0),IF(AND($G1166="互联网版",$H1166="中西医诊所"),IFERROR(W1166/同类汇总数据!H$9,0),IF(AND($G1166="互联网版",$H1166="中医诊所"),IFERROR(W1166/同类汇总数据!H$10,0),IF(AND($G1166="互联网版",$H1166="口腔诊所"),IFERROR(W1166/同类汇总数据!H$11,0))))))))))</f>
        <v>0</v>
      </c>
      <c r="AJ1166" s="64">
        <f>IF(AND($G1166="正式版",$H1166="中西医诊所"),IFERROR(X1166/同类汇总数据!I$3,0),IF(AND($G1166="正式版",$H1166="中医诊所"),IFERROR(X1166/同类汇总数据!I$4,0),IF(AND($G1166="正式版",$H1166="口腔诊所"),IFERROR(X1166/同类汇总数据!I$5,0),IF(AND($G1166="检查版",$H1166="中西医诊所"),IFERROR(X1166/同类汇总数据!I$6,0),IF(AND($G1166="检查版",$H1166="中医诊所"),IFERROR(X1166/同类汇总数据!I$7,0),IF(AND($G1166="检查版",$H1166="口腔诊所"),IFERROR(X1166/同类汇总数据!I$8,0),IF(AND($G1166="互联网版",$H1166="中西医诊所"),IFERROR(X1166/同类汇总数据!I$9,0),IF(AND($G1166="互联网版",$H1166="中医诊所"),IFERROR(X1166/同类汇总数据!I$10,0),IF(AND($G1166="互联网版",$H1166="口腔诊所"),IFERROR(X1166/同类汇总数据!I$11,0))))))))))</f>
        <v>0</v>
      </c>
      <c r="AK1166" s="64">
        <f>IF(AND($G1166="正式版",$H1166="中西医诊所"),IFERROR(Y1166/同类汇总数据!J$3,0),IF(AND($G1166="正式版",$H1166="中医诊所"),IFERROR(Y1166/同类汇总数据!J$4,0),IF(AND($G1166="正式版",$H1166="口腔诊所"),IFERROR(Y1166/同类汇总数据!J$5,0),IF(AND($G1166="检查版",$H1166="中西医诊所"),IFERROR(Y1166/同类汇总数据!J$6,0),IF(AND($G1166="检查版",$H1166="中医诊所"),IFERROR(Y1166/同类汇总数据!J$7,0),IF(AND($G1166="检查版",$H1166="口腔诊所"),IFERROR(Y1166/同类汇总数据!J$8,0),IF(AND($G1166="互联网版",$H1166="中西医诊所"),IFERROR(Y1166/同类汇总数据!J$9,0),IF(AND($G1166="互联网版",$H1166="中医诊所"),IFERROR(Y1166/同类汇总数据!J$10,0),IF(AND($G1166="互联网版",$H1166="口腔诊所"),IFERROR(Y1166/同类汇总数据!J$11,0))))))))))</f>
        <v>0</v>
      </c>
      <c r="AL1166" s="65" t="str">
        <f ca="1" t="shared" si="353"/>
        <v>今年内未操作</v>
      </c>
      <c r="AM1166" s="65" t="str">
        <f t="shared" si="354"/>
        <v>低于同行20%</v>
      </c>
      <c r="AN1166" s="66" t="str">
        <f t="shared" si="355"/>
        <v>低于同行20%</v>
      </c>
      <c r="AO1166" s="63">
        <f t="shared" si="357"/>
        <v>45869.5175</v>
      </c>
      <c r="AP1166" s="5" t="str">
        <f t="shared" ref="AP1166:AP1203" si="358">IF(AND(DATEDIF(AQ1166,$B$1,"d")&lt;=14,DATEDIF(N1166,$B$1,"d")&gt;14),"未支付","")</f>
        <v/>
      </c>
      <c r="AQ1166" s="60">
        <v>45856.5655251273</v>
      </c>
    </row>
    <row r="1167" customFormat="1" ht="17" spans="1:43">
      <c r="A1167" s="66">
        <f t="shared" si="356"/>
        <v>1164</v>
      </c>
      <c r="B1167" s="67" t="str">
        <f t="shared" si="350"/>
        <v>连续三月交易上升</v>
      </c>
      <c r="C1167" s="1" t="str">
        <f t="shared" si="351"/>
        <v/>
      </c>
      <c r="D1167" s="68" t="str">
        <f t="shared" si="352"/>
        <v>-</v>
      </c>
      <c r="E1167" s="84" t="s">
        <v>3076</v>
      </c>
      <c r="F1167" s="58">
        <v>45870.4425266435</v>
      </c>
      <c r="G1167" s="59" t="s">
        <v>38</v>
      </c>
      <c r="H1167" s="59" t="s">
        <v>63</v>
      </c>
      <c r="I1167" s="59" t="s">
        <v>40</v>
      </c>
      <c r="J1167" s="59" t="s">
        <v>53</v>
      </c>
      <c r="K1167" s="59" t="s">
        <v>3077</v>
      </c>
      <c r="L1167" s="59" t="s">
        <v>83</v>
      </c>
      <c r="M1167" s="60">
        <v>46104.3828125</v>
      </c>
      <c r="N1167" s="60">
        <v>46103.6814995718</v>
      </c>
      <c r="O1167" s="60">
        <v>46085.4651074074</v>
      </c>
      <c r="P1167" s="60">
        <v>45931.6425345833</v>
      </c>
      <c r="Q1167" s="60">
        <v>46097.6298320833</v>
      </c>
      <c r="R1167" s="59">
        <v>5012.9</v>
      </c>
      <c r="S1167" s="59">
        <v>25079.9</v>
      </c>
      <c r="T1167" s="59">
        <v>66628.9</v>
      </c>
      <c r="U1167" s="59">
        <v>62022.9</v>
      </c>
      <c r="V1167" s="59">
        <v>13</v>
      </c>
      <c r="W1167" s="59">
        <v>46</v>
      </c>
      <c r="X1167" s="59">
        <v>119</v>
      </c>
      <c r="Y1167" s="59">
        <v>109</v>
      </c>
      <c r="Z1167" s="59">
        <v>659.8180851064</v>
      </c>
      <c r="AA1167" s="59">
        <v>0.364892517</v>
      </c>
      <c r="AB1167" s="59">
        <v>-0.2070855269</v>
      </c>
      <c r="AC1167" s="59">
        <v>0.992776679</v>
      </c>
      <c r="AD1167" s="64">
        <f>IF(AND($G1167="正式版",$H1167="中西医诊所"),IFERROR(R1167/同类汇总数据!C$3,0),IF(AND($G1167="正式版",$H1167="中医诊所"),IFERROR(R1167/同类汇总数据!C$4,0),IF(AND($G1167="正式版",$H1167="口腔诊所"),IFERROR(R1167/同类汇总数据!C$5,0),IF(AND($G1167="检查版",$H1167="中西医诊所"),IFERROR(R1167/同类汇总数据!C$6,0),IF(AND($G1167="检查版",$H1167="中医诊所"),IFERROR(R1167/同类汇总数据!C$7,0),IF(AND($G1167="检查版",$H1167="口腔诊所"),IFERROR(R1167/同类汇总数据!C$8,0),IF(AND($G1167="互联网版",$H1167="中西医诊所"),IFERROR(R1167/同类汇总数据!C$9,0),IF(AND($G1167="互联网版",$H1167="中医诊所"),IFERROR(R1167/同类汇总数据!C$10,0),IF(AND($G1167="互联网版",$H1167="口腔诊所"),IFERROR(R1167/同类汇总数据!C$11,0))))))))))</f>
        <v>0.501413146860813</v>
      </c>
      <c r="AE1167" s="64">
        <f>IF(AND($G1167="正式版",$H1167="中西医诊所"),IFERROR(S1167/同类汇总数据!D$3,0),IF(AND($G1167="正式版",$H1167="中医诊所"),IFERROR(S1167/同类汇总数据!D$4,0),IF(AND($G1167="正式版",$H1167="口腔诊所"),IFERROR(S1167/同类汇总数据!D$5,0),IF(AND($G1167="检查版",$H1167="中西医诊所"),IFERROR(S1167/同类汇总数据!D$6,0),IF(AND($G1167="检查版",$H1167="中医诊所"),IFERROR(S1167/同类汇总数据!D$7,0),IF(AND($G1167="检查版",$H1167="口腔诊所"),IFERROR(S1167/同类汇总数据!D$8,0),IF(AND($G1167="互联网版",$H1167="中西医诊所"),IFERROR(S1167/同类汇总数据!D$9,0),IF(AND($G1167="互联网版",$H1167="中医诊所"),IFERROR(S1167/同类汇总数据!D$10,0),IF(AND($G1167="互联网版",$H1167="口腔诊所"),IFERROR(S1167/同类汇总数据!D$11,0))))))))))</f>
        <v>0.577467778075843</v>
      </c>
      <c r="AF1167" s="64">
        <f>IF(AND($G1167="正式版",$H1167="中西医诊所"),IFERROR(T1167/同类汇总数据!E$3,0),IF(AND($G1167="正式版",$H1167="中医诊所"),IFERROR(T1167/同类汇总数据!E$4,0),IF(AND($G1167="正式版",$H1167="口腔诊所"),IFERROR(T1167/同类汇总数据!E$5,0),IF(AND($G1167="检查版",$H1167="中西医诊所"),IFERROR(T1167/同类汇总数据!E$6,0),IF(AND($G1167="检查版",$H1167="中医诊所"),IFERROR(T1167/同类汇总数据!E$7,0),IF(AND($G1167="检查版",$H1167="口腔诊所"),IFERROR(T1167/同类汇总数据!E$8,0),IF(AND($G1167="互联网版",$H1167="中西医诊所"),IFERROR(T1167/同类汇总数据!E$9,0),IF(AND($G1167="互联网版",$H1167="中医诊所"),IFERROR(T1167/同类汇总数据!E$10,0),IF(AND($G1167="互联网版",$H1167="口腔诊所"),IFERROR(T1167/同类汇总数据!E$11,0))))))))))</f>
        <v>0.600980664139176</v>
      </c>
      <c r="AG1167" s="64">
        <f>IF(AND($G1167="正式版",$H1167="中西医诊所"),IFERROR(U1167/同类汇总数据!F$3,0),IF(AND($G1167="正式版",$H1167="中医诊所"),IFERROR(U1167/同类汇总数据!F$4,0),IF(AND($G1167="正式版",$H1167="口腔诊所"),IFERROR(U1167/同类汇总数据!F$5,0),IF(AND($G1167="检查版",$H1167="中西医诊所"),IFERROR(U1167/同类汇总数据!F$6,0),IF(AND($G1167="检查版",$H1167="中医诊所"),IFERROR(U1167/同类汇总数据!F$7,0),IF(AND($G1167="检查版",$H1167="口腔诊所"),IFERROR(U1167/同类汇总数据!F$8,0),IF(AND($G1167="互联网版",$H1167="中西医诊所"),IFERROR(U1167/同类汇总数据!F$9,0),IF(AND($G1167="互联网版",$H1167="中医诊所"),IFERROR(U1167/同类汇总数据!F$10,0),IF(AND($G1167="互联网版",$H1167="口腔诊所"),IFERROR(U1167/同类汇总数据!F$11,0))))))))))</f>
        <v>0.620862302476636</v>
      </c>
      <c r="AH1167" s="64">
        <f>IF(AND($G1167="正式版",$H1167="中西医诊所"),IFERROR(V1167/同类汇总数据!G$3,0),IF(AND($G1167="正式版",$H1167="中医诊所"),IFERROR(V1167/同类汇总数据!G$4,0),IF(AND($G1167="正式版",$H1167="口腔诊所"),IFERROR(V1167/同类汇总数据!G$5,0),IF(AND($G1167="检查版",$H1167="中西医诊所"),IFERROR(V1167/同类汇总数据!G$6,0),IF(AND($G1167="检查版",$H1167="中医诊所"),IFERROR(V1167/同类汇总数据!G$7,0),IF(AND($G1167="检查版",$H1167="口腔诊所"),IFERROR(V1167/同类汇总数据!G$8,0),IF(AND($G1167="互联网版",$H1167="中西医诊所"),IFERROR(V1167/同类汇总数据!G$9,0),IF(AND($G1167="互联网版",$H1167="中医诊所"),IFERROR(V1167/同类汇总数据!G$10,0),IF(AND($G1167="互联网版",$H1167="口腔诊所"),IFERROR(V1167/同类汇总数据!G$11,0))))))))))</f>
        <v>0.966083053416961</v>
      </c>
      <c r="AI1167" s="64">
        <f>IF(AND($G1167="正式版",$H1167="中西医诊所"),IFERROR(W1167/同类汇总数据!H$3,0),IF(AND($G1167="正式版",$H1167="中医诊所"),IFERROR(W1167/同类汇总数据!H$4,0),IF(AND($G1167="正式版",$H1167="口腔诊所"),IFERROR(W1167/同类汇总数据!H$5,0),IF(AND($G1167="检查版",$H1167="中西医诊所"),IFERROR(W1167/同类汇总数据!H$6,0),IF(AND($G1167="检查版",$H1167="中医诊所"),IFERROR(W1167/同类汇总数据!H$7,0),IF(AND($G1167="检查版",$H1167="口腔诊所"),IFERROR(W1167/同类汇总数据!H$8,0),IF(AND($G1167="互联网版",$H1167="中西医诊所"),IFERROR(W1167/同类汇总数据!H$9,0),IF(AND($G1167="互联网版",$H1167="中医诊所"),IFERROR(W1167/同类汇总数据!H$10,0),IF(AND($G1167="互联网版",$H1167="口腔诊所"),IFERROR(W1167/同类汇总数据!H$11,0))))))))))</f>
        <v>0.810054537802252</v>
      </c>
      <c r="AJ1167" s="64">
        <f>IF(AND($G1167="正式版",$H1167="中西医诊所"),IFERROR(X1167/同类汇总数据!I$3,0),IF(AND($G1167="正式版",$H1167="中医诊所"),IFERROR(X1167/同类汇总数据!I$4,0),IF(AND($G1167="正式版",$H1167="口腔诊所"),IFERROR(X1167/同类汇总数据!I$5,0),IF(AND($G1167="检查版",$H1167="中西医诊所"),IFERROR(X1167/同类汇总数据!I$6,0),IF(AND($G1167="检查版",$H1167="中医诊所"),IFERROR(X1167/同类汇总数据!I$7,0),IF(AND($G1167="检查版",$H1167="口腔诊所"),IFERROR(X1167/同类汇总数据!I$8,0),IF(AND($G1167="互联网版",$H1167="中西医诊所"),IFERROR(X1167/同类汇总数据!I$9,0),IF(AND($G1167="互联网版",$H1167="中医诊所"),IFERROR(X1167/同类汇总数据!I$10,0),IF(AND($G1167="互联网版",$H1167="口腔诊所"),IFERROR(X1167/同类汇总数据!I$11,0))))))))))</f>
        <v>0.806552732620991</v>
      </c>
      <c r="AK1167" s="64">
        <f>IF(AND($G1167="正式版",$H1167="中西医诊所"),IFERROR(Y1167/同类汇总数据!J$3,0),IF(AND($G1167="正式版",$H1167="中医诊所"),IFERROR(Y1167/同类汇总数据!J$4,0),IF(AND($G1167="正式版",$H1167="口腔诊所"),IFERROR(Y1167/同类汇总数据!J$5,0),IF(AND($G1167="检查版",$H1167="中西医诊所"),IFERROR(Y1167/同类汇总数据!J$6,0),IF(AND($G1167="检查版",$H1167="中医诊所"),IFERROR(Y1167/同类汇总数据!J$7,0),IF(AND($G1167="检查版",$H1167="口腔诊所"),IFERROR(Y1167/同类汇总数据!J$8,0),IF(AND($G1167="互联网版",$H1167="中西医诊所"),IFERROR(Y1167/同类汇总数据!J$9,0),IF(AND($G1167="互联网版",$H1167="中医诊所"),IFERROR(Y1167/同类汇总数据!J$10,0),IF(AND($G1167="互联网版",$H1167="口腔诊所"),IFERROR(Y1167/同类汇总数据!J$11,0))))))))))</f>
        <v>0.820739252645378</v>
      </c>
      <c r="AL1167" s="65" t="str">
        <f ca="1" t="shared" si="353"/>
        <v>-</v>
      </c>
      <c r="AM1167" s="65" t="str">
        <f t="shared" si="354"/>
        <v/>
      </c>
      <c r="AN1167" s="66" t="str">
        <f t="shared" si="355"/>
        <v/>
      </c>
      <c r="AO1167" s="63">
        <f t="shared" si="357"/>
        <v>46104.3828125</v>
      </c>
      <c r="AP1167" s="5" t="str">
        <f t="shared" si="358"/>
        <v/>
      </c>
      <c r="AQ1167" s="60">
        <v>45860.6153189815</v>
      </c>
    </row>
    <row r="1168" customFormat="1" ht="17" spans="1:43">
      <c r="A1168" s="66">
        <f t="shared" si="356"/>
        <v>1165</v>
      </c>
      <c r="B1168" s="67" t="str">
        <f t="shared" si="350"/>
        <v>交易波动较大</v>
      </c>
      <c r="C1168" s="1" t="str">
        <f t="shared" si="351"/>
        <v/>
      </c>
      <c r="D1168" s="68" t="str">
        <f t="shared" si="352"/>
        <v>-</v>
      </c>
      <c r="E1168" s="84" t="s">
        <v>3078</v>
      </c>
      <c r="F1168" s="58">
        <v>45873.4134904861</v>
      </c>
      <c r="G1168" s="59" t="s">
        <v>60</v>
      </c>
      <c r="H1168" s="59" t="s">
        <v>66</v>
      </c>
      <c r="I1168" s="59" t="s">
        <v>40</v>
      </c>
      <c r="J1168" s="59" t="s">
        <v>53</v>
      </c>
      <c r="K1168" s="59" t="s">
        <v>3079</v>
      </c>
      <c r="L1168" s="59" t="s">
        <v>83</v>
      </c>
      <c r="M1168" s="60">
        <v>46104.3791319444</v>
      </c>
      <c r="N1168" s="60">
        <v>46103.7287362847</v>
      </c>
      <c r="O1168" s="60">
        <v>46103.7265081713</v>
      </c>
      <c r="P1168" s="60"/>
      <c r="Q1168" s="60">
        <v>46103.8627800694</v>
      </c>
      <c r="R1168" s="59">
        <v>13081.3</v>
      </c>
      <c r="S1168" s="59">
        <v>35925.4</v>
      </c>
      <c r="T1168" s="59">
        <v>123334.7</v>
      </c>
      <c r="U1168" s="59">
        <v>110981.1</v>
      </c>
      <c r="V1168" s="59">
        <v>32</v>
      </c>
      <c r="W1168" s="59">
        <v>93</v>
      </c>
      <c r="X1168" s="59">
        <v>372</v>
      </c>
      <c r="Y1168" s="59">
        <v>313</v>
      </c>
      <c r="Z1168" s="59">
        <v>728.1304054054</v>
      </c>
      <c r="AA1168" s="59">
        <v>-0.0730077307</v>
      </c>
      <c r="AB1168" s="59">
        <v>-0.2034693605</v>
      </c>
      <c r="AC1168" s="59">
        <v>-0.2541645653</v>
      </c>
      <c r="AD1168" s="64">
        <f>IF(AND($G1168="正式版",$H1168="中西医诊所"),IFERROR(R1168/同类汇总数据!C$3,0),IF(AND($G1168="正式版",$H1168="中医诊所"),IFERROR(R1168/同类汇总数据!C$4,0),IF(AND($G1168="正式版",$H1168="口腔诊所"),IFERROR(R1168/同类汇总数据!C$5,0),IF(AND($G1168="检查版",$H1168="中西医诊所"),IFERROR(R1168/同类汇总数据!C$6,0),IF(AND($G1168="检查版",$H1168="中医诊所"),IFERROR(R1168/同类汇总数据!C$7,0),IF(AND($G1168="检查版",$H1168="口腔诊所"),IFERROR(R1168/同类汇总数据!C$8,0),IF(AND($G1168="互联网版",$H1168="中西医诊所"),IFERROR(R1168/同类汇总数据!C$9,0),IF(AND($G1168="互联网版",$H1168="中医诊所"),IFERROR(R1168/同类汇总数据!C$10,0),IF(AND($G1168="互联网版",$H1168="口腔诊所"),IFERROR(R1168/同类汇总数据!C$11,0))))))))))</f>
        <v>4.60660817066984</v>
      </c>
      <c r="AE1168" s="64">
        <f>IF(AND($G1168="正式版",$H1168="中西医诊所"),IFERROR(S1168/同类汇总数据!D$3,0),IF(AND($G1168="正式版",$H1168="中医诊所"),IFERROR(S1168/同类汇总数据!D$4,0),IF(AND($G1168="正式版",$H1168="口腔诊所"),IFERROR(S1168/同类汇总数据!D$5,0),IF(AND($G1168="检查版",$H1168="中西医诊所"),IFERROR(S1168/同类汇总数据!D$6,0),IF(AND($G1168="检查版",$H1168="中医诊所"),IFERROR(S1168/同类汇总数据!D$7,0),IF(AND($G1168="检查版",$H1168="口腔诊所"),IFERROR(S1168/同类汇总数据!D$8,0),IF(AND($G1168="互联网版",$H1168="中西医诊所"),IFERROR(S1168/同类汇总数据!D$9,0),IF(AND($G1168="互联网版",$H1168="中医诊所"),IFERROR(S1168/同类汇总数据!D$10,0),IF(AND($G1168="互联网版",$H1168="口腔诊所"),IFERROR(S1168/同类汇总数据!D$11,0))))))))))</f>
        <v>2.704411321891</v>
      </c>
      <c r="AF1168" s="64">
        <f>IF(AND($G1168="正式版",$H1168="中西医诊所"),IFERROR(T1168/同类汇总数据!E$3,0),IF(AND($G1168="正式版",$H1168="中医诊所"),IFERROR(T1168/同类汇总数据!E$4,0),IF(AND($G1168="正式版",$H1168="口腔诊所"),IFERROR(T1168/同类汇总数据!E$5,0),IF(AND($G1168="检查版",$H1168="中西医诊所"),IFERROR(T1168/同类汇总数据!E$6,0),IF(AND($G1168="检查版",$H1168="中医诊所"),IFERROR(T1168/同类汇总数据!E$7,0),IF(AND($G1168="检查版",$H1168="口腔诊所"),IFERROR(T1168/同类汇总数据!E$8,0),IF(AND($G1168="互联网版",$H1168="中西医诊所"),IFERROR(T1168/同类汇总数据!E$9,0),IF(AND($G1168="互联网版",$H1168="中医诊所"),IFERROR(T1168/同类汇总数据!E$10,0),IF(AND($G1168="互联网版",$H1168="口腔诊所"),IFERROR(T1168/同类汇总数据!E$11,0))))))))))</f>
        <v>3.31245596049075</v>
      </c>
      <c r="AG1168" s="64">
        <f>IF(AND($G1168="正式版",$H1168="中西医诊所"),IFERROR(U1168/同类汇总数据!F$3,0),IF(AND($G1168="正式版",$H1168="中医诊所"),IFERROR(U1168/同类汇总数据!F$4,0),IF(AND($G1168="正式版",$H1168="口腔诊所"),IFERROR(U1168/同类汇总数据!F$5,0),IF(AND($G1168="检查版",$H1168="中西医诊所"),IFERROR(U1168/同类汇总数据!F$6,0),IF(AND($G1168="检查版",$H1168="中医诊所"),IFERROR(U1168/同类汇总数据!F$7,0),IF(AND($G1168="检查版",$H1168="口腔诊所"),IFERROR(U1168/同类汇总数据!F$8,0),IF(AND($G1168="互联网版",$H1168="中西医诊所"),IFERROR(U1168/同类汇总数据!F$9,0),IF(AND($G1168="互联网版",$H1168="中医诊所"),IFERROR(U1168/同类汇总数据!F$10,0),IF(AND($G1168="互联网版",$H1168="口腔诊所"),IFERROR(U1168/同类汇总数据!F$11,0))))))))))</f>
        <v>3.34463938624637</v>
      </c>
      <c r="AH1168" s="64">
        <f>IF(AND($G1168="正式版",$H1168="中西医诊所"),IFERROR(V1168/同类汇总数据!G$3,0),IF(AND($G1168="正式版",$H1168="中医诊所"),IFERROR(V1168/同类汇总数据!G$4,0),IF(AND($G1168="正式版",$H1168="口腔诊所"),IFERROR(V1168/同类汇总数据!G$5,0),IF(AND($G1168="检查版",$H1168="中西医诊所"),IFERROR(V1168/同类汇总数据!G$6,0),IF(AND($G1168="检查版",$H1168="中医诊所"),IFERROR(V1168/同类汇总数据!G$7,0),IF(AND($G1168="检查版",$H1168="口腔诊所"),IFERROR(V1168/同类汇总数据!G$8,0),IF(AND($G1168="互联网版",$H1168="中西医诊所"),IFERROR(V1168/同类汇总数据!G$9,0),IF(AND($G1168="互联网版",$H1168="中医诊所"),IFERROR(V1168/同类汇总数据!G$10,0),IF(AND($G1168="互联网版",$H1168="口腔诊所"),IFERROR(V1168/同类汇总数据!G$11,0))))))))))</f>
        <v>1.92771084337349</v>
      </c>
      <c r="AI1168" s="64">
        <f>IF(AND($G1168="正式版",$H1168="中西医诊所"),IFERROR(W1168/同类汇总数据!H$3,0),IF(AND($G1168="正式版",$H1168="中医诊所"),IFERROR(W1168/同类汇总数据!H$4,0),IF(AND($G1168="正式版",$H1168="口腔诊所"),IFERROR(W1168/同类汇总数据!H$5,0),IF(AND($G1168="检查版",$H1168="中西医诊所"),IFERROR(W1168/同类汇总数据!H$6,0),IF(AND($G1168="检查版",$H1168="中医诊所"),IFERROR(W1168/同类汇总数据!H$7,0),IF(AND($G1168="检查版",$H1168="口腔诊所"),IFERROR(W1168/同类汇总数据!H$8,0),IF(AND($G1168="互联网版",$H1168="中西医诊所"),IFERROR(W1168/同类汇总数据!H$9,0),IF(AND($G1168="互联网版",$H1168="中医诊所"),IFERROR(W1168/同类汇总数据!H$10,0),IF(AND($G1168="互联网版",$H1168="口腔诊所"),IFERROR(W1168/同类汇总数据!H$11,0))))))))))</f>
        <v>1.20077469335055</v>
      </c>
      <c r="AJ1168" s="64">
        <f>IF(AND($G1168="正式版",$H1168="中西医诊所"),IFERROR(X1168/同类汇总数据!I$3,0),IF(AND($G1168="正式版",$H1168="中医诊所"),IFERROR(X1168/同类汇总数据!I$4,0),IF(AND($G1168="正式版",$H1168="口腔诊所"),IFERROR(X1168/同类汇总数据!I$5,0),IF(AND($G1168="检查版",$H1168="中西医诊所"),IFERROR(X1168/同类汇总数据!I$6,0),IF(AND($G1168="检查版",$H1168="中医诊所"),IFERROR(X1168/同类汇总数据!I$7,0),IF(AND($G1168="检查版",$H1168="口腔诊所"),IFERROR(X1168/同类汇总数据!I$8,0),IF(AND($G1168="互联网版",$H1168="中西医诊所"),IFERROR(X1168/同类汇总数据!I$9,0),IF(AND($G1168="互联网版",$H1168="中医诊所"),IFERROR(X1168/同类汇总数据!I$10,0),IF(AND($G1168="互联网版",$H1168="口腔诊所"),IFERROR(X1168/同类汇总数据!I$11,0))))))))))</f>
        <v>1.73265020959478</v>
      </c>
      <c r="AK1168" s="64">
        <f>IF(AND($G1168="正式版",$H1168="中西医诊所"),IFERROR(Y1168/同类汇总数据!J$3,0),IF(AND($G1168="正式版",$H1168="中医诊所"),IFERROR(Y1168/同类汇总数据!J$4,0),IF(AND($G1168="正式版",$H1168="口腔诊所"),IFERROR(Y1168/同类汇总数据!J$5,0),IF(AND($G1168="检查版",$H1168="中西医诊所"),IFERROR(Y1168/同类汇总数据!J$6,0),IF(AND($G1168="检查版",$H1168="中医诊所"),IFERROR(Y1168/同类汇总数据!J$7,0),IF(AND($G1168="检查版",$H1168="口腔诊所"),IFERROR(Y1168/同类汇总数据!J$8,0),IF(AND($G1168="互联网版",$H1168="中西医诊所"),IFERROR(Y1168/同类汇总数据!J$9,0),IF(AND($G1168="互联网版",$H1168="中医诊所"),IFERROR(Y1168/同类汇总数据!J$10,0),IF(AND($G1168="互联网版",$H1168="口腔诊所"),IFERROR(Y1168/同类汇总数据!J$11,0))))))))))</f>
        <v>1.6697786076287</v>
      </c>
      <c r="AL1168" s="65" t="str">
        <f ca="1" t="shared" si="353"/>
        <v>-</v>
      </c>
      <c r="AM1168" s="65" t="str">
        <f t="shared" si="354"/>
        <v>高于同行100%</v>
      </c>
      <c r="AN1168" s="66" t="str">
        <f t="shared" si="355"/>
        <v>高于同行20%</v>
      </c>
      <c r="AO1168" s="63">
        <f t="shared" si="357"/>
        <v>46104.3791319444</v>
      </c>
      <c r="AP1168" s="5" t="str">
        <f t="shared" si="358"/>
        <v/>
      </c>
      <c r="AQ1168" s="60">
        <v>45862.5923385185</v>
      </c>
    </row>
    <row r="1169" customFormat="1" ht="17" spans="1:43">
      <c r="A1169" s="66">
        <f t="shared" si="356"/>
        <v>1166</v>
      </c>
      <c r="B1169" s="67" t="str">
        <f t="shared" si="350"/>
        <v>连续三月交易上升</v>
      </c>
      <c r="C1169" s="1" t="str">
        <f t="shared" si="351"/>
        <v/>
      </c>
      <c r="D1169" s="68" t="str">
        <f t="shared" si="352"/>
        <v>-</v>
      </c>
      <c r="E1169" s="84" t="s">
        <v>3080</v>
      </c>
      <c r="F1169" s="58">
        <v>45875.5934412963</v>
      </c>
      <c r="G1169" s="59" t="s">
        <v>38</v>
      </c>
      <c r="H1169" s="59" t="s">
        <v>39</v>
      </c>
      <c r="I1169" s="59" t="s">
        <v>40</v>
      </c>
      <c r="J1169" s="59" t="s">
        <v>149</v>
      </c>
      <c r="K1169" s="59" t="s">
        <v>3081</v>
      </c>
      <c r="L1169" s="59" t="s">
        <v>151</v>
      </c>
      <c r="M1169" s="60">
        <v>46104.3910069444</v>
      </c>
      <c r="N1169" s="60">
        <v>46104.3957162616</v>
      </c>
      <c r="O1169" s="60">
        <v>46104.394341956</v>
      </c>
      <c r="P1169" s="60">
        <v>46097.6596712153</v>
      </c>
      <c r="Q1169" s="60">
        <v>46104.3957566319</v>
      </c>
      <c r="R1169" s="59">
        <v>26601</v>
      </c>
      <c r="S1169" s="59">
        <v>59378</v>
      </c>
      <c r="T1169" s="59">
        <v>176872.58</v>
      </c>
      <c r="U1169" s="59">
        <v>146794.58</v>
      </c>
      <c r="V1169" s="59">
        <v>71</v>
      </c>
      <c r="W1169" s="59">
        <v>193</v>
      </c>
      <c r="X1169" s="59">
        <v>590</v>
      </c>
      <c r="Y1169" s="59">
        <v>521</v>
      </c>
      <c r="Z1169" s="59">
        <v>446.1841337386</v>
      </c>
      <c r="AA1169" s="59">
        <v>0.454812915</v>
      </c>
      <c r="AB1169" s="59">
        <v>-0.467722687</v>
      </c>
      <c r="AC1169" s="59">
        <v>-0.1052960189</v>
      </c>
      <c r="AD1169" s="64">
        <f>IF(AND($G1169="正式版",$H1169="中西医诊所"),IFERROR(R1169/同类汇总数据!C$3,0),IF(AND($G1169="正式版",$H1169="中医诊所"),IFERROR(R1169/同类汇总数据!C$4,0),IF(AND($G1169="正式版",$H1169="口腔诊所"),IFERROR(R1169/同类汇总数据!C$5,0),IF(AND($G1169="检查版",$H1169="中西医诊所"),IFERROR(R1169/同类汇总数据!C$6,0),IF(AND($G1169="检查版",$H1169="中医诊所"),IFERROR(R1169/同类汇总数据!C$7,0),IF(AND($G1169="检查版",$H1169="口腔诊所"),IFERROR(R1169/同类汇总数据!C$8,0),IF(AND($G1169="互联网版",$H1169="中西医诊所"),IFERROR(R1169/同类汇总数据!C$9,0),IF(AND($G1169="互联网版",$H1169="中医诊所"),IFERROR(R1169/同类汇总数据!C$10,0),IF(AND($G1169="互联网版",$H1169="口腔诊所"),IFERROR(R1169/同类汇总数据!C$11,0))))))))))</f>
        <v>2.90665655911419</v>
      </c>
      <c r="AE1169" s="64">
        <f>IF(AND($G1169="正式版",$H1169="中西医诊所"),IFERROR(S1169/同类汇总数据!D$3,0),IF(AND($G1169="正式版",$H1169="中医诊所"),IFERROR(S1169/同类汇总数据!D$4,0),IF(AND($G1169="正式版",$H1169="口腔诊所"),IFERROR(S1169/同类汇总数据!D$5,0),IF(AND($G1169="检查版",$H1169="中西医诊所"),IFERROR(S1169/同类汇总数据!D$6,0),IF(AND($G1169="检查版",$H1169="中医诊所"),IFERROR(S1169/同类汇总数据!D$7,0),IF(AND($G1169="检查版",$H1169="口腔诊所"),IFERROR(S1169/同类汇总数据!D$8,0),IF(AND($G1169="互联网版",$H1169="中西医诊所"),IFERROR(S1169/同类汇总数据!D$9,0),IF(AND($G1169="互联网版",$H1169="中医诊所"),IFERROR(S1169/同类汇总数据!D$10,0),IF(AND($G1169="互联网版",$H1169="口腔诊所"),IFERROR(S1169/同类汇总数据!D$11,0))))))))))</f>
        <v>1.62752112555371</v>
      </c>
      <c r="AF1169" s="64">
        <f>IF(AND($G1169="正式版",$H1169="中西医诊所"),IFERROR(T1169/同类汇总数据!E$3,0),IF(AND($G1169="正式版",$H1169="中医诊所"),IFERROR(T1169/同类汇总数据!E$4,0),IF(AND($G1169="正式版",$H1169="口腔诊所"),IFERROR(T1169/同类汇总数据!E$5,0),IF(AND($G1169="检查版",$H1169="中西医诊所"),IFERROR(T1169/同类汇总数据!E$6,0),IF(AND($G1169="检查版",$H1169="中医诊所"),IFERROR(T1169/同类汇总数据!E$7,0),IF(AND($G1169="检查版",$H1169="口腔诊所"),IFERROR(T1169/同类汇总数据!E$8,0),IF(AND($G1169="互联网版",$H1169="中西医诊所"),IFERROR(T1169/同类汇总数据!E$9,0),IF(AND($G1169="互联网版",$H1169="中医诊所"),IFERROR(T1169/同类汇总数据!E$10,0),IF(AND($G1169="互联网版",$H1169="口腔诊所"),IFERROR(T1169/同类汇总数据!E$11,0))))))))))</f>
        <v>1.62095611445316</v>
      </c>
      <c r="AG1169" s="64">
        <f>IF(AND($G1169="正式版",$H1169="中西医诊所"),IFERROR(U1169/同类汇总数据!F$3,0),IF(AND($G1169="正式版",$H1169="中医诊所"),IFERROR(U1169/同类汇总数据!F$4,0),IF(AND($G1169="正式版",$H1169="口腔诊所"),IFERROR(U1169/同类汇总数据!F$5,0),IF(AND($G1169="检查版",$H1169="中西医诊所"),IFERROR(U1169/同类汇总数据!F$6,0),IF(AND($G1169="检查版",$H1169="中医诊所"),IFERROR(U1169/同类汇总数据!F$7,0),IF(AND($G1169="检查版",$H1169="口腔诊所"),IFERROR(U1169/同类汇总数据!F$8,0),IF(AND($G1169="互联网版",$H1169="中西医诊所"),IFERROR(U1169/同类汇总数据!F$9,0),IF(AND($G1169="互联网版",$H1169="中医诊所"),IFERROR(U1169/同类汇总数据!F$10,0),IF(AND($G1169="互联网版",$H1169="口腔诊所"),IFERROR(U1169/同类汇总数据!F$11,0))))))))))</f>
        <v>1.53033479618635</v>
      </c>
      <c r="AH1169" s="64">
        <f>IF(AND($G1169="正式版",$H1169="中西医诊所"),IFERROR(V1169/同类汇总数据!G$3,0),IF(AND($G1169="正式版",$H1169="中医诊所"),IFERROR(V1169/同类汇总数据!G$4,0),IF(AND($G1169="正式版",$H1169="口腔诊所"),IFERROR(V1169/同类汇总数据!G$5,0),IF(AND($G1169="检查版",$H1169="中西医诊所"),IFERROR(V1169/同类汇总数据!G$6,0),IF(AND($G1169="检查版",$H1169="中医诊所"),IFERROR(V1169/同类汇总数据!G$7,0),IF(AND($G1169="检查版",$H1169="口腔诊所"),IFERROR(V1169/同类汇总数据!G$8,0),IF(AND($G1169="互联网版",$H1169="中西医诊所"),IFERROR(V1169/同类汇总数据!G$9,0),IF(AND($G1169="互联网版",$H1169="中医诊所"),IFERROR(V1169/同类汇总数据!G$10,0),IF(AND($G1169="互联网版",$H1169="口腔诊所"),IFERROR(V1169/同类汇总数据!G$11,0))))))))))</f>
        <v>0.748936457488362</v>
      </c>
      <c r="AI1169" s="64">
        <f>IF(AND($G1169="正式版",$H1169="中西医诊所"),IFERROR(W1169/同类汇总数据!H$3,0),IF(AND($G1169="正式版",$H1169="中医诊所"),IFERROR(W1169/同类汇总数据!H$4,0),IF(AND($G1169="正式版",$H1169="口腔诊所"),IFERROR(W1169/同类汇总数据!H$5,0),IF(AND($G1169="检查版",$H1169="中西医诊所"),IFERROR(W1169/同类汇总数据!H$6,0),IF(AND($G1169="检查版",$H1169="中医诊所"),IFERROR(W1169/同类汇总数据!H$7,0),IF(AND($G1169="检查版",$H1169="口腔诊所"),IFERROR(W1169/同类汇总数据!H$8,0),IF(AND($G1169="互联网版",$H1169="中西医诊所"),IFERROR(W1169/同类汇总数据!H$9,0),IF(AND($G1169="互联网版",$H1169="中医诊所"),IFERROR(W1169/同类汇总数据!H$10,0),IF(AND($G1169="互联网版",$H1169="口腔诊所"),IFERROR(W1169/同类汇总数据!H$11,0))))))))))</f>
        <v>0.527855451844267</v>
      </c>
      <c r="AJ1169" s="64">
        <f>IF(AND($G1169="正式版",$H1169="中西医诊所"),IFERROR(X1169/同类汇总数据!I$3,0),IF(AND($G1169="正式版",$H1169="中医诊所"),IFERROR(X1169/同类汇总数据!I$4,0),IF(AND($G1169="正式版",$H1169="口腔诊所"),IFERROR(X1169/同类汇总数据!I$5,0),IF(AND($G1169="检查版",$H1169="中西医诊所"),IFERROR(X1169/同类汇总数据!I$6,0),IF(AND($G1169="检查版",$H1169="中医诊所"),IFERROR(X1169/同类汇总数据!I$7,0),IF(AND($G1169="检查版",$H1169="口腔诊所"),IFERROR(X1169/同类汇总数据!I$8,0),IF(AND($G1169="互联网版",$H1169="中西医诊所"),IFERROR(X1169/同类汇总数据!I$9,0),IF(AND($G1169="互联网版",$H1169="中医诊所"),IFERROR(X1169/同类汇总数据!I$10,0),IF(AND($G1169="互联网版",$H1169="口腔诊所"),IFERROR(X1169/同类汇总数据!I$11,0))))))))))</f>
        <v>0.521703806819624</v>
      </c>
      <c r="AK1169" s="64">
        <f>IF(AND($G1169="正式版",$H1169="中西医诊所"),IFERROR(Y1169/同类汇总数据!J$3,0),IF(AND($G1169="正式版",$H1169="中医诊所"),IFERROR(Y1169/同类汇总数据!J$4,0),IF(AND($G1169="正式版",$H1169="口腔诊所"),IFERROR(Y1169/同类汇总数据!J$5,0),IF(AND($G1169="检查版",$H1169="中西医诊所"),IFERROR(Y1169/同类汇总数据!J$6,0),IF(AND($G1169="检查版",$H1169="中医诊所"),IFERROR(Y1169/同类汇总数据!J$7,0),IF(AND($G1169="检查版",$H1169="口腔诊所"),IFERROR(Y1169/同类汇总数据!J$8,0),IF(AND($G1169="互联网版",$H1169="中西医诊所"),IFERROR(Y1169/同类汇总数据!J$9,0),IF(AND($G1169="互联网版",$H1169="中医诊所"),IFERROR(Y1169/同类汇总数据!J$10,0),IF(AND($G1169="互联网版",$H1169="口腔诊所"),IFERROR(Y1169/同类汇总数据!J$11,0))))))))))</f>
        <v>0.520592688280689</v>
      </c>
      <c r="AL1169" s="65" t="str">
        <f ca="1" t="shared" si="353"/>
        <v>-</v>
      </c>
      <c r="AM1169" s="65" t="str">
        <f t="shared" si="354"/>
        <v>高于同行150%</v>
      </c>
      <c r="AN1169" s="66" t="str">
        <f t="shared" si="355"/>
        <v/>
      </c>
      <c r="AO1169" s="63">
        <f t="shared" si="357"/>
        <v>46104.3957566319</v>
      </c>
      <c r="AP1169" s="5" t="str">
        <f t="shared" si="358"/>
        <v/>
      </c>
      <c r="AQ1169" s="60">
        <v>45869.4560468403</v>
      </c>
    </row>
    <row r="1170" customFormat="1" ht="17" spans="1:43">
      <c r="A1170" s="66">
        <f t="shared" ref="A1170:A1189" si="359">ROW()-3</f>
        <v>1167</v>
      </c>
      <c r="B1170" s="67" t="str">
        <f t="shared" si="350"/>
        <v>交易波动较大</v>
      </c>
      <c r="C1170" s="1" t="str">
        <f t="shared" si="351"/>
        <v/>
      </c>
      <c r="D1170" s="68" t="str">
        <f t="shared" si="352"/>
        <v>-</v>
      </c>
      <c r="E1170" s="84" t="s">
        <v>3082</v>
      </c>
      <c r="F1170" s="58">
        <v>45882.6027649074</v>
      </c>
      <c r="G1170" s="59" t="s">
        <v>38</v>
      </c>
      <c r="H1170" s="59" t="s">
        <v>39</v>
      </c>
      <c r="I1170" s="59" t="s">
        <v>40</v>
      </c>
      <c r="J1170" s="59" t="s">
        <v>121</v>
      </c>
      <c r="K1170" s="59" t="s">
        <v>3083</v>
      </c>
      <c r="L1170" s="59" t="s">
        <v>123</v>
      </c>
      <c r="M1170" s="60">
        <v>46104.3359837963</v>
      </c>
      <c r="N1170" s="60">
        <v>46104.3995704861</v>
      </c>
      <c r="O1170" s="60">
        <v>46104.3998088657</v>
      </c>
      <c r="P1170" s="60">
        <v>46102.4878509838</v>
      </c>
      <c r="Q1170" s="60">
        <v>46104.3996262153</v>
      </c>
      <c r="R1170" s="59">
        <v>36561.01</v>
      </c>
      <c r="S1170" s="59">
        <v>124902.8</v>
      </c>
      <c r="T1170" s="59">
        <v>458632.98</v>
      </c>
      <c r="U1170" s="59">
        <v>373639.42</v>
      </c>
      <c r="V1170" s="59">
        <v>572</v>
      </c>
      <c r="W1170" s="59">
        <v>1980</v>
      </c>
      <c r="X1170" s="59">
        <v>6529</v>
      </c>
      <c r="Y1170" s="59">
        <v>5782</v>
      </c>
      <c r="Z1170" s="59">
        <v>128.7162807626</v>
      </c>
      <c r="AA1170" s="59">
        <v>0.0882339283</v>
      </c>
      <c r="AB1170" s="59">
        <v>-0.4758011585</v>
      </c>
      <c r="AC1170" s="59">
        <v>-0.286320234</v>
      </c>
      <c r="AD1170" s="64">
        <f>IF(AND($G1170="正式版",$H1170="中西医诊所"),IFERROR(R1170/同类汇总数据!C$3,0),IF(AND($G1170="正式版",$H1170="中医诊所"),IFERROR(R1170/同类汇总数据!C$4,0),IF(AND($G1170="正式版",$H1170="口腔诊所"),IFERROR(R1170/同类汇总数据!C$5,0),IF(AND($G1170="检查版",$H1170="中西医诊所"),IFERROR(R1170/同类汇总数据!C$6,0),IF(AND($G1170="检查版",$H1170="中医诊所"),IFERROR(R1170/同类汇总数据!C$7,0),IF(AND($G1170="检查版",$H1170="口腔诊所"),IFERROR(R1170/同类汇总数据!C$8,0),IF(AND($G1170="互联网版",$H1170="中西医诊所"),IFERROR(R1170/同类汇总数据!C$9,0),IF(AND($G1170="互联网版",$H1170="中医诊所"),IFERROR(R1170/同类汇总数据!C$10,0),IF(AND($G1170="互联网版",$H1170="口腔诊所"),IFERROR(R1170/同类汇总数据!C$11,0))))))))))</f>
        <v>3.99497385528136</v>
      </c>
      <c r="AE1170" s="64">
        <f>IF(AND($G1170="正式版",$H1170="中西医诊所"),IFERROR(S1170/同类汇总数据!D$3,0),IF(AND($G1170="正式版",$H1170="中医诊所"),IFERROR(S1170/同类汇总数据!D$4,0),IF(AND($G1170="正式版",$H1170="口腔诊所"),IFERROR(S1170/同类汇总数据!D$5,0),IF(AND($G1170="检查版",$H1170="中西医诊所"),IFERROR(S1170/同类汇总数据!D$6,0),IF(AND($G1170="检查版",$H1170="中医诊所"),IFERROR(S1170/同类汇总数据!D$7,0),IF(AND($G1170="检查版",$H1170="口腔诊所"),IFERROR(S1170/同类汇总数据!D$8,0),IF(AND($G1170="互联网版",$H1170="中西医诊所"),IFERROR(S1170/同类汇总数据!D$9,0),IF(AND($G1170="互联网版",$H1170="中医诊所"),IFERROR(S1170/同类汇总数据!D$10,0),IF(AND($G1170="互联网版",$H1170="口腔诊所"),IFERROR(S1170/同类汇总数据!D$11,0))))))))))</f>
        <v>3.42352294858046</v>
      </c>
      <c r="AF1170" s="64">
        <f>IF(AND($G1170="正式版",$H1170="中西医诊所"),IFERROR(T1170/同类汇总数据!E$3,0),IF(AND($G1170="正式版",$H1170="中医诊所"),IFERROR(T1170/同类汇总数据!E$4,0),IF(AND($G1170="正式版",$H1170="口腔诊所"),IFERROR(T1170/同类汇总数据!E$5,0),IF(AND($G1170="检查版",$H1170="中西医诊所"),IFERROR(T1170/同类汇总数据!E$6,0),IF(AND($G1170="检查版",$H1170="中医诊所"),IFERROR(T1170/同类汇总数据!E$7,0),IF(AND($G1170="检查版",$H1170="口腔诊所"),IFERROR(T1170/同类汇总数据!E$8,0),IF(AND($G1170="互联网版",$H1170="中西医诊所"),IFERROR(T1170/同类汇总数据!E$9,0),IF(AND($G1170="互联网版",$H1170="中医诊所"),IFERROR(T1170/同类汇总数据!E$10,0),IF(AND($G1170="互联网版",$H1170="口腔诊所"),IFERROR(T1170/同类汇总数据!E$11,0))))))))))</f>
        <v>4.2031610169359</v>
      </c>
      <c r="AG1170" s="64">
        <f>IF(AND($G1170="正式版",$H1170="中西医诊所"),IFERROR(U1170/同类汇总数据!F$3,0),IF(AND($G1170="正式版",$H1170="中医诊所"),IFERROR(U1170/同类汇总数据!F$4,0),IF(AND($G1170="正式版",$H1170="口腔诊所"),IFERROR(U1170/同类汇总数据!F$5,0),IF(AND($G1170="检查版",$H1170="中西医诊所"),IFERROR(U1170/同类汇总数据!F$6,0),IF(AND($G1170="检查版",$H1170="中医诊所"),IFERROR(U1170/同类汇总数据!F$7,0),IF(AND($G1170="检查版",$H1170="口腔诊所"),IFERROR(U1170/同类汇总数据!F$8,0),IF(AND($G1170="互联网版",$H1170="中西医诊所"),IFERROR(U1170/同类汇总数据!F$9,0),IF(AND($G1170="互联网版",$H1170="中医诊所"),IFERROR(U1170/同类汇总数据!F$10,0),IF(AND($G1170="互联网版",$H1170="口腔诊所"),IFERROR(U1170/同类汇总数据!F$11,0))))))))))</f>
        <v>3.89519426161979</v>
      </c>
      <c r="AH1170" s="64">
        <f>IF(AND($G1170="正式版",$H1170="中西医诊所"),IFERROR(V1170/同类汇总数据!G$3,0),IF(AND($G1170="正式版",$H1170="中医诊所"),IFERROR(V1170/同类汇总数据!G$4,0),IF(AND($G1170="正式版",$H1170="口腔诊所"),IFERROR(V1170/同类汇总数据!G$5,0),IF(AND($G1170="检查版",$H1170="中西医诊所"),IFERROR(V1170/同类汇总数据!G$6,0),IF(AND($G1170="检查版",$H1170="中医诊所"),IFERROR(V1170/同类汇总数据!G$7,0),IF(AND($G1170="检查版",$H1170="口腔诊所"),IFERROR(V1170/同类汇总数据!G$8,0),IF(AND($G1170="互联网版",$H1170="中西医诊所"),IFERROR(V1170/同类汇总数据!G$9,0),IF(AND($G1170="互联网版",$H1170="中医诊所"),IFERROR(V1170/同类汇总数据!G$10,0),IF(AND($G1170="互联网版",$H1170="口腔诊所"),IFERROR(V1170/同类汇总数据!G$11,0))))))))))</f>
        <v>6.03368526314568</v>
      </c>
      <c r="AI1170" s="64">
        <f>IF(AND($G1170="正式版",$H1170="中西医诊所"),IFERROR(W1170/同类汇总数据!H$3,0),IF(AND($G1170="正式版",$H1170="中医诊所"),IFERROR(W1170/同类汇总数据!H$4,0),IF(AND($G1170="正式版",$H1170="口腔诊所"),IFERROR(W1170/同类汇总数据!H$5,0),IF(AND($G1170="检查版",$H1170="中西医诊所"),IFERROR(W1170/同类汇总数据!H$6,0),IF(AND($G1170="检查版",$H1170="中医诊所"),IFERROR(W1170/同类汇总数据!H$7,0),IF(AND($G1170="检查版",$H1170="口腔诊所"),IFERROR(W1170/同类汇总数据!H$8,0),IF(AND($G1170="互联网版",$H1170="中西医诊所"),IFERROR(W1170/同类汇总数据!H$9,0),IF(AND($G1170="互联网版",$H1170="中医诊所"),IFERROR(W1170/同类汇总数据!H$10,0),IF(AND($G1170="互联网版",$H1170="口腔诊所"),IFERROR(W1170/同类汇总数据!H$11,0))))))))))</f>
        <v>5.41530463550077</v>
      </c>
      <c r="AJ1170" s="64">
        <f>IF(AND($G1170="正式版",$H1170="中西医诊所"),IFERROR(X1170/同类汇总数据!I$3,0),IF(AND($G1170="正式版",$H1170="中医诊所"),IFERROR(X1170/同类汇总数据!I$4,0),IF(AND($G1170="正式版",$H1170="口腔诊所"),IFERROR(X1170/同类汇总数据!I$5,0),IF(AND($G1170="检查版",$H1170="中西医诊所"),IFERROR(X1170/同类汇总数据!I$6,0),IF(AND($G1170="检查版",$H1170="中医诊所"),IFERROR(X1170/同类汇总数据!I$7,0),IF(AND($G1170="检查版",$H1170="口腔诊所"),IFERROR(X1170/同类汇总数据!I$8,0),IF(AND($G1170="互联网版",$H1170="中西医诊所"),IFERROR(X1170/同类汇总数据!I$9,0),IF(AND($G1170="互联网版",$H1170="中医诊所"),IFERROR(X1170/同类汇总数据!I$10,0),IF(AND($G1170="互联网版",$H1170="口腔诊所"),IFERROR(X1170/同类汇总数据!I$11,0))))))))))</f>
        <v>5.77322738089038</v>
      </c>
      <c r="AK1170" s="64">
        <f>IF(AND($G1170="正式版",$H1170="中西医诊所"),IFERROR(Y1170/同类汇总数据!J$3,0),IF(AND($G1170="正式版",$H1170="中医诊所"),IFERROR(Y1170/同类汇总数据!J$4,0),IF(AND($G1170="正式版",$H1170="口腔诊所"),IFERROR(Y1170/同类汇总数据!J$5,0),IF(AND($G1170="检查版",$H1170="中西医诊所"),IFERROR(Y1170/同类汇总数据!J$6,0),IF(AND($G1170="检查版",$H1170="中医诊所"),IFERROR(Y1170/同类汇总数据!J$7,0),IF(AND($G1170="检查版",$H1170="口腔诊所"),IFERROR(Y1170/同类汇总数据!J$8,0),IF(AND($G1170="互联网版",$H1170="中西医诊所"),IFERROR(Y1170/同类汇总数据!J$9,0),IF(AND($G1170="互联网版",$H1170="中医诊所"),IFERROR(Y1170/同类汇总数据!J$10,0),IF(AND($G1170="互联网版",$H1170="口腔诊所"),IFERROR(Y1170/同类汇总数据!J$11,0))))))))))</f>
        <v>5.77747969988281</v>
      </c>
      <c r="AL1170" s="65" t="str">
        <f ca="1" t="shared" si="353"/>
        <v>-</v>
      </c>
      <c r="AM1170" s="65" t="str">
        <f t="shared" si="354"/>
        <v>高于同行100%</v>
      </c>
      <c r="AN1170" s="66" t="str">
        <f t="shared" si="355"/>
        <v>高于同行100%</v>
      </c>
      <c r="AO1170" s="63">
        <f t="shared" si="357"/>
        <v>46104.3998088657</v>
      </c>
      <c r="AP1170" s="5" t="str">
        <f t="shared" si="358"/>
        <v/>
      </c>
      <c r="AQ1170" s="60">
        <v>45869.4706099306</v>
      </c>
    </row>
    <row r="1171" customFormat="1" ht="17" spans="1:43">
      <c r="A1171" s="66">
        <f t="shared" si="359"/>
        <v>1168</v>
      </c>
      <c r="B1171" s="67" t="str">
        <f t="shared" si="350"/>
        <v>交易波动较大</v>
      </c>
      <c r="C1171" s="1" t="str">
        <f t="shared" si="351"/>
        <v/>
      </c>
      <c r="D1171" s="68" t="str">
        <f t="shared" si="352"/>
        <v>-</v>
      </c>
      <c r="E1171" s="84" t="s">
        <v>3084</v>
      </c>
      <c r="F1171" s="58">
        <v>45883.4485219907</v>
      </c>
      <c r="G1171" s="59" t="s">
        <v>38</v>
      </c>
      <c r="H1171" s="59" t="s">
        <v>39</v>
      </c>
      <c r="I1171" s="59"/>
      <c r="J1171" s="59"/>
      <c r="K1171" s="59" t="s">
        <v>3085</v>
      </c>
      <c r="L1171" s="59" t="s">
        <v>3086</v>
      </c>
      <c r="M1171" s="60">
        <v>46104.3595601852</v>
      </c>
      <c r="N1171" s="60">
        <v>46104.3866864352</v>
      </c>
      <c r="O1171" s="60">
        <v>46104.3915136227</v>
      </c>
      <c r="P1171" s="60">
        <v>46103.3975225116</v>
      </c>
      <c r="Q1171" s="60">
        <v>46104.3867216319</v>
      </c>
      <c r="R1171" s="59">
        <v>22075.46</v>
      </c>
      <c r="S1171" s="59">
        <v>80282.81</v>
      </c>
      <c r="T1171" s="59">
        <v>241206.98</v>
      </c>
      <c r="U1171" s="59">
        <v>217880.36</v>
      </c>
      <c r="V1171" s="59">
        <v>254</v>
      </c>
      <c r="W1171" s="59">
        <v>1091</v>
      </c>
      <c r="X1171" s="59">
        <v>3739</v>
      </c>
      <c r="Y1171" s="59">
        <v>3352</v>
      </c>
      <c r="Z1171" s="59">
        <v>96.5081640798</v>
      </c>
      <c r="AA1171" s="59">
        <v>0.0166621395</v>
      </c>
      <c r="AB1171" s="59">
        <v>-0.0364833464</v>
      </c>
      <c r="AC1171" s="59">
        <v>-0.1697835993</v>
      </c>
      <c r="AD1171" s="64">
        <f>IF(AND($G1171="正式版",$H1171="中西医诊所"),IFERROR(R1171/同类汇总数据!C$3,0),IF(AND($G1171="正式版",$H1171="中医诊所"),IFERROR(R1171/同类汇总数据!C$4,0),IF(AND($G1171="正式版",$H1171="口腔诊所"),IFERROR(R1171/同类汇总数据!C$5,0),IF(AND($G1171="检查版",$H1171="中西医诊所"),IFERROR(R1171/同类汇总数据!C$6,0),IF(AND($G1171="检查版",$H1171="中医诊所"),IFERROR(R1171/同类汇总数据!C$7,0),IF(AND($G1171="检查版",$H1171="口腔诊所"),IFERROR(R1171/同类汇总数据!C$8,0),IF(AND($G1171="互联网版",$H1171="中西医诊所"),IFERROR(R1171/同类汇总数据!C$9,0),IF(AND($G1171="互联网版",$H1171="中医诊所"),IFERROR(R1171/同类汇总数据!C$10,0),IF(AND($G1171="互联网版",$H1171="口腔诊所"),IFERROR(R1171/同类汇总数据!C$11,0))))))))))</f>
        <v>2.41215670856219</v>
      </c>
      <c r="AE1171" s="64">
        <f>IF(AND($G1171="正式版",$H1171="中西医诊所"),IFERROR(S1171/同类汇总数据!D$3,0),IF(AND($G1171="正式版",$H1171="中医诊所"),IFERROR(S1171/同类汇总数据!D$4,0),IF(AND($G1171="正式版",$H1171="口腔诊所"),IFERROR(S1171/同类汇总数据!D$5,0),IF(AND($G1171="检查版",$H1171="中西医诊所"),IFERROR(S1171/同类汇总数据!D$6,0),IF(AND($G1171="检查版",$H1171="中医诊所"),IFERROR(S1171/同类汇总数据!D$7,0),IF(AND($G1171="检查版",$H1171="口腔诊所"),IFERROR(S1171/同类汇总数据!D$8,0),IF(AND($G1171="互联网版",$H1171="中西医诊所"),IFERROR(S1171/同类汇总数据!D$9,0),IF(AND($G1171="互联网版",$H1171="中医诊所"),IFERROR(S1171/同类汇总数据!D$10,0),IF(AND($G1171="互联网版",$H1171="口腔诊所"),IFERROR(S1171/同类汇总数据!D$11,0))))))))))</f>
        <v>2.20051145700116</v>
      </c>
      <c r="AF1171" s="64">
        <f>IF(AND($G1171="正式版",$H1171="中西医诊所"),IFERROR(T1171/同类汇总数据!E$3,0),IF(AND($G1171="正式版",$H1171="中医诊所"),IFERROR(T1171/同类汇总数据!E$4,0),IF(AND($G1171="正式版",$H1171="口腔诊所"),IFERROR(T1171/同类汇总数据!E$5,0),IF(AND($G1171="检查版",$H1171="中西医诊所"),IFERROR(T1171/同类汇总数据!E$6,0),IF(AND($G1171="检查版",$H1171="中医诊所"),IFERROR(T1171/同类汇总数据!E$7,0),IF(AND($G1171="检查版",$H1171="口腔诊所"),IFERROR(T1171/同类汇总数据!E$8,0),IF(AND($G1171="互联网版",$H1171="中西医诊所"),IFERROR(T1171/同类汇总数据!E$9,0),IF(AND($G1171="互联网版",$H1171="中医诊所"),IFERROR(T1171/同类汇总数据!E$10,0),IF(AND($G1171="互联网版",$H1171="口腔诊所"),IFERROR(T1171/同类汇总数据!E$11,0))))))))))</f>
        <v>2.21055139852532</v>
      </c>
      <c r="AG1171" s="64">
        <f>IF(AND($G1171="正式版",$H1171="中西医诊所"),IFERROR(U1171/同类汇总数据!F$3,0),IF(AND($G1171="正式版",$H1171="中医诊所"),IFERROR(U1171/同类汇总数据!F$4,0),IF(AND($G1171="正式版",$H1171="口腔诊所"),IFERROR(U1171/同类汇总数据!F$5,0),IF(AND($G1171="检查版",$H1171="中西医诊所"),IFERROR(U1171/同类汇总数据!F$6,0),IF(AND($G1171="检查版",$H1171="中医诊所"),IFERROR(U1171/同类汇总数据!F$7,0),IF(AND($G1171="检查版",$H1171="口腔诊所"),IFERROR(U1171/同类汇总数据!F$8,0),IF(AND($G1171="互联网版",$H1171="中西医诊所"),IFERROR(U1171/同类汇总数据!F$9,0),IF(AND($G1171="互联网版",$H1171="中医诊所"),IFERROR(U1171/同类汇总数据!F$10,0),IF(AND($G1171="互联网版",$H1171="口腔诊所"),IFERROR(U1171/同类汇总数据!F$11,0))))))))))</f>
        <v>2.27140468206394</v>
      </c>
      <c r="AH1171" s="64">
        <f>IF(AND($G1171="正式版",$H1171="中西医诊所"),IFERROR(V1171/同类汇总数据!G$3,0),IF(AND($G1171="正式版",$H1171="中医诊所"),IFERROR(V1171/同类汇总数据!G$4,0),IF(AND($G1171="正式版",$H1171="口腔诊所"),IFERROR(V1171/同类汇总数据!G$5,0),IF(AND($G1171="检查版",$H1171="中西医诊所"),IFERROR(V1171/同类汇总数据!G$6,0),IF(AND($G1171="检查版",$H1171="中医诊所"),IFERROR(V1171/同类汇总数据!G$7,0),IF(AND($G1171="检查版",$H1171="口腔诊所"),IFERROR(V1171/同类汇总数据!G$8,0),IF(AND($G1171="互联网版",$H1171="中西医诊所"),IFERROR(V1171/同类汇总数据!G$9,0),IF(AND($G1171="互联网版",$H1171="中医诊所"),IFERROR(V1171/同类汇总数据!G$10,0),IF(AND($G1171="互联网版",$H1171="口腔诊所"),IFERROR(V1171/同类汇总数据!G$11,0))))))))))</f>
        <v>2.67929380566259</v>
      </c>
      <c r="AI1171" s="64">
        <f>IF(AND($G1171="正式版",$H1171="中西医诊所"),IFERROR(W1171/同类汇总数据!H$3,0),IF(AND($G1171="正式版",$H1171="中医诊所"),IFERROR(W1171/同类汇总数据!H$4,0),IF(AND($G1171="正式版",$H1171="口腔诊所"),IFERROR(W1171/同类汇总数据!H$5,0),IF(AND($G1171="检查版",$H1171="中西医诊所"),IFERROR(W1171/同类汇总数据!H$6,0),IF(AND($G1171="检查版",$H1171="中医诊所"),IFERROR(W1171/同类汇总数据!H$7,0),IF(AND($G1171="检查版",$H1171="口腔诊所"),IFERROR(W1171/同类汇总数据!H$8,0),IF(AND($G1171="互联网版",$H1171="中西医诊所"),IFERROR(W1171/同类汇总数据!H$9,0),IF(AND($G1171="互联网版",$H1171="中医诊所"),IFERROR(W1171/同类汇总数据!H$10,0),IF(AND($G1171="互联网版",$H1171="口腔诊所"),IFERROR(W1171/同类汇总数据!H$11,0))))))))))</f>
        <v>2.98388755420775</v>
      </c>
      <c r="AJ1171" s="64">
        <f>IF(AND($G1171="正式版",$H1171="中西医诊所"),IFERROR(X1171/同类汇总数据!I$3,0),IF(AND($G1171="正式版",$H1171="中医诊所"),IFERROR(X1171/同类汇总数据!I$4,0),IF(AND($G1171="正式版",$H1171="口腔诊所"),IFERROR(X1171/同类汇总数据!I$5,0),IF(AND($G1171="检查版",$H1171="中西医诊所"),IFERROR(X1171/同类汇总数据!I$6,0),IF(AND($G1171="检查版",$H1171="中医诊所"),IFERROR(X1171/同类汇总数据!I$7,0),IF(AND($G1171="检查版",$H1171="口腔诊所"),IFERROR(X1171/同类汇总数据!I$8,0),IF(AND($G1171="互联网版",$H1171="中西医诊所"),IFERROR(X1171/同类汇总数据!I$9,0),IF(AND($G1171="互联网版",$H1171="中医诊所"),IFERROR(X1171/同类汇总数据!I$10,0),IF(AND($G1171="互联网版",$H1171="口腔诊所"),IFERROR(X1171/同类汇总数据!I$11,0))))))))))</f>
        <v>3.30618734525182</v>
      </c>
      <c r="AK1171" s="64">
        <f>IF(AND($G1171="正式版",$H1171="中西医诊所"),IFERROR(Y1171/同类汇总数据!J$3,0),IF(AND($G1171="正式版",$H1171="中医诊所"),IFERROR(Y1171/同类汇总数据!J$4,0),IF(AND($G1171="正式版",$H1171="口腔诊所"),IFERROR(Y1171/同类汇总数据!J$5,0),IF(AND($G1171="检查版",$H1171="中西医诊所"),IFERROR(Y1171/同类汇总数据!J$6,0),IF(AND($G1171="检查版",$H1171="中医诊所"),IFERROR(Y1171/同类汇总数据!J$7,0),IF(AND($G1171="检查版",$H1171="口腔诊所"),IFERROR(Y1171/同类汇总数据!J$8,0),IF(AND($G1171="互联网版",$H1171="中西医诊所"),IFERROR(Y1171/同类汇总数据!J$9,0),IF(AND($G1171="互联网版",$H1171="中医诊所"),IFERROR(Y1171/同类汇总数据!J$10,0),IF(AND($G1171="互联网版",$H1171="口腔诊所"),IFERROR(Y1171/同类汇总数据!J$11,0))))))))))</f>
        <v>3.34937944552182</v>
      </c>
      <c r="AL1171" s="65" t="str">
        <f ca="1" t="shared" si="353"/>
        <v>-</v>
      </c>
      <c r="AM1171" s="65" t="str">
        <f t="shared" si="354"/>
        <v>高于同行100%</v>
      </c>
      <c r="AN1171" s="66" t="str">
        <f t="shared" si="355"/>
        <v>高于同行100%</v>
      </c>
      <c r="AO1171" s="63">
        <f t="shared" si="357"/>
        <v>46104.3915136227</v>
      </c>
      <c r="AP1171" s="5" t="str">
        <f t="shared" si="358"/>
        <v/>
      </c>
      <c r="AQ1171" s="60">
        <v>45869.5057701157</v>
      </c>
    </row>
    <row r="1172" customFormat="1" ht="17" spans="1:43">
      <c r="A1172" s="66">
        <f t="shared" si="359"/>
        <v>1169</v>
      </c>
      <c r="B1172" s="67" t="str">
        <f t="shared" si="350"/>
        <v>连续三月交易上升</v>
      </c>
      <c r="C1172" s="1" t="str">
        <f t="shared" si="351"/>
        <v/>
      </c>
      <c r="D1172" s="68" t="str">
        <f t="shared" si="352"/>
        <v>-</v>
      </c>
      <c r="E1172" s="84" t="s">
        <v>3087</v>
      </c>
      <c r="F1172" s="58">
        <v>45883.6209566551</v>
      </c>
      <c r="G1172" s="59" t="s">
        <v>38</v>
      </c>
      <c r="H1172" s="59" t="s">
        <v>66</v>
      </c>
      <c r="I1172" s="59" t="s">
        <v>40</v>
      </c>
      <c r="J1172" s="59" t="s">
        <v>45</v>
      </c>
      <c r="K1172" s="59" t="s">
        <v>3088</v>
      </c>
      <c r="L1172" s="59" t="s">
        <v>3089</v>
      </c>
      <c r="M1172" s="60">
        <v>46104.3706018518</v>
      </c>
      <c r="N1172" s="60">
        <v>46103.4944646181</v>
      </c>
      <c r="O1172" s="60">
        <v>46103.4943232176</v>
      </c>
      <c r="P1172" s="60">
        <v>46101.7556953125</v>
      </c>
      <c r="Q1172" s="60">
        <v>46103.4944688194</v>
      </c>
      <c r="R1172" s="59">
        <v>18760.9</v>
      </c>
      <c r="S1172" s="59">
        <v>58482.1</v>
      </c>
      <c r="T1172" s="59">
        <v>146406.4</v>
      </c>
      <c r="U1172" s="59">
        <v>133618.3</v>
      </c>
      <c r="V1172" s="59">
        <v>49</v>
      </c>
      <c r="W1172" s="59">
        <v>166</v>
      </c>
      <c r="X1172" s="59">
        <v>461</v>
      </c>
      <c r="Y1172" s="59">
        <v>403</v>
      </c>
      <c r="Z1172" s="59">
        <v>654.9916666667</v>
      </c>
      <c r="AA1172" s="59">
        <v>0.7059127239</v>
      </c>
      <c r="AB1172" s="59">
        <v>-0.3609148004</v>
      </c>
      <c r="AC1172" s="59">
        <v>-0.1931074111</v>
      </c>
      <c r="AD1172" s="64">
        <f>IF(AND($G1172="正式版",$H1172="中西医诊所"),IFERROR(R1172/同类汇总数据!C$3,0),IF(AND($G1172="正式版",$H1172="中医诊所"),IFERROR(R1172/同类汇总数据!C$4,0),IF(AND($G1172="正式版",$H1172="口腔诊所"),IFERROR(R1172/同类汇总数据!C$5,0),IF(AND($G1172="检查版",$H1172="中西医诊所"),IFERROR(R1172/同类汇总数据!C$6,0),IF(AND($G1172="检查版",$H1172="中医诊所"),IFERROR(R1172/同类汇总数据!C$7,0),IF(AND($G1172="检查版",$H1172="口腔诊所"),IFERROR(R1172/同类汇总数据!C$8,0),IF(AND($G1172="互联网版",$H1172="中西医诊所"),IFERROR(R1172/同类汇总数据!C$9,0),IF(AND($G1172="互联网版",$H1172="中医诊所"),IFERROR(R1172/同类汇总数据!C$10,0),IF(AND($G1172="互联网版",$H1172="口腔诊所"),IFERROR(R1172/同类汇总数据!C$11,0))))))))))</f>
        <v>2.70057210378951</v>
      </c>
      <c r="AE1172" s="64">
        <f>IF(AND($G1172="正式版",$H1172="中西医诊所"),IFERROR(S1172/同类汇总数据!D$3,0),IF(AND($G1172="正式版",$H1172="中医诊所"),IFERROR(S1172/同类汇总数据!D$4,0),IF(AND($G1172="正式版",$H1172="口腔诊所"),IFERROR(S1172/同类汇总数据!D$5,0),IF(AND($G1172="检查版",$H1172="中西医诊所"),IFERROR(S1172/同类汇总数据!D$6,0),IF(AND($G1172="检查版",$H1172="中医诊所"),IFERROR(S1172/同类汇总数据!D$7,0),IF(AND($G1172="检查版",$H1172="口腔诊所"),IFERROR(S1172/同类汇总数据!D$8,0),IF(AND($G1172="互联网版",$H1172="中西医诊所"),IFERROR(S1172/同类汇总数据!D$9,0),IF(AND($G1172="互联网版",$H1172="中医诊所"),IFERROR(S1172/同类汇总数据!D$10,0),IF(AND($G1172="互联网版",$H1172="口腔诊所"),IFERROR(S1172/同类汇总数据!D$11,0))))))))))</f>
        <v>2.16967919903651</v>
      </c>
      <c r="AF1172" s="64">
        <f>IF(AND($G1172="正式版",$H1172="中西医诊所"),IFERROR(T1172/同类汇总数据!E$3,0),IF(AND($G1172="正式版",$H1172="中医诊所"),IFERROR(T1172/同类汇总数据!E$4,0),IF(AND($G1172="正式版",$H1172="口腔诊所"),IFERROR(T1172/同类汇总数据!E$5,0),IF(AND($G1172="检查版",$H1172="中西医诊所"),IFERROR(T1172/同类汇总数据!E$6,0),IF(AND($G1172="检查版",$H1172="中医诊所"),IFERROR(T1172/同类汇总数据!E$7,0),IF(AND($G1172="检查版",$H1172="口腔诊所"),IFERROR(T1172/同类汇总数据!E$8,0),IF(AND($G1172="互联网版",$H1172="中西医诊所"),IFERROR(T1172/同类汇总数据!E$9,0),IF(AND($G1172="互联网版",$H1172="中医诊所"),IFERROR(T1172/同类汇总数据!E$10,0),IF(AND($G1172="互联网版",$H1172="口腔诊所"),IFERROR(T1172/同类汇总数据!E$11,0))))))))))</f>
        <v>1.88123335495998</v>
      </c>
      <c r="AG1172" s="64">
        <f>IF(AND($G1172="正式版",$H1172="中西医诊所"),IFERROR(U1172/同类汇总数据!F$3,0),IF(AND($G1172="正式版",$H1172="中医诊所"),IFERROR(U1172/同类汇总数据!F$4,0),IF(AND($G1172="正式版",$H1172="口腔诊所"),IFERROR(U1172/同类汇总数据!F$5,0),IF(AND($G1172="检查版",$H1172="中西医诊所"),IFERROR(U1172/同类汇总数据!F$6,0),IF(AND($G1172="检查版",$H1172="中医诊所"),IFERROR(U1172/同类汇总数据!F$7,0),IF(AND($G1172="检查版",$H1172="口腔诊所"),IFERROR(U1172/同类汇总数据!F$8,0),IF(AND($G1172="互联网版",$H1172="中西医诊所"),IFERROR(U1172/同类汇总数据!F$9,0),IF(AND($G1172="互联网版",$H1172="中医诊所"),IFERROR(U1172/同类汇总数据!F$10,0),IF(AND($G1172="互联网版",$H1172="口腔诊所"),IFERROR(U1172/同类汇总数据!F$11,0))))))))))</f>
        <v>2.0006626946791</v>
      </c>
      <c r="AH1172" s="64">
        <f>IF(AND($G1172="正式版",$H1172="中西医诊所"),IFERROR(V1172/同类汇总数据!G$3,0),IF(AND($G1172="正式版",$H1172="中医诊所"),IFERROR(V1172/同类汇总数据!G$4,0),IF(AND($G1172="正式版",$H1172="口腔诊所"),IFERROR(V1172/同类汇总数据!G$5,0),IF(AND($G1172="检查版",$H1172="中西医诊所"),IFERROR(V1172/同类汇总数据!G$6,0),IF(AND($G1172="检查版",$H1172="中医诊所"),IFERROR(V1172/同类汇总数据!G$7,0),IF(AND($G1172="检查版",$H1172="口腔诊所"),IFERROR(V1172/同类汇总数据!G$8,0),IF(AND($G1172="互联网版",$H1172="中西医诊所"),IFERROR(V1172/同类汇总数据!G$9,0),IF(AND($G1172="互联网版",$H1172="中医诊所"),IFERROR(V1172/同类汇总数据!G$10,0),IF(AND($G1172="互联网版",$H1172="口腔诊所"),IFERROR(V1172/同类汇总数据!G$11,0))))))))))</f>
        <v>1.10687686785471</v>
      </c>
      <c r="AI1172" s="64">
        <f>IF(AND($G1172="正式版",$H1172="中西医诊所"),IFERROR(W1172/同类汇总数据!H$3,0),IF(AND($G1172="正式版",$H1172="中医诊所"),IFERROR(W1172/同类汇总数据!H$4,0),IF(AND($G1172="正式版",$H1172="口腔诊所"),IFERROR(W1172/同类汇总数据!H$5,0),IF(AND($G1172="检查版",$H1172="中西医诊所"),IFERROR(W1172/同类汇总数据!H$6,0),IF(AND($G1172="检查版",$H1172="中医诊所"),IFERROR(W1172/同类汇总数据!H$7,0),IF(AND($G1172="检查版",$H1172="口腔诊所"),IFERROR(W1172/同类汇总数据!H$8,0),IF(AND($G1172="互联网版",$H1172="中西医诊所"),IFERROR(W1172/同类汇总数据!H$9,0),IF(AND($G1172="互联网版",$H1172="中医诊所"),IFERROR(W1172/同类汇总数据!H$10,0),IF(AND($G1172="互联网版",$H1172="口腔诊所"),IFERROR(W1172/同类汇总数据!H$11,0))))))))))</f>
        <v>0.943381750791503</v>
      </c>
      <c r="AJ1172" s="64">
        <f>IF(AND($G1172="正式版",$H1172="中西医诊所"),IFERROR(X1172/同类汇总数据!I$3,0),IF(AND($G1172="正式版",$H1172="中医诊所"),IFERROR(X1172/同类汇总数据!I$4,0),IF(AND($G1172="正式版",$H1172="口腔诊所"),IFERROR(X1172/同类汇总数据!I$5,0),IF(AND($G1172="检查版",$H1172="中西医诊所"),IFERROR(X1172/同类汇总数据!I$6,0),IF(AND($G1172="检查版",$H1172="中医诊所"),IFERROR(X1172/同类汇总数据!I$7,0),IF(AND($G1172="检查版",$H1172="口腔诊所"),IFERROR(X1172/同类汇总数据!I$8,0),IF(AND($G1172="互联网版",$H1172="中西医诊所"),IFERROR(X1172/同类汇总数据!I$9,0),IF(AND($G1172="互联网版",$H1172="中医诊所"),IFERROR(X1172/同类汇总数据!I$10,0),IF(AND($G1172="互联网版",$H1172="口腔诊所"),IFERROR(X1172/同类汇总数据!I$11,0))))))))))</f>
        <v>0.892907294529635</v>
      </c>
      <c r="AK1172" s="64">
        <f>IF(AND($G1172="正式版",$H1172="中西医诊所"),IFERROR(Y1172/同类汇总数据!J$3,0),IF(AND($G1172="正式版",$H1172="中医诊所"),IFERROR(Y1172/同类汇总数据!J$4,0),IF(AND($G1172="正式版",$H1172="口腔诊所"),IFERROR(Y1172/同类汇总数据!J$5,0),IF(AND($G1172="检查版",$H1172="中西医诊所"),IFERROR(Y1172/同类汇总数据!J$6,0),IF(AND($G1172="检查版",$H1172="中医诊所"),IFERROR(Y1172/同类汇总数据!J$7,0),IF(AND($G1172="检查版",$H1172="口腔诊所"),IFERROR(Y1172/同类汇总数据!J$8,0),IF(AND($G1172="互联网版",$H1172="中西医诊所"),IFERROR(Y1172/同类汇总数据!J$9,0),IF(AND($G1172="互联网版",$H1172="中医诊所"),IFERROR(Y1172/同类汇总数据!J$10,0),IF(AND($G1172="互联网版",$H1172="口腔诊所"),IFERROR(Y1172/同类汇总数据!J$11,0))))))))))</f>
        <v>0.884234989727076</v>
      </c>
      <c r="AL1172" s="65" t="str">
        <f ca="1" t="shared" si="353"/>
        <v>-</v>
      </c>
      <c r="AM1172" s="65" t="str">
        <f t="shared" si="354"/>
        <v>高于同行100%</v>
      </c>
      <c r="AN1172" s="66" t="str">
        <f t="shared" si="355"/>
        <v/>
      </c>
      <c r="AO1172" s="63">
        <f t="shared" si="357"/>
        <v>46104.3706018518</v>
      </c>
      <c r="AP1172" s="5" t="str">
        <f t="shared" si="358"/>
        <v/>
      </c>
      <c r="AQ1172" s="60">
        <v>45869.5144775231</v>
      </c>
    </row>
    <row r="1173" customFormat="1" ht="17" spans="1:43">
      <c r="A1173" s="66">
        <f t="shared" si="359"/>
        <v>1170</v>
      </c>
      <c r="B1173" s="67" t="str">
        <f t="shared" si="350"/>
        <v>连续三月交易上升</v>
      </c>
      <c r="C1173" s="1" t="str">
        <f t="shared" si="351"/>
        <v/>
      </c>
      <c r="D1173" s="68" t="str">
        <f t="shared" si="352"/>
        <v>-</v>
      </c>
      <c r="E1173" s="84" t="s">
        <v>3090</v>
      </c>
      <c r="F1173" s="58">
        <v>45888.429697037</v>
      </c>
      <c r="G1173" s="59" t="s">
        <v>38</v>
      </c>
      <c r="H1173" s="59" t="s">
        <v>63</v>
      </c>
      <c r="I1173" s="59" t="s">
        <v>40</v>
      </c>
      <c r="J1173" s="59" t="s">
        <v>53</v>
      </c>
      <c r="K1173" s="59" t="s">
        <v>3091</v>
      </c>
      <c r="L1173" s="59" t="s">
        <v>83</v>
      </c>
      <c r="M1173" s="60">
        <v>46102.4950694444</v>
      </c>
      <c r="N1173" s="60">
        <v>46102.4996534028</v>
      </c>
      <c r="O1173" s="60">
        <v>46102.4985854398</v>
      </c>
      <c r="P1173" s="60">
        <v>46098.5588428125</v>
      </c>
      <c r="Q1173" s="60">
        <v>46098.5611711111</v>
      </c>
      <c r="R1173" s="59">
        <v>800</v>
      </c>
      <c r="S1173" s="59">
        <v>1980</v>
      </c>
      <c r="T1173" s="59">
        <v>4580</v>
      </c>
      <c r="U1173" s="59">
        <v>4580</v>
      </c>
      <c r="V1173" s="59">
        <v>1</v>
      </c>
      <c r="W1173" s="59">
        <v>2</v>
      </c>
      <c r="X1173" s="59">
        <v>5</v>
      </c>
      <c r="Y1173" s="59">
        <v>5</v>
      </c>
      <c r="Z1173" s="59">
        <v>916</v>
      </c>
      <c r="AA1173" s="59">
        <v>1.8285714286</v>
      </c>
      <c r="AB1173" s="59">
        <v>-0.6315789474</v>
      </c>
      <c r="AC1173" s="59">
        <v>1.1590909091</v>
      </c>
      <c r="AD1173" s="64">
        <f>IF(AND($G1173="正式版",$H1173="中西医诊所"),IFERROR(R1173/同类汇总数据!C$3,0),IF(AND($G1173="正式版",$H1173="中医诊所"),IFERROR(R1173/同类汇总数据!C$4,0),IF(AND($G1173="正式版",$H1173="口腔诊所"),IFERROR(R1173/同类汇总数据!C$5,0),IF(AND($G1173="检查版",$H1173="中西医诊所"),IFERROR(R1173/同类汇总数据!C$6,0),IF(AND($G1173="检查版",$H1173="中医诊所"),IFERROR(R1173/同类汇总数据!C$7,0),IF(AND($G1173="检查版",$H1173="口腔诊所"),IFERROR(R1173/同类汇总数据!C$8,0),IF(AND($G1173="互联网版",$H1173="中西医诊所"),IFERROR(R1173/同类汇总数据!C$9,0),IF(AND($G1173="互联网版",$H1173="中医诊所"),IFERROR(R1173/同类汇总数据!C$10,0),IF(AND($G1173="互联网版",$H1173="口腔诊所"),IFERROR(R1173/同类汇总数据!C$11,0))))))))))</f>
        <v>0.0800196527935227</v>
      </c>
      <c r="AE1173" s="64">
        <f>IF(AND($G1173="正式版",$H1173="中西医诊所"),IFERROR(S1173/同类汇总数据!D$3,0),IF(AND($G1173="正式版",$H1173="中医诊所"),IFERROR(S1173/同类汇总数据!D$4,0),IF(AND($G1173="正式版",$H1173="口腔诊所"),IFERROR(S1173/同类汇总数据!D$5,0),IF(AND($G1173="检查版",$H1173="中西医诊所"),IFERROR(S1173/同类汇总数据!D$6,0),IF(AND($G1173="检查版",$H1173="中医诊所"),IFERROR(S1173/同类汇总数据!D$7,0),IF(AND($G1173="检查版",$H1173="口腔诊所"),IFERROR(S1173/同类汇总数据!D$8,0),IF(AND($G1173="互联网版",$H1173="中西医诊所"),IFERROR(S1173/同类汇总数据!D$9,0),IF(AND($G1173="互联网版",$H1173="中医诊所"),IFERROR(S1173/同类汇总数据!D$10,0),IF(AND($G1173="互联网版",$H1173="口腔诊所"),IFERROR(S1173/同类汇总数据!D$11,0))))))))))</f>
        <v>0.0455897432043257</v>
      </c>
      <c r="AF1173" s="64">
        <f>IF(AND($G1173="正式版",$H1173="中西医诊所"),IFERROR(T1173/同类汇总数据!E$3,0),IF(AND($G1173="正式版",$H1173="中医诊所"),IFERROR(T1173/同类汇总数据!E$4,0),IF(AND($G1173="正式版",$H1173="口腔诊所"),IFERROR(T1173/同类汇总数据!E$5,0),IF(AND($G1173="检查版",$H1173="中西医诊所"),IFERROR(T1173/同类汇总数据!E$6,0),IF(AND($G1173="检查版",$H1173="中医诊所"),IFERROR(T1173/同类汇总数据!E$7,0),IF(AND($G1173="检查版",$H1173="口腔诊所"),IFERROR(T1173/同类汇总数据!E$8,0),IF(AND($G1173="互联网版",$H1173="中西医诊所"),IFERROR(T1173/同类汇总数据!E$9,0),IF(AND($G1173="互联网版",$H1173="中医诊所"),IFERROR(T1173/同类汇总数据!E$10,0),IF(AND($G1173="互联网版",$H1173="口腔诊所"),IFERROR(T1173/同类汇总数据!E$11,0))))))))))</f>
        <v>0.0413107741799343</v>
      </c>
      <c r="AG1173" s="64">
        <f>IF(AND($G1173="正式版",$H1173="中西医诊所"),IFERROR(U1173/同类汇总数据!F$3,0),IF(AND($G1173="正式版",$H1173="中医诊所"),IFERROR(U1173/同类汇总数据!F$4,0),IF(AND($G1173="正式版",$H1173="口腔诊所"),IFERROR(U1173/同类汇总数据!F$5,0),IF(AND($G1173="检查版",$H1173="中西医诊所"),IFERROR(U1173/同类汇总数据!F$6,0),IF(AND($G1173="检查版",$H1173="中医诊所"),IFERROR(U1173/同类汇总数据!F$7,0),IF(AND($G1173="检查版",$H1173="口腔诊所"),IFERROR(U1173/同类汇总数据!F$8,0),IF(AND($G1173="互联网版",$H1173="中西医诊所"),IFERROR(U1173/同类汇总数据!F$9,0),IF(AND($G1173="互联网版",$H1173="中医诊所"),IFERROR(U1173/同类汇总数据!F$10,0),IF(AND($G1173="互联网版",$H1173="口腔诊所"),IFERROR(U1173/同类汇总数据!F$11,0))))))))))</f>
        <v>0.045846765393798</v>
      </c>
      <c r="AH1173" s="64">
        <f>IF(AND($G1173="正式版",$H1173="中西医诊所"),IFERROR(V1173/同类汇总数据!G$3,0),IF(AND($G1173="正式版",$H1173="中医诊所"),IFERROR(V1173/同类汇总数据!G$4,0),IF(AND($G1173="正式版",$H1173="口腔诊所"),IFERROR(V1173/同类汇总数据!G$5,0),IF(AND($G1173="检查版",$H1173="中西医诊所"),IFERROR(V1173/同类汇总数据!G$6,0),IF(AND($G1173="检查版",$H1173="中医诊所"),IFERROR(V1173/同类汇总数据!G$7,0),IF(AND($G1173="检查版",$H1173="口腔诊所"),IFERROR(V1173/同类汇总数据!G$8,0),IF(AND($G1173="互联网版",$H1173="中西医诊所"),IFERROR(V1173/同类汇总数据!G$9,0),IF(AND($G1173="互联网版",$H1173="中医诊所"),IFERROR(V1173/同类汇总数据!G$10,0),IF(AND($G1173="互联网版",$H1173="口腔诊所"),IFERROR(V1173/同类汇总数据!G$11,0))))))))))</f>
        <v>0.074314081032074</v>
      </c>
      <c r="AI1173" s="64">
        <f>IF(AND($G1173="正式版",$H1173="中西医诊所"),IFERROR(W1173/同类汇总数据!H$3,0),IF(AND($G1173="正式版",$H1173="中医诊所"),IFERROR(W1173/同类汇总数据!H$4,0),IF(AND($G1173="正式版",$H1173="口腔诊所"),IFERROR(W1173/同类汇总数据!H$5,0),IF(AND($G1173="检查版",$H1173="中西医诊所"),IFERROR(W1173/同类汇总数据!H$6,0),IF(AND($G1173="检查版",$H1173="中医诊所"),IFERROR(W1173/同类汇总数据!H$7,0),IF(AND($G1173="检查版",$H1173="口腔诊所"),IFERROR(W1173/同类汇总数据!H$8,0),IF(AND($G1173="互联网版",$H1173="中西医诊所"),IFERROR(W1173/同类汇总数据!H$9,0),IF(AND($G1173="互联网版",$H1173="中医诊所"),IFERROR(W1173/同类汇总数据!H$10,0),IF(AND($G1173="互联网版",$H1173="口腔诊所"),IFERROR(W1173/同类汇总数据!H$11,0))))))))))</f>
        <v>0.0352197625131414</v>
      </c>
      <c r="AJ1173" s="64">
        <f>IF(AND($G1173="正式版",$H1173="中西医诊所"),IFERROR(X1173/同类汇总数据!I$3,0),IF(AND($G1173="正式版",$H1173="中医诊所"),IFERROR(X1173/同类汇总数据!I$4,0),IF(AND($G1173="正式版",$H1173="口腔诊所"),IFERROR(X1173/同类汇总数据!I$5,0),IF(AND($G1173="检查版",$H1173="中西医诊所"),IFERROR(X1173/同类汇总数据!I$6,0),IF(AND($G1173="检查版",$H1173="中医诊所"),IFERROR(X1173/同类汇总数据!I$7,0),IF(AND($G1173="检查版",$H1173="口腔诊所"),IFERROR(X1173/同类汇总数据!I$8,0),IF(AND($G1173="互联网版",$H1173="中西医诊所"),IFERROR(X1173/同类汇总数据!I$9,0),IF(AND($G1173="互联网版",$H1173="中医诊所"),IFERROR(X1173/同类汇总数据!I$10,0),IF(AND($G1173="互联网版",$H1173="口腔诊所"),IFERROR(X1173/同类汇总数据!I$11,0))))))))))</f>
        <v>0.0338887702781929</v>
      </c>
      <c r="AK1173" s="64">
        <f>IF(AND($G1173="正式版",$H1173="中西医诊所"),IFERROR(Y1173/同类汇总数据!J$3,0),IF(AND($G1173="正式版",$H1173="中医诊所"),IFERROR(Y1173/同类汇总数据!J$4,0),IF(AND($G1173="正式版",$H1173="口腔诊所"),IFERROR(Y1173/同类汇总数据!J$5,0),IF(AND($G1173="检查版",$H1173="中西医诊所"),IFERROR(Y1173/同类汇总数据!J$6,0),IF(AND($G1173="检查版",$H1173="中医诊所"),IFERROR(Y1173/同类汇总数据!J$7,0),IF(AND($G1173="检查版",$H1173="口腔诊所"),IFERROR(Y1173/同类汇总数据!J$8,0),IF(AND($G1173="互联网版",$H1173="中西医诊所"),IFERROR(Y1173/同类汇总数据!J$9,0),IF(AND($G1173="互联网版",$H1173="中医诊所"),IFERROR(Y1173/同类汇总数据!J$10,0),IF(AND($G1173="互联网版",$H1173="口腔诊所"),IFERROR(Y1173/同类汇总数据!J$11,0))))))))))</f>
        <v>0.0376485895708889</v>
      </c>
      <c r="AL1173" s="65" t="str">
        <f ca="1" t="shared" si="353"/>
        <v>-</v>
      </c>
      <c r="AM1173" s="65" t="str">
        <f t="shared" si="354"/>
        <v>低于同行20%</v>
      </c>
      <c r="AN1173" s="66" t="str">
        <f t="shared" si="355"/>
        <v>低于同行20%</v>
      </c>
      <c r="AO1173" s="63">
        <f t="shared" si="357"/>
        <v>46102.4996534028</v>
      </c>
      <c r="AP1173" s="5" t="str">
        <f t="shared" si="358"/>
        <v/>
      </c>
      <c r="AQ1173" s="60">
        <v>45870.4425266435</v>
      </c>
    </row>
    <row r="1174" customFormat="1" ht="17" spans="1:43">
      <c r="A1174" s="66">
        <f t="shared" si="359"/>
        <v>1171</v>
      </c>
      <c r="B1174" s="67" t="str">
        <f t="shared" si="350"/>
        <v>连续三月交易上升</v>
      </c>
      <c r="C1174" s="1" t="str">
        <f t="shared" si="351"/>
        <v/>
      </c>
      <c r="D1174" s="68" t="str">
        <f t="shared" si="352"/>
        <v>-</v>
      </c>
      <c r="E1174" s="84" t="s">
        <v>3092</v>
      </c>
      <c r="F1174" s="58">
        <v>45901.6909310417</v>
      </c>
      <c r="G1174" s="59" t="s">
        <v>38</v>
      </c>
      <c r="H1174" s="59" t="s">
        <v>39</v>
      </c>
      <c r="I1174" s="59" t="s">
        <v>40</v>
      </c>
      <c r="J1174" s="59" t="s">
        <v>149</v>
      </c>
      <c r="K1174" s="59" t="s">
        <v>3093</v>
      </c>
      <c r="L1174" s="59" t="s">
        <v>151</v>
      </c>
      <c r="M1174" s="60">
        <v>46104.3553819444</v>
      </c>
      <c r="N1174" s="60">
        <v>46104.3911467593</v>
      </c>
      <c r="O1174" s="60">
        <v>46104.3900707755</v>
      </c>
      <c r="P1174" s="60">
        <v>46096.4915565625</v>
      </c>
      <c r="Q1174" s="60">
        <v>46104.3911586227</v>
      </c>
      <c r="R1174" s="59">
        <v>49373</v>
      </c>
      <c r="S1174" s="59">
        <v>168912</v>
      </c>
      <c r="T1174" s="59">
        <v>413192.5</v>
      </c>
      <c r="U1174" s="59">
        <v>361868.5</v>
      </c>
      <c r="V1174" s="59">
        <v>125</v>
      </c>
      <c r="W1174" s="59">
        <v>510</v>
      </c>
      <c r="X1174" s="59">
        <v>1491</v>
      </c>
      <c r="Y1174" s="59">
        <v>1348</v>
      </c>
      <c r="Z1174" s="59">
        <v>390.3651564186</v>
      </c>
      <c r="AA1174" s="59">
        <v>0.7349932208</v>
      </c>
      <c r="AB1174" s="59">
        <v>-0.3373739574</v>
      </c>
      <c r="AC1174" s="59">
        <v>-0.1275888892</v>
      </c>
      <c r="AD1174" s="64">
        <f>IF(AND($G1174="正式版",$H1174="中西医诊所"),IFERROR(R1174/同类汇总数据!C$3,0),IF(AND($G1174="正式版",$H1174="中医诊所"),IFERROR(R1174/同类汇总数据!C$4,0),IF(AND($G1174="正式版",$H1174="口腔诊所"),IFERROR(R1174/同类汇总数据!C$5,0),IF(AND($G1174="检查版",$H1174="中西医诊所"),IFERROR(R1174/同类汇总数据!C$6,0),IF(AND($G1174="检查版",$H1174="中医诊所"),IFERROR(R1174/同类汇总数据!C$7,0),IF(AND($G1174="检查版",$H1174="口腔诊所"),IFERROR(R1174/同类汇总数据!C$8,0),IF(AND($G1174="互联网版",$H1174="中西医诊所"),IFERROR(R1174/同类汇总数据!C$9,0),IF(AND($G1174="互联网版",$H1174="中医诊所"),IFERROR(R1174/同类汇总数据!C$10,0),IF(AND($G1174="互联网版",$H1174="口腔诊所"),IFERROR(R1174/同类汇总数据!C$11,0))))))))))</f>
        <v>5.39492328458122</v>
      </c>
      <c r="AE1174" s="64">
        <f>IF(AND($G1174="正式版",$H1174="中西医诊所"),IFERROR(S1174/同类汇总数据!D$3,0),IF(AND($G1174="正式版",$H1174="中医诊所"),IFERROR(S1174/同类汇总数据!D$4,0),IF(AND($G1174="正式版",$H1174="口腔诊所"),IFERROR(S1174/同类汇总数据!D$5,0),IF(AND($G1174="检查版",$H1174="中西医诊所"),IFERROR(S1174/同类汇总数据!D$6,0),IF(AND($G1174="检查版",$H1174="中医诊所"),IFERROR(S1174/同类汇总数据!D$7,0),IF(AND($G1174="检查版",$H1174="口腔诊所"),IFERROR(S1174/同类汇总数据!D$8,0),IF(AND($G1174="互联网版",$H1174="中西医诊所"),IFERROR(S1174/同类汇总数据!D$9,0),IF(AND($G1174="互联网版",$H1174="中医诊所"),IFERROR(S1174/同类汇总数据!D$10,0),IF(AND($G1174="互联网版",$H1174="口腔诊所"),IFERROR(S1174/同类汇总数据!D$11,0))))))))))</f>
        <v>4.62979299335661</v>
      </c>
      <c r="AF1174" s="64">
        <f>IF(AND($G1174="正式版",$H1174="中西医诊所"),IFERROR(T1174/同类汇总数据!E$3,0),IF(AND($G1174="正式版",$H1174="中医诊所"),IFERROR(T1174/同类汇总数据!E$4,0),IF(AND($G1174="正式版",$H1174="口腔诊所"),IFERROR(T1174/同类汇总数据!E$5,0),IF(AND($G1174="检查版",$H1174="中西医诊所"),IFERROR(T1174/同类汇总数据!E$6,0),IF(AND($G1174="检查版",$H1174="中医诊所"),IFERROR(T1174/同类汇总数据!E$7,0),IF(AND($G1174="检查版",$H1174="口腔诊所"),IFERROR(T1174/同类汇总数据!E$8,0),IF(AND($G1174="互联网版",$H1174="中西医诊所"),IFERROR(T1174/同类汇总数据!E$9,0),IF(AND($G1174="互联网版",$H1174="中医诊所"),IFERROR(T1174/同类汇总数据!E$10,0),IF(AND($G1174="互联网版",$H1174="口腔诊所"),IFERROR(T1174/同类汇总数据!E$11,0))))))))))</f>
        <v>3.78671984838571</v>
      </c>
      <c r="AG1174" s="64">
        <f>IF(AND($G1174="正式版",$H1174="中西医诊所"),IFERROR(U1174/同类汇总数据!F$3,0),IF(AND($G1174="正式版",$H1174="中医诊所"),IFERROR(U1174/同类汇总数据!F$4,0),IF(AND($G1174="正式版",$H1174="口腔诊所"),IFERROR(U1174/同类汇总数据!F$5,0),IF(AND($G1174="检查版",$H1174="中西医诊所"),IFERROR(U1174/同类汇总数据!F$6,0),IF(AND($G1174="检查版",$H1174="中医诊所"),IFERROR(U1174/同类汇总数据!F$7,0),IF(AND($G1174="检查版",$H1174="口腔诊所"),IFERROR(U1174/同类汇总数据!F$8,0),IF(AND($G1174="互联网版",$H1174="中西医诊所"),IFERROR(U1174/同类汇总数据!F$9,0),IF(AND($G1174="互联网版",$H1174="中医诊所"),IFERROR(U1174/同类汇总数据!F$10,0),IF(AND($G1174="互联网版",$H1174="口腔诊所"),IFERROR(U1174/同类汇总数据!F$11,0))))))))))</f>
        <v>3.7724823164027</v>
      </c>
      <c r="AH1174" s="64">
        <f>IF(AND($G1174="正式版",$H1174="中西医诊所"),IFERROR(V1174/同类汇总数据!G$3,0),IF(AND($G1174="正式版",$H1174="中医诊所"),IFERROR(V1174/同类汇总数据!G$4,0),IF(AND($G1174="正式版",$H1174="口腔诊所"),IFERROR(V1174/同类汇总数据!G$5,0),IF(AND($G1174="检查版",$H1174="中西医诊所"),IFERROR(V1174/同类汇总数据!G$6,0),IF(AND($G1174="检查版",$H1174="中医诊所"),IFERROR(V1174/同类汇总数据!G$7,0),IF(AND($G1174="检查版",$H1174="口腔诊所"),IFERROR(V1174/同类汇总数据!G$8,0),IF(AND($G1174="互联网版",$H1174="中西医诊所"),IFERROR(V1174/同类汇总数据!G$9,0),IF(AND($G1174="互联网版",$H1174="中医诊所"),IFERROR(V1174/同类汇总数据!G$10,0),IF(AND($G1174="互联网版",$H1174="口腔诊所"),IFERROR(V1174/同类汇总数据!G$11,0))))))))))</f>
        <v>1.31855010121191</v>
      </c>
      <c r="AI1174" s="64">
        <f>IF(AND($G1174="正式版",$H1174="中西医诊所"),IFERROR(W1174/同类汇总数据!H$3,0),IF(AND($G1174="正式版",$H1174="中医诊所"),IFERROR(W1174/同类汇总数据!H$4,0),IF(AND($G1174="正式版",$H1174="口腔诊所"),IFERROR(W1174/同类汇总数据!H$5,0),IF(AND($G1174="检查版",$H1174="中西医诊所"),IFERROR(W1174/同类汇总数据!H$6,0),IF(AND($G1174="检查版",$H1174="中医诊所"),IFERROR(W1174/同类汇总数据!H$7,0),IF(AND($G1174="检查版",$H1174="口腔诊所"),IFERROR(W1174/同类汇总数据!H$8,0),IF(AND($G1174="互联网版",$H1174="中西医诊所"),IFERROR(W1174/同类汇总数据!H$9,0),IF(AND($G1174="互联网版",$H1174="中医诊所"),IFERROR(W1174/同类汇总数据!H$10,0),IF(AND($G1174="互联网版",$H1174="口腔诊所"),IFERROR(W1174/同类汇总数据!H$11,0))))))))))</f>
        <v>1.39485119399262</v>
      </c>
      <c r="AJ1174" s="64">
        <f>IF(AND($G1174="正式版",$H1174="中西医诊所"),IFERROR(X1174/同类汇总数据!I$3,0),IF(AND($G1174="正式版",$H1174="中医诊所"),IFERROR(X1174/同类汇总数据!I$4,0),IF(AND($G1174="正式版",$H1174="口腔诊所"),IFERROR(X1174/同类汇总数据!I$5,0),IF(AND($G1174="检查版",$H1174="中西医诊所"),IFERROR(X1174/同类汇总数据!I$6,0),IF(AND($G1174="检查版",$H1174="中医诊所"),IFERROR(X1174/同类汇总数据!I$7,0),IF(AND($G1174="检查版",$H1174="口腔诊所"),IFERROR(X1174/同类汇总数据!I$8,0),IF(AND($G1174="互联网版",$H1174="中西医诊所"),IFERROR(X1174/同类汇总数据!I$9,0),IF(AND($G1174="互联网版",$H1174="中医诊所"),IFERROR(X1174/同类汇总数据!I$10,0),IF(AND($G1174="互联网版",$H1174="口腔诊所"),IFERROR(X1174/同类汇总数据!I$11,0))))))))))</f>
        <v>1.31840741689502</v>
      </c>
      <c r="AK1174" s="64">
        <f>IF(AND($G1174="正式版",$H1174="中西医诊所"),IFERROR(Y1174/同类汇总数据!J$3,0),IF(AND($G1174="正式版",$H1174="中医诊所"),IFERROR(Y1174/同类汇总数据!J$4,0),IF(AND($G1174="正式版",$H1174="口腔诊所"),IFERROR(Y1174/同类汇总数据!J$5,0),IF(AND($G1174="检查版",$H1174="中西医诊所"),IFERROR(Y1174/同类汇总数据!J$6,0),IF(AND($G1174="检查版",$H1174="中医诊所"),IFERROR(Y1174/同类汇总数据!J$7,0),IF(AND($G1174="检查版",$H1174="口腔诊所"),IFERROR(Y1174/同类汇总数据!J$8,0),IF(AND($G1174="互联网版",$H1174="中西医诊所"),IFERROR(Y1174/同类汇总数据!J$9,0),IF(AND($G1174="互联网版",$H1174="中医诊所"),IFERROR(Y1174/同类汇总数据!J$10,0),IF(AND($G1174="互联网版",$H1174="口腔诊所"),IFERROR(Y1174/同类汇总数据!J$11,0))))))))))</f>
        <v>1.34694614933276</v>
      </c>
      <c r="AL1174" s="65" t="str">
        <f ca="1" t="shared" si="353"/>
        <v>-</v>
      </c>
      <c r="AM1174" s="65" t="str">
        <f t="shared" si="354"/>
        <v>高于同行100%</v>
      </c>
      <c r="AN1174" s="66" t="str">
        <f t="shared" si="355"/>
        <v>高于同行20%</v>
      </c>
      <c r="AO1174" s="63">
        <f t="shared" si="357"/>
        <v>46104.3911586227</v>
      </c>
      <c r="AP1174" s="5" t="str">
        <f t="shared" si="358"/>
        <v/>
      </c>
      <c r="AQ1174" s="60">
        <v>45873.4134904861</v>
      </c>
    </row>
    <row r="1175" customFormat="1" ht="17" spans="1:43">
      <c r="A1175" s="66">
        <f t="shared" si="359"/>
        <v>1172</v>
      </c>
      <c r="B1175" s="67" t="str">
        <f t="shared" si="350"/>
        <v>无交易</v>
      </c>
      <c r="C1175" s="1" t="str">
        <f t="shared" si="351"/>
        <v/>
      </c>
      <c r="D1175" s="68" t="str">
        <f t="shared" si="352"/>
        <v>可能流失</v>
      </c>
      <c r="E1175" s="84" t="s">
        <v>3094</v>
      </c>
      <c r="F1175" s="58">
        <v>45903.4971299306</v>
      </c>
      <c r="G1175" s="59" t="s">
        <v>38</v>
      </c>
      <c r="H1175" s="59" t="s">
        <v>39</v>
      </c>
      <c r="I1175" s="59" t="s">
        <v>40</v>
      </c>
      <c r="J1175" s="59" t="s">
        <v>121</v>
      </c>
      <c r="K1175" s="59" t="s">
        <v>3095</v>
      </c>
      <c r="L1175" s="59" t="s">
        <v>123</v>
      </c>
      <c r="M1175" s="60">
        <v>46091.8235300926</v>
      </c>
      <c r="N1175" s="60">
        <v>46018.6878837153</v>
      </c>
      <c r="O1175" s="60">
        <v>46017.4684112153</v>
      </c>
      <c r="P1175" s="60">
        <v>46014.6710557176</v>
      </c>
      <c r="Q1175" s="60">
        <v>46018.6879108449</v>
      </c>
      <c r="R1175" s="59"/>
      <c r="S1175" s="59"/>
      <c r="T1175" s="59">
        <v>8552.77</v>
      </c>
      <c r="U1175" s="59"/>
      <c r="V1175" s="59"/>
      <c r="W1175" s="59"/>
      <c r="X1175" s="59">
        <v>153</v>
      </c>
      <c r="Y1175" s="59"/>
      <c r="Z1175" s="59"/>
      <c r="AA1175" s="59"/>
      <c r="AB1175" s="59"/>
      <c r="AC1175" s="59">
        <v>-0.9380546792</v>
      </c>
      <c r="AD1175" s="64">
        <f>IF(AND($G1175="正式版",$H1175="中西医诊所"),IFERROR(R1175/同类汇总数据!C$3,0),IF(AND($G1175="正式版",$H1175="中医诊所"),IFERROR(R1175/同类汇总数据!C$4,0),IF(AND($G1175="正式版",$H1175="口腔诊所"),IFERROR(R1175/同类汇总数据!C$5,0),IF(AND($G1175="检查版",$H1175="中西医诊所"),IFERROR(R1175/同类汇总数据!C$6,0),IF(AND($G1175="检查版",$H1175="中医诊所"),IFERROR(R1175/同类汇总数据!C$7,0),IF(AND($G1175="检查版",$H1175="口腔诊所"),IFERROR(R1175/同类汇总数据!C$8,0),IF(AND($G1175="互联网版",$H1175="中西医诊所"),IFERROR(R1175/同类汇总数据!C$9,0),IF(AND($G1175="互联网版",$H1175="中医诊所"),IFERROR(R1175/同类汇总数据!C$10,0),IF(AND($G1175="互联网版",$H1175="口腔诊所"),IFERROR(R1175/同类汇总数据!C$11,0))))))))))</f>
        <v>0</v>
      </c>
      <c r="AE1175" s="64">
        <f>IF(AND($G1175="正式版",$H1175="中西医诊所"),IFERROR(S1175/同类汇总数据!D$3,0),IF(AND($G1175="正式版",$H1175="中医诊所"),IFERROR(S1175/同类汇总数据!D$4,0),IF(AND($G1175="正式版",$H1175="口腔诊所"),IFERROR(S1175/同类汇总数据!D$5,0),IF(AND($G1175="检查版",$H1175="中西医诊所"),IFERROR(S1175/同类汇总数据!D$6,0),IF(AND($G1175="检查版",$H1175="中医诊所"),IFERROR(S1175/同类汇总数据!D$7,0),IF(AND($G1175="检查版",$H1175="口腔诊所"),IFERROR(S1175/同类汇总数据!D$8,0),IF(AND($G1175="互联网版",$H1175="中西医诊所"),IFERROR(S1175/同类汇总数据!D$9,0),IF(AND($G1175="互联网版",$H1175="中医诊所"),IFERROR(S1175/同类汇总数据!D$10,0),IF(AND($G1175="互联网版",$H1175="口腔诊所"),IFERROR(S1175/同类汇总数据!D$11,0))))))))))</f>
        <v>0</v>
      </c>
      <c r="AF1175" s="64">
        <f>IF(AND($G1175="正式版",$H1175="中西医诊所"),IFERROR(T1175/同类汇总数据!E$3,0),IF(AND($G1175="正式版",$H1175="中医诊所"),IFERROR(T1175/同类汇总数据!E$4,0),IF(AND($G1175="正式版",$H1175="口腔诊所"),IFERROR(T1175/同类汇总数据!E$5,0),IF(AND($G1175="检查版",$H1175="中西医诊所"),IFERROR(T1175/同类汇总数据!E$6,0),IF(AND($G1175="检查版",$H1175="中医诊所"),IFERROR(T1175/同类汇总数据!E$7,0),IF(AND($G1175="检查版",$H1175="口腔诊所"),IFERROR(T1175/同类汇总数据!E$8,0),IF(AND($G1175="互联网版",$H1175="中西医诊所"),IFERROR(T1175/同类汇总数据!E$9,0),IF(AND($G1175="互联网版",$H1175="中医诊所"),IFERROR(T1175/同类汇总数据!E$10,0),IF(AND($G1175="互联网版",$H1175="口腔诊所"),IFERROR(T1175/同类汇总数据!E$11,0))))))))))</f>
        <v>0.0783822163221206</v>
      </c>
      <c r="AG1175" s="64">
        <f>IF(AND($G1175="正式版",$H1175="中西医诊所"),IFERROR(U1175/同类汇总数据!F$3,0),IF(AND($G1175="正式版",$H1175="中医诊所"),IFERROR(U1175/同类汇总数据!F$4,0),IF(AND($G1175="正式版",$H1175="口腔诊所"),IFERROR(U1175/同类汇总数据!F$5,0),IF(AND($G1175="检查版",$H1175="中西医诊所"),IFERROR(U1175/同类汇总数据!F$6,0),IF(AND($G1175="检查版",$H1175="中医诊所"),IFERROR(U1175/同类汇总数据!F$7,0),IF(AND($G1175="检查版",$H1175="口腔诊所"),IFERROR(U1175/同类汇总数据!F$8,0),IF(AND($G1175="互联网版",$H1175="中西医诊所"),IFERROR(U1175/同类汇总数据!F$9,0),IF(AND($G1175="互联网版",$H1175="中医诊所"),IFERROR(U1175/同类汇总数据!F$10,0),IF(AND($G1175="互联网版",$H1175="口腔诊所"),IFERROR(U1175/同类汇总数据!F$11,0))))))))))</f>
        <v>0</v>
      </c>
      <c r="AH1175" s="64">
        <f>IF(AND($G1175="正式版",$H1175="中西医诊所"),IFERROR(V1175/同类汇总数据!G$3,0),IF(AND($G1175="正式版",$H1175="中医诊所"),IFERROR(V1175/同类汇总数据!G$4,0),IF(AND($G1175="正式版",$H1175="口腔诊所"),IFERROR(V1175/同类汇总数据!G$5,0),IF(AND($G1175="检查版",$H1175="中西医诊所"),IFERROR(V1175/同类汇总数据!G$6,0),IF(AND($G1175="检查版",$H1175="中医诊所"),IFERROR(V1175/同类汇总数据!G$7,0),IF(AND($G1175="检查版",$H1175="口腔诊所"),IFERROR(V1175/同类汇总数据!G$8,0),IF(AND($G1175="互联网版",$H1175="中西医诊所"),IFERROR(V1175/同类汇总数据!G$9,0),IF(AND($G1175="互联网版",$H1175="中医诊所"),IFERROR(V1175/同类汇总数据!G$10,0),IF(AND($G1175="互联网版",$H1175="口腔诊所"),IFERROR(V1175/同类汇总数据!G$11,0))))))))))</f>
        <v>0</v>
      </c>
      <c r="AI1175" s="64">
        <f>IF(AND($G1175="正式版",$H1175="中西医诊所"),IFERROR(W1175/同类汇总数据!H$3,0),IF(AND($G1175="正式版",$H1175="中医诊所"),IFERROR(W1175/同类汇总数据!H$4,0),IF(AND($G1175="正式版",$H1175="口腔诊所"),IFERROR(W1175/同类汇总数据!H$5,0),IF(AND($G1175="检查版",$H1175="中西医诊所"),IFERROR(W1175/同类汇总数据!H$6,0),IF(AND($G1175="检查版",$H1175="中医诊所"),IFERROR(W1175/同类汇总数据!H$7,0),IF(AND($G1175="检查版",$H1175="口腔诊所"),IFERROR(W1175/同类汇总数据!H$8,0),IF(AND($G1175="互联网版",$H1175="中西医诊所"),IFERROR(W1175/同类汇总数据!H$9,0),IF(AND($G1175="互联网版",$H1175="中医诊所"),IFERROR(W1175/同类汇总数据!H$10,0),IF(AND($G1175="互联网版",$H1175="口腔诊所"),IFERROR(W1175/同类汇总数据!H$11,0))))))))))</f>
        <v>0</v>
      </c>
      <c r="AJ1175" s="64">
        <f>IF(AND($G1175="正式版",$H1175="中西医诊所"),IFERROR(X1175/同类汇总数据!I$3,0),IF(AND($G1175="正式版",$H1175="中医诊所"),IFERROR(X1175/同类汇总数据!I$4,0),IF(AND($G1175="正式版",$H1175="口腔诊所"),IFERROR(X1175/同类汇总数据!I$5,0),IF(AND($G1175="检查版",$H1175="中西医诊所"),IFERROR(X1175/同类汇总数据!I$6,0),IF(AND($G1175="检查版",$H1175="中医诊所"),IFERROR(X1175/同类汇总数据!I$7,0),IF(AND($G1175="检查版",$H1175="口腔诊所"),IFERROR(X1175/同类汇总数据!I$8,0),IF(AND($G1175="互联网版",$H1175="中西医诊所"),IFERROR(X1175/同类汇总数据!I$9,0),IF(AND($G1175="互联网版",$H1175="中医诊所"),IFERROR(X1175/同类汇总数据!I$10,0),IF(AND($G1175="互联网版",$H1175="口腔诊所"),IFERROR(X1175/同类汇总数据!I$11,0))))))))))</f>
        <v>0.135289292276953</v>
      </c>
      <c r="AK1175" s="64">
        <f>IF(AND($G1175="正式版",$H1175="中西医诊所"),IFERROR(Y1175/同类汇总数据!J$3,0),IF(AND($G1175="正式版",$H1175="中医诊所"),IFERROR(Y1175/同类汇总数据!J$4,0),IF(AND($G1175="正式版",$H1175="口腔诊所"),IFERROR(Y1175/同类汇总数据!J$5,0),IF(AND($G1175="检查版",$H1175="中西医诊所"),IFERROR(Y1175/同类汇总数据!J$6,0),IF(AND($G1175="检查版",$H1175="中医诊所"),IFERROR(Y1175/同类汇总数据!J$7,0),IF(AND($G1175="检查版",$H1175="口腔诊所"),IFERROR(Y1175/同类汇总数据!J$8,0),IF(AND($G1175="互联网版",$H1175="中西医诊所"),IFERROR(Y1175/同类汇总数据!J$9,0),IF(AND($G1175="互联网版",$H1175="中医诊所"),IFERROR(Y1175/同类汇总数据!J$10,0),IF(AND($G1175="互联网版",$H1175="口腔诊所"),IFERROR(Y1175/同类汇总数据!J$11,0))))))))))</f>
        <v>0</v>
      </c>
      <c r="AL1175" s="65" t="str">
        <f ca="1" t="shared" si="353"/>
        <v>最近一周未操作</v>
      </c>
      <c r="AM1175" s="65" t="str">
        <f t="shared" si="354"/>
        <v>低于同行20%</v>
      </c>
      <c r="AN1175" s="66" t="str">
        <f t="shared" si="355"/>
        <v>低于同行20%</v>
      </c>
      <c r="AO1175" s="63">
        <f t="shared" si="357"/>
        <v>46091.8235300926</v>
      </c>
      <c r="AP1175" s="5" t="str">
        <f t="shared" si="358"/>
        <v/>
      </c>
      <c r="AQ1175" s="60">
        <v>45875.5934412963</v>
      </c>
    </row>
    <row r="1176" customFormat="1" ht="17" spans="1:43">
      <c r="A1176" s="66">
        <f t="shared" si="359"/>
        <v>1173</v>
      </c>
      <c r="B1176" s="67" t="str">
        <f t="shared" si="350"/>
        <v>无交易</v>
      </c>
      <c r="C1176" s="1" t="str">
        <f t="shared" si="351"/>
        <v/>
      </c>
      <c r="D1176" s="68" t="str">
        <f t="shared" si="352"/>
        <v>-</v>
      </c>
      <c r="E1176" s="84" t="s">
        <v>3096</v>
      </c>
      <c r="F1176" s="58">
        <v>45905.4457561227</v>
      </c>
      <c r="G1176" s="59" t="s">
        <v>38</v>
      </c>
      <c r="H1176" s="59" t="s">
        <v>63</v>
      </c>
      <c r="I1176" s="59" t="s">
        <v>40</v>
      </c>
      <c r="J1176" s="59" t="s">
        <v>75</v>
      </c>
      <c r="K1176" s="59" t="s">
        <v>3097</v>
      </c>
      <c r="L1176" s="59" t="s">
        <v>140</v>
      </c>
      <c r="M1176" s="60">
        <v>46103.3663310185</v>
      </c>
      <c r="N1176" s="60"/>
      <c r="O1176" s="60"/>
      <c r="P1176" s="60">
        <v>46020.4539529745</v>
      </c>
      <c r="Q1176" s="60">
        <v>46103.3670457176</v>
      </c>
      <c r="R1176" s="59"/>
      <c r="S1176" s="59"/>
      <c r="T1176" s="59"/>
      <c r="U1176" s="59"/>
      <c r="V1176" s="59"/>
      <c r="W1176" s="59"/>
      <c r="X1176" s="59"/>
      <c r="Y1176" s="59"/>
      <c r="Z1176" s="59"/>
      <c r="AA1176" s="59"/>
      <c r="AB1176" s="59"/>
      <c r="AC1176" s="59"/>
      <c r="AD1176" s="64">
        <f>IF(AND($G1176="正式版",$H1176="中西医诊所"),IFERROR(R1176/同类汇总数据!C$3,0),IF(AND($G1176="正式版",$H1176="中医诊所"),IFERROR(R1176/同类汇总数据!C$4,0),IF(AND($G1176="正式版",$H1176="口腔诊所"),IFERROR(R1176/同类汇总数据!C$5,0),IF(AND($G1176="检查版",$H1176="中西医诊所"),IFERROR(R1176/同类汇总数据!C$6,0),IF(AND($G1176="检查版",$H1176="中医诊所"),IFERROR(R1176/同类汇总数据!C$7,0),IF(AND($G1176="检查版",$H1176="口腔诊所"),IFERROR(R1176/同类汇总数据!C$8,0),IF(AND($G1176="互联网版",$H1176="中西医诊所"),IFERROR(R1176/同类汇总数据!C$9,0),IF(AND($G1176="互联网版",$H1176="中医诊所"),IFERROR(R1176/同类汇总数据!C$10,0),IF(AND($G1176="互联网版",$H1176="口腔诊所"),IFERROR(R1176/同类汇总数据!C$11,0))))))))))</f>
        <v>0</v>
      </c>
      <c r="AE1176" s="64">
        <f>IF(AND($G1176="正式版",$H1176="中西医诊所"),IFERROR(S1176/同类汇总数据!D$3,0),IF(AND($G1176="正式版",$H1176="中医诊所"),IFERROR(S1176/同类汇总数据!D$4,0),IF(AND($G1176="正式版",$H1176="口腔诊所"),IFERROR(S1176/同类汇总数据!D$5,0),IF(AND($G1176="检查版",$H1176="中西医诊所"),IFERROR(S1176/同类汇总数据!D$6,0),IF(AND($G1176="检查版",$H1176="中医诊所"),IFERROR(S1176/同类汇总数据!D$7,0),IF(AND($G1176="检查版",$H1176="口腔诊所"),IFERROR(S1176/同类汇总数据!D$8,0),IF(AND($G1176="互联网版",$H1176="中西医诊所"),IFERROR(S1176/同类汇总数据!D$9,0),IF(AND($G1176="互联网版",$H1176="中医诊所"),IFERROR(S1176/同类汇总数据!D$10,0),IF(AND($G1176="互联网版",$H1176="口腔诊所"),IFERROR(S1176/同类汇总数据!D$11,0))))))))))</f>
        <v>0</v>
      </c>
      <c r="AF1176" s="64">
        <f>IF(AND($G1176="正式版",$H1176="中西医诊所"),IFERROR(T1176/同类汇总数据!E$3,0),IF(AND($G1176="正式版",$H1176="中医诊所"),IFERROR(T1176/同类汇总数据!E$4,0),IF(AND($G1176="正式版",$H1176="口腔诊所"),IFERROR(T1176/同类汇总数据!E$5,0),IF(AND($G1176="检查版",$H1176="中西医诊所"),IFERROR(T1176/同类汇总数据!E$6,0),IF(AND($G1176="检查版",$H1176="中医诊所"),IFERROR(T1176/同类汇总数据!E$7,0),IF(AND($G1176="检查版",$H1176="口腔诊所"),IFERROR(T1176/同类汇总数据!E$8,0),IF(AND($G1176="互联网版",$H1176="中西医诊所"),IFERROR(T1176/同类汇总数据!E$9,0),IF(AND($G1176="互联网版",$H1176="中医诊所"),IFERROR(T1176/同类汇总数据!E$10,0),IF(AND($G1176="互联网版",$H1176="口腔诊所"),IFERROR(T1176/同类汇总数据!E$11,0))))))))))</f>
        <v>0</v>
      </c>
      <c r="AG1176" s="64">
        <f>IF(AND($G1176="正式版",$H1176="中西医诊所"),IFERROR(U1176/同类汇总数据!F$3,0),IF(AND($G1176="正式版",$H1176="中医诊所"),IFERROR(U1176/同类汇总数据!F$4,0),IF(AND($G1176="正式版",$H1176="口腔诊所"),IFERROR(U1176/同类汇总数据!F$5,0),IF(AND($G1176="检查版",$H1176="中西医诊所"),IFERROR(U1176/同类汇总数据!F$6,0),IF(AND($G1176="检查版",$H1176="中医诊所"),IFERROR(U1176/同类汇总数据!F$7,0),IF(AND($G1176="检查版",$H1176="口腔诊所"),IFERROR(U1176/同类汇总数据!F$8,0),IF(AND($G1176="互联网版",$H1176="中西医诊所"),IFERROR(U1176/同类汇总数据!F$9,0),IF(AND($G1176="互联网版",$H1176="中医诊所"),IFERROR(U1176/同类汇总数据!F$10,0),IF(AND($G1176="互联网版",$H1176="口腔诊所"),IFERROR(U1176/同类汇总数据!F$11,0))))))))))</f>
        <v>0</v>
      </c>
      <c r="AH1176" s="64">
        <f>IF(AND($G1176="正式版",$H1176="中西医诊所"),IFERROR(V1176/同类汇总数据!G$3,0),IF(AND($G1176="正式版",$H1176="中医诊所"),IFERROR(V1176/同类汇总数据!G$4,0),IF(AND($G1176="正式版",$H1176="口腔诊所"),IFERROR(V1176/同类汇总数据!G$5,0),IF(AND($G1176="检查版",$H1176="中西医诊所"),IFERROR(V1176/同类汇总数据!G$6,0),IF(AND($G1176="检查版",$H1176="中医诊所"),IFERROR(V1176/同类汇总数据!G$7,0),IF(AND($G1176="检查版",$H1176="口腔诊所"),IFERROR(V1176/同类汇总数据!G$8,0),IF(AND($G1176="互联网版",$H1176="中西医诊所"),IFERROR(V1176/同类汇总数据!G$9,0),IF(AND($G1176="互联网版",$H1176="中医诊所"),IFERROR(V1176/同类汇总数据!G$10,0),IF(AND($G1176="互联网版",$H1176="口腔诊所"),IFERROR(V1176/同类汇总数据!G$11,0))))))))))</f>
        <v>0</v>
      </c>
      <c r="AI1176" s="64">
        <f>IF(AND($G1176="正式版",$H1176="中西医诊所"),IFERROR(W1176/同类汇总数据!H$3,0),IF(AND($G1176="正式版",$H1176="中医诊所"),IFERROR(W1176/同类汇总数据!H$4,0),IF(AND($G1176="正式版",$H1176="口腔诊所"),IFERROR(W1176/同类汇总数据!H$5,0),IF(AND($G1176="检查版",$H1176="中西医诊所"),IFERROR(W1176/同类汇总数据!H$6,0),IF(AND($G1176="检查版",$H1176="中医诊所"),IFERROR(W1176/同类汇总数据!H$7,0),IF(AND($G1176="检查版",$H1176="口腔诊所"),IFERROR(W1176/同类汇总数据!H$8,0),IF(AND($G1176="互联网版",$H1176="中西医诊所"),IFERROR(W1176/同类汇总数据!H$9,0),IF(AND($G1176="互联网版",$H1176="中医诊所"),IFERROR(W1176/同类汇总数据!H$10,0),IF(AND($G1176="互联网版",$H1176="口腔诊所"),IFERROR(W1176/同类汇总数据!H$11,0))))))))))</f>
        <v>0</v>
      </c>
      <c r="AJ1176" s="64">
        <f>IF(AND($G1176="正式版",$H1176="中西医诊所"),IFERROR(X1176/同类汇总数据!I$3,0),IF(AND($G1176="正式版",$H1176="中医诊所"),IFERROR(X1176/同类汇总数据!I$4,0),IF(AND($G1176="正式版",$H1176="口腔诊所"),IFERROR(X1176/同类汇总数据!I$5,0),IF(AND($G1176="检查版",$H1176="中西医诊所"),IFERROR(X1176/同类汇总数据!I$6,0),IF(AND($G1176="检查版",$H1176="中医诊所"),IFERROR(X1176/同类汇总数据!I$7,0),IF(AND($G1176="检查版",$H1176="口腔诊所"),IFERROR(X1176/同类汇总数据!I$8,0),IF(AND($G1176="互联网版",$H1176="中西医诊所"),IFERROR(X1176/同类汇总数据!I$9,0),IF(AND($G1176="互联网版",$H1176="中医诊所"),IFERROR(X1176/同类汇总数据!I$10,0),IF(AND($G1176="互联网版",$H1176="口腔诊所"),IFERROR(X1176/同类汇总数据!I$11,0))))))))))</f>
        <v>0</v>
      </c>
      <c r="AK1176" s="64">
        <f>IF(AND($G1176="正式版",$H1176="中西医诊所"),IFERROR(Y1176/同类汇总数据!J$3,0),IF(AND($G1176="正式版",$H1176="中医诊所"),IFERROR(Y1176/同类汇总数据!J$4,0),IF(AND($G1176="正式版",$H1176="口腔诊所"),IFERROR(Y1176/同类汇总数据!J$5,0),IF(AND($G1176="检查版",$H1176="中西医诊所"),IFERROR(Y1176/同类汇总数据!J$6,0),IF(AND($G1176="检查版",$H1176="中医诊所"),IFERROR(Y1176/同类汇总数据!J$7,0),IF(AND($G1176="检查版",$H1176="口腔诊所"),IFERROR(Y1176/同类汇总数据!J$8,0),IF(AND($G1176="互联网版",$H1176="中西医诊所"),IFERROR(Y1176/同类汇总数据!J$9,0),IF(AND($G1176="互联网版",$H1176="中医诊所"),IFERROR(Y1176/同类汇总数据!J$10,0),IF(AND($G1176="互联网版",$H1176="口腔诊所"),IFERROR(Y1176/同类汇总数据!J$11,0))))))))))</f>
        <v>0</v>
      </c>
      <c r="AL1176" s="65" t="str">
        <f ca="1" t="shared" si="353"/>
        <v>-</v>
      </c>
      <c r="AM1176" s="65" t="str">
        <f t="shared" si="354"/>
        <v>低于同行20%</v>
      </c>
      <c r="AN1176" s="66" t="str">
        <f t="shared" si="355"/>
        <v>低于同行20%</v>
      </c>
      <c r="AO1176" s="63">
        <f t="shared" si="357"/>
        <v>46103.3670457176</v>
      </c>
      <c r="AP1176" s="5" t="str">
        <f t="shared" si="358"/>
        <v/>
      </c>
      <c r="AQ1176" s="60">
        <v>45882.6027649074</v>
      </c>
    </row>
    <row r="1177" customFormat="1" ht="17" spans="1:43">
      <c r="A1177" s="66">
        <f t="shared" si="359"/>
        <v>1174</v>
      </c>
      <c r="B1177" s="67" t="str">
        <f t="shared" si="350"/>
        <v>交易波动较大</v>
      </c>
      <c r="C1177" s="1" t="str">
        <f t="shared" si="351"/>
        <v/>
      </c>
      <c r="D1177" s="68" t="str">
        <f t="shared" si="352"/>
        <v>-</v>
      </c>
      <c r="E1177" s="84" t="s">
        <v>3098</v>
      </c>
      <c r="F1177" s="58">
        <v>45908.805143125</v>
      </c>
      <c r="G1177" s="59" t="s">
        <v>38</v>
      </c>
      <c r="H1177" s="59" t="s">
        <v>66</v>
      </c>
      <c r="I1177" s="59" t="s">
        <v>40</v>
      </c>
      <c r="J1177" s="59" t="s">
        <v>155</v>
      </c>
      <c r="K1177" s="59" t="s">
        <v>3099</v>
      </c>
      <c r="L1177" s="59" t="s">
        <v>3100</v>
      </c>
      <c r="M1177" s="60">
        <v>46104.376087963</v>
      </c>
      <c r="N1177" s="60">
        <v>46104.3896602778</v>
      </c>
      <c r="O1177" s="60">
        <v>46104.4002021644</v>
      </c>
      <c r="P1177" s="60">
        <v>46102.4536691898</v>
      </c>
      <c r="Q1177" s="60">
        <v>46104.3896744907</v>
      </c>
      <c r="R1177" s="59">
        <v>36064.61</v>
      </c>
      <c r="S1177" s="59">
        <v>117665.34</v>
      </c>
      <c r="T1177" s="59">
        <v>354054.76</v>
      </c>
      <c r="U1177" s="59">
        <v>305293.55</v>
      </c>
      <c r="V1177" s="59">
        <v>175</v>
      </c>
      <c r="W1177" s="59">
        <v>600</v>
      </c>
      <c r="X1177" s="59">
        <v>1641</v>
      </c>
      <c r="Y1177" s="59">
        <v>1420</v>
      </c>
      <c r="Z1177" s="59">
        <v>474.3608864697</v>
      </c>
      <c r="AA1177" s="59">
        <v>0.0832101667</v>
      </c>
      <c r="AB1177" s="59">
        <v>-0.1497805584</v>
      </c>
      <c r="AC1177" s="59">
        <v>-0.0989485175</v>
      </c>
      <c r="AD1177" s="64">
        <f>IF(AND($G1177="正式版",$H1177="中西医诊所"),IFERROR(R1177/同类汇总数据!C$3,0),IF(AND($G1177="正式版",$H1177="中医诊所"),IFERROR(R1177/同类汇总数据!C$4,0),IF(AND($G1177="正式版",$H1177="口腔诊所"),IFERROR(R1177/同类汇总数据!C$5,0),IF(AND($G1177="检查版",$H1177="中西医诊所"),IFERROR(R1177/同类汇总数据!C$6,0),IF(AND($G1177="检查版",$H1177="中医诊所"),IFERROR(R1177/同类汇总数据!C$7,0),IF(AND($G1177="检查版",$H1177="口腔诊所"),IFERROR(R1177/同类汇总数据!C$8,0),IF(AND($G1177="互联网版",$H1177="中西医诊所"),IFERROR(R1177/同类汇总数据!C$9,0),IF(AND($G1177="互联网版",$H1177="中医诊所"),IFERROR(R1177/同类汇总数据!C$10,0),IF(AND($G1177="互联网版",$H1177="口腔诊所"),IFERROR(R1177/同类汇总数据!C$11,0))))))))))</f>
        <v>5.19138632475244</v>
      </c>
      <c r="AE1177" s="64">
        <f>IF(AND($G1177="正式版",$H1177="中西医诊所"),IFERROR(S1177/同类汇总数据!D$3,0),IF(AND($G1177="正式版",$H1177="中医诊所"),IFERROR(S1177/同类汇总数据!D$4,0),IF(AND($G1177="正式版",$H1177="口腔诊所"),IFERROR(S1177/同类汇总数据!D$5,0),IF(AND($G1177="检查版",$H1177="中西医诊所"),IFERROR(S1177/同类汇总数据!D$6,0),IF(AND($G1177="检查版",$H1177="中医诊所"),IFERROR(S1177/同类汇总数据!D$7,0),IF(AND($G1177="检查版",$H1177="口腔诊所"),IFERROR(S1177/同类汇总数据!D$8,0),IF(AND($G1177="互联网版",$H1177="中西医诊所"),IFERROR(S1177/同类汇总数据!D$9,0),IF(AND($G1177="互联网版",$H1177="中医诊所"),IFERROR(S1177/同类汇总数据!D$10,0),IF(AND($G1177="互联网版",$H1177="口腔诊所"),IFERROR(S1177/同类汇总数据!D$11,0))))))))))</f>
        <v>4.3653706116155</v>
      </c>
      <c r="AF1177" s="64">
        <f>IF(AND($G1177="正式版",$H1177="中西医诊所"),IFERROR(T1177/同类汇总数据!E$3,0),IF(AND($G1177="正式版",$H1177="中医诊所"),IFERROR(T1177/同类汇总数据!E$4,0),IF(AND($G1177="正式版",$H1177="口腔诊所"),IFERROR(T1177/同类汇总数据!E$5,0),IF(AND($G1177="检查版",$H1177="中西医诊所"),IFERROR(T1177/同类汇总数据!E$6,0),IF(AND($G1177="检查版",$H1177="中医诊所"),IFERROR(T1177/同类汇总数据!E$7,0),IF(AND($G1177="检查版",$H1177="口腔诊所"),IFERROR(T1177/同类汇总数据!E$8,0),IF(AND($G1177="互联网版",$H1177="中西医诊所"),IFERROR(T1177/同类汇总数据!E$9,0),IF(AND($G1177="互联网版",$H1177="中医诊所"),IFERROR(T1177/同类汇总数据!E$10,0),IF(AND($G1177="互联网版",$H1177="口腔诊所"),IFERROR(T1177/同类汇总数据!E$11,0))))))))))</f>
        <v>4.54938871520883</v>
      </c>
      <c r="AG1177" s="64">
        <f>IF(AND($G1177="正式版",$H1177="中西医诊所"),IFERROR(U1177/同类汇总数据!F$3,0),IF(AND($G1177="正式版",$H1177="中医诊所"),IFERROR(U1177/同类汇总数据!F$4,0),IF(AND($G1177="正式版",$H1177="口腔诊所"),IFERROR(U1177/同类汇总数据!F$5,0),IF(AND($G1177="检查版",$H1177="中西医诊所"),IFERROR(U1177/同类汇总数据!F$6,0),IF(AND($G1177="检查版",$H1177="中医诊所"),IFERROR(U1177/同类汇总数据!F$7,0),IF(AND($G1177="检查版",$H1177="口腔诊所"),IFERROR(U1177/同类汇总数据!F$8,0),IF(AND($G1177="互联网版",$H1177="中西医诊所"),IFERROR(U1177/同类汇总数据!F$9,0),IF(AND($G1177="互联网版",$H1177="中医诊所"),IFERROR(U1177/同类汇总数据!F$10,0),IF(AND($G1177="互联网版",$H1177="口腔诊所"),IFERROR(U1177/同类汇总数据!F$11,0))))))))))</f>
        <v>4.57115093075686</v>
      </c>
      <c r="AH1177" s="64">
        <f>IF(AND($G1177="正式版",$H1177="中西医诊所"),IFERROR(V1177/同类汇总数据!G$3,0),IF(AND($G1177="正式版",$H1177="中医诊所"),IFERROR(V1177/同类汇总数据!G$4,0),IF(AND($G1177="正式版",$H1177="口腔诊所"),IFERROR(V1177/同类汇总数据!G$5,0),IF(AND($G1177="检查版",$H1177="中西医诊所"),IFERROR(V1177/同类汇总数据!G$6,0),IF(AND($G1177="检查版",$H1177="中医诊所"),IFERROR(V1177/同类汇总数据!G$7,0),IF(AND($G1177="检查版",$H1177="口腔诊所"),IFERROR(V1177/同类汇总数据!G$8,0),IF(AND($G1177="互联网版",$H1177="中西医诊所"),IFERROR(V1177/同类汇总数据!G$9,0),IF(AND($G1177="互联网版",$H1177="中医诊所"),IFERROR(V1177/同类汇总数据!G$10,0),IF(AND($G1177="互联网版",$H1177="口腔诊所"),IFERROR(V1177/同类汇总数据!G$11,0))))))))))</f>
        <v>3.95313167090969</v>
      </c>
      <c r="AI1177" s="64">
        <f>IF(AND($G1177="正式版",$H1177="中西医诊所"),IFERROR(W1177/同类汇总数据!H$3,0),IF(AND($G1177="正式版",$H1177="中医诊所"),IFERROR(W1177/同类汇总数据!H$4,0),IF(AND($G1177="正式版",$H1177="口腔诊所"),IFERROR(W1177/同类汇总数据!H$5,0),IF(AND($G1177="检查版",$H1177="中西医诊所"),IFERROR(W1177/同类汇总数据!H$6,0),IF(AND($G1177="检查版",$H1177="中医诊所"),IFERROR(W1177/同类汇总数据!H$7,0),IF(AND($G1177="检查版",$H1177="口腔诊所"),IFERROR(W1177/同类汇总数据!H$8,0),IF(AND($G1177="互联网版",$H1177="中西医诊所"),IFERROR(W1177/同类汇总数据!H$9,0),IF(AND($G1177="互联网版",$H1177="中医诊所"),IFERROR(W1177/同类汇总数据!H$10,0),IF(AND($G1177="互联网版",$H1177="口腔诊所"),IFERROR(W1177/同类汇总数据!H$11,0))))))))))</f>
        <v>3.40981355707772</v>
      </c>
      <c r="AJ1177" s="64">
        <f>IF(AND($G1177="正式版",$H1177="中西医诊所"),IFERROR(X1177/同类汇总数据!I$3,0),IF(AND($G1177="正式版",$H1177="中医诊所"),IFERROR(X1177/同类汇总数据!I$4,0),IF(AND($G1177="正式版",$H1177="口腔诊所"),IFERROR(X1177/同类汇总数据!I$5,0),IF(AND($G1177="检查版",$H1177="中西医诊所"),IFERROR(X1177/同类汇总数据!I$6,0),IF(AND($G1177="检查版",$H1177="中医诊所"),IFERROR(X1177/同类汇总数据!I$7,0),IF(AND($G1177="检查版",$H1177="口腔诊所"),IFERROR(X1177/同类汇总数据!I$8,0),IF(AND($G1177="互联网版",$H1177="中西医诊所"),IFERROR(X1177/同类汇总数据!I$9,0),IF(AND($G1177="互联网版",$H1177="中医诊所"),IFERROR(X1177/同类汇总数据!I$10,0),IF(AND($G1177="互联网版",$H1177="口腔诊所"),IFERROR(X1177/同类汇总数据!I$11,0))))))))))</f>
        <v>3.17844006577686</v>
      </c>
      <c r="AK1177" s="64">
        <f>IF(AND($G1177="正式版",$H1177="中西医诊所"),IFERROR(Y1177/同类汇总数据!J$3,0),IF(AND($G1177="正式版",$H1177="中医诊所"),IFERROR(Y1177/同类汇总数据!J$4,0),IF(AND($G1177="正式版",$H1177="口腔诊所"),IFERROR(Y1177/同类汇总数据!J$5,0),IF(AND($G1177="检查版",$H1177="中西医诊所"),IFERROR(Y1177/同类汇总数据!J$6,0),IF(AND($G1177="检查版",$H1177="中医诊所"),IFERROR(Y1177/同类汇总数据!J$7,0),IF(AND($G1177="检查版",$H1177="口腔诊所"),IFERROR(Y1177/同类汇总数据!J$8,0),IF(AND($G1177="互联网版",$H1177="中西医诊所"),IFERROR(Y1177/同类汇总数据!J$9,0),IF(AND($G1177="互联网版",$H1177="中医诊所"),IFERROR(Y1177/同类汇总数据!J$10,0),IF(AND($G1177="互联网版",$H1177="口腔诊所"),IFERROR(Y1177/同类汇总数据!J$11,0))))))))))</f>
        <v>3.11566671318225</v>
      </c>
      <c r="AL1177" s="65" t="str">
        <f ca="1" t="shared" si="353"/>
        <v>-</v>
      </c>
      <c r="AM1177" s="65" t="str">
        <f t="shared" si="354"/>
        <v>高于同行100%</v>
      </c>
      <c r="AN1177" s="66" t="str">
        <f t="shared" si="355"/>
        <v>高于同行100%</v>
      </c>
      <c r="AO1177" s="63">
        <f t="shared" si="357"/>
        <v>46104.4002021644</v>
      </c>
      <c r="AP1177" s="5" t="str">
        <f t="shared" si="358"/>
        <v/>
      </c>
      <c r="AQ1177" s="60">
        <v>45883.4485219907</v>
      </c>
    </row>
    <row r="1178" customFormat="1" ht="17" spans="1:43">
      <c r="A1178" s="66">
        <f t="shared" si="359"/>
        <v>1175</v>
      </c>
      <c r="B1178" s="67" t="str">
        <f t="shared" si="350"/>
        <v>无交易</v>
      </c>
      <c r="C1178" s="1" t="str">
        <f t="shared" si="351"/>
        <v/>
      </c>
      <c r="D1178" s="68" t="str">
        <f t="shared" si="352"/>
        <v>流失</v>
      </c>
      <c r="E1178" s="84" t="s">
        <v>3101</v>
      </c>
      <c r="F1178" s="58">
        <v>45909.4251897222</v>
      </c>
      <c r="G1178" s="59" t="s">
        <v>1389</v>
      </c>
      <c r="H1178" s="59" t="s">
        <v>39</v>
      </c>
      <c r="I1178" s="59" t="s">
        <v>1547</v>
      </c>
      <c r="J1178" s="59" t="s">
        <v>1548</v>
      </c>
      <c r="K1178" s="59" t="s">
        <v>3102</v>
      </c>
      <c r="L1178" s="59" t="s">
        <v>3103</v>
      </c>
      <c r="M1178" s="60">
        <v>46004.4295138889</v>
      </c>
      <c r="N1178" s="60"/>
      <c r="O1178" s="60"/>
      <c r="P1178" s="60"/>
      <c r="Q1178" s="60">
        <v>45994.4402141204</v>
      </c>
      <c r="R1178" s="59"/>
      <c r="S1178" s="59"/>
      <c r="T1178" s="59"/>
      <c r="U1178" s="59"/>
      <c r="V1178" s="59"/>
      <c r="W1178" s="59"/>
      <c r="X1178" s="59"/>
      <c r="Y1178" s="59"/>
      <c r="Z1178" s="59"/>
      <c r="AA1178" s="59"/>
      <c r="AB1178" s="59"/>
      <c r="AC1178" s="59"/>
      <c r="AD1178" s="64">
        <f>IF(AND($G1178="正式版",$H1178="中西医诊所"),IFERROR(R1178/同类汇总数据!C$3,0),IF(AND($G1178="正式版",$H1178="中医诊所"),IFERROR(R1178/同类汇总数据!C$4,0),IF(AND($G1178="正式版",$H1178="口腔诊所"),IFERROR(R1178/同类汇总数据!C$5,0),IF(AND($G1178="检查版",$H1178="中西医诊所"),IFERROR(R1178/同类汇总数据!C$6,0),IF(AND($G1178="检查版",$H1178="中医诊所"),IFERROR(R1178/同类汇总数据!C$7,0),IF(AND($G1178="检查版",$H1178="口腔诊所"),IFERROR(R1178/同类汇总数据!C$8,0),IF(AND($G1178="互联网版",$H1178="中西医诊所"),IFERROR(R1178/同类汇总数据!C$9,0),IF(AND($G1178="互联网版",$H1178="中医诊所"),IFERROR(R1178/同类汇总数据!C$10,0),IF(AND($G1178="互联网版",$H1178="口腔诊所"),IFERROR(R1178/同类汇总数据!C$11,0))))))))))</f>
        <v>0</v>
      </c>
      <c r="AE1178" s="64">
        <f>IF(AND($G1178="正式版",$H1178="中西医诊所"),IFERROR(S1178/同类汇总数据!D$3,0),IF(AND($G1178="正式版",$H1178="中医诊所"),IFERROR(S1178/同类汇总数据!D$4,0),IF(AND($G1178="正式版",$H1178="口腔诊所"),IFERROR(S1178/同类汇总数据!D$5,0),IF(AND($G1178="检查版",$H1178="中西医诊所"),IFERROR(S1178/同类汇总数据!D$6,0),IF(AND($G1178="检查版",$H1178="中医诊所"),IFERROR(S1178/同类汇总数据!D$7,0),IF(AND($G1178="检查版",$H1178="口腔诊所"),IFERROR(S1178/同类汇总数据!D$8,0),IF(AND($G1178="互联网版",$H1178="中西医诊所"),IFERROR(S1178/同类汇总数据!D$9,0),IF(AND($G1178="互联网版",$H1178="中医诊所"),IFERROR(S1178/同类汇总数据!D$10,0),IF(AND($G1178="互联网版",$H1178="口腔诊所"),IFERROR(S1178/同类汇总数据!D$11,0))))))))))</f>
        <v>0</v>
      </c>
      <c r="AF1178" s="64">
        <f>IF(AND($G1178="正式版",$H1178="中西医诊所"),IFERROR(T1178/同类汇总数据!E$3,0),IF(AND($G1178="正式版",$H1178="中医诊所"),IFERROR(T1178/同类汇总数据!E$4,0),IF(AND($G1178="正式版",$H1178="口腔诊所"),IFERROR(T1178/同类汇总数据!E$5,0),IF(AND($G1178="检查版",$H1178="中西医诊所"),IFERROR(T1178/同类汇总数据!E$6,0),IF(AND($G1178="检查版",$H1178="中医诊所"),IFERROR(T1178/同类汇总数据!E$7,0),IF(AND($G1178="检查版",$H1178="口腔诊所"),IFERROR(T1178/同类汇总数据!E$8,0),IF(AND($G1178="互联网版",$H1178="中西医诊所"),IFERROR(T1178/同类汇总数据!E$9,0),IF(AND($G1178="互联网版",$H1178="中医诊所"),IFERROR(T1178/同类汇总数据!E$10,0),IF(AND($G1178="互联网版",$H1178="口腔诊所"),IFERROR(T1178/同类汇总数据!E$11,0))))))))))</f>
        <v>0</v>
      </c>
      <c r="AG1178" s="64">
        <f>IF(AND($G1178="正式版",$H1178="中西医诊所"),IFERROR(U1178/同类汇总数据!F$3,0),IF(AND($G1178="正式版",$H1178="中医诊所"),IFERROR(U1178/同类汇总数据!F$4,0),IF(AND($G1178="正式版",$H1178="口腔诊所"),IFERROR(U1178/同类汇总数据!F$5,0),IF(AND($G1178="检查版",$H1178="中西医诊所"),IFERROR(U1178/同类汇总数据!F$6,0),IF(AND($G1178="检查版",$H1178="中医诊所"),IFERROR(U1178/同类汇总数据!F$7,0),IF(AND($G1178="检查版",$H1178="口腔诊所"),IFERROR(U1178/同类汇总数据!F$8,0),IF(AND($G1178="互联网版",$H1178="中西医诊所"),IFERROR(U1178/同类汇总数据!F$9,0),IF(AND($G1178="互联网版",$H1178="中医诊所"),IFERROR(U1178/同类汇总数据!F$10,0),IF(AND($G1178="互联网版",$H1178="口腔诊所"),IFERROR(U1178/同类汇总数据!F$11,0))))))))))</f>
        <v>0</v>
      </c>
      <c r="AH1178" s="64">
        <f>IF(AND($G1178="正式版",$H1178="中西医诊所"),IFERROR(V1178/同类汇总数据!G$3,0),IF(AND($G1178="正式版",$H1178="中医诊所"),IFERROR(V1178/同类汇总数据!G$4,0),IF(AND($G1178="正式版",$H1178="口腔诊所"),IFERROR(V1178/同类汇总数据!G$5,0),IF(AND($G1178="检查版",$H1178="中西医诊所"),IFERROR(V1178/同类汇总数据!G$6,0),IF(AND($G1178="检查版",$H1178="中医诊所"),IFERROR(V1178/同类汇总数据!G$7,0),IF(AND($G1178="检查版",$H1178="口腔诊所"),IFERROR(V1178/同类汇总数据!G$8,0),IF(AND($G1178="互联网版",$H1178="中西医诊所"),IFERROR(V1178/同类汇总数据!G$9,0),IF(AND($G1178="互联网版",$H1178="中医诊所"),IFERROR(V1178/同类汇总数据!G$10,0),IF(AND($G1178="互联网版",$H1178="口腔诊所"),IFERROR(V1178/同类汇总数据!G$11,0))))))))))</f>
        <v>0</v>
      </c>
      <c r="AI1178" s="64">
        <f>IF(AND($G1178="正式版",$H1178="中西医诊所"),IFERROR(W1178/同类汇总数据!H$3,0),IF(AND($G1178="正式版",$H1178="中医诊所"),IFERROR(W1178/同类汇总数据!H$4,0),IF(AND($G1178="正式版",$H1178="口腔诊所"),IFERROR(W1178/同类汇总数据!H$5,0),IF(AND($G1178="检查版",$H1178="中西医诊所"),IFERROR(W1178/同类汇总数据!H$6,0),IF(AND($G1178="检查版",$H1178="中医诊所"),IFERROR(W1178/同类汇总数据!H$7,0),IF(AND($G1178="检查版",$H1178="口腔诊所"),IFERROR(W1178/同类汇总数据!H$8,0),IF(AND($G1178="互联网版",$H1178="中西医诊所"),IFERROR(W1178/同类汇总数据!H$9,0),IF(AND($G1178="互联网版",$H1178="中医诊所"),IFERROR(W1178/同类汇总数据!H$10,0),IF(AND($G1178="互联网版",$H1178="口腔诊所"),IFERROR(W1178/同类汇总数据!H$11,0))))))))))</f>
        <v>0</v>
      </c>
      <c r="AJ1178" s="64">
        <f>IF(AND($G1178="正式版",$H1178="中西医诊所"),IFERROR(X1178/同类汇总数据!I$3,0),IF(AND($G1178="正式版",$H1178="中医诊所"),IFERROR(X1178/同类汇总数据!I$4,0),IF(AND($G1178="正式版",$H1178="口腔诊所"),IFERROR(X1178/同类汇总数据!I$5,0),IF(AND($G1178="检查版",$H1178="中西医诊所"),IFERROR(X1178/同类汇总数据!I$6,0),IF(AND($G1178="检查版",$H1178="中医诊所"),IFERROR(X1178/同类汇总数据!I$7,0),IF(AND($G1178="检查版",$H1178="口腔诊所"),IFERROR(X1178/同类汇总数据!I$8,0),IF(AND($G1178="互联网版",$H1178="中西医诊所"),IFERROR(X1178/同类汇总数据!I$9,0),IF(AND($G1178="互联网版",$H1178="中医诊所"),IFERROR(X1178/同类汇总数据!I$10,0),IF(AND($G1178="互联网版",$H1178="口腔诊所"),IFERROR(X1178/同类汇总数据!I$11,0))))))))))</f>
        <v>0</v>
      </c>
      <c r="AK1178" s="64">
        <f>IF(AND($G1178="正式版",$H1178="中西医诊所"),IFERROR(Y1178/同类汇总数据!J$3,0),IF(AND($G1178="正式版",$H1178="中医诊所"),IFERROR(Y1178/同类汇总数据!J$4,0),IF(AND($G1178="正式版",$H1178="口腔诊所"),IFERROR(Y1178/同类汇总数据!J$5,0),IF(AND($G1178="检查版",$H1178="中西医诊所"),IFERROR(Y1178/同类汇总数据!J$6,0),IF(AND($G1178="检查版",$H1178="中医诊所"),IFERROR(Y1178/同类汇总数据!J$7,0),IF(AND($G1178="检查版",$H1178="口腔诊所"),IFERROR(Y1178/同类汇总数据!J$8,0),IF(AND($G1178="互联网版",$H1178="中西医诊所"),IFERROR(Y1178/同类汇总数据!J$9,0),IF(AND($G1178="互联网版",$H1178="中医诊所"),IFERROR(Y1178/同类汇总数据!J$10,0),IF(AND($G1178="互联网版",$H1178="口腔诊所"),IFERROR(Y1178/同类汇总数据!J$11,0))))))))))</f>
        <v>0</v>
      </c>
      <c r="AL1178" s="65" t="str">
        <f ca="1" t="shared" si="353"/>
        <v>今年内未操作</v>
      </c>
      <c r="AM1178" s="65" t="str">
        <f t="shared" si="354"/>
        <v>低于同行20%</v>
      </c>
      <c r="AN1178" s="66" t="str">
        <f t="shared" si="355"/>
        <v>低于同行20%</v>
      </c>
      <c r="AO1178" s="63">
        <f t="shared" si="357"/>
        <v>46004.4295138889</v>
      </c>
      <c r="AP1178" s="5" t="str">
        <f t="shared" si="358"/>
        <v/>
      </c>
      <c r="AQ1178" s="60">
        <v>45883.6209566551</v>
      </c>
    </row>
    <row r="1179" customFormat="1" ht="17" spans="1:43">
      <c r="A1179" s="66">
        <f t="shared" si="359"/>
        <v>1176</v>
      </c>
      <c r="B1179" s="67" t="str">
        <f t="shared" si="350"/>
        <v>无交易</v>
      </c>
      <c r="C1179" s="1" t="str">
        <f t="shared" si="351"/>
        <v/>
      </c>
      <c r="D1179" s="68" t="str">
        <f t="shared" si="352"/>
        <v>流失</v>
      </c>
      <c r="E1179" s="84" t="s">
        <v>3104</v>
      </c>
      <c r="F1179" s="58">
        <v>45910.4008820602</v>
      </c>
      <c r="G1179" s="59" t="s">
        <v>38</v>
      </c>
      <c r="H1179" s="59" t="s">
        <v>63</v>
      </c>
      <c r="I1179" s="59" t="s">
        <v>40</v>
      </c>
      <c r="J1179" s="59" t="s">
        <v>121</v>
      </c>
      <c r="K1179" s="59" t="s">
        <v>3105</v>
      </c>
      <c r="L1179" s="59"/>
      <c r="M1179" s="60">
        <v>46015.4144097222</v>
      </c>
      <c r="N1179" s="60">
        <v>45943.4821598843</v>
      </c>
      <c r="O1179" s="60">
        <v>45943.4819940046</v>
      </c>
      <c r="P1179" s="60">
        <v>45914.4168511343</v>
      </c>
      <c r="Q1179" s="60">
        <v>45943.4821675463</v>
      </c>
      <c r="R1179" s="59"/>
      <c r="S1179" s="59"/>
      <c r="T1179" s="59"/>
      <c r="U1179" s="59"/>
      <c r="V1179" s="59"/>
      <c r="W1179" s="59"/>
      <c r="X1179" s="59"/>
      <c r="Y1179" s="59"/>
      <c r="Z1179" s="59"/>
      <c r="AA1179" s="59"/>
      <c r="AB1179" s="59"/>
      <c r="AC1179" s="59"/>
      <c r="AD1179" s="64">
        <f>IF(AND($G1179="正式版",$H1179="中西医诊所"),IFERROR(R1179/同类汇总数据!C$3,0),IF(AND($G1179="正式版",$H1179="中医诊所"),IFERROR(R1179/同类汇总数据!C$4,0),IF(AND($G1179="正式版",$H1179="口腔诊所"),IFERROR(R1179/同类汇总数据!C$5,0),IF(AND($G1179="检查版",$H1179="中西医诊所"),IFERROR(R1179/同类汇总数据!C$6,0),IF(AND($G1179="检查版",$H1179="中医诊所"),IFERROR(R1179/同类汇总数据!C$7,0),IF(AND($G1179="检查版",$H1179="口腔诊所"),IFERROR(R1179/同类汇总数据!C$8,0),IF(AND($G1179="互联网版",$H1179="中西医诊所"),IFERROR(R1179/同类汇总数据!C$9,0),IF(AND($G1179="互联网版",$H1179="中医诊所"),IFERROR(R1179/同类汇总数据!C$10,0),IF(AND($G1179="互联网版",$H1179="口腔诊所"),IFERROR(R1179/同类汇总数据!C$11,0))))))))))</f>
        <v>0</v>
      </c>
      <c r="AE1179" s="64">
        <f>IF(AND($G1179="正式版",$H1179="中西医诊所"),IFERROR(S1179/同类汇总数据!D$3,0),IF(AND($G1179="正式版",$H1179="中医诊所"),IFERROR(S1179/同类汇总数据!D$4,0),IF(AND($G1179="正式版",$H1179="口腔诊所"),IFERROR(S1179/同类汇总数据!D$5,0),IF(AND($G1179="检查版",$H1179="中西医诊所"),IFERROR(S1179/同类汇总数据!D$6,0),IF(AND($G1179="检查版",$H1179="中医诊所"),IFERROR(S1179/同类汇总数据!D$7,0),IF(AND($G1179="检查版",$H1179="口腔诊所"),IFERROR(S1179/同类汇总数据!D$8,0),IF(AND($G1179="互联网版",$H1179="中西医诊所"),IFERROR(S1179/同类汇总数据!D$9,0),IF(AND($G1179="互联网版",$H1179="中医诊所"),IFERROR(S1179/同类汇总数据!D$10,0),IF(AND($G1179="互联网版",$H1179="口腔诊所"),IFERROR(S1179/同类汇总数据!D$11,0))))))))))</f>
        <v>0</v>
      </c>
      <c r="AF1179" s="64">
        <f>IF(AND($G1179="正式版",$H1179="中西医诊所"),IFERROR(T1179/同类汇总数据!E$3,0),IF(AND($G1179="正式版",$H1179="中医诊所"),IFERROR(T1179/同类汇总数据!E$4,0),IF(AND($G1179="正式版",$H1179="口腔诊所"),IFERROR(T1179/同类汇总数据!E$5,0),IF(AND($G1179="检查版",$H1179="中西医诊所"),IFERROR(T1179/同类汇总数据!E$6,0),IF(AND($G1179="检查版",$H1179="中医诊所"),IFERROR(T1179/同类汇总数据!E$7,0),IF(AND($G1179="检查版",$H1179="口腔诊所"),IFERROR(T1179/同类汇总数据!E$8,0),IF(AND($G1179="互联网版",$H1179="中西医诊所"),IFERROR(T1179/同类汇总数据!E$9,0),IF(AND($G1179="互联网版",$H1179="中医诊所"),IFERROR(T1179/同类汇总数据!E$10,0),IF(AND($G1179="互联网版",$H1179="口腔诊所"),IFERROR(T1179/同类汇总数据!E$11,0))))))))))</f>
        <v>0</v>
      </c>
      <c r="AG1179" s="64">
        <f>IF(AND($G1179="正式版",$H1179="中西医诊所"),IFERROR(U1179/同类汇总数据!F$3,0),IF(AND($G1179="正式版",$H1179="中医诊所"),IFERROR(U1179/同类汇总数据!F$4,0),IF(AND($G1179="正式版",$H1179="口腔诊所"),IFERROR(U1179/同类汇总数据!F$5,0),IF(AND($G1179="检查版",$H1179="中西医诊所"),IFERROR(U1179/同类汇总数据!F$6,0),IF(AND($G1179="检查版",$H1179="中医诊所"),IFERROR(U1179/同类汇总数据!F$7,0),IF(AND($G1179="检查版",$H1179="口腔诊所"),IFERROR(U1179/同类汇总数据!F$8,0),IF(AND($G1179="互联网版",$H1179="中西医诊所"),IFERROR(U1179/同类汇总数据!F$9,0),IF(AND($G1179="互联网版",$H1179="中医诊所"),IFERROR(U1179/同类汇总数据!F$10,0),IF(AND($G1179="互联网版",$H1179="口腔诊所"),IFERROR(U1179/同类汇总数据!F$11,0))))))))))</f>
        <v>0</v>
      </c>
      <c r="AH1179" s="64">
        <f>IF(AND($G1179="正式版",$H1179="中西医诊所"),IFERROR(V1179/同类汇总数据!G$3,0),IF(AND($G1179="正式版",$H1179="中医诊所"),IFERROR(V1179/同类汇总数据!G$4,0),IF(AND($G1179="正式版",$H1179="口腔诊所"),IFERROR(V1179/同类汇总数据!G$5,0),IF(AND($G1179="检查版",$H1179="中西医诊所"),IFERROR(V1179/同类汇总数据!G$6,0),IF(AND($G1179="检查版",$H1179="中医诊所"),IFERROR(V1179/同类汇总数据!G$7,0),IF(AND($G1179="检查版",$H1179="口腔诊所"),IFERROR(V1179/同类汇总数据!G$8,0),IF(AND($G1179="互联网版",$H1179="中西医诊所"),IFERROR(V1179/同类汇总数据!G$9,0),IF(AND($G1179="互联网版",$H1179="中医诊所"),IFERROR(V1179/同类汇总数据!G$10,0),IF(AND($G1179="互联网版",$H1179="口腔诊所"),IFERROR(V1179/同类汇总数据!G$11,0))))))))))</f>
        <v>0</v>
      </c>
      <c r="AI1179" s="64">
        <f>IF(AND($G1179="正式版",$H1179="中西医诊所"),IFERROR(W1179/同类汇总数据!H$3,0),IF(AND($G1179="正式版",$H1179="中医诊所"),IFERROR(W1179/同类汇总数据!H$4,0),IF(AND($G1179="正式版",$H1179="口腔诊所"),IFERROR(W1179/同类汇总数据!H$5,0),IF(AND($G1179="检查版",$H1179="中西医诊所"),IFERROR(W1179/同类汇总数据!H$6,0),IF(AND($G1179="检查版",$H1179="中医诊所"),IFERROR(W1179/同类汇总数据!H$7,0),IF(AND($G1179="检查版",$H1179="口腔诊所"),IFERROR(W1179/同类汇总数据!H$8,0),IF(AND($G1179="互联网版",$H1179="中西医诊所"),IFERROR(W1179/同类汇总数据!H$9,0),IF(AND($G1179="互联网版",$H1179="中医诊所"),IFERROR(W1179/同类汇总数据!H$10,0),IF(AND($G1179="互联网版",$H1179="口腔诊所"),IFERROR(W1179/同类汇总数据!H$11,0))))))))))</f>
        <v>0</v>
      </c>
      <c r="AJ1179" s="64">
        <f>IF(AND($G1179="正式版",$H1179="中西医诊所"),IFERROR(X1179/同类汇总数据!I$3,0),IF(AND($G1179="正式版",$H1179="中医诊所"),IFERROR(X1179/同类汇总数据!I$4,0),IF(AND($G1179="正式版",$H1179="口腔诊所"),IFERROR(X1179/同类汇总数据!I$5,0),IF(AND($G1179="检查版",$H1179="中西医诊所"),IFERROR(X1179/同类汇总数据!I$6,0),IF(AND($G1179="检查版",$H1179="中医诊所"),IFERROR(X1179/同类汇总数据!I$7,0),IF(AND($G1179="检查版",$H1179="口腔诊所"),IFERROR(X1179/同类汇总数据!I$8,0),IF(AND($G1179="互联网版",$H1179="中西医诊所"),IFERROR(X1179/同类汇总数据!I$9,0),IF(AND($G1179="互联网版",$H1179="中医诊所"),IFERROR(X1179/同类汇总数据!I$10,0),IF(AND($G1179="互联网版",$H1179="口腔诊所"),IFERROR(X1179/同类汇总数据!I$11,0))))))))))</f>
        <v>0</v>
      </c>
      <c r="AK1179" s="64">
        <f>IF(AND($G1179="正式版",$H1179="中西医诊所"),IFERROR(Y1179/同类汇总数据!J$3,0),IF(AND($G1179="正式版",$H1179="中医诊所"),IFERROR(Y1179/同类汇总数据!J$4,0),IF(AND($G1179="正式版",$H1179="口腔诊所"),IFERROR(Y1179/同类汇总数据!J$5,0),IF(AND($G1179="检查版",$H1179="中西医诊所"),IFERROR(Y1179/同类汇总数据!J$6,0),IF(AND($G1179="检查版",$H1179="中医诊所"),IFERROR(Y1179/同类汇总数据!J$7,0),IF(AND($G1179="检查版",$H1179="口腔诊所"),IFERROR(Y1179/同类汇总数据!J$8,0),IF(AND($G1179="互联网版",$H1179="中西医诊所"),IFERROR(Y1179/同类汇总数据!J$9,0),IF(AND($G1179="互联网版",$H1179="中医诊所"),IFERROR(Y1179/同类汇总数据!J$10,0),IF(AND($G1179="互联网版",$H1179="口腔诊所"),IFERROR(Y1179/同类汇总数据!J$11,0))))))))))</f>
        <v>0</v>
      </c>
      <c r="AL1179" s="65" t="str">
        <f ca="1" t="shared" si="353"/>
        <v>今年内未操作</v>
      </c>
      <c r="AM1179" s="65" t="str">
        <f t="shared" si="354"/>
        <v>低于同行20%</v>
      </c>
      <c r="AN1179" s="66" t="str">
        <f t="shared" si="355"/>
        <v>低于同行20%</v>
      </c>
      <c r="AO1179" s="63">
        <f t="shared" si="357"/>
        <v>46015.4144097222</v>
      </c>
      <c r="AP1179" s="5" t="str">
        <f t="shared" si="358"/>
        <v/>
      </c>
      <c r="AQ1179" s="60">
        <v>45888.429697037</v>
      </c>
    </row>
    <row r="1180" customFormat="1" ht="17" spans="1:43">
      <c r="A1180" s="66">
        <f t="shared" si="359"/>
        <v>1177</v>
      </c>
      <c r="B1180" s="67" t="str">
        <f t="shared" si="350"/>
        <v>交易波动较大</v>
      </c>
      <c r="C1180" s="1" t="str">
        <f t="shared" si="351"/>
        <v/>
      </c>
      <c r="D1180" s="68" t="str">
        <f t="shared" si="352"/>
        <v>-</v>
      </c>
      <c r="E1180" s="84" t="s">
        <v>3106</v>
      </c>
      <c r="F1180" s="58">
        <v>45910.7937157755</v>
      </c>
      <c r="G1180" s="59" t="s">
        <v>38</v>
      </c>
      <c r="H1180" s="59" t="s">
        <v>66</v>
      </c>
      <c r="I1180" s="59" t="s">
        <v>3107</v>
      </c>
      <c r="J1180" s="59" t="s">
        <v>3108</v>
      </c>
      <c r="K1180" s="59" t="s">
        <v>3109</v>
      </c>
      <c r="L1180" s="59" t="s">
        <v>3110</v>
      </c>
      <c r="M1180" s="60">
        <v>46104.3718402778</v>
      </c>
      <c r="N1180" s="60">
        <v>46104.39924</v>
      </c>
      <c r="O1180" s="60">
        <v>46104.3981781366</v>
      </c>
      <c r="P1180" s="60">
        <v>46090.6839090162</v>
      </c>
      <c r="Q1180" s="60">
        <v>46104.3992544444</v>
      </c>
      <c r="R1180" s="59">
        <v>24817.3</v>
      </c>
      <c r="S1180" s="59">
        <v>86315.09</v>
      </c>
      <c r="T1180" s="59">
        <v>255283.97</v>
      </c>
      <c r="U1180" s="59">
        <v>226530.35</v>
      </c>
      <c r="V1180" s="59">
        <v>88</v>
      </c>
      <c r="W1180" s="59">
        <v>304</v>
      </c>
      <c r="X1180" s="59">
        <v>973</v>
      </c>
      <c r="Y1180" s="59">
        <v>873</v>
      </c>
      <c r="Z1180" s="59">
        <v>578.1335459184</v>
      </c>
      <c r="AA1180" s="59">
        <v>0.1933287304</v>
      </c>
      <c r="AB1180" s="59">
        <v>-0.2515188718</v>
      </c>
      <c r="AC1180" s="59">
        <v>-0.3002127946</v>
      </c>
      <c r="AD1180" s="64">
        <f>IF(AND($G1180="正式版",$H1180="中西医诊所"),IFERROR(R1180/同类汇总数据!C$3,0),IF(AND($G1180="正式版",$H1180="中医诊所"),IFERROR(R1180/同类汇总数据!C$4,0),IF(AND($G1180="正式版",$H1180="口腔诊所"),IFERROR(R1180/同类汇总数据!C$5,0),IF(AND($G1180="检查版",$H1180="中西医诊所"),IFERROR(R1180/同类汇总数据!C$6,0),IF(AND($G1180="检查版",$H1180="中医诊所"),IFERROR(R1180/同类汇总数据!C$7,0),IF(AND($G1180="检查版",$H1180="口腔诊所"),IFERROR(R1180/同类汇总数据!C$8,0),IF(AND($G1180="互联网版",$H1180="中西医诊所"),IFERROR(R1180/同类汇总数据!C$9,0),IF(AND($G1180="互联网版",$H1180="中医诊所"),IFERROR(R1180/同类汇总数据!C$10,0),IF(AND($G1180="互联网版",$H1180="口腔诊所"),IFERROR(R1180/同类汇总数据!C$11,0))))))))))</f>
        <v>3.57237169172989</v>
      </c>
      <c r="AE1180" s="64">
        <f>IF(AND($G1180="正式版",$H1180="中西医诊所"),IFERROR(S1180/同类汇总数据!D$3,0),IF(AND($G1180="正式版",$H1180="中医诊所"),IFERROR(S1180/同类汇总数据!D$4,0),IF(AND($G1180="正式版",$H1180="口腔诊所"),IFERROR(S1180/同类汇总数据!D$5,0),IF(AND($G1180="检查版",$H1180="中西医诊所"),IFERROR(S1180/同类汇总数据!D$6,0),IF(AND($G1180="检查版",$H1180="中医诊所"),IFERROR(S1180/同类汇总数据!D$7,0),IF(AND($G1180="检查版",$H1180="口腔诊所"),IFERROR(S1180/同类汇总数据!D$8,0),IF(AND($G1180="互联网版",$H1180="中西医诊所"),IFERROR(S1180/同类汇总数据!D$9,0),IF(AND($G1180="互联网版",$H1180="中医诊所"),IFERROR(S1180/同类汇总数据!D$10,0),IF(AND($G1180="互联网版",$H1180="口腔诊所"),IFERROR(S1180/同类汇总数据!D$11,0))))))))))</f>
        <v>3.20227993413309</v>
      </c>
      <c r="AF1180" s="64">
        <f>IF(AND($G1180="正式版",$H1180="中西医诊所"),IFERROR(T1180/同类汇总数据!E$3,0),IF(AND($G1180="正式版",$H1180="中医诊所"),IFERROR(T1180/同类汇总数据!E$4,0),IF(AND($G1180="正式版",$H1180="口腔诊所"),IFERROR(T1180/同类汇总数据!E$5,0),IF(AND($G1180="检查版",$H1180="中西医诊所"),IFERROR(T1180/同类汇总数据!E$6,0),IF(AND($G1180="检查版",$H1180="中医诊所"),IFERROR(T1180/同类汇总数据!E$7,0),IF(AND($G1180="检查版",$H1180="口腔诊所"),IFERROR(T1180/同类汇总数据!E$8,0),IF(AND($G1180="互联网版",$H1180="中西医诊所"),IFERROR(T1180/同类汇总数据!E$9,0),IF(AND($G1180="互联网版",$H1180="中医诊所"),IFERROR(T1180/同类汇总数据!E$10,0),IF(AND($G1180="互联网版",$H1180="口腔诊所"),IFERROR(T1180/同类汇总数据!E$11,0))))))))))</f>
        <v>3.28024402861216</v>
      </c>
      <c r="AG1180" s="64">
        <f>IF(AND($G1180="正式版",$H1180="中西医诊所"),IFERROR(U1180/同类汇总数据!F$3,0),IF(AND($G1180="正式版",$H1180="中医诊所"),IFERROR(U1180/同类汇总数据!F$4,0),IF(AND($G1180="正式版",$H1180="口腔诊所"),IFERROR(U1180/同类汇总数据!F$5,0),IF(AND($G1180="检查版",$H1180="中西医诊所"),IFERROR(U1180/同类汇总数据!F$6,0),IF(AND($G1180="检查版",$H1180="中医诊所"),IFERROR(U1180/同类汇总数据!F$7,0),IF(AND($G1180="检查版",$H1180="口腔诊所"),IFERROR(U1180/同类汇总数据!F$8,0),IF(AND($G1180="互联网版",$H1180="中西医诊所"),IFERROR(U1180/同类汇总数据!F$9,0),IF(AND($G1180="互联网版",$H1180="中医诊所"),IFERROR(U1180/同类汇总数据!F$10,0),IF(AND($G1180="互联网版",$H1180="口腔诊所"),IFERROR(U1180/同类汇总数据!F$11,0))))))))))</f>
        <v>3.39183196057427</v>
      </c>
      <c r="AH1180" s="64">
        <f>IF(AND($G1180="正式版",$H1180="中西医诊所"),IFERROR(V1180/同类汇总数据!G$3,0),IF(AND($G1180="正式版",$H1180="中医诊所"),IFERROR(V1180/同类汇总数据!G$4,0),IF(AND($G1180="正式版",$H1180="口腔诊所"),IFERROR(V1180/同类汇总数据!G$5,0),IF(AND($G1180="检查版",$H1180="中西医诊所"),IFERROR(V1180/同类汇总数据!G$6,0),IF(AND($G1180="检查版",$H1180="中医诊所"),IFERROR(V1180/同类汇总数据!G$7,0),IF(AND($G1180="检查版",$H1180="口腔诊所"),IFERROR(V1180/同类汇总数据!G$8,0),IF(AND($G1180="互联网版",$H1180="中西医诊所"),IFERROR(V1180/同类汇总数据!G$9,0),IF(AND($G1180="互联网版",$H1180="中医诊所"),IFERROR(V1180/同类汇总数据!G$10,0),IF(AND($G1180="互联网版",$H1180="口腔诊所"),IFERROR(V1180/同类汇总数据!G$11,0))))))))))</f>
        <v>1.98786049737173</v>
      </c>
      <c r="AI1180" s="64">
        <f>IF(AND($G1180="正式版",$H1180="中西医诊所"),IFERROR(W1180/同类汇总数据!H$3,0),IF(AND($G1180="正式版",$H1180="中医诊所"),IFERROR(W1180/同类汇总数据!H$4,0),IF(AND($G1180="正式版",$H1180="口腔诊所"),IFERROR(W1180/同类汇总数据!H$5,0),IF(AND($G1180="检查版",$H1180="中西医诊所"),IFERROR(W1180/同类汇总数据!H$6,0),IF(AND($G1180="检查版",$H1180="中医诊所"),IFERROR(W1180/同类汇总数据!H$7,0),IF(AND($G1180="检查版",$H1180="口腔诊所"),IFERROR(W1180/同类汇总数据!H$8,0),IF(AND($G1180="互联网版",$H1180="中西医诊所"),IFERROR(W1180/同类汇总数据!H$9,0),IF(AND($G1180="互联网版",$H1180="中医诊所"),IFERROR(W1180/同类汇总数据!H$10,0),IF(AND($G1180="互联网版",$H1180="口腔诊所"),IFERROR(W1180/同类汇总数据!H$11,0))))))))))</f>
        <v>1.72763886891938</v>
      </c>
      <c r="AJ1180" s="64">
        <f>IF(AND($G1180="正式版",$H1180="中西医诊所"),IFERROR(X1180/同类汇总数据!I$3,0),IF(AND($G1180="正式版",$H1180="中医诊所"),IFERROR(X1180/同类汇总数据!I$4,0),IF(AND($G1180="正式版",$H1180="口腔诊所"),IFERROR(X1180/同类汇总数据!I$5,0),IF(AND($G1180="检查版",$H1180="中西医诊所"),IFERROR(X1180/同类汇总数据!I$6,0),IF(AND($G1180="检查版",$H1180="中医诊所"),IFERROR(X1180/同类汇总数据!I$7,0),IF(AND($G1180="检查版",$H1180="口腔诊所"),IFERROR(X1180/同类汇总数据!I$8,0),IF(AND($G1180="互联网版",$H1180="中西医诊所"),IFERROR(X1180/同类汇总数据!I$9,0),IF(AND($G1180="互联网版",$H1180="中医诊所"),IFERROR(X1180/同类汇总数据!I$10,0),IF(AND($G1180="互联网版",$H1180="口腔诊所"),IFERROR(X1180/同类汇总数据!I$11,0))))))))))</f>
        <v>1.88459609018945</v>
      </c>
      <c r="AK1180" s="64">
        <f>IF(AND($G1180="正式版",$H1180="中西医诊所"),IFERROR(Y1180/同类汇总数据!J$3,0),IF(AND($G1180="正式版",$H1180="中医诊所"),IFERROR(Y1180/同类汇总数据!J$4,0),IF(AND($G1180="正式版",$H1180="口腔诊所"),IFERROR(Y1180/同类汇总数据!J$5,0),IF(AND($G1180="检查版",$H1180="中西医诊所"),IFERROR(Y1180/同类汇总数据!J$6,0),IF(AND($G1180="检查版",$H1180="中医诊所"),IFERROR(Y1180/同类汇总数据!J$7,0),IF(AND($G1180="检查版",$H1180="口腔诊所"),IFERROR(Y1180/同类汇总数据!J$8,0),IF(AND($G1180="互联网版",$H1180="中西医诊所"),IFERROR(Y1180/同类汇总数据!J$9,0),IF(AND($G1180="互联网版",$H1180="中医诊所"),IFERROR(Y1180/同类汇总数据!J$10,0),IF(AND($G1180="互联网版",$H1180="口腔诊所"),IFERROR(Y1180/同类汇总数据!J$11,0))))))))))</f>
        <v>1.91547678916064</v>
      </c>
      <c r="AL1180" s="65" t="str">
        <f ca="1" t="shared" si="353"/>
        <v>-</v>
      </c>
      <c r="AM1180" s="65" t="str">
        <f t="shared" si="354"/>
        <v>高于同行100%</v>
      </c>
      <c r="AN1180" s="66" t="str">
        <f t="shared" si="355"/>
        <v>高于同行150%</v>
      </c>
      <c r="AO1180" s="63">
        <f t="shared" si="357"/>
        <v>46104.3992544444</v>
      </c>
      <c r="AP1180" s="5" t="str">
        <f t="shared" si="358"/>
        <v/>
      </c>
      <c r="AQ1180" s="60">
        <v>45901.6909310417</v>
      </c>
    </row>
    <row r="1181" customFormat="1" ht="17" spans="1:43">
      <c r="A1181" s="66">
        <f t="shared" si="359"/>
        <v>1178</v>
      </c>
      <c r="B1181" s="67" t="str">
        <f t="shared" si="350"/>
        <v>连续三月交易上升</v>
      </c>
      <c r="C1181" s="1" t="str">
        <f t="shared" si="351"/>
        <v/>
      </c>
      <c r="D1181" s="68" t="str">
        <f t="shared" si="352"/>
        <v>-</v>
      </c>
      <c r="E1181" s="84" t="s">
        <v>3111</v>
      </c>
      <c r="F1181" s="58">
        <v>45911.5749751852</v>
      </c>
      <c r="G1181" s="59" t="s">
        <v>38</v>
      </c>
      <c r="H1181" s="59" t="s">
        <v>63</v>
      </c>
      <c r="I1181" s="59" t="s">
        <v>40</v>
      </c>
      <c r="J1181" s="59" t="s">
        <v>117</v>
      </c>
      <c r="K1181" s="59" t="s">
        <v>3112</v>
      </c>
      <c r="L1181" s="59" t="s">
        <v>119</v>
      </c>
      <c r="M1181" s="60">
        <v>46103.6254282407</v>
      </c>
      <c r="N1181" s="60">
        <v>46103.697327581</v>
      </c>
      <c r="O1181" s="60">
        <v>45922.4859970486</v>
      </c>
      <c r="P1181" s="60">
        <v>46092.4977783218</v>
      </c>
      <c r="Q1181" s="60">
        <v>46097.5672381134</v>
      </c>
      <c r="R1181" s="59">
        <v>13128</v>
      </c>
      <c r="S1181" s="59">
        <v>32546</v>
      </c>
      <c r="T1181" s="59">
        <v>70706</v>
      </c>
      <c r="U1181" s="59">
        <v>65298</v>
      </c>
      <c r="V1181" s="59">
        <v>10</v>
      </c>
      <c r="W1181" s="59">
        <v>28</v>
      </c>
      <c r="X1181" s="59">
        <v>84</v>
      </c>
      <c r="Y1181" s="59">
        <v>74</v>
      </c>
      <c r="Z1181" s="85" t="s">
        <v>3113</v>
      </c>
      <c r="AA1181" s="59">
        <v>1.2377612761</v>
      </c>
      <c r="AB1181" s="59">
        <v>-0.3841463415</v>
      </c>
      <c r="AC1181" s="59">
        <v>-0.4372319131</v>
      </c>
      <c r="AD1181" s="64">
        <f>IF(AND($G1181="正式版",$H1181="中西医诊所"),IFERROR(R1181/同类汇总数据!C$3,0),IF(AND($G1181="正式版",$H1181="中医诊所"),IFERROR(R1181/同类汇总数据!C$4,0),IF(AND($G1181="正式版",$H1181="口腔诊所"),IFERROR(R1181/同类汇总数据!C$5,0),IF(AND($G1181="检查版",$H1181="中西医诊所"),IFERROR(R1181/同类汇总数据!C$6,0),IF(AND($G1181="检查版",$H1181="中医诊所"),IFERROR(R1181/同类汇总数据!C$7,0),IF(AND($G1181="检查版",$H1181="口腔诊所"),IFERROR(R1181/同类汇总数据!C$8,0),IF(AND($G1181="互联网版",$H1181="中西医诊所"),IFERROR(R1181/同类汇总数据!C$9,0),IF(AND($G1181="互联网版",$H1181="中医诊所"),IFERROR(R1181/同类汇总数据!C$10,0),IF(AND($G1181="互联网版",$H1181="口腔诊所"),IFERROR(R1181/同类汇总数据!C$11,0))))))))))</f>
        <v>1.31312250234171</v>
      </c>
      <c r="AE1181" s="64">
        <f>IF(AND($G1181="正式版",$H1181="中西医诊所"),IFERROR(S1181/同类汇总数据!D$3,0),IF(AND($G1181="正式版",$H1181="中医诊所"),IFERROR(S1181/同类汇总数据!D$4,0),IF(AND($G1181="正式版",$H1181="口腔诊所"),IFERROR(S1181/同类汇总数据!D$5,0),IF(AND($G1181="检查版",$H1181="中西医诊所"),IFERROR(S1181/同类汇总数据!D$6,0),IF(AND($G1181="检查版",$H1181="中医诊所"),IFERROR(S1181/同类汇总数据!D$7,0),IF(AND($G1181="检查版",$H1181="口腔诊所"),IFERROR(S1181/同类汇总数据!D$8,0),IF(AND($G1181="互联网版",$H1181="中西医诊所"),IFERROR(S1181/同类汇总数据!D$9,0),IF(AND($G1181="互联网版",$H1181="中医诊所"),IFERROR(S1181/同类汇总数据!D$10,0),IF(AND($G1181="互联网版",$H1181="口腔诊所"),IFERROR(S1181/同类汇总数据!D$11,0))))))))))</f>
        <v>0.749375647640397</v>
      </c>
      <c r="AF1181" s="64">
        <f>IF(AND($G1181="正式版",$H1181="中西医诊所"),IFERROR(T1181/同类汇总数据!E$3,0),IF(AND($G1181="正式版",$H1181="中医诊所"),IFERROR(T1181/同类汇总数据!E$4,0),IF(AND($G1181="正式版",$H1181="口腔诊所"),IFERROR(T1181/同类汇总数据!E$5,0),IF(AND($G1181="检查版",$H1181="中西医诊所"),IFERROR(T1181/同类汇总数据!E$6,0),IF(AND($G1181="检查版",$H1181="中医诊所"),IFERROR(T1181/同类汇总数据!E$7,0),IF(AND($G1181="检查版",$H1181="口腔诊所"),IFERROR(T1181/同类汇总数据!E$8,0),IF(AND($G1181="互联网版",$H1181="中西医诊所"),IFERROR(T1181/同类汇总数据!E$9,0),IF(AND($G1181="互联网版",$H1181="中医诊所"),IFERROR(T1181/同类汇总数据!E$10,0),IF(AND($G1181="互联网版",$H1181="口腔诊所"),IFERROR(T1181/同类汇总数据!E$11,0))))))))))</f>
        <v>0.637755370997038</v>
      </c>
      <c r="AG1181" s="64">
        <f>IF(AND($G1181="正式版",$H1181="中西医诊所"),IFERROR(U1181/同类汇总数据!F$3,0),IF(AND($G1181="正式版",$H1181="中医诊所"),IFERROR(U1181/同类汇总数据!F$4,0),IF(AND($G1181="正式版",$H1181="口腔诊所"),IFERROR(U1181/同类汇总数据!F$5,0),IF(AND($G1181="检查版",$H1181="中西医诊所"),IFERROR(U1181/同类汇总数据!F$6,0),IF(AND($G1181="检查版",$H1181="中医诊所"),IFERROR(U1181/同类汇总数据!F$7,0),IF(AND($G1181="检查版",$H1181="口腔诊所"),IFERROR(U1181/同类汇总数据!F$8,0),IF(AND($G1181="互联网版",$H1181="中西医诊所"),IFERROR(U1181/同类汇总数据!F$9,0),IF(AND($G1181="互联网版",$H1181="中医诊所"),IFERROR(U1181/同类汇总数据!F$10,0),IF(AND($G1181="互联网版",$H1181="口腔诊所"),IFERROR(U1181/同类汇总数据!F$11,0))))))))))</f>
        <v>0.653646743817516</v>
      </c>
      <c r="AH1181" s="64">
        <f>IF(AND($G1181="正式版",$H1181="中西医诊所"),IFERROR(V1181/同类汇总数据!G$3,0),IF(AND($G1181="正式版",$H1181="中医诊所"),IFERROR(V1181/同类汇总数据!G$4,0),IF(AND($G1181="正式版",$H1181="口腔诊所"),IFERROR(V1181/同类汇总数据!G$5,0),IF(AND($G1181="检查版",$H1181="中西医诊所"),IFERROR(V1181/同类汇总数据!G$6,0),IF(AND($G1181="检查版",$H1181="中医诊所"),IFERROR(V1181/同类汇总数据!G$7,0),IF(AND($G1181="检查版",$H1181="口腔诊所"),IFERROR(V1181/同类汇总数据!G$8,0),IF(AND($G1181="互联网版",$H1181="中西医诊所"),IFERROR(V1181/同类汇总数据!G$9,0),IF(AND($G1181="互联网版",$H1181="中医诊所"),IFERROR(V1181/同类汇总数据!G$10,0),IF(AND($G1181="互联网版",$H1181="口腔诊所"),IFERROR(V1181/同类汇总数据!G$11,0))))))))))</f>
        <v>0.74314081032074</v>
      </c>
      <c r="AI1181" s="64">
        <f>IF(AND($G1181="正式版",$H1181="中西医诊所"),IFERROR(W1181/同类汇总数据!H$3,0),IF(AND($G1181="正式版",$H1181="中医诊所"),IFERROR(W1181/同类汇总数据!H$4,0),IF(AND($G1181="正式版",$H1181="口腔诊所"),IFERROR(W1181/同类汇总数据!H$5,0),IF(AND($G1181="检查版",$H1181="中西医诊所"),IFERROR(W1181/同类汇总数据!H$6,0),IF(AND($G1181="检查版",$H1181="中医诊所"),IFERROR(W1181/同类汇总数据!H$7,0),IF(AND($G1181="检查版",$H1181="口腔诊所"),IFERROR(W1181/同类汇总数据!H$8,0),IF(AND($G1181="互联网版",$H1181="中西医诊所"),IFERROR(W1181/同类汇总数据!H$9,0),IF(AND($G1181="互联网版",$H1181="中医诊所"),IFERROR(W1181/同类汇总数据!H$10,0),IF(AND($G1181="互联网版",$H1181="口腔诊所"),IFERROR(W1181/同类汇总数据!H$11,0))))))))))</f>
        <v>0.493076675183979</v>
      </c>
      <c r="AJ1181" s="64">
        <f>IF(AND($G1181="正式版",$H1181="中西医诊所"),IFERROR(X1181/同类汇总数据!I$3,0),IF(AND($G1181="正式版",$H1181="中医诊所"),IFERROR(X1181/同类汇总数据!I$4,0),IF(AND($G1181="正式版",$H1181="口腔诊所"),IFERROR(X1181/同类汇总数据!I$5,0),IF(AND($G1181="检查版",$H1181="中西医诊所"),IFERROR(X1181/同类汇总数据!I$6,0),IF(AND($G1181="检查版",$H1181="中医诊所"),IFERROR(X1181/同类汇总数据!I$7,0),IF(AND($G1181="检查版",$H1181="口腔诊所"),IFERROR(X1181/同类汇总数据!I$8,0),IF(AND($G1181="互联网版",$H1181="中西医诊所"),IFERROR(X1181/同类汇总数据!I$9,0),IF(AND($G1181="互联网版",$H1181="中医诊所"),IFERROR(X1181/同类汇总数据!I$10,0),IF(AND($G1181="互联网版",$H1181="口腔诊所"),IFERROR(X1181/同类汇总数据!I$11,0))))))))))</f>
        <v>0.569331340673641</v>
      </c>
      <c r="AK1181" s="64">
        <f>IF(AND($G1181="正式版",$H1181="中西医诊所"),IFERROR(Y1181/同类汇总数据!J$3,0),IF(AND($G1181="正式版",$H1181="中医诊所"),IFERROR(Y1181/同类汇总数据!J$4,0),IF(AND($G1181="正式版",$H1181="口腔诊所"),IFERROR(Y1181/同类汇总数据!J$5,0),IF(AND($G1181="检查版",$H1181="中西医诊所"),IFERROR(Y1181/同类汇总数据!J$6,0),IF(AND($G1181="检查版",$H1181="中医诊所"),IFERROR(Y1181/同类汇总数据!J$7,0),IF(AND($G1181="检查版",$H1181="口腔诊所"),IFERROR(Y1181/同类汇总数据!J$8,0),IF(AND($G1181="互联网版",$H1181="中西医诊所"),IFERROR(Y1181/同类汇总数据!J$9,0),IF(AND($G1181="互联网版",$H1181="中医诊所"),IFERROR(Y1181/同类汇总数据!J$10,0),IF(AND($G1181="互联网版",$H1181="口腔诊所"),IFERROR(Y1181/同类汇总数据!J$11,0))))))))))</f>
        <v>0.557199125649156</v>
      </c>
      <c r="AL1181" s="65" t="str">
        <f ca="1" t="shared" si="353"/>
        <v>-</v>
      </c>
      <c r="AM1181" s="65" t="str">
        <f t="shared" si="354"/>
        <v/>
      </c>
      <c r="AN1181" s="66" t="str">
        <f t="shared" si="355"/>
        <v>低于同行50%</v>
      </c>
      <c r="AO1181" s="63">
        <f t="shared" si="357"/>
        <v>46103.697327581</v>
      </c>
      <c r="AP1181" s="5" t="str">
        <f t="shared" si="358"/>
        <v/>
      </c>
      <c r="AQ1181" s="60">
        <v>45903.4971299306</v>
      </c>
    </row>
    <row r="1182" customFormat="1" ht="17" spans="1:43">
      <c r="A1182" s="66">
        <f t="shared" si="359"/>
        <v>1179</v>
      </c>
      <c r="B1182" s="67" t="str">
        <f t="shared" si="350"/>
        <v>交易波动较大</v>
      </c>
      <c r="C1182" s="1" t="str">
        <f t="shared" si="351"/>
        <v>本月交易额降超50%</v>
      </c>
      <c r="D1182" s="68" t="str">
        <f t="shared" si="352"/>
        <v>-</v>
      </c>
      <c r="E1182" s="84" t="s">
        <v>3114</v>
      </c>
      <c r="F1182" s="58">
        <v>45915.6800733565</v>
      </c>
      <c r="G1182" s="59" t="s">
        <v>38</v>
      </c>
      <c r="H1182" s="59" t="s">
        <v>63</v>
      </c>
      <c r="I1182" s="59" t="s">
        <v>40</v>
      </c>
      <c r="J1182" s="59" t="s">
        <v>423</v>
      </c>
      <c r="K1182" s="59" t="s">
        <v>3115</v>
      </c>
      <c r="L1182" s="59"/>
      <c r="M1182" s="60">
        <v>46103.4425925926</v>
      </c>
      <c r="N1182" s="60">
        <v>46102.7600709606</v>
      </c>
      <c r="O1182" s="60">
        <v>46102.7592374884</v>
      </c>
      <c r="P1182" s="60">
        <v>46047.4132161343</v>
      </c>
      <c r="Q1182" s="60">
        <v>46103.635853044</v>
      </c>
      <c r="R1182" s="59">
        <v>3635.6</v>
      </c>
      <c r="S1182" s="59">
        <v>15546.1</v>
      </c>
      <c r="T1182" s="59">
        <v>120129.35</v>
      </c>
      <c r="U1182" s="59">
        <v>101768.6</v>
      </c>
      <c r="V1182" s="59">
        <v>7</v>
      </c>
      <c r="W1182" s="59">
        <v>42</v>
      </c>
      <c r="X1182" s="59">
        <v>401</v>
      </c>
      <c r="Y1182" s="59">
        <v>355</v>
      </c>
      <c r="Z1182" s="59">
        <v>336.9821192053</v>
      </c>
      <c r="AA1182" s="59">
        <v>-0.5609902253</v>
      </c>
      <c r="AB1182" s="59">
        <v>-0.4880588844</v>
      </c>
      <c r="AC1182" s="59">
        <v>0.7390346042</v>
      </c>
      <c r="AD1182" s="64">
        <f>IF(AND($G1182="正式版",$H1182="中西医诊所"),IFERROR(R1182/同类汇总数据!C$3,0),IF(AND($G1182="正式版",$H1182="中医诊所"),IFERROR(R1182/同类汇总数据!C$4,0),IF(AND($G1182="正式版",$H1182="口腔诊所"),IFERROR(R1182/同类汇总数据!C$5,0),IF(AND($G1182="检查版",$H1182="中西医诊所"),IFERROR(R1182/同类汇总数据!C$6,0),IF(AND($G1182="检查版",$H1182="中医诊所"),IFERROR(R1182/同类汇总数据!C$7,0),IF(AND($G1182="检查版",$H1182="口腔诊所"),IFERROR(R1182/同类汇总数据!C$8,0),IF(AND($G1182="互联网版",$H1182="中西医诊所"),IFERROR(R1182/同类汇总数据!C$9,0),IF(AND($G1182="互联网版",$H1182="中医诊所"),IFERROR(R1182/同类汇总数据!C$10,0),IF(AND($G1182="互联网版",$H1182="口腔诊所"),IFERROR(R1182/同类汇总数据!C$11,0))))))))))</f>
        <v>0.363649312120164</v>
      </c>
      <c r="AE1182" s="64">
        <f>IF(AND($G1182="正式版",$H1182="中西医诊所"),IFERROR(S1182/同类汇总数据!D$3,0),IF(AND($G1182="正式版",$H1182="中医诊所"),IFERROR(S1182/同类汇总数据!D$4,0),IF(AND($G1182="正式版",$H1182="口腔诊所"),IFERROR(S1182/同类汇总数据!D$5,0),IF(AND($G1182="检查版",$H1182="中西医诊所"),IFERROR(S1182/同类汇总数据!D$6,0),IF(AND($G1182="检查版",$H1182="中医诊所"),IFERROR(S1182/同类汇总数据!D$7,0),IF(AND($G1182="检查版",$H1182="口腔诊所"),IFERROR(S1182/同类汇总数据!D$8,0),IF(AND($G1182="互联网版",$H1182="中西医诊所"),IFERROR(S1182/同类汇总数据!D$9,0),IF(AND($G1182="互联网版",$H1182="中医诊所"),IFERROR(S1182/同类汇总数据!D$10,0),IF(AND($G1182="互联网版",$H1182="口腔诊所"),IFERROR(S1182/同类汇总数据!D$11,0))))))))))</f>
        <v>0.357950862034732</v>
      </c>
      <c r="AF1182" s="64">
        <f>IF(AND($G1182="正式版",$H1182="中西医诊所"),IFERROR(T1182/同类汇总数据!E$3,0),IF(AND($G1182="正式版",$H1182="中医诊所"),IFERROR(T1182/同类汇总数据!E$4,0),IF(AND($G1182="正式版",$H1182="口腔诊所"),IFERROR(T1182/同类汇总数据!E$5,0),IF(AND($G1182="检查版",$H1182="中西医诊所"),IFERROR(T1182/同类汇总数据!E$6,0),IF(AND($G1182="检查版",$H1182="中医诊所"),IFERROR(T1182/同类汇总数据!E$7,0),IF(AND($G1182="检查版",$H1182="口腔诊所"),IFERROR(T1182/同类汇总数据!E$8,0),IF(AND($G1182="互联网版",$H1182="中西医诊所"),IFERROR(T1182/同类汇总数据!E$9,0),IF(AND($G1182="互联网版",$H1182="中医诊所"),IFERROR(T1182/同类汇总数据!E$10,0),IF(AND($G1182="互联网版",$H1182="口腔诊所"),IFERROR(T1182/同类汇总数据!E$11,0))))))))))</f>
        <v>1.08354507646993</v>
      </c>
      <c r="AG1182" s="64">
        <f>IF(AND($G1182="正式版",$H1182="中西医诊所"),IFERROR(U1182/同类汇总数据!F$3,0),IF(AND($G1182="正式版",$H1182="中医诊所"),IFERROR(U1182/同类汇总数据!F$4,0),IF(AND($G1182="正式版",$H1182="口腔诊所"),IFERROR(U1182/同类汇总数据!F$5,0),IF(AND($G1182="检查版",$H1182="中西医诊所"),IFERROR(U1182/同类汇总数据!F$6,0),IF(AND($G1182="检查版",$H1182="中医诊所"),IFERROR(U1182/同类汇总数据!F$7,0),IF(AND($G1182="检查版",$H1182="口腔诊所"),IFERROR(U1182/同类汇总数据!F$8,0),IF(AND($G1182="互联网版",$H1182="中西医诊所"),IFERROR(U1182/同类汇总数据!F$9,0),IF(AND($G1182="互联网版",$H1182="中医诊所"),IFERROR(U1182/同类汇总数据!F$10,0),IF(AND($G1182="互联网版",$H1182="口腔诊所"),IFERROR(U1182/同类汇总数据!F$11,0))))))))))</f>
        <v>1.01872513726098</v>
      </c>
      <c r="AH1182" s="64">
        <f>IF(AND($G1182="正式版",$H1182="中西医诊所"),IFERROR(V1182/同类汇总数据!G$3,0),IF(AND($G1182="正式版",$H1182="中医诊所"),IFERROR(V1182/同类汇总数据!G$4,0),IF(AND($G1182="正式版",$H1182="口腔诊所"),IFERROR(V1182/同类汇总数据!G$5,0),IF(AND($G1182="检查版",$H1182="中西医诊所"),IFERROR(V1182/同类汇总数据!G$6,0),IF(AND($G1182="检查版",$H1182="中医诊所"),IFERROR(V1182/同类汇总数据!G$7,0),IF(AND($G1182="检查版",$H1182="口腔诊所"),IFERROR(V1182/同类汇总数据!G$8,0),IF(AND($G1182="互联网版",$H1182="中西医诊所"),IFERROR(V1182/同类汇总数据!G$9,0),IF(AND($G1182="互联网版",$H1182="中医诊所"),IFERROR(V1182/同类汇总数据!G$10,0),IF(AND($G1182="互联网版",$H1182="口腔诊所"),IFERROR(V1182/同类汇总数据!G$11,0))))))))))</f>
        <v>0.520198567224518</v>
      </c>
      <c r="AI1182" s="64">
        <f>IF(AND($G1182="正式版",$H1182="中西医诊所"),IFERROR(W1182/同类汇总数据!H$3,0),IF(AND($G1182="正式版",$H1182="中医诊所"),IFERROR(W1182/同类汇总数据!H$4,0),IF(AND($G1182="正式版",$H1182="口腔诊所"),IFERROR(W1182/同类汇总数据!H$5,0),IF(AND($G1182="检查版",$H1182="中西医诊所"),IFERROR(W1182/同类汇总数据!H$6,0),IF(AND($G1182="检查版",$H1182="中医诊所"),IFERROR(W1182/同类汇总数据!H$7,0),IF(AND($G1182="检查版",$H1182="口腔诊所"),IFERROR(W1182/同类汇总数据!H$8,0),IF(AND($G1182="互联网版",$H1182="中西医诊所"),IFERROR(W1182/同类汇总数据!H$9,0),IF(AND($G1182="互联网版",$H1182="中医诊所"),IFERROR(W1182/同类汇总数据!H$10,0),IF(AND($G1182="互联网版",$H1182="口腔诊所"),IFERROR(W1182/同类汇总数据!H$11,0))))))))))</f>
        <v>0.739615012775969</v>
      </c>
      <c r="AJ1182" s="64">
        <f>IF(AND($G1182="正式版",$H1182="中西医诊所"),IFERROR(X1182/同类汇总数据!I$3,0),IF(AND($G1182="正式版",$H1182="中医诊所"),IFERROR(X1182/同类汇总数据!I$4,0),IF(AND($G1182="正式版",$H1182="口腔诊所"),IFERROR(X1182/同类汇总数据!I$5,0),IF(AND($G1182="检查版",$H1182="中西医诊所"),IFERROR(X1182/同类汇总数据!I$6,0),IF(AND($G1182="检查版",$H1182="中医诊所"),IFERROR(X1182/同类汇总数据!I$7,0),IF(AND($G1182="检查版",$H1182="口腔诊所"),IFERROR(X1182/同类汇总数据!I$8,0),IF(AND($G1182="互联网版",$H1182="中西医诊所"),IFERROR(X1182/同类汇总数据!I$9,0),IF(AND($G1182="互联网版",$H1182="中医诊所"),IFERROR(X1182/同类汇总数据!I$10,0),IF(AND($G1182="互联网版",$H1182="口腔诊所"),IFERROR(X1182/同类汇总数据!I$11,0))))))))))</f>
        <v>2.71787937631107</v>
      </c>
      <c r="AK1182" s="64">
        <f>IF(AND($G1182="正式版",$H1182="中西医诊所"),IFERROR(Y1182/同类汇总数据!J$3,0),IF(AND($G1182="正式版",$H1182="中医诊所"),IFERROR(Y1182/同类汇总数据!J$4,0),IF(AND($G1182="正式版",$H1182="口腔诊所"),IFERROR(Y1182/同类汇总数据!J$5,0),IF(AND($G1182="检查版",$H1182="中西医诊所"),IFERROR(Y1182/同类汇总数据!J$6,0),IF(AND($G1182="检查版",$H1182="中医诊所"),IFERROR(Y1182/同类汇总数据!J$7,0),IF(AND($G1182="检查版",$H1182="口腔诊所"),IFERROR(Y1182/同类汇总数据!J$8,0),IF(AND($G1182="互联网版",$H1182="中西医诊所"),IFERROR(Y1182/同类汇总数据!J$9,0),IF(AND($G1182="互联网版",$H1182="中医诊所"),IFERROR(Y1182/同类汇总数据!J$10,0),IF(AND($G1182="互联网版",$H1182="口腔诊所"),IFERROR(Y1182/同类汇总数据!J$11,0))))))))))</f>
        <v>2.67304985953311</v>
      </c>
      <c r="AL1182" s="65" t="str">
        <f ca="1" t="shared" si="353"/>
        <v>-</v>
      </c>
      <c r="AM1182" s="65" t="str">
        <f t="shared" si="354"/>
        <v>低于同行50%</v>
      </c>
      <c r="AN1182" s="66" t="str">
        <f t="shared" si="355"/>
        <v/>
      </c>
      <c r="AO1182" s="63">
        <f t="shared" si="357"/>
        <v>46103.635853044</v>
      </c>
      <c r="AP1182" s="5" t="str">
        <f t="shared" si="358"/>
        <v/>
      </c>
      <c r="AQ1182" s="60">
        <v>45905.4457561227</v>
      </c>
    </row>
    <row r="1183" customFormat="1" ht="17" spans="1:43">
      <c r="A1183" s="66">
        <f t="shared" si="359"/>
        <v>1180</v>
      </c>
      <c r="B1183" s="67" t="str">
        <f t="shared" si="350"/>
        <v>无交易</v>
      </c>
      <c r="C1183" s="1" t="str">
        <f t="shared" si="351"/>
        <v/>
      </c>
      <c r="D1183" s="68" t="str">
        <f t="shared" si="352"/>
        <v>流失</v>
      </c>
      <c r="E1183" s="84" t="s">
        <v>3116</v>
      </c>
      <c r="F1183" s="58">
        <v>45920.5841498611</v>
      </c>
      <c r="G1183" s="59" t="s">
        <v>1389</v>
      </c>
      <c r="H1183" s="59" t="s">
        <v>39</v>
      </c>
      <c r="I1183" s="59" t="s">
        <v>943</v>
      </c>
      <c r="J1183" s="59" t="s">
        <v>944</v>
      </c>
      <c r="K1183" s="59" t="s">
        <v>3117</v>
      </c>
      <c r="L1183" s="59" t="s">
        <v>3118</v>
      </c>
      <c r="M1183" s="60">
        <v>45962.4663773148</v>
      </c>
      <c r="N1183" s="60"/>
      <c r="O1183" s="60"/>
      <c r="P1183" s="60"/>
      <c r="Q1183" s="60"/>
      <c r="R1183" s="59"/>
      <c r="S1183" s="59"/>
      <c r="T1183" s="59"/>
      <c r="U1183" s="59"/>
      <c r="V1183" s="59"/>
      <c r="W1183" s="59"/>
      <c r="X1183" s="59"/>
      <c r="Y1183" s="59"/>
      <c r="Z1183" s="59"/>
      <c r="AA1183" s="59"/>
      <c r="AB1183" s="59"/>
      <c r="AC1183" s="59"/>
      <c r="AD1183" s="64">
        <f>IF(AND($G1183="正式版",$H1183="中西医诊所"),IFERROR(R1183/同类汇总数据!C$3,0),IF(AND($G1183="正式版",$H1183="中医诊所"),IFERROR(R1183/同类汇总数据!C$4,0),IF(AND($G1183="正式版",$H1183="口腔诊所"),IFERROR(R1183/同类汇总数据!C$5,0),IF(AND($G1183="检查版",$H1183="中西医诊所"),IFERROR(R1183/同类汇总数据!C$6,0),IF(AND($G1183="检查版",$H1183="中医诊所"),IFERROR(R1183/同类汇总数据!C$7,0),IF(AND($G1183="检查版",$H1183="口腔诊所"),IFERROR(R1183/同类汇总数据!C$8,0),IF(AND($G1183="互联网版",$H1183="中西医诊所"),IFERROR(R1183/同类汇总数据!C$9,0),IF(AND($G1183="互联网版",$H1183="中医诊所"),IFERROR(R1183/同类汇总数据!C$10,0),IF(AND($G1183="互联网版",$H1183="口腔诊所"),IFERROR(R1183/同类汇总数据!C$11,0))))))))))</f>
        <v>0</v>
      </c>
      <c r="AE1183" s="64">
        <f>IF(AND($G1183="正式版",$H1183="中西医诊所"),IFERROR(S1183/同类汇总数据!D$3,0),IF(AND($G1183="正式版",$H1183="中医诊所"),IFERROR(S1183/同类汇总数据!D$4,0),IF(AND($G1183="正式版",$H1183="口腔诊所"),IFERROR(S1183/同类汇总数据!D$5,0),IF(AND($G1183="检查版",$H1183="中西医诊所"),IFERROR(S1183/同类汇总数据!D$6,0),IF(AND($G1183="检查版",$H1183="中医诊所"),IFERROR(S1183/同类汇总数据!D$7,0),IF(AND($G1183="检查版",$H1183="口腔诊所"),IFERROR(S1183/同类汇总数据!D$8,0),IF(AND($G1183="互联网版",$H1183="中西医诊所"),IFERROR(S1183/同类汇总数据!D$9,0),IF(AND($G1183="互联网版",$H1183="中医诊所"),IFERROR(S1183/同类汇总数据!D$10,0),IF(AND($G1183="互联网版",$H1183="口腔诊所"),IFERROR(S1183/同类汇总数据!D$11,0))))))))))</f>
        <v>0</v>
      </c>
      <c r="AF1183" s="64">
        <f>IF(AND($G1183="正式版",$H1183="中西医诊所"),IFERROR(T1183/同类汇总数据!E$3,0),IF(AND($G1183="正式版",$H1183="中医诊所"),IFERROR(T1183/同类汇总数据!E$4,0),IF(AND($G1183="正式版",$H1183="口腔诊所"),IFERROR(T1183/同类汇总数据!E$5,0),IF(AND($G1183="检查版",$H1183="中西医诊所"),IFERROR(T1183/同类汇总数据!E$6,0),IF(AND($G1183="检查版",$H1183="中医诊所"),IFERROR(T1183/同类汇总数据!E$7,0),IF(AND($G1183="检查版",$H1183="口腔诊所"),IFERROR(T1183/同类汇总数据!E$8,0),IF(AND($G1183="互联网版",$H1183="中西医诊所"),IFERROR(T1183/同类汇总数据!E$9,0),IF(AND($G1183="互联网版",$H1183="中医诊所"),IFERROR(T1183/同类汇总数据!E$10,0),IF(AND($G1183="互联网版",$H1183="口腔诊所"),IFERROR(T1183/同类汇总数据!E$11,0))))))))))</f>
        <v>0</v>
      </c>
      <c r="AG1183" s="64">
        <f>IF(AND($G1183="正式版",$H1183="中西医诊所"),IFERROR(U1183/同类汇总数据!F$3,0),IF(AND($G1183="正式版",$H1183="中医诊所"),IFERROR(U1183/同类汇总数据!F$4,0),IF(AND($G1183="正式版",$H1183="口腔诊所"),IFERROR(U1183/同类汇总数据!F$5,0),IF(AND($G1183="检查版",$H1183="中西医诊所"),IFERROR(U1183/同类汇总数据!F$6,0),IF(AND($G1183="检查版",$H1183="中医诊所"),IFERROR(U1183/同类汇总数据!F$7,0),IF(AND($G1183="检查版",$H1183="口腔诊所"),IFERROR(U1183/同类汇总数据!F$8,0),IF(AND($G1183="互联网版",$H1183="中西医诊所"),IFERROR(U1183/同类汇总数据!F$9,0),IF(AND($G1183="互联网版",$H1183="中医诊所"),IFERROR(U1183/同类汇总数据!F$10,0),IF(AND($G1183="互联网版",$H1183="口腔诊所"),IFERROR(U1183/同类汇总数据!F$11,0))))))))))</f>
        <v>0</v>
      </c>
      <c r="AH1183" s="64">
        <f>IF(AND($G1183="正式版",$H1183="中西医诊所"),IFERROR(V1183/同类汇总数据!G$3,0),IF(AND($G1183="正式版",$H1183="中医诊所"),IFERROR(V1183/同类汇总数据!G$4,0),IF(AND($G1183="正式版",$H1183="口腔诊所"),IFERROR(V1183/同类汇总数据!G$5,0),IF(AND($G1183="检查版",$H1183="中西医诊所"),IFERROR(V1183/同类汇总数据!G$6,0),IF(AND($G1183="检查版",$H1183="中医诊所"),IFERROR(V1183/同类汇总数据!G$7,0),IF(AND($G1183="检查版",$H1183="口腔诊所"),IFERROR(V1183/同类汇总数据!G$8,0),IF(AND($G1183="互联网版",$H1183="中西医诊所"),IFERROR(V1183/同类汇总数据!G$9,0),IF(AND($G1183="互联网版",$H1183="中医诊所"),IFERROR(V1183/同类汇总数据!G$10,0),IF(AND($G1183="互联网版",$H1183="口腔诊所"),IFERROR(V1183/同类汇总数据!G$11,0))))))))))</f>
        <v>0</v>
      </c>
      <c r="AI1183" s="64">
        <f>IF(AND($G1183="正式版",$H1183="中西医诊所"),IFERROR(W1183/同类汇总数据!H$3,0),IF(AND($G1183="正式版",$H1183="中医诊所"),IFERROR(W1183/同类汇总数据!H$4,0),IF(AND($G1183="正式版",$H1183="口腔诊所"),IFERROR(W1183/同类汇总数据!H$5,0),IF(AND($G1183="检查版",$H1183="中西医诊所"),IFERROR(W1183/同类汇总数据!H$6,0),IF(AND($G1183="检查版",$H1183="中医诊所"),IFERROR(W1183/同类汇总数据!H$7,0),IF(AND($G1183="检查版",$H1183="口腔诊所"),IFERROR(W1183/同类汇总数据!H$8,0),IF(AND($G1183="互联网版",$H1183="中西医诊所"),IFERROR(W1183/同类汇总数据!H$9,0),IF(AND($G1183="互联网版",$H1183="中医诊所"),IFERROR(W1183/同类汇总数据!H$10,0),IF(AND($G1183="互联网版",$H1183="口腔诊所"),IFERROR(W1183/同类汇总数据!H$11,0))))))))))</f>
        <v>0</v>
      </c>
      <c r="AJ1183" s="64">
        <f>IF(AND($G1183="正式版",$H1183="中西医诊所"),IFERROR(X1183/同类汇总数据!I$3,0),IF(AND($G1183="正式版",$H1183="中医诊所"),IFERROR(X1183/同类汇总数据!I$4,0),IF(AND($G1183="正式版",$H1183="口腔诊所"),IFERROR(X1183/同类汇总数据!I$5,0),IF(AND($G1183="检查版",$H1183="中西医诊所"),IFERROR(X1183/同类汇总数据!I$6,0),IF(AND($G1183="检查版",$H1183="中医诊所"),IFERROR(X1183/同类汇总数据!I$7,0),IF(AND($G1183="检查版",$H1183="口腔诊所"),IFERROR(X1183/同类汇总数据!I$8,0),IF(AND($G1183="互联网版",$H1183="中西医诊所"),IFERROR(X1183/同类汇总数据!I$9,0),IF(AND($G1183="互联网版",$H1183="中医诊所"),IFERROR(X1183/同类汇总数据!I$10,0),IF(AND($G1183="互联网版",$H1183="口腔诊所"),IFERROR(X1183/同类汇总数据!I$11,0))))))))))</f>
        <v>0</v>
      </c>
      <c r="AK1183" s="64">
        <f>IF(AND($G1183="正式版",$H1183="中西医诊所"),IFERROR(Y1183/同类汇总数据!J$3,0),IF(AND($G1183="正式版",$H1183="中医诊所"),IFERROR(Y1183/同类汇总数据!J$4,0),IF(AND($G1183="正式版",$H1183="口腔诊所"),IFERROR(Y1183/同类汇总数据!J$5,0),IF(AND($G1183="检查版",$H1183="中西医诊所"),IFERROR(Y1183/同类汇总数据!J$6,0),IF(AND($G1183="检查版",$H1183="中医诊所"),IFERROR(Y1183/同类汇总数据!J$7,0),IF(AND($G1183="检查版",$H1183="口腔诊所"),IFERROR(Y1183/同类汇总数据!J$8,0),IF(AND($G1183="互联网版",$H1183="中西医诊所"),IFERROR(Y1183/同类汇总数据!J$9,0),IF(AND($G1183="互联网版",$H1183="中医诊所"),IFERROR(Y1183/同类汇总数据!J$10,0),IF(AND($G1183="互联网版",$H1183="口腔诊所"),IFERROR(Y1183/同类汇总数据!J$11,0))))))))))</f>
        <v>0</v>
      </c>
      <c r="AL1183" s="65" t="str">
        <f ca="1" t="shared" si="353"/>
        <v>今年内未操作</v>
      </c>
      <c r="AM1183" s="65" t="str">
        <f t="shared" si="354"/>
        <v>低于同行20%</v>
      </c>
      <c r="AN1183" s="66" t="str">
        <f t="shared" si="355"/>
        <v>低于同行20%</v>
      </c>
      <c r="AO1183" s="63">
        <f t="shared" si="357"/>
        <v>45962.4663773148</v>
      </c>
      <c r="AP1183" s="5" t="str">
        <f t="shared" si="358"/>
        <v/>
      </c>
      <c r="AQ1183" s="60">
        <v>45908.805143125</v>
      </c>
    </row>
    <row r="1184" customFormat="1" ht="17" spans="1:43">
      <c r="A1184" s="66">
        <f t="shared" si="359"/>
        <v>1181</v>
      </c>
      <c r="B1184" s="67" t="str">
        <f t="shared" si="350"/>
        <v>连续三月交易上升</v>
      </c>
      <c r="C1184" s="1" t="str">
        <f t="shared" si="351"/>
        <v/>
      </c>
      <c r="D1184" s="68" t="str">
        <f t="shared" si="352"/>
        <v>-</v>
      </c>
      <c r="E1184" s="84" t="s">
        <v>3119</v>
      </c>
      <c r="F1184" s="58">
        <v>45921.775703669</v>
      </c>
      <c r="G1184" s="59" t="s">
        <v>38</v>
      </c>
      <c r="H1184" s="59" t="s">
        <v>63</v>
      </c>
      <c r="I1184" s="59" t="s">
        <v>40</v>
      </c>
      <c r="J1184" s="59" t="s">
        <v>53</v>
      </c>
      <c r="K1184" s="59" t="s">
        <v>3120</v>
      </c>
      <c r="L1184" s="59" t="s">
        <v>83</v>
      </c>
      <c r="M1184" s="60">
        <v>46104.3995138889</v>
      </c>
      <c r="N1184" s="60">
        <v>46103.503334456</v>
      </c>
      <c r="O1184" s="60">
        <v>46103.7475051157</v>
      </c>
      <c r="P1184" s="60">
        <v>46043.4447581829</v>
      </c>
      <c r="Q1184" s="60">
        <v>46097.6750457407</v>
      </c>
      <c r="R1184" s="59">
        <v>4860</v>
      </c>
      <c r="S1184" s="59">
        <v>37122</v>
      </c>
      <c r="T1184" s="59">
        <v>96086</v>
      </c>
      <c r="U1184" s="59">
        <v>81046</v>
      </c>
      <c r="V1184" s="59">
        <v>7</v>
      </c>
      <c r="W1184" s="59">
        <v>53</v>
      </c>
      <c r="X1184" s="59">
        <v>136</v>
      </c>
      <c r="Y1184" s="59">
        <v>116</v>
      </c>
      <c r="Z1184" s="59">
        <v>777.145631068</v>
      </c>
      <c r="AA1184" s="59">
        <v>1.0594729542</v>
      </c>
      <c r="AB1184" s="59">
        <v>-0.5597107892</v>
      </c>
      <c r="AC1184" s="59">
        <v>0.2121454373</v>
      </c>
      <c r="AD1184" s="64">
        <f>IF(AND($G1184="正式版",$H1184="中西医诊所"),IFERROR(R1184/同类汇总数据!C$3,0),IF(AND($G1184="正式版",$H1184="中医诊所"),IFERROR(R1184/同类汇总数据!C$4,0),IF(AND($G1184="正式版",$H1184="口腔诊所"),IFERROR(R1184/同类汇总数据!C$5,0),IF(AND($G1184="检查版",$H1184="中西医诊所"),IFERROR(R1184/同类汇总数据!C$6,0),IF(AND($G1184="检查版",$H1184="中医诊所"),IFERROR(R1184/同类汇总数据!C$7,0),IF(AND($G1184="检查版",$H1184="口腔诊所"),IFERROR(R1184/同类汇总数据!C$8,0),IF(AND($G1184="互联网版",$H1184="中西医诊所"),IFERROR(R1184/同类汇总数据!C$9,0),IF(AND($G1184="互联网版",$H1184="中医诊所"),IFERROR(R1184/同类汇总数据!C$10,0),IF(AND($G1184="互联网版",$H1184="口腔诊所"),IFERROR(R1184/同类汇总数据!C$11,0))))))))))</f>
        <v>0.486119390720651</v>
      </c>
      <c r="AE1184" s="64">
        <f>IF(AND($G1184="正式版",$H1184="中西医诊所"),IFERROR(S1184/同类汇总数据!D$3,0),IF(AND($G1184="正式版",$H1184="中医诊所"),IFERROR(S1184/同类汇总数据!D$4,0),IF(AND($G1184="正式版",$H1184="口腔诊所"),IFERROR(S1184/同类汇总数据!D$5,0),IF(AND($G1184="检查版",$H1184="中西医诊所"),IFERROR(S1184/同类汇总数据!D$6,0),IF(AND($G1184="检查版",$H1184="中医诊所"),IFERROR(S1184/同类汇总数据!D$7,0),IF(AND($G1184="检查版",$H1184="口腔诊所"),IFERROR(S1184/同类汇总数据!D$8,0),IF(AND($G1184="互联网版",$H1184="中西医诊所"),IFERROR(S1184/同类汇总数据!D$9,0),IF(AND($G1184="互联网版",$H1184="中医诊所"),IFERROR(S1184/同类汇总数据!D$10,0),IF(AND($G1184="互联网版",$H1184="口腔诊所"),IFERROR(S1184/同类汇总数据!D$11,0))))))))))</f>
        <v>0.854738609712616</v>
      </c>
      <c r="AF1184" s="64">
        <f>IF(AND($G1184="正式版",$H1184="中西医诊所"),IFERROR(T1184/同类汇总数据!E$3,0),IF(AND($G1184="正式版",$H1184="中医诊所"),IFERROR(T1184/同类汇总数据!E$4,0),IF(AND($G1184="正式版",$H1184="口腔诊所"),IFERROR(T1184/同类汇总数据!E$5,0),IF(AND($G1184="检查版",$H1184="中西医诊所"),IFERROR(T1184/同类汇总数据!E$6,0),IF(AND($G1184="检查版",$H1184="中医诊所"),IFERROR(T1184/同类汇总数据!E$7,0),IF(AND($G1184="检查版",$H1184="口腔诊所"),IFERROR(T1184/同类汇总数据!E$8,0),IF(AND($G1184="互联网版",$H1184="中西医诊所"),IFERROR(T1184/同类汇总数据!E$9,0),IF(AND($G1184="互联网版",$H1184="中医诊所"),IFERROR(T1184/同类汇总数据!E$10,0),IF(AND($G1184="互联网版",$H1184="口腔诊所"),IFERROR(T1184/同类汇总数据!E$11,0))))))))))</f>
        <v>0.866678394727766</v>
      </c>
      <c r="AG1184" s="64">
        <f>IF(AND($G1184="正式版",$H1184="中西医诊所"),IFERROR(U1184/同类汇总数据!F$3,0),IF(AND($G1184="正式版",$H1184="中医诊所"),IFERROR(U1184/同类汇总数据!F$4,0),IF(AND($G1184="正式版",$H1184="口腔诊所"),IFERROR(U1184/同类汇总数据!F$5,0),IF(AND($G1184="检查版",$H1184="中西医诊所"),IFERROR(U1184/同类汇总数据!F$6,0),IF(AND($G1184="检查版",$H1184="中医诊所"),IFERROR(U1184/同类汇总数据!F$7,0),IF(AND($G1184="检查版",$H1184="口腔诊所"),IFERROR(U1184/同类汇总数据!F$8,0),IF(AND($G1184="互联网版",$H1184="中西医诊所"),IFERROR(U1184/同类汇总数据!F$9,0),IF(AND($G1184="互联网版",$H1184="中医诊所"),IFERROR(U1184/同类汇总数据!F$10,0),IF(AND($G1184="互联网版",$H1184="口腔诊所"),IFERROR(U1184/同类汇总数据!F$11,0))))))))))</f>
        <v>0.811287543254531</v>
      </c>
      <c r="AH1184" s="64">
        <f>IF(AND($G1184="正式版",$H1184="中西医诊所"),IFERROR(V1184/同类汇总数据!G$3,0),IF(AND($G1184="正式版",$H1184="中医诊所"),IFERROR(V1184/同类汇总数据!G$4,0),IF(AND($G1184="正式版",$H1184="口腔诊所"),IFERROR(V1184/同类汇总数据!G$5,0),IF(AND($G1184="检查版",$H1184="中西医诊所"),IFERROR(V1184/同类汇总数据!G$6,0),IF(AND($G1184="检查版",$H1184="中医诊所"),IFERROR(V1184/同类汇总数据!G$7,0),IF(AND($G1184="检查版",$H1184="口腔诊所"),IFERROR(V1184/同类汇总数据!G$8,0),IF(AND($G1184="互联网版",$H1184="中西医诊所"),IFERROR(V1184/同类汇总数据!G$9,0),IF(AND($G1184="互联网版",$H1184="中医诊所"),IFERROR(V1184/同类汇总数据!G$10,0),IF(AND($G1184="互联网版",$H1184="口腔诊所"),IFERROR(V1184/同类汇总数据!G$11,0))))))))))</f>
        <v>0.520198567224518</v>
      </c>
      <c r="AI1184" s="64">
        <f>IF(AND($G1184="正式版",$H1184="中西医诊所"),IFERROR(W1184/同类汇总数据!H$3,0),IF(AND($G1184="正式版",$H1184="中医诊所"),IFERROR(W1184/同类汇总数据!H$4,0),IF(AND($G1184="正式版",$H1184="口腔诊所"),IFERROR(W1184/同类汇总数据!H$5,0),IF(AND($G1184="检查版",$H1184="中西医诊所"),IFERROR(W1184/同类汇总数据!H$6,0),IF(AND($G1184="检查版",$H1184="中医诊所"),IFERROR(W1184/同类汇总数据!H$7,0),IF(AND($G1184="检查版",$H1184="口腔诊所"),IFERROR(W1184/同类汇总数据!H$8,0),IF(AND($G1184="互联网版",$H1184="中西医诊所"),IFERROR(W1184/同类汇总数据!H$9,0),IF(AND($G1184="互联网版",$H1184="中医诊所"),IFERROR(W1184/同类汇总数据!H$10,0),IF(AND($G1184="互联网版",$H1184="口腔诊所"),IFERROR(W1184/同类汇总数据!H$11,0))))))))))</f>
        <v>0.933323706598246</v>
      </c>
      <c r="AJ1184" s="64">
        <f>IF(AND($G1184="正式版",$H1184="中西医诊所"),IFERROR(X1184/同类汇总数据!I$3,0),IF(AND($G1184="正式版",$H1184="中医诊所"),IFERROR(X1184/同类汇总数据!I$4,0),IF(AND($G1184="正式版",$H1184="口腔诊所"),IFERROR(X1184/同类汇总数据!I$5,0),IF(AND($G1184="检查版",$H1184="中西医诊所"),IFERROR(X1184/同类汇总数据!I$6,0),IF(AND($G1184="检查版",$H1184="中医诊所"),IFERROR(X1184/同类汇总数据!I$7,0),IF(AND($G1184="检查版",$H1184="口腔诊所"),IFERROR(X1184/同类汇总数据!I$8,0),IF(AND($G1184="互联网版",$H1184="中西医诊所"),IFERROR(X1184/同类汇总数据!I$9,0),IF(AND($G1184="互联网版",$H1184="中医诊所"),IFERROR(X1184/同类汇总数据!I$10,0),IF(AND($G1184="互联网版",$H1184="口腔诊所"),IFERROR(X1184/同类汇总数据!I$11,0))))))))))</f>
        <v>0.921774551566847</v>
      </c>
      <c r="AK1184" s="64">
        <f>IF(AND($G1184="正式版",$H1184="中西医诊所"),IFERROR(Y1184/同类汇总数据!J$3,0),IF(AND($G1184="正式版",$H1184="中医诊所"),IFERROR(Y1184/同类汇总数据!J$4,0),IF(AND($G1184="正式版",$H1184="口腔诊所"),IFERROR(Y1184/同类汇总数据!J$5,0),IF(AND($G1184="检查版",$H1184="中西医诊所"),IFERROR(Y1184/同类汇总数据!J$6,0),IF(AND($G1184="检查版",$H1184="中医诊所"),IFERROR(Y1184/同类汇总数据!J$7,0),IF(AND($G1184="检查版",$H1184="口腔诊所"),IFERROR(Y1184/同类汇总数据!J$8,0),IF(AND($G1184="互联网版",$H1184="中西医诊所"),IFERROR(Y1184/同类汇总数据!J$9,0),IF(AND($G1184="互联网版",$H1184="中医诊所"),IFERROR(Y1184/同类汇总数据!J$10,0),IF(AND($G1184="互联网版",$H1184="口腔诊所"),IFERROR(Y1184/同类汇总数据!J$11,0))))))))))</f>
        <v>0.873447278044623</v>
      </c>
      <c r="AL1184" s="65" t="str">
        <f ca="1" t="shared" si="353"/>
        <v>-</v>
      </c>
      <c r="AM1184" s="65" t="str">
        <f t="shared" si="354"/>
        <v/>
      </c>
      <c r="AN1184" s="66" t="str">
        <f t="shared" si="355"/>
        <v/>
      </c>
      <c r="AO1184" s="63">
        <f t="shared" si="357"/>
        <v>46104.3995138889</v>
      </c>
      <c r="AP1184" s="5" t="str">
        <f t="shared" si="358"/>
        <v/>
      </c>
      <c r="AQ1184" s="60">
        <v>45910.7937157755</v>
      </c>
    </row>
    <row r="1185" customFormat="1" ht="17" spans="1:43">
      <c r="A1185" s="66">
        <f t="shared" si="359"/>
        <v>1182</v>
      </c>
      <c r="B1185" s="67" t="str">
        <f t="shared" si="350"/>
        <v>交易波动较大</v>
      </c>
      <c r="C1185" s="1" t="str">
        <f t="shared" si="351"/>
        <v>本月交易额降超20%</v>
      </c>
      <c r="D1185" s="68" t="str">
        <f t="shared" si="352"/>
        <v>-</v>
      </c>
      <c r="E1185" s="84" t="s">
        <v>3121</v>
      </c>
      <c r="F1185" s="58">
        <v>45953.4549531134</v>
      </c>
      <c r="G1185" s="59" t="s">
        <v>38</v>
      </c>
      <c r="H1185" s="59" t="s">
        <v>63</v>
      </c>
      <c r="I1185" s="59" t="s">
        <v>40</v>
      </c>
      <c r="J1185" s="59" t="s">
        <v>85</v>
      </c>
      <c r="K1185" s="59" t="s">
        <v>3122</v>
      </c>
      <c r="L1185" s="59" t="s">
        <v>87</v>
      </c>
      <c r="M1185" s="60">
        <v>46104.3733680556</v>
      </c>
      <c r="N1185" s="60">
        <v>46103.740944294</v>
      </c>
      <c r="O1185" s="60">
        <v>46103.740697338</v>
      </c>
      <c r="P1185" s="60">
        <v>46086.6316367014</v>
      </c>
      <c r="Q1185" s="60">
        <v>46104.3875096412</v>
      </c>
      <c r="R1185" s="59">
        <v>6939</v>
      </c>
      <c r="S1185" s="59">
        <v>55538.8</v>
      </c>
      <c r="T1185" s="59">
        <v>197205.4</v>
      </c>
      <c r="U1185" s="59">
        <v>190459.5</v>
      </c>
      <c r="V1185" s="59">
        <v>19</v>
      </c>
      <c r="W1185" s="59">
        <v>75</v>
      </c>
      <c r="X1185" s="59">
        <v>265</v>
      </c>
      <c r="Y1185" s="59">
        <v>246</v>
      </c>
      <c r="Z1185" s="85" t="s">
        <v>3123</v>
      </c>
      <c r="AA1185" s="59">
        <v>-0.3666945278</v>
      </c>
      <c r="AB1185" s="59">
        <v>0.6249187047</v>
      </c>
      <c r="AC1185" s="59">
        <v>-0.0361679667</v>
      </c>
      <c r="AD1185" s="64">
        <f>IF(AND($G1185="正式版",$H1185="中西医诊所"),IFERROR(R1185/同类汇总数据!C$3,0),IF(AND($G1185="正式版",$H1185="中医诊所"),IFERROR(R1185/同类汇总数据!C$4,0),IF(AND($G1185="正式版",$H1185="口腔诊所"),IFERROR(R1185/同类汇总数据!C$5,0),IF(AND($G1185="检查版",$H1185="中西医诊所"),IFERROR(R1185/同类汇总数据!C$6,0),IF(AND($G1185="检查版",$H1185="中医诊所"),IFERROR(R1185/同类汇总数据!C$7,0),IF(AND($G1185="检查版",$H1185="口腔诊所"),IFERROR(R1185/同类汇总数据!C$8,0),IF(AND($G1185="互联网版",$H1185="中西医诊所"),IFERROR(R1185/同类汇总数据!C$9,0),IF(AND($G1185="互联网版",$H1185="中医诊所"),IFERROR(R1185/同类汇总数据!C$10,0),IF(AND($G1185="互联网版",$H1185="口腔诊所"),IFERROR(R1185/同类汇总数据!C$11,0))))))))))</f>
        <v>0.694070463417818</v>
      </c>
      <c r="AE1185" s="64">
        <f>IF(AND($G1185="正式版",$H1185="中西医诊所"),IFERROR(S1185/同类汇总数据!D$3,0),IF(AND($G1185="正式版",$H1185="中医诊所"),IFERROR(S1185/同类汇总数据!D$4,0),IF(AND($G1185="正式版",$H1185="口腔诊所"),IFERROR(S1185/同类汇总数据!D$5,0),IF(AND($G1185="检查版",$H1185="中西医诊所"),IFERROR(S1185/同类汇总数据!D$6,0),IF(AND($G1185="检查版",$H1185="中医诊所"),IFERROR(S1185/同类汇总数据!D$7,0),IF(AND($G1185="检查版",$H1185="口腔诊所"),IFERROR(S1185/同类汇总数据!D$8,0),IF(AND($G1185="互联网版",$H1185="中西医诊所"),IFERROR(S1185/同类汇总数据!D$9,0),IF(AND($G1185="互联网版",$H1185="中医诊所"),IFERROR(S1185/同类汇总数据!D$10,0),IF(AND($G1185="互联网版",$H1185="口腔诊所"),IFERROR(S1185/同类汇总数据!D$11,0))))))))))</f>
        <v>1.27878769185677</v>
      </c>
      <c r="AF1185" s="64">
        <f>IF(AND($G1185="正式版",$H1185="中西医诊所"),IFERROR(T1185/同类汇总数据!E$3,0),IF(AND($G1185="正式版",$H1185="中医诊所"),IFERROR(T1185/同类汇总数据!E$4,0),IF(AND($G1185="正式版",$H1185="口腔诊所"),IFERROR(T1185/同类汇总数据!E$5,0),IF(AND($G1185="检查版",$H1185="中西医诊所"),IFERROR(T1185/同类汇总数据!E$6,0),IF(AND($G1185="检查版",$H1185="中医诊所"),IFERROR(T1185/同类汇总数据!E$7,0),IF(AND($G1185="检查版",$H1185="口腔诊所"),IFERROR(T1185/同类汇总数据!E$8,0),IF(AND($G1185="互联网版",$H1185="中西医诊所"),IFERROR(T1185/同类汇总数据!E$9,0),IF(AND($G1185="互联网版",$H1185="中医诊所"),IFERROR(T1185/同类汇总数据!E$10,0),IF(AND($G1185="互联网版",$H1185="口腔诊所"),IFERROR(T1185/同类汇总数据!E$11,0))))))))))</f>
        <v>1.77875714988289</v>
      </c>
      <c r="AG1185" s="64">
        <f>IF(AND($G1185="正式版",$H1185="中西医诊所"),IFERROR(U1185/同类汇总数据!F$3,0),IF(AND($G1185="正式版",$H1185="中医诊所"),IFERROR(U1185/同类汇总数据!F$4,0),IF(AND($G1185="正式版",$H1185="口腔诊所"),IFERROR(U1185/同类汇总数据!F$5,0),IF(AND($G1185="检查版",$H1185="中西医诊所"),IFERROR(U1185/同类汇总数据!F$6,0),IF(AND($G1185="检查版",$H1185="中医诊所"),IFERROR(U1185/同类汇总数据!F$7,0),IF(AND($G1185="检查版",$H1185="口腔诊所"),IFERROR(U1185/同类汇总数据!F$8,0),IF(AND($G1185="互联网版",$H1185="中西医诊所"),IFERROR(U1185/同类汇总数据!F$9,0),IF(AND($G1185="互联网版",$H1185="中医诊所"),IFERROR(U1185/同类汇总数据!F$10,0),IF(AND($G1185="互联网版",$H1185="口腔诊所"),IFERROR(U1185/同类汇总数据!F$11,0))))))))))</f>
        <v>1.90653974094325</v>
      </c>
      <c r="AH1185" s="64">
        <f>IF(AND($G1185="正式版",$H1185="中西医诊所"),IFERROR(V1185/同类汇总数据!G$3,0),IF(AND($G1185="正式版",$H1185="中医诊所"),IFERROR(V1185/同类汇总数据!G$4,0),IF(AND($G1185="正式版",$H1185="口腔诊所"),IFERROR(V1185/同类汇总数据!G$5,0),IF(AND($G1185="检查版",$H1185="中西医诊所"),IFERROR(V1185/同类汇总数据!G$6,0),IF(AND($G1185="检查版",$H1185="中医诊所"),IFERROR(V1185/同类汇总数据!G$7,0),IF(AND($G1185="检查版",$H1185="口腔诊所"),IFERROR(V1185/同类汇总数据!G$8,0),IF(AND($G1185="互联网版",$H1185="中西医诊所"),IFERROR(V1185/同类汇总数据!G$9,0),IF(AND($G1185="互联网版",$H1185="中医诊所"),IFERROR(V1185/同类汇总数据!G$10,0),IF(AND($G1185="互联网版",$H1185="口腔诊所"),IFERROR(V1185/同类汇总数据!G$11,0))))))))))</f>
        <v>1.41196753960941</v>
      </c>
      <c r="AI1185" s="64">
        <f>IF(AND($G1185="正式版",$H1185="中西医诊所"),IFERROR(W1185/同类汇总数据!H$3,0),IF(AND($G1185="正式版",$H1185="中医诊所"),IFERROR(W1185/同类汇总数据!H$4,0),IF(AND($G1185="正式版",$H1185="口腔诊所"),IFERROR(W1185/同类汇总数据!H$5,0),IF(AND($G1185="检查版",$H1185="中西医诊所"),IFERROR(W1185/同类汇总数据!H$6,0),IF(AND($G1185="检查版",$H1185="中医诊所"),IFERROR(W1185/同类汇总数据!H$7,0),IF(AND($G1185="检查版",$H1185="口腔诊所"),IFERROR(W1185/同类汇总数据!H$8,0),IF(AND($G1185="互联网版",$H1185="中西医诊所"),IFERROR(W1185/同类汇总数据!H$9,0),IF(AND($G1185="互联网版",$H1185="中医诊所"),IFERROR(W1185/同类汇总数据!H$10,0),IF(AND($G1185="互联网版",$H1185="口腔诊所"),IFERROR(W1185/同类汇总数据!H$11,0))))))))))</f>
        <v>1.3207410942428</v>
      </c>
      <c r="AJ1185" s="64">
        <f>IF(AND($G1185="正式版",$H1185="中西医诊所"),IFERROR(X1185/同类汇总数据!I$3,0),IF(AND($G1185="正式版",$H1185="中医诊所"),IFERROR(X1185/同类汇总数据!I$4,0),IF(AND($G1185="正式版",$H1185="口腔诊所"),IFERROR(X1185/同类汇总数据!I$5,0),IF(AND($G1185="检查版",$H1185="中西医诊所"),IFERROR(X1185/同类汇总数据!I$6,0),IF(AND($G1185="检查版",$H1185="中医诊所"),IFERROR(X1185/同类汇总数据!I$7,0),IF(AND($G1185="检查版",$H1185="口腔诊所"),IFERROR(X1185/同类汇总数据!I$8,0),IF(AND($G1185="互联网版",$H1185="中西医诊所"),IFERROR(X1185/同类汇总数据!I$9,0),IF(AND($G1185="互联网版",$H1185="中医诊所"),IFERROR(X1185/同类汇总数据!I$10,0),IF(AND($G1185="互联网版",$H1185="口腔诊所"),IFERROR(X1185/同类汇总数据!I$11,0))))))))))</f>
        <v>1.79610482474422</v>
      </c>
      <c r="AK1185" s="64">
        <f>IF(AND($G1185="正式版",$H1185="中西医诊所"),IFERROR(Y1185/同类汇总数据!J$3,0),IF(AND($G1185="正式版",$H1185="中医诊所"),IFERROR(Y1185/同类汇总数据!J$4,0),IF(AND($G1185="正式版",$H1185="口腔诊所"),IFERROR(Y1185/同类汇总数据!J$5,0),IF(AND($G1185="检查版",$H1185="中西医诊所"),IFERROR(Y1185/同类汇总数据!J$6,0),IF(AND($G1185="检查版",$H1185="中医诊所"),IFERROR(Y1185/同类汇总数据!J$7,0),IF(AND($G1185="检查版",$H1185="口腔诊所"),IFERROR(Y1185/同类汇总数据!J$8,0),IF(AND($G1185="互联网版",$H1185="中西医诊所"),IFERROR(Y1185/同类汇总数据!J$9,0),IF(AND($G1185="互联网版",$H1185="中医诊所"),IFERROR(Y1185/同类汇总数据!J$10,0),IF(AND($G1185="互联网版",$H1185="口腔诊所"),IFERROR(Y1185/同类汇总数据!J$11,0))))))))))</f>
        <v>1.85231060688773</v>
      </c>
      <c r="AL1185" s="65" t="str">
        <f ca="1" t="shared" si="353"/>
        <v>-</v>
      </c>
      <c r="AM1185" s="65" t="str">
        <f t="shared" si="354"/>
        <v>高于同行20%</v>
      </c>
      <c r="AN1185" s="66" t="str">
        <f t="shared" si="355"/>
        <v>高于同行20%</v>
      </c>
      <c r="AO1185" s="63">
        <f t="shared" si="357"/>
        <v>46104.3875096412</v>
      </c>
      <c r="AP1185" s="5" t="str">
        <f t="shared" si="358"/>
        <v/>
      </c>
      <c r="AQ1185" s="60">
        <v>45911.5749751852</v>
      </c>
    </row>
    <row r="1186" customFormat="1" ht="17" spans="1:43">
      <c r="A1186" s="66">
        <f t="shared" si="359"/>
        <v>1183</v>
      </c>
      <c r="B1186" s="67" t="str">
        <f t="shared" si="350"/>
        <v>连续三月交易上升</v>
      </c>
      <c r="C1186" s="1" t="str">
        <f t="shared" si="351"/>
        <v/>
      </c>
      <c r="D1186" s="68" t="str">
        <f t="shared" si="352"/>
        <v>-</v>
      </c>
      <c r="E1186" s="84" t="s">
        <v>3124</v>
      </c>
      <c r="F1186" s="58">
        <v>45953.5107287269</v>
      </c>
      <c r="G1186" s="59" t="s">
        <v>38</v>
      </c>
      <c r="H1186" s="59" t="s">
        <v>63</v>
      </c>
      <c r="I1186" s="59" t="s">
        <v>40</v>
      </c>
      <c r="J1186" s="59" t="s">
        <v>85</v>
      </c>
      <c r="K1186" s="59" t="s">
        <v>3125</v>
      </c>
      <c r="L1186" s="59" t="s">
        <v>87</v>
      </c>
      <c r="M1186" s="60">
        <v>46104.377650463</v>
      </c>
      <c r="N1186" s="60">
        <v>46103.6976100231</v>
      </c>
      <c r="O1186" s="60">
        <v>46103.6965907407</v>
      </c>
      <c r="P1186" s="60">
        <v>45968.6681069907</v>
      </c>
      <c r="Q1186" s="60">
        <v>46103.7497</v>
      </c>
      <c r="R1186" s="59">
        <v>24306</v>
      </c>
      <c r="S1186" s="59">
        <v>137646.7</v>
      </c>
      <c r="T1186" s="59">
        <v>342690.4</v>
      </c>
      <c r="U1186" s="59">
        <v>285286.5</v>
      </c>
      <c r="V1186" s="59">
        <v>26</v>
      </c>
      <c r="W1186" s="59">
        <v>121</v>
      </c>
      <c r="X1186" s="59">
        <v>318</v>
      </c>
      <c r="Y1186" s="59">
        <v>286</v>
      </c>
      <c r="Z1186" s="85" t="s">
        <v>3126</v>
      </c>
      <c r="AA1186" s="59">
        <v>0.5163018752</v>
      </c>
      <c r="AB1186" s="59">
        <v>-0.2055549429</v>
      </c>
      <c r="AC1186" s="59">
        <v>-0.0689690574</v>
      </c>
      <c r="AD1186" s="64">
        <f>IF(AND($G1186="正式版",$H1186="中西医诊所"),IFERROR(R1186/同类汇总数据!C$3,0),IF(AND($G1186="正式版",$H1186="中医诊所"),IFERROR(R1186/同类汇总数据!C$4,0),IF(AND($G1186="正式版",$H1186="口腔诊所"),IFERROR(R1186/同类汇总数据!C$5,0),IF(AND($G1186="检查版",$H1186="中西医诊所"),IFERROR(R1186/同类汇总数据!C$6,0),IF(AND($G1186="检查版",$H1186="中医诊所"),IFERROR(R1186/同类汇总数据!C$7,0),IF(AND($G1186="检查版",$H1186="口腔诊所"),IFERROR(R1186/同类汇总数据!C$8,0),IF(AND($G1186="互联网版",$H1186="中西医诊所"),IFERROR(R1186/同类汇总数据!C$9,0),IF(AND($G1186="互联网版",$H1186="中医诊所"),IFERROR(R1186/同类汇总数据!C$10,0),IF(AND($G1186="互联网版",$H1186="口腔诊所"),IFERROR(R1186/同类汇总数据!C$11,0))))))))))</f>
        <v>2.4311971009992</v>
      </c>
      <c r="AE1186" s="64">
        <f>IF(AND($G1186="正式版",$H1186="中西医诊所"),IFERROR(S1186/同类汇总数据!D$3,0),IF(AND($G1186="正式版",$H1186="中医诊所"),IFERROR(S1186/同类汇总数据!D$4,0),IF(AND($G1186="正式版",$H1186="口腔诊所"),IFERROR(S1186/同类汇总数据!D$5,0),IF(AND($G1186="检查版",$H1186="中西医诊所"),IFERROR(S1186/同类汇总数据!D$6,0),IF(AND($G1186="检查版",$H1186="中医诊所"),IFERROR(S1186/同类汇总数据!D$7,0),IF(AND($G1186="检查版",$H1186="口腔诊所"),IFERROR(S1186/同类汇总数据!D$8,0),IF(AND($G1186="互联网版",$H1186="中西医诊所"),IFERROR(S1186/同类汇总数据!D$9,0),IF(AND($G1186="互联网版",$H1186="中医诊所"),IFERROR(S1186/同类汇总数据!D$10,0),IF(AND($G1186="互联网版",$H1186="口腔诊所"),IFERROR(S1186/同类汇总数据!D$11,0))))))))))</f>
        <v>3.16933217470852</v>
      </c>
      <c r="AF1186" s="64">
        <f>IF(AND($G1186="正式版",$H1186="中西医诊所"),IFERROR(T1186/同类汇总数据!E$3,0),IF(AND($G1186="正式版",$H1186="中医诊所"),IFERROR(T1186/同类汇总数据!E$4,0),IF(AND($G1186="正式版",$H1186="口腔诊所"),IFERROR(T1186/同类汇总数据!E$5,0),IF(AND($G1186="检查版",$H1186="中西医诊所"),IFERROR(T1186/同类汇总数据!E$6,0),IF(AND($G1186="检查版",$H1186="中医诊所"),IFERROR(T1186/同类汇总数据!E$7,0),IF(AND($G1186="检查版",$H1186="口腔诊所"),IFERROR(T1186/同类汇总数据!E$8,0),IF(AND($G1186="互联网版",$H1186="中西医诊所"),IFERROR(T1186/同类汇总数据!E$9,0),IF(AND($G1186="互联网版",$H1186="中医诊所"),IFERROR(T1186/同类汇总数据!E$10,0),IF(AND($G1186="互联网版",$H1186="口腔诊所"),IFERROR(T1186/同类汇总数据!E$11,0))))))))))</f>
        <v>3.0910056174741</v>
      </c>
      <c r="AG1186" s="64">
        <f>IF(AND($G1186="正式版",$H1186="中西医诊所"),IFERROR(U1186/同类汇总数据!F$3,0),IF(AND($G1186="正式版",$H1186="中医诊所"),IFERROR(U1186/同类汇总数据!F$4,0),IF(AND($G1186="正式版",$H1186="口腔诊所"),IFERROR(U1186/同类汇总数据!F$5,0),IF(AND($G1186="检查版",$H1186="中西医诊所"),IFERROR(U1186/同类汇总数据!F$6,0),IF(AND($G1186="检查版",$H1186="中医诊所"),IFERROR(U1186/同类汇总数据!F$7,0),IF(AND($G1186="检查版",$H1186="口腔诊所"),IFERROR(U1186/同类汇总数据!F$8,0),IF(AND($G1186="互联网版",$H1186="中西医诊所"),IFERROR(U1186/同类汇总数据!F$9,0),IF(AND($G1186="互联网版",$H1186="中医诊所"),IFERROR(U1186/同类汇总数据!F$10,0),IF(AND($G1186="互联网版",$H1186="口腔诊所"),IFERROR(U1186/同类汇总数据!F$11,0))))))))))</f>
        <v>2.85577799902134</v>
      </c>
      <c r="AH1186" s="64">
        <f>IF(AND($G1186="正式版",$H1186="中西医诊所"),IFERROR(V1186/同类汇总数据!G$3,0),IF(AND($G1186="正式版",$H1186="中医诊所"),IFERROR(V1186/同类汇总数据!G$4,0),IF(AND($G1186="正式版",$H1186="口腔诊所"),IFERROR(V1186/同类汇总数据!G$5,0),IF(AND($G1186="检查版",$H1186="中西医诊所"),IFERROR(V1186/同类汇总数据!G$6,0),IF(AND($G1186="检查版",$H1186="中医诊所"),IFERROR(V1186/同类汇总数据!G$7,0),IF(AND($G1186="检查版",$H1186="口腔诊所"),IFERROR(V1186/同类汇总数据!G$8,0),IF(AND($G1186="互联网版",$H1186="中西医诊所"),IFERROR(V1186/同类汇总数据!G$9,0),IF(AND($G1186="互联网版",$H1186="中医诊所"),IFERROR(V1186/同类汇总数据!G$10,0),IF(AND($G1186="互联网版",$H1186="口腔诊所"),IFERROR(V1186/同类汇总数据!G$11,0))))))))))</f>
        <v>1.93216610683392</v>
      </c>
      <c r="AI1186" s="64">
        <f>IF(AND($G1186="正式版",$H1186="中西医诊所"),IFERROR(W1186/同类汇总数据!H$3,0),IF(AND($G1186="正式版",$H1186="中医诊所"),IFERROR(W1186/同类汇总数据!H$4,0),IF(AND($G1186="正式版",$H1186="口腔诊所"),IFERROR(W1186/同类汇总数据!H$5,0),IF(AND($G1186="检查版",$H1186="中西医诊所"),IFERROR(W1186/同类汇总数据!H$6,0),IF(AND($G1186="检查版",$H1186="中医诊所"),IFERROR(W1186/同类汇总数据!H$7,0),IF(AND($G1186="检查版",$H1186="口腔诊所"),IFERROR(W1186/同类汇总数据!H$8,0),IF(AND($G1186="互联网版",$H1186="中西医诊所"),IFERROR(W1186/同类汇总数据!H$9,0),IF(AND($G1186="互联网版",$H1186="中医诊所"),IFERROR(W1186/同类汇总数据!H$10,0),IF(AND($G1186="互联网版",$H1186="口腔诊所"),IFERROR(W1186/同类汇总数据!H$11,0))))))))))</f>
        <v>2.13079563204505</v>
      </c>
      <c r="AJ1186" s="64">
        <f>IF(AND($G1186="正式版",$H1186="中西医诊所"),IFERROR(X1186/同类汇总数据!I$3,0),IF(AND($G1186="正式版",$H1186="中医诊所"),IFERROR(X1186/同类汇总数据!I$4,0),IF(AND($G1186="正式版",$H1186="口腔诊所"),IFERROR(X1186/同类汇总数据!I$5,0),IF(AND($G1186="检查版",$H1186="中西医诊所"),IFERROR(X1186/同类汇总数据!I$6,0),IF(AND($G1186="检查版",$H1186="中医诊所"),IFERROR(X1186/同类汇总数据!I$7,0),IF(AND($G1186="检查版",$H1186="口腔诊所"),IFERROR(X1186/同类汇总数据!I$8,0),IF(AND($G1186="互联网版",$H1186="中西医诊所"),IFERROR(X1186/同类汇总数据!I$9,0),IF(AND($G1186="互联网版",$H1186="中医诊所"),IFERROR(X1186/同类汇总数据!I$10,0),IF(AND($G1186="互联网版",$H1186="口腔诊所"),IFERROR(X1186/同类汇总数据!I$11,0))))))))))</f>
        <v>2.15532578969307</v>
      </c>
      <c r="AK1186" s="64">
        <f>IF(AND($G1186="正式版",$H1186="中西医诊所"),IFERROR(Y1186/同类汇总数据!J$3,0),IF(AND($G1186="正式版",$H1186="中医诊所"),IFERROR(Y1186/同类汇总数据!J$4,0),IF(AND($G1186="正式版",$H1186="口腔诊所"),IFERROR(Y1186/同类汇总数据!J$5,0),IF(AND($G1186="检查版",$H1186="中西医诊所"),IFERROR(Y1186/同类汇总数据!J$6,0),IF(AND($G1186="检查版",$H1186="中医诊所"),IFERROR(Y1186/同类汇总数据!J$7,0),IF(AND($G1186="检查版",$H1186="口腔诊所"),IFERROR(Y1186/同类汇总数据!J$8,0),IF(AND($G1186="互联网版",$H1186="中西医诊所"),IFERROR(Y1186/同类汇总数据!J$9,0),IF(AND($G1186="互联网版",$H1186="中医诊所"),IFERROR(Y1186/同类汇总数据!J$10,0),IF(AND($G1186="互联网版",$H1186="口腔诊所"),IFERROR(Y1186/同类汇总数据!J$11,0))))))))))</f>
        <v>2.15349932345485</v>
      </c>
      <c r="AL1186" s="65" t="str">
        <f ca="1" t="shared" si="353"/>
        <v>-</v>
      </c>
      <c r="AM1186" s="65" t="str">
        <f t="shared" si="354"/>
        <v>高于同行100%</v>
      </c>
      <c r="AN1186" s="66" t="str">
        <f t="shared" si="355"/>
        <v>高于同行100%</v>
      </c>
      <c r="AO1186" s="63">
        <f t="shared" si="357"/>
        <v>46104.377650463</v>
      </c>
      <c r="AP1186" s="5" t="str">
        <f t="shared" si="358"/>
        <v/>
      </c>
      <c r="AQ1186" s="60">
        <v>45915.6800733565</v>
      </c>
    </row>
    <row r="1187" customFormat="1" ht="17" spans="1:43">
      <c r="A1187" s="66">
        <f t="shared" si="359"/>
        <v>1184</v>
      </c>
      <c r="B1187" s="67" t="str">
        <f t="shared" si="350"/>
        <v>无交易</v>
      </c>
      <c r="C1187" s="1" t="str">
        <f t="shared" si="351"/>
        <v/>
      </c>
      <c r="D1187" s="68" t="str">
        <f t="shared" si="352"/>
        <v>可能流失</v>
      </c>
      <c r="E1187" s="84" t="s">
        <v>3127</v>
      </c>
      <c r="F1187" s="58">
        <v>45953.7484402199</v>
      </c>
      <c r="G1187" s="59" t="s">
        <v>60</v>
      </c>
      <c r="H1187" s="59" t="s">
        <v>63</v>
      </c>
      <c r="I1187" s="59" t="s">
        <v>40</v>
      </c>
      <c r="J1187" s="59" t="s">
        <v>280</v>
      </c>
      <c r="K1187" s="59" t="s">
        <v>3128</v>
      </c>
      <c r="L1187" s="59" t="s">
        <v>1279</v>
      </c>
      <c r="M1187" s="60">
        <v>46079.4716898148</v>
      </c>
      <c r="N1187" s="60"/>
      <c r="O1187" s="60">
        <v>45987.5546899074</v>
      </c>
      <c r="P1187" s="60"/>
      <c r="Q1187" s="60"/>
      <c r="R1187" s="59"/>
      <c r="S1187" s="59"/>
      <c r="T1187" s="59"/>
      <c r="U1187" s="59"/>
      <c r="V1187" s="59"/>
      <c r="W1187" s="59"/>
      <c r="X1187" s="59"/>
      <c r="Y1187" s="59"/>
      <c r="Z1187" s="59"/>
      <c r="AA1187" s="59"/>
      <c r="AB1187" s="59"/>
      <c r="AC1187" s="59"/>
      <c r="AD1187" s="64">
        <f>IF(AND($G1187="正式版",$H1187="中西医诊所"),IFERROR(R1187/同类汇总数据!C$3,0),IF(AND($G1187="正式版",$H1187="中医诊所"),IFERROR(R1187/同类汇总数据!C$4,0),IF(AND($G1187="正式版",$H1187="口腔诊所"),IFERROR(R1187/同类汇总数据!C$5,0),IF(AND($G1187="检查版",$H1187="中西医诊所"),IFERROR(R1187/同类汇总数据!C$6,0),IF(AND($G1187="检查版",$H1187="中医诊所"),IFERROR(R1187/同类汇总数据!C$7,0),IF(AND($G1187="检查版",$H1187="口腔诊所"),IFERROR(R1187/同类汇总数据!C$8,0),IF(AND($G1187="互联网版",$H1187="中西医诊所"),IFERROR(R1187/同类汇总数据!C$9,0),IF(AND($G1187="互联网版",$H1187="中医诊所"),IFERROR(R1187/同类汇总数据!C$10,0),IF(AND($G1187="互联网版",$H1187="口腔诊所"),IFERROR(R1187/同类汇总数据!C$11,0))))))))))</f>
        <v>0</v>
      </c>
      <c r="AE1187" s="64">
        <f>IF(AND($G1187="正式版",$H1187="中西医诊所"),IFERROR(S1187/同类汇总数据!D$3,0),IF(AND($G1187="正式版",$H1187="中医诊所"),IFERROR(S1187/同类汇总数据!D$4,0),IF(AND($G1187="正式版",$H1187="口腔诊所"),IFERROR(S1187/同类汇总数据!D$5,0),IF(AND($G1187="检查版",$H1187="中西医诊所"),IFERROR(S1187/同类汇总数据!D$6,0),IF(AND($G1187="检查版",$H1187="中医诊所"),IFERROR(S1187/同类汇总数据!D$7,0),IF(AND($G1187="检查版",$H1187="口腔诊所"),IFERROR(S1187/同类汇总数据!D$8,0),IF(AND($G1187="互联网版",$H1187="中西医诊所"),IFERROR(S1187/同类汇总数据!D$9,0),IF(AND($G1187="互联网版",$H1187="中医诊所"),IFERROR(S1187/同类汇总数据!D$10,0),IF(AND($G1187="互联网版",$H1187="口腔诊所"),IFERROR(S1187/同类汇总数据!D$11,0))))))))))</f>
        <v>0</v>
      </c>
      <c r="AF1187" s="64">
        <f>IF(AND($G1187="正式版",$H1187="中西医诊所"),IFERROR(T1187/同类汇总数据!E$3,0),IF(AND($G1187="正式版",$H1187="中医诊所"),IFERROR(T1187/同类汇总数据!E$4,0),IF(AND($G1187="正式版",$H1187="口腔诊所"),IFERROR(T1187/同类汇总数据!E$5,0),IF(AND($G1187="检查版",$H1187="中西医诊所"),IFERROR(T1187/同类汇总数据!E$6,0),IF(AND($G1187="检查版",$H1187="中医诊所"),IFERROR(T1187/同类汇总数据!E$7,0),IF(AND($G1187="检查版",$H1187="口腔诊所"),IFERROR(T1187/同类汇总数据!E$8,0),IF(AND($G1187="互联网版",$H1187="中西医诊所"),IFERROR(T1187/同类汇总数据!E$9,0),IF(AND($G1187="互联网版",$H1187="中医诊所"),IFERROR(T1187/同类汇总数据!E$10,0),IF(AND($G1187="互联网版",$H1187="口腔诊所"),IFERROR(T1187/同类汇总数据!E$11,0))))))))))</f>
        <v>0</v>
      </c>
      <c r="AG1187" s="64">
        <f>IF(AND($G1187="正式版",$H1187="中西医诊所"),IFERROR(U1187/同类汇总数据!F$3,0),IF(AND($G1187="正式版",$H1187="中医诊所"),IFERROR(U1187/同类汇总数据!F$4,0),IF(AND($G1187="正式版",$H1187="口腔诊所"),IFERROR(U1187/同类汇总数据!F$5,0),IF(AND($G1187="检查版",$H1187="中西医诊所"),IFERROR(U1187/同类汇总数据!F$6,0),IF(AND($G1187="检查版",$H1187="中医诊所"),IFERROR(U1187/同类汇总数据!F$7,0),IF(AND($G1187="检查版",$H1187="口腔诊所"),IFERROR(U1187/同类汇总数据!F$8,0),IF(AND($G1187="互联网版",$H1187="中西医诊所"),IFERROR(U1187/同类汇总数据!F$9,0),IF(AND($G1187="互联网版",$H1187="中医诊所"),IFERROR(U1187/同类汇总数据!F$10,0),IF(AND($G1187="互联网版",$H1187="口腔诊所"),IFERROR(U1187/同类汇总数据!F$11,0))))))))))</f>
        <v>0</v>
      </c>
      <c r="AH1187" s="64">
        <f>IF(AND($G1187="正式版",$H1187="中西医诊所"),IFERROR(V1187/同类汇总数据!G$3,0),IF(AND($G1187="正式版",$H1187="中医诊所"),IFERROR(V1187/同类汇总数据!G$4,0),IF(AND($G1187="正式版",$H1187="口腔诊所"),IFERROR(V1187/同类汇总数据!G$5,0),IF(AND($G1187="检查版",$H1187="中西医诊所"),IFERROR(V1187/同类汇总数据!G$6,0),IF(AND($G1187="检查版",$H1187="中医诊所"),IFERROR(V1187/同类汇总数据!G$7,0),IF(AND($G1187="检查版",$H1187="口腔诊所"),IFERROR(V1187/同类汇总数据!G$8,0),IF(AND($G1187="互联网版",$H1187="中西医诊所"),IFERROR(V1187/同类汇总数据!G$9,0),IF(AND($G1187="互联网版",$H1187="中医诊所"),IFERROR(V1187/同类汇总数据!G$10,0),IF(AND($G1187="互联网版",$H1187="口腔诊所"),IFERROR(V1187/同类汇总数据!G$11,0))))))))))</f>
        <v>0</v>
      </c>
      <c r="AI1187" s="64">
        <f>IF(AND($G1187="正式版",$H1187="中西医诊所"),IFERROR(W1187/同类汇总数据!H$3,0),IF(AND($G1187="正式版",$H1187="中医诊所"),IFERROR(W1187/同类汇总数据!H$4,0),IF(AND($G1187="正式版",$H1187="口腔诊所"),IFERROR(W1187/同类汇总数据!H$5,0),IF(AND($G1187="检查版",$H1187="中西医诊所"),IFERROR(W1187/同类汇总数据!H$6,0),IF(AND($G1187="检查版",$H1187="中医诊所"),IFERROR(W1187/同类汇总数据!H$7,0),IF(AND($G1187="检查版",$H1187="口腔诊所"),IFERROR(W1187/同类汇总数据!H$8,0),IF(AND($G1187="互联网版",$H1187="中西医诊所"),IFERROR(W1187/同类汇总数据!H$9,0),IF(AND($G1187="互联网版",$H1187="中医诊所"),IFERROR(W1187/同类汇总数据!H$10,0),IF(AND($G1187="互联网版",$H1187="口腔诊所"),IFERROR(W1187/同类汇总数据!H$11,0))))))))))</f>
        <v>0</v>
      </c>
      <c r="AJ1187" s="64">
        <f>IF(AND($G1187="正式版",$H1187="中西医诊所"),IFERROR(X1187/同类汇总数据!I$3,0),IF(AND($G1187="正式版",$H1187="中医诊所"),IFERROR(X1187/同类汇总数据!I$4,0),IF(AND($G1187="正式版",$H1187="口腔诊所"),IFERROR(X1187/同类汇总数据!I$5,0),IF(AND($G1187="检查版",$H1187="中西医诊所"),IFERROR(X1187/同类汇总数据!I$6,0),IF(AND($G1187="检查版",$H1187="中医诊所"),IFERROR(X1187/同类汇总数据!I$7,0),IF(AND($G1187="检查版",$H1187="口腔诊所"),IFERROR(X1187/同类汇总数据!I$8,0),IF(AND($G1187="互联网版",$H1187="中西医诊所"),IFERROR(X1187/同类汇总数据!I$9,0),IF(AND($G1187="互联网版",$H1187="中医诊所"),IFERROR(X1187/同类汇总数据!I$10,0),IF(AND($G1187="互联网版",$H1187="口腔诊所"),IFERROR(X1187/同类汇总数据!I$11,0))))))))))</f>
        <v>0</v>
      </c>
      <c r="AK1187" s="64">
        <f>IF(AND($G1187="正式版",$H1187="中西医诊所"),IFERROR(Y1187/同类汇总数据!J$3,0),IF(AND($G1187="正式版",$H1187="中医诊所"),IFERROR(Y1187/同类汇总数据!J$4,0),IF(AND($G1187="正式版",$H1187="口腔诊所"),IFERROR(Y1187/同类汇总数据!J$5,0),IF(AND($G1187="检查版",$H1187="中西医诊所"),IFERROR(Y1187/同类汇总数据!J$6,0),IF(AND($G1187="检查版",$H1187="中医诊所"),IFERROR(Y1187/同类汇总数据!J$7,0),IF(AND($G1187="检查版",$H1187="口腔诊所"),IFERROR(Y1187/同类汇总数据!J$8,0),IF(AND($G1187="互联网版",$H1187="中西医诊所"),IFERROR(Y1187/同类汇总数据!J$9,0),IF(AND($G1187="互联网版",$H1187="中医诊所"),IFERROR(Y1187/同类汇总数据!J$10,0),IF(AND($G1187="互联网版",$H1187="口腔诊所"),IFERROR(Y1187/同类汇总数据!J$11,0))))))))))</f>
        <v>0</v>
      </c>
      <c r="AL1187" s="65" t="str">
        <f ca="1" t="shared" si="353"/>
        <v>最近一周未操作</v>
      </c>
      <c r="AM1187" s="65" t="str">
        <f t="shared" si="354"/>
        <v>低于同行20%</v>
      </c>
      <c r="AN1187" s="66" t="str">
        <f t="shared" si="355"/>
        <v>低于同行20%</v>
      </c>
      <c r="AO1187" s="63">
        <f t="shared" si="357"/>
        <v>46079.4716898148</v>
      </c>
      <c r="AP1187" s="5" t="str">
        <f t="shared" si="358"/>
        <v/>
      </c>
      <c r="AQ1187" s="60">
        <v>45920.5841498611</v>
      </c>
    </row>
    <row r="1188" customFormat="1" ht="17" spans="1:43">
      <c r="A1188" s="66">
        <f t="shared" si="359"/>
        <v>1185</v>
      </c>
      <c r="B1188" s="67" t="str">
        <f t="shared" si="350"/>
        <v>交易波动较大</v>
      </c>
      <c r="C1188" s="1" t="str">
        <f t="shared" si="351"/>
        <v/>
      </c>
      <c r="D1188" s="68" t="str">
        <f t="shared" si="352"/>
        <v>-</v>
      </c>
      <c r="E1188" s="84" t="s">
        <v>3129</v>
      </c>
      <c r="F1188" s="58">
        <v>45954.6221293171</v>
      </c>
      <c r="G1188" s="59" t="s">
        <v>38</v>
      </c>
      <c r="H1188" s="59" t="s">
        <v>63</v>
      </c>
      <c r="I1188" s="59" t="s">
        <v>40</v>
      </c>
      <c r="J1188" s="59" t="s">
        <v>78</v>
      </c>
      <c r="K1188" s="59" t="s">
        <v>3130</v>
      </c>
      <c r="L1188" s="59" t="s">
        <v>80</v>
      </c>
      <c r="M1188" s="60">
        <v>46103.3690162037</v>
      </c>
      <c r="N1188" s="60">
        <v>46103.5162002778</v>
      </c>
      <c r="O1188" s="60">
        <v>46103.5155383102</v>
      </c>
      <c r="P1188" s="60">
        <v>46093.5705545023</v>
      </c>
      <c r="Q1188" s="60">
        <v>46103.5578601968</v>
      </c>
      <c r="R1188" s="59">
        <v>31709</v>
      </c>
      <c r="S1188" s="59">
        <v>63907.3</v>
      </c>
      <c r="T1188" s="59">
        <v>164220.25</v>
      </c>
      <c r="U1188" s="59">
        <v>164220.25</v>
      </c>
      <c r="V1188" s="59">
        <v>14</v>
      </c>
      <c r="W1188" s="59">
        <v>56</v>
      </c>
      <c r="X1188" s="59">
        <v>168</v>
      </c>
      <c r="Y1188" s="59">
        <v>168</v>
      </c>
      <c r="Z1188" s="85" t="s">
        <v>3131</v>
      </c>
      <c r="AA1188" s="59">
        <v>0.1490921501</v>
      </c>
      <c r="AB1188" s="59">
        <v>0.2442641062</v>
      </c>
      <c r="AC1188" s="59"/>
      <c r="AD1188" s="64">
        <f>IF(AND($G1188="正式版",$H1188="中西医诊所"),IFERROR(R1188/同类汇总数据!C$3,0),IF(AND($G1188="正式版",$H1188="中医诊所"),IFERROR(R1188/同类汇总数据!C$4,0),IF(AND($G1188="正式版",$H1188="口腔诊所"),IFERROR(R1188/同类汇总数据!C$5,0),IF(AND($G1188="检查版",$H1188="中西医诊所"),IFERROR(R1188/同类汇总数据!C$6,0),IF(AND($G1188="检查版",$H1188="中医诊所"),IFERROR(R1188/同类汇总数据!C$7,0),IF(AND($G1188="检查版",$H1188="口腔诊所"),IFERROR(R1188/同类汇总数据!C$8,0),IF(AND($G1188="互联网版",$H1188="中西医诊所"),IFERROR(R1188/同类汇总数据!C$9,0),IF(AND($G1188="互联网版",$H1188="中医诊所"),IFERROR(R1188/同类汇总数据!C$10,0),IF(AND($G1188="互联网版",$H1188="口腔诊所"),IFERROR(R1188/同类汇总数据!C$11,0))))))))))</f>
        <v>3.17167896303727</v>
      </c>
      <c r="AE1188" s="64">
        <f>IF(AND($G1188="正式版",$H1188="中西医诊所"),IFERROR(S1188/同类汇总数据!D$3,0),IF(AND($G1188="正式版",$H1188="中医诊所"),IFERROR(S1188/同类汇总数据!D$4,0),IF(AND($G1188="正式版",$H1188="口腔诊所"),IFERROR(S1188/同类汇总数据!D$5,0),IF(AND($G1188="检查版",$H1188="中西医诊所"),IFERROR(S1188/同类汇总数据!D$6,0),IF(AND($G1188="检查版",$H1188="中医诊所"),IFERROR(S1188/同类汇总数据!D$7,0),IF(AND($G1188="检查版",$H1188="口腔诊所"),IFERROR(S1188/同类汇总数据!D$8,0),IF(AND($G1188="互联网版",$H1188="中西医诊所"),IFERROR(S1188/同类汇总数据!D$9,0),IF(AND($G1188="互联网版",$H1188="中医诊所"),IFERROR(S1188/同类汇总数据!D$10,0),IF(AND($G1188="互联网版",$H1188="口腔诊所"),IFERROR(S1188/同类汇总数据!D$11,0))))))))))</f>
        <v>1.47147343226354</v>
      </c>
      <c r="AF1188" s="64">
        <f>IF(AND($G1188="正式版",$H1188="中西医诊所"),IFERROR(T1188/同类汇总数据!E$3,0),IF(AND($G1188="正式版",$H1188="中医诊所"),IFERROR(T1188/同类汇总数据!E$4,0),IF(AND($G1188="正式版",$H1188="口腔诊所"),IFERROR(T1188/同类汇总数据!E$5,0),IF(AND($G1188="检查版",$H1188="中西医诊所"),IFERROR(T1188/同类汇总数据!E$6,0),IF(AND($G1188="检查版",$H1188="中医诊所"),IFERROR(T1188/同类汇总数据!E$7,0),IF(AND($G1188="检查版",$H1188="口腔诊所"),IFERROR(T1188/同类汇总数据!E$8,0),IF(AND($G1188="互联网版",$H1188="中西医诊所"),IFERROR(T1188/同类汇总数据!E$9,0),IF(AND($G1188="互联网版",$H1188="中医诊所"),IFERROR(T1188/同类汇总数据!E$10,0),IF(AND($G1188="互联网版",$H1188="口腔诊所"),IFERROR(T1188/同类汇总数据!E$11,0))))))))))</f>
        <v>1.4812370444372</v>
      </c>
      <c r="AG1188" s="64">
        <f>IF(AND($G1188="正式版",$H1188="中西医诊所"),IFERROR(U1188/同类汇总数据!F$3,0),IF(AND($G1188="正式版",$H1188="中医诊所"),IFERROR(U1188/同类汇总数据!F$4,0),IF(AND($G1188="正式版",$H1188="口腔诊所"),IFERROR(U1188/同类汇总数据!F$5,0),IF(AND($G1188="检查版",$H1188="中西医诊所"),IFERROR(U1188/同类汇总数据!F$6,0),IF(AND($G1188="检查版",$H1188="中医诊所"),IFERROR(U1188/同类汇总数据!F$7,0),IF(AND($G1188="检查版",$H1188="口腔诊所"),IFERROR(U1188/同类汇总数据!F$8,0),IF(AND($G1188="互联网版",$H1188="中西医诊所"),IFERROR(U1188/同类汇总数据!F$9,0),IF(AND($G1188="互联网版",$H1188="中医诊所"),IFERROR(U1188/同类汇总数据!F$10,0),IF(AND($G1188="互联网版",$H1188="口腔诊所"),IFERROR(U1188/同类汇总数据!F$11,0))))))))))</f>
        <v>1.64387931761154</v>
      </c>
      <c r="AH1188" s="64">
        <f>IF(AND($G1188="正式版",$H1188="中西医诊所"),IFERROR(V1188/同类汇总数据!G$3,0),IF(AND($G1188="正式版",$H1188="中医诊所"),IFERROR(V1188/同类汇总数据!G$4,0),IF(AND($G1188="正式版",$H1188="口腔诊所"),IFERROR(V1188/同类汇总数据!G$5,0),IF(AND($G1188="检查版",$H1188="中西医诊所"),IFERROR(V1188/同类汇总数据!G$6,0),IF(AND($G1188="检查版",$H1188="中医诊所"),IFERROR(V1188/同类汇总数据!G$7,0),IF(AND($G1188="检查版",$H1188="口腔诊所"),IFERROR(V1188/同类汇总数据!G$8,0),IF(AND($G1188="互联网版",$H1188="中西医诊所"),IFERROR(V1188/同类汇总数据!G$9,0),IF(AND($G1188="互联网版",$H1188="中医诊所"),IFERROR(V1188/同类汇总数据!G$10,0),IF(AND($G1188="互联网版",$H1188="口腔诊所"),IFERROR(V1188/同类汇总数据!G$11,0))))))))))</f>
        <v>1.04039713444904</v>
      </c>
      <c r="AI1188" s="64">
        <f>IF(AND($G1188="正式版",$H1188="中西医诊所"),IFERROR(W1188/同类汇总数据!H$3,0),IF(AND($G1188="正式版",$H1188="中医诊所"),IFERROR(W1188/同类汇总数据!H$4,0),IF(AND($G1188="正式版",$H1188="口腔诊所"),IFERROR(W1188/同类汇总数据!H$5,0),IF(AND($G1188="检查版",$H1188="中西医诊所"),IFERROR(W1188/同类汇总数据!H$6,0),IF(AND($G1188="检查版",$H1188="中医诊所"),IFERROR(W1188/同类汇总数据!H$7,0),IF(AND($G1188="检查版",$H1188="口腔诊所"),IFERROR(W1188/同类汇总数据!H$8,0),IF(AND($G1188="互联网版",$H1188="中西医诊所"),IFERROR(W1188/同类汇总数据!H$9,0),IF(AND($G1188="互联网版",$H1188="中医诊所"),IFERROR(W1188/同类汇总数据!H$10,0),IF(AND($G1188="互联网版",$H1188="口腔诊所"),IFERROR(W1188/同类汇总数据!H$11,0))))))))))</f>
        <v>0.986153350367958</v>
      </c>
      <c r="AJ1188" s="64">
        <f>IF(AND($G1188="正式版",$H1188="中西医诊所"),IFERROR(X1188/同类汇总数据!I$3,0),IF(AND($G1188="正式版",$H1188="中医诊所"),IFERROR(X1188/同类汇总数据!I$4,0),IF(AND($G1188="正式版",$H1188="口腔诊所"),IFERROR(X1188/同类汇总数据!I$5,0),IF(AND($G1188="检查版",$H1188="中西医诊所"),IFERROR(X1188/同类汇总数据!I$6,0),IF(AND($G1188="检查版",$H1188="中医诊所"),IFERROR(X1188/同类汇总数据!I$7,0),IF(AND($G1188="检查版",$H1188="口腔诊所"),IFERROR(X1188/同类汇总数据!I$8,0),IF(AND($G1188="互联网版",$H1188="中西医诊所"),IFERROR(X1188/同类汇总数据!I$9,0),IF(AND($G1188="互联网版",$H1188="中医诊所"),IFERROR(X1188/同类汇总数据!I$10,0),IF(AND($G1188="互联网版",$H1188="口腔诊所"),IFERROR(X1188/同类汇总数据!I$11,0))))))))))</f>
        <v>1.13866268134728</v>
      </c>
      <c r="AK1188" s="64">
        <f>IF(AND($G1188="正式版",$H1188="中西医诊所"),IFERROR(Y1188/同类汇总数据!J$3,0),IF(AND($G1188="正式版",$H1188="中医诊所"),IFERROR(Y1188/同类汇总数据!J$4,0),IF(AND($G1188="正式版",$H1188="口腔诊所"),IFERROR(Y1188/同类汇总数据!J$5,0),IF(AND($G1188="检查版",$H1188="中西医诊所"),IFERROR(Y1188/同类汇总数据!J$6,0),IF(AND($G1188="检查版",$H1188="中医诊所"),IFERROR(Y1188/同类汇总数据!J$7,0),IF(AND($G1188="检查版",$H1188="口腔诊所"),IFERROR(Y1188/同类汇总数据!J$8,0),IF(AND($G1188="互联网版",$H1188="中西医诊所"),IFERROR(Y1188/同类汇总数据!J$9,0),IF(AND($G1188="互联网版",$H1188="中医诊所"),IFERROR(Y1188/同类汇总数据!J$10,0),IF(AND($G1188="互联网版",$H1188="口腔诊所"),IFERROR(Y1188/同类汇总数据!J$11,0))))))))))</f>
        <v>1.26499260958187</v>
      </c>
      <c r="AL1188" s="65" t="str">
        <f ca="1" t="shared" si="353"/>
        <v>-</v>
      </c>
      <c r="AM1188" s="65" t="str">
        <f t="shared" si="354"/>
        <v>高于同行20%</v>
      </c>
      <c r="AN1188" s="66" t="str">
        <f t="shared" si="355"/>
        <v/>
      </c>
      <c r="AO1188" s="63">
        <f t="shared" si="357"/>
        <v>46103.5578601968</v>
      </c>
      <c r="AP1188" s="5" t="str">
        <f t="shared" si="358"/>
        <v/>
      </c>
      <c r="AQ1188" s="60">
        <v>45921.775703669</v>
      </c>
    </row>
    <row r="1189" customFormat="1" ht="17" spans="1:43">
      <c r="A1189" s="66">
        <f t="shared" si="359"/>
        <v>1186</v>
      </c>
      <c r="B1189" s="67" t="str">
        <f t="shared" si="350"/>
        <v>连续三月交易上升</v>
      </c>
      <c r="C1189" s="1" t="str">
        <f t="shared" si="351"/>
        <v/>
      </c>
      <c r="D1189" s="68" t="str">
        <f t="shared" si="352"/>
        <v>-</v>
      </c>
      <c r="E1189" s="84" t="s">
        <v>3132</v>
      </c>
      <c r="F1189" s="58">
        <v>45959.6139264468</v>
      </c>
      <c r="G1189" s="59" t="s">
        <v>38</v>
      </c>
      <c r="H1189" s="59" t="s">
        <v>66</v>
      </c>
      <c r="I1189" s="59" t="s">
        <v>40</v>
      </c>
      <c r="J1189" s="59" t="s">
        <v>486</v>
      </c>
      <c r="K1189" s="59" t="s">
        <v>3133</v>
      </c>
      <c r="L1189" s="59" t="s">
        <v>3134</v>
      </c>
      <c r="M1189" s="60">
        <v>46104.3198032407</v>
      </c>
      <c r="N1189" s="60">
        <v>46101.7190071065</v>
      </c>
      <c r="O1189" s="60">
        <v>46101.7155610648</v>
      </c>
      <c r="P1189" s="60">
        <v>46094.6367120718</v>
      </c>
      <c r="Q1189" s="60">
        <v>46100.8845894097</v>
      </c>
      <c r="R1189" s="59">
        <v>1958.3</v>
      </c>
      <c r="S1189" s="59">
        <v>6655.8</v>
      </c>
      <c r="T1189" s="59">
        <v>7654.4</v>
      </c>
      <c r="U1189" s="59">
        <v>7654.4</v>
      </c>
      <c r="V1189" s="59">
        <v>66</v>
      </c>
      <c r="W1189" s="59">
        <v>196</v>
      </c>
      <c r="X1189" s="59">
        <v>219</v>
      </c>
      <c r="Y1189" s="59">
        <v>219</v>
      </c>
      <c r="Z1189" s="59">
        <v>43.88</v>
      </c>
      <c r="AA1189" s="59">
        <v>5.6651311837</v>
      </c>
      <c r="AB1189" s="59"/>
      <c r="AC1189" s="59"/>
      <c r="AD1189" s="64">
        <f>IF(AND($G1189="正式版",$H1189="中西医诊所"),IFERROR(R1189/同类汇总数据!C$3,0),IF(AND($G1189="正式版",$H1189="中医诊所"),IFERROR(R1189/同类汇总数据!C$4,0),IF(AND($G1189="正式版",$H1189="口腔诊所"),IFERROR(R1189/同类汇总数据!C$5,0),IF(AND($G1189="检查版",$H1189="中西医诊所"),IFERROR(R1189/同类汇总数据!C$6,0),IF(AND($G1189="检查版",$H1189="中医诊所"),IFERROR(R1189/同类汇总数据!C$7,0),IF(AND($G1189="检查版",$H1189="口腔诊所"),IFERROR(R1189/同类汇总数据!C$8,0),IF(AND($G1189="互联网版",$H1189="中西医诊所"),IFERROR(R1189/同类汇总数据!C$9,0),IF(AND($G1189="互联网版",$H1189="中医诊所"),IFERROR(R1189/同类汇总数据!C$10,0),IF(AND($G1189="互联网版",$H1189="口腔诊所"),IFERROR(R1189/同类汇总数据!C$11,0))))))))))</f>
        <v>0.281891079364582</v>
      </c>
      <c r="AE1189" s="64">
        <f>IF(AND($G1189="正式版",$H1189="中西医诊所"),IFERROR(S1189/同类汇总数据!D$3,0),IF(AND($G1189="正式版",$H1189="中医诊所"),IFERROR(S1189/同类汇总数据!D$4,0),IF(AND($G1189="正式版",$H1189="口腔诊所"),IFERROR(S1189/同类汇总数据!D$5,0),IF(AND($G1189="检查版",$H1189="中西医诊所"),IFERROR(S1189/同类汇总数据!D$6,0),IF(AND($G1189="检查版",$H1189="中医诊所"),IFERROR(S1189/同类汇总数据!D$7,0),IF(AND($G1189="检查版",$H1189="口腔诊所"),IFERROR(S1189/同类汇总数据!D$8,0),IF(AND($G1189="互联网版",$H1189="中西医诊所"),IFERROR(S1189/同类汇总数据!D$9,0),IF(AND($G1189="互联网版",$H1189="中医诊所"),IFERROR(S1189/同类汇总数据!D$10,0),IF(AND($G1189="互联网版",$H1189="口腔诊所"),IFERROR(S1189/同类汇总数据!D$11,0))))))))))</f>
        <v>0.246929416230731</v>
      </c>
      <c r="AF1189" s="64">
        <f>IF(AND($G1189="正式版",$H1189="中西医诊所"),IFERROR(T1189/同类汇总数据!E$3,0),IF(AND($G1189="正式版",$H1189="中医诊所"),IFERROR(T1189/同类汇总数据!E$4,0),IF(AND($G1189="正式版",$H1189="口腔诊所"),IFERROR(T1189/同类汇总数据!E$5,0),IF(AND($G1189="检查版",$H1189="中西医诊所"),IFERROR(T1189/同类汇总数据!E$6,0),IF(AND($G1189="检查版",$H1189="中医诊所"),IFERROR(T1189/同类汇总数据!E$7,0),IF(AND($G1189="检查版",$H1189="口腔诊所"),IFERROR(T1189/同类汇总数据!E$8,0),IF(AND($G1189="互联网版",$H1189="中西医诊所"),IFERROR(T1189/同类汇总数据!E$9,0),IF(AND($G1189="互联网版",$H1189="中医诊所"),IFERROR(T1189/同类汇总数据!E$10,0),IF(AND($G1189="互联网版",$H1189="口腔诊所"),IFERROR(T1189/同类汇总数据!E$11,0))))))))))</f>
        <v>0.0983543929241185</v>
      </c>
      <c r="AG1189" s="64">
        <f>IF(AND($G1189="正式版",$H1189="中西医诊所"),IFERROR(U1189/同类汇总数据!F$3,0),IF(AND($G1189="正式版",$H1189="中医诊所"),IFERROR(U1189/同类汇总数据!F$4,0),IF(AND($G1189="正式版",$H1189="口腔诊所"),IFERROR(U1189/同类汇总数据!F$5,0),IF(AND($G1189="检查版",$H1189="中西医诊所"),IFERROR(U1189/同类汇总数据!F$6,0),IF(AND($G1189="检查版",$H1189="中医诊所"),IFERROR(U1189/同类汇总数据!F$7,0),IF(AND($G1189="检查版",$H1189="口腔诊所"),IFERROR(U1189/同类汇总数据!F$8,0),IF(AND($G1189="互联网版",$H1189="中西医诊所"),IFERROR(U1189/同类汇总数据!F$9,0),IF(AND($G1189="互联网版",$H1189="中医诊所"),IFERROR(U1189/同类汇总数据!F$10,0),IF(AND($G1189="互联网版",$H1189="口腔诊所"),IFERROR(U1189/同类汇总数据!F$11,0))))))))))</f>
        <v>0.114609095686382</v>
      </c>
      <c r="AH1189" s="64">
        <f>IF(AND($G1189="正式版",$H1189="中西医诊所"),IFERROR(V1189/同类汇总数据!G$3,0),IF(AND($G1189="正式版",$H1189="中医诊所"),IFERROR(V1189/同类汇总数据!G$4,0),IF(AND($G1189="正式版",$H1189="口腔诊所"),IFERROR(V1189/同类汇总数据!G$5,0),IF(AND($G1189="检查版",$H1189="中西医诊所"),IFERROR(V1189/同类汇总数据!G$6,0),IF(AND($G1189="检查版",$H1189="中医诊所"),IFERROR(V1189/同类汇总数据!G$7,0),IF(AND($G1189="检查版",$H1189="口腔诊所"),IFERROR(V1189/同类汇总数据!G$8,0),IF(AND($G1189="互联网版",$H1189="中西医诊所"),IFERROR(V1189/同类汇总数据!G$9,0),IF(AND($G1189="互联网版",$H1189="中医诊所"),IFERROR(V1189/同类汇总数据!G$10,0),IF(AND($G1189="互联网版",$H1189="口腔诊所"),IFERROR(V1189/同类汇总数据!G$11,0))))))))))</f>
        <v>1.4908953730288</v>
      </c>
      <c r="AI1189" s="64">
        <f>IF(AND($G1189="正式版",$H1189="中西医诊所"),IFERROR(W1189/同类汇总数据!H$3,0),IF(AND($G1189="正式版",$H1189="中医诊所"),IFERROR(W1189/同类汇总数据!H$4,0),IF(AND($G1189="正式版",$H1189="口腔诊所"),IFERROR(W1189/同类汇总数据!H$5,0),IF(AND($G1189="检查版",$H1189="中西医诊所"),IFERROR(W1189/同类汇总数据!H$6,0),IF(AND($G1189="检查版",$H1189="中医诊所"),IFERROR(W1189/同类汇总数据!H$7,0),IF(AND($G1189="检查版",$H1189="口腔诊所"),IFERROR(W1189/同类汇总数据!H$8,0),IF(AND($G1189="互联网版",$H1189="中西医诊所"),IFERROR(W1189/同类汇总数据!H$9,0),IF(AND($G1189="互联网版",$H1189="中医诊所"),IFERROR(W1189/同类汇总数据!H$10,0),IF(AND($G1189="互联网版",$H1189="口腔诊所"),IFERROR(W1189/同类汇总数据!H$11,0))))))))))</f>
        <v>1.11387242864539</v>
      </c>
      <c r="AJ1189" s="64">
        <f>IF(AND($G1189="正式版",$H1189="中西医诊所"),IFERROR(X1189/同类汇总数据!I$3,0),IF(AND($G1189="正式版",$H1189="中医诊所"),IFERROR(X1189/同类汇总数据!I$4,0),IF(AND($G1189="正式版",$H1189="口腔诊所"),IFERROR(X1189/同类汇总数据!I$5,0),IF(AND($G1189="检查版",$H1189="中西医诊所"),IFERROR(X1189/同类汇总数据!I$6,0),IF(AND($G1189="检查版",$H1189="中医诊所"),IFERROR(X1189/同类汇总数据!I$7,0),IF(AND($G1189="检查版",$H1189="口腔诊所"),IFERROR(X1189/同类汇总数据!I$8,0),IF(AND($G1189="互联网版",$H1189="中西医诊所"),IFERROR(X1189/同类汇总数据!I$9,0),IF(AND($G1189="互联网版",$H1189="中医诊所"),IFERROR(X1189/同类汇总数据!I$10,0),IF(AND($G1189="互联网版",$H1189="口腔诊所"),IFERROR(X1189/同类汇总数据!I$11,0))))))))))</f>
        <v>0.424179387206052</v>
      </c>
      <c r="AK1189" s="64">
        <f>IF(AND($G1189="正式版",$H1189="中西医诊所"),IFERROR(Y1189/同类汇总数据!J$3,0),IF(AND($G1189="正式版",$H1189="中医诊所"),IFERROR(Y1189/同类汇总数据!J$4,0),IF(AND($G1189="正式版",$H1189="口腔诊所"),IFERROR(Y1189/同类汇总数据!J$5,0),IF(AND($G1189="检查版",$H1189="中西医诊所"),IFERROR(Y1189/同类汇总数据!J$6,0),IF(AND($G1189="检查版",$H1189="中医诊所"),IFERROR(Y1189/同类汇总数据!J$7,0),IF(AND($G1189="检查版",$H1189="口腔诊所"),IFERROR(Y1189/同类汇总数据!J$8,0),IF(AND($G1189="互联网版",$H1189="中西医诊所"),IFERROR(Y1189/同类汇总数据!J$9,0),IF(AND($G1189="互联网版",$H1189="中医诊所"),IFERROR(Y1189/同类汇总数据!J$10,0),IF(AND($G1189="互联网版",$H1189="口腔诊所"),IFERROR(Y1189/同类汇总数据!J$11,0))))))))))</f>
        <v>0.480514795906277</v>
      </c>
      <c r="AL1189" s="65" t="str">
        <f ca="1" t="shared" si="353"/>
        <v>-</v>
      </c>
      <c r="AM1189" s="65" t="str">
        <f t="shared" si="354"/>
        <v>低于同行50%</v>
      </c>
      <c r="AN1189" s="66" t="str">
        <f t="shared" si="355"/>
        <v/>
      </c>
      <c r="AO1189" s="63">
        <f t="shared" si="357"/>
        <v>46104.3198032407</v>
      </c>
      <c r="AP1189" s="5" t="str">
        <f t="shared" si="358"/>
        <v/>
      </c>
      <c r="AQ1189" s="60">
        <v>45953.4549531134</v>
      </c>
    </row>
    <row r="1190" customFormat="1" ht="17" spans="1:43">
      <c r="A1190" s="66">
        <f t="shared" ref="A1190:A1202" si="360">ROW()-3</f>
        <v>1187</v>
      </c>
      <c r="B1190" s="67" t="str">
        <f t="shared" ref="B1190:B1205" si="361">IF(V1190=0,"无交易",IF(AND(Y1190&lt;=-0.2,Z1190&lt;=-0.2,AA1190&lt;=-0.2),"连续三月交易下滑",IF(AND(Y1190&gt;=0.2,Z1190&gt;=0.2,AA1190&gt;=0.2),"连续三月交易上升",IF(AND(Y1190&lt;0.2,Y1190&gt;-0.2,Z1190&lt;0.2,Z1190&gt;-0.2,AA1190&lt;0.2,AA1190&gt;-0.2),"交易平稳",IF(OR(ABS(Y1190-Z1190)&gt;=0.2,ABS(Z1190-AA1190)&gt;=0.2),"交易波动较大","-")))))</f>
        <v>交易波动较大</v>
      </c>
      <c r="C1190" s="1" t="str">
        <f t="shared" ref="C1190:C1205" si="362">IF(AA1190&lt;=-0.5,"本月交易额降超50%",IF(AA1190&lt;=-0.2,"本月交易额降超20%",""))</f>
        <v>本月交易额降超20%</v>
      </c>
      <c r="D1190" s="68" t="str">
        <f t="shared" ref="D1190:D1205" si="363">IF(DATEDIF(AO1190,$B$1,"d")&gt;30,"流失",IF(AND(DATEDIF(AO1190,$B$1,"d")&gt;7,DATEDIF(AO1190,$B$1,"d")&lt;=30),"可能流失",IF(AND(DATEDIF(AO1190,$B$1,"d")&lt;=7,DATEDIF(AO1190,$B$1,"d")&gt;3),"即将流失","-")))</f>
        <v>即将流失</v>
      </c>
      <c r="E1190" s="84" t="s">
        <v>3135</v>
      </c>
      <c r="F1190" s="58">
        <v>45964.4481316898</v>
      </c>
      <c r="G1190" s="59" t="s">
        <v>38</v>
      </c>
      <c r="H1190" s="59" t="s">
        <v>63</v>
      </c>
      <c r="I1190" s="59" t="s">
        <v>40</v>
      </c>
      <c r="J1190" s="59" t="s">
        <v>280</v>
      </c>
      <c r="K1190" s="59" t="s">
        <v>3136</v>
      </c>
      <c r="L1190" s="59" t="s">
        <v>1279</v>
      </c>
      <c r="M1190" s="60">
        <v>46100.4254861111</v>
      </c>
      <c r="N1190" s="60">
        <v>46100.430976331</v>
      </c>
      <c r="O1190" s="60">
        <v>46100.4307749884</v>
      </c>
      <c r="P1190" s="60">
        <v>46019.4217647801</v>
      </c>
      <c r="Q1190" s="60"/>
      <c r="R1190" s="59">
        <v>313.6</v>
      </c>
      <c r="S1190" s="59">
        <v>940.8</v>
      </c>
      <c r="T1190" s="59">
        <v>7019.6</v>
      </c>
      <c r="U1190" s="59">
        <v>4449.2</v>
      </c>
      <c r="V1190" s="59">
        <v>2</v>
      </c>
      <c r="W1190" s="59">
        <v>6</v>
      </c>
      <c r="X1190" s="59">
        <v>40</v>
      </c>
      <c r="Y1190" s="59">
        <v>31</v>
      </c>
      <c r="Z1190" s="59">
        <v>153.4206896552</v>
      </c>
      <c r="AA1190" s="59">
        <v>-0.36</v>
      </c>
      <c r="AB1190" s="59">
        <v>-0.6810449575</v>
      </c>
      <c r="AC1190" s="59"/>
      <c r="AD1190" s="64">
        <f>IF(AND($G1190="正式版",$H1190="中西医诊所"),IFERROR(R1190/同类汇总数据!C$3,0),IF(AND($G1190="正式版",$H1190="中医诊所"),IFERROR(R1190/同类汇总数据!C$4,0),IF(AND($G1190="正式版",$H1190="口腔诊所"),IFERROR(R1190/同类汇总数据!C$5,0),IF(AND($G1190="检查版",$H1190="中西医诊所"),IFERROR(R1190/同类汇总数据!C$6,0),IF(AND($G1190="检查版",$H1190="中医诊所"),IFERROR(R1190/同类汇总数据!C$7,0),IF(AND($G1190="检查版",$H1190="口腔诊所"),IFERROR(R1190/同类汇总数据!C$8,0),IF(AND($G1190="互联网版",$H1190="中西医诊所"),IFERROR(R1190/同类汇总数据!C$9,0),IF(AND($G1190="互联网版",$H1190="中医诊所"),IFERROR(R1190/同类汇总数据!C$10,0),IF(AND($G1190="互联网版",$H1190="口腔诊所"),IFERROR(R1190/同类汇总数据!C$11,0))))))))))</f>
        <v>0.0313677038950609</v>
      </c>
      <c r="AE1190" s="64">
        <f>IF(AND($G1190="正式版",$H1190="中西医诊所"),IFERROR(S1190/同类汇总数据!D$3,0),IF(AND($G1190="正式版",$H1190="中医诊所"),IFERROR(S1190/同类汇总数据!D$4,0),IF(AND($G1190="正式版",$H1190="口腔诊所"),IFERROR(S1190/同类汇总数据!D$5,0),IF(AND($G1190="检查版",$H1190="中西医诊所"),IFERROR(S1190/同类汇总数据!D$6,0),IF(AND($G1190="检查版",$H1190="中医诊所"),IFERROR(S1190/同类汇总数据!D$7,0),IF(AND($G1190="检查版",$H1190="口腔诊所"),IFERROR(S1190/同类汇总数据!D$8,0),IF(AND($G1190="互联网版",$H1190="中西医诊所"),IFERROR(S1190/同类汇总数据!D$9,0),IF(AND($G1190="互联网版",$H1190="中医诊所"),IFERROR(S1190/同类汇总数据!D$10,0),IF(AND($G1190="互联网版",$H1190="口腔诊所"),IFERROR(S1190/同类汇总数据!D$11,0))))))))))</f>
        <v>0.0216620355589039</v>
      </c>
      <c r="AF1190" s="64">
        <f>IF(AND($G1190="正式版",$H1190="中西医诊所"),IFERROR(T1190/同类汇总数据!E$3,0),IF(AND($G1190="正式版",$H1190="中医诊所"),IFERROR(T1190/同类汇总数据!E$4,0),IF(AND($G1190="正式版",$H1190="口腔诊所"),IFERROR(T1190/同类汇总数据!E$5,0),IF(AND($G1190="检查版",$H1190="中西医诊所"),IFERROR(T1190/同类汇总数据!E$6,0),IF(AND($G1190="检查版",$H1190="中医诊所"),IFERROR(T1190/同类汇总数据!E$7,0),IF(AND($G1190="检查版",$H1190="口腔诊所"),IFERROR(T1190/同类汇总数据!E$8,0),IF(AND($G1190="互联网版",$H1190="中西医诊所"),IFERROR(T1190/同类汇总数据!E$9,0),IF(AND($G1190="互联网版",$H1190="中医诊所"),IFERROR(T1190/同类汇总数据!E$10,0),IF(AND($G1190="互联网版",$H1190="口腔诊所"),IFERROR(T1190/同类汇总数据!E$11,0))))))))))</f>
        <v>0.0633155262955168</v>
      </c>
      <c r="AG1190" s="64">
        <f>IF(AND($G1190="正式版",$H1190="中西医诊所"),IFERROR(U1190/同类汇总数据!F$3,0),IF(AND($G1190="正式版",$H1190="中医诊所"),IFERROR(U1190/同类汇总数据!F$4,0),IF(AND($G1190="正式版",$H1190="口腔诊所"),IFERROR(U1190/同类汇总数据!F$5,0),IF(AND($G1190="检查版",$H1190="中西医诊所"),IFERROR(U1190/同类汇总数据!F$6,0),IF(AND($G1190="检查版",$H1190="中医诊所"),IFERROR(U1190/同类汇总数据!F$7,0),IF(AND($G1190="检查版",$H1190="口腔诊所"),IFERROR(U1190/同类汇总数据!F$8,0),IF(AND($G1190="互联网版",$H1190="中西医诊所"),IFERROR(U1190/同类汇总数据!F$9,0),IF(AND($G1190="互联网版",$H1190="中医诊所"),IFERROR(U1190/同类汇总数据!F$10,0),IF(AND($G1190="互联网版",$H1190="口腔诊所"),IFERROR(U1190/同类汇总数据!F$11,0))))))))))</f>
        <v>0.0445374298231629</v>
      </c>
      <c r="AH1190" s="64">
        <f>IF(AND($G1190="正式版",$H1190="中西医诊所"),IFERROR(V1190/同类汇总数据!G$3,0),IF(AND($G1190="正式版",$H1190="中医诊所"),IFERROR(V1190/同类汇总数据!G$4,0),IF(AND($G1190="正式版",$H1190="口腔诊所"),IFERROR(V1190/同类汇总数据!G$5,0),IF(AND($G1190="检查版",$H1190="中西医诊所"),IFERROR(V1190/同类汇总数据!G$6,0),IF(AND($G1190="检查版",$H1190="中医诊所"),IFERROR(V1190/同类汇总数据!G$7,0),IF(AND($G1190="检查版",$H1190="口腔诊所"),IFERROR(V1190/同类汇总数据!G$8,0),IF(AND($G1190="互联网版",$H1190="中西医诊所"),IFERROR(V1190/同类汇总数据!G$9,0),IF(AND($G1190="互联网版",$H1190="中医诊所"),IFERROR(V1190/同类汇总数据!G$10,0),IF(AND($G1190="互联网版",$H1190="口腔诊所"),IFERROR(V1190/同类汇总数据!G$11,0))))))))))</f>
        <v>0.148628162064148</v>
      </c>
      <c r="AI1190" s="64">
        <f>IF(AND($G1190="正式版",$H1190="中西医诊所"),IFERROR(W1190/同类汇总数据!H$3,0),IF(AND($G1190="正式版",$H1190="中医诊所"),IFERROR(W1190/同类汇总数据!H$4,0),IF(AND($G1190="正式版",$H1190="口腔诊所"),IFERROR(W1190/同类汇总数据!H$5,0),IF(AND($G1190="检查版",$H1190="中西医诊所"),IFERROR(W1190/同类汇总数据!H$6,0),IF(AND($G1190="检查版",$H1190="中医诊所"),IFERROR(W1190/同类汇总数据!H$7,0),IF(AND($G1190="检查版",$H1190="口腔诊所"),IFERROR(W1190/同类汇总数据!H$8,0),IF(AND($G1190="互联网版",$H1190="中西医诊所"),IFERROR(W1190/同类汇总数据!H$9,0),IF(AND($G1190="互联网版",$H1190="中医诊所"),IFERROR(W1190/同类汇总数据!H$10,0),IF(AND($G1190="互联网版",$H1190="口腔诊所"),IFERROR(W1190/同类汇总数据!H$11,0))))))))))</f>
        <v>0.105659287539424</v>
      </c>
      <c r="AJ1190" s="64">
        <f>IF(AND($G1190="正式版",$H1190="中西医诊所"),IFERROR(X1190/同类汇总数据!I$3,0),IF(AND($G1190="正式版",$H1190="中医诊所"),IFERROR(X1190/同类汇总数据!I$4,0),IF(AND($G1190="正式版",$H1190="口腔诊所"),IFERROR(X1190/同类汇总数据!I$5,0),IF(AND($G1190="检查版",$H1190="中西医诊所"),IFERROR(X1190/同类汇总数据!I$6,0),IF(AND($G1190="检查版",$H1190="中医诊所"),IFERROR(X1190/同类汇总数据!I$7,0),IF(AND($G1190="检查版",$H1190="口腔诊所"),IFERROR(X1190/同类汇总数据!I$8,0),IF(AND($G1190="互联网版",$H1190="中西医诊所"),IFERROR(X1190/同类汇总数据!I$9,0),IF(AND($G1190="互联网版",$H1190="中医诊所"),IFERROR(X1190/同类汇总数据!I$10,0),IF(AND($G1190="互联网版",$H1190="口腔诊所"),IFERROR(X1190/同类汇总数据!I$11,0))))))))))</f>
        <v>0.271110162225543</v>
      </c>
      <c r="AK1190" s="64">
        <f>IF(AND($G1190="正式版",$H1190="中西医诊所"),IFERROR(Y1190/同类汇总数据!J$3,0),IF(AND($G1190="正式版",$H1190="中医诊所"),IFERROR(Y1190/同类汇总数据!J$4,0),IF(AND($G1190="正式版",$H1190="口腔诊所"),IFERROR(Y1190/同类汇总数据!J$5,0),IF(AND($G1190="检查版",$H1190="中西医诊所"),IFERROR(Y1190/同类汇总数据!J$6,0),IF(AND($G1190="检查版",$H1190="中医诊所"),IFERROR(Y1190/同类汇总数据!J$7,0),IF(AND($G1190="检查版",$H1190="口腔诊所"),IFERROR(Y1190/同类汇总数据!J$8,0),IF(AND($G1190="互联网版",$H1190="中西医诊所"),IFERROR(Y1190/同类汇总数据!J$9,0),IF(AND($G1190="互联网版",$H1190="中医诊所"),IFERROR(Y1190/同类汇总数据!J$10,0),IF(AND($G1190="互联网版",$H1190="口腔诊所"),IFERROR(Y1190/同类汇总数据!J$11,0))))))))))</f>
        <v>0.233421255339511</v>
      </c>
      <c r="AL1190" s="65" t="str">
        <f ca="1" t="shared" ref="AL1190:AL1206" si="364">IF(YEAR(AO1190)&lt;YEAR(TODAY()),"今年内未操作",IF(DATEDIF(AO1190,$B$1,"d")&gt;90,"最近三月未操作",IF(DATEDIF(AO1190,$B$1,"d")&gt;30,"最近一月未操作",IF(DATEDIF(AO1190,$B$1,"d")&gt;7,"最近一周未操作","-"))))</f>
        <v>-</v>
      </c>
      <c r="AM1190" s="65" t="str">
        <f t="shared" ref="AM1190:AM1206" si="365">IF(AE1190&lt;0.2,"低于同行20%",IF(AE1190&lt;0.5,"低于同行50%",IF(AE1190&gt;=2,"高于同行100%",IF(AE1190&gt;=1.5,"高于同行150%",IF(AE1190&gt;=1.2,"高于同行20%","")))))</f>
        <v>低于同行20%</v>
      </c>
      <c r="AN1190" s="66" t="str">
        <f t="shared" ref="AN1190:AN1206" si="366">IF(AI1190&lt;0.2,"低于同行20%",IF(AI1190&lt;0.5,"低于同行50%",IF(AI1190&gt;=2,"高于同行100%",IF(AI1190&gt;=1.5,"高于同行150%",IF(AI1190&gt;=1.2,"高于同行20%","")))))</f>
        <v>低于同行20%</v>
      </c>
      <c r="AO1190" s="63">
        <f t="shared" si="357"/>
        <v>46100.430976331</v>
      </c>
      <c r="AP1190" s="5" t="str">
        <f t="shared" si="358"/>
        <v/>
      </c>
      <c r="AQ1190" s="60">
        <v>45953.7484402199</v>
      </c>
    </row>
    <row r="1191" customFormat="1" ht="17" spans="1:43">
      <c r="A1191" s="66">
        <f t="shared" si="360"/>
        <v>1188</v>
      </c>
      <c r="B1191" s="67" t="str">
        <f t="shared" si="361"/>
        <v>交易波动较大</v>
      </c>
      <c r="C1191" s="1" t="str">
        <f t="shared" si="362"/>
        <v/>
      </c>
      <c r="D1191" s="68" t="str">
        <f t="shared" si="363"/>
        <v>-</v>
      </c>
      <c r="E1191" s="84" t="s">
        <v>3137</v>
      </c>
      <c r="F1191" s="58">
        <v>45965.746744213</v>
      </c>
      <c r="G1191" s="59" t="s">
        <v>38</v>
      </c>
      <c r="H1191" s="59" t="s">
        <v>66</v>
      </c>
      <c r="I1191" s="59" t="s">
        <v>40</v>
      </c>
      <c r="J1191" s="59" t="s">
        <v>117</v>
      </c>
      <c r="K1191" s="59" t="s">
        <v>3138</v>
      </c>
      <c r="L1191" s="59" t="s">
        <v>119</v>
      </c>
      <c r="M1191" s="60">
        <v>46104.3564351852</v>
      </c>
      <c r="N1191" s="60">
        <v>46103.7458841204</v>
      </c>
      <c r="O1191" s="60"/>
      <c r="P1191" s="60">
        <v>46101.7556805903</v>
      </c>
      <c r="Q1191" s="60">
        <v>46103.7459391319</v>
      </c>
      <c r="R1191" s="59">
        <v>16504.02</v>
      </c>
      <c r="S1191" s="59">
        <v>75449.38</v>
      </c>
      <c r="T1191" s="59">
        <v>247898.49</v>
      </c>
      <c r="U1191" s="59">
        <v>210641.45</v>
      </c>
      <c r="V1191" s="59">
        <v>86</v>
      </c>
      <c r="W1191" s="59">
        <v>353</v>
      </c>
      <c r="X1191" s="59">
        <v>1409</v>
      </c>
      <c r="Y1191" s="59">
        <v>1193</v>
      </c>
      <c r="Z1191" s="59">
        <v>431.3412295082</v>
      </c>
      <c r="AA1191" s="59">
        <v>0.0063879818</v>
      </c>
      <c r="AB1191" s="59">
        <v>-0.2309036113</v>
      </c>
      <c r="AC1191" s="59">
        <v>-0.1040790157</v>
      </c>
      <c r="AD1191" s="64">
        <f>IF(AND($G1191="正式版",$H1191="中西医诊所"),IFERROR(R1191/同类汇总数据!C$3,0),IF(AND($G1191="正式版",$H1191="中医诊所"),IFERROR(R1191/同类汇总数据!C$4,0),IF(AND($G1191="正式版",$H1191="口腔诊所"),IFERROR(R1191/同类汇总数据!C$5,0),IF(AND($G1191="检查版",$H1191="中西医诊所"),IFERROR(R1191/同类汇总数据!C$6,0),IF(AND($G1191="检查版",$H1191="中医诊所"),IFERROR(R1191/同类汇总数据!C$7,0),IF(AND($G1191="检查版",$H1191="口腔诊所"),IFERROR(R1191/同类汇总数据!C$8,0),IF(AND($G1191="互联网版",$H1191="中西医诊所"),IFERROR(R1191/同类汇总数据!C$9,0),IF(AND($G1191="互联网版",$H1191="中医诊所"),IFERROR(R1191/同类汇总数据!C$10,0),IF(AND($G1191="互联网版",$H1191="口腔诊所"),IFERROR(R1191/同类汇总数据!C$11,0))))))))))</f>
        <v>2.37570137959181</v>
      </c>
      <c r="AE1191" s="64">
        <f>IF(AND($G1191="正式版",$H1191="中西医诊所"),IFERROR(S1191/同类汇总数据!D$3,0),IF(AND($G1191="正式版",$H1191="中医诊所"),IFERROR(S1191/同类汇总数据!D$4,0),IF(AND($G1191="正式版",$H1191="口腔诊所"),IFERROR(S1191/同类汇总数据!D$5,0),IF(AND($G1191="检查版",$H1191="中西医诊所"),IFERROR(S1191/同类汇总数据!D$6,0),IF(AND($G1191="检查版",$H1191="中医诊所"),IFERROR(S1191/同类汇总数据!D$7,0),IF(AND($G1191="检查版",$H1191="口腔诊所"),IFERROR(S1191/同类汇总数据!D$8,0),IF(AND($G1191="互联网版",$H1191="中西医诊所"),IFERROR(S1191/同类汇总数据!D$9,0),IF(AND($G1191="互联网版",$H1191="中医诊所"),IFERROR(S1191/同类汇总数据!D$10,0),IF(AND($G1191="互联网版",$H1191="口腔诊所"),IFERROR(S1191/同类汇总数据!D$11,0))))))))))</f>
        <v>2.79916333999979</v>
      </c>
      <c r="AF1191" s="64">
        <f>IF(AND($G1191="正式版",$H1191="中西医诊所"),IFERROR(T1191/同类汇总数据!E$3,0),IF(AND($G1191="正式版",$H1191="中医诊所"),IFERROR(T1191/同类汇总数据!E$4,0),IF(AND($G1191="正式版",$H1191="口腔诊所"),IFERROR(T1191/同类汇总数据!E$5,0),IF(AND($G1191="检查版",$H1191="中西医诊所"),IFERROR(T1191/同类汇总数据!E$6,0),IF(AND($G1191="检查版",$H1191="中医诊所"),IFERROR(T1191/同类汇总数据!E$7,0),IF(AND($G1191="检查版",$H1191="口腔诊所"),IFERROR(T1191/同类汇总数据!E$8,0),IF(AND($G1191="互联网版",$H1191="中西医诊所"),IFERROR(T1191/同类汇总数据!E$9,0),IF(AND($G1191="互联网版",$H1191="中医诊所"),IFERROR(T1191/同类汇总数据!E$10,0),IF(AND($G1191="互联网版",$H1191="口腔诊所"),IFERROR(T1191/同类汇总数据!E$11,0))))))))))</f>
        <v>3.18534509442356</v>
      </c>
      <c r="AG1191" s="64">
        <f>IF(AND($G1191="正式版",$H1191="中西医诊所"),IFERROR(U1191/同类汇总数据!F$3,0),IF(AND($G1191="正式版",$H1191="中医诊所"),IFERROR(U1191/同类汇总数据!F$4,0),IF(AND($G1191="正式版",$H1191="口腔诊所"),IFERROR(U1191/同类汇总数据!F$5,0),IF(AND($G1191="检查版",$H1191="中西医诊所"),IFERROR(U1191/同类汇总数据!F$6,0),IF(AND($G1191="检查版",$H1191="中医诊所"),IFERROR(U1191/同类汇总数据!F$7,0),IF(AND($G1191="检查版",$H1191="口腔诊所"),IFERROR(U1191/同类汇总数据!F$8,0),IF(AND($G1191="互联网版",$H1191="中西医诊所"),IFERROR(U1191/同类汇总数据!F$9,0),IF(AND($G1191="互联网版",$H1191="中医诊所"),IFERROR(U1191/同类汇总数据!F$10,0),IF(AND($G1191="互联网版",$H1191="口腔诊所"),IFERROR(U1191/同类汇总数据!F$11,0))))))))))</f>
        <v>3.15392794975025</v>
      </c>
      <c r="AH1191" s="64">
        <f>IF(AND($G1191="正式版",$H1191="中西医诊所"),IFERROR(V1191/同类汇总数据!G$3,0),IF(AND($G1191="正式版",$H1191="中医诊所"),IFERROR(V1191/同类汇总数据!G$4,0),IF(AND($G1191="正式版",$H1191="口腔诊所"),IFERROR(V1191/同类汇总数据!G$5,0),IF(AND($G1191="检查版",$H1191="中西医诊所"),IFERROR(V1191/同类汇总数据!G$6,0),IF(AND($G1191="检查版",$H1191="中医诊所"),IFERROR(V1191/同类汇总数据!G$7,0),IF(AND($G1191="检查版",$H1191="口腔诊所"),IFERROR(V1191/同类汇总数据!G$8,0),IF(AND($G1191="互联网版",$H1191="中西医诊所"),IFERROR(V1191/同类汇总数据!G$9,0),IF(AND($G1191="互联网版",$H1191="中医诊所"),IFERROR(V1191/同类汇总数据!G$10,0),IF(AND($G1191="互联网版",$H1191="口腔诊所"),IFERROR(V1191/同类汇总数据!G$11,0))))))))))</f>
        <v>1.94268184970419</v>
      </c>
      <c r="AI1191" s="64">
        <f>IF(AND($G1191="正式版",$H1191="中西医诊所"),IFERROR(W1191/同类汇总数据!H$3,0),IF(AND($G1191="正式版",$H1191="中医诊所"),IFERROR(W1191/同类汇总数据!H$4,0),IF(AND($G1191="正式版",$H1191="口腔诊所"),IFERROR(W1191/同类汇总数据!H$5,0),IF(AND($G1191="检查版",$H1191="中西医诊所"),IFERROR(W1191/同类汇总数据!H$6,0),IF(AND($G1191="检查版",$H1191="中医诊所"),IFERROR(W1191/同类汇总数据!H$7,0),IF(AND($G1191="检查版",$H1191="口腔诊所"),IFERROR(W1191/同类汇总数据!H$8,0),IF(AND($G1191="互联网版",$H1191="中西医诊所"),IFERROR(W1191/同类汇总数据!H$9,0),IF(AND($G1191="互联网版",$H1191="中医诊所"),IFERROR(W1191/同类汇总数据!H$10,0),IF(AND($G1191="互联网版",$H1191="口腔诊所"),IFERROR(W1191/同类汇总数据!H$11,0))))))))))</f>
        <v>2.00610697608073</v>
      </c>
      <c r="AJ1191" s="64">
        <f>IF(AND($G1191="正式版",$H1191="中西医诊所"),IFERROR(X1191/同类汇总数据!I$3,0),IF(AND($G1191="正式版",$H1191="中医诊所"),IFERROR(X1191/同类汇总数据!I$4,0),IF(AND($G1191="正式版",$H1191="口腔诊所"),IFERROR(X1191/同类汇总数据!I$5,0),IF(AND($G1191="检查版",$H1191="中西医诊所"),IFERROR(X1191/同类汇总数据!I$6,0),IF(AND($G1191="检查版",$H1191="中医诊所"),IFERROR(X1191/同类汇总数据!I$7,0),IF(AND($G1191="检查版",$H1191="口腔诊所"),IFERROR(X1191/同类汇总数据!I$8,0),IF(AND($G1191="互联网版",$H1191="中西医诊所"),IFERROR(X1191/同类汇总数据!I$9,0),IF(AND($G1191="互联网版",$H1191="中医诊所"),IFERROR(X1191/同类汇总数据!I$10,0),IF(AND($G1191="互联网版",$H1191="口腔诊所"),IFERROR(X1191/同类汇总数据!I$11,0))))))))))</f>
        <v>2.72908108024351</v>
      </c>
      <c r="AK1191" s="64">
        <f>IF(AND($G1191="正式版",$H1191="中西医诊所"),IFERROR(Y1191/同类汇总数据!J$3,0),IF(AND($G1191="正式版",$H1191="中医诊所"),IFERROR(Y1191/同类汇总数据!J$4,0),IF(AND($G1191="正式版",$H1191="口腔诊所"),IFERROR(Y1191/同类汇总数据!J$5,0),IF(AND($G1191="检查版",$H1191="中西医诊所"),IFERROR(Y1191/同类汇总数据!J$6,0),IF(AND($G1191="检查版",$H1191="中医诊所"),IFERROR(Y1191/同类汇总数据!J$7,0),IF(AND($G1191="检查版",$H1191="口腔诊所"),IFERROR(Y1191/同类汇总数据!J$8,0),IF(AND($G1191="互联网版",$H1191="中西医诊所"),IFERROR(Y1191/同类汇总数据!J$9,0),IF(AND($G1191="互联网版",$H1191="中医诊所"),IFERROR(Y1191/同类汇总数据!J$10,0),IF(AND($G1191="互联网版",$H1191="口腔诊所"),IFERROR(Y1191/同类汇总数据!J$11,0))))))))))</f>
        <v>2.61759886537072</v>
      </c>
      <c r="AL1191" s="65" t="str">
        <f ca="1" t="shared" si="364"/>
        <v>-</v>
      </c>
      <c r="AM1191" s="65" t="str">
        <f t="shared" si="365"/>
        <v>高于同行100%</v>
      </c>
      <c r="AN1191" s="66" t="str">
        <f t="shared" si="366"/>
        <v>高于同行100%</v>
      </c>
      <c r="AO1191" s="63">
        <f t="shared" si="357"/>
        <v>46104.3564351852</v>
      </c>
      <c r="AP1191" s="5" t="str">
        <f t="shared" si="358"/>
        <v/>
      </c>
      <c r="AQ1191" s="60">
        <v>45954.6221293171</v>
      </c>
    </row>
    <row r="1192" customFormat="1" ht="17" spans="1:43">
      <c r="A1192" s="66">
        <f t="shared" si="360"/>
        <v>1189</v>
      </c>
      <c r="B1192" s="67" t="str">
        <f t="shared" si="361"/>
        <v>交易波动较大</v>
      </c>
      <c r="C1192" s="1" t="str">
        <f t="shared" si="362"/>
        <v>本月交易额降超20%</v>
      </c>
      <c r="D1192" s="68" t="str">
        <f t="shared" si="363"/>
        <v>-</v>
      </c>
      <c r="E1192" s="84" t="s">
        <v>3139</v>
      </c>
      <c r="F1192" s="58">
        <v>45965.790018125</v>
      </c>
      <c r="G1192" s="59" t="s">
        <v>38</v>
      </c>
      <c r="H1192" s="59" t="s">
        <v>39</v>
      </c>
      <c r="I1192" s="59" t="s">
        <v>40</v>
      </c>
      <c r="J1192" s="59" t="s">
        <v>270</v>
      </c>
      <c r="K1192" s="59" t="s">
        <v>3140</v>
      </c>
      <c r="L1192" s="59" t="s">
        <v>3141</v>
      </c>
      <c r="M1192" s="60">
        <v>46104.3555787037</v>
      </c>
      <c r="N1192" s="60">
        <v>46103.6437765509</v>
      </c>
      <c r="O1192" s="60"/>
      <c r="P1192" s="60">
        <v>46101.7556912037</v>
      </c>
      <c r="Q1192" s="60">
        <v>46103.6437955093</v>
      </c>
      <c r="R1192" s="59">
        <v>568.12</v>
      </c>
      <c r="S1192" s="59">
        <v>2254.1</v>
      </c>
      <c r="T1192" s="59">
        <v>12304.88</v>
      </c>
      <c r="U1192" s="59">
        <v>10500.16</v>
      </c>
      <c r="V1192" s="59">
        <v>7</v>
      </c>
      <c r="W1192" s="59">
        <v>37</v>
      </c>
      <c r="X1192" s="59">
        <v>172</v>
      </c>
      <c r="Y1192" s="59">
        <v>150</v>
      </c>
      <c r="Z1192" s="59">
        <v>106.0622222222</v>
      </c>
      <c r="AA1192" s="59">
        <v>-0.4295814923</v>
      </c>
      <c r="AB1192" s="59">
        <v>-0.3520934168</v>
      </c>
      <c r="AC1192" s="59">
        <v>-0.2500774622</v>
      </c>
      <c r="AD1192" s="64">
        <f>IF(AND($G1192="正式版",$H1192="中西医诊所"),IFERROR(R1192/同类汇总数据!C$3,0),IF(AND($G1192="正式版",$H1192="中医诊所"),IFERROR(R1192/同类汇总数据!C$4,0),IF(AND($G1192="正式版",$H1192="口腔诊所"),IFERROR(R1192/同类汇总数据!C$5,0),IF(AND($G1192="检查版",$H1192="中西医诊所"),IFERROR(R1192/同类汇总数据!C$6,0),IF(AND($G1192="检查版",$H1192="中医诊所"),IFERROR(R1192/同类汇总数据!C$7,0),IF(AND($G1192="检查版",$H1192="口腔诊所"),IFERROR(R1192/同类汇总数据!C$8,0),IF(AND($G1192="互联网版",$H1192="中西医诊所"),IFERROR(R1192/同类汇总数据!C$9,0),IF(AND($G1192="互联网版",$H1192="中医诊所"),IFERROR(R1192/同类汇总数据!C$10,0),IF(AND($G1192="互联网版",$H1192="口腔诊所"),IFERROR(R1192/同类汇总数据!C$11,0))))))))))</f>
        <v>0.062077731076424</v>
      </c>
      <c r="AE1192" s="64">
        <f>IF(AND($G1192="正式版",$H1192="中西医诊所"),IFERROR(S1192/同类汇总数据!D$3,0),IF(AND($G1192="正式版",$H1192="中医诊所"),IFERROR(S1192/同类汇总数据!D$4,0),IF(AND($G1192="正式版",$H1192="口腔诊所"),IFERROR(S1192/同类汇总数据!D$5,0),IF(AND($G1192="检查版",$H1192="中西医诊所"),IFERROR(S1192/同类汇总数据!D$6,0),IF(AND($G1192="检查版",$H1192="中医诊所"),IFERROR(S1192/同类汇总数据!D$7,0),IF(AND($G1192="检查版",$H1192="口腔诊所"),IFERROR(S1192/同类汇总数据!D$8,0),IF(AND($G1192="互联网版",$H1192="中西医诊所"),IFERROR(S1192/同类汇总数据!D$9,0),IF(AND($G1192="互联网版",$H1192="中医诊所"),IFERROR(S1192/同类汇总数据!D$10,0),IF(AND($G1192="互联网版",$H1192="口腔诊所"),IFERROR(S1192/同类汇总数据!D$11,0))))))))))</f>
        <v>0.0617837476693494</v>
      </c>
      <c r="AF1192" s="64">
        <f>IF(AND($G1192="正式版",$H1192="中西医诊所"),IFERROR(T1192/同类汇总数据!E$3,0),IF(AND($G1192="正式版",$H1192="中医诊所"),IFERROR(T1192/同类汇总数据!E$4,0),IF(AND($G1192="正式版",$H1192="口腔诊所"),IFERROR(T1192/同类汇总数据!E$5,0),IF(AND($G1192="检查版",$H1192="中西医诊所"),IFERROR(T1192/同类汇总数据!E$6,0),IF(AND($G1192="检查版",$H1192="中医诊所"),IFERROR(T1192/同类汇总数据!E$7,0),IF(AND($G1192="检查版",$H1192="口腔诊所"),IFERROR(T1192/同类汇总数据!E$8,0),IF(AND($G1192="互联网版",$H1192="中西医诊所"),IFERROR(T1192/同类汇总数据!E$9,0),IF(AND($G1192="互联网版",$H1192="中医诊所"),IFERROR(T1192/同类汇总数据!E$10,0),IF(AND($G1192="互联网版",$H1192="口腔诊所"),IFERROR(T1192/同类汇总数据!E$11,0))))))))))</f>
        <v>0.112768584444307</v>
      </c>
      <c r="AG1192" s="64">
        <f>IF(AND($G1192="正式版",$H1192="中西医诊所"),IFERROR(U1192/同类汇总数据!F$3,0),IF(AND($G1192="正式版",$H1192="中医诊所"),IFERROR(U1192/同类汇总数据!F$4,0),IF(AND($G1192="正式版",$H1192="口腔诊所"),IFERROR(U1192/同类汇总数据!F$5,0),IF(AND($G1192="检查版",$H1192="中西医诊所"),IFERROR(U1192/同类汇总数据!F$6,0),IF(AND($G1192="检查版",$H1192="中医诊所"),IFERROR(U1192/同类汇总数据!F$7,0),IF(AND($G1192="检查版",$H1192="口腔诊所"),IFERROR(U1192/同类汇总数据!F$8,0),IF(AND($G1192="互联网版",$H1192="中西医诊所"),IFERROR(U1192/同类汇总数据!F$9,0),IF(AND($G1192="互联网版",$H1192="中医诊所"),IFERROR(U1192/同类汇总数据!F$10,0),IF(AND($G1192="互联网版",$H1192="口腔诊所"),IFERROR(U1192/同类汇总数据!F$11,0))))))))))</f>
        <v>0.109464260966066</v>
      </c>
      <c r="AH1192" s="64">
        <f>IF(AND($G1192="正式版",$H1192="中西医诊所"),IFERROR(V1192/同类汇总数据!G$3,0),IF(AND($G1192="正式版",$H1192="中医诊所"),IFERROR(V1192/同类汇总数据!G$4,0),IF(AND($G1192="正式版",$H1192="口腔诊所"),IFERROR(V1192/同类汇总数据!G$5,0),IF(AND($G1192="检查版",$H1192="中西医诊所"),IFERROR(V1192/同类汇总数据!G$6,0),IF(AND($G1192="检查版",$H1192="中医诊所"),IFERROR(V1192/同类汇总数据!G$7,0),IF(AND($G1192="检查版",$H1192="口腔诊所"),IFERROR(V1192/同类汇总数据!G$8,0),IF(AND($G1192="互联网版",$H1192="中西医诊所"),IFERROR(V1192/同类汇总数据!G$9,0),IF(AND($G1192="互联网版",$H1192="中医诊所"),IFERROR(V1192/同类汇总数据!G$10,0),IF(AND($G1192="互联网版",$H1192="口腔诊所"),IFERROR(V1192/同类汇总数据!G$11,0))))))))))</f>
        <v>0.0738388056678667</v>
      </c>
      <c r="AI1192" s="64">
        <f>IF(AND($G1192="正式版",$H1192="中西医诊所"),IFERROR(W1192/同类汇总数据!H$3,0),IF(AND($G1192="正式版",$H1192="中医诊所"),IFERROR(W1192/同类汇总数据!H$4,0),IF(AND($G1192="正式版",$H1192="口腔诊所"),IFERROR(W1192/同类汇总数据!H$5,0),IF(AND($G1192="检查版",$H1192="中西医诊所"),IFERROR(W1192/同类汇总数据!H$6,0),IF(AND($G1192="检查版",$H1192="中医诊所"),IFERROR(W1192/同类汇总数据!H$7,0),IF(AND($G1192="检查版",$H1192="口腔诊所"),IFERROR(W1192/同类汇总数据!H$8,0),IF(AND($G1192="互联网版",$H1192="中西医诊所"),IFERROR(W1192/同类汇总数据!H$9,0),IF(AND($G1192="互联网版",$H1192="中医诊所"),IFERROR(W1192/同类汇总数据!H$10,0),IF(AND($G1192="互联网版",$H1192="口腔诊所"),IFERROR(W1192/同类汇总数据!H$11,0))))))))))</f>
        <v>0.101195086622994</v>
      </c>
      <c r="AJ1192" s="64">
        <f>IF(AND($G1192="正式版",$H1192="中西医诊所"),IFERROR(X1192/同类汇总数据!I$3,0),IF(AND($G1192="正式版",$H1192="中医诊所"),IFERROR(X1192/同类汇总数据!I$4,0),IF(AND($G1192="正式版",$H1192="口腔诊所"),IFERROR(X1192/同类汇总数据!I$5,0),IF(AND($G1192="检查版",$H1192="中西医诊所"),IFERROR(X1192/同类汇总数据!I$6,0),IF(AND($G1192="检查版",$H1192="中医诊所"),IFERROR(X1192/同类汇总数据!I$7,0),IF(AND($G1192="检查版",$H1192="口腔诊所"),IFERROR(X1192/同类汇总数据!I$8,0),IF(AND($G1192="互联网版",$H1192="中西医诊所"),IFERROR(X1192/同类汇总数据!I$9,0),IF(AND($G1192="互联网版",$H1192="中医诊所"),IFERROR(X1192/同类汇总数据!I$10,0),IF(AND($G1192="互联网版",$H1192="口腔诊所"),IFERROR(X1192/同类汇总数据!I$11,0))))))))))</f>
        <v>0.152089923344026</v>
      </c>
      <c r="AK1192" s="64">
        <f>IF(AND($G1192="正式版",$H1192="中西医诊所"),IFERROR(Y1192/同类汇总数据!J$3,0),IF(AND($G1192="正式版",$H1192="中医诊所"),IFERROR(Y1192/同类汇总数据!J$4,0),IF(AND($G1192="正式版",$H1192="口腔诊所"),IFERROR(Y1192/同类汇总数据!J$5,0),IF(AND($G1192="检查版",$H1192="中西医诊所"),IFERROR(Y1192/同类汇总数据!J$6,0),IF(AND($G1192="检查版",$H1192="中医诊所"),IFERROR(Y1192/同类汇总数据!J$7,0),IF(AND($G1192="检查版",$H1192="口腔诊所"),IFERROR(Y1192/同类汇总数据!J$8,0),IF(AND($G1192="互联网版",$H1192="中西医诊所"),IFERROR(Y1192/同类汇总数据!J$9,0),IF(AND($G1192="互联网版",$H1192="中医诊所"),IFERROR(Y1192/同类汇总数据!J$10,0),IF(AND($G1192="互联网版",$H1192="口腔诊所"),IFERROR(Y1192/同类汇总数据!J$11,0))))))))))</f>
        <v>0.149882731750678</v>
      </c>
      <c r="AL1192" s="65" t="str">
        <f ca="1" t="shared" si="364"/>
        <v>-</v>
      </c>
      <c r="AM1192" s="65" t="str">
        <f t="shared" si="365"/>
        <v>低于同行20%</v>
      </c>
      <c r="AN1192" s="66" t="str">
        <f t="shared" si="366"/>
        <v>低于同行20%</v>
      </c>
      <c r="AO1192" s="63">
        <f t="shared" si="357"/>
        <v>46104.3555787037</v>
      </c>
      <c r="AP1192" s="5" t="str">
        <f t="shared" si="358"/>
        <v/>
      </c>
      <c r="AQ1192" s="60">
        <v>45959.6139264468</v>
      </c>
    </row>
    <row r="1193" customFormat="1" ht="17" spans="1:43">
      <c r="A1193" s="66">
        <f t="shared" si="360"/>
        <v>1190</v>
      </c>
      <c r="B1193" s="67" t="str">
        <f t="shared" si="361"/>
        <v>连续三月交易上升</v>
      </c>
      <c r="C1193" s="1" t="str">
        <f t="shared" si="362"/>
        <v/>
      </c>
      <c r="D1193" s="68" t="str">
        <f t="shared" si="363"/>
        <v>-</v>
      </c>
      <c r="E1193" s="84" t="s">
        <v>3142</v>
      </c>
      <c r="F1193" s="58">
        <v>45974.592882581</v>
      </c>
      <c r="G1193" s="59" t="s">
        <v>38</v>
      </c>
      <c r="H1193" s="59" t="s">
        <v>39</v>
      </c>
      <c r="I1193" s="59" t="s">
        <v>40</v>
      </c>
      <c r="J1193" s="59" t="s">
        <v>1077</v>
      </c>
      <c r="K1193" s="59" t="s">
        <v>3143</v>
      </c>
      <c r="L1193" s="59" t="s">
        <v>1197</v>
      </c>
      <c r="M1193" s="60">
        <v>46104.3480324074</v>
      </c>
      <c r="N1193" s="60">
        <v>46104.3993023495</v>
      </c>
      <c r="O1193" s="60">
        <v>46104.3954904861</v>
      </c>
      <c r="P1193" s="60">
        <v>46099.7321983333</v>
      </c>
      <c r="Q1193" s="60">
        <v>46104.3993131019</v>
      </c>
      <c r="R1193" s="59">
        <v>8718.83</v>
      </c>
      <c r="S1193" s="59">
        <v>25572.58</v>
      </c>
      <c r="T1193" s="59">
        <v>28254.83</v>
      </c>
      <c r="U1193" s="59">
        <v>28368.17</v>
      </c>
      <c r="V1193" s="59">
        <v>552</v>
      </c>
      <c r="W1193" s="59">
        <v>1730</v>
      </c>
      <c r="X1193" s="59">
        <v>1884</v>
      </c>
      <c r="Y1193" s="59">
        <v>1890</v>
      </c>
      <c r="Z1193" s="59">
        <v>20.8831664212</v>
      </c>
      <c r="AA1193" s="59">
        <v>87.4405325955</v>
      </c>
      <c r="AB1193" s="59">
        <v>-0.879173457</v>
      </c>
      <c r="AC1193" s="59"/>
      <c r="AD1193" s="64">
        <f>IF(AND($G1193="正式版",$H1193="中西医诊所"),IFERROR(R1193/同类汇总数据!C$3,0),IF(AND($G1193="正式版",$H1193="中医诊所"),IFERROR(R1193/同类汇总数据!C$4,0),IF(AND($G1193="正式版",$H1193="口腔诊所"),IFERROR(R1193/同类汇总数据!C$5,0),IF(AND($G1193="检查版",$H1193="中西医诊所"),IFERROR(R1193/同类汇总数据!C$6,0),IF(AND($G1193="检查版",$H1193="中医诊所"),IFERROR(R1193/同类汇总数据!C$7,0),IF(AND($G1193="检查版",$H1193="口腔诊所"),IFERROR(R1193/同类汇总数据!C$8,0),IF(AND($G1193="互联网版",$H1193="中西医诊所"),IFERROR(R1193/同类汇总数据!C$9,0),IF(AND($G1193="互联网版",$H1193="中医诊所"),IFERROR(R1193/同类汇总数据!C$10,0),IF(AND($G1193="互联网版",$H1193="口腔诊所"),IFERROR(R1193/同类汇总数据!C$11,0))))))))))</f>
        <v>0.952695177147535</v>
      </c>
      <c r="AE1193" s="64">
        <f>IF(AND($G1193="正式版",$H1193="中西医诊所"),IFERROR(S1193/同类汇总数据!D$3,0),IF(AND($G1193="正式版",$H1193="中医诊所"),IFERROR(S1193/同类汇总数据!D$4,0),IF(AND($G1193="正式版",$H1193="口腔诊所"),IFERROR(S1193/同类汇总数据!D$5,0),IF(AND($G1193="检查版",$H1193="中西医诊所"),IFERROR(S1193/同类汇总数据!D$6,0),IF(AND($G1193="检查版",$H1193="中医诊所"),IFERROR(S1193/同类汇总数据!D$7,0),IF(AND($G1193="检查版",$H1193="口腔诊所"),IFERROR(S1193/同类汇总数据!D$8,0),IF(AND($G1193="互联网版",$H1193="中西医诊所"),IFERROR(S1193/同类汇总数据!D$9,0),IF(AND($G1193="互联网版",$H1193="中医诊所"),IFERROR(S1193/同类汇总数据!D$10,0),IF(AND($G1193="互联网版",$H1193="口腔诊所"),IFERROR(S1193/同类汇总数据!D$11,0))))))))))</f>
        <v>0.700931560256533</v>
      </c>
      <c r="AF1193" s="64">
        <f>IF(AND($G1193="正式版",$H1193="中西医诊所"),IFERROR(T1193/同类汇总数据!E$3,0),IF(AND($G1193="正式版",$H1193="中医诊所"),IFERROR(T1193/同类汇总数据!E$4,0),IF(AND($G1193="正式版",$H1193="口腔诊所"),IFERROR(T1193/同类汇总数据!E$5,0),IF(AND($G1193="检查版",$H1193="中西医诊所"),IFERROR(T1193/同类汇总数据!E$6,0),IF(AND($G1193="检查版",$H1193="中医诊所"),IFERROR(T1193/同类汇总数据!E$7,0),IF(AND($G1193="检查版",$H1193="口腔诊所"),IFERROR(T1193/同类汇总数据!E$8,0),IF(AND($G1193="互联网版",$H1193="中西医诊所"),IFERROR(T1193/同类汇总数据!E$9,0),IF(AND($G1193="互联网版",$H1193="中医诊所"),IFERROR(T1193/同类汇总数据!E$10,0),IF(AND($G1193="互联网版",$H1193="口腔诊所"),IFERROR(T1193/同类汇总数据!E$11,0))))))))))</f>
        <v>0.258942564479665</v>
      </c>
      <c r="AG1193" s="64">
        <f>IF(AND($G1193="正式版",$H1193="中西医诊所"),IFERROR(U1193/同类汇总数据!F$3,0),IF(AND($G1193="正式版",$H1193="中医诊所"),IFERROR(U1193/同类汇总数据!F$4,0),IF(AND($G1193="正式版",$H1193="口腔诊所"),IFERROR(U1193/同类汇总数据!F$5,0),IF(AND($G1193="检查版",$H1193="中西医诊所"),IFERROR(U1193/同类汇总数据!F$6,0),IF(AND($G1193="检查版",$H1193="中医诊所"),IFERROR(U1193/同类汇总数据!F$7,0),IF(AND($G1193="检查版",$H1193="口腔诊所"),IFERROR(U1193/同类汇总数据!F$8,0),IF(AND($G1193="互联网版",$H1193="中西医诊所"),IFERROR(U1193/同类汇总数据!F$9,0),IF(AND($G1193="互联网版",$H1193="中医诊所"),IFERROR(U1193/同类汇总数据!F$10,0),IF(AND($G1193="互联网版",$H1193="口腔诊所"),IFERROR(U1193/同类汇总数据!F$11,0))))))))))</f>
        <v>0.295738423415427</v>
      </c>
      <c r="AH1193" s="64">
        <f>IF(AND($G1193="正式版",$H1193="中西医诊所"),IFERROR(V1193/同类汇总数据!G$3,0),IF(AND($G1193="正式版",$H1193="中医诊所"),IFERROR(V1193/同类汇总数据!G$4,0),IF(AND($G1193="正式版",$H1193="口腔诊所"),IFERROR(V1193/同类汇总数据!G$5,0),IF(AND($G1193="检查版",$H1193="中西医诊所"),IFERROR(V1193/同类汇总数据!G$6,0),IF(AND($G1193="检查版",$H1193="中医诊所"),IFERROR(V1193/同类汇总数据!G$7,0),IF(AND($G1193="检查版",$H1193="口腔诊所"),IFERROR(V1193/同类汇总数据!G$8,0),IF(AND($G1193="互联网版",$H1193="中西医诊所"),IFERROR(V1193/同类汇总数据!G$9,0),IF(AND($G1193="互联网版",$H1193="中医诊所"),IFERROR(V1193/同类汇总数据!G$10,0),IF(AND($G1193="互联网版",$H1193="口腔诊所"),IFERROR(V1193/同类汇总数据!G$11,0))))))))))</f>
        <v>5.82271724695178</v>
      </c>
      <c r="AI1193" s="64">
        <f>IF(AND($G1193="正式版",$H1193="中西医诊所"),IFERROR(W1193/同类汇总数据!H$3,0),IF(AND($G1193="正式版",$H1193="中医诊所"),IFERROR(W1193/同类汇总数据!H$4,0),IF(AND($G1193="正式版",$H1193="口腔诊所"),IFERROR(W1193/同类汇总数据!H$5,0),IF(AND($G1193="检查版",$H1193="中西医诊所"),IFERROR(W1193/同类汇总数据!H$6,0),IF(AND($G1193="检查版",$H1193="中医诊所"),IFERROR(W1193/同类汇总数据!H$7,0),IF(AND($G1193="检查版",$H1193="口腔诊所"),IFERROR(W1193/同类汇总数据!H$8,0),IF(AND($G1193="互联网版",$H1193="中西医诊所"),IFERROR(W1193/同类汇总数据!H$9,0),IF(AND($G1193="互联网版",$H1193="中医诊所"),IFERROR(W1193/同类汇总数据!H$10,0),IF(AND($G1193="互联网版",$H1193="口腔诊所"),IFERROR(W1193/同类汇总数据!H$11,0))))))))))</f>
        <v>4.73155405021027</v>
      </c>
      <c r="AJ1193" s="64">
        <f>IF(AND($G1193="正式版",$H1193="中西医诊所"),IFERROR(X1193/同类汇总数据!I$3,0),IF(AND($G1193="正式版",$H1193="中医诊所"),IFERROR(X1193/同类汇总数据!I$4,0),IF(AND($G1193="正式版",$H1193="口腔诊所"),IFERROR(X1193/同类汇总数据!I$5,0),IF(AND($G1193="检查版",$H1193="中西医诊所"),IFERROR(X1193/同类汇总数据!I$6,0),IF(AND($G1193="检查版",$H1193="中医诊所"),IFERROR(X1193/同类汇总数据!I$7,0),IF(AND($G1193="检查版",$H1193="口腔诊所"),IFERROR(X1193/同类汇总数据!I$8,0),IF(AND($G1193="互联网版",$H1193="中西医诊所"),IFERROR(X1193/同类汇总数据!I$9,0),IF(AND($G1193="互联网版",$H1193="中医诊所"),IFERROR(X1193/同类汇总数据!I$10,0),IF(AND($G1193="互联网版",$H1193="口腔诊所"),IFERROR(X1193/同类汇总数据!I$11,0))))))))))</f>
        <v>1.66591520686131</v>
      </c>
      <c r="AK1193" s="64">
        <f>IF(AND($G1193="正式版",$H1193="中西医诊所"),IFERROR(Y1193/同类汇总数据!J$3,0),IF(AND($G1193="正式版",$H1193="中医诊所"),IFERROR(Y1193/同类汇总数据!J$4,0),IF(AND($G1193="正式版",$H1193="口腔诊所"),IFERROR(Y1193/同类汇总数据!J$5,0),IF(AND($G1193="检查版",$H1193="中西医诊所"),IFERROR(Y1193/同类汇总数据!J$6,0),IF(AND($G1193="检查版",$H1193="中医诊所"),IFERROR(Y1193/同类汇总数据!J$7,0),IF(AND($G1193="检查版",$H1193="口腔诊所"),IFERROR(Y1193/同类汇总数据!J$8,0),IF(AND($G1193="互联网版",$H1193="中西医诊所"),IFERROR(Y1193/同类汇总数据!J$9,0),IF(AND($G1193="互联网版",$H1193="中医诊所"),IFERROR(Y1193/同类汇总数据!J$10,0),IF(AND($G1193="互联网版",$H1193="口腔诊所"),IFERROR(Y1193/同类汇总数据!J$11,0))))))))))</f>
        <v>1.88852242005855</v>
      </c>
      <c r="AL1193" s="65" t="str">
        <f ca="1" t="shared" si="364"/>
        <v>-</v>
      </c>
      <c r="AM1193" s="65" t="str">
        <f t="shared" si="365"/>
        <v/>
      </c>
      <c r="AN1193" s="66" t="str">
        <f t="shared" si="366"/>
        <v>高于同行100%</v>
      </c>
      <c r="AO1193" s="63">
        <f t="shared" si="357"/>
        <v>46104.3993131019</v>
      </c>
      <c r="AP1193" s="5" t="str">
        <f t="shared" si="358"/>
        <v/>
      </c>
      <c r="AQ1193" s="60">
        <v>45961.4548105787</v>
      </c>
    </row>
    <row r="1194" customFormat="1" ht="17" spans="1:43">
      <c r="A1194" s="66">
        <f t="shared" si="360"/>
        <v>1191</v>
      </c>
      <c r="B1194" s="67" t="str">
        <f t="shared" si="361"/>
        <v>交易波动较大</v>
      </c>
      <c r="C1194" s="1" t="str">
        <f t="shared" si="362"/>
        <v/>
      </c>
      <c r="D1194" s="68" t="str">
        <f t="shared" si="363"/>
        <v>-</v>
      </c>
      <c r="E1194" s="84" t="s">
        <v>3144</v>
      </c>
      <c r="F1194" s="58">
        <v>45978.4102084259</v>
      </c>
      <c r="G1194" s="59" t="s">
        <v>1389</v>
      </c>
      <c r="H1194" s="59" t="s">
        <v>39</v>
      </c>
      <c r="I1194" s="59" t="s">
        <v>1547</v>
      </c>
      <c r="J1194" s="59" t="s">
        <v>1548</v>
      </c>
      <c r="K1194" s="59" t="s">
        <v>3145</v>
      </c>
      <c r="L1194" s="59" t="s">
        <v>3146</v>
      </c>
      <c r="M1194" s="60">
        <v>46104.3646412037</v>
      </c>
      <c r="N1194" s="60">
        <v>46103.740697963</v>
      </c>
      <c r="O1194" s="60">
        <v>46104.3916783796</v>
      </c>
      <c r="P1194" s="60"/>
      <c r="Q1194" s="60">
        <v>46103.740706956</v>
      </c>
      <c r="R1194" s="59">
        <v>2320.8</v>
      </c>
      <c r="S1194" s="59">
        <v>11035.15</v>
      </c>
      <c r="T1194" s="59">
        <v>13196.55</v>
      </c>
      <c r="U1194" s="59">
        <v>13196.55</v>
      </c>
      <c r="V1194" s="59">
        <v>20</v>
      </c>
      <c r="W1194" s="59">
        <v>61</v>
      </c>
      <c r="X1194" s="59">
        <v>81</v>
      </c>
      <c r="Y1194" s="59">
        <v>81</v>
      </c>
      <c r="Z1194" s="59">
        <v>191.2757352941</v>
      </c>
      <c r="AA1194" s="59"/>
      <c r="AB1194" s="59"/>
      <c r="AC1194" s="59"/>
      <c r="AD1194" s="64">
        <f>IF(AND($G1194="正式版",$H1194="中西医诊所"),IFERROR(R1194/同类汇总数据!C$3,0),IF(AND($G1194="正式版",$H1194="中医诊所"),IFERROR(R1194/同类汇总数据!C$4,0),IF(AND($G1194="正式版",$H1194="口腔诊所"),IFERROR(R1194/同类汇总数据!C$5,0),IF(AND($G1194="检查版",$H1194="中西医诊所"),IFERROR(R1194/同类汇总数据!C$6,0),IF(AND($G1194="检查版",$H1194="中医诊所"),IFERROR(R1194/同类汇总数据!C$7,0),IF(AND($G1194="检查版",$H1194="口腔诊所"),IFERROR(R1194/同类汇总数据!C$8,0),IF(AND($G1194="互联网版",$H1194="中西医诊所"),IFERROR(R1194/同类汇总数据!C$9,0),IF(AND($G1194="互联网版",$H1194="中医诊所"),IFERROR(R1194/同类汇总数据!C$10,0),IF(AND($G1194="互联网版",$H1194="口腔诊所"),IFERROR(R1194/同类汇总数据!C$11,0))))))))))</f>
        <v>0.931287347571457</v>
      </c>
      <c r="AE1194" s="64">
        <f>IF(AND($G1194="正式版",$H1194="中西医诊所"),IFERROR(S1194/同类汇总数据!D$3,0),IF(AND($G1194="正式版",$H1194="中医诊所"),IFERROR(S1194/同类汇总数据!D$4,0),IF(AND($G1194="正式版",$H1194="口腔诊所"),IFERROR(S1194/同类汇总数据!D$5,0),IF(AND($G1194="检查版",$H1194="中西医诊所"),IFERROR(S1194/同类汇总数据!D$6,0),IF(AND($G1194="检查版",$H1194="中医诊所"),IFERROR(S1194/同类汇总数据!D$7,0),IF(AND($G1194="检查版",$H1194="口腔诊所"),IFERROR(S1194/同类汇总数据!D$8,0),IF(AND($G1194="互联网版",$H1194="中西医诊所"),IFERROR(S1194/同类汇总数据!D$9,0),IF(AND($G1194="互联网版",$H1194="中医诊所"),IFERROR(S1194/同类汇总数据!D$10,0),IF(AND($G1194="互联网版",$H1194="口腔诊所"),IFERROR(S1194/同类汇总数据!D$11,0))))))))))</f>
        <v>1.43822958197605</v>
      </c>
      <c r="AF1194" s="64">
        <f>IF(AND($G1194="正式版",$H1194="中西医诊所"),IFERROR(T1194/同类汇总数据!E$3,0),IF(AND($G1194="正式版",$H1194="中医诊所"),IFERROR(T1194/同类汇总数据!E$4,0),IF(AND($G1194="正式版",$H1194="口腔诊所"),IFERROR(T1194/同类汇总数据!E$5,0),IF(AND($G1194="检查版",$H1194="中西医诊所"),IFERROR(T1194/同类汇总数据!E$6,0),IF(AND($G1194="检查版",$H1194="中医诊所"),IFERROR(T1194/同类汇总数据!E$7,0),IF(AND($G1194="检查版",$H1194="口腔诊所"),IFERROR(T1194/同类汇总数据!E$8,0),IF(AND($G1194="互联网版",$H1194="中西医诊所"),IFERROR(T1194/同类汇总数据!E$9,0),IF(AND($G1194="互联网版",$H1194="中医诊所"),IFERROR(T1194/同类汇总数据!E$10,0),IF(AND($G1194="互联网版",$H1194="口腔诊所"),IFERROR(T1194/同类汇总数据!E$11,0))))))))))</f>
        <v>0.777258531941337</v>
      </c>
      <c r="AG1194" s="64">
        <f>IF(AND($G1194="正式版",$H1194="中西医诊所"),IFERROR(U1194/同类汇总数据!F$3,0),IF(AND($G1194="正式版",$H1194="中医诊所"),IFERROR(U1194/同类汇总数据!F$4,0),IF(AND($G1194="正式版",$H1194="口腔诊所"),IFERROR(U1194/同类汇总数据!F$5,0),IF(AND($G1194="检查版",$H1194="中西医诊所"),IFERROR(U1194/同类汇总数据!F$6,0),IF(AND($G1194="检查版",$H1194="中医诊所"),IFERROR(U1194/同类汇总数据!F$7,0),IF(AND($G1194="检查版",$H1194="口腔诊所"),IFERROR(U1194/同类汇总数据!F$8,0),IF(AND($G1194="互联网版",$H1194="中西医诊所"),IFERROR(U1194/同类汇总数据!F$9,0),IF(AND($G1194="互联网版",$H1194="中医诊所"),IFERROR(U1194/同类汇总数据!F$10,0),IF(AND($G1194="互联网版",$H1194="口腔诊所"),IFERROR(U1194/同类汇总数据!F$11,0))))))))))</f>
        <v>0.846849129894781</v>
      </c>
      <c r="AH1194" s="64">
        <f>IF(AND($G1194="正式版",$H1194="中西医诊所"),IFERROR(V1194/同类汇总数据!G$3,0),IF(AND($G1194="正式版",$H1194="中医诊所"),IFERROR(V1194/同类汇总数据!G$4,0),IF(AND($G1194="正式版",$H1194="口腔诊所"),IFERROR(V1194/同类汇总数据!G$5,0),IF(AND($G1194="检查版",$H1194="中西医诊所"),IFERROR(V1194/同类汇总数据!G$6,0),IF(AND($G1194="检查版",$H1194="中医诊所"),IFERROR(V1194/同类汇总数据!G$7,0),IF(AND($G1194="检查版",$H1194="口腔诊所"),IFERROR(V1194/同类汇总数据!G$8,0),IF(AND($G1194="互联网版",$H1194="中西医诊所"),IFERROR(V1194/同类汇总数据!G$9,0),IF(AND($G1194="互联网版",$H1194="中医诊所"),IFERROR(V1194/同类汇总数据!G$10,0),IF(AND($G1194="互联网版",$H1194="口腔诊所"),IFERROR(V1194/同类汇总数据!G$11,0))))))))))</f>
        <v>1.20689863258385</v>
      </c>
      <c r="AI1194" s="64">
        <f>IF(AND($G1194="正式版",$H1194="中西医诊所"),IFERROR(W1194/同类汇总数据!H$3,0),IF(AND($G1194="正式版",$H1194="中医诊所"),IFERROR(W1194/同类汇总数据!H$4,0),IF(AND($G1194="正式版",$H1194="口腔诊所"),IFERROR(W1194/同类汇总数据!H$5,0),IF(AND($G1194="检查版",$H1194="中西医诊所"),IFERROR(W1194/同类汇总数据!H$6,0),IF(AND($G1194="检查版",$H1194="中医诊所"),IFERROR(W1194/同类汇总数据!H$7,0),IF(AND($G1194="检查版",$H1194="口腔诊所"),IFERROR(W1194/同类汇总数据!H$8,0),IF(AND($G1194="互联网版",$H1194="中西医诊所"),IFERROR(W1194/同类汇总数据!H$9,0),IF(AND($G1194="互联网版",$H1194="中医诊所"),IFERROR(W1194/同类汇总数据!H$10,0),IF(AND($G1194="互联网版",$H1194="口腔诊所"),IFERROR(W1194/同类汇总数据!H$11,0))))))))))</f>
        <v>1.10813187132591</v>
      </c>
      <c r="AJ1194" s="64">
        <f>IF(AND($G1194="正式版",$H1194="中西医诊所"),IFERROR(X1194/同类汇总数据!I$3,0),IF(AND($G1194="正式版",$H1194="中医诊所"),IFERROR(X1194/同类汇总数据!I$4,0),IF(AND($G1194="正式版",$H1194="口腔诊所"),IFERROR(X1194/同类汇总数据!I$5,0),IF(AND($G1194="检查版",$H1194="中西医诊所"),IFERROR(X1194/同类汇总数据!I$6,0),IF(AND($G1194="检查版",$H1194="中医诊所"),IFERROR(X1194/同类汇总数据!I$7,0),IF(AND($G1194="检查版",$H1194="口腔诊所"),IFERROR(X1194/同类汇总数据!I$8,0),IF(AND($G1194="互联网版",$H1194="中西医诊所"),IFERROR(X1194/同类汇总数据!I$9,0),IF(AND($G1194="互联网版",$H1194="中医诊所"),IFERROR(X1194/同类汇总数据!I$10,0),IF(AND($G1194="互联网版",$H1194="口腔诊所"),IFERROR(X1194/同类汇总数据!I$11,0))))))))))</f>
        <v>0.660069771819584</v>
      </c>
      <c r="AK1194" s="64">
        <f>IF(AND($G1194="正式版",$H1194="中西医诊所"),IFERROR(Y1194/同类汇总数据!J$3,0),IF(AND($G1194="正式版",$H1194="中医诊所"),IFERROR(Y1194/同类汇总数据!J$4,0),IF(AND($G1194="正式版",$H1194="口腔诊所"),IFERROR(Y1194/同类汇总数据!J$5,0),IF(AND($G1194="检查版",$H1194="中西医诊所"),IFERROR(Y1194/同类汇总数据!J$6,0),IF(AND($G1194="检查版",$H1194="中医诊所"),IFERROR(Y1194/同类汇总数据!J$7,0),IF(AND($G1194="检查版",$H1194="口腔诊所"),IFERROR(Y1194/同类汇总数据!J$8,0),IF(AND($G1194="互联网版",$H1194="中西医诊所"),IFERROR(Y1194/同类汇总数据!J$9,0),IF(AND($G1194="互联网版",$H1194="中医诊所"),IFERROR(Y1194/同类汇总数据!J$10,0),IF(AND($G1194="互联网版",$H1194="口腔诊所"),IFERROR(Y1194/同类汇总数据!J$11,0))))))))))</f>
        <v>0.732243104710764</v>
      </c>
      <c r="AL1194" s="65" t="str">
        <f ca="1" t="shared" si="364"/>
        <v>-</v>
      </c>
      <c r="AM1194" s="65" t="str">
        <f t="shared" si="365"/>
        <v>高于同行20%</v>
      </c>
      <c r="AN1194" s="66" t="str">
        <f t="shared" si="366"/>
        <v/>
      </c>
      <c r="AO1194" s="63">
        <f t="shared" si="357"/>
        <v>46104.3916783796</v>
      </c>
      <c r="AP1194" s="5" t="str">
        <f t="shared" si="358"/>
        <v/>
      </c>
      <c r="AQ1194" s="60">
        <v>45964.4481316898</v>
      </c>
    </row>
    <row r="1195" customFormat="1" ht="17" spans="1:43">
      <c r="A1195" s="66">
        <f t="shared" si="360"/>
        <v>1192</v>
      </c>
      <c r="B1195" s="67" t="str">
        <f t="shared" si="361"/>
        <v>无交易</v>
      </c>
      <c r="C1195" s="1" t="str">
        <f t="shared" si="362"/>
        <v/>
      </c>
      <c r="D1195" s="68" t="str">
        <f t="shared" si="363"/>
        <v>流失</v>
      </c>
      <c r="E1195" s="84" t="s">
        <v>3147</v>
      </c>
      <c r="F1195" s="58">
        <v>45980.4162551736</v>
      </c>
      <c r="G1195" s="59" t="s">
        <v>38</v>
      </c>
      <c r="H1195" s="59" t="s">
        <v>66</v>
      </c>
      <c r="I1195" s="59" t="s">
        <v>40</v>
      </c>
      <c r="J1195" s="59" t="s">
        <v>270</v>
      </c>
      <c r="K1195" s="59" t="s">
        <v>3148</v>
      </c>
      <c r="L1195" s="59" t="s">
        <v>1302</v>
      </c>
      <c r="M1195" s="60">
        <v>45980.4192476852</v>
      </c>
      <c r="N1195" s="60"/>
      <c r="O1195" s="60"/>
      <c r="P1195" s="60"/>
      <c r="Q1195" s="60"/>
      <c r="R1195" s="59"/>
      <c r="S1195" s="59"/>
      <c r="T1195" s="59"/>
      <c r="U1195" s="59"/>
      <c r="V1195" s="59"/>
      <c r="W1195" s="59"/>
      <c r="X1195" s="59"/>
      <c r="Y1195" s="59"/>
      <c r="Z1195" s="59"/>
      <c r="AA1195" s="59"/>
      <c r="AB1195" s="59"/>
      <c r="AC1195" s="59"/>
      <c r="AD1195" s="64">
        <f>IF(AND($G1195="正式版",$H1195="中西医诊所"),IFERROR(R1195/同类汇总数据!C$3,0),IF(AND($G1195="正式版",$H1195="中医诊所"),IFERROR(R1195/同类汇总数据!C$4,0),IF(AND($G1195="正式版",$H1195="口腔诊所"),IFERROR(R1195/同类汇总数据!C$5,0),IF(AND($G1195="检查版",$H1195="中西医诊所"),IFERROR(R1195/同类汇总数据!C$6,0),IF(AND($G1195="检查版",$H1195="中医诊所"),IFERROR(R1195/同类汇总数据!C$7,0),IF(AND($G1195="检查版",$H1195="口腔诊所"),IFERROR(R1195/同类汇总数据!C$8,0),IF(AND($G1195="互联网版",$H1195="中西医诊所"),IFERROR(R1195/同类汇总数据!C$9,0),IF(AND($G1195="互联网版",$H1195="中医诊所"),IFERROR(R1195/同类汇总数据!C$10,0),IF(AND($G1195="互联网版",$H1195="口腔诊所"),IFERROR(R1195/同类汇总数据!C$11,0))))))))))</f>
        <v>0</v>
      </c>
      <c r="AE1195" s="64">
        <f>IF(AND($G1195="正式版",$H1195="中西医诊所"),IFERROR(S1195/同类汇总数据!D$3,0),IF(AND($G1195="正式版",$H1195="中医诊所"),IFERROR(S1195/同类汇总数据!D$4,0),IF(AND($G1195="正式版",$H1195="口腔诊所"),IFERROR(S1195/同类汇总数据!D$5,0),IF(AND($G1195="检查版",$H1195="中西医诊所"),IFERROR(S1195/同类汇总数据!D$6,0),IF(AND($G1195="检查版",$H1195="中医诊所"),IFERROR(S1195/同类汇总数据!D$7,0),IF(AND($G1195="检查版",$H1195="口腔诊所"),IFERROR(S1195/同类汇总数据!D$8,0),IF(AND($G1195="互联网版",$H1195="中西医诊所"),IFERROR(S1195/同类汇总数据!D$9,0),IF(AND($G1195="互联网版",$H1195="中医诊所"),IFERROR(S1195/同类汇总数据!D$10,0),IF(AND($G1195="互联网版",$H1195="口腔诊所"),IFERROR(S1195/同类汇总数据!D$11,0))))))))))</f>
        <v>0</v>
      </c>
      <c r="AF1195" s="64">
        <f>IF(AND($G1195="正式版",$H1195="中西医诊所"),IFERROR(T1195/同类汇总数据!E$3,0),IF(AND($G1195="正式版",$H1195="中医诊所"),IFERROR(T1195/同类汇总数据!E$4,0),IF(AND($G1195="正式版",$H1195="口腔诊所"),IFERROR(T1195/同类汇总数据!E$5,0),IF(AND($G1195="检查版",$H1195="中西医诊所"),IFERROR(T1195/同类汇总数据!E$6,0),IF(AND($G1195="检查版",$H1195="中医诊所"),IFERROR(T1195/同类汇总数据!E$7,0),IF(AND($G1195="检查版",$H1195="口腔诊所"),IFERROR(T1195/同类汇总数据!E$8,0),IF(AND($G1195="互联网版",$H1195="中西医诊所"),IFERROR(T1195/同类汇总数据!E$9,0),IF(AND($G1195="互联网版",$H1195="中医诊所"),IFERROR(T1195/同类汇总数据!E$10,0),IF(AND($G1195="互联网版",$H1195="口腔诊所"),IFERROR(T1195/同类汇总数据!E$11,0))))))))))</f>
        <v>0</v>
      </c>
      <c r="AG1195" s="64">
        <f>IF(AND($G1195="正式版",$H1195="中西医诊所"),IFERROR(U1195/同类汇总数据!F$3,0),IF(AND($G1195="正式版",$H1195="中医诊所"),IFERROR(U1195/同类汇总数据!F$4,0),IF(AND($G1195="正式版",$H1195="口腔诊所"),IFERROR(U1195/同类汇总数据!F$5,0),IF(AND($G1195="检查版",$H1195="中西医诊所"),IFERROR(U1195/同类汇总数据!F$6,0),IF(AND($G1195="检查版",$H1195="中医诊所"),IFERROR(U1195/同类汇总数据!F$7,0),IF(AND($G1195="检查版",$H1195="口腔诊所"),IFERROR(U1195/同类汇总数据!F$8,0),IF(AND($G1195="互联网版",$H1195="中西医诊所"),IFERROR(U1195/同类汇总数据!F$9,0),IF(AND($G1195="互联网版",$H1195="中医诊所"),IFERROR(U1195/同类汇总数据!F$10,0),IF(AND($G1195="互联网版",$H1195="口腔诊所"),IFERROR(U1195/同类汇总数据!F$11,0))))))))))</f>
        <v>0</v>
      </c>
      <c r="AH1195" s="64">
        <f>IF(AND($G1195="正式版",$H1195="中西医诊所"),IFERROR(V1195/同类汇总数据!G$3,0),IF(AND($G1195="正式版",$H1195="中医诊所"),IFERROR(V1195/同类汇总数据!G$4,0),IF(AND($G1195="正式版",$H1195="口腔诊所"),IFERROR(V1195/同类汇总数据!G$5,0),IF(AND($G1195="检查版",$H1195="中西医诊所"),IFERROR(V1195/同类汇总数据!G$6,0),IF(AND($G1195="检查版",$H1195="中医诊所"),IFERROR(V1195/同类汇总数据!G$7,0),IF(AND($G1195="检查版",$H1195="口腔诊所"),IFERROR(V1195/同类汇总数据!G$8,0),IF(AND($G1195="互联网版",$H1195="中西医诊所"),IFERROR(V1195/同类汇总数据!G$9,0),IF(AND($G1195="互联网版",$H1195="中医诊所"),IFERROR(V1195/同类汇总数据!G$10,0),IF(AND($G1195="互联网版",$H1195="口腔诊所"),IFERROR(V1195/同类汇总数据!G$11,0))))))))))</f>
        <v>0</v>
      </c>
      <c r="AI1195" s="64">
        <f>IF(AND($G1195="正式版",$H1195="中西医诊所"),IFERROR(W1195/同类汇总数据!H$3,0),IF(AND($G1195="正式版",$H1195="中医诊所"),IFERROR(W1195/同类汇总数据!H$4,0),IF(AND($G1195="正式版",$H1195="口腔诊所"),IFERROR(W1195/同类汇总数据!H$5,0),IF(AND($G1195="检查版",$H1195="中西医诊所"),IFERROR(W1195/同类汇总数据!H$6,0),IF(AND($G1195="检查版",$H1195="中医诊所"),IFERROR(W1195/同类汇总数据!H$7,0),IF(AND($G1195="检查版",$H1195="口腔诊所"),IFERROR(W1195/同类汇总数据!H$8,0),IF(AND($G1195="互联网版",$H1195="中西医诊所"),IFERROR(W1195/同类汇总数据!H$9,0),IF(AND($G1195="互联网版",$H1195="中医诊所"),IFERROR(W1195/同类汇总数据!H$10,0),IF(AND($G1195="互联网版",$H1195="口腔诊所"),IFERROR(W1195/同类汇总数据!H$11,0))))))))))</f>
        <v>0</v>
      </c>
      <c r="AJ1195" s="64">
        <f>IF(AND($G1195="正式版",$H1195="中西医诊所"),IFERROR(X1195/同类汇总数据!I$3,0),IF(AND($G1195="正式版",$H1195="中医诊所"),IFERROR(X1195/同类汇总数据!I$4,0),IF(AND($G1195="正式版",$H1195="口腔诊所"),IFERROR(X1195/同类汇总数据!I$5,0),IF(AND($G1195="检查版",$H1195="中西医诊所"),IFERROR(X1195/同类汇总数据!I$6,0),IF(AND($G1195="检查版",$H1195="中医诊所"),IFERROR(X1195/同类汇总数据!I$7,0),IF(AND($G1195="检查版",$H1195="口腔诊所"),IFERROR(X1195/同类汇总数据!I$8,0),IF(AND($G1195="互联网版",$H1195="中西医诊所"),IFERROR(X1195/同类汇总数据!I$9,0),IF(AND($G1195="互联网版",$H1195="中医诊所"),IFERROR(X1195/同类汇总数据!I$10,0),IF(AND($G1195="互联网版",$H1195="口腔诊所"),IFERROR(X1195/同类汇总数据!I$11,0))))))))))</f>
        <v>0</v>
      </c>
      <c r="AK1195" s="64">
        <f>IF(AND($G1195="正式版",$H1195="中西医诊所"),IFERROR(Y1195/同类汇总数据!J$3,0),IF(AND($G1195="正式版",$H1195="中医诊所"),IFERROR(Y1195/同类汇总数据!J$4,0),IF(AND($G1195="正式版",$H1195="口腔诊所"),IFERROR(Y1195/同类汇总数据!J$5,0),IF(AND($G1195="检查版",$H1195="中西医诊所"),IFERROR(Y1195/同类汇总数据!J$6,0),IF(AND($G1195="检查版",$H1195="中医诊所"),IFERROR(Y1195/同类汇总数据!J$7,0),IF(AND($G1195="检查版",$H1195="口腔诊所"),IFERROR(Y1195/同类汇总数据!J$8,0),IF(AND($G1195="互联网版",$H1195="中西医诊所"),IFERROR(Y1195/同类汇总数据!J$9,0),IF(AND($G1195="互联网版",$H1195="中医诊所"),IFERROR(Y1195/同类汇总数据!J$10,0),IF(AND($G1195="互联网版",$H1195="口腔诊所"),IFERROR(Y1195/同类汇总数据!J$11,0))))))))))</f>
        <v>0</v>
      </c>
      <c r="AL1195" s="65" t="str">
        <f ca="1" t="shared" si="364"/>
        <v>今年内未操作</v>
      </c>
      <c r="AM1195" s="65" t="str">
        <f t="shared" si="365"/>
        <v>低于同行20%</v>
      </c>
      <c r="AN1195" s="66" t="str">
        <f t="shared" si="366"/>
        <v>低于同行20%</v>
      </c>
      <c r="AO1195" s="63">
        <f t="shared" si="357"/>
        <v>45980.4192476852</v>
      </c>
      <c r="AP1195" s="5" t="str">
        <f t="shared" si="358"/>
        <v/>
      </c>
      <c r="AQ1195" s="60">
        <v>45965.746744213</v>
      </c>
    </row>
    <row r="1196" customFormat="1" ht="17" spans="1:43">
      <c r="A1196" s="66">
        <f t="shared" si="360"/>
        <v>1193</v>
      </c>
      <c r="B1196" s="67" t="str">
        <f t="shared" si="361"/>
        <v>无交易</v>
      </c>
      <c r="C1196" s="1" t="str">
        <f t="shared" si="362"/>
        <v/>
      </c>
      <c r="D1196" s="68" t="str">
        <f t="shared" si="363"/>
        <v>流失</v>
      </c>
      <c r="E1196" s="84" t="s">
        <v>3149</v>
      </c>
      <c r="F1196" s="58">
        <v>45980.4316411806</v>
      </c>
      <c r="G1196" s="59" t="s">
        <v>38</v>
      </c>
      <c r="H1196" s="59" t="s">
        <v>66</v>
      </c>
      <c r="I1196" s="59" t="s">
        <v>40</v>
      </c>
      <c r="J1196" s="59" t="s">
        <v>270</v>
      </c>
      <c r="K1196" s="59" t="s">
        <v>3150</v>
      </c>
      <c r="L1196" s="59" t="s">
        <v>1302</v>
      </c>
      <c r="M1196" s="60">
        <v>45986.4174305556</v>
      </c>
      <c r="N1196" s="60"/>
      <c r="O1196" s="60"/>
      <c r="P1196" s="60">
        <v>45980.4847498611</v>
      </c>
      <c r="Q1196" s="60"/>
      <c r="R1196" s="59"/>
      <c r="S1196" s="59"/>
      <c r="T1196" s="59"/>
      <c r="U1196" s="59"/>
      <c r="V1196" s="59"/>
      <c r="W1196" s="59"/>
      <c r="X1196" s="59"/>
      <c r="Y1196" s="59"/>
      <c r="Z1196" s="59"/>
      <c r="AA1196" s="59"/>
      <c r="AB1196" s="59"/>
      <c r="AC1196" s="59"/>
      <c r="AD1196" s="64">
        <f>IF(AND($G1196="正式版",$H1196="中西医诊所"),IFERROR(R1196/同类汇总数据!C$3,0),IF(AND($G1196="正式版",$H1196="中医诊所"),IFERROR(R1196/同类汇总数据!C$4,0),IF(AND($G1196="正式版",$H1196="口腔诊所"),IFERROR(R1196/同类汇总数据!C$5,0),IF(AND($G1196="检查版",$H1196="中西医诊所"),IFERROR(R1196/同类汇总数据!C$6,0),IF(AND($G1196="检查版",$H1196="中医诊所"),IFERROR(R1196/同类汇总数据!C$7,0),IF(AND($G1196="检查版",$H1196="口腔诊所"),IFERROR(R1196/同类汇总数据!C$8,0),IF(AND($G1196="互联网版",$H1196="中西医诊所"),IFERROR(R1196/同类汇总数据!C$9,0),IF(AND($G1196="互联网版",$H1196="中医诊所"),IFERROR(R1196/同类汇总数据!C$10,0),IF(AND($G1196="互联网版",$H1196="口腔诊所"),IFERROR(R1196/同类汇总数据!C$11,0))))))))))</f>
        <v>0</v>
      </c>
      <c r="AE1196" s="64">
        <f>IF(AND($G1196="正式版",$H1196="中西医诊所"),IFERROR(S1196/同类汇总数据!D$3,0),IF(AND($G1196="正式版",$H1196="中医诊所"),IFERROR(S1196/同类汇总数据!D$4,0),IF(AND($G1196="正式版",$H1196="口腔诊所"),IFERROR(S1196/同类汇总数据!D$5,0),IF(AND($G1196="检查版",$H1196="中西医诊所"),IFERROR(S1196/同类汇总数据!D$6,0),IF(AND($G1196="检查版",$H1196="中医诊所"),IFERROR(S1196/同类汇总数据!D$7,0),IF(AND($G1196="检查版",$H1196="口腔诊所"),IFERROR(S1196/同类汇总数据!D$8,0),IF(AND($G1196="互联网版",$H1196="中西医诊所"),IFERROR(S1196/同类汇总数据!D$9,0),IF(AND($G1196="互联网版",$H1196="中医诊所"),IFERROR(S1196/同类汇总数据!D$10,0),IF(AND($G1196="互联网版",$H1196="口腔诊所"),IFERROR(S1196/同类汇总数据!D$11,0))))))))))</f>
        <v>0</v>
      </c>
      <c r="AF1196" s="64">
        <f>IF(AND($G1196="正式版",$H1196="中西医诊所"),IFERROR(T1196/同类汇总数据!E$3,0),IF(AND($G1196="正式版",$H1196="中医诊所"),IFERROR(T1196/同类汇总数据!E$4,0),IF(AND($G1196="正式版",$H1196="口腔诊所"),IFERROR(T1196/同类汇总数据!E$5,0),IF(AND($G1196="检查版",$H1196="中西医诊所"),IFERROR(T1196/同类汇总数据!E$6,0),IF(AND($G1196="检查版",$H1196="中医诊所"),IFERROR(T1196/同类汇总数据!E$7,0),IF(AND($G1196="检查版",$H1196="口腔诊所"),IFERROR(T1196/同类汇总数据!E$8,0),IF(AND($G1196="互联网版",$H1196="中西医诊所"),IFERROR(T1196/同类汇总数据!E$9,0),IF(AND($G1196="互联网版",$H1196="中医诊所"),IFERROR(T1196/同类汇总数据!E$10,0),IF(AND($G1196="互联网版",$H1196="口腔诊所"),IFERROR(T1196/同类汇总数据!E$11,0))))))))))</f>
        <v>0</v>
      </c>
      <c r="AG1196" s="64">
        <f>IF(AND($G1196="正式版",$H1196="中西医诊所"),IFERROR(U1196/同类汇总数据!F$3,0),IF(AND($G1196="正式版",$H1196="中医诊所"),IFERROR(U1196/同类汇总数据!F$4,0),IF(AND($G1196="正式版",$H1196="口腔诊所"),IFERROR(U1196/同类汇总数据!F$5,0),IF(AND($G1196="检查版",$H1196="中西医诊所"),IFERROR(U1196/同类汇总数据!F$6,0),IF(AND($G1196="检查版",$H1196="中医诊所"),IFERROR(U1196/同类汇总数据!F$7,0),IF(AND($G1196="检查版",$H1196="口腔诊所"),IFERROR(U1196/同类汇总数据!F$8,0),IF(AND($G1196="互联网版",$H1196="中西医诊所"),IFERROR(U1196/同类汇总数据!F$9,0),IF(AND($G1196="互联网版",$H1196="中医诊所"),IFERROR(U1196/同类汇总数据!F$10,0),IF(AND($G1196="互联网版",$H1196="口腔诊所"),IFERROR(U1196/同类汇总数据!F$11,0))))))))))</f>
        <v>0</v>
      </c>
      <c r="AH1196" s="64">
        <f>IF(AND($G1196="正式版",$H1196="中西医诊所"),IFERROR(V1196/同类汇总数据!G$3,0),IF(AND($G1196="正式版",$H1196="中医诊所"),IFERROR(V1196/同类汇总数据!G$4,0),IF(AND($G1196="正式版",$H1196="口腔诊所"),IFERROR(V1196/同类汇总数据!G$5,0),IF(AND($G1196="检查版",$H1196="中西医诊所"),IFERROR(V1196/同类汇总数据!G$6,0),IF(AND($G1196="检查版",$H1196="中医诊所"),IFERROR(V1196/同类汇总数据!G$7,0),IF(AND($G1196="检查版",$H1196="口腔诊所"),IFERROR(V1196/同类汇总数据!G$8,0),IF(AND($G1196="互联网版",$H1196="中西医诊所"),IFERROR(V1196/同类汇总数据!G$9,0),IF(AND($G1196="互联网版",$H1196="中医诊所"),IFERROR(V1196/同类汇总数据!G$10,0),IF(AND($G1196="互联网版",$H1196="口腔诊所"),IFERROR(V1196/同类汇总数据!G$11,0))))))))))</f>
        <v>0</v>
      </c>
      <c r="AI1196" s="64">
        <f>IF(AND($G1196="正式版",$H1196="中西医诊所"),IFERROR(W1196/同类汇总数据!H$3,0),IF(AND($G1196="正式版",$H1196="中医诊所"),IFERROR(W1196/同类汇总数据!H$4,0),IF(AND($G1196="正式版",$H1196="口腔诊所"),IFERROR(W1196/同类汇总数据!H$5,0),IF(AND($G1196="检查版",$H1196="中西医诊所"),IFERROR(W1196/同类汇总数据!H$6,0),IF(AND($G1196="检查版",$H1196="中医诊所"),IFERROR(W1196/同类汇总数据!H$7,0),IF(AND($G1196="检查版",$H1196="口腔诊所"),IFERROR(W1196/同类汇总数据!H$8,0),IF(AND($G1196="互联网版",$H1196="中西医诊所"),IFERROR(W1196/同类汇总数据!H$9,0),IF(AND($G1196="互联网版",$H1196="中医诊所"),IFERROR(W1196/同类汇总数据!H$10,0),IF(AND($G1196="互联网版",$H1196="口腔诊所"),IFERROR(W1196/同类汇总数据!H$11,0))))))))))</f>
        <v>0</v>
      </c>
      <c r="AJ1196" s="64">
        <f>IF(AND($G1196="正式版",$H1196="中西医诊所"),IFERROR(X1196/同类汇总数据!I$3,0),IF(AND($G1196="正式版",$H1196="中医诊所"),IFERROR(X1196/同类汇总数据!I$4,0),IF(AND($G1196="正式版",$H1196="口腔诊所"),IFERROR(X1196/同类汇总数据!I$5,0),IF(AND($G1196="检查版",$H1196="中西医诊所"),IFERROR(X1196/同类汇总数据!I$6,0),IF(AND($G1196="检查版",$H1196="中医诊所"),IFERROR(X1196/同类汇总数据!I$7,0),IF(AND($G1196="检查版",$H1196="口腔诊所"),IFERROR(X1196/同类汇总数据!I$8,0),IF(AND($G1196="互联网版",$H1196="中西医诊所"),IFERROR(X1196/同类汇总数据!I$9,0),IF(AND($G1196="互联网版",$H1196="中医诊所"),IFERROR(X1196/同类汇总数据!I$10,0),IF(AND($G1196="互联网版",$H1196="口腔诊所"),IFERROR(X1196/同类汇总数据!I$11,0))))))))))</f>
        <v>0</v>
      </c>
      <c r="AK1196" s="64">
        <f>IF(AND($G1196="正式版",$H1196="中西医诊所"),IFERROR(Y1196/同类汇总数据!J$3,0),IF(AND($G1196="正式版",$H1196="中医诊所"),IFERROR(Y1196/同类汇总数据!J$4,0),IF(AND($G1196="正式版",$H1196="口腔诊所"),IFERROR(Y1196/同类汇总数据!J$5,0),IF(AND($G1196="检查版",$H1196="中西医诊所"),IFERROR(Y1196/同类汇总数据!J$6,0),IF(AND($G1196="检查版",$H1196="中医诊所"),IFERROR(Y1196/同类汇总数据!J$7,0),IF(AND($G1196="检查版",$H1196="口腔诊所"),IFERROR(Y1196/同类汇总数据!J$8,0),IF(AND($G1196="互联网版",$H1196="中西医诊所"),IFERROR(Y1196/同类汇总数据!J$9,0),IF(AND($G1196="互联网版",$H1196="中医诊所"),IFERROR(Y1196/同类汇总数据!J$10,0),IF(AND($G1196="互联网版",$H1196="口腔诊所"),IFERROR(Y1196/同类汇总数据!J$11,0))))))))))</f>
        <v>0</v>
      </c>
      <c r="AL1196" s="65" t="str">
        <f ca="1" t="shared" si="364"/>
        <v>今年内未操作</v>
      </c>
      <c r="AM1196" s="65" t="str">
        <f t="shared" si="365"/>
        <v>低于同行20%</v>
      </c>
      <c r="AN1196" s="66" t="str">
        <f t="shared" si="366"/>
        <v>低于同行20%</v>
      </c>
      <c r="AO1196" s="63">
        <f t="shared" si="357"/>
        <v>45986.4174305556</v>
      </c>
      <c r="AP1196" s="5" t="str">
        <f t="shared" si="358"/>
        <v/>
      </c>
      <c r="AQ1196" s="60">
        <v>45965.790018125</v>
      </c>
    </row>
    <row r="1197" customFormat="1" ht="17" spans="1:43">
      <c r="A1197" s="66">
        <f t="shared" si="360"/>
        <v>1194</v>
      </c>
      <c r="B1197" s="67" t="str">
        <f t="shared" si="361"/>
        <v>无交易</v>
      </c>
      <c r="C1197" s="1" t="str">
        <f t="shared" si="362"/>
        <v/>
      </c>
      <c r="D1197" s="68" t="str">
        <f t="shared" si="363"/>
        <v>流失</v>
      </c>
      <c r="E1197" s="84" t="s">
        <v>3151</v>
      </c>
      <c r="F1197" s="58">
        <v>45987.6103697569</v>
      </c>
      <c r="G1197" s="59" t="s">
        <v>38</v>
      </c>
      <c r="H1197" s="59" t="s">
        <v>39</v>
      </c>
      <c r="I1197" s="59"/>
      <c r="J1197" s="59"/>
      <c r="K1197" s="59" t="s">
        <v>3152</v>
      </c>
      <c r="L1197" s="59"/>
      <c r="M1197" s="60">
        <v>46041.6218865741</v>
      </c>
      <c r="N1197" s="60"/>
      <c r="O1197" s="60"/>
      <c r="P1197" s="60"/>
      <c r="Q1197" s="60"/>
      <c r="R1197" s="59"/>
      <c r="S1197" s="59"/>
      <c r="T1197" s="59"/>
      <c r="U1197" s="59"/>
      <c r="V1197" s="59"/>
      <c r="W1197" s="59"/>
      <c r="X1197" s="59"/>
      <c r="Y1197" s="59"/>
      <c r="Z1197" s="59"/>
      <c r="AA1197" s="59"/>
      <c r="AB1197" s="59"/>
      <c r="AC1197" s="59"/>
      <c r="AD1197" s="64">
        <f>IF(AND($G1197="正式版",$H1197="中西医诊所"),IFERROR(R1197/同类汇总数据!C$3,0),IF(AND($G1197="正式版",$H1197="中医诊所"),IFERROR(R1197/同类汇总数据!C$4,0),IF(AND($G1197="正式版",$H1197="口腔诊所"),IFERROR(R1197/同类汇总数据!C$5,0),IF(AND($G1197="检查版",$H1197="中西医诊所"),IFERROR(R1197/同类汇总数据!C$6,0),IF(AND($G1197="检查版",$H1197="中医诊所"),IFERROR(R1197/同类汇总数据!C$7,0),IF(AND($G1197="检查版",$H1197="口腔诊所"),IFERROR(R1197/同类汇总数据!C$8,0),IF(AND($G1197="互联网版",$H1197="中西医诊所"),IFERROR(R1197/同类汇总数据!C$9,0),IF(AND($G1197="互联网版",$H1197="中医诊所"),IFERROR(R1197/同类汇总数据!C$10,0),IF(AND($G1197="互联网版",$H1197="口腔诊所"),IFERROR(R1197/同类汇总数据!C$11,0))))))))))</f>
        <v>0</v>
      </c>
      <c r="AE1197" s="64">
        <f>IF(AND($G1197="正式版",$H1197="中西医诊所"),IFERROR(S1197/同类汇总数据!D$3,0),IF(AND($G1197="正式版",$H1197="中医诊所"),IFERROR(S1197/同类汇总数据!D$4,0),IF(AND($G1197="正式版",$H1197="口腔诊所"),IFERROR(S1197/同类汇总数据!D$5,0),IF(AND($G1197="检查版",$H1197="中西医诊所"),IFERROR(S1197/同类汇总数据!D$6,0),IF(AND($G1197="检查版",$H1197="中医诊所"),IFERROR(S1197/同类汇总数据!D$7,0),IF(AND($G1197="检查版",$H1197="口腔诊所"),IFERROR(S1197/同类汇总数据!D$8,0),IF(AND($G1197="互联网版",$H1197="中西医诊所"),IFERROR(S1197/同类汇总数据!D$9,0),IF(AND($G1197="互联网版",$H1197="中医诊所"),IFERROR(S1197/同类汇总数据!D$10,0),IF(AND($G1197="互联网版",$H1197="口腔诊所"),IFERROR(S1197/同类汇总数据!D$11,0))))))))))</f>
        <v>0</v>
      </c>
      <c r="AF1197" s="64">
        <f>IF(AND($G1197="正式版",$H1197="中西医诊所"),IFERROR(T1197/同类汇总数据!E$3,0),IF(AND($G1197="正式版",$H1197="中医诊所"),IFERROR(T1197/同类汇总数据!E$4,0),IF(AND($G1197="正式版",$H1197="口腔诊所"),IFERROR(T1197/同类汇总数据!E$5,0),IF(AND($G1197="检查版",$H1197="中西医诊所"),IFERROR(T1197/同类汇总数据!E$6,0),IF(AND($G1197="检查版",$H1197="中医诊所"),IFERROR(T1197/同类汇总数据!E$7,0),IF(AND($G1197="检查版",$H1197="口腔诊所"),IFERROR(T1197/同类汇总数据!E$8,0),IF(AND($G1197="互联网版",$H1197="中西医诊所"),IFERROR(T1197/同类汇总数据!E$9,0),IF(AND($G1197="互联网版",$H1197="中医诊所"),IFERROR(T1197/同类汇总数据!E$10,0),IF(AND($G1197="互联网版",$H1197="口腔诊所"),IFERROR(T1197/同类汇总数据!E$11,0))))))))))</f>
        <v>0</v>
      </c>
      <c r="AG1197" s="64">
        <f>IF(AND($G1197="正式版",$H1197="中西医诊所"),IFERROR(U1197/同类汇总数据!F$3,0),IF(AND($G1197="正式版",$H1197="中医诊所"),IFERROR(U1197/同类汇总数据!F$4,0),IF(AND($G1197="正式版",$H1197="口腔诊所"),IFERROR(U1197/同类汇总数据!F$5,0),IF(AND($G1197="检查版",$H1197="中西医诊所"),IFERROR(U1197/同类汇总数据!F$6,0),IF(AND($G1197="检查版",$H1197="中医诊所"),IFERROR(U1197/同类汇总数据!F$7,0),IF(AND($G1197="检查版",$H1197="口腔诊所"),IFERROR(U1197/同类汇总数据!F$8,0),IF(AND($G1197="互联网版",$H1197="中西医诊所"),IFERROR(U1197/同类汇总数据!F$9,0),IF(AND($G1197="互联网版",$H1197="中医诊所"),IFERROR(U1197/同类汇总数据!F$10,0),IF(AND($G1197="互联网版",$H1197="口腔诊所"),IFERROR(U1197/同类汇总数据!F$11,0))))))))))</f>
        <v>0</v>
      </c>
      <c r="AH1197" s="64">
        <f>IF(AND($G1197="正式版",$H1197="中西医诊所"),IFERROR(V1197/同类汇总数据!G$3,0),IF(AND($G1197="正式版",$H1197="中医诊所"),IFERROR(V1197/同类汇总数据!G$4,0),IF(AND($G1197="正式版",$H1197="口腔诊所"),IFERROR(V1197/同类汇总数据!G$5,0),IF(AND($G1197="检查版",$H1197="中西医诊所"),IFERROR(V1197/同类汇总数据!G$6,0),IF(AND($G1197="检查版",$H1197="中医诊所"),IFERROR(V1197/同类汇总数据!G$7,0),IF(AND($G1197="检查版",$H1197="口腔诊所"),IFERROR(V1197/同类汇总数据!G$8,0),IF(AND($G1197="互联网版",$H1197="中西医诊所"),IFERROR(V1197/同类汇总数据!G$9,0),IF(AND($G1197="互联网版",$H1197="中医诊所"),IFERROR(V1197/同类汇总数据!G$10,0),IF(AND($G1197="互联网版",$H1197="口腔诊所"),IFERROR(V1197/同类汇总数据!G$11,0))))))))))</f>
        <v>0</v>
      </c>
      <c r="AI1197" s="64">
        <f>IF(AND($G1197="正式版",$H1197="中西医诊所"),IFERROR(W1197/同类汇总数据!H$3,0),IF(AND($G1197="正式版",$H1197="中医诊所"),IFERROR(W1197/同类汇总数据!H$4,0),IF(AND($G1197="正式版",$H1197="口腔诊所"),IFERROR(W1197/同类汇总数据!H$5,0),IF(AND($G1197="检查版",$H1197="中西医诊所"),IFERROR(W1197/同类汇总数据!H$6,0),IF(AND($G1197="检查版",$H1197="中医诊所"),IFERROR(W1197/同类汇总数据!H$7,0),IF(AND($G1197="检查版",$H1197="口腔诊所"),IFERROR(W1197/同类汇总数据!H$8,0),IF(AND($G1197="互联网版",$H1197="中西医诊所"),IFERROR(W1197/同类汇总数据!H$9,0),IF(AND($G1197="互联网版",$H1197="中医诊所"),IFERROR(W1197/同类汇总数据!H$10,0),IF(AND($G1197="互联网版",$H1197="口腔诊所"),IFERROR(W1197/同类汇总数据!H$11,0))))))))))</f>
        <v>0</v>
      </c>
      <c r="AJ1197" s="64">
        <f>IF(AND($G1197="正式版",$H1197="中西医诊所"),IFERROR(X1197/同类汇总数据!I$3,0),IF(AND($G1197="正式版",$H1197="中医诊所"),IFERROR(X1197/同类汇总数据!I$4,0),IF(AND($G1197="正式版",$H1197="口腔诊所"),IFERROR(X1197/同类汇总数据!I$5,0),IF(AND($G1197="检查版",$H1197="中西医诊所"),IFERROR(X1197/同类汇总数据!I$6,0),IF(AND($G1197="检查版",$H1197="中医诊所"),IFERROR(X1197/同类汇总数据!I$7,0),IF(AND($G1197="检查版",$H1197="口腔诊所"),IFERROR(X1197/同类汇总数据!I$8,0),IF(AND($G1197="互联网版",$H1197="中西医诊所"),IFERROR(X1197/同类汇总数据!I$9,0),IF(AND($G1197="互联网版",$H1197="中医诊所"),IFERROR(X1197/同类汇总数据!I$10,0),IF(AND($G1197="互联网版",$H1197="口腔诊所"),IFERROR(X1197/同类汇总数据!I$11,0))))))))))</f>
        <v>0</v>
      </c>
      <c r="AK1197" s="64">
        <f>IF(AND($G1197="正式版",$H1197="中西医诊所"),IFERROR(Y1197/同类汇总数据!J$3,0),IF(AND($G1197="正式版",$H1197="中医诊所"),IFERROR(Y1197/同类汇总数据!J$4,0),IF(AND($G1197="正式版",$H1197="口腔诊所"),IFERROR(Y1197/同类汇总数据!J$5,0),IF(AND($G1197="检查版",$H1197="中西医诊所"),IFERROR(Y1197/同类汇总数据!J$6,0),IF(AND($G1197="检查版",$H1197="中医诊所"),IFERROR(Y1197/同类汇总数据!J$7,0),IF(AND($G1197="检查版",$H1197="口腔诊所"),IFERROR(Y1197/同类汇总数据!J$8,0),IF(AND($G1197="互联网版",$H1197="中西医诊所"),IFERROR(Y1197/同类汇总数据!J$9,0),IF(AND($G1197="互联网版",$H1197="中医诊所"),IFERROR(Y1197/同类汇总数据!J$10,0),IF(AND($G1197="互联网版",$H1197="口腔诊所"),IFERROR(Y1197/同类汇总数据!J$11,0))))))))))</f>
        <v>0</v>
      </c>
      <c r="AL1197" s="65" t="str">
        <f ca="1" t="shared" si="364"/>
        <v>最近一月未操作</v>
      </c>
      <c r="AM1197" s="65" t="str">
        <f t="shared" si="365"/>
        <v>低于同行20%</v>
      </c>
      <c r="AN1197" s="66" t="str">
        <f t="shared" si="366"/>
        <v>低于同行20%</v>
      </c>
      <c r="AO1197" s="63">
        <f t="shared" si="357"/>
        <v>46041.6218865741</v>
      </c>
      <c r="AP1197" s="5" t="str">
        <f t="shared" si="358"/>
        <v/>
      </c>
      <c r="AQ1197" s="60">
        <v>45974.592882581</v>
      </c>
    </row>
    <row r="1198" customFormat="1" ht="17" spans="1:43">
      <c r="A1198" s="66">
        <f t="shared" si="360"/>
        <v>1195</v>
      </c>
      <c r="B1198" s="67" t="str">
        <f t="shared" si="361"/>
        <v>无交易</v>
      </c>
      <c r="C1198" s="1" t="str">
        <f t="shared" si="362"/>
        <v/>
      </c>
      <c r="D1198" s="68" t="str">
        <f t="shared" si="363"/>
        <v>流失</v>
      </c>
      <c r="E1198" s="84" t="s">
        <v>3153</v>
      </c>
      <c r="F1198" s="58">
        <v>45992.7380274074</v>
      </c>
      <c r="G1198" s="59" t="s">
        <v>38</v>
      </c>
      <c r="H1198" s="59" t="s">
        <v>39</v>
      </c>
      <c r="I1198" s="59" t="s">
        <v>40</v>
      </c>
      <c r="J1198" s="59" t="s">
        <v>121</v>
      </c>
      <c r="K1198" s="59" t="s">
        <v>3154</v>
      </c>
      <c r="L1198" s="59" t="s">
        <v>123</v>
      </c>
      <c r="M1198" s="60">
        <v>46013.0018287037</v>
      </c>
      <c r="N1198" s="60"/>
      <c r="O1198" s="60"/>
      <c r="P1198" s="60"/>
      <c r="Q1198" s="60"/>
      <c r="R1198" s="59"/>
      <c r="S1198" s="59"/>
      <c r="T1198" s="59"/>
      <c r="U1198" s="59"/>
      <c r="V1198" s="59"/>
      <c r="W1198" s="59"/>
      <c r="X1198" s="59"/>
      <c r="Y1198" s="59"/>
      <c r="Z1198" s="59"/>
      <c r="AA1198" s="59"/>
      <c r="AB1198" s="59"/>
      <c r="AC1198" s="59"/>
      <c r="AD1198" s="64">
        <f>IF(AND($G1198="正式版",$H1198="中西医诊所"),IFERROR(R1198/同类汇总数据!C$3,0),IF(AND($G1198="正式版",$H1198="中医诊所"),IFERROR(R1198/同类汇总数据!C$4,0),IF(AND($G1198="正式版",$H1198="口腔诊所"),IFERROR(R1198/同类汇总数据!C$5,0),IF(AND($G1198="检查版",$H1198="中西医诊所"),IFERROR(R1198/同类汇总数据!C$6,0),IF(AND($G1198="检查版",$H1198="中医诊所"),IFERROR(R1198/同类汇总数据!C$7,0),IF(AND($G1198="检查版",$H1198="口腔诊所"),IFERROR(R1198/同类汇总数据!C$8,0),IF(AND($G1198="互联网版",$H1198="中西医诊所"),IFERROR(R1198/同类汇总数据!C$9,0),IF(AND($G1198="互联网版",$H1198="中医诊所"),IFERROR(R1198/同类汇总数据!C$10,0),IF(AND($G1198="互联网版",$H1198="口腔诊所"),IFERROR(R1198/同类汇总数据!C$11,0))))))))))</f>
        <v>0</v>
      </c>
      <c r="AE1198" s="64">
        <f>IF(AND($G1198="正式版",$H1198="中西医诊所"),IFERROR(S1198/同类汇总数据!D$3,0),IF(AND($G1198="正式版",$H1198="中医诊所"),IFERROR(S1198/同类汇总数据!D$4,0),IF(AND($G1198="正式版",$H1198="口腔诊所"),IFERROR(S1198/同类汇总数据!D$5,0),IF(AND($G1198="检查版",$H1198="中西医诊所"),IFERROR(S1198/同类汇总数据!D$6,0),IF(AND($G1198="检查版",$H1198="中医诊所"),IFERROR(S1198/同类汇总数据!D$7,0),IF(AND($G1198="检查版",$H1198="口腔诊所"),IFERROR(S1198/同类汇总数据!D$8,0),IF(AND($G1198="互联网版",$H1198="中西医诊所"),IFERROR(S1198/同类汇总数据!D$9,0),IF(AND($G1198="互联网版",$H1198="中医诊所"),IFERROR(S1198/同类汇总数据!D$10,0),IF(AND($G1198="互联网版",$H1198="口腔诊所"),IFERROR(S1198/同类汇总数据!D$11,0))))))))))</f>
        <v>0</v>
      </c>
      <c r="AF1198" s="64">
        <f>IF(AND($G1198="正式版",$H1198="中西医诊所"),IFERROR(T1198/同类汇总数据!E$3,0),IF(AND($G1198="正式版",$H1198="中医诊所"),IFERROR(T1198/同类汇总数据!E$4,0),IF(AND($G1198="正式版",$H1198="口腔诊所"),IFERROR(T1198/同类汇总数据!E$5,0),IF(AND($G1198="检查版",$H1198="中西医诊所"),IFERROR(T1198/同类汇总数据!E$6,0),IF(AND($G1198="检查版",$H1198="中医诊所"),IFERROR(T1198/同类汇总数据!E$7,0),IF(AND($G1198="检查版",$H1198="口腔诊所"),IFERROR(T1198/同类汇总数据!E$8,0),IF(AND($G1198="互联网版",$H1198="中西医诊所"),IFERROR(T1198/同类汇总数据!E$9,0),IF(AND($G1198="互联网版",$H1198="中医诊所"),IFERROR(T1198/同类汇总数据!E$10,0),IF(AND($G1198="互联网版",$H1198="口腔诊所"),IFERROR(T1198/同类汇总数据!E$11,0))))))))))</f>
        <v>0</v>
      </c>
      <c r="AG1198" s="64">
        <f>IF(AND($G1198="正式版",$H1198="中西医诊所"),IFERROR(U1198/同类汇总数据!F$3,0),IF(AND($G1198="正式版",$H1198="中医诊所"),IFERROR(U1198/同类汇总数据!F$4,0),IF(AND($G1198="正式版",$H1198="口腔诊所"),IFERROR(U1198/同类汇总数据!F$5,0),IF(AND($G1198="检查版",$H1198="中西医诊所"),IFERROR(U1198/同类汇总数据!F$6,0),IF(AND($G1198="检查版",$H1198="中医诊所"),IFERROR(U1198/同类汇总数据!F$7,0),IF(AND($G1198="检查版",$H1198="口腔诊所"),IFERROR(U1198/同类汇总数据!F$8,0),IF(AND($G1198="互联网版",$H1198="中西医诊所"),IFERROR(U1198/同类汇总数据!F$9,0),IF(AND($G1198="互联网版",$H1198="中医诊所"),IFERROR(U1198/同类汇总数据!F$10,0),IF(AND($G1198="互联网版",$H1198="口腔诊所"),IFERROR(U1198/同类汇总数据!F$11,0))))))))))</f>
        <v>0</v>
      </c>
      <c r="AH1198" s="64">
        <f>IF(AND($G1198="正式版",$H1198="中西医诊所"),IFERROR(V1198/同类汇总数据!G$3,0),IF(AND($G1198="正式版",$H1198="中医诊所"),IFERROR(V1198/同类汇总数据!G$4,0),IF(AND($G1198="正式版",$H1198="口腔诊所"),IFERROR(V1198/同类汇总数据!G$5,0),IF(AND($G1198="检查版",$H1198="中西医诊所"),IFERROR(V1198/同类汇总数据!G$6,0),IF(AND($G1198="检查版",$H1198="中医诊所"),IFERROR(V1198/同类汇总数据!G$7,0),IF(AND($G1198="检查版",$H1198="口腔诊所"),IFERROR(V1198/同类汇总数据!G$8,0),IF(AND($G1198="互联网版",$H1198="中西医诊所"),IFERROR(V1198/同类汇总数据!G$9,0),IF(AND($G1198="互联网版",$H1198="中医诊所"),IFERROR(V1198/同类汇总数据!G$10,0),IF(AND($G1198="互联网版",$H1198="口腔诊所"),IFERROR(V1198/同类汇总数据!G$11,0))))))))))</f>
        <v>0</v>
      </c>
      <c r="AI1198" s="64">
        <f>IF(AND($G1198="正式版",$H1198="中西医诊所"),IFERROR(W1198/同类汇总数据!H$3,0),IF(AND($G1198="正式版",$H1198="中医诊所"),IFERROR(W1198/同类汇总数据!H$4,0),IF(AND($G1198="正式版",$H1198="口腔诊所"),IFERROR(W1198/同类汇总数据!H$5,0),IF(AND($G1198="检查版",$H1198="中西医诊所"),IFERROR(W1198/同类汇总数据!H$6,0),IF(AND($G1198="检查版",$H1198="中医诊所"),IFERROR(W1198/同类汇总数据!H$7,0),IF(AND($G1198="检查版",$H1198="口腔诊所"),IFERROR(W1198/同类汇总数据!H$8,0),IF(AND($G1198="互联网版",$H1198="中西医诊所"),IFERROR(W1198/同类汇总数据!H$9,0),IF(AND($G1198="互联网版",$H1198="中医诊所"),IFERROR(W1198/同类汇总数据!H$10,0),IF(AND($G1198="互联网版",$H1198="口腔诊所"),IFERROR(W1198/同类汇总数据!H$11,0))))))))))</f>
        <v>0</v>
      </c>
      <c r="AJ1198" s="64">
        <f>IF(AND($G1198="正式版",$H1198="中西医诊所"),IFERROR(X1198/同类汇总数据!I$3,0),IF(AND($G1198="正式版",$H1198="中医诊所"),IFERROR(X1198/同类汇总数据!I$4,0),IF(AND($G1198="正式版",$H1198="口腔诊所"),IFERROR(X1198/同类汇总数据!I$5,0),IF(AND($G1198="检查版",$H1198="中西医诊所"),IFERROR(X1198/同类汇总数据!I$6,0),IF(AND($G1198="检查版",$H1198="中医诊所"),IFERROR(X1198/同类汇总数据!I$7,0),IF(AND($G1198="检查版",$H1198="口腔诊所"),IFERROR(X1198/同类汇总数据!I$8,0),IF(AND($G1198="互联网版",$H1198="中西医诊所"),IFERROR(X1198/同类汇总数据!I$9,0),IF(AND($G1198="互联网版",$H1198="中医诊所"),IFERROR(X1198/同类汇总数据!I$10,0),IF(AND($G1198="互联网版",$H1198="口腔诊所"),IFERROR(X1198/同类汇总数据!I$11,0))))))))))</f>
        <v>0</v>
      </c>
      <c r="AK1198" s="64">
        <f>IF(AND($G1198="正式版",$H1198="中西医诊所"),IFERROR(Y1198/同类汇总数据!J$3,0),IF(AND($G1198="正式版",$H1198="中医诊所"),IFERROR(Y1198/同类汇总数据!J$4,0),IF(AND($G1198="正式版",$H1198="口腔诊所"),IFERROR(Y1198/同类汇总数据!J$5,0),IF(AND($G1198="检查版",$H1198="中西医诊所"),IFERROR(Y1198/同类汇总数据!J$6,0),IF(AND($G1198="检查版",$H1198="中医诊所"),IFERROR(Y1198/同类汇总数据!J$7,0),IF(AND($G1198="检查版",$H1198="口腔诊所"),IFERROR(Y1198/同类汇总数据!J$8,0),IF(AND($G1198="互联网版",$H1198="中西医诊所"),IFERROR(Y1198/同类汇总数据!J$9,0),IF(AND($G1198="互联网版",$H1198="中医诊所"),IFERROR(Y1198/同类汇总数据!J$10,0),IF(AND($G1198="互联网版",$H1198="口腔诊所"),IFERROR(Y1198/同类汇总数据!J$11,0))))))))))</f>
        <v>0</v>
      </c>
      <c r="AL1198" s="65" t="str">
        <f ca="1" t="shared" si="364"/>
        <v>今年内未操作</v>
      </c>
      <c r="AM1198" s="65" t="str">
        <f t="shared" si="365"/>
        <v>低于同行20%</v>
      </c>
      <c r="AN1198" s="66" t="str">
        <f t="shared" si="366"/>
        <v>低于同行20%</v>
      </c>
      <c r="AO1198" s="63">
        <f t="shared" si="357"/>
        <v>46013.0018287037</v>
      </c>
      <c r="AP1198" s="5" t="str">
        <f t="shared" si="358"/>
        <v/>
      </c>
      <c r="AQ1198" s="60">
        <v>45978.4102084259</v>
      </c>
    </row>
    <row r="1199" customFormat="1" ht="17" spans="1:43">
      <c r="A1199" s="66">
        <f t="shared" si="360"/>
        <v>1196</v>
      </c>
      <c r="B1199" s="67" t="str">
        <f t="shared" si="361"/>
        <v>连续三月交易上升</v>
      </c>
      <c r="C1199" s="1" t="str">
        <f t="shared" si="362"/>
        <v/>
      </c>
      <c r="D1199" s="68" t="str">
        <f t="shared" si="363"/>
        <v>-</v>
      </c>
      <c r="E1199" s="84" t="s">
        <v>3155</v>
      </c>
      <c r="F1199" s="58">
        <v>45993.4024381366</v>
      </c>
      <c r="G1199" s="59" t="s">
        <v>38</v>
      </c>
      <c r="H1199" s="59" t="s">
        <v>66</v>
      </c>
      <c r="I1199" s="59" t="s">
        <v>40</v>
      </c>
      <c r="J1199" s="59" t="s">
        <v>53</v>
      </c>
      <c r="K1199" s="59" t="s">
        <v>3156</v>
      </c>
      <c r="L1199" s="59" t="s">
        <v>83</v>
      </c>
      <c r="M1199" s="60">
        <v>46104.3861921296</v>
      </c>
      <c r="N1199" s="60">
        <v>46103.829631331</v>
      </c>
      <c r="O1199" s="60">
        <v>46103.716615463</v>
      </c>
      <c r="P1199" s="60">
        <v>46098.740834456</v>
      </c>
      <c r="Q1199" s="60">
        <v>46103.6373036458</v>
      </c>
      <c r="R1199" s="59">
        <v>9745.53</v>
      </c>
      <c r="S1199" s="59">
        <v>56987.64</v>
      </c>
      <c r="T1199" s="59">
        <v>162361</v>
      </c>
      <c r="U1199" s="59">
        <v>139695.99</v>
      </c>
      <c r="V1199" s="59">
        <v>45</v>
      </c>
      <c r="W1199" s="59">
        <v>191</v>
      </c>
      <c r="X1199" s="59">
        <v>569</v>
      </c>
      <c r="Y1199" s="59">
        <v>492</v>
      </c>
      <c r="Z1199" s="59">
        <v>500.5444890511</v>
      </c>
      <c r="AA1199" s="59">
        <v>0.3311392024</v>
      </c>
      <c r="AB1199" s="59">
        <v>-0.3157019145</v>
      </c>
      <c r="AC1199" s="59">
        <v>0.5450572486</v>
      </c>
      <c r="AD1199" s="64">
        <f>IF(AND($G1199="正式版",$H1199="中西医诊所"),IFERROR(R1199/同类汇总数据!C$3,0),IF(AND($G1199="正式版",$H1199="中医诊所"),IFERROR(R1199/同类汇总数据!C$4,0),IF(AND($G1199="正式版",$H1199="口腔诊所"),IFERROR(R1199/同类汇总数据!C$5,0),IF(AND($G1199="检查版",$H1199="中西医诊所"),IFERROR(R1199/同类汇总数据!C$6,0),IF(AND($G1199="检查版",$H1199="中医诊所"),IFERROR(R1199/同类汇总数据!C$7,0),IF(AND($G1199="检查版",$H1199="口腔诊所"),IFERROR(R1199/同类汇总数据!C$8,0),IF(AND($G1199="互联网版",$H1199="中西医诊所"),IFERROR(R1199/同类汇总数据!C$9,0),IF(AND($G1199="互联网版",$H1199="中医诊所"),IFERROR(R1199/同类汇总数据!C$10,0),IF(AND($G1199="互联网版",$H1199="口腔诊所"),IFERROR(R1199/同类汇总数据!C$11,0))))))))))</f>
        <v>1.40283816099674</v>
      </c>
      <c r="AE1199" s="64">
        <f>IF(AND($G1199="正式版",$H1199="中西医诊所"),IFERROR(S1199/同类汇总数据!D$3,0),IF(AND($G1199="正式版",$H1199="中医诊所"),IFERROR(S1199/同类汇总数据!D$4,0),IF(AND($G1199="正式版",$H1199="口腔诊所"),IFERROR(S1199/同类汇总数据!D$5,0),IF(AND($G1199="检查版",$H1199="中西医诊所"),IFERROR(S1199/同类汇总数据!D$6,0),IF(AND($G1199="检查版",$H1199="中医诊所"),IFERROR(S1199/同类汇总数据!D$7,0),IF(AND($G1199="检查版",$H1199="口腔诊所"),IFERROR(S1199/同类汇总数据!D$8,0),IF(AND($G1199="互联网版",$H1199="中西医诊所"),IFERROR(S1199/同类汇总数据!D$9,0),IF(AND($G1199="互联网版",$H1199="中医诊所"),IFERROR(S1199/同类汇总数据!D$10,0),IF(AND($G1199="互联网版",$H1199="口腔诊所"),IFERROR(S1199/同类汇总数据!D$11,0))))))))))</f>
        <v>2.11423490452944</v>
      </c>
      <c r="AF1199" s="64">
        <f>IF(AND($G1199="正式版",$H1199="中西医诊所"),IFERROR(T1199/同类汇总数据!E$3,0),IF(AND($G1199="正式版",$H1199="中医诊所"),IFERROR(T1199/同类汇总数据!E$4,0),IF(AND($G1199="正式版",$H1199="口腔诊所"),IFERROR(T1199/同类汇总数据!E$5,0),IF(AND($G1199="检查版",$H1199="中西医诊所"),IFERROR(T1199/同类汇总数据!E$6,0),IF(AND($G1199="检查版",$H1199="中医诊所"),IFERROR(T1199/同类汇总数据!E$7,0),IF(AND($G1199="检查版",$H1199="口腔诊所"),IFERROR(T1199/同类汇总数据!E$8,0),IF(AND($G1199="互联网版",$H1199="中西医诊所"),IFERROR(T1199/同类汇总数据!E$9,0),IF(AND($G1199="互联网版",$H1199="中医诊所"),IFERROR(T1199/同类汇总数据!E$10,0),IF(AND($G1199="互联网版",$H1199="口腔诊所"),IFERROR(T1199/同类汇总数据!E$11,0))))))))))</f>
        <v>2.08624027873547</v>
      </c>
      <c r="AG1199" s="64">
        <f>IF(AND($G1199="正式版",$H1199="中西医诊所"),IFERROR(U1199/同类汇总数据!F$3,0),IF(AND($G1199="正式版",$H1199="中医诊所"),IFERROR(U1199/同类汇总数据!F$4,0),IF(AND($G1199="正式版",$H1199="口腔诊所"),IFERROR(U1199/同类汇总数据!F$5,0),IF(AND($G1199="检查版",$H1199="中西医诊所"),IFERROR(U1199/同类汇总数据!F$6,0),IF(AND($G1199="检查版",$H1199="中医诊所"),IFERROR(U1199/同类汇总数据!F$7,0),IF(AND($G1199="检查版",$H1199="口腔诊所"),IFERROR(U1199/同类汇总数据!F$8,0),IF(AND($G1199="互联网版",$H1199="中西医诊所"),IFERROR(U1199/同类汇总数据!F$9,0),IF(AND($G1199="互联网版",$H1199="中医诊所"),IFERROR(U1199/同类汇总数据!F$10,0),IF(AND($G1199="互联网版",$H1199="口腔诊所"),IFERROR(U1199/同类汇总数据!F$11,0))))))))))</f>
        <v>2.09166376004832</v>
      </c>
      <c r="AH1199" s="64">
        <f>IF(AND($G1199="正式版",$H1199="中西医诊所"),IFERROR(V1199/同类汇总数据!G$3,0),IF(AND($G1199="正式版",$H1199="中医诊所"),IFERROR(V1199/同类汇总数据!G$4,0),IF(AND($G1199="正式版",$H1199="口腔诊所"),IFERROR(V1199/同类汇总数据!G$5,0),IF(AND($G1199="检查版",$H1199="中西医诊所"),IFERROR(V1199/同类汇总数据!G$6,0),IF(AND($G1199="检查版",$H1199="中医诊所"),IFERROR(V1199/同类汇总数据!G$7,0),IF(AND($G1199="检查版",$H1199="口腔诊所"),IFERROR(V1199/同类汇总数据!G$8,0),IF(AND($G1199="互联网版",$H1199="中西医诊所"),IFERROR(V1199/同类汇总数据!G$9,0),IF(AND($G1199="互联网版",$H1199="中医诊所"),IFERROR(V1199/同类汇总数据!G$10,0),IF(AND($G1199="互联网版",$H1199="口腔诊所"),IFERROR(V1199/同类汇总数据!G$11,0))))))))))</f>
        <v>1.01651957251964</v>
      </c>
      <c r="AI1199" s="64">
        <f>IF(AND($G1199="正式版",$H1199="中西医诊所"),IFERROR(W1199/同类汇总数据!H$3,0),IF(AND($G1199="正式版",$H1199="中医诊所"),IFERROR(W1199/同类汇总数据!H$4,0),IF(AND($G1199="正式版",$H1199="口腔诊所"),IFERROR(W1199/同类汇总数据!H$5,0),IF(AND($G1199="检查版",$H1199="中西医诊所"),IFERROR(W1199/同类汇总数据!H$6,0),IF(AND($G1199="检查版",$H1199="中医诊所"),IFERROR(W1199/同类汇总数据!H$7,0),IF(AND($G1199="检查版",$H1199="口腔诊所"),IFERROR(W1199/同类汇总数据!H$8,0),IF(AND($G1199="互联网版",$H1199="中西医诊所"),IFERROR(W1199/同类汇总数据!H$9,0),IF(AND($G1199="互联网版",$H1199="中医诊所"),IFERROR(W1199/同类汇总数据!H$10,0),IF(AND($G1199="互联网版",$H1199="口腔诊所"),IFERROR(W1199/同类汇总数据!H$11,0))))))))))</f>
        <v>1.08545731566974</v>
      </c>
      <c r="AJ1199" s="64">
        <f>IF(AND($G1199="正式版",$H1199="中西医诊所"),IFERROR(X1199/同类汇总数据!I$3,0),IF(AND($G1199="正式版",$H1199="中医诊所"),IFERROR(X1199/同类汇总数据!I$4,0),IF(AND($G1199="正式版",$H1199="口腔诊所"),IFERROR(X1199/同类汇总数据!I$5,0),IF(AND($G1199="检查版",$H1199="中西医诊所"),IFERROR(X1199/同类汇总数据!I$6,0),IF(AND($G1199="检查版",$H1199="中医诊所"),IFERROR(X1199/同类汇总数据!I$7,0),IF(AND($G1199="检查版",$H1199="口腔诊所"),IFERROR(X1199/同类汇总数据!I$8,0),IF(AND($G1199="互联网版",$H1199="中西医诊所"),IFERROR(X1199/同类汇总数据!I$9,0),IF(AND($G1199="互联网版",$H1199="中医诊所"),IFERROR(X1199/同类汇总数据!I$10,0),IF(AND($G1199="互联网版",$H1199="口腔诊所"),IFERROR(X1199/同类汇总数据!I$11,0))))))))))</f>
        <v>1.10209164986413</v>
      </c>
      <c r="AK1199" s="64">
        <f>IF(AND($G1199="正式版",$H1199="中西医诊所"),IFERROR(Y1199/同类汇总数据!J$3,0),IF(AND($G1199="正式版",$H1199="中医诊所"),IFERROR(Y1199/同类汇总数据!J$4,0),IF(AND($G1199="正式版",$H1199="口腔诊所"),IFERROR(Y1199/同类汇总数据!J$5,0),IF(AND($G1199="检查版",$H1199="中西医诊所"),IFERROR(Y1199/同类汇总数据!J$6,0),IF(AND($G1199="检查版",$H1199="中医诊所"),IFERROR(Y1199/同类汇总数据!J$7,0),IF(AND($G1199="检查版",$H1199="口腔诊所"),IFERROR(Y1199/同类汇总数据!J$8,0),IF(AND($G1199="互联网版",$H1199="中西医诊所"),IFERROR(Y1199/同类汇总数据!J$9,0),IF(AND($G1199="互联网版",$H1199="中医诊所"),IFERROR(Y1199/同类汇总数据!J$10,0),IF(AND($G1199="互联网版",$H1199="口腔诊所"),IFERROR(Y1199/同类汇总数据!J$11,0))))))))))</f>
        <v>1.07951269217301</v>
      </c>
      <c r="AL1199" s="65" t="str">
        <f ca="1" t="shared" si="364"/>
        <v>-</v>
      </c>
      <c r="AM1199" s="65" t="str">
        <f t="shared" si="365"/>
        <v>高于同行100%</v>
      </c>
      <c r="AN1199" s="66" t="str">
        <f t="shared" si="366"/>
        <v/>
      </c>
      <c r="AO1199" s="63">
        <f t="shared" si="357"/>
        <v>46104.3861921296</v>
      </c>
      <c r="AP1199" s="5" t="str">
        <f t="shared" si="358"/>
        <v/>
      </c>
      <c r="AQ1199" s="60">
        <v>45979.6751273958</v>
      </c>
    </row>
    <row r="1200" customFormat="1" ht="17" spans="1:43">
      <c r="A1200" s="66">
        <f t="shared" si="360"/>
        <v>1197</v>
      </c>
      <c r="B1200" s="67" t="str">
        <f t="shared" si="361"/>
        <v>无交易</v>
      </c>
      <c r="C1200" s="1" t="str">
        <f t="shared" si="362"/>
        <v/>
      </c>
      <c r="D1200" s="68" t="str">
        <f t="shared" si="363"/>
        <v>-</v>
      </c>
      <c r="E1200" s="84" t="s">
        <v>3157</v>
      </c>
      <c r="F1200" s="58">
        <v>45996.7376546065</v>
      </c>
      <c r="G1200" s="59" t="s">
        <v>38</v>
      </c>
      <c r="H1200" s="59" t="s">
        <v>66</v>
      </c>
      <c r="I1200" s="59" t="s">
        <v>1968</v>
      </c>
      <c r="J1200" s="59" t="s">
        <v>3158</v>
      </c>
      <c r="K1200" s="59" t="s">
        <v>3159</v>
      </c>
      <c r="L1200" s="59" t="s">
        <v>3160</v>
      </c>
      <c r="M1200" s="60">
        <v>46102.4954976852</v>
      </c>
      <c r="N1200" s="60"/>
      <c r="O1200" s="60">
        <v>46102.6478453935</v>
      </c>
      <c r="P1200" s="60"/>
      <c r="Q1200" s="60">
        <v>46102.6512708796</v>
      </c>
      <c r="R1200" s="59"/>
      <c r="S1200" s="59"/>
      <c r="T1200" s="59"/>
      <c r="U1200" s="59"/>
      <c r="V1200" s="59"/>
      <c r="W1200" s="59"/>
      <c r="X1200" s="59"/>
      <c r="Y1200" s="59"/>
      <c r="Z1200" s="59"/>
      <c r="AA1200" s="59"/>
      <c r="AB1200" s="59"/>
      <c r="AC1200" s="59"/>
      <c r="AD1200" s="64">
        <f>IF(AND($G1200="正式版",$H1200="中西医诊所"),IFERROR(R1200/同类汇总数据!C$3,0),IF(AND($G1200="正式版",$H1200="中医诊所"),IFERROR(R1200/同类汇总数据!C$4,0),IF(AND($G1200="正式版",$H1200="口腔诊所"),IFERROR(R1200/同类汇总数据!C$5,0),IF(AND($G1200="检查版",$H1200="中西医诊所"),IFERROR(R1200/同类汇总数据!C$6,0),IF(AND($G1200="检查版",$H1200="中医诊所"),IFERROR(R1200/同类汇总数据!C$7,0),IF(AND($G1200="检查版",$H1200="口腔诊所"),IFERROR(R1200/同类汇总数据!C$8,0),IF(AND($G1200="互联网版",$H1200="中西医诊所"),IFERROR(R1200/同类汇总数据!C$9,0),IF(AND($G1200="互联网版",$H1200="中医诊所"),IFERROR(R1200/同类汇总数据!C$10,0),IF(AND($G1200="互联网版",$H1200="口腔诊所"),IFERROR(R1200/同类汇总数据!C$11,0))))))))))</f>
        <v>0</v>
      </c>
      <c r="AE1200" s="64">
        <f>IF(AND($G1200="正式版",$H1200="中西医诊所"),IFERROR(S1200/同类汇总数据!D$3,0),IF(AND($G1200="正式版",$H1200="中医诊所"),IFERROR(S1200/同类汇总数据!D$4,0),IF(AND($G1200="正式版",$H1200="口腔诊所"),IFERROR(S1200/同类汇总数据!D$5,0),IF(AND($G1200="检查版",$H1200="中西医诊所"),IFERROR(S1200/同类汇总数据!D$6,0),IF(AND($G1200="检查版",$H1200="中医诊所"),IFERROR(S1200/同类汇总数据!D$7,0),IF(AND($G1200="检查版",$H1200="口腔诊所"),IFERROR(S1200/同类汇总数据!D$8,0),IF(AND($G1200="互联网版",$H1200="中西医诊所"),IFERROR(S1200/同类汇总数据!D$9,0),IF(AND($G1200="互联网版",$H1200="中医诊所"),IFERROR(S1200/同类汇总数据!D$10,0),IF(AND($G1200="互联网版",$H1200="口腔诊所"),IFERROR(S1200/同类汇总数据!D$11,0))))))))))</f>
        <v>0</v>
      </c>
      <c r="AF1200" s="64">
        <f>IF(AND($G1200="正式版",$H1200="中西医诊所"),IFERROR(T1200/同类汇总数据!E$3,0),IF(AND($G1200="正式版",$H1200="中医诊所"),IFERROR(T1200/同类汇总数据!E$4,0),IF(AND($G1200="正式版",$H1200="口腔诊所"),IFERROR(T1200/同类汇总数据!E$5,0),IF(AND($G1200="检查版",$H1200="中西医诊所"),IFERROR(T1200/同类汇总数据!E$6,0),IF(AND($G1200="检查版",$H1200="中医诊所"),IFERROR(T1200/同类汇总数据!E$7,0),IF(AND($G1200="检查版",$H1200="口腔诊所"),IFERROR(T1200/同类汇总数据!E$8,0),IF(AND($G1200="互联网版",$H1200="中西医诊所"),IFERROR(T1200/同类汇总数据!E$9,0),IF(AND($G1200="互联网版",$H1200="中医诊所"),IFERROR(T1200/同类汇总数据!E$10,0),IF(AND($G1200="互联网版",$H1200="口腔诊所"),IFERROR(T1200/同类汇总数据!E$11,0))))))))))</f>
        <v>0</v>
      </c>
      <c r="AG1200" s="64">
        <f>IF(AND($G1200="正式版",$H1200="中西医诊所"),IFERROR(U1200/同类汇总数据!F$3,0),IF(AND($G1200="正式版",$H1200="中医诊所"),IFERROR(U1200/同类汇总数据!F$4,0),IF(AND($G1200="正式版",$H1200="口腔诊所"),IFERROR(U1200/同类汇总数据!F$5,0),IF(AND($G1200="检查版",$H1200="中西医诊所"),IFERROR(U1200/同类汇总数据!F$6,0),IF(AND($G1200="检查版",$H1200="中医诊所"),IFERROR(U1200/同类汇总数据!F$7,0),IF(AND($G1200="检查版",$H1200="口腔诊所"),IFERROR(U1200/同类汇总数据!F$8,0),IF(AND($G1200="互联网版",$H1200="中西医诊所"),IFERROR(U1200/同类汇总数据!F$9,0),IF(AND($G1200="互联网版",$H1200="中医诊所"),IFERROR(U1200/同类汇总数据!F$10,0),IF(AND($G1200="互联网版",$H1200="口腔诊所"),IFERROR(U1200/同类汇总数据!F$11,0))))))))))</f>
        <v>0</v>
      </c>
      <c r="AH1200" s="64">
        <f>IF(AND($G1200="正式版",$H1200="中西医诊所"),IFERROR(V1200/同类汇总数据!G$3,0),IF(AND($G1200="正式版",$H1200="中医诊所"),IFERROR(V1200/同类汇总数据!G$4,0),IF(AND($G1200="正式版",$H1200="口腔诊所"),IFERROR(V1200/同类汇总数据!G$5,0),IF(AND($G1200="检查版",$H1200="中西医诊所"),IFERROR(V1200/同类汇总数据!G$6,0),IF(AND($G1200="检查版",$H1200="中医诊所"),IFERROR(V1200/同类汇总数据!G$7,0),IF(AND($G1200="检查版",$H1200="口腔诊所"),IFERROR(V1200/同类汇总数据!G$8,0),IF(AND($G1200="互联网版",$H1200="中西医诊所"),IFERROR(V1200/同类汇总数据!G$9,0),IF(AND($G1200="互联网版",$H1200="中医诊所"),IFERROR(V1200/同类汇总数据!G$10,0),IF(AND($G1200="互联网版",$H1200="口腔诊所"),IFERROR(V1200/同类汇总数据!G$11,0))))))))))</f>
        <v>0</v>
      </c>
      <c r="AI1200" s="64">
        <f>IF(AND($G1200="正式版",$H1200="中西医诊所"),IFERROR(W1200/同类汇总数据!H$3,0),IF(AND($G1200="正式版",$H1200="中医诊所"),IFERROR(W1200/同类汇总数据!H$4,0),IF(AND($G1200="正式版",$H1200="口腔诊所"),IFERROR(W1200/同类汇总数据!H$5,0),IF(AND($G1200="检查版",$H1200="中西医诊所"),IFERROR(W1200/同类汇总数据!H$6,0),IF(AND($G1200="检查版",$H1200="中医诊所"),IFERROR(W1200/同类汇总数据!H$7,0),IF(AND($G1200="检查版",$H1200="口腔诊所"),IFERROR(W1200/同类汇总数据!H$8,0),IF(AND($G1200="互联网版",$H1200="中西医诊所"),IFERROR(W1200/同类汇总数据!H$9,0),IF(AND($G1200="互联网版",$H1200="中医诊所"),IFERROR(W1200/同类汇总数据!H$10,0),IF(AND($G1200="互联网版",$H1200="口腔诊所"),IFERROR(W1200/同类汇总数据!H$11,0))))))))))</f>
        <v>0</v>
      </c>
      <c r="AJ1200" s="64">
        <f>IF(AND($G1200="正式版",$H1200="中西医诊所"),IFERROR(X1200/同类汇总数据!I$3,0),IF(AND($G1200="正式版",$H1200="中医诊所"),IFERROR(X1200/同类汇总数据!I$4,0),IF(AND($G1200="正式版",$H1200="口腔诊所"),IFERROR(X1200/同类汇总数据!I$5,0),IF(AND($G1200="检查版",$H1200="中西医诊所"),IFERROR(X1200/同类汇总数据!I$6,0),IF(AND($G1200="检查版",$H1200="中医诊所"),IFERROR(X1200/同类汇总数据!I$7,0),IF(AND($G1200="检查版",$H1200="口腔诊所"),IFERROR(X1200/同类汇总数据!I$8,0),IF(AND($G1200="互联网版",$H1200="中西医诊所"),IFERROR(X1200/同类汇总数据!I$9,0),IF(AND($G1200="互联网版",$H1200="中医诊所"),IFERROR(X1200/同类汇总数据!I$10,0),IF(AND($G1200="互联网版",$H1200="口腔诊所"),IFERROR(X1200/同类汇总数据!I$11,0))))))))))</f>
        <v>0</v>
      </c>
      <c r="AK1200" s="64">
        <f>IF(AND($G1200="正式版",$H1200="中西医诊所"),IFERROR(Y1200/同类汇总数据!J$3,0),IF(AND($G1200="正式版",$H1200="中医诊所"),IFERROR(Y1200/同类汇总数据!J$4,0),IF(AND($G1200="正式版",$H1200="口腔诊所"),IFERROR(Y1200/同类汇总数据!J$5,0),IF(AND($G1200="检查版",$H1200="中西医诊所"),IFERROR(Y1200/同类汇总数据!J$6,0),IF(AND($G1200="检查版",$H1200="中医诊所"),IFERROR(Y1200/同类汇总数据!J$7,0),IF(AND($G1200="检查版",$H1200="口腔诊所"),IFERROR(Y1200/同类汇总数据!J$8,0),IF(AND($G1200="互联网版",$H1200="中西医诊所"),IFERROR(Y1200/同类汇总数据!J$9,0),IF(AND($G1200="互联网版",$H1200="中医诊所"),IFERROR(Y1200/同类汇总数据!J$10,0),IF(AND($G1200="互联网版",$H1200="口腔诊所"),IFERROR(Y1200/同类汇总数据!J$11,0))))))))))</f>
        <v>0</v>
      </c>
      <c r="AL1200" s="65" t="str">
        <f ca="1" t="shared" si="364"/>
        <v>-</v>
      </c>
      <c r="AM1200" s="65" t="str">
        <f t="shared" si="365"/>
        <v>低于同行20%</v>
      </c>
      <c r="AN1200" s="66" t="str">
        <f t="shared" si="366"/>
        <v>低于同行20%</v>
      </c>
      <c r="AO1200" s="63">
        <f t="shared" si="357"/>
        <v>46102.6512708796</v>
      </c>
      <c r="AP1200" s="5" t="str">
        <f t="shared" si="358"/>
        <v/>
      </c>
      <c r="AQ1200" s="60">
        <v>45980.4162551736</v>
      </c>
    </row>
    <row r="1201" customFormat="1" ht="17" spans="1:43">
      <c r="A1201" s="66">
        <f t="shared" si="360"/>
        <v>1198</v>
      </c>
      <c r="B1201" s="67" t="str">
        <f t="shared" si="361"/>
        <v>无交易</v>
      </c>
      <c r="C1201" s="1" t="str">
        <f t="shared" si="362"/>
        <v/>
      </c>
      <c r="D1201" s="68" t="str">
        <f t="shared" si="363"/>
        <v>-</v>
      </c>
      <c r="E1201" s="84" t="s">
        <v>3161</v>
      </c>
      <c r="F1201" s="58">
        <v>45996.770982581</v>
      </c>
      <c r="G1201" s="59" t="s">
        <v>38</v>
      </c>
      <c r="H1201" s="59" t="s">
        <v>39</v>
      </c>
      <c r="I1201" s="59" t="s">
        <v>40</v>
      </c>
      <c r="J1201" s="59" t="s">
        <v>78</v>
      </c>
      <c r="K1201" s="59" t="s">
        <v>3162</v>
      </c>
      <c r="L1201" s="59" t="s">
        <v>80</v>
      </c>
      <c r="M1201" s="60">
        <v>46101.7392939815</v>
      </c>
      <c r="N1201" s="60"/>
      <c r="O1201" s="60"/>
      <c r="P1201" s="60">
        <v>46101.7444735648</v>
      </c>
      <c r="Q1201" s="60"/>
      <c r="R1201" s="59"/>
      <c r="S1201" s="59"/>
      <c r="T1201" s="59"/>
      <c r="U1201" s="59"/>
      <c r="V1201" s="59"/>
      <c r="W1201" s="59"/>
      <c r="X1201" s="59"/>
      <c r="Y1201" s="59"/>
      <c r="Z1201" s="59"/>
      <c r="AA1201" s="59"/>
      <c r="AB1201" s="59"/>
      <c r="AC1201" s="59"/>
      <c r="AD1201" s="64">
        <f>IF(AND($G1201="正式版",$H1201="中西医诊所"),IFERROR(R1201/同类汇总数据!C$3,0),IF(AND($G1201="正式版",$H1201="中医诊所"),IFERROR(R1201/同类汇总数据!C$4,0),IF(AND($G1201="正式版",$H1201="口腔诊所"),IFERROR(R1201/同类汇总数据!C$5,0),IF(AND($G1201="检查版",$H1201="中西医诊所"),IFERROR(R1201/同类汇总数据!C$6,0),IF(AND($G1201="检查版",$H1201="中医诊所"),IFERROR(R1201/同类汇总数据!C$7,0),IF(AND($G1201="检查版",$H1201="口腔诊所"),IFERROR(R1201/同类汇总数据!C$8,0),IF(AND($G1201="互联网版",$H1201="中西医诊所"),IFERROR(R1201/同类汇总数据!C$9,0),IF(AND($G1201="互联网版",$H1201="中医诊所"),IFERROR(R1201/同类汇总数据!C$10,0),IF(AND($G1201="互联网版",$H1201="口腔诊所"),IFERROR(R1201/同类汇总数据!C$11,0))))))))))</f>
        <v>0</v>
      </c>
      <c r="AE1201" s="64">
        <f>IF(AND($G1201="正式版",$H1201="中西医诊所"),IFERROR(S1201/同类汇总数据!D$3,0),IF(AND($G1201="正式版",$H1201="中医诊所"),IFERROR(S1201/同类汇总数据!D$4,0),IF(AND($G1201="正式版",$H1201="口腔诊所"),IFERROR(S1201/同类汇总数据!D$5,0),IF(AND($G1201="检查版",$H1201="中西医诊所"),IFERROR(S1201/同类汇总数据!D$6,0),IF(AND($G1201="检查版",$H1201="中医诊所"),IFERROR(S1201/同类汇总数据!D$7,0),IF(AND($G1201="检查版",$H1201="口腔诊所"),IFERROR(S1201/同类汇总数据!D$8,0),IF(AND($G1201="互联网版",$H1201="中西医诊所"),IFERROR(S1201/同类汇总数据!D$9,0),IF(AND($G1201="互联网版",$H1201="中医诊所"),IFERROR(S1201/同类汇总数据!D$10,0),IF(AND($G1201="互联网版",$H1201="口腔诊所"),IFERROR(S1201/同类汇总数据!D$11,0))))))))))</f>
        <v>0</v>
      </c>
      <c r="AF1201" s="64">
        <f>IF(AND($G1201="正式版",$H1201="中西医诊所"),IFERROR(T1201/同类汇总数据!E$3,0),IF(AND($G1201="正式版",$H1201="中医诊所"),IFERROR(T1201/同类汇总数据!E$4,0),IF(AND($G1201="正式版",$H1201="口腔诊所"),IFERROR(T1201/同类汇总数据!E$5,0),IF(AND($G1201="检查版",$H1201="中西医诊所"),IFERROR(T1201/同类汇总数据!E$6,0),IF(AND($G1201="检查版",$H1201="中医诊所"),IFERROR(T1201/同类汇总数据!E$7,0),IF(AND($G1201="检查版",$H1201="口腔诊所"),IFERROR(T1201/同类汇总数据!E$8,0),IF(AND($G1201="互联网版",$H1201="中西医诊所"),IFERROR(T1201/同类汇总数据!E$9,0),IF(AND($G1201="互联网版",$H1201="中医诊所"),IFERROR(T1201/同类汇总数据!E$10,0),IF(AND($G1201="互联网版",$H1201="口腔诊所"),IFERROR(T1201/同类汇总数据!E$11,0))))))))))</f>
        <v>0</v>
      </c>
      <c r="AG1201" s="64">
        <f>IF(AND($G1201="正式版",$H1201="中西医诊所"),IFERROR(U1201/同类汇总数据!F$3,0),IF(AND($G1201="正式版",$H1201="中医诊所"),IFERROR(U1201/同类汇总数据!F$4,0),IF(AND($G1201="正式版",$H1201="口腔诊所"),IFERROR(U1201/同类汇总数据!F$5,0),IF(AND($G1201="检查版",$H1201="中西医诊所"),IFERROR(U1201/同类汇总数据!F$6,0),IF(AND($G1201="检查版",$H1201="中医诊所"),IFERROR(U1201/同类汇总数据!F$7,0),IF(AND($G1201="检查版",$H1201="口腔诊所"),IFERROR(U1201/同类汇总数据!F$8,0),IF(AND($G1201="互联网版",$H1201="中西医诊所"),IFERROR(U1201/同类汇总数据!F$9,0),IF(AND($G1201="互联网版",$H1201="中医诊所"),IFERROR(U1201/同类汇总数据!F$10,0),IF(AND($G1201="互联网版",$H1201="口腔诊所"),IFERROR(U1201/同类汇总数据!F$11,0))))))))))</f>
        <v>0</v>
      </c>
      <c r="AH1201" s="64">
        <f>IF(AND($G1201="正式版",$H1201="中西医诊所"),IFERROR(V1201/同类汇总数据!G$3,0),IF(AND($G1201="正式版",$H1201="中医诊所"),IFERROR(V1201/同类汇总数据!G$4,0),IF(AND($G1201="正式版",$H1201="口腔诊所"),IFERROR(V1201/同类汇总数据!G$5,0),IF(AND($G1201="检查版",$H1201="中西医诊所"),IFERROR(V1201/同类汇总数据!G$6,0),IF(AND($G1201="检查版",$H1201="中医诊所"),IFERROR(V1201/同类汇总数据!G$7,0),IF(AND($G1201="检查版",$H1201="口腔诊所"),IFERROR(V1201/同类汇总数据!G$8,0),IF(AND($G1201="互联网版",$H1201="中西医诊所"),IFERROR(V1201/同类汇总数据!G$9,0),IF(AND($G1201="互联网版",$H1201="中医诊所"),IFERROR(V1201/同类汇总数据!G$10,0),IF(AND($G1201="互联网版",$H1201="口腔诊所"),IFERROR(V1201/同类汇总数据!G$11,0))))))))))</f>
        <v>0</v>
      </c>
      <c r="AI1201" s="64">
        <f>IF(AND($G1201="正式版",$H1201="中西医诊所"),IFERROR(W1201/同类汇总数据!H$3,0),IF(AND($G1201="正式版",$H1201="中医诊所"),IFERROR(W1201/同类汇总数据!H$4,0),IF(AND($G1201="正式版",$H1201="口腔诊所"),IFERROR(W1201/同类汇总数据!H$5,0),IF(AND($G1201="检查版",$H1201="中西医诊所"),IFERROR(W1201/同类汇总数据!H$6,0),IF(AND($G1201="检查版",$H1201="中医诊所"),IFERROR(W1201/同类汇总数据!H$7,0),IF(AND($G1201="检查版",$H1201="口腔诊所"),IFERROR(W1201/同类汇总数据!H$8,0),IF(AND($G1201="互联网版",$H1201="中西医诊所"),IFERROR(W1201/同类汇总数据!H$9,0),IF(AND($G1201="互联网版",$H1201="中医诊所"),IFERROR(W1201/同类汇总数据!H$10,0),IF(AND($G1201="互联网版",$H1201="口腔诊所"),IFERROR(W1201/同类汇总数据!H$11,0))))))))))</f>
        <v>0</v>
      </c>
      <c r="AJ1201" s="64">
        <f>IF(AND($G1201="正式版",$H1201="中西医诊所"),IFERROR(X1201/同类汇总数据!I$3,0),IF(AND($G1201="正式版",$H1201="中医诊所"),IFERROR(X1201/同类汇总数据!I$4,0),IF(AND($G1201="正式版",$H1201="口腔诊所"),IFERROR(X1201/同类汇总数据!I$5,0),IF(AND($G1201="检查版",$H1201="中西医诊所"),IFERROR(X1201/同类汇总数据!I$6,0),IF(AND($G1201="检查版",$H1201="中医诊所"),IFERROR(X1201/同类汇总数据!I$7,0),IF(AND($G1201="检查版",$H1201="口腔诊所"),IFERROR(X1201/同类汇总数据!I$8,0),IF(AND($G1201="互联网版",$H1201="中西医诊所"),IFERROR(X1201/同类汇总数据!I$9,0),IF(AND($G1201="互联网版",$H1201="中医诊所"),IFERROR(X1201/同类汇总数据!I$10,0),IF(AND($G1201="互联网版",$H1201="口腔诊所"),IFERROR(X1201/同类汇总数据!I$11,0))))))))))</f>
        <v>0</v>
      </c>
      <c r="AK1201" s="64">
        <f>IF(AND($G1201="正式版",$H1201="中西医诊所"),IFERROR(Y1201/同类汇总数据!J$3,0),IF(AND($G1201="正式版",$H1201="中医诊所"),IFERROR(Y1201/同类汇总数据!J$4,0),IF(AND($G1201="正式版",$H1201="口腔诊所"),IFERROR(Y1201/同类汇总数据!J$5,0),IF(AND($G1201="检查版",$H1201="中西医诊所"),IFERROR(Y1201/同类汇总数据!J$6,0),IF(AND($G1201="检查版",$H1201="中医诊所"),IFERROR(Y1201/同类汇总数据!J$7,0),IF(AND($G1201="检查版",$H1201="口腔诊所"),IFERROR(Y1201/同类汇总数据!J$8,0),IF(AND($G1201="互联网版",$H1201="中西医诊所"),IFERROR(Y1201/同类汇总数据!J$9,0),IF(AND($G1201="互联网版",$H1201="中医诊所"),IFERROR(Y1201/同类汇总数据!J$10,0),IF(AND($G1201="互联网版",$H1201="口腔诊所"),IFERROR(Y1201/同类汇总数据!J$11,0))))))))))</f>
        <v>0</v>
      </c>
      <c r="AL1201" s="65" t="str">
        <f ca="1" t="shared" si="364"/>
        <v>-</v>
      </c>
      <c r="AM1201" s="65" t="str">
        <f t="shared" si="365"/>
        <v>低于同行20%</v>
      </c>
      <c r="AN1201" s="66" t="str">
        <f t="shared" si="366"/>
        <v>低于同行20%</v>
      </c>
      <c r="AO1201" s="63">
        <f t="shared" si="357"/>
        <v>46101.7444735648</v>
      </c>
      <c r="AP1201" s="5" t="str">
        <f t="shared" si="358"/>
        <v/>
      </c>
      <c r="AQ1201" s="60">
        <v>45980.4316411806</v>
      </c>
    </row>
    <row r="1202" customFormat="1" ht="17" spans="1:43">
      <c r="A1202" s="66">
        <f t="shared" si="360"/>
        <v>1199</v>
      </c>
      <c r="B1202" s="67" t="str">
        <f t="shared" si="361"/>
        <v>交易波动较大</v>
      </c>
      <c r="C1202" s="1" t="str">
        <f t="shared" si="362"/>
        <v>本月交易额降超50%</v>
      </c>
      <c r="D1202" s="68" t="str">
        <f t="shared" si="363"/>
        <v>-</v>
      </c>
      <c r="E1202" s="84" t="s">
        <v>3163</v>
      </c>
      <c r="F1202" s="58">
        <v>45996.7714245602</v>
      </c>
      <c r="G1202" s="59" t="s">
        <v>38</v>
      </c>
      <c r="H1202" s="59" t="s">
        <v>39</v>
      </c>
      <c r="I1202" s="59" t="s">
        <v>40</v>
      </c>
      <c r="J1202" s="59" t="s">
        <v>78</v>
      </c>
      <c r="K1202" s="59" t="s">
        <v>1873</v>
      </c>
      <c r="L1202" s="59" t="s">
        <v>80</v>
      </c>
      <c r="M1202" s="60">
        <v>46104.3874884259</v>
      </c>
      <c r="N1202" s="60">
        <v>46103.9150933218</v>
      </c>
      <c r="O1202" s="60">
        <v>46103.7087695139</v>
      </c>
      <c r="P1202" s="60">
        <v>46030.6576782986</v>
      </c>
      <c r="Q1202" s="60">
        <v>46083.677954838</v>
      </c>
      <c r="R1202" s="59">
        <v>1156</v>
      </c>
      <c r="S1202" s="59">
        <v>29233.23</v>
      </c>
      <c r="T1202" s="59">
        <v>222659.96</v>
      </c>
      <c r="U1202" s="59">
        <v>189611.75</v>
      </c>
      <c r="V1202" s="59">
        <v>29</v>
      </c>
      <c r="W1202" s="59">
        <v>205</v>
      </c>
      <c r="X1202" s="59">
        <v>1285</v>
      </c>
      <c r="Y1202" s="59">
        <v>1131</v>
      </c>
      <c r="Z1202" s="59">
        <v>274.0548318043</v>
      </c>
      <c r="AA1202" s="59">
        <v>-0.6237087738</v>
      </c>
      <c r="AB1202" s="59">
        <v>-0.3287671955</v>
      </c>
      <c r="AC1202" s="59">
        <v>2.1624426607</v>
      </c>
      <c r="AD1202" s="64">
        <f>IF(AND($G1202="正式版",$H1202="中西医诊所"),IFERROR(R1202/同类汇总数据!C$3,0),IF(AND($G1202="正式版",$H1202="中医诊所"),IFERROR(R1202/同类汇总数据!C$4,0),IF(AND($G1202="正式版",$H1202="口腔诊所"),IFERROR(R1202/同类汇总数据!C$5,0),IF(AND($G1202="检查版",$H1202="中西医诊所"),IFERROR(R1202/同类汇总数据!C$6,0),IF(AND($G1202="检查版",$H1202="中医诊所"),IFERROR(R1202/同类汇总数据!C$7,0),IF(AND($G1202="检查版",$H1202="口腔诊所"),IFERROR(R1202/同类汇总数据!C$8,0),IF(AND($G1202="互联网版",$H1202="中西医诊所"),IFERROR(R1202/同类汇总数据!C$9,0),IF(AND($G1202="互联网版",$H1202="中医诊所"),IFERROR(R1202/同类汇总数据!C$10,0),IF(AND($G1202="互联网版",$H1202="口腔诊所"),IFERROR(R1202/同类汇总数据!C$11,0))))))))))</f>
        <v>0.126314611568588</v>
      </c>
      <c r="AE1202" s="64">
        <f>IF(AND($G1202="正式版",$H1202="中西医诊所"),IFERROR(S1202/同类汇总数据!D$3,0),IF(AND($G1202="正式版",$H1202="中医诊所"),IFERROR(S1202/同类汇总数据!D$4,0),IF(AND($G1202="正式版",$H1202="口腔诊所"),IFERROR(S1202/同类汇总数据!D$5,0),IF(AND($G1202="检查版",$H1202="中西医诊所"),IFERROR(S1202/同类汇总数据!D$6,0),IF(AND($G1202="检查版",$H1202="中医诊所"),IFERROR(S1202/同类汇总数据!D$7,0),IF(AND($G1202="检查版",$H1202="口腔诊所"),IFERROR(S1202/同类汇总数据!D$8,0),IF(AND($G1202="互联网版",$H1202="中西医诊所"),IFERROR(S1202/同类汇总数据!D$9,0),IF(AND($G1202="互联网版",$H1202="中医诊所"),IFERROR(S1202/同类汇总数据!D$10,0),IF(AND($G1202="互联网版",$H1202="口腔诊所"),IFERROR(S1202/同类汇总数据!D$11,0))))))))))</f>
        <v>0.80126813623178</v>
      </c>
      <c r="AF1202" s="64">
        <f>IF(AND($G1202="正式版",$H1202="中西医诊所"),IFERROR(T1202/同类汇总数据!E$3,0),IF(AND($G1202="正式版",$H1202="中医诊所"),IFERROR(T1202/同类汇总数据!E$4,0),IF(AND($G1202="正式版",$H1202="口腔诊所"),IFERROR(T1202/同类汇总数据!E$5,0),IF(AND($G1202="检查版",$H1202="中西医诊所"),IFERROR(T1202/同类汇总数据!E$6,0),IF(AND($G1202="检查版",$H1202="中医诊所"),IFERROR(T1202/同类汇总数据!E$7,0),IF(AND($G1202="检查版",$H1202="口腔诊所"),IFERROR(T1202/同类汇总数据!E$8,0),IF(AND($G1202="互联网版",$H1202="中西医诊所"),IFERROR(T1202/同类汇总数据!E$9,0),IF(AND($G1202="互联网版",$H1202="中医诊所"),IFERROR(T1202/同类汇总数据!E$10,0),IF(AND($G1202="互联网版",$H1202="口腔诊所"),IFERROR(T1202/同类汇总数据!E$11,0))))))))))</f>
        <v>2.04057646247879</v>
      </c>
      <c r="AG1202" s="64">
        <f>IF(AND($G1202="正式版",$H1202="中西医诊所"),IFERROR(U1202/同类汇总数据!F$3,0),IF(AND($G1202="正式版",$H1202="中医诊所"),IFERROR(U1202/同类汇总数据!F$4,0),IF(AND($G1202="正式版",$H1202="口腔诊所"),IFERROR(U1202/同类汇总数据!F$5,0),IF(AND($G1202="检查版",$H1202="中西医诊所"),IFERROR(U1202/同类汇总数据!F$6,0),IF(AND($G1202="检查版",$H1202="中医诊所"),IFERROR(U1202/同类汇总数据!F$7,0),IF(AND($G1202="检查版",$H1202="口腔诊所"),IFERROR(U1202/同类汇总数据!F$8,0),IF(AND($G1202="互联网版",$H1202="中西医诊所"),IFERROR(U1202/同类汇总数据!F$9,0),IF(AND($G1202="互联网版",$H1202="中医诊所"),IFERROR(U1202/同类汇总数据!F$10,0),IF(AND($G1202="互联网版",$H1202="口腔诊所"),IFERROR(U1202/同类汇总数据!F$11,0))))))))))</f>
        <v>1.97670417252999</v>
      </c>
      <c r="AH1202" s="64">
        <f>IF(AND($G1202="正式版",$H1202="中西医诊所"),IFERROR(V1202/同类汇总数据!G$3,0),IF(AND($G1202="正式版",$H1202="中医诊所"),IFERROR(V1202/同类汇总数据!G$4,0),IF(AND($G1202="正式版",$H1202="口腔诊所"),IFERROR(V1202/同类汇总数据!G$5,0),IF(AND($G1202="检查版",$H1202="中西医诊所"),IFERROR(V1202/同类汇总数据!G$6,0),IF(AND($G1202="检查版",$H1202="中医诊所"),IFERROR(V1202/同类汇总数据!G$7,0),IF(AND($G1202="检查版",$H1202="口腔诊所"),IFERROR(V1202/同类汇总数据!G$8,0),IF(AND($G1202="互联网版",$H1202="中西医诊所"),IFERROR(V1202/同类汇总数据!G$9,0),IF(AND($G1202="互联网版",$H1202="中医诊所"),IFERROR(V1202/同类汇总数据!G$10,0),IF(AND($G1202="互联网版",$H1202="口腔诊所"),IFERROR(V1202/同类汇总数据!G$11,0))))))))))</f>
        <v>0.305903623481162</v>
      </c>
      <c r="AI1202" s="64">
        <f>IF(AND($G1202="正式版",$H1202="中西医诊所"),IFERROR(W1202/同类汇总数据!H$3,0),IF(AND($G1202="正式版",$H1202="中医诊所"),IFERROR(W1202/同类汇总数据!H$4,0),IF(AND($G1202="正式版",$H1202="口腔诊所"),IFERROR(W1202/同类汇总数据!H$5,0),IF(AND($G1202="检查版",$H1202="中西医诊所"),IFERROR(W1202/同类汇总数据!H$6,0),IF(AND($G1202="检查版",$H1202="中医诊所"),IFERROR(W1202/同类汇总数据!H$7,0),IF(AND($G1202="检查版",$H1202="口腔诊所"),IFERROR(W1202/同类汇总数据!H$8,0),IF(AND($G1202="互联网版",$H1202="中西医诊所"),IFERROR(W1202/同类汇总数据!H$9,0),IF(AND($G1202="互联网版",$H1202="中医诊所"),IFERROR(W1202/同类汇总数据!H$10,0),IF(AND($G1202="互联网版",$H1202="口腔诊所"),IFERROR(W1202/同类汇总数据!H$11,0))))))))))</f>
        <v>0.560675479938211</v>
      </c>
      <c r="AJ1202" s="64">
        <f>IF(AND($G1202="正式版",$H1202="中西医诊所"),IFERROR(X1202/同类汇总数据!I$3,0),IF(AND($G1202="正式版",$H1202="中医诊所"),IFERROR(X1202/同类汇总数据!I$4,0),IF(AND($G1202="正式版",$H1202="口腔诊所"),IFERROR(X1202/同类汇总数据!I$5,0),IF(AND($G1202="检查版",$H1202="中西医诊所"),IFERROR(X1202/同类汇总数据!I$6,0),IF(AND($G1202="检查版",$H1202="中医诊所"),IFERROR(X1202/同类汇总数据!I$7,0),IF(AND($G1202="检查版",$H1202="口腔诊所"),IFERROR(X1202/同类汇总数据!I$8,0),IF(AND($G1202="互联网版",$H1202="中西医诊所"),IFERROR(X1202/同类汇总数据!I$9,0),IF(AND($G1202="互联网版",$H1202="中医诊所"),IFERROR(X1202/同类汇总数据!I$10,0),IF(AND($G1202="互联网版",$H1202="口腔诊所"),IFERROR(X1202/同类汇总数据!I$11,0))))))))))</f>
        <v>1.13625320637833</v>
      </c>
      <c r="AK1202" s="64">
        <f>IF(AND($G1202="正式版",$H1202="中西医诊所"),IFERROR(Y1202/同类汇总数据!J$3,0),IF(AND($G1202="正式版",$H1202="中医诊所"),IFERROR(Y1202/同类汇总数据!J$4,0),IF(AND($G1202="正式版",$H1202="口腔诊所"),IFERROR(Y1202/同类汇总数据!J$5,0),IF(AND($G1202="检查版",$H1202="中西医诊所"),IFERROR(Y1202/同类汇总数据!J$6,0),IF(AND($G1202="检查版",$H1202="中医诊所"),IFERROR(Y1202/同类汇总数据!J$7,0),IF(AND($G1202="检查版",$H1202="口腔诊所"),IFERROR(Y1202/同类汇总数据!J$8,0),IF(AND($G1202="互联网版",$H1202="中西医诊所"),IFERROR(Y1202/同类汇总数据!J$9,0),IF(AND($G1202="互联网版",$H1202="中医诊所"),IFERROR(Y1202/同类汇总数据!J$10,0),IF(AND($G1202="互联网版",$H1202="口腔诊所"),IFERROR(Y1202/同类汇总数据!J$11,0))))))))))</f>
        <v>1.13011579740011</v>
      </c>
      <c r="AL1202" s="65" t="str">
        <f ca="1" t="shared" si="364"/>
        <v>-</v>
      </c>
      <c r="AM1202" s="65" t="str">
        <f t="shared" si="365"/>
        <v/>
      </c>
      <c r="AN1202" s="66" t="str">
        <f t="shared" si="366"/>
        <v/>
      </c>
      <c r="AO1202" s="63">
        <f t="shared" si="357"/>
        <v>46104.3874884259</v>
      </c>
      <c r="AP1202" s="5" t="str">
        <f t="shared" si="358"/>
        <v/>
      </c>
      <c r="AQ1202" s="60">
        <v>45987.6103697569</v>
      </c>
    </row>
    <row r="1203" customFormat="1" ht="17" spans="1:43">
      <c r="A1203" s="66">
        <f t="shared" ref="A1203:A1223" si="367">ROW()-3</f>
        <v>1200</v>
      </c>
      <c r="B1203" s="67" t="str">
        <f t="shared" ref="B1203:B1223" si="368">IF(V1203=0,"无交易",IF(AND(Y1203&lt;=-0.2,Z1203&lt;=-0.2,AA1203&lt;=-0.2),"连续三月交易下滑",IF(AND(Y1203&gt;=0.2,Z1203&gt;=0.2,AA1203&gt;=0.2),"连续三月交易上升",IF(AND(Y1203&lt;0.2,Y1203&gt;-0.2,Z1203&lt;0.2,Z1203&gt;-0.2,AA1203&lt;0.2,AA1203&gt;-0.2),"交易平稳",IF(OR(ABS(Y1203-Z1203)&gt;=0.2,ABS(Z1203-AA1203)&gt;=0.2),"交易波动较大","-")))))</f>
        <v>连续三月交易上升</v>
      </c>
      <c r="C1203" s="1" t="str">
        <f t="shared" ref="C1203:C1223" si="369">IF(AA1203&lt;=-0.5,"本月交易额降超50%",IF(AA1203&lt;=-0.2,"本月交易额降超20%",""))</f>
        <v/>
      </c>
      <c r="D1203" s="68" t="str">
        <f t="shared" ref="D1203:D1223" si="370">IF(DATEDIF(AO1203,$B$1,"d")&gt;30,"流失",IF(AND(DATEDIF(AO1203,$B$1,"d")&gt;7,DATEDIF(AO1203,$B$1,"d")&lt;=30),"可能流失",IF(AND(DATEDIF(AO1203,$B$1,"d")&lt;=7,DATEDIF(AO1203,$B$1,"d")&gt;3),"即将流失","-")))</f>
        <v>-</v>
      </c>
      <c r="E1203" s="84" t="s">
        <v>3164</v>
      </c>
      <c r="F1203" s="58">
        <v>45996.7720279745</v>
      </c>
      <c r="G1203" s="59" t="s">
        <v>38</v>
      </c>
      <c r="H1203" s="59" t="s">
        <v>66</v>
      </c>
      <c r="I1203" s="59" t="s">
        <v>40</v>
      </c>
      <c r="J1203" s="59" t="s">
        <v>78</v>
      </c>
      <c r="K1203" s="59" t="s">
        <v>3165</v>
      </c>
      <c r="L1203" s="59" t="s">
        <v>80</v>
      </c>
      <c r="M1203" s="60">
        <v>46104.385625</v>
      </c>
      <c r="N1203" s="60">
        <v>46104.398894213</v>
      </c>
      <c r="O1203" s="60">
        <v>46104.3980787269</v>
      </c>
      <c r="P1203" s="60">
        <v>46093.5243686343</v>
      </c>
      <c r="Q1203" s="60">
        <v>46104.3989152083</v>
      </c>
      <c r="R1203" s="59">
        <v>49107</v>
      </c>
      <c r="S1203" s="59">
        <v>191899.52</v>
      </c>
      <c r="T1203" s="59">
        <v>523459.79</v>
      </c>
      <c r="U1203" s="59">
        <v>441124.11</v>
      </c>
      <c r="V1203" s="59">
        <v>219</v>
      </c>
      <c r="W1203" s="59">
        <v>806</v>
      </c>
      <c r="X1203" s="59">
        <v>2359</v>
      </c>
      <c r="Y1203" s="59">
        <v>2058</v>
      </c>
      <c r="Z1203" s="59">
        <v>437.2216583913</v>
      </c>
      <c r="AA1203" s="59">
        <v>0.4873902475</v>
      </c>
      <c r="AB1203" s="59">
        <v>-0.3630102733</v>
      </c>
      <c r="AC1203" s="59">
        <v>2.6904856002</v>
      </c>
      <c r="AD1203" s="64">
        <f>IF(AND($G1203="正式版",$H1203="中西医诊所"),IFERROR(R1203/同类汇总数据!C$3,0),IF(AND($G1203="正式版",$H1203="中医诊所"),IFERROR(R1203/同类汇总数据!C$4,0),IF(AND($G1203="正式版",$H1203="口腔诊所"),IFERROR(R1203/同类汇总数据!C$5,0),IF(AND($G1203="检查版",$H1203="中西医诊所"),IFERROR(R1203/同类汇总数据!C$6,0),IF(AND($G1203="检查版",$H1203="中医诊所"),IFERROR(R1203/同类汇总数据!C$7,0),IF(AND($G1203="检查版",$H1203="口腔诊所"),IFERROR(R1203/同类汇总数据!C$8,0),IF(AND($G1203="互联网版",$H1203="中西医诊所"),IFERROR(R1203/同类汇总数据!C$9,0),IF(AND($G1203="互联网版",$H1203="中医诊所"),IFERROR(R1203/同类汇总数据!C$10,0),IF(AND($G1203="互联网版",$H1203="口腔诊所"),IFERROR(R1203/同类汇总数据!C$11,0))))))))))</f>
        <v>7.06879703536564</v>
      </c>
      <c r="AE1203" s="64">
        <f>IF(AND($G1203="正式版",$H1203="中西医诊所"),IFERROR(S1203/同类汇总数据!D$3,0),IF(AND($G1203="正式版",$H1203="中医诊所"),IFERROR(S1203/同类汇总数据!D$4,0),IF(AND($G1203="正式版",$H1203="口腔诊所"),IFERROR(S1203/同类汇总数据!D$5,0),IF(AND($G1203="检查版",$H1203="中西医诊所"),IFERROR(S1203/同类汇总数据!D$6,0),IF(AND($G1203="检查版",$H1203="中医诊所"),IFERROR(S1203/同类汇总数据!D$7,0),IF(AND($G1203="检查版",$H1203="口腔诊所"),IFERROR(S1203/同类汇总数据!D$8,0),IF(AND($G1203="互联网版",$H1203="中西医诊所"),IFERROR(S1203/同类汇总数据!D$9,0),IF(AND($G1203="互联网版",$H1203="中医诊所"),IFERROR(S1203/同类汇总数据!D$10,0),IF(AND($G1203="互联网版",$H1203="口腔诊所"),IFERROR(S1203/同类汇总数据!D$11,0))))))))))</f>
        <v>7.11945017106245</v>
      </c>
      <c r="AF1203" s="64">
        <f>IF(AND($G1203="正式版",$H1203="中西医诊所"),IFERROR(T1203/同类汇总数据!E$3,0),IF(AND($G1203="正式版",$H1203="中医诊所"),IFERROR(T1203/同类汇总数据!E$4,0),IF(AND($G1203="正式版",$H1203="口腔诊所"),IFERROR(T1203/同类汇总数据!E$5,0),IF(AND($G1203="检查版",$H1203="中西医诊所"),IFERROR(T1203/同类汇总数据!E$6,0),IF(AND($G1203="检查版",$H1203="中医诊所"),IFERROR(T1203/同类汇总数据!E$7,0),IF(AND($G1203="检查版",$H1203="口腔诊所"),IFERROR(T1203/同类汇总数据!E$8,0),IF(AND($G1203="互联网版",$H1203="中西医诊所"),IFERROR(T1203/同类汇总数据!E$9,0),IF(AND($G1203="互联网版",$H1203="中医诊所"),IFERROR(T1203/同类汇总数据!E$10,0),IF(AND($G1203="互联网版",$H1203="口腔诊所"),IFERROR(T1203/同类汇总数据!E$11,0))))))))))</f>
        <v>6.7261405029312</v>
      </c>
      <c r="AG1203" s="64">
        <f>IF(AND($G1203="正式版",$H1203="中西医诊所"),IFERROR(U1203/同类汇总数据!F$3,0),IF(AND($G1203="正式版",$H1203="中医诊所"),IFERROR(U1203/同类汇总数据!F$4,0),IF(AND($G1203="正式版",$H1203="口腔诊所"),IFERROR(U1203/同类汇总数据!F$5,0),IF(AND($G1203="检查版",$H1203="中西医诊所"),IFERROR(U1203/同类汇总数据!F$6,0),IF(AND($G1203="检查版",$H1203="中医诊所"),IFERROR(U1203/同类汇总数据!F$7,0),IF(AND($G1203="检查版",$H1203="口腔诊所"),IFERROR(U1203/同类汇总数据!F$8,0),IF(AND($G1203="互联网版",$H1203="中西医诊所"),IFERROR(U1203/同类汇总数据!F$9,0),IF(AND($G1203="互联网版",$H1203="中医诊所"),IFERROR(U1203/同类汇总数据!F$10,0),IF(AND($G1203="互联网版",$H1203="口腔诊所"),IFERROR(U1203/同类汇总数据!F$11,0))))))))))</f>
        <v>6.60493772634827</v>
      </c>
      <c r="AH1203" s="64">
        <f>IF(AND($G1203="正式版",$H1203="中西医诊所"),IFERROR(V1203/同类汇总数据!G$3,0),IF(AND($G1203="正式版",$H1203="中医诊所"),IFERROR(V1203/同类汇总数据!G$4,0),IF(AND($G1203="正式版",$H1203="口腔诊所"),IFERROR(V1203/同类汇总数据!G$5,0),IF(AND($G1203="检查版",$H1203="中西医诊所"),IFERROR(V1203/同类汇总数据!G$6,0),IF(AND($G1203="检查版",$H1203="中医诊所"),IFERROR(V1203/同类汇总数据!G$7,0),IF(AND($G1203="检查版",$H1203="口腔诊所"),IFERROR(V1203/同类汇总数据!G$8,0),IF(AND($G1203="互联网版",$H1203="中西医诊所"),IFERROR(V1203/同类汇总数据!G$9,0),IF(AND($G1203="互联网版",$H1203="中医诊所"),IFERROR(V1203/同类汇总数据!G$10,0),IF(AND($G1203="互联网版",$H1203="口腔诊所"),IFERROR(V1203/同类汇总数据!G$11,0))))))))))</f>
        <v>4.94706191959556</v>
      </c>
      <c r="AI1203" s="64">
        <f>IF(AND($G1203="正式版",$H1203="中西医诊所"),IFERROR(W1203/同类汇总数据!H$3,0),IF(AND($G1203="正式版",$H1203="中医诊所"),IFERROR(W1203/同类汇总数据!H$4,0),IF(AND($G1203="正式版",$H1203="口腔诊所"),IFERROR(W1203/同类汇总数据!H$5,0),IF(AND($G1203="检查版",$H1203="中西医诊所"),IFERROR(W1203/同类汇总数据!H$6,0),IF(AND($G1203="检查版",$H1203="中医诊所"),IFERROR(W1203/同类汇总数据!H$7,0),IF(AND($G1203="检查版",$H1203="口腔诊所"),IFERROR(W1203/同类汇总数据!H$8,0),IF(AND($G1203="互联网版",$H1203="中西医诊所"),IFERROR(W1203/同类汇总数据!H$9,0),IF(AND($G1203="互联网版",$H1203="中医诊所"),IFERROR(W1203/同类汇总数据!H$10,0),IF(AND($G1203="互联网版",$H1203="口腔诊所"),IFERROR(W1203/同类汇总数据!H$11,0))))))))))</f>
        <v>4.58051621167441</v>
      </c>
      <c r="AJ1203" s="64">
        <f>IF(AND($G1203="正式版",$H1203="中西医诊所"),IFERROR(X1203/同类汇总数据!I$3,0),IF(AND($G1203="正式版",$H1203="中医诊所"),IFERROR(X1203/同类汇总数据!I$4,0),IF(AND($G1203="正式版",$H1203="口腔诊所"),IFERROR(X1203/同类汇总数据!I$5,0),IF(AND($G1203="检查版",$H1203="中西医诊所"),IFERROR(X1203/同类汇总数据!I$6,0),IF(AND($G1203="检查版",$H1203="中医诊所"),IFERROR(X1203/同类汇总数据!I$7,0),IF(AND($G1203="检查版",$H1203="口腔诊所"),IFERROR(X1203/同类汇总数据!I$8,0),IF(AND($G1203="互联网版",$H1203="中西医诊所"),IFERROR(X1203/同类汇总数据!I$9,0),IF(AND($G1203="互联网版",$H1203="中医诊所"),IFERROR(X1203/同类汇总数据!I$10,0),IF(AND($G1203="互联网版",$H1203="口腔诊所"),IFERROR(X1203/同类汇总数据!I$11,0))))))))))</f>
        <v>4.56912865031542</v>
      </c>
      <c r="AK1203" s="64">
        <f>IF(AND($G1203="正式版",$H1203="中西医诊所"),IFERROR(Y1203/同类汇总数据!J$3,0),IF(AND($G1203="正式版",$H1203="中医诊所"),IFERROR(Y1203/同类汇总数据!J$4,0),IF(AND($G1203="正式版",$H1203="口腔诊所"),IFERROR(Y1203/同类汇总数据!J$5,0),IF(AND($G1203="检查版",$H1203="中西医诊所"),IFERROR(Y1203/同类汇总数据!J$6,0),IF(AND($G1203="检查版",$H1203="中医诊所"),IFERROR(Y1203/同类汇总数据!J$7,0),IF(AND($G1203="检查版",$H1203="口腔诊所"),IFERROR(Y1203/同类汇总数据!J$8,0),IF(AND($G1203="互联网版",$H1203="中西医诊所"),IFERROR(Y1203/同类汇总数据!J$9,0),IF(AND($G1203="互联网版",$H1203="中医诊所"),IFERROR(Y1203/同类汇总数据!J$10,0),IF(AND($G1203="互联网版",$H1203="口腔诊所"),IFERROR(Y1203/同类汇总数据!J$11,0))))))))))</f>
        <v>4.51552260262611</v>
      </c>
      <c r="AL1203" s="65" t="str">
        <f ca="1" t="shared" ref="AL1203:AL1223" si="371">IF(YEAR(AO1203)&lt;YEAR(TODAY()),"今年内未操作",IF(DATEDIF(AO1203,$B$1,"d")&gt;90,"最近三月未操作",IF(DATEDIF(AO1203,$B$1,"d")&gt;30,"最近一月未操作",IF(DATEDIF(AO1203,$B$1,"d")&gt;7,"最近一周未操作","-"))))</f>
        <v>-</v>
      </c>
      <c r="AM1203" s="65" t="str">
        <f t="shared" ref="AM1203:AM1223" si="372">IF(AE1203&lt;0.2,"低于同行20%",IF(AE1203&lt;0.5,"低于同行50%",IF(AE1203&gt;=2,"高于同行100%",IF(AE1203&gt;=1.5,"高于同行150%",IF(AE1203&gt;=1.2,"高于同行20%","")))))</f>
        <v>高于同行100%</v>
      </c>
      <c r="AN1203" s="66" t="str">
        <f t="shared" ref="AN1203:AN1223" si="373">IF(AI1203&lt;0.2,"低于同行20%",IF(AI1203&lt;0.5,"低于同行50%",IF(AI1203&gt;=2,"高于同行100%",IF(AI1203&gt;=1.5,"高于同行150%",IF(AI1203&gt;=1.2,"高于同行20%","")))))</f>
        <v>高于同行100%</v>
      </c>
      <c r="AO1203" s="63">
        <f t="shared" ref="AO1203:AO1223" si="374">MAX(IF(M1203&lt;&gt;"",M1203,0),IF(N1203&lt;&gt;"",N1203,0),IF(O1203&lt;&gt;"",O1203,0),IF(P1203&lt;&gt;"",P1203,0),IF(Q1203&lt;&gt;"",Q1203,0))</f>
        <v>46104.3989152083</v>
      </c>
      <c r="AP1203" s="5" t="str">
        <f t="shared" ref="AP1203:AP1223" si="375">IF(AND(DATEDIF(AQ1203,$B$1,"d")&lt;=14,DATEDIF(N1203,$B$1,"d")&gt;14),"未支付","")</f>
        <v/>
      </c>
      <c r="AQ1203" s="60">
        <v>45993.4024381366</v>
      </c>
    </row>
    <row r="1204" customFormat="1" ht="17" spans="1:43">
      <c r="A1204" s="66">
        <f t="shared" si="367"/>
        <v>1201</v>
      </c>
      <c r="B1204" s="67" t="str">
        <f t="shared" si="368"/>
        <v>交易波动较大</v>
      </c>
      <c r="C1204" s="1" t="str">
        <f t="shared" si="369"/>
        <v/>
      </c>
      <c r="D1204" s="68" t="str">
        <f t="shared" si="370"/>
        <v>-</v>
      </c>
      <c r="E1204" s="84" t="s">
        <v>3166</v>
      </c>
      <c r="F1204" s="58">
        <v>45998.4906971644</v>
      </c>
      <c r="G1204" s="59" t="s">
        <v>38</v>
      </c>
      <c r="H1204" s="59" t="s">
        <v>66</v>
      </c>
      <c r="I1204" s="59" t="s">
        <v>1968</v>
      </c>
      <c r="J1204" s="59" t="s">
        <v>3167</v>
      </c>
      <c r="K1204" s="59" t="s">
        <v>3168</v>
      </c>
      <c r="L1204" s="59" t="s">
        <v>3169</v>
      </c>
      <c r="M1204" s="60">
        <v>46103.9938657407</v>
      </c>
      <c r="N1204" s="60">
        <v>46097.8081429861</v>
      </c>
      <c r="O1204" s="60">
        <v>46098.7892498727</v>
      </c>
      <c r="P1204" s="60"/>
      <c r="Q1204" s="60">
        <v>46103.5146286343</v>
      </c>
      <c r="R1204" s="59">
        <v>301.2</v>
      </c>
      <c r="S1204" s="59">
        <v>8029.45</v>
      </c>
      <c r="T1204" s="59">
        <v>21675.39</v>
      </c>
      <c r="U1204" s="59">
        <v>21375.39</v>
      </c>
      <c r="V1204" s="59">
        <v>1</v>
      </c>
      <c r="W1204" s="59">
        <v>27</v>
      </c>
      <c r="X1204" s="59">
        <v>82</v>
      </c>
      <c r="Y1204" s="59">
        <v>81</v>
      </c>
      <c r="Z1204" s="59">
        <v>411.0651923077</v>
      </c>
      <c r="AA1204" s="59">
        <v>-0.0306003566</v>
      </c>
      <c r="AB1204" s="59">
        <v>0.5444459569</v>
      </c>
      <c r="AC1204" s="59">
        <v>9.4237706511</v>
      </c>
      <c r="AD1204" s="64">
        <f>IF(AND($G1204="正式版",$H1204="中西医诊所"),IFERROR(R1204/同类汇总数据!C$3,0),IF(AND($G1204="正式版",$H1204="中医诊所"),IFERROR(R1204/同类汇总数据!C$4,0),IF(AND($G1204="正式版",$H1204="口腔诊所"),IFERROR(R1204/同类汇总数据!C$5,0),IF(AND($G1204="检查版",$H1204="中西医诊所"),IFERROR(R1204/同类汇总数据!C$6,0),IF(AND($G1204="检查版",$H1204="中医诊所"),IFERROR(R1204/同类汇总数据!C$7,0),IF(AND($G1204="检查版",$H1204="口腔诊所"),IFERROR(R1204/同类汇总数据!C$8,0),IF(AND($G1204="互联网版",$H1204="中西医诊所"),IFERROR(R1204/同类汇总数据!C$9,0),IF(AND($G1204="互联网版",$H1204="中医诊所"),IFERROR(R1204/同类汇总数据!C$10,0),IF(AND($G1204="互联网版",$H1204="口腔诊所"),IFERROR(R1204/同类汇总数据!C$11,0))))))))))</f>
        <v>0.0433567855306195</v>
      </c>
      <c r="AE1204" s="64">
        <f>IF(AND($G1204="正式版",$H1204="中西医诊所"),IFERROR(S1204/同类汇总数据!D$3,0),IF(AND($G1204="正式版",$H1204="中医诊所"),IFERROR(S1204/同类汇总数据!D$4,0),IF(AND($G1204="正式版",$H1204="口腔诊所"),IFERROR(S1204/同类汇总数据!D$5,0),IF(AND($G1204="检查版",$H1204="中西医诊所"),IFERROR(S1204/同类汇总数据!D$6,0),IF(AND($G1204="检查版",$H1204="中医诊所"),IFERROR(S1204/同类汇总数据!D$7,0),IF(AND($G1204="检查版",$H1204="口腔诊所"),IFERROR(S1204/同类汇总数据!D$8,0),IF(AND($G1204="互联网版",$H1204="中西医诊所"),IFERROR(S1204/同类汇总数据!D$9,0),IF(AND($G1204="互联网版",$H1204="中医诊所"),IFERROR(S1204/同类汇总数据!D$10,0),IF(AND($G1204="互联网版",$H1204="口腔诊所"),IFERROR(S1204/同类汇总数据!D$11,0))))))))))</f>
        <v>0.297891673601046</v>
      </c>
      <c r="AF1204" s="64">
        <f>IF(AND($G1204="正式版",$H1204="中西医诊所"),IFERROR(T1204/同类汇总数据!E$3,0),IF(AND($G1204="正式版",$H1204="中医诊所"),IFERROR(T1204/同类汇总数据!E$4,0),IF(AND($G1204="正式版",$H1204="口腔诊所"),IFERROR(T1204/同类汇总数据!E$5,0),IF(AND($G1204="检查版",$H1204="中西医诊所"),IFERROR(T1204/同类汇总数据!E$6,0),IF(AND($G1204="检查版",$H1204="中医诊所"),IFERROR(T1204/同类汇总数据!E$7,0),IF(AND($G1204="检查版",$H1204="口腔诊所"),IFERROR(T1204/同类汇总数据!E$8,0),IF(AND($G1204="互联网版",$H1204="中西医诊所"),IFERROR(T1204/同类汇总数据!E$9,0),IF(AND($G1204="互联网版",$H1204="中医诊所"),IFERROR(T1204/同类汇总数据!E$10,0),IF(AND($G1204="互联网版",$H1204="口腔诊所"),IFERROR(T1204/同类汇总数据!E$11,0))))))))))</f>
        <v>0.278515602116888</v>
      </c>
      <c r="AG1204" s="64">
        <f>IF(AND($G1204="正式版",$H1204="中西医诊所"),IFERROR(U1204/同类汇总数据!F$3,0),IF(AND($G1204="正式版",$H1204="中医诊所"),IFERROR(U1204/同类汇总数据!F$4,0),IF(AND($G1204="正式版",$H1204="口腔诊所"),IFERROR(U1204/同类汇总数据!F$5,0),IF(AND($G1204="检查版",$H1204="中西医诊所"),IFERROR(U1204/同类汇总数据!F$6,0),IF(AND($G1204="检查版",$H1204="中医诊所"),IFERROR(U1204/同类汇总数据!F$7,0),IF(AND($G1204="检查版",$H1204="口腔诊所"),IFERROR(U1204/同类汇总数据!F$8,0),IF(AND($G1204="互联网版",$H1204="中西医诊所"),IFERROR(U1204/同类汇总数据!F$9,0),IF(AND($G1204="互联网版",$H1204="中医诊所"),IFERROR(U1204/同类汇总数据!F$10,0),IF(AND($G1204="互联网版",$H1204="口腔诊所"),IFERROR(U1204/同类汇总数据!F$11,0))))))))))</f>
        <v>0.320053056783515</v>
      </c>
      <c r="AH1204" s="64">
        <f>IF(AND($G1204="正式版",$H1204="中西医诊所"),IFERROR(V1204/同类汇总数据!G$3,0),IF(AND($G1204="正式版",$H1204="中医诊所"),IFERROR(V1204/同类汇总数据!G$4,0),IF(AND($G1204="正式版",$H1204="口腔诊所"),IFERROR(V1204/同类汇总数据!G$5,0),IF(AND($G1204="检查版",$H1204="中西医诊所"),IFERROR(V1204/同类汇总数据!G$6,0),IF(AND($G1204="检查版",$H1204="中医诊所"),IFERROR(V1204/同类汇总数据!G$7,0),IF(AND($G1204="检查版",$H1204="口腔诊所"),IFERROR(V1204/同类汇总数据!G$8,0),IF(AND($G1204="互联网版",$H1204="中西医诊所"),IFERROR(V1204/同类汇总数据!G$9,0),IF(AND($G1204="互联网版",$H1204="中医诊所"),IFERROR(V1204/同类汇总数据!G$10,0),IF(AND($G1204="互联网版",$H1204="口腔诊所"),IFERROR(V1204/同类汇总数据!G$11,0))))))))))</f>
        <v>0.0225893238337697</v>
      </c>
      <c r="AI1204" s="64">
        <f>IF(AND($G1204="正式版",$H1204="中西医诊所"),IFERROR(W1204/同类汇总数据!H$3,0),IF(AND($G1204="正式版",$H1204="中医诊所"),IFERROR(W1204/同类汇总数据!H$4,0),IF(AND($G1204="正式版",$H1204="口腔诊所"),IFERROR(W1204/同类汇总数据!H$5,0),IF(AND($G1204="检查版",$H1204="中西医诊所"),IFERROR(W1204/同类汇总数据!H$6,0),IF(AND($G1204="检查版",$H1204="中医诊所"),IFERROR(W1204/同类汇总数据!H$7,0),IF(AND($G1204="检查版",$H1204="口腔诊所"),IFERROR(W1204/同类汇总数据!H$8,0),IF(AND($G1204="互联网版",$H1204="中西医诊所"),IFERROR(W1204/同类汇总数据!H$9,0),IF(AND($G1204="互联网版",$H1204="中医诊所"),IFERROR(W1204/同类汇总数据!H$10,0),IF(AND($G1204="互联网版",$H1204="口腔诊所"),IFERROR(W1204/同类汇总数据!H$11,0))))))))))</f>
        <v>0.153441610068497</v>
      </c>
      <c r="AJ1204" s="64">
        <f>IF(AND($G1204="正式版",$H1204="中西医诊所"),IFERROR(X1204/同类汇总数据!I$3,0),IF(AND($G1204="正式版",$H1204="中医诊所"),IFERROR(X1204/同类汇总数据!I$4,0),IF(AND($G1204="正式版",$H1204="口腔诊所"),IFERROR(X1204/同类汇总数据!I$5,0),IF(AND($G1204="检查版",$H1204="中西医诊所"),IFERROR(X1204/同类汇总数据!I$6,0),IF(AND($G1204="检查版",$H1204="中医诊所"),IFERROR(X1204/同类汇总数据!I$7,0),IF(AND($G1204="检查版",$H1204="口腔诊所"),IFERROR(X1204/同类汇总数据!I$8,0),IF(AND($G1204="互联网版",$H1204="中西医诊所"),IFERROR(X1204/同类汇总数据!I$9,0),IF(AND($G1204="互联网版",$H1204="中医诊所"),IFERROR(X1204/同类汇总数据!I$10,0),IF(AND($G1204="互联网版",$H1204="口腔诊所"),IFERROR(X1204/同类汇总数据!I$11,0))))))))))</f>
        <v>0.158825158679892</v>
      </c>
      <c r="AK1204" s="64">
        <f>IF(AND($G1204="正式版",$H1204="中西医诊所"),IFERROR(Y1204/同类汇总数据!J$3,0),IF(AND($G1204="正式版",$H1204="中医诊所"),IFERROR(Y1204/同类汇总数据!J$4,0),IF(AND($G1204="正式版",$H1204="口腔诊所"),IFERROR(Y1204/同类汇总数据!J$5,0),IF(AND($G1204="检查版",$H1204="中西医诊所"),IFERROR(Y1204/同类汇总数据!J$6,0),IF(AND($G1204="检查版",$H1204="中医诊所"),IFERROR(Y1204/同类汇总数据!J$7,0),IF(AND($G1204="检查版",$H1204="口腔诊所"),IFERROR(Y1204/同类汇总数据!J$8,0),IF(AND($G1204="互联网版",$H1204="中西医诊所"),IFERROR(Y1204/同类汇总数据!J$9,0),IF(AND($G1204="互联网版",$H1204="中医诊所"),IFERROR(Y1204/同类汇总数据!J$10,0),IF(AND($G1204="互联网版",$H1204="口腔诊所"),IFERROR(Y1204/同类汇总数据!J$11,0))))))))))</f>
        <v>0.177724650540678</v>
      </c>
      <c r="AL1204" s="65" t="str">
        <f ca="1" t="shared" si="371"/>
        <v>-</v>
      </c>
      <c r="AM1204" s="65" t="str">
        <f t="shared" si="372"/>
        <v>低于同行50%</v>
      </c>
      <c r="AN1204" s="66" t="str">
        <f t="shared" si="373"/>
        <v>低于同行20%</v>
      </c>
      <c r="AO1204" s="63">
        <f t="shared" si="374"/>
        <v>46103.9938657407</v>
      </c>
      <c r="AP1204" s="5" t="str">
        <f t="shared" si="375"/>
        <v/>
      </c>
      <c r="AQ1204" s="60">
        <v>45996.7376546065</v>
      </c>
    </row>
    <row r="1205" customFormat="1" ht="17" spans="1:43">
      <c r="A1205" s="66">
        <f t="shared" si="367"/>
        <v>1202</v>
      </c>
      <c r="B1205" s="67" t="str">
        <f t="shared" si="368"/>
        <v>交易波动较大</v>
      </c>
      <c r="C1205" s="1" t="str">
        <f t="shared" si="369"/>
        <v>本月交易额降超20%</v>
      </c>
      <c r="D1205" s="68" t="str">
        <f t="shared" si="370"/>
        <v>-</v>
      </c>
      <c r="E1205" s="84" t="s">
        <v>3170</v>
      </c>
      <c r="F1205" s="58">
        <v>46000.5561784028</v>
      </c>
      <c r="G1205" s="59" t="s">
        <v>38</v>
      </c>
      <c r="H1205" s="59" t="s">
        <v>39</v>
      </c>
      <c r="I1205" s="59" t="s">
        <v>40</v>
      </c>
      <c r="J1205" s="59" t="s">
        <v>155</v>
      </c>
      <c r="K1205" s="59" t="s">
        <v>3171</v>
      </c>
      <c r="L1205" s="59" t="s">
        <v>190</v>
      </c>
      <c r="M1205" s="60">
        <v>46103.3691319444</v>
      </c>
      <c r="N1205" s="60">
        <v>46103.6706388194</v>
      </c>
      <c r="O1205" s="60">
        <v>46103.6702790741</v>
      </c>
      <c r="P1205" s="60">
        <v>46098.4807912616</v>
      </c>
      <c r="Q1205" s="60">
        <v>46103.6706690857</v>
      </c>
      <c r="R1205" s="59">
        <v>1081</v>
      </c>
      <c r="S1205" s="59">
        <v>3066.3</v>
      </c>
      <c r="T1205" s="59">
        <v>12799.71</v>
      </c>
      <c r="U1205" s="59">
        <v>11016.94</v>
      </c>
      <c r="V1205" s="59">
        <v>5</v>
      </c>
      <c r="W1205" s="59">
        <v>23</v>
      </c>
      <c r="X1205" s="59">
        <v>131</v>
      </c>
      <c r="Y1205" s="59">
        <v>104</v>
      </c>
      <c r="Z1205" s="59">
        <v>122.4104444444</v>
      </c>
      <c r="AA1205" s="59">
        <v>-0.202113957</v>
      </c>
      <c r="AB1205" s="59">
        <v>-0.3475751989</v>
      </c>
      <c r="AC1205" s="59">
        <v>16.5559728183</v>
      </c>
      <c r="AD1205" s="64">
        <f>IF(AND($G1205="正式版",$H1205="中西医诊所"),IFERROR(R1205/同类汇总数据!C$3,0),IF(AND($G1205="正式版",$H1205="中医诊所"),IFERROR(R1205/同类汇总数据!C$4,0),IF(AND($G1205="正式版",$H1205="口腔诊所"),IFERROR(R1205/同类汇总数据!C$5,0),IF(AND($G1205="检查版",$H1205="中西医诊所"),IFERROR(R1205/同类汇总数据!C$6,0),IF(AND($G1205="检查版",$H1205="中医诊所"),IFERROR(R1205/同类汇总数据!C$7,0),IF(AND($G1205="检查版",$H1205="口腔诊所"),IFERROR(R1205/同类汇总数据!C$8,0),IF(AND($G1205="互联网版",$H1205="中西医诊所"),IFERROR(R1205/同类汇总数据!C$9,0),IF(AND($G1205="互联网版",$H1205="中医诊所"),IFERROR(R1205/同类汇总数据!C$10,0),IF(AND($G1205="互联网版",$H1205="口腔诊所"),IFERROR(R1205/同类汇总数据!C$11,0))))))))))</f>
        <v>0.118119459433948</v>
      </c>
      <c r="AE1205" s="64">
        <f>IF(AND($G1205="正式版",$H1205="中西医诊所"),IFERROR(S1205/同类汇总数据!D$3,0),IF(AND($G1205="正式版",$H1205="中医诊所"),IFERROR(S1205/同类汇总数据!D$4,0),IF(AND($G1205="正式版",$H1205="口腔诊所"),IFERROR(S1205/同类汇总数据!D$5,0),IF(AND($G1205="检查版",$H1205="中西医诊所"),IFERROR(S1205/同类汇总数据!D$6,0),IF(AND($G1205="检查版",$H1205="中医诊所"),IFERROR(S1205/同类汇总数据!D$7,0),IF(AND($G1205="检查版",$H1205="口腔诊所"),IFERROR(S1205/同类汇总数据!D$8,0),IF(AND($G1205="互联网版",$H1205="中西医诊所"),IFERROR(S1205/同类汇总数据!D$9,0),IF(AND($G1205="互联网版",$H1205="中医诊所"),IFERROR(S1205/同类汇总数据!D$10,0),IF(AND($G1205="互联网版",$H1205="口腔诊所"),IFERROR(S1205/同类汇总数据!D$11,0))))))))))</f>
        <v>0.0840457413062979</v>
      </c>
      <c r="AF1205" s="64">
        <f>IF(AND($G1205="正式版",$H1205="中西医诊所"),IFERROR(T1205/同类汇总数据!E$3,0),IF(AND($G1205="正式版",$H1205="中医诊所"),IFERROR(T1205/同类汇总数据!E$4,0),IF(AND($G1205="正式版",$H1205="口腔诊所"),IFERROR(T1205/同类汇总数据!E$5,0),IF(AND($G1205="检查版",$H1205="中西医诊所"),IFERROR(T1205/同类汇总数据!E$6,0),IF(AND($G1205="检查版",$H1205="中医诊所"),IFERROR(T1205/同类汇总数据!E$7,0),IF(AND($G1205="检查版",$H1205="口腔诊所"),IFERROR(T1205/同类汇总数据!E$8,0),IF(AND($G1205="互联网版",$H1205="中西医诊所"),IFERROR(T1205/同类汇总数据!E$9,0),IF(AND($G1205="互联网版",$H1205="中医诊所"),IFERROR(T1205/同类汇总数据!E$10,0),IF(AND($G1205="互联网版",$H1205="口腔诊所"),IFERROR(T1205/同类汇总数据!E$11,0))))))))))</f>
        <v>0.117303474556244</v>
      </c>
      <c r="AG1205" s="64">
        <f>IF(AND($G1205="正式版",$H1205="中西医诊所"),IFERROR(U1205/同类汇总数据!F$3,0),IF(AND($G1205="正式版",$H1205="中医诊所"),IFERROR(U1205/同类汇总数据!F$4,0),IF(AND($G1205="正式版",$H1205="口腔诊所"),IFERROR(U1205/同类汇总数据!F$5,0),IF(AND($G1205="检查版",$H1205="中西医诊所"),IFERROR(U1205/同类汇总数据!F$6,0),IF(AND($G1205="检查版",$H1205="中医诊所"),IFERROR(U1205/同类汇总数据!F$7,0),IF(AND($G1205="检查版",$H1205="口腔诊所"),IFERROR(U1205/同类汇总数据!F$8,0),IF(AND($G1205="互联网版",$H1205="中西医诊所"),IFERROR(U1205/同类汇总数据!F$9,0),IF(AND($G1205="互联网版",$H1205="中医诊所"),IFERROR(U1205/同类汇总数据!F$10,0),IF(AND($G1205="互联网版",$H1205="口腔诊所"),IFERROR(U1205/同类汇总数据!F$11,0))))))))))</f>
        <v>0.114851697041521</v>
      </c>
      <c r="AH1205" s="64">
        <f>IF(AND($G1205="正式版",$H1205="中西医诊所"),IFERROR(V1205/同类汇总数据!G$3,0),IF(AND($G1205="正式版",$H1205="中医诊所"),IFERROR(V1205/同类汇总数据!G$4,0),IF(AND($G1205="正式版",$H1205="口腔诊所"),IFERROR(V1205/同类汇总数据!G$5,0),IF(AND($G1205="检查版",$H1205="中西医诊所"),IFERROR(V1205/同类汇总数据!G$6,0),IF(AND($G1205="检查版",$H1205="中医诊所"),IFERROR(V1205/同类汇总数据!G$7,0),IF(AND($G1205="检查版",$H1205="口腔诊所"),IFERROR(V1205/同类汇总数据!G$8,0),IF(AND($G1205="互联网版",$H1205="中西医诊所"),IFERROR(V1205/同类汇总数据!G$9,0),IF(AND($G1205="互联网版",$H1205="中医诊所"),IFERROR(V1205/同类汇总数据!G$10,0),IF(AND($G1205="互联网版",$H1205="口腔诊所"),IFERROR(V1205/同类汇总数据!G$11,0))))))))))</f>
        <v>0.0527420040484762</v>
      </c>
      <c r="AI1205" s="64">
        <f>IF(AND($G1205="正式版",$H1205="中西医诊所"),IFERROR(W1205/同类汇总数据!H$3,0),IF(AND($G1205="正式版",$H1205="中医诊所"),IFERROR(W1205/同类汇总数据!H$4,0),IF(AND($G1205="正式版",$H1205="口腔诊所"),IFERROR(W1205/同类汇总数据!H$5,0),IF(AND($G1205="检查版",$H1205="中西医诊所"),IFERROR(W1205/同类汇总数据!H$6,0),IF(AND($G1205="检查版",$H1205="中医诊所"),IFERROR(W1205/同类汇总数据!H$7,0),IF(AND($G1205="检查版",$H1205="口腔诊所"),IFERROR(W1205/同类汇总数据!H$8,0),IF(AND($G1205="互联网版",$H1205="中西医诊所"),IFERROR(W1205/同类汇总数据!H$9,0),IF(AND($G1205="互联网版",$H1205="中医诊所"),IFERROR(W1205/同类汇总数据!H$10,0),IF(AND($G1205="互联网版",$H1205="口腔诊所"),IFERROR(W1205/同类汇总数据!H$11,0))))))))))</f>
        <v>0.0629050538467261</v>
      </c>
      <c r="AJ1205" s="64">
        <f>IF(AND($G1205="正式版",$H1205="中西医诊所"),IFERROR(X1205/同类汇总数据!I$3,0),IF(AND($G1205="正式版",$H1205="中医诊所"),IFERROR(X1205/同类汇总数据!I$4,0),IF(AND($G1205="正式版",$H1205="口腔诊所"),IFERROR(X1205/同类汇总数据!I$5,0),IF(AND($G1205="检查版",$H1205="中西医诊所"),IFERROR(X1205/同类汇总数据!I$6,0),IF(AND($G1205="检查版",$H1205="中医诊所"),IFERROR(X1205/同类汇总数据!I$7,0),IF(AND($G1205="检查版",$H1205="口腔诊所"),IFERROR(X1205/同类汇总数据!I$8,0),IF(AND($G1205="互联网版",$H1205="中西医诊所"),IFERROR(X1205/同类汇总数据!I$9,0),IF(AND($G1205="互联网版",$H1205="中医诊所"),IFERROR(X1205/同类汇总数据!I$10,0),IF(AND($G1205="互联网版",$H1205="口腔诊所"),IFERROR(X1205/同类汇总数据!I$11,0))))))))))</f>
        <v>0.115835929988764</v>
      </c>
      <c r="AK1205" s="64">
        <f>IF(AND($G1205="正式版",$H1205="中西医诊所"),IFERROR(Y1205/同类汇总数据!J$3,0),IF(AND($G1205="正式版",$H1205="中医诊所"),IFERROR(Y1205/同类汇总数据!J$4,0),IF(AND($G1205="正式版",$H1205="口腔诊所"),IFERROR(Y1205/同类汇总数据!J$5,0),IF(AND($G1205="检查版",$H1205="中西医诊所"),IFERROR(Y1205/同类汇总数据!J$6,0),IF(AND($G1205="检查版",$H1205="中医诊所"),IFERROR(Y1205/同类汇总数据!J$7,0),IF(AND($G1205="检查版",$H1205="口腔诊所"),IFERROR(Y1205/同类汇总数据!J$8,0),IF(AND($G1205="互联网版",$H1205="中西医诊所"),IFERROR(Y1205/同类汇总数据!J$9,0),IF(AND($G1205="互联网版",$H1205="中医诊所"),IFERROR(Y1205/同类汇总数据!J$10,0),IF(AND($G1205="互联网版",$H1205="口腔诊所"),IFERROR(Y1205/同类汇总数据!J$11,0))))))))))</f>
        <v>0.103918694013804</v>
      </c>
      <c r="AL1205" s="65" t="str">
        <f ca="1" t="shared" si="371"/>
        <v>-</v>
      </c>
      <c r="AM1205" s="65" t="str">
        <f t="shared" si="372"/>
        <v>低于同行20%</v>
      </c>
      <c r="AN1205" s="66" t="str">
        <f t="shared" si="373"/>
        <v>低于同行20%</v>
      </c>
      <c r="AO1205" s="63">
        <f t="shared" si="374"/>
        <v>46103.6706690857</v>
      </c>
      <c r="AP1205" s="5" t="str">
        <f t="shared" si="375"/>
        <v/>
      </c>
      <c r="AQ1205" s="60">
        <v>45996.770982581</v>
      </c>
    </row>
    <row r="1206" customFormat="1" ht="17" spans="1:43">
      <c r="A1206" s="66">
        <f t="shared" si="367"/>
        <v>1203</v>
      </c>
      <c r="B1206" s="67" t="str">
        <f t="shared" si="368"/>
        <v>无交易</v>
      </c>
      <c r="C1206" s="1" t="str">
        <f t="shared" si="369"/>
        <v/>
      </c>
      <c r="D1206" s="68" t="str">
        <f t="shared" si="370"/>
        <v>流失</v>
      </c>
      <c r="E1206" s="84" t="s">
        <v>3172</v>
      </c>
      <c r="F1206" s="58">
        <v>46001.4079952431</v>
      </c>
      <c r="G1206" s="59" t="s">
        <v>38</v>
      </c>
      <c r="H1206" s="59" t="s">
        <v>63</v>
      </c>
      <c r="I1206" s="59" t="s">
        <v>40</v>
      </c>
      <c r="J1206" s="59" t="s">
        <v>280</v>
      </c>
      <c r="K1206" s="59" t="s">
        <v>3173</v>
      </c>
      <c r="L1206" s="59" t="s">
        <v>1279</v>
      </c>
      <c r="M1206" s="60">
        <v>46013.3956712963</v>
      </c>
      <c r="N1206" s="60"/>
      <c r="O1206" s="60"/>
      <c r="P1206" s="60">
        <v>46002.6801602894</v>
      </c>
      <c r="Q1206" s="60">
        <v>46003.393826412</v>
      </c>
      <c r="R1206" s="59"/>
      <c r="S1206" s="59"/>
      <c r="T1206" s="59"/>
      <c r="U1206" s="59"/>
      <c r="V1206" s="59"/>
      <c r="W1206" s="59"/>
      <c r="X1206" s="59"/>
      <c r="Y1206" s="59"/>
      <c r="Z1206" s="59"/>
      <c r="AA1206" s="59"/>
      <c r="AB1206" s="59"/>
      <c r="AC1206" s="59"/>
      <c r="AD1206" s="64">
        <f>IF(AND($G1206="正式版",$H1206="中西医诊所"),IFERROR(R1206/同类汇总数据!C$3,0),IF(AND($G1206="正式版",$H1206="中医诊所"),IFERROR(R1206/同类汇总数据!C$4,0),IF(AND($G1206="正式版",$H1206="口腔诊所"),IFERROR(R1206/同类汇总数据!C$5,0),IF(AND($G1206="检查版",$H1206="中西医诊所"),IFERROR(R1206/同类汇总数据!C$6,0),IF(AND($G1206="检查版",$H1206="中医诊所"),IFERROR(R1206/同类汇总数据!C$7,0),IF(AND($G1206="检查版",$H1206="口腔诊所"),IFERROR(R1206/同类汇总数据!C$8,0),IF(AND($G1206="互联网版",$H1206="中西医诊所"),IFERROR(R1206/同类汇总数据!C$9,0),IF(AND($G1206="互联网版",$H1206="中医诊所"),IFERROR(R1206/同类汇总数据!C$10,0),IF(AND($G1206="互联网版",$H1206="口腔诊所"),IFERROR(R1206/同类汇总数据!C$11,0))))))))))</f>
        <v>0</v>
      </c>
      <c r="AE1206" s="64">
        <f>IF(AND($G1206="正式版",$H1206="中西医诊所"),IFERROR(S1206/同类汇总数据!D$3,0),IF(AND($G1206="正式版",$H1206="中医诊所"),IFERROR(S1206/同类汇总数据!D$4,0),IF(AND($G1206="正式版",$H1206="口腔诊所"),IFERROR(S1206/同类汇总数据!D$5,0),IF(AND($G1206="检查版",$H1206="中西医诊所"),IFERROR(S1206/同类汇总数据!D$6,0),IF(AND($G1206="检查版",$H1206="中医诊所"),IFERROR(S1206/同类汇总数据!D$7,0),IF(AND($G1206="检查版",$H1206="口腔诊所"),IFERROR(S1206/同类汇总数据!D$8,0),IF(AND($G1206="互联网版",$H1206="中西医诊所"),IFERROR(S1206/同类汇总数据!D$9,0),IF(AND($G1206="互联网版",$H1206="中医诊所"),IFERROR(S1206/同类汇总数据!D$10,0),IF(AND($G1206="互联网版",$H1206="口腔诊所"),IFERROR(S1206/同类汇总数据!D$11,0))))))))))</f>
        <v>0</v>
      </c>
      <c r="AF1206" s="64">
        <f>IF(AND($G1206="正式版",$H1206="中西医诊所"),IFERROR(T1206/同类汇总数据!E$3,0),IF(AND($G1206="正式版",$H1206="中医诊所"),IFERROR(T1206/同类汇总数据!E$4,0),IF(AND($G1206="正式版",$H1206="口腔诊所"),IFERROR(T1206/同类汇总数据!E$5,0),IF(AND($G1206="检查版",$H1206="中西医诊所"),IFERROR(T1206/同类汇总数据!E$6,0),IF(AND($G1206="检查版",$H1206="中医诊所"),IFERROR(T1206/同类汇总数据!E$7,0),IF(AND($G1206="检查版",$H1206="口腔诊所"),IFERROR(T1206/同类汇总数据!E$8,0),IF(AND($G1206="互联网版",$H1206="中西医诊所"),IFERROR(T1206/同类汇总数据!E$9,0),IF(AND($G1206="互联网版",$H1206="中医诊所"),IFERROR(T1206/同类汇总数据!E$10,0),IF(AND($G1206="互联网版",$H1206="口腔诊所"),IFERROR(T1206/同类汇总数据!E$11,0))))))))))</f>
        <v>0</v>
      </c>
      <c r="AG1206" s="64">
        <f>IF(AND($G1206="正式版",$H1206="中西医诊所"),IFERROR(U1206/同类汇总数据!F$3,0),IF(AND($G1206="正式版",$H1206="中医诊所"),IFERROR(U1206/同类汇总数据!F$4,0),IF(AND($G1206="正式版",$H1206="口腔诊所"),IFERROR(U1206/同类汇总数据!F$5,0),IF(AND($G1206="检查版",$H1206="中西医诊所"),IFERROR(U1206/同类汇总数据!F$6,0),IF(AND($G1206="检查版",$H1206="中医诊所"),IFERROR(U1206/同类汇总数据!F$7,0),IF(AND($G1206="检查版",$H1206="口腔诊所"),IFERROR(U1206/同类汇总数据!F$8,0),IF(AND($G1206="互联网版",$H1206="中西医诊所"),IFERROR(U1206/同类汇总数据!F$9,0),IF(AND($G1206="互联网版",$H1206="中医诊所"),IFERROR(U1206/同类汇总数据!F$10,0),IF(AND($G1206="互联网版",$H1206="口腔诊所"),IFERROR(U1206/同类汇总数据!F$11,0))))))))))</f>
        <v>0</v>
      </c>
      <c r="AH1206" s="64">
        <f>IF(AND($G1206="正式版",$H1206="中西医诊所"),IFERROR(V1206/同类汇总数据!G$3,0),IF(AND($G1206="正式版",$H1206="中医诊所"),IFERROR(V1206/同类汇总数据!G$4,0),IF(AND($G1206="正式版",$H1206="口腔诊所"),IFERROR(V1206/同类汇总数据!G$5,0),IF(AND($G1206="检查版",$H1206="中西医诊所"),IFERROR(V1206/同类汇总数据!G$6,0),IF(AND($G1206="检查版",$H1206="中医诊所"),IFERROR(V1206/同类汇总数据!G$7,0),IF(AND($G1206="检查版",$H1206="口腔诊所"),IFERROR(V1206/同类汇总数据!G$8,0),IF(AND($G1206="互联网版",$H1206="中西医诊所"),IFERROR(V1206/同类汇总数据!G$9,0),IF(AND($G1206="互联网版",$H1206="中医诊所"),IFERROR(V1206/同类汇总数据!G$10,0),IF(AND($G1206="互联网版",$H1206="口腔诊所"),IFERROR(V1206/同类汇总数据!G$11,0))))))))))</f>
        <v>0</v>
      </c>
      <c r="AI1206" s="64">
        <f>IF(AND($G1206="正式版",$H1206="中西医诊所"),IFERROR(W1206/同类汇总数据!H$3,0),IF(AND($G1206="正式版",$H1206="中医诊所"),IFERROR(W1206/同类汇总数据!H$4,0),IF(AND($G1206="正式版",$H1206="口腔诊所"),IFERROR(W1206/同类汇总数据!H$5,0),IF(AND($G1206="检查版",$H1206="中西医诊所"),IFERROR(W1206/同类汇总数据!H$6,0),IF(AND($G1206="检查版",$H1206="中医诊所"),IFERROR(W1206/同类汇总数据!H$7,0),IF(AND($G1206="检查版",$H1206="口腔诊所"),IFERROR(W1206/同类汇总数据!H$8,0),IF(AND($G1206="互联网版",$H1206="中西医诊所"),IFERROR(W1206/同类汇总数据!H$9,0),IF(AND($G1206="互联网版",$H1206="中医诊所"),IFERROR(W1206/同类汇总数据!H$10,0),IF(AND($G1206="互联网版",$H1206="口腔诊所"),IFERROR(W1206/同类汇总数据!H$11,0))))))))))</f>
        <v>0</v>
      </c>
      <c r="AJ1206" s="64">
        <f>IF(AND($G1206="正式版",$H1206="中西医诊所"),IFERROR(X1206/同类汇总数据!I$3,0),IF(AND($G1206="正式版",$H1206="中医诊所"),IFERROR(X1206/同类汇总数据!I$4,0),IF(AND($G1206="正式版",$H1206="口腔诊所"),IFERROR(X1206/同类汇总数据!I$5,0),IF(AND($G1206="检查版",$H1206="中西医诊所"),IFERROR(X1206/同类汇总数据!I$6,0),IF(AND($G1206="检查版",$H1206="中医诊所"),IFERROR(X1206/同类汇总数据!I$7,0),IF(AND($G1206="检查版",$H1206="口腔诊所"),IFERROR(X1206/同类汇总数据!I$8,0),IF(AND($G1206="互联网版",$H1206="中西医诊所"),IFERROR(X1206/同类汇总数据!I$9,0),IF(AND($G1206="互联网版",$H1206="中医诊所"),IFERROR(X1206/同类汇总数据!I$10,0),IF(AND($G1206="互联网版",$H1206="口腔诊所"),IFERROR(X1206/同类汇总数据!I$11,0))))))))))</f>
        <v>0</v>
      </c>
      <c r="AK1206" s="64">
        <f>IF(AND($G1206="正式版",$H1206="中西医诊所"),IFERROR(Y1206/同类汇总数据!J$3,0),IF(AND($G1206="正式版",$H1206="中医诊所"),IFERROR(Y1206/同类汇总数据!J$4,0),IF(AND($G1206="正式版",$H1206="口腔诊所"),IFERROR(Y1206/同类汇总数据!J$5,0),IF(AND($G1206="检查版",$H1206="中西医诊所"),IFERROR(Y1206/同类汇总数据!J$6,0),IF(AND($G1206="检查版",$H1206="中医诊所"),IFERROR(Y1206/同类汇总数据!J$7,0),IF(AND($G1206="检查版",$H1206="口腔诊所"),IFERROR(Y1206/同类汇总数据!J$8,0),IF(AND($G1206="互联网版",$H1206="中西医诊所"),IFERROR(Y1206/同类汇总数据!J$9,0),IF(AND($G1206="互联网版",$H1206="中医诊所"),IFERROR(Y1206/同类汇总数据!J$10,0),IF(AND($G1206="互联网版",$H1206="口腔诊所"),IFERROR(Y1206/同类汇总数据!J$11,0))))))))))</f>
        <v>0</v>
      </c>
      <c r="AL1206" s="65" t="str">
        <f ca="1" t="shared" si="371"/>
        <v>今年内未操作</v>
      </c>
      <c r="AM1206" s="65" t="str">
        <f t="shared" si="372"/>
        <v>低于同行20%</v>
      </c>
      <c r="AN1206" s="66" t="str">
        <f t="shared" si="373"/>
        <v>低于同行20%</v>
      </c>
      <c r="AO1206" s="63">
        <f t="shared" si="374"/>
        <v>46013.3956712963</v>
      </c>
      <c r="AP1206" s="5" t="str">
        <f t="shared" si="375"/>
        <v/>
      </c>
      <c r="AQ1206" s="60">
        <v>45996.7714245602</v>
      </c>
    </row>
    <row r="1207" customFormat="1" ht="17" spans="1:43">
      <c r="A1207" s="66">
        <f t="shared" si="367"/>
        <v>1204</v>
      </c>
      <c r="B1207" s="67" t="str">
        <f t="shared" si="368"/>
        <v>无交易</v>
      </c>
      <c r="C1207" s="1" t="str">
        <f t="shared" si="369"/>
        <v/>
      </c>
      <c r="D1207" s="68" t="str">
        <f t="shared" si="370"/>
        <v>-</v>
      </c>
      <c r="E1207" s="84" t="s">
        <v>3174</v>
      </c>
      <c r="F1207" s="58">
        <v>46001.5362572801</v>
      </c>
      <c r="G1207" s="59" t="s">
        <v>38</v>
      </c>
      <c r="H1207" s="59" t="s">
        <v>39</v>
      </c>
      <c r="I1207" s="59" t="s">
        <v>40</v>
      </c>
      <c r="J1207" s="59" t="s">
        <v>149</v>
      </c>
      <c r="K1207" s="59" t="s">
        <v>3175</v>
      </c>
      <c r="L1207" s="59" t="s">
        <v>151</v>
      </c>
      <c r="M1207" s="60">
        <v>46102.4017939815</v>
      </c>
      <c r="N1207" s="60"/>
      <c r="O1207" s="60"/>
      <c r="P1207" s="60">
        <v>46002.5143271875</v>
      </c>
      <c r="Q1207" s="60">
        <v>46002.5167870023</v>
      </c>
      <c r="R1207" s="59"/>
      <c r="S1207" s="59"/>
      <c r="T1207" s="59"/>
      <c r="U1207" s="59"/>
      <c r="V1207" s="59"/>
      <c r="W1207" s="59"/>
      <c r="X1207" s="59"/>
      <c r="Y1207" s="59"/>
      <c r="Z1207" s="59"/>
      <c r="AA1207" s="59"/>
      <c r="AB1207" s="59"/>
      <c r="AC1207" s="59"/>
      <c r="AD1207" s="64">
        <f>IF(AND($G1207="正式版",$H1207="中西医诊所"),IFERROR(R1207/同类汇总数据!C$3,0),IF(AND($G1207="正式版",$H1207="中医诊所"),IFERROR(R1207/同类汇总数据!C$4,0),IF(AND($G1207="正式版",$H1207="口腔诊所"),IFERROR(R1207/同类汇总数据!C$5,0),IF(AND($G1207="检查版",$H1207="中西医诊所"),IFERROR(R1207/同类汇总数据!C$6,0),IF(AND($G1207="检查版",$H1207="中医诊所"),IFERROR(R1207/同类汇总数据!C$7,0),IF(AND($G1207="检查版",$H1207="口腔诊所"),IFERROR(R1207/同类汇总数据!C$8,0),IF(AND($G1207="互联网版",$H1207="中西医诊所"),IFERROR(R1207/同类汇总数据!C$9,0),IF(AND($G1207="互联网版",$H1207="中医诊所"),IFERROR(R1207/同类汇总数据!C$10,0),IF(AND($G1207="互联网版",$H1207="口腔诊所"),IFERROR(R1207/同类汇总数据!C$11,0))))))))))</f>
        <v>0</v>
      </c>
      <c r="AE1207" s="64">
        <f>IF(AND($G1207="正式版",$H1207="中西医诊所"),IFERROR(S1207/同类汇总数据!D$3,0),IF(AND($G1207="正式版",$H1207="中医诊所"),IFERROR(S1207/同类汇总数据!D$4,0),IF(AND($G1207="正式版",$H1207="口腔诊所"),IFERROR(S1207/同类汇总数据!D$5,0),IF(AND($G1207="检查版",$H1207="中西医诊所"),IFERROR(S1207/同类汇总数据!D$6,0),IF(AND($G1207="检查版",$H1207="中医诊所"),IFERROR(S1207/同类汇总数据!D$7,0),IF(AND($G1207="检查版",$H1207="口腔诊所"),IFERROR(S1207/同类汇总数据!D$8,0),IF(AND($G1207="互联网版",$H1207="中西医诊所"),IFERROR(S1207/同类汇总数据!D$9,0),IF(AND($G1207="互联网版",$H1207="中医诊所"),IFERROR(S1207/同类汇总数据!D$10,0),IF(AND($G1207="互联网版",$H1207="口腔诊所"),IFERROR(S1207/同类汇总数据!D$11,0))))))))))</f>
        <v>0</v>
      </c>
      <c r="AF1207" s="64">
        <f>IF(AND($G1207="正式版",$H1207="中西医诊所"),IFERROR(T1207/同类汇总数据!E$3,0),IF(AND($G1207="正式版",$H1207="中医诊所"),IFERROR(T1207/同类汇总数据!E$4,0),IF(AND($G1207="正式版",$H1207="口腔诊所"),IFERROR(T1207/同类汇总数据!E$5,0),IF(AND($G1207="检查版",$H1207="中西医诊所"),IFERROR(T1207/同类汇总数据!E$6,0),IF(AND($G1207="检查版",$H1207="中医诊所"),IFERROR(T1207/同类汇总数据!E$7,0),IF(AND($G1207="检查版",$H1207="口腔诊所"),IFERROR(T1207/同类汇总数据!E$8,0),IF(AND($G1207="互联网版",$H1207="中西医诊所"),IFERROR(T1207/同类汇总数据!E$9,0),IF(AND($G1207="互联网版",$H1207="中医诊所"),IFERROR(T1207/同类汇总数据!E$10,0),IF(AND($G1207="互联网版",$H1207="口腔诊所"),IFERROR(T1207/同类汇总数据!E$11,0))))))))))</f>
        <v>0</v>
      </c>
      <c r="AG1207" s="64">
        <f>IF(AND($G1207="正式版",$H1207="中西医诊所"),IFERROR(U1207/同类汇总数据!F$3,0),IF(AND($G1207="正式版",$H1207="中医诊所"),IFERROR(U1207/同类汇总数据!F$4,0),IF(AND($G1207="正式版",$H1207="口腔诊所"),IFERROR(U1207/同类汇总数据!F$5,0),IF(AND($G1207="检查版",$H1207="中西医诊所"),IFERROR(U1207/同类汇总数据!F$6,0),IF(AND($G1207="检查版",$H1207="中医诊所"),IFERROR(U1207/同类汇总数据!F$7,0),IF(AND($G1207="检查版",$H1207="口腔诊所"),IFERROR(U1207/同类汇总数据!F$8,0),IF(AND($G1207="互联网版",$H1207="中西医诊所"),IFERROR(U1207/同类汇总数据!F$9,0),IF(AND($G1207="互联网版",$H1207="中医诊所"),IFERROR(U1207/同类汇总数据!F$10,0),IF(AND($G1207="互联网版",$H1207="口腔诊所"),IFERROR(U1207/同类汇总数据!F$11,0))))))))))</f>
        <v>0</v>
      </c>
      <c r="AH1207" s="64">
        <f>IF(AND($G1207="正式版",$H1207="中西医诊所"),IFERROR(V1207/同类汇总数据!G$3,0),IF(AND($G1207="正式版",$H1207="中医诊所"),IFERROR(V1207/同类汇总数据!G$4,0),IF(AND($G1207="正式版",$H1207="口腔诊所"),IFERROR(V1207/同类汇总数据!G$5,0),IF(AND($G1207="检查版",$H1207="中西医诊所"),IFERROR(V1207/同类汇总数据!G$6,0),IF(AND($G1207="检查版",$H1207="中医诊所"),IFERROR(V1207/同类汇总数据!G$7,0),IF(AND($G1207="检查版",$H1207="口腔诊所"),IFERROR(V1207/同类汇总数据!G$8,0),IF(AND($G1207="互联网版",$H1207="中西医诊所"),IFERROR(V1207/同类汇总数据!G$9,0),IF(AND($G1207="互联网版",$H1207="中医诊所"),IFERROR(V1207/同类汇总数据!G$10,0),IF(AND($G1207="互联网版",$H1207="口腔诊所"),IFERROR(V1207/同类汇总数据!G$11,0))))))))))</f>
        <v>0</v>
      </c>
      <c r="AI1207" s="64">
        <f>IF(AND($G1207="正式版",$H1207="中西医诊所"),IFERROR(W1207/同类汇总数据!H$3,0),IF(AND($G1207="正式版",$H1207="中医诊所"),IFERROR(W1207/同类汇总数据!H$4,0),IF(AND($G1207="正式版",$H1207="口腔诊所"),IFERROR(W1207/同类汇总数据!H$5,0),IF(AND($G1207="检查版",$H1207="中西医诊所"),IFERROR(W1207/同类汇总数据!H$6,0),IF(AND($G1207="检查版",$H1207="中医诊所"),IFERROR(W1207/同类汇总数据!H$7,0),IF(AND($G1207="检查版",$H1207="口腔诊所"),IFERROR(W1207/同类汇总数据!H$8,0),IF(AND($G1207="互联网版",$H1207="中西医诊所"),IFERROR(W1207/同类汇总数据!H$9,0),IF(AND($G1207="互联网版",$H1207="中医诊所"),IFERROR(W1207/同类汇总数据!H$10,0),IF(AND($G1207="互联网版",$H1207="口腔诊所"),IFERROR(W1207/同类汇总数据!H$11,0))))))))))</f>
        <v>0</v>
      </c>
      <c r="AJ1207" s="64">
        <f>IF(AND($G1207="正式版",$H1207="中西医诊所"),IFERROR(X1207/同类汇总数据!I$3,0),IF(AND($G1207="正式版",$H1207="中医诊所"),IFERROR(X1207/同类汇总数据!I$4,0),IF(AND($G1207="正式版",$H1207="口腔诊所"),IFERROR(X1207/同类汇总数据!I$5,0),IF(AND($G1207="检查版",$H1207="中西医诊所"),IFERROR(X1207/同类汇总数据!I$6,0),IF(AND($G1207="检查版",$H1207="中医诊所"),IFERROR(X1207/同类汇总数据!I$7,0),IF(AND($G1207="检查版",$H1207="口腔诊所"),IFERROR(X1207/同类汇总数据!I$8,0),IF(AND($G1207="互联网版",$H1207="中西医诊所"),IFERROR(X1207/同类汇总数据!I$9,0),IF(AND($G1207="互联网版",$H1207="中医诊所"),IFERROR(X1207/同类汇总数据!I$10,0),IF(AND($G1207="互联网版",$H1207="口腔诊所"),IFERROR(X1207/同类汇总数据!I$11,0))))))))))</f>
        <v>0</v>
      </c>
      <c r="AK1207" s="64">
        <f>IF(AND($G1207="正式版",$H1207="中西医诊所"),IFERROR(Y1207/同类汇总数据!J$3,0),IF(AND($G1207="正式版",$H1207="中医诊所"),IFERROR(Y1207/同类汇总数据!J$4,0),IF(AND($G1207="正式版",$H1207="口腔诊所"),IFERROR(Y1207/同类汇总数据!J$5,0),IF(AND($G1207="检查版",$H1207="中西医诊所"),IFERROR(Y1207/同类汇总数据!J$6,0),IF(AND($G1207="检查版",$H1207="中医诊所"),IFERROR(Y1207/同类汇总数据!J$7,0),IF(AND($G1207="检查版",$H1207="口腔诊所"),IFERROR(Y1207/同类汇总数据!J$8,0),IF(AND($G1207="互联网版",$H1207="中西医诊所"),IFERROR(Y1207/同类汇总数据!J$9,0),IF(AND($G1207="互联网版",$H1207="中医诊所"),IFERROR(Y1207/同类汇总数据!J$10,0),IF(AND($G1207="互联网版",$H1207="口腔诊所"),IFERROR(Y1207/同类汇总数据!J$11,0))))))))))</f>
        <v>0</v>
      </c>
      <c r="AL1207" s="65" t="str">
        <f ca="1" t="shared" si="371"/>
        <v>-</v>
      </c>
      <c r="AM1207" s="65" t="str">
        <f t="shared" si="372"/>
        <v>低于同行20%</v>
      </c>
      <c r="AN1207" s="66" t="str">
        <f t="shared" si="373"/>
        <v>低于同行20%</v>
      </c>
      <c r="AO1207" s="63">
        <f t="shared" si="374"/>
        <v>46102.4017939815</v>
      </c>
      <c r="AP1207" s="5" t="str">
        <f t="shared" si="375"/>
        <v/>
      </c>
      <c r="AQ1207" s="60">
        <v>45996.7720279745</v>
      </c>
    </row>
    <row r="1208" customFormat="1" ht="17" spans="1:43">
      <c r="A1208" s="66">
        <f t="shared" si="367"/>
        <v>1205</v>
      </c>
      <c r="B1208" s="67" t="str">
        <f t="shared" si="368"/>
        <v>无交易</v>
      </c>
      <c r="C1208" s="1" t="str">
        <f t="shared" si="369"/>
        <v>本月交易额降超50%</v>
      </c>
      <c r="D1208" s="68" t="str">
        <f t="shared" si="370"/>
        <v>-</v>
      </c>
      <c r="E1208" s="84" t="s">
        <v>3176</v>
      </c>
      <c r="F1208" s="58">
        <v>46013.3997632523</v>
      </c>
      <c r="G1208" s="59" t="s">
        <v>38</v>
      </c>
      <c r="H1208" s="59" t="s">
        <v>63</v>
      </c>
      <c r="I1208" s="59" t="s">
        <v>40</v>
      </c>
      <c r="J1208" s="59" t="s">
        <v>280</v>
      </c>
      <c r="K1208" s="59" t="s">
        <v>3177</v>
      </c>
      <c r="L1208" s="59" t="s">
        <v>1279</v>
      </c>
      <c r="M1208" s="60">
        <v>46104.3623958333</v>
      </c>
      <c r="N1208" s="60">
        <v>46095.5840679745</v>
      </c>
      <c r="O1208" s="60">
        <v>46095.5837407639</v>
      </c>
      <c r="P1208" s="60">
        <v>46089.6033665394</v>
      </c>
      <c r="Q1208" s="60">
        <v>46098.4391175232</v>
      </c>
      <c r="R1208" s="59"/>
      <c r="S1208" s="59">
        <v>14202</v>
      </c>
      <c r="T1208" s="59">
        <v>68688</v>
      </c>
      <c r="U1208" s="59">
        <v>65908</v>
      </c>
      <c r="V1208" s="59"/>
      <c r="W1208" s="59">
        <v>46</v>
      </c>
      <c r="X1208" s="59">
        <v>149</v>
      </c>
      <c r="Y1208" s="59">
        <v>141</v>
      </c>
      <c r="Z1208" s="59">
        <v>518.9606299213</v>
      </c>
      <c r="AA1208" s="59">
        <v>-0.5229105079</v>
      </c>
      <c r="AB1208" s="59">
        <v>0.2043045554</v>
      </c>
      <c r="AC1208" s="59"/>
      <c r="AD1208" s="64">
        <f>IF(AND($G1208="正式版",$H1208="中西医诊所"),IFERROR(R1208/同类汇总数据!C$3,0),IF(AND($G1208="正式版",$H1208="中医诊所"),IFERROR(R1208/同类汇总数据!C$4,0),IF(AND($G1208="正式版",$H1208="口腔诊所"),IFERROR(R1208/同类汇总数据!C$5,0),IF(AND($G1208="检查版",$H1208="中西医诊所"),IFERROR(R1208/同类汇总数据!C$6,0),IF(AND($G1208="检查版",$H1208="中医诊所"),IFERROR(R1208/同类汇总数据!C$7,0),IF(AND($G1208="检查版",$H1208="口腔诊所"),IFERROR(R1208/同类汇总数据!C$8,0),IF(AND($G1208="互联网版",$H1208="中西医诊所"),IFERROR(R1208/同类汇总数据!C$9,0),IF(AND($G1208="互联网版",$H1208="中医诊所"),IFERROR(R1208/同类汇总数据!C$10,0),IF(AND($G1208="互联网版",$H1208="口腔诊所"),IFERROR(R1208/同类汇总数据!C$11,0))))))))))</f>
        <v>0</v>
      </c>
      <c r="AE1208" s="64">
        <f>IF(AND($G1208="正式版",$H1208="中西医诊所"),IFERROR(S1208/同类汇总数据!D$3,0),IF(AND($G1208="正式版",$H1208="中医诊所"),IFERROR(S1208/同类汇总数据!D$4,0),IF(AND($G1208="正式版",$H1208="口腔诊所"),IFERROR(S1208/同类汇总数据!D$5,0),IF(AND($G1208="检查版",$H1208="中西医诊所"),IFERROR(S1208/同类汇总数据!D$6,0),IF(AND($G1208="检查版",$H1208="中医诊所"),IFERROR(S1208/同类汇总数据!D$7,0),IF(AND($G1208="检查版",$H1208="口腔诊所"),IFERROR(S1208/同类汇总数据!D$8,0),IF(AND($G1208="互联网版",$H1208="中西医诊所"),IFERROR(S1208/同类汇总数据!D$9,0),IF(AND($G1208="互联网版",$H1208="中医诊所"),IFERROR(S1208/同类汇总数据!D$10,0),IF(AND($G1208="互联网版",$H1208="口腔诊所"),IFERROR(S1208/同类汇总数据!D$11,0))))))))))</f>
        <v>0.3270027944383</v>
      </c>
      <c r="AF1208" s="64">
        <f>IF(AND($G1208="正式版",$H1208="中西医诊所"),IFERROR(T1208/同类汇总数据!E$3,0),IF(AND($G1208="正式版",$H1208="中医诊所"),IFERROR(T1208/同类汇总数据!E$4,0),IF(AND($G1208="正式版",$H1208="口腔诊所"),IFERROR(T1208/同类汇总数据!E$5,0),IF(AND($G1208="检查版",$H1208="中西医诊所"),IFERROR(T1208/同类汇总数据!E$6,0),IF(AND($G1208="检查版",$H1208="中医诊所"),IFERROR(T1208/同类汇总数据!E$7,0),IF(AND($G1208="检查版",$H1208="口腔诊所"),IFERROR(T1208/同类汇总数据!E$8,0),IF(AND($G1208="互联网版",$H1208="中西医诊所"),IFERROR(T1208/同类汇总数据!E$9,0),IF(AND($G1208="互联网版",$H1208="中医诊所"),IFERROR(T1208/同类汇总数据!E$10,0),IF(AND($G1208="互联网版",$H1208="口腔诊所"),IFERROR(T1208/同类汇总数据!E$11,0))))))))))</f>
        <v>0.619553374862736</v>
      </c>
      <c r="AG1208" s="64">
        <f>IF(AND($G1208="正式版",$H1208="中西医诊所"),IFERROR(U1208/同类汇总数据!F$3,0),IF(AND($G1208="正式版",$H1208="中医诊所"),IFERROR(U1208/同类汇总数据!F$4,0),IF(AND($G1208="正式版",$H1208="口腔诊所"),IFERROR(U1208/同类汇总数据!F$5,0),IF(AND($G1208="检查版",$H1208="中西医诊所"),IFERROR(U1208/同类汇总数据!F$6,0),IF(AND($G1208="检查版",$H1208="中医诊所"),IFERROR(U1208/同类汇总数据!F$7,0),IF(AND($G1208="检查版",$H1208="口腔诊所"),IFERROR(U1208/同类汇总数据!F$8,0),IF(AND($G1208="互联网版",$H1208="中西医诊所"),IFERROR(U1208/同类汇总数据!F$9,0),IF(AND($G1208="互联网版",$H1208="中医诊所"),IFERROR(U1208/同类汇总数据!F$10,0),IF(AND($G1208="互联网版",$H1208="口腔诊所"),IFERROR(U1208/同类汇总数据!F$11,0))))))))))</f>
        <v>0.659752972396166</v>
      </c>
      <c r="AH1208" s="64">
        <f>IF(AND($G1208="正式版",$H1208="中西医诊所"),IFERROR(V1208/同类汇总数据!G$3,0),IF(AND($G1208="正式版",$H1208="中医诊所"),IFERROR(V1208/同类汇总数据!G$4,0),IF(AND($G1208="正式版",$H1208="口腔诊所"),IFERROR(V1208/同类汇总数据!G$5,0),IF(AND($G1208="检查版",$H1208="中西医诊所"),IFERROR(V1208/同类汇总数据!G$6,0),IF(AND($G1208="检查版",$H1208="中医诊所"),IFERROR(V1208/同类汇总数据!G$7,0),IF(AND($G1208="检查版",$H1208="口腔诊所"),IFERROR(V1208/同类汇总数据!G$8,0),IF(AND($G1208="互联网版",$H1208="中西医诊所"),IFERROR(V1208/同类汇总数据!G$9,0),IF(AND($G1208="互联网版",$H1208="中医诊所"),IFERROR(V1208/同类汇总数据!G$10,0),IF(AND($G1208="互联网版",$H1208="口腔诊所"),IFERROR(V1208/同类汇总数据!G$11,0))))))))))</f>
        <v>0</v>
      </c>
      <c r="AI1208" s="64">
        <f>IF(AND($G1208="正式版",$H1208="中西医诊所"),IFERROR(W1208/同类汇总数据!H$3,0),IF(AND($G1208="正式版",$H1208="中医诊所"),IFERROR(W1208/同类汇总数据!H$4,0),IF(AND($G1208="正式版",$H1208="口腔诊所"),IFERROR(W1208/同类汇总数据!H$5,0),IF(AND($G1208="检查版",$H1208="中西医诊所"),IFERROR(W1208/同类汇总数据!H$6,0),IF(AND($G1208="检查版",$H1208="中医诊所"),IFERROR(W1208/同类汇总数据!H$7,0),IF(AND($G1208="检查版",$H1208="口腔诊所"),IFERROR(W1208/同类汇总数据!H$8,0),IF(AND($G1208="互联网版",$H1208="中西医诊所"),IFERROR(W1208/同类汇总数据!H$9,0),IF(AND($G1208="互联网版",$H1208="中医诊所"),IFERROR(W1208/同类汇总数据!H$10,0),IF(AND($G1208="互联网版",$H1208="口腔诊所"),IFERROR(W1208/同类汇总数据!H$11,0))))))))))</f>
        <v>0.810054537802252</v>
      </c>
      <c r="AJ1208" s="64">
        <f>IF(AND($G1208="正式版",$H1208="中西医诊所"),IFERROR(X1208/同类汇总数据!I$3,0),IF(AND($G1208="正式版",$H1208="中医诊所"),IFERROR(X1208/同类汇总数据!I$4,0),IF(AND($G1208="正式版",$H1208="口腔诊所"),IFERROR(X1208/同类汇总数据!I$5,0),IF(AND($G1208="检查版",$H1208="中西医诊所"),IFERROR(X1208/同类汇总数据!I$6,0),IF(AND($G1208="检查版",$H1208="中医诊所"),IFERROR(X1208/同类汇总数据!I$7,0),IF(AND($G1208="检查版",$H1208="口腔诊所"),IFERROR(X1208/同类汇总数据!I$8,0),IF(AND($G1208="互联网版",$H1208="中西医诊所"),IFERROR(X1208/同类汇总数据!I$9,0),IF(AND($G1208="互联网版",$H1208="中医诊所"),IFERROR(X1208/同类汇总数据!I$10,0),IF(AND($G1208="互联网版",$H1208="口腔诊所"),IFERROR(X1208/同类汇总数据!I$11,0))))))))))</f>
        <v>1.00988535429015</v>
      </c>
      <c r="AK1208" s="64">
        <f>IF(AND($G1208="正式版",$H1208="中西医诊所"),IFERROR(Y1208/同类汇总数据!J$3,0),IF(AND($G1208="正式版",$H1208="中医诊所"),IFERROR(Y1208/同类汇总数据!J$4,0),IF(AND($G1208="正式版",$H1208="口腔诊所"),IFERROR(Y1208/同类汇总数据!J$5,0),IF(AND($G1208="检查版",$H1208="中西医诊所"),IFERROR(Y1208/同类汇总数据!J$6,0),IF(AND($G1208="检查版",$H1208="中医诊所"),IFERROR(Y1208/同类汇总数据!J$7,0),IF(AND($G1208="检查版",$H1208="口腔诊所"),IFERROR(Y1208/同类汇总数据!J$8,0),IF(AND($G1208="互联网版",$H1208="中西医诊所"),IFERROR(Y1208/同类汇总数据!J$9,0),IF(AND($G1208="互联网版",$H1208="中医诊所"),IFERROR(Y1208/同类汇总数据!J$10,0),IF(AND($G1208="互联网版",$H1208="口腔诊所"),IFERROR(Y1208/同类汇总数据!J$11,0))))))))))</f>
        <v>1.06169022589907</v>
      </c>
      <c r="AL1208" s="65" t="str">
        <f ca="1" t="shared" si="371"/>
        <v>-</v>
      </c>
      <c r="AM1208" s="65" t="str">
        <f t="shared" si="372"/>
        <v>低于同行50%</v>
      </c>
      <c r="AN1208" s="66" t="str">
        <f t="shared" si="373"/>
        <v/>
      </c>
      <c r="AO1208" s="63">
        <f t="shared" si="374"/>
        <v>46104.3623958333</v>
      </c>
      <c r="AP1208" s="5" t="str">
        <f t="shared" si="375"/>
        <v/>
      </c>
      <c r="AQ1208" s="60">
        <v>45998.4906971644</v>
      </c>
    </row>
    <row r="1209" customFormat="1" ht="17" spans="1:43">
      <c r="A1209" s="66">
        <f t="shared" si="367"/>
        <v>1206</v>
      </c>
      <c r="B1209" s="67" t="str">
        <f t="shared" si="368"/>
        <v>无交易</v>
      </c>
      <c r="C1209" s="1" t="str">
        <f t="shared" si="369"/>
        <v/>
      </c>
      <c r="D1209" s="68" t="str">
        <f t="shared" si="370"/>
        <v>可能流失</v>
      </c>
      <c r="E1209" s="84" t="s">
        <v>3178</v>
      </c>
      <c r="F1209" s="58">
        <v>46014.7095685301</v>
      </c>
      <c r="G1209" s="59" t="s">
        <v>38</v>
      </c>
      <c r="H1209" s="59" t="s">
        <v>39</v>
      </c>
      <c r="I1209" s="59" t="s">
        <v>40</v>
      </c>
      <c r="J1209" s="59" t="s">
        <v>121</v>
      </c>
      <c r="K1209" s="59">
        <v>15208492090</v>
      </c>
      <c r="L1209" s="59" t="s">
        <v>123</v>
      </c>
      <c r="M1209" s="60">
        <v>46083.4219907407</v>
      </c>
      <c r="N1209" s="60">
        <v>46081.4387200926</v>
      </c>
      <c r="O1209" s="60">
        <v>46083.4235987384</v>
      </c>
      <c r="P1209" s="60">
        <v>46027.5881240162</v>
      </c>
      <c r="Q1209" s="60"/>
      <c r="R1209" s="59"/>
      <c r="S1209" s="59">
        <v>3</v>
      </c>
      <c r="T1209" s="59">
        <v>3</v>
      </c>
      <c r="U1209" s="59">
        <v>3</v>
      </c>
      <c r="V1209" s="59"/>
      <c r="W1209" s="59">
        <v>1</v>
      </c>
      <c r="X1209" s="59">
        <v>1</v>
      </c>
      <c r="Y1209" s="59">
        <v>1</v>
      </c>
      <c r="Z1209" s="59">
        <v>3</v>
      </c>
      <c r="AA1209" s="59"/>
      <c r="AB1209" s="59"/>
      <c r="AC1209" s="59"/>
      <c r="AD1209" s="64">
        <f>IF(AND($G1209="正式版",$H1209="中西医诊所"),IFERROR(R1209/同类汇总数据!C$3,0),IF(AND($G1209="正式版",$H1209="中医诊所"),IFERROR(R1209/同类汇总数据!C$4,0),IF(AND($G1209="正式版",$H1209="口腔诊所"),IFERROR(R1209/同类汇总数据!C$5,0),IF(AND($G1209="检查版",$H1209="中西医诊所"),IFERROR(R1209/同类汇总数据!C$6,0),IF(AND($G1209="检查版",$H1209="中医诊所"),IFERROR(R1209/同类汇总数据!C$7,0),IF(AND($G1209="检查版",$H1209="口腔诊所"),IFERROR(R1209/同类汇总数据!C$8,0),IF(AND($G1209="互联网版",$H1209="中西医诊所"),IFERROR(R1209/同类汇总数据!C$9,0),IF(AND($G1209="互联网版",$H1209="中医诊所"),IFERROR(R1209/同类汇总数据!C$10,0),IF(AND($G1209="互联网版",$H1209="口腔诊所"),IFERROR(R1209/同类汇总数据!C$11,0))))))))))</f>
        <v>0</v>
      </c>
      <c r="AE1209" s="64">
        <f>IF(AND($G1209="正式版",$H1209="中西医诊所"),IFERROR(S1209/同类汇总数据!D$3,0),IF(AND($G1209="正式版",$H1209="中医诊所"),IFERROR(S1209/同类汇总数据!D$4,0),IF(AND($G1209="正式版",$H1209="口腔诊所"),IFERROR(S1209/同类汇总数据!D$5,0),IF(AND($G1209="检查版",$H1209="中西医诊所"),IFERROR(S1209/同类汇总数据!D$6,0),IF(AND($G1209="检查版",$H1209="中医诊所"),IFERROR(S1209/同类汇总数据!D$7,0),IF(AND($G1209="检查版",$H1209="口腔诊所"),IFERROR(S1209/同类汇总数据!D$8,0),IF(AND($G1209="互联网版",$H1209="中西医诊所"),IFERROR(S1209/同类汇总数据!D$9,0),IF(AND($G1209="互联网版",$H1209="中医诊所"),IFERROR(S1209/同类汇总数据!D$10,0),IF(AND($G1209="互联网版",$H1209="口腔诊所"),IFERROR(S1209/同类汇总数据!D$11,0))))))))))</f>
        <v>8.22284916410311e-5</v>
      </c>
      <c r="AF1209" s="64">
        <f>IF(AND($G1209="正式版",$H1209="中西医诊所"),IFERROR(T1209/同类汇总数据!E$3,0),IF(AND($G1209="正式版",$H1209="中医诊所"),IFERROR(T1209/同类汇总数据!E$4,0),IF(AND($G1209="正式版",$H1209="口腔诊所"),IFERROR(T1209/同类汇总数据!E$5,0),IF(AND($G1209="检查版",$H1209="中西医诊所"),IFERROR(T1209/同类汇总数据!E$6,0),IF(AND($G1209="检查版",$H1209="中医诊所"),IFERROR(T1209/同类汇总数据!E$7,0),IF(AND($G1209="检查版",$H1209="口腔诊所"),IFERROR(T1209/同类汇总数据!E$8,0),IF(AND($G1209="互联网版",$H1209="中西医诊所"),IFERROR(T1209/同类汇总数据!E$9,0),IF(AND($G1209="互联网版",$H1209="中医诊所"),IFERROR(T1209/同类汇总数据!E$10,0),IF(AND($G1209="互联网版",$H1209="口腔诊所"),IFERROR(T1209/同类汇总数据!E$11,0))))))))))</f>
        <v>2.74936247515556e-5</v>
      </c>
      <c r="AG1209" s="64">
        <f>IF(AND($G1209="正式版",$H1209="中西医诊所"),IFERROR(U1209/同类汇总数据!F$3,0),IF(AND($G1209="正式版",$H1209="中医诊所"),IFERROR(U1209/同类汇总数据!F$4,0),IF(AND($G1209="正式版",$H1209="口腔诊所"),IFERROR(U1209/同类汇总数据!F$5,0),IF(AND($G1209="检查版",$H1209="中西医诊所"),IFERROR(U1209/同类汇总数据!F$6,0),IF(AND($G1209="检查版",$H1209="中医诊所"),IFERROR(U1209/同类汇总数据!F$7,0),IF(AND($G1209="检查版",$H1209="口腔诊所"),IFERROR(U1209/同类汇总数据!F$8,0),IF(AND($G1209="互联网版",$H1209="中西医诊所"),IFERROR(U1209/同类汇总数据!F$9,0),IF(AND($G1209="互联网版",$H1209="中医诊所"),IFERROR(U1209/同类汇总数据!F$10,0),IF(AND($G1209="互联网版",$H1209="口腔诊所"),IFERROR(U1209/同类汇总数据!F$11,0))))))))))</f>
        <v>3.12750265613285e-5</v>
      </c>
      <c r="AH1209" s="64">
        <f>IF(AND($G1209="正式版",$H1209="中西医诊所"),IFERROR(V1209/同类汇总数据!G$3,0),IF(AND($G1209="正式版",$H1209="中医诊所"),IFERROR(V1209/同类汇总数据!G$4,0),IF(AND($G1209="正式版",$H1209="口腔诊所"),IFERROR(V1209/同类汇总数据!G$5,0),IF(AND($G1209="检查版",$H1209="中西医诊所"),IFERROR(V1209/同类汇总数据!G$6,0),IF(AND($G1209="检查版",$H1209="中医诊所"),IFERROR(V1209/同类汇总数据!G$7,0),IF(AND($G1209="检查版",$H1209="口腔诊所"),IFERROR(V1209/同类汇总数据!G$8,0),IF(AND($G1209="互联网版",$H1209="中西医诊所"),IFERROR(V1209/同类汇总数据!G$9,0),IF(AND($G1209="互联网版",$H1209="中医诊所"),IFERROR(V1209/同类汇总数据!G$10,0),IF(AND($G1209="互联网版",$H1209="口腔诊所"),IFERROR(V1209/同类汇总数据!G$11,0))))))))))</f>
        <v>0</v>
      </c>
      <c r="AI1209" s="64">
        <f>IF(AND($G1209="正式版",$H1209="中西医诊所"),IFERROR(W1209/同类汇总数据!H$3,0),IF(AND($G1209="正式版",$H1209="中医诊所"),IFERROR(W1209/同类汇总数据!H$4,0),IF(AND($G1209="正式版",$H1209="口腔诊所"),IFERROR(W1209/同类汇总数据!H$5,0),IF(AND($G1209="检查版",$H1209="中西医诊所"),IFERROR(W1209/同类汇总数据!H$6,0),IF(AND($G1209="检查版",$H1209="中医诊所"),IFERROR(W1209/同类汇总数据!H$7,0),IF(AND($G1209="检查版",$H1209="口腔诊所"),IFERROR(W1209/同类汇总数据!H$8,0),IF(AND($G1209="互联网版",$H1209="中西医诊所"),IFERROR(W1209/同类汇总数据!H$9,0),IF(AND($G1209="互联网版",$H1209="中医诊所"),IFERROR(W1209/同类汇总数据!H$10,0),IF(AND($G1209="互联网版",$H1209="口腔诊所"),IFERROR(W1209/同类汇总数据!H$11,0))))))))))</f>
        <v>0.002735002341162</v>
      </c>
      <c r="AJ1209" s="64">
        <f>IF(AND($G1209="正式版",$H1209="中西医诊所"),IFERROR(X1209/同类汇总数据!I$3,0),IF(AND($G1209="正式版",$H1209="中医诊所"),IFERROR(X1209/同类汇总数据!I$4,0),IF(AND($G1209="正式版",$H1209="口腔诊所"),IFERROR(X1209/同类汇总数据!I$5,0),IF(AND($G1209="检查版",$H1209="中西医诊所"),IFERROR(X1209/同类汇总数据!I$6,0),IF(AND($G1209="检查版",$H1209="中医诊所"),IFERROR(X1209/同类汇总数据!I$7,0),IF(AND($G1209="检查版",$H1209="口腔诊所"),IFERROR(X1209/同类汇总数据!I$8,0),IF(AND($G1209="互联网版",$H1209="中西医诊所"),IFERROR(X1209/同类汇总数据!I$9,0),IF(AND($G1209="互联网版",$H1209="中医诊所"),IFERROR(X1209/同类汇总数据!I$10,0),IF(AND($G1209="互联网版",$H1209="口腔诊所"),IFERROR(X1209/同类汇总数据!I$11,0))))))))))</f>
        <v>0.000884243740372243</v>
      </c>
      <c r="AK1209" s="64">
        <f>IF(AND($G1209="正式版",$H1209="中西医诊所"),IFERROR(Y1209/同类汇总数据!J$3,0),IF(AND($G1209="正式版",$H1209="中医诊所"),IFERROR(Y1209/同类汇总数据!J$4,0),IF(AND($G1209="正式版",$H1209="口腔诊所"),IFERROR(Y1209/同类汇总数据!J$5,0),IF(AND($G1209="检查版",$H1209="中西医诊所"),IFERROR(Y1209/同类汇总数据!J$6,0),IF(AND($G1209="检查版",$H1209="中医诊所"),IFERROR(Y1209/同类汇总数据!J$7,0),IF(AND($G1209="检查版",$H1209="口腔诊所"),IFERROR(Y1209/同类汇总数据!J$8,0),IF(AND($G1209="互联网版",$H1209="中西医诊所"),IFERROR(Y1209/同类汇总数据!J$9,0),IF(AND($G1209="互联网版",$H1209="中医诊所"),IFERROR(Y1209/同类汇总数据!J$10,0),IF(AND($G1209="互联网版",$H1209="口腔诊所"),IFERROR(Y1209/同类汇总数据!J$11,0))))))))))</f>
        <v>0.000999218211671188</v>
      </c>
      <c r="AL1209" s="65" t="str">
        <f ca="1" t="shared" si="371"/>
        <v>最近一周未操作</v>
      </c>
      <c r="AM1209" s="65" t="str">
        <f t="shared" si="372"/>
        <v>低于同行20%</v>
      </c>
      <c r="AN1209" s="66" t="str">
        <f t="shared" si="373"/>
        <v>低于同行20%</v>
      </c>
      <c r="AO1209" s="63">
        <f t="shared" si="374"/>
        <v>46083.4235987384</v>
      </c>
      <c r="AP1209" s="5" t="str">
        <f t="shared" si="375"/>
        <v/>
      </c>
      <c r="AQ1209" s="60">
        <v>46000.5561784028</v>
      </c>
    </row>
    <row r="1210" customFormat="1" ht="17" spans="1:43">
      <c r="A1210" s="66">
        <f t="shared" si="367"/>
        <v>1207</v>
      </c>
      <c r="B1210" s="67" t="str">
        <f t="shared" si="368"/>
        <v>交易波动较大</v>
      </c>
      <c r="C1210" s="1" t="str">
        <f t="shared" si="369"/>
        <v>本月交易额降超20%</v>
      </c>
      <c r="D1210" s="68" t="str">
        <f t="shared" si="370"/>
        <v>-</v>
      </c>
      <c r="E1210" s="84" t="s">
        <v>3179</v>
      </c>
      <c r="F1210" s="58">
        <v>46017.4671451852</v>
      </c>
      <c r="G1210" s="59" t="s">
        <v>38</v>
      </c>
      <c r="H1210" s="59" t="s">
        <v>63</v>
      </c>
      <c r="I1210" s="59" t="s">
        <v>40</v>
      </c>
      <c r="J1210" s="59" t="s">
        <v>182</v>
      </c>
      <c r="K1210" s="59" t="s">
        <v>3180</v>
      </c>
      <c r="L1210" s="59" t="s">
        <v>1331</v>
      </c>
      <c r="M1210" s="60">
        <v>46104.3862384259</v>
      </c>
      <c r="N1210" s="60">
        <v>46101.5714906366</v>
      </c>
      <c r="O1210" s="60">
        <v>46101.5701190856</v>
      </c>
      <c r="P1210" s="60">
        <v>46104.3924268634</v>
      </c>
      <c r="Q1210" s="60">
        <v>46104.3975085185</v>
      </c>
      <c r="R1210" s="59">
        <v>51800</v>
      </c>
      <c r="S1210" s="59">
        <v>121970.01</v>
      </c>
      <c r="T1210" s="59">
        <v>378177.01</v>
      </c>
      <c r="U1210" s="59">
        <v>377907.01</v>
      </c>
      <c r="V1210" s="59">
        <v>14</v>
      </c>
      <c r="W1210" s="59">
        <v>72</v>
      </c>
      <c r="X1210" s="59">
        <v>204</v>
      </c>
      <c r="Y1210" s="59">
        <v>201</v>
      </c>
      <c r="Z1210" s="85" t="s">
        <v>3181</v>
      </c>
      <c r="AA1210" s="59">
        <v>-0.2472381041</v>
      </c>
      <c r="AB1210" s="59">
        <v>0.7204837699</v>
      </c>
      <c r="AC1210" s="59"/>
      <c r="AD1210" s="64">
        <f>IF(AND($G1210="正式版",$H1210="中西医诊所"),IFERROR(R1210/同类汇总数据!C$3,0),IF(AND($G1210="正式版",$H1210="中医诊所"),IFERROR(R1210/同类汇总数据!C$4,0),IF(AND($G1210="正式版",$H1210="口腔诊所"),IFERROR(R1210/同类汇总数据!C$5,0),IF(AND($G1210="检查版",$H1210="中西医诊所"),IFERROR(R1210/同类汇总数据!C$6,0),IF(AND($G1210="检查版",$H1210="中医诊所"),IFERROR(R1210/同类汇总数据!C$7,0),IF(AND($G1210="检查版",$H1210="口腔诊所"),IFERROR(R1210/同类汇总数据!C$8,0),IF(AND($G1210="互联网版",$H1210="中西医诊所"),IFERROR(R1210/同类汇总数据!C$9,0),IF(AND($G1210="互联网版",$H1210="中医诊所"),IFERROR(R1210/同类汇总数据!C$10,0),IF(AND($G1210="互联网版",$H1210="口腔诊所"),IFERROR(R1210/同类汇总数据!C$11,0))))))))))</f>
        <v>5.1812725183806</v>
      </c>
      <c r="AE1210" s="64">
        <f>IF(AND($G1210="正式版",$H1210="中西医诊所"),IFERROR(S1210/同类汇总数据!D$3,0),IF(AND($G1210="正式版",$H1210="中医诊所"),IFERROR(S1210/同类汇总数据!D$4,0),IF(AND($G1210="正式版",$H1210="口腔诊所"),IFERROR(S1210/同类汇总数据!D$5,0),IF(AND($G1210="检查版",$H1210="中西医诊所"),IFERROR(S1210/同类汇总数据!D$6,0),IF(AND($G1210="检查版",$H1210="中医诊所"),IFERROR(S1210/同类汇总数据!D$7,0),IF(AND($G1210="检查版",$H1210="口腔诊所"),IFERROR(S1210/同类汇总数据!D$8,0),IF(AND($G1210="互联网版",$H1210="中西医诊所"),IFERROR(S1210/同类汇总数据!D$9,0),IF(AND($G1210="互联网版",$H1210="中医诊所"),IFERROR(S1210/同类汇总数据!D$10,0),IF(AND($G1210="互联网版",$H1210="口腔诊所"),IFERROR(S1210/同类汇总数据!D$11,0))))))))))</f>
        <v>2.80837446188335</v>
      </c>
      <c r="AF1210" s="64">
        <f>IF(AND($G1210="正式版",$H1210="中西医诊所"),IFERROR(T1210/同类汇总数据!E$3,0),IF(AND($G1210="正式版",$H1210="中医诊所"),IFERROR(T1210/同类汇总数据!E$4,0),IF(AND($G1210="正式版",$H1210="口腔诊所"),IFERROR(T1210/同类汇总数据!E$5,0),IF(AND($G1210="检查版",$H1210="中西医诊所"),IFERROR(T1210/同类汇总数据!E$6,0),IF(AND($G1210="检查版",$H1210="中医诊所"),IFERROR(T1210/同类汇总数据!E$7,0),IF(AND($G1210="检查版",$H1210="口腔诊所"),IFERROR(T1210/同类汇总数据!E$8,0),IF(AND($G1210="互联网版",$H1210="中西医诊所"),IFERROR(T1210/同类汇总数据!E$9,0),IF(AND($G1210="互联网版",$H1210="中医诊所"),IFERROR(T1210/同类汇总数据!E$10,0),IF(AND($G1210="互联网版",$H1210="口腔诊所"),IFERROR(T1210/同类汇总数据!E$11,0))))))))))</f>
        <v>3.41108844108139</v>
      </c>
      <c r="AG1210" s="64">
        <f>IF(AND($G1210="正式版",$H1210="中西医诊所"),IFERROR(U1210/同类汇总数据!F$3,0),IF(AND($G1210="正式版",$H1210="中医诊所"),IFERROR(U1210/同类汇总数据!F$4,0),IF(AND($G1210="正式版",$H1210="口腔诊所"),IFERROR(U1210/同类汇总数据!F$5,0),IF(AND($G1210="检查版",$H1210="中西医诊所"),IFERROR(U1210/同类汇总数据!F$6,0),IF(AND($G1210="检查版",$H1210="中医诊所"),IFERROR(U1210/同类汇总数据!F$7,0),IF(AND($G1210="检查版",$H1210="口腔诊所"),IFERROR(U1210/同类汇总数据!F$8,0),IF(AND($G1210="互联网版",$H1210="中西医诊所"),IFERROR(U1210/同类汇总数据!F$9,0),IF(AND($G1210="互联网版",$H1210="中医诊所"),IFERROR(U1210/同类汇总数据!F$10,0),IF(AND($G1210="互联网版",$H1210="口腔诊所"),IFERROR(U1210/同类汇总数据!F$11,0))))))))))</f>
        <v>3.78292882710517</v>
      </c>
      <c r="AH1210" s="64">
        <f>IF(AND($G1210="正式版",$H1210="中西医诊所"),IFERROR(V1210/同类汇总数据!G$3,0),IF(AND($G1210="正式版",$H1210="中医诊所"),IFERROR(V1210/同类汇总数据!G$4,0),IF(AND($G1210="正式版",$H1210="口腔诊所"),IFERROR(V1210/同类汇总数据!G$5,0),IF(AND($G1210="检查版",$H1210="中西医诊所"),IFERROR(V1210/同类汇总数据!G$6,0),IF(AND($G1210="检查版",$H1210="中医诊所"),IFERROR(V1210/同类汇总数据!G$7,0),IF(AND($G1210="检查版",$H1210="口腔诊所"),IFERROR(V1210/同类汇总数据!G$8,0),IF(AND($G1210="互联网版",$H1210="中西医诊所"),IFERROR(V1210/同类汇总数据!G$9,0),IF(AND($G1210="互联网版",$H1210="中医诊所"),IFERROR(V1210/同类汇总数据!G$10,0),IF(AND($G1210="互联网版",$H1210="口腔诊所"),IFERROR(V1210/同类汇总数据!G$11,0))))))))))</f>
        <v>1.04039713444904</v>
      </c>
      <c r="AI1210" s="64">
        <f>IF(AND($G1210="正式版",$H1210="中西医诊所"),IFERROR(W1210/同类汇总数据!H$3,0),IF(AND($G1210="正式版",$H1210="中医诊所"),IFERROR(W1210/同类汇总数据!H$4,0),IF(AND($G1210="正式版",$H1210="口腔诊所"),IFERROR(W1210/同类汇总数据!H$5,0),IF(AND($G1210="检查版",$H1210="中西医诊所"),IFERROR(W1210/同类汇总数据!H$6,0),IF(AND($G1210="检查版",$H1210="中医诊所"),IFERROR(W1210/同类汇总数据!H$7,0),IF(AND($G1210="检查版",$H1210="口腔诊所"),IFERROR(W1210/同类汇总数据!H$8,0),IF(AND($G1210="互联网版",$H1210="中西医诊所"),IFERROR(W1210/同类汇总数据!H$9,0),IF(AND($G1210="互联网版",$H1210="中医诊所"),IFERROR(W1210/同类汇总数据!H$10,0),IF(AND($G1210="互联网版",$H1210="口腔诊所"),IFERROR(W1210/同类汇总数据!H$11,0))))))))))</f>
        <v>1.26791145047309</v>
      </c>
      <c r="AJ1210" s="64">
        <f>IF(AND($G1210="正式版",$H1210="中西医诊所"),IFERROR(X1210/同类汇总数据!I$3,0),IF(AND($G1210="正式版",$H1210="中医诊所"),IFERROR(X1210/同类汇总数据!I$4,0),IF(AND($G1210="正式版",$H1210="口腔诊所"),IFERROR(X1210/同类汇总数据!I$5,0),IF(AND($G1210="检查版",$H1210="中西医诊所"),IFERROR(X1210/同类汇总数据!I$6,0),IF(AND($G1210="检查版",$H1210="中医诊所"),IFERROR(X1210/同类汇总数据!I$7,0),IF(AND($G1210="检查版",$H1210="口腔诊所"),IFERROR(X1210/同类汇总数据!I$8,0),IF(AND($G1210="互联网版",$H1210="中西医诊所"),IFERROR(X1210/同类汇总数据!I$9,0),IF(AND($G1210="互联网版",$H1210="中医诊所"),IFERROR(X1210/同类汇总数据!I$10,0),IF(AND($G1210="互联网版",$H1210="口腔诊所"),IFERROR(X1210/同类汇总数据!I$11,0))))))))))</f>
        <v>1.38266182735027</v>
      </c>
      <c r="AK1210" s="64">
        <f>IF(AND($G1210="正式版",$H1210="中西医诊所"),IFERROR(Y1210/同类汇总数据!J$3,0),IF(AND($G1210="正式版",$H1210="中医诊所"),IFERROR(Y1210/同类汇总数据!J$4,0),IF(AND($G1210="正式版",$H1210="口腔诊所"),IFERROR(Y1210/同类汇总数据!J$5,0),IF(AND($G1210="检查版",$H1210="中西医诊所"),IFERROR(Y1210/同类汇总数据!J$6,0),IF(AND($G1210="检查版",$H1210="中医诊所"),IFERROR(Y1210/同类汇总数据!J$7,0),IF(AND($G1210="检查版",$H1210="口腔诊所"),IFERROR(Y1210/同类汇总数据!J$8,0),IF(AND($G1210="互联网版",$H1210="中西医诊所"),IFERROR(Y1210/同类汇总数据!J$9,0),IF(AND($G1210="互联网版",$H1210="中医诊所"),IFERROR(Y1210/同类汇总数据!J$10,0),IF(AND($G1210="互联网版",$H1210="口腔诊所"),IFERROR(Y1210/同类汇总数据!J$11,0))))))))))</f>
        <v>1.51347330074973</v>
      </c>
      <c r="AL1210" s="65" t="str">
        <f ca="1" t="shared" si="371"/>
        <v>-</v>
      </c>
      <c r="AM1210" s="65" t="str">
        <f t="shared" si="372"/>
        <v>高于同行100%</v>
      </c>
      <c r="AN1210" s="66" t="str">
        <f t="shared" si="373"/>
        <v>高于同行20%</v>
      </c>
      <c r="AO1210" s="63">
        <f t="shared" si="374"/>
        <v>46104.3975085185</v>
      </c>
      <c r="AP1210" s="5" t="str">
        <f t="shared" si="375"/>
        <v/>
      </c>
      <c r="AQ1210" s="60">
        <v>46001.4079952431</v>
      </c>
    </row>
    <row r="1211" customFormat="1" ht="17" spans="1:43">
      <c r="A1211" s="66">
        <f t="shared" si="367"/>
        <v>1208</v>
      </c>
      <c r="B1211" s="67" t="str">
        <f t="shared" si="368"/>
        <v>交易波动较大</v>
      </c>
      <c r="C1211" s="1" t="str">
        <f t="shared" si="369"/>
        <v/>
      </c>
      <c r="D1211" s="68" t="str">
        <f t="shared" si="370"/>
        <v>-</v>
      </c>
      <c r="E1211" s="84" t="s">
        <v>3182</v>
      </c>
      <c r="F1211" s="58">
        <v>46021.5611775579</v>
      </c>
      <c r="G1211" s="59" t="s">
        <v>38</v>
      </c>
      <c r="H1211" s="59" t="s">
        <v>66</v>
      </c>
      <c r="I1211" s="59" t="s">
        <v>40</v>
      </c>
      <c r="J1211" s="59" t="s">
        <v>1077</v>
      </c>
      <c r="K1211" s="59" t="s">
        <v>3183</v>
      </c>
      <c r="L1211" s="59" t="s">
        <v>1197</v>
      </c>
      <c r="M1211" s="60">
        <v>46103.882650463</v>
      </c>
      <c r="N1211" s="60">
        <v>46103.8894974074</v>
      </c>
      <c r="O1211" s="60">
        <v>46103.8877407986</v>
      </c>
      <c r="P1211" s="60">
        <v>46038.6444104977</v>
      </c>
      <c r="Q1211" s="60">
        <v>46103.6987745949</v>
      </c>
      <c r="R1211" s="59">
        <v>9864.3</v>
      </c>
      <c r="S1211" s="59">
        <v>34623.2</v>
      </c>
      <c r="T1211" s="59">
        <v>80220.8</v>
      </c>
      <c r="U1211" s="59">
        <v>80220.8</v>
      </c>
      <c r="V1211" s="59">
        <v>58</v>
      </c>
      <c r="W1211" s="59">
        <v>203</v>
      </c>
      <c r="X1211" s="59">
        <v>473</v>
      </c>
      <c r="Y1211" s="59">
        <v>473</v>
      </c>
      <c r="Z1211" s="59">
        <v>210.5532808399</v>
      </c>
      <c r="AA1211" s="59">
        <v>0.104101892</v>
      </c>
      <c r="AB1211" s="59">
        <v>1.2023260224</v>
      </c>
      <c r="AC1211" s="59"/>
      <c r="AD1211" s="64">
        <f>IF(AND($G1211="正式版",$H1211="中西医诊所"),IFERROR(R1211/同类汇总数据!C$3,0),IF(AND($G1211="正式版",$H1211="中医诊所"),IFERROR(R1211/同类汇总数据!C$4,0),IF(AND($G1211="正式版",$H1211="口腔诊所"),IFERROR(R1211/同类汇总数据!C$5,0),IF(AND($G1211="检查版",$H1211="中西医诊所"),IFERROR(R1211/同类汇总数据!C$6,0),IF(AND($G1211="检查版",$H1211="中医诊所"),IFERROR(R1211/同类汇总数据!C$7,0),IF(AND($G1211="检查版",$H1211="口腔诊所"),IFERROR(R1211/同类汇总数据!C$8,0),IF(AND($G1211="互联网版",$H1211="中西医诊所"),IFERROR(R1211/同类汇总数据!C$9,0),IF(AND($G1211="互联网版",$H1211="中医诊所"),IFERROR(R1211/同类汇总数据!C$10,0),IF(AND($G1211="互联网版",$H1211="口腔诊所"),IFERROR(R1211/同类汇总数据!C$11,0))))))))))</f>
        <v>1.41993472612779</v>
      </c>
      <c r="AE1211" s="64">
        <f>IF(AND($G1211="正式版",$H1211="中西医诊所"),IFERROR(S1211/同类汇总数据!D$3,0),IF(AND($G1211="正式版",$H1211="中医诊所"),IFERROR(S1211/同类汇总数据!D$4,0),IF(AND($G1211="正式版",$H1211="口腔诊所"),IFERROR(S1211/同类汇总数据!D$5,0),IF(AND($G1211="检查版",$H1211="中西医诊所"),IFERROR(S1211/同类汇总数据!D$6,0),IF(AND($G1211="检查版",$H1211="中医诊所"),IFERROR(S1211/同类汇总数据!D$7,0),IF(AND($G1211="检查版",$H1211="口腔诊所"),IFERROR(S1211/同类汇总数据!D$8,0),IF(AND($G1211="互联网版",$H1211="中西医诊所"),IFERROR(S1211/同类汇总数据!D$9,0),IF(AND($G1211="互联网版",$H1211="中医诊所"),IFERROR(S1211/同类汇总数据!D$10,0),IF(AND($G1211="互联网版",$H1211="口腔诊所"),IFERROR(S1211/同类汇总数据!D$11,0))))))))))</f>
        <v>1.28451674690343</v>
      </c>
      <c r="AF1211" s="64">
        <f>IF(AND($G1211="正式版",$H1211="中西医诊所"),IFERROR(T1211/同类汇总数据!E$3,0),IF(AND($G1211="正式版",$H1211="中医诊所"),IFERROR(T1211/同类汇总数据!E$4,0),IF(AND($G1211="正式版",$H1211="口腔诊所"),IFERROR(T1211/同类汇总数据!E$5,0),IF(AND($G1211="检查版",$H1211="中西医诊所"),IFERROR(T1211/同类汇总数据!E$6,0),IF(AND($G1211="检查版",$H1211="中医诊所"),IFERROR(T1211/同类汇总数据!E$7,0),IF(AND($G1211="检查版",$H1211="口腔诊所"),IFERROR(T1211/同类汇总数据!E$8,0),IF(AND($G1211="互联网版",$H1211="中西医诊所"),IFERROR(T1211/同类汇总数据!E$9,0),IF(AND($G1211="互联网版",$H1211="中医诊所"),IFERROR(T1211/同类汇总数据!E$10,0),IF(AND($G1211="互联网版",$H1211="口腔诊所"),IFERROR(T1211/同类汇总数据!E$11,0))))))))))</f>
        <v>1.03078857701285</v>
      </c>
      <c r="AG1211" s="64">
        <f>IF(AND($G1211="正式版",$H1211="中西医诊所"),IFERROR(U1211/同类汇总数据!F$3,0),IF(AND($G1211="正式版",$H1211="中医诊所"),IFERROR(U1211/同类汇总数据!F$4,0),IF(AND($G1211="正式版",$H1211="口腔诊所"),IFERROR(U1211/同类汇总数据!F$5,0),IF(AND($G1211="检查版",$H1211="中西医诊所"),IFERROR(U1211/同类汇总数据!F$6,0),IF(AND($G1211="检查版",$H1211="中医诊所"),IFERROR(U1211/同类汇总数据!F$7,0),IF(AND($G1211="检查版",$H1211="口腔诊所"),IFERROR(U1211/同类汇总数据!F$8,0),IF(AND($G1211="互联网版",$H1211="中西医诊所"),IFERROR(U1211/同类汇总数据!F$9,0),IF(AND($G1211="互联网版",$H1211="中医诊所"),IFERROR(U1211/同类汇总数据!F$10,0),IF(AND($G1211="互联网版",$H1211="口腔诊所"),IFERROR(U1211/同类汇总数据!F$11,0))))))))))</f>
        <v>1.20114357013458</v>
      </c>
      <c r="AH1211" s="64">
        <f>IF(AND($G1211="正式版",$H1211="中西医诊所"),IFERROR(V1211/同类汇总数据!G$3,0),IF(AND($G1211="正式版",$H1211="中医诊所"),IFERROR(V1211/同类汇总数据!G$4,0),IF(AND($G1211="正式版",$H1211="口腔诊所"),IFERROR(V1211/同类汇总数据!G$5,0),IF(AND($G1211="检查版",$H1211="中西医诊所"),IFERROR(V1211/同类汇总数据!G$6,0),IF(AND($G1211="检查版",$H1211="中医诊所"),IFERROR(V1211/同类汇总数据!G$7,0),IF(AND($G1211="检查版",$H1211="口腔诊所"),IFERROR(V1211/同类汇总数据!G$8,0),IF(AND($G1211="互联网版",$H1211="中西医诊所"),IFERROR(V1211/同类汇总数据!G$9,0),IF(AND($G1211="互联网版",$H1211="中医诊所"),IFERROR(V1211/同类汇总数据!G$10,0),IF(AND($G1211="互联网版",$H1211="口腔诊所"),IFERROR(V1211/同类汇总数据!G$11,0))))))))))</f>
        <v>1.31018078235864</v>
      </c>
      <c r="AI1211" s="64">
        <f>IF(AND($G1211="正式版",$H1211="中西医诊所"),IFERROR(W1211/同类汇总数据!H$3,0),IF(AND($G1211="正式版",$H1211="中医诊所"),IFERROR(W1211/同类汇总数据!H$4,0),IF(AND($G1211="正式版",$H1211="口腔诊所"),IFERROR(W1211/同类汇总数据!H$5,0),IF(AND($G1211="检查版",$H1211="中西医诊所"),IFERROR(W1211/同类汇总数据!H$6,0),IF(AND($G1211="检查版",$H1211="中医诊所"),IFERROR(W1211/同类汇总数据!H$7,0),IF(AND($G1211="检查版",$H1211="口腔诊所"),IFERROR(W1211/同类汇总数据!H$8,0),IF(AND($G1211="互联网版",$H1211="中西医诊所"),IFERROR(W1211/同类汇总数据!H$9,0),IF(AND($G1211="互联网版",$H1211="中医诊所"),IFERROR(W1211/同类汇总数据!H$10,0),IF(AND($G1211="互联网版",$H1211="口腔诊所"),IFERROR(W1211/同类汇总数据!H$11,0))))))))))</f>
        <v>1.1536535868113</v>
      </c>
      <c r="AJ1211" s="64">
        <f>IF(AND($G1211="正式版",$H1211="中西医诊所"),IFERROR(X1211/同类汇总数据!I$3,0),IF(AND($G1211="正式版",$H1211="中医诊所"),IFERROR(X1211/同类汇总数据!I$4,0),IF(AND($G1211="正式版",$H1211="口腔诊所"),IFERROR(X1211/同类汇总数据!I$5,0),IF(AND($G1211="检查版",$H1211="中西医诊所"),IFERROR(X1211/同类汇总数据!I$6,0),IF(AND($G1211="检查版",$H1211="中医诊所"),IFERROR(X1211/同类汇总数据!I$7,0),IF(AND($G1211="检查版",$H1211="口腔诊所"),IFERROR(X1211/同类汇总数据!I$8,0),IF(AND($G1211="互联网版",$H1211="中西医诊所"),IFERROR(X1211/同类汇总数据!I$9,0),IF(AND($G1211="互联网版",$H1211="中医诊所"),IFERROR(X1211/同类汇总数据!I$10,0),IF(AND($G1211="互联网版",$H1211="口腔诊所"),IFERROR(X1211/同类汇总数据!I$11,0))))))))))</f>
        <v>0.916150000677912</v>
      </c>
      <c r="AK1211" s="64">
        <f>IF(AND($G1211="正式版",$H1211="中西医诊所"),IFERROR(Y1211/同类汇总数据!J$3,0),IF(AND($G1211="正式版",$H1211="中医诊所"),IFERROR(Y1211/同类汇总数据!J$4,0),IF(AND($G1211="正式版",$H1211="口腔诊所"),IFERROR(Y1211/同类汇总数据!J$5,0),IF(AND($G1211="检查版",$H1211="中西医诊所"),IFERROR(Y1211/同类汇总数据!J$6,0),IF(AND($G1211="检查版",$H1211="中医诊所"),IFERROR(Y1211/同类汇总数据!J$7,0),IF(AND($G1211="检查版",$H1211="口腔诊所"),IFERROR(Y1211/同类汇总数据!J$8,0),IF(AND($G1211="互联网版",$H1211="中西医诊所"),IFERROR(Y1211/同类汇总数据!J$9,0),IF(AND($G1211="互联网版",$H1211="中医诊所"),IFERROR(Y1211/同类汇总数据!J$10,0),IF(AND($G1211="互联网版",$H1211="口腔诊所"),IFERROR(Y1211/同类汇总数据!J$11,0))))))))))</f>
        <v>1.03782419389803</v>
      </c>
      <c r="AL1211" s="65" t="str">
        <f ca="1" t="shared" si="371"/>
        <v>-</v>
      </c>
      <c r="AM1211" s="65" t="str">
        <f t="shared" si="372"/>
        <v>高于同行20%</v>
      </c>
      <c r="AN1211" s="66" t="str">
        <f t="shared" si="373"/>
        <v/>
      </c>
      <c r="AO1211" s="63">
        <f t="shared" si="374"/>
        <v>46103.8894974074</v>
      </c>
      <c r="AP1211" s="5" t="str">
        <f t="shared" si="375"/>
        <v/>
      </c>
      <c r="AQ1211" s="60">
        <v>46001.5362572801</v>
      </c>
    </row>
    <row r="1212" customFormat="1" ht="17" spans="1:43">
      <c r="A1212" s="66">
        <f t="shared" si="367"/>
        <v>1209</v>
      </c>
      <c r="B1212" s="67" t="str">
        <f t="shared" si="368"/>
        <v>连续三月交易上升</v>
      </c>
      <c r="C1212" s="1" t="str">
        <f t="shared" si="369"/>
        <v/>
      </c>
      <c r="D1212" s="68" t="str">
        <f t="shared" si="370"/>
        <v>-</v>
      </c>
      <c r="E1212" s="84" t="s">
        <v>3184</v>
      </c>
      <c r="F1212" s="58">
        <v>46030.7257719907</v>
      </c>
      <c r="G1212" s="59" t="s">
        <v>38</v>
      </c>
      <c r="H1212" s="59" t="s">
        <v>66</v>
      </c>
      <c r="I1212" s="59" t="s">
        <v>40</v>
      </c>
      <c r="J1212" s="59" t="s">
        <v>75</v>
      </c>
      <c r="K1212" s="59" t="s">
        <v>3185</v>
      </c>
      <c r="L1212" s="59" t="s">
        <v>140</v>
      </c>
      <c r="M1212" s="60">
        <v>46102.4128240741</v>
      </c>
      <c r="N1212" s="60">
        <v>46102.4170064468</v>
      </c>
      <c r="O1212" s="60">
        <v>46102.4167808681</v>
      </c>
      <c r="P1212" s="60">
        <v>46055.6269248264</v>
      </c>
      <c r="Q1212" s="60">
        <v>46102.4170136921</v>
      </c>
      <c r="R1212" s="59">
        <v>1435</v>
      </c>
      <c r="S1212" s="59">
        <v>8080</v>
      </c>
      <c r="T1212" s="59">
        <v>22908</v>
      </c>
      <c r="U1212" s="59">
        <v>19861</v>
      </c>
      <c r="V1212" s="59">
        <v>3</v>
      </c>
      <c r="W1212" s="59">
        <v>20</v>
      </c>
      <c r="X1212" s="59">
        <v>55</v>
      </c>
      <c r="Y1212" s="59">
        <v>48</v>
      </c>
      <c r="Z1212" s="59">
        <v>472.880952381</v>
      </c>
      <c r="AA1212" s="59">
        <v>0.2077727952</v>
      </c>
      <c r="AB1212" s="59">
        <v>-0.1779306955</v>
      </c>
      <c r="AC1212" s="59">
        <v>-0.3573910297</v>
      </c>
      <c r="AD1212" s="64">
        <f>IF(AND($G1212="正式版",$H1212="中西医诊所"),IFERROR(R1212/同类汇总数据!C$3,0),IF(AND($G1212="正式版",$H1212="中医诊所"),IFERROR(R1212/同类汇总数据!C$4,0),IF(AND($G1212="正式版",$H1212="口腔诊所"),IFERROR(R1212/同类汇总数据!C$5,0),IF(AND($G1212="检查版",$H1212="中西医诊所"),IFERROR(R1212/同类汇总数据!C$6,0),IF(AND($G1212="检查版",$H1212="中医诊所"),IFERROR(R1212/同类汇总数据!C$7,0),IF(AND($G1212="检查版",$H1212="口腔诊所"),IFERROR(R1212/同类汇总数据!C$8,0),IF(AND($G1212="互联网版",$H1212="中西医诊所"),IFERROR(R1212/同类汇总数据!C$9,0),IF(AND($G1212="互联网版",$H1212="中医诊所"),IFERROR(R1212/同类汇总数据!C$10,0),IF(AND($G1212="互联网版",$H1212="口腔诊所"),IFERROR(R1212/同类汇总数据!C$11,0))))))))))</f>
        <v>0.20656370264422</v>
      </c>
      <c r="AE1212" s="64">
        <f>IF(AND($G1212="正式版",$H1212="中西医诊所"),IFERROR(S1212/同类汇总数据!D$3,0),IF(AND($G1212="正式版",$H1212="中医诊所"),IFERROR(S1212/同类汇总数据!D$4,0),IF(AND($G1212="正式版",$H1212="口腔诊所"),IFERROR(S1212/同类汇总数据!D$5,0),IF(AND($G1212="检查版",$H1212="中西医诊所"),IFERROR(S1212/同类汇总数据!D$6,0),IF(AND($G1212="检查版",$H1212="中医诊所"),IFERROR(S1212/同类汇总数据!D$7,0),IF(AND($G1212="检查版",$H1212="口腔诊所"),IFERROR(S1212/同类汇总数据!D$8,0),IF(AND($G1212="互联网版",$H1212="中西医诊所"),IFERROR(S1212/同类汇总数据!D$9,0),IF(AND($G1212="互联网版",$H1212="中医诊所"),IFERROR(S1212/同类汇总数据!D$10,0),IF(AND($G1212="互联网版",$H1212="口腔诊所"),IFERROR(S1212/同类汇总数据!D$11,0))))))))))</f>
        <v>0.29976707280031</v>
      </c>
      <c r="AF1212" s="64">
        <f>IF(AND($G1212="正式版",$H1212="中西医诊所"),IFERROR(T1212/同类汇总数据!E$3,0),IF(AND($G1212="正式版",$H1212="中医诊所"),IFERROR(T1212/同类汇总数据!E$4,0),IF(AND($G1212="正式版",$H1212="口腔诊所"),IFERROR(T1212/同类汇总数据!E$5,0),IF(AND($G1212="检查版",$H1212="中西医诊所"),IFERROR(T1212/同类汇总数据!E$6,0),IF(AND($G1212="检查版",$H1212="中医诊所"),IFERROR(T1212/同类汇总数据!E$7,0),IF(AND($G1212="检查版",$H1212="口腔诊所"),IFERROR(T1212/同类汇总数据!E$8,0),IF(AND($G1212="互联网版",$H1212="中西医诊所"),IFERROR(T1212/同类汇总数据!E$9,0),IF(AND($G1212="互联网版",$H1212="中医诊所"),IFERROR(T1212/同类汇总数据!E$10,0),IF(AND($G1212="互联网版",$H1212="口腔诊所"),IFERROR(T1212/同类汇总数据!E$11,0))))))))))</f>
        <v>0.294353892284922</v>
      </c>
      <c r="AG1212" s="64">
        <f>IF(AND($G1212="正式版",$H1212="中西医诊所"),IFERROR(U1212/同类汇总数据!F$3,0),IF(AND($G1212="正式版",$H1212="中医诊所"),IFERROR(U1212/同类汇总数据!F$4,0),IF(AND($G1212="正式版",$H1212="口腔诊所"),IFERROR(U1212/同类汇总数据!F$5,0),IF(AND($G1212="检查版",$H1212="中西医诊所"),IFERROR(U1212/同类汇总数据!F$6,0),IF(AND($G1212="检查版",$H1212="中医诊所"),IFERROR(U1212/同类汇总数据!F$7,0),IF(AND($G1212="检查版",$H1212="口腔诊所"),IFERROR(U1212/同类汇总数据!F$8,0),IF(AND($G1212="互联网版",$H1212="中西医诊所"),IFERROR(U1212/同类汇总数据!F$9,0),IF(AND($G1212="互联网版",$H1212="中医诊所"),IFERROR(U1212/同类汇总数据!F$10,0),IF(AND($G1212="互联网版",$H1212="口腔诊所"),IFERROR(U1212/同类汇总数据!F$11,0))))))))))</f>
        <v>0.297378141908868</v>
      </c>
      <c r="AH1212" s="64">
        <f>IF(AND($G1212="正式版",$H1212="中西医诊所"),IFERROR(V1212/同类汇总数据!G$3,0),IF(AND($G1212="正式版",$H1212="中医诊所"),IFERROR(V1212/同类汇总数据!G$4,0),IF(AND($G1212="正式版",$H1212="口腔诊所"),IFERROR(V1212/同类汇总数据!G$5,0),IF(AND($G1212="检查版",$H1212="中西医诊所"),IFERROR(V1212/同类汇总数据!G$6,0),IF(AND($G1212="检查版",$H1212="中医诊所"),IFERROR(V1212/同类汇总数据!G$7,0),IF(AND($G1212="检查版",$H1212="口腔诊所"),IFERROR(V1212/同类汇总数据!G$8,0),IF(AND($G1212="互联网版",$H1212="中西医诊所"),IFERROR(V1212/同类汇总数据!G$9,0),IF(AND($G1212="互联网版",$H1212="中医诊所"),IFERROR(V1212/同类汇总数据!G$10,0),IF(AND($G1212="互联网版",$H1212="口腔诊所"),IFERROR(V1212/同类汇总数据!G$11,0))))))))))</f>
        <v>0.067767971501309</v>
      </c>
      <c r="AI1212" s="64">
        <f>IF(AND($G1212="正式版",$H1212="中西医诊所"),IFERROR(W1212/同类汇总数据!H$3,0),IF(AND($G1212="正式版",$H1212="中医诊所"),IFERROR(W1212/同类汇总数据!H$4,0),IF(AND($G1212="正式版",$H1212="口腔诊所"),IFERROR(W1212/同类汇总数据!H$5,0),IF(AND($G1212="检查版",$H1212="中西医诊所"),IFERROR(W1212/同类汇总数据!H$6,0),IF(AND($G1212="检查版",$H1212="中医诊所"),IFERROR(W1212/同类汇总数据!H$7,0),IF(AND($G1212="检查版",$H1212="口腔诊所"),IFERROR(W1212/同类汇总数据!H$8,0),IF(AND($G1212="互联网版",$H1212="中西医诊所"),IFERROR(W1212/同类汇总数据!H$9,0),IF(AND($G1212="互联网版",$H1212="中医诊所"),IFERROR(W1212/同类汇总数据!H$10,0),IF(AND($G1212="互联网版",$H1212="口腔诊所"),IFERROR(W1212/同类汇总数据!H$11,0))))))))))</f>
        <v>0.113660451902591</v>
      </c>
      <c r="AJ1212" s="64">
        <f>IF(AND($G1212="正式版",$H1212="中西医诊所"),IFERROR(X1212/同类汇总数据!I$3,0),IF(AND($G1212="正式版",$H1212="中医诊所"),IFERROR(X1212/同类汇总数据!I$4,0),IF(AND($G1212="正式版",$H1212="口腔诊所"),IFERROR(X1212/同类汇总数据!I$5,0),IF(AND($G1212="检查版",$H1212="中西医诊所"),IFERROR(X1212/同类汇总数据!I$6,0),IF(AND($G1212="检查版",$H1212="中医诊所"),IFERROR(X1212/同类汇总数据!I$7,0),IF(AND($G1212="检查版",$H1212="口腔诊所"),IFERROR(X1212/同类汇总数据!I$8,0),IF(AND($G1212="互联网版",$H1212="中西医诊所"),IFERROR(X1212/同类汇总数据!I$9,0),IF(AND($G1212="互联网版",$H1212="中医诊所"),IFERROR(X1212/同类汇总数据!I$10,0),IF(AND($G1212="互联网版",$H1212="口腔诊所"),IFERROR(X1212/同类汇总数据!I$11,0))))))))))</f>
        <v>0.106529069846269</v>
      </c>
      <c r="AK1212" s="64">
        <f>IF(AND($G1212="正式版",$H1212="中西医诊所"),IFERROR(Y1212/同类汇总数据!J$3,0),IF(AND($G1212="正式版",$H1212="中医诊所"),IFERROR(Y1212/同类汇总数据!J$4,0),IF(AND($G1212="正式版",$H1212="口腔诊所"),IFERROR(Y1212/同类汇总数据!J$5,0),IF(AND($G1212="检查版",$H1212="中西医诊所"),IFERROR(Y1212/同类汇总数据!J$6,0),IF(AND($G1212="检查版",$H1212="中医诊所"),IFERROR(Y1212/同类汇总数据!J$7,0),IF(AND($G1212="检查版",$H1212="口腔诊所"),IFERROR(Y1212/同类汇总数据!J$8,0),IF(AND($G1212="互联网版",$H1212="中西医诊所"),IFERROR(Y1212/同类汇总数据!J$9,0),IF(AND($G1212="互联网版",$H1212="中医诊所"),IFERROR(Y1212/同类汇总数据!J$10,0),IF(AND($G1212="互联网版",$H1212="口腔诊所"),IFERROR(Y1212/同类汇总数据!J$11,0))))))))))</f>
        <v>0.105318311431513</v>
      </c>
      <c r="AL1212" s="65" t="str">
        <f ca="1" t="shared" si="371"/>
        <v>-</v>
      </c>
      <c r="AM1212" s="65" t="str">
        <f t="shared" si="372"/>
        <v>低于同行50%</v>
      </c>
      <c r="AN1212" s="66" t="str">
        <f t="shared" si="373"/>
        <v>低于同行20%</v>
      </c>
      <c r="AO1212" s="63">
        <f t="shared" si="374"/>
        <v>46102.4170136921</v>
      </c>
      <c r="AP1212" s="5" t="str">
        <f t="shared" si="375"/>
        <v/>
      </c>
      <c r="AQ1212" s="60">
        <v>46013.3997632523</v>
      </c>
    </row>
    <row r="1213" customFormat="1" ht="17" spans="1:43">
      <c r="A1213" s="66">
        <f t="shared" si="367"/>
        <v>1210</v>
      </c>
      <c r="B1213" s="67" t="str">
        <f t="shared" si="368"/>
        <v>连续三月交易上升</v>
      </c>
      <c r="C1213" s="1" t="str">
        <f t="shared" si="369"/>
        <v/>
      </c>
      <c r="D1213" s="68" t="str">
        <f t="shared" si="370"/>
        <v>-</v>
      </c>
      <c r="E1213" s="84" t="s">
        <v>3186</v>
      </c>
      <c r="F1213" s="58">
        <v>46034.8934843866</v>
      </c>
      <c r="G1213" s="59" t="s">
        <v>38</v>
      </c>
      <c r="H1213" s="59" t="s">
        <v>66</v>
      </c>
      <c r="I1213" s="59" t="s">
        <v>40</v>
      </c>
      <c r="J1213" s="59" t="s">
        <v>916</v>
      </c>
      <c r="K1213" s="59" t="s">
        <v>3187</v>
      </c>
      <c r="L1213" s="59" t="s">
        <v>1326</v>
      </c>
      <c r="M1213" s="60">
        <v>46104.3533449074</v>
      </c>
      <c r="N1213" s="60">
        <v>46104.4003145949</v>
      </c>
      <c r="O1213" s="60">
        <v>46103.7529025579</v>
      </c>
      <c r="P1213" s="60">
        <v>46102.7322783218</v>
      </c>
      <c r="Q1213" s="60">
        <v>46104.4003197569</v>
      </c>
      <c r="R1213" s="59">
        <v>2370.8</v>
      </c>
      <c r="S1213" s="59">
        <v>8876.2</v>
      </c>
      <c r="T1213" s="59">
        <v>15730.2</v>
      </c>
      <c r="U1213" s="59">
        <v>15991</v>
      </c>
      <c r="V1213" s="59">
        <v>36</v>
      </c>
      <c r="W1213" s="59">
        <v>161</v>
      </c>
      <c r="X1213" s="59">
        <v>317</v>
      </c>
      <c r="Y1213" s="59">
        <v>323</v>
      </c>
      <c r="Z1213" s="59">
        <v>85.449197861</v>
      </c>
      <c r="AA1213" s="59">
        <v>0.6673930195</v>
      </c>
      <c r="AB1213" s="59">
        <v>2.4779824905</v>
      </c>
      <c r="AC1213" s="59"/>
      <c r="AD1213" s="64">
        <f>IF(AND($G1213="正式版",$H1213="中西医诊所"),IFERROR(R1213/同类汇总数据!C$3,0),IF(AND($G1213="正式版",$H1213="中医诊所"),IFERROR(R1213/同类汇总数据!C$4,0),IF(AND($G1213="正式版",$H1213="口腔诊所"),IFERROR(R1213/同类汇总数据!C$5,0),IF(AND($G1213="检查版",$H1213="中西医诊所"),IFERROR(R1213/同类汇总数据!C$6,0),IF(AND($G1213="检查版",$H1213="中医诊所"),IFERROR(R1213/同类汇总数据!C$7,0),IF(AND($G1213="检查版",$H1213="口腔诊所"),IFERROR(R1213/同类汇总数据!C$8,0),IF(AND($G1213="互联网版",$H1213="中西医诊所"),IFERROR(R1213/同类汇总数据!C$9,0),IF(AND($G1213="互联网版",$H1213="中医诊所"),IFERROR(R1213/同类汇总数据!C$10,0),IF(AND($G1213="互联网版",$H1213="口腔诊所"),IFERROR(R1213/同类汇总数据!C$11,0))))))))))</f>
        <v>0.341269147197851</v>
      </c>
      <c r="AE1213" s="64">
        <f>IF(AND($G1213="正式版",$H1213="中西医诊所"),IFERROR(S1213/同类汇总数据!D$3,0),IF(AND($G1213="正式版",$H1213="中医诊所"),IFERROR(S1213/同类汇总数据!D$4,0),IF(AND($G1213="正式版",$H1213="口腔诊所"),IFERROR(S1213/同类汇总数据!D$5,0),IF(AND($G1213="检查版",$H1213="中西医诊所"),IFERROR(S1213/同类汇总数据!D$6,0),IF(AND($G1213="检查版",$H1213="中医诊所"),IFERROR(S1213/同类汇总数据!D$7,0),IF(AND($G1213="检查版",$H1213="口腔诊所"),IFERROR(S1213/同类汇总数据!D$8,0),IF(AND($G1213="互联网版",$H1213="中西医诊所"),IFERROR(S1213/同类汇总数据!D$9,0),IF(AND($G1213="互联网版",$H1213="中医诊所"),IFERROR(S1213/同类汇总数据!D$10,0),IF(AND($G1213="互联网版",$H1213="口腔诊所"),IFERROR(S1213/同类汇总数据!D$11,0))))))))))</f>
        <v>0.32930600143442</v>
      </c>
      <c r="AF1213" s="64">
        <f>IF(AND($G1213="正式版",$H1213="中西医诊所"),IFERROR(T1213/同类汇总数据!E$3,0),IF(AND($G1213="正式版",$H1213="中医诊所"),IFERROR(T1213/同类汇总数据!E$4,0),IF(AND($G1213="正式版",$H1213="口腔诊所"),IFERROR(T1213/同类汇总数据!E$5,0),IF(AND($G1213="检查版",$H1213="中西医诊所"),IFERROR(T1213/同类汇总数据!E$6,0),IF(AND($G1213="检查版",$H1213="中医诊所"),IFERROR(T1213/同类汇总数据!E$7,0),IF(AND($G1213="检查版",$H1213="口腔诊所"),IFERROR(T1213/同类汇总数据!E$8,0),IF(AND($G1213="互联网版",$H1213="中西医诊所"),IFERROR(T1213/同类汇总数据!E$9,0),IF(AND($G1213="互联网版",$H1213="中医诊所"),IFERROR(T1213/同类汇总数据!E$10,0),IF(AND($G1213="互联网版",$H1213="口腔诊所"),IFERROR(T1213/同类汇总数据!E$11,0))))))))))</f>
        <v>0.202123520011362</v>
      </c>
      <c r="AG1213" s="64">
        <f>IF(AND($G1213="正式版",$H1213="中西医诊所"),IFERROR(U1213/同类汇总数据!F$3,0),IF(AND($G1213="正式版",$H1213="中医诊所"),IFERROR(U1213/同类汇总数据!F$4,0),IF(AND($G1213="正式版",$H1213="口腔诊所"),IFERROR(U1213/同类汇总数据!F$5,0),IF(AND($G1213="检查版",$H1213="中西医诊所"),IFERROR(U1213/同类汇总数据!F$6,0),IF(AND($G1213="检查版",$H1213="中医诊所"),IFERROR(U1213/同类汇总数据!F$7,0),IF(AND($G1213="检查版",$H1213="口腔诊所"),IFERROR(U1213/同类汇总数据!F$8,0),IF(AND($G1213="互联网版",$H1213="中西医诊所"),IFERROR(U1213/同类汇总数据!F$9,0),IF(AND($G1213="互联网版",$H1213="中医诊所"),IFERROR(U1213/同类汇总数据!F$10,0),IF(AND($G1213="互联网版",$H1213="口腔诊所"),IFERROR(U1213/同类汇总数据!F$11,0))))))))))</f>
        <v>0.239432750982564</v>
      </c>
      <c r="AH1213" s="64">
        <f>IF(AND($G1213="正式版",$H1213="中西医诊所"),IFERROR(V1213/同类汇总数据!G$3,0),IF(AND($G1213="正式版",$H1213="中医诊所"),IFERROR(V1213/同类汇总数据!G$4,0),IF(AND($G1213="正式版",$H1213="口腔诊所"),IFERROR(V1213/同类汇总数据!G$5,0),IF(AND($G1213="检查版",$H1213="中西医诊所"),IFERROR(V1213/同类汇总数据!G$6,0),IF(AND($G1213="检查版",$H1213="中医诊所"),IFERROR(V1213/同类汇总数据!G$7,0),IF(AND($G1213="检查版",$H1213="口腔诊所"),IFERROR(V1213/同类汇总数据!G$8,0),IF(AND($G1213="互联网版",$H1213="中西医诊所"),IFERROR(V1213/同类汇总数据!G$9,0),IF(AND($G1213="互联网版",$H1213="中医诊所"),IFERROR(V1213/同类汇总数据!G$10,0),IF(AND($G1213="互联网版",$H1213="口腔诊所"),IFERROR(V1213/同类汇总数据!G$11,0))))))))))</f>
        <v>0.813215658015709</v>
      </c>
      <c r="AI1213" s="64">
        <f>IF(AND($G1213="正式版",$H1213="中西医诊所"),IFERROR(W1213/同类汇总数据!H$3,0),IF(AND($G1213="正式版",$H1213="中医诊所"),IFERROR(W1213/同类汇总数据!H$4,0),IF(AND($G1213="正式版",$H1213="口腔诊所"),IFERROR(W1213/同类汇总数据!H$5,0),IF(AND($G1213="检查版",$H1213="中西医诊所"),IFERROR(W1213/同类汇总数据!H$6,0),IF(AND($G1213="检查版",$H1213="中医诊所"),IFERROR(W1213/同类汇总数据!H$7,0),IF(AND($G1213="检查版",$H1213="口腔诊所"),IFERROR(W1213/同类汇总数据!H$8,0),IF(AND($G1213="互联网版",$H1213="中西医诊所"),IFERROR(W1213/同类汇总数据!H$9,0),IF(AND($G1213="互联网版",$H1213="中医诊所"),IFERROR(W1213/同类汇总数据!H$10,0),IF(AND($G1213="互联网版",$H1213="口腔诊所"),IFERROR(W1213/同类汇总数据!H$11,0))))))))))</f>
        <v>0.914966637815855</v>
      </c>
      <c r="AJ1213" s="64">
        <f>IF(AND($G1213="正式版",$H1213="中西医诊所"),IFERROR(X1213/同类汇总数据!I$3,0),IF(AND($G1213="正式版",$H1213="中医诊所"),IFERROR(X1213/同类汇总数据!I$4,0),IF(AND($G1213="正式版",$H1213="口腔诊所"),IFERROR(X1213/同类汇总数据!I$5,0),IF(AND($G1213="检查版",$H1213="中西医诊所"),IFERROR(X1213/同类汇总数据!I$6,0),IF(AND($G1213="检查版",$H1213="中医诊所"),IFERROR(X1213/同类汇总数据!I$7,0),IF(AND($G1213="检查版",$H1213="口腔诊所"),IFERROR(X1213/同类汇总数据!I$8,0),IF(AND($G1213="互联网版",$H1213="中西医诊所"),IFERROR(X1213/同类汇总数据!I$9,0),IF(AND($G1213="互联网版",$H1213="中医诊所"),IFERROR(X1213/同类汇总数据!I$10,0),IF(AND($G1213="互联网版",$H1213="口腔诊所"),IFERROR(X1213/同类汇总数据!I$11,0))))))))))</f>
        <v>0.613994820750313</v>
      </c>
      <c r="AK1213" s="64">
        <f>IF(AND($G1213="正式版",$H1213="中西医诊所"),IFERROR(Y1213/同类汇总数据!J$3,0),IF(AND($G1213="正式版",$H1213="中医诊所"),IFERROR(Y1213/同类汇总数据!J$4,0),IF(AND($G1213="正式版",$H1213="口腔诊所"),IFERROR(Y1213/同类汇总数据!J$5,0),IF(AND($G1213="检查版",$H1213="中西医诊所"),IFERROR(Y1213/同类汇总数据!J$6,0),IF(AND($G1213="检查版",$H1213="中医诊所"),IFERROR(Y1213/同类汇总数据!J$7,0),IF(AND($G1213="检查版",$H1213="口腔诊所"),IFERROR(Y1213/同类汇总数据!J$8,0),IF(AND($G1213="互联网版",$H1213="中西医诊所"),IFERROR(Y1213/同类汇总数据!J$9,0),IF(AND($G1213="互联网版",$H1213="中医诊所"),IFERROR(Y1213/同类汇总数据!J$10,0),IF(AND($G1213="互联网版",$H1213="口腔诊所"),IFERROR(Y1213/同类汇总数据!J$11,0))))))))))</f>
        <v>0.708704470674555</v>
      </c>
      <c r="AL1213" s="65" t="str">
        <f ca="1" t="shared" si="371"/>
        <v>-</v>
      </c>
      <c r="AM1213" s="65" t="str">
        <f t="shared" si="372"/>
        <v>低于同行50%</v>
      </c>
      <c r="AN1213" s="66" t="str">
        <f t="shared" si="373"/>
        <v/>
      </c>
      <c r="AO1213" s="63">
        <f t="shared" si="374"/>
        <v>46104.4003197569</v>
      </c>
      <c r="AP1213" s="5" t="str">
        <f t="shared" si="375"/>
        <v/>
      </c>
      <c r="AQ1213" s="60">
        <v>46013.3997632523</v>
      </c>
    </row>
    <row r="1214" customFormat="1" ht="17" spans="1:43">
      <c r="A1214" s="66">
        <f t="shared" si="367"/>
        <v>1211</v>
      </c>
      <c r="B1214" s="67" t="str">
        <f t="shared" si="368"/>
        <v>无交易</v>
      </c>
      <c r="C1214" s="1" t="str">
        <f t="shared" si="369"/>
        <v/>
      </c>
      <c r="D1214" s="68" t="str">
        <f t="shared" si="370"/>
        <v>-</v>
      </c>
      <c r="E1214" s="84" t="s">
        <v>3188</v>
      </c>
      <c r="F1214" s="58">
        <v>46049.4252027662</v>
      </c>
      <c r="G1214" s="59" t="s">
        <v>38</v>
      </c>
      <c r="H1214" s="59" t="s">
        <v>39</v>
      </c>
      <c r="I1214" s="59" t="s">
        <v>40</v>
      </c>
      <c r="J1214" s="59" t="s">
        <v>270</v>
      </c>
      <c r="K1214" s="59" t="s">
        <v>3189</v>
      </c>
      <c r="L1214" s="59" t="s">
        <v>1302</v>
      </c>
      <c r="M1214" s="60">
        <v>46103.6882638889</v>
      </c>
      <c r="N1214" s="60"/>
      <c r="O1214" s="60">
        <v>46049.4424684838</v>
      </c>
      <c r="P1214" s="60">
        <v>46103.7232403588</v>
      </c>
      <c r="Q1214" s="60"/>
      <c r="R1214" s="59"/>
      <c r="S1214" s="59"/>
      <c r="T1214" s="59"/>
      <c r="U1214" s="59"/>
      <c r="V1214" s="59"/>
      <c r="W1214" s="59"/>
      <c r="X1214" s="59"/>
      <c r="Y1214" s="59"/>
      <c r="Z1214" s="59"/>
      <c r="AA1214" s="59"/>
      <c r="AB1214" s="59"/>
      <c r="AC1214" s="59"/>
      <c r="AD1214" s="64">
        <f>IF(AND($G1214="正式版",$H1214="中西医诊所"),IFERROR(R1214/同类汇总数据!C$3,0),IF(AND($G1214="正式版",$H1214="中医诊所"),IFERROR(R1214/同类汇总数据!C$4,0),IF(AND($G1214="正式版",$H1214="口腔诊所"),IFERROR(R1214/同类汇总数据!C$5,0),IF(AND($G1214="检查版",$H1214="中西医诊所"),IFERROR(R1214/同类汇总数据!C$6,0),IF(AND($G1214="检查版",$H1214="中医诊所"),IFERROR(R1214/同类汇总数据!C$7,0),IF(AND($G1214="检查版",$H1214="口腔诊所"),IFERROR(R1214/同类汇总数据!C$8,0),IF(AND($G1214="互联网版",$H1214="中西医诊所"),IFERROR(R1214/同类汇总数据!C$9,0),IF(AND($G1214="互联网版",$H1214="中医诊所"),IFERROR(R1214/同类汇总数据!C$10,0),IF(AND($G1214="互联网版",$H1214="口腔诊所"),IFERROR(R1214/同类汇总数据!C$11,0))))))))))</f>
        <v>0</v>
      </c>
      <c r="AE1214" s="64">
        <f>IF(AND($G1214="正式版",$H1214="中西医诊所"),IFERROR(S1214/同类汇总数据!D$3,0),IF(AND($G1214="正式版",$H1214="中医诊所"),IFERROR(S1214/同类汇总数据!D$4,0),IF(AND($G1214="正式版",$H1214="口腔诊所"),IFERROR(S1214/同类汇总数据!D$5,0),IF(AND($G1214="检查版",$H1214="中西医诊所"),IFERROR(S1214/同类汇总数据!D$6,0),IF(AND($G1214="检查版",$H1214="中医诊所"),IFERROR(S1214/同类汇总数据!D$7,0),IF(AND($G1214="检查版",$H1214="口腔诊所"),IFERROR(S1214/同类汇总数据!D$8,0),IF(AND($G1214="互联网版",$H1214="中西医诊所"),IFERROR(S1214/同类汇总数据!D$9,0),IF(AND($G1214="互联网版",$H1214="中医诊所"),IFERROR(S1214/同类汇总数据!D$10,0),IF(AND($G1214="互联网版",$H1214="口腔诊所"),IFERROR(S1214/同类汇总数据!D$11,0))))))))))</f>
        <v>0</v>
      </c>
      <c r="AF1214" s="64">
        <f>IF(AND($G1214="正式版",$H1214="中西医诊所"),IFERROR(T1214/同类汇总数据!E$3,0),IF(AND($G1214="正式版",$H1214="中医诊所"),IFERROR(T1214/同类汇总数据!E$4,0),IF(AND($G1214="正式版",$H1214="口腔诊所"),IFERROR(T1214/同类汇总数据!E$5,0),IF(AND($G1214="检查版",$H1214="中西医诊所"),IFERROR(T1214/同类汇总数据!E$6,0),IF(AND($G1214="检查版",$H1214="中医诊所"),IFERROR(T1214/同类汇总数据!E$7,0),IF(AND($G1214="检查版",$H1214="口腔诊所"),IFERROR(T1214/同类汇总数据!E$8,0),IF(AND($G1214="互联网版",$H1214="中西医诊所"),IFERROR(T1214/同类汇总数据!E$9,0),IF(AND($G1214="互联网版",$H1214="中医诊所"),IFERROR(T1214/同类汇总数据!E$10,0),IF(AND($G1214="互联网版",$H1214="口腔诊所"),IFERROR(T1214/同类汇总数据!E$11,0))))))))))</f>
        <v>0</v>
      </c>
      <c r="AG1214" s="64">
        <f>IF(AND($G1214="正式版",$H1214="中西医诊所"),IFERROR(U1214/同类汇总数据!F$3,0),IF(AND($G1214="正式版",$H1214="中医诊所"),IFERROR(U1214/同类汇总数据!F$4,0),IF(AND($G1214="正式版",$H1214="口腔诊所"),IFERROR(U1214/同类汇总数据!F$5,0),IF(AND($G1214="检查版",$H1214="中西医诊所"),IFERROR(U1214/同类汇总数据!F$6,0),IF(AND($G1214="检查版",$H1214="中医诊所"),IFERROR(U1214/同类汇总数据!F$7,0),IF(AND($G1214="检查版",$H1214="口腔诊所"),IFERROR(U1214/同类汇总数据!F$8,0),IF(AND($G1214="互联网版",$H1214="中西医诊所"),IFERROR(U1214/同类汇总数据!F$9,0),IF(AND($G1214="互联网版",$H1214="中医诊所"),IFERROR(U1214/同类汇总数据!F$10,0),IF(AND($G1214="互联网版",$H1214="口腔诊所"),IFERROR(U1214/同类汇总数据!F$11,0))))))))))</f>
        <v>0</v>
      </c>
      <c r="AH1214" s="64">
        <f>IF(AND($G1214="正式版",$H1214="中西医诊所"),IFERROR(V1214/同类汇总数据!G$3,0),IF(AND($G1214="正式版",$H1214="中医诊所"),IFERROR(V1214/同类汇总数据!G$4,0),IF(AND($G1214="正式版",$H1214="口腔诊所"),IFERROR(V1214/同类汇总数据!G$5,0),IF(AND($G1214="检查版",$H1214="中西医诊所"),IFERROR(V1214/同类汇总数据!G$6,0),IF(AND($G1214="检查版",$H1214="中医诊所"),IFERROR(V1214/同类汇总数据!G$7,0),IF(AND($G1214="检查版",$H1214="口腔诊所"),IFERROR(V1214/同类汇总数据!G$8,0),IF(AND($G1214="互联网版",$H1214="中西医诊所"),IFERROR(V1214/同类汇总数据!G$9,0),IF(AND($G1214="互联网版",$H1214="中医诊所"),IFERROR(V1214/同类汇总数据!G$10,0),IF(AND($G1214="互联网版",$H1214="口腔诊所"),IFERROR(V1214/同类汇总数据!G$11,0))))))))))</f>
        <v>0</v>
      </c>
      <c r="AI1214" s="64">
        <f>IF(AND($G1214="正式版",$H1214="中西医诊所"),IFERROR(W1214/同类汇总数据!H$3,0),IF(AND($G1214="正式版",$H1214="中医诊所"),IFERROR(W1214/同类汇总数据!H$4,0),IF(AND($G1214="正式版",$H1214="口腔诊所"),IFERROR(W1214/同类汇总数据!H$5,0),IF(AND($G1214="检查版",$H1214="中西医诊所"),IFERROR(W1214/同类汇总数据!H$6,0),IF(AND($G1214="检查版",$H1214="中医诊所"),IFERROR(W1214/同类汇总数据!H$7,0),IF(AND($G1214="检查版",$H1214="口腔诊所"),IFERROR(W1214/同类汇总数据!H$8,0),IF(AND($G1214="互联网版",$H1214="中西医诊所"),IFERROR(W1214/同类汇总数据!H$9,0),IF(AND($G1214="互联网版",$H1214="中医诊所"),IFERROR(W1214/同类汇总数据!H$10,0),IF(AND($G1214="互联网版",$H1214="口腔诊所"),IFERROR(W1214/同类汇总数据!H$11,0))))))))))</f>
        <v>0</v>
      </c>
      <c r="AJ1214" s="64">
        <f>IF(AND($G1214="正式版",$H1214="中西医诊所"),IFERROR(X1214/同类汇总数据!I$3,0),IF(AND($G1214="正式版",$H1214="中医诊所"),IFERROR(X1214/同类汇总数据!I$4,0),IF(AND($G1214="正式版",$H1214="口腔诊所"),IFERROR(X1214/同类汇总数据!I$5,0),IF(AND($G1214="检查版",$H1214="中西医诊所"),IFERROR(X1214/同类汇总数据!I$6,0),IF(AND($G1214="检查版",$H1214="中医诊所"),IFERROR(X1214/同类汇总数据!I$7,0),IF(AND($G1214="检查版",$H1214="口腔诊所"),IFERROR(X1214/同类汇总数据!I$8,0),IF(AND($G1214="互联网版",$H1214="中西医诊所"),IFERROR(X1214/同类汇总数据!I$9,0),IF(AND($G1214="互联网版",$H1214="中医诊所"),IFERROR(X1214/同类汇总数据!I$10,0),IF(AND($G1214="互联网版",$H1214="口腔诊所"),IFERROR(X1214/同类汇总数据!I$11,0))))))))))</f>
        <v>0</v>
      </c>
      <c r="AK1214" s="64">
        <f>IF(AND($G1214="正式版",$H1214="中西医诊所"),IFERROR(Y1214/同类汇总数据!J$3,0),IF(AND($G1214="正式版",$H1214="中医诊所"),IFERROR(Y1214/同类汇总数据!J$4,0),IF(AND($G1214="正式版",$H1214="口腔诊所"),IFERROR(Y1214/同类汇总数据!J$5,0),IF(AND($G1214="检查版",$H1214="中西医诊所"),IFERROR(Y1214/同类汇总数据!J$6,0),IF(AND($G1214="检查版",$H1214="中医诊所"),IFERROR(Y1214/同类汇总数据!J$7,0),IF(AND($G1214="检查版",$H1214="口腔诊所"),IFERROR(Y1214/同类汇总数据!J$8,0),IF(AND($G1214="互联网版",$H1214="中西医诊所"),IFERROR(Y1214/同类汇总数据!J$9,0),IF(AND($G1214="互联网版",$H1214="中医诊所"),IFERROR(Y1214/同类汇总数据!J$10,0),IF(AND($G1214="互联网版",$H1214="口腔诊所"),IFERROR(Y1214/同类汇总数据!J$11,0))))))))))</f>
        <v>0</v>
      </c>
      <c r="AL1214" s="65" t="str">
        <f ca="1" t="shared" si="371"/>
        <v>-</v>
      </c>
      <c r="AM1214" s="65" t="str">
        <f t="shared" si="372"/>
        <v>低于同行20%</v>
      </c>
      <c r="AN1214" s="66" t="str">
        <f t="shared" si="373"/>
        <v>低于同行20%</v>
      </c>
      <c r="AO1214" s="63">
        <f t="shared" si="374"/>
        <v>46103.7232403588</v>
      </c>
      <c r="AP1214" s="5" t="str">
        <f t="shared" si="375"/>
        <v/>
      </c>
      <c r="AQ1214" s="60">
        <v>46014.7095685301</v>
      </c>
    </row>
    <row r="1215" customFormat="1" ht="17" spans="1:43">
      <c r="A1215" s="66">
        <f t="shared" si="367"/>
        <v>1212</v>
      </c>
      <c r="B1215" s="67" t="str">
        <f t="shared" si="368"/>
        <v>无交易</v>
      </c>
      <c r="C1215" s="1" t="str">
        <f t="shared" si="369"/>
        <v/>
      </c>
      <c r="D1215" s="68" t="str">
        <f t="shared" si="370"/>
        <v>-</v>
      </c>
      <c r="E1215" s="84" t="s">
        <v>3190</v>
      </c>
      <c r="F1215" s="58">
        <v>46050.394535</v>
      </c>
      <c r="G1215" s="59" t="s">
        <v>38</v>
      </c>
      <c r="H1215" s="59" t="s">
        <v>63</v>
      </c>
      <c r="I1215" s="59" t="s">
        <v>40</v>
      </c>
      <c r="J1215" s="59" t="s">
        <v>41</v>
      </c>
      <c r="K1215" s="59" t="s">
        <v>3191</v>
      </c>
      <c r="L1215" s="59" t="s">
        <v>43</v>
      </c>
      <c r="M1215" s="60">
        <v>46101.3671990741</v>
      </c>
      <c r="N1215" s="60"/>
      <c r="O1215" s="60"/>
      <c r="P1215" s="60">
        <v>46101.5937495949</v>
      </c>
      <c r="Q1215" s="60"/>
      <c r="R1215" s="59"/>
      <c r="S1215" s="59"/>
      <c r="T1215" s="59"/>
      <c r="U1215" s="59"/>
      <c r="V1215" s="59"/>
      <c r="W1215" s="59"/>
      <c r="X1215" s="59"/>
      <c r="Y1215" s="59"/>
      <c r="Z1215" s="59"/>
      <c r="AA1215" s="59"/>
      <c r="AB1215" s="59"/>
      <c r="AC1215" s="59"/>
      <c r="AD1215" s="64">
        <f>IF(AND($G1215="正式版",$H1215="中西医诊所"),IFERROR(R1215/同类汇总数据!C$3,0),IF(AND($G1215="正式版",$H1215="中医诊所"),IFERROR(R1215/同类汇总数据!C$4,0),IF(AND($G1215="正式版",$H1215="口腔诊所"),IFERROR(R1215/同类汇总数据!C$5,0),IF(AND($G1215="检查版",$H1215="中西医诊所"),IFERROR(R1215/同类汇总数据!C$6,0),IF(AND($G1215="检查版",$H1215="中医诊所"),IFERROR(R1215/同类汇总数据!C$7,0),IF(AND($G1215="检查版",$H1215="口腔诊所"),IFERROR(R1215/同类汇总数据!C$8,0),IF(AND($G1215="互联网版",$H1215="中西医诊所"),IFERROR(R1215/同类汇总数据!C$9,0),IF(AND($G1215="互联网版",$H1215="中医诊所"),IFERROR(R1215/同类汇总数据!C$10,0),IF(AND($G1215="互联网版",$H1215="口腔诊所"),IFERROR(R1215/同类汇总数据!C$11,0))))))))))</f>
        <v>0</v>
      </c>
      <c r="AE1215" s="64">
        <f>IF(AND($G1215="正式版",$H1215="中西医诊所"),IFERROR(S1215/同类汇总数据!D$3,0),IF(AND($G1215="正式版",$H1215="中医诊所"),IFERROR(S1215/同类汇总数据!D$4,0),IF(AND($G1215="正式版",$H1215="口腔诊所"),IFERROR(S1215/同类汇总数据!D$5,0),IF(AND($G1215="检查版",$H1215="中西医诊所"),IFERROR(S1215/同类汇总数据!D$6,0),IF(AND($G1215="检查版",$H1215="中医诊所"),IFERROR(S1215/同类汇总数据!D$7,0),IF(AND($G1215="检查版",$H1215="口腔诊所"),IFERROR(S1215/同类汇总数据!D$8,0),IF(AND($G1215="互联网版",$H1215="中西医诊所"),IFERROR(S1215/同类汇总数据!D$9,0),IF(AND($G1215="互联网版",$H1215="中医诊所"),IFERROR(S1215/同类汇总数据!D$10,0),IF(AND($G1215="互联网版",$H1215="口腔诊所"),IFERROR(S1215/同类汇总数据!D$11,0))))))))))</f>
        <v>0</v>
      </c>
      <c r="AF1215" s="64">
        <f>IF(AND($G1215="正式版",$H1215="中西医诊所"),IFERROR(T1215/同类汇总数据!E$3,0),IF(AND($G1215="正式版",$H1215="中医诊所"),IFERROR(T1215/同类汇总数据!E$4,0),IF(AND($G1215="正式版",$H1215="口腔诊所"),IFERROR(T1215/同类汇总数据!E$5,0),IF(AND($G1215="检查版",$H1215="中西医诊所"),IFERROR(T1215/同类汇总数据!E$6,0),IF(AND($G1215="检查版",$H1215="中医诊所"),IFERROR(T1215/同类汇总数据!E$7,0),IF(AND($G1215="检查版",$H1215="口腔诊所"),IFERROR(T1215/同类汇总数据!E$8,0),IF(AND($G1215="互联网版",$H1215="中西医诊所"),IFERROR(T1215/同类汇总数据!E$9,0),IF(AND($G1215="互联网版",$H1215="中医诊所"),IFERROR(T1215/同类汇总数据!E$10,0),IF(AND($G1215="互联网版",$H1215="口腔诊所"),IFERROR(T1215/同类汇总数据!E$11,0))))))))))</f>
        <v>0</v>
      </c>
      <c r="AG1215" s="64">
        <f>IF(AND($G1215="正式版",$H1215="中西医诊所"),IFERROR(U1215/同类汇总数据!F$3,0),IF(AND($G1215="正式版",$H1215="中医诊所"),IFERROR(U1215/同类汇总数据!F$4,0),IF(AND($G1215="正式版",$H1215="口腔诊所"),IFERROR(U1215/同类汇总数据!F$5,0),IF(AND($G1215="检查版",$H1215="中西医诊所"),IFERROR(U1215/同类汇总数据!F$6,0),IF(AND($G1215="检查版",$H1215="中医诊所"),IFERROR(U1215/同类汇总数据!F$7,0),IF(AND($G1215="检查版",$H1215="口腔诊所"),IFERROR(U1215/同类汇总数据!F$8,0),IF(AND($G1215="互联网版",$H1215="中西医诊所"),IFERROR(U1215/同类汇总数据!F$9,0),IF(AND($G1215="互联网版",$H1215="中医诊所"),IFERROR(U1215/同类汇总数据!F$10,0),IF(AND($G1215="互联网版",$H1215="口腔诊所"),IFERROR(U1215/同类汇总数据!F$11,0))))))))))</f>
        <v>0</v>
      </c>
      <c r="AH1215" s="64">
        <f>IF(AND($G1215="正式版",$H1215="中西医诊所"),IFERROR(V1215/同类汇总数据!G$3,0),IF(AND($G1215="正式版",$H1215="中医诊所"),IFERROR(V1215/同类汇总数据!G$4,0),IF(AND($G1215="正式版",$H1215="口腔诊所"),IFERROR(V1215/同类汇总数据!G$5,0),IF(AND($G1215="检查版",$H1215="中西医诊所"),IFERROR(V1215/同类汇总数据!G$6,0),IF(AND($G1215="检查版",$H1215="中医诊所"),IFERROR(V1215/同类汇总数据!G$7,0),IF(AND($G1215="检查版",$H1215="口腔诊所"),IFERROR(V1215/同类汇总数据!G$8,0),IF(AND($G1215="互联网版",$H1215="中西医诊所"),IFERROR(V1215/同类汇总数据!G$9,0),IF(AND($G1215="互联网版",$H1215="中医诊所"),IFERROR(V1215/同类汇总数据!G$10,0),IF(AND($G1215="互联网版",$H1215="口腔诊所"),IFERROR(V1215/同类汇总数据!G$11,0))))))))))</f>
        <v>0</v>
      </c>
      <c r="AI1215" s="64">
        <f>IF(AND($G1215="正式版",$H1215="中西医诊所"),IFERROR(W1215/同类汇总数据!H$3,0),IF(AND($G1215="正式版",$H1215="中医诊所"),IFERROR(W1215/同类汇总数据!H$4,0),IF(AND($G1215="正式版",$H1215="口腔诊所"),IFERROR(W1215/同类汇总数据!H$5,0),IF(AND($G1215="检查版",$H1215="中西医诊所"),IFERROR(W1215/同类汇总数据!H$6,0),IF(AND($G1215="检查版",$H1215="中医诊所"),IFERROR(W1215/同类汇总数据!H$7,0),IF(AND($G1215="检查版",$H1215="口腔诊所"),IFERROR(W1215/同类汇总数据!H$8,0),IF(AND($G1215="互联网版",$H1215="中西医诊所"),IFERROR(W1215/同类汇总数据!H$9,0),IF(AND($G1215="互联网版",$H1215="中医诊所"),IFERROR(W1215/同类汇总数据!H$10,0),IF(AND($G1215="互联网版",$H1215="口腔诊所"),IFERROR(W1215/同类汇总数据!H$11,0))))))))))</f>
        <v>0</v>
      </c>
      <c r="AJ1215" s="64">
        <f>IF(AND($G1215="正式版",$H1215="中西医诊所"),IFERROR(X1215/同类汇总数据!I$3,0),IF(AND($G1215="正式版",$H1215="中医诊所"),IFERROR(X1215/同类汇总数据!I$4,0),IF(AND($G1215="正式版",$H1215="口腔诊所"),IFERROR(X1215/同类汇总数据!I$5,0),IF(AND($G1215="检查版",$H1215="中西医诊所"),IFERROR(X1215/同类汇总数据!I$6,0),IF(AND($G1215="检查版",$H1215="中医诊所"),IFERROR(X1215/同类汇总数据!I$7,0),IF(AND($G1215="检查版",$H1215="口腔诊所"),IFERROR(X1215/同类汇总数据!I$8,0),IF(AND($G1215="互联网版",$H1215="中西医诊所"),IFERROR(X1215/同类汇总数据!I$9,0),IF(AND($G1215="互联网版",$H1215="中医诊所"),IFERROR(X1215/同类汇总数据!I$10,0),IF(AND($G1215="互联网版",$H1215="口腔诊所"),IFERROR(X1215/同类汇总数据!I$11,0))))))))))</f>
        <v>0</v>
      </c>
      <c r="AK1215" s="64">
        <f>IF(AND($G1215="正式版",$H1215="中西医诊所"),IFERROR(Y1215/同类汇总数据!J$3,0),IF(AND($G1215="正式版",$H1215="中医诊所"),IFERROR(Y1215/同类汇总数据!J$4,0),IF(AND($G1215="正式版",$H1215="口腔诊所"),IFERROR(Y1215/同类汇总数据!J$5,0),IF(AND($G1215="检查版",$H1215="中西医诊所"),IFERROR(Y1215/同类汇总数据!J$6,0),IF(AND($G1215="检查版",$H1215="中医诊所"),IFERROR(Y1215/同类汇总数据!J$7,0),IF(AND($G1215="检查版",$H1215="口腔诊所"),IFERROR(Y1215/同类汇总数据!J$8,0),IF(AND($G1215="互联网版",$H1215="中西医诊所"),IFERROR(Y1215/同类汇总数据!J$9,0),IF(AND($G1215="互联网版",$H1215="中医诊所"),IFERROR(Y1215/同类汇总数据!J$10,0),IF(AND($G1215="互联网版",$H1215="口腔诊所"),IFERROR(Y1215/同类汇总数据!J$11,0))))))))))</f>
        <v>0</v>
      </c>
      <c r="AL1215" s="65" t="str">
        <f ca="1" t="shared" si="371"/>
        <v>-</v>
      </c>
      <c r="AM1215" s="65" t="str">
        <f t="shared" si="372"/>
        <v>低于同行20%</v>
      </c>
      <c r="AN1215" s="66" t="str">
        <f t="shared" si="373"/>
        <v>低于同行20%</v>
      </c>
      <c r="AO1215" s="63">
        <f t="shared" si="374"/>
        <v>46101.5937495949</v>
      </c>
      <c r="AP1215" s="5" t="str">
        <f t="shared" si="375"/>
        <v/>
      </c>
      <c r="AQ1215" s="60">
        <v>46017.4671451852</v>
      </c>
    </row>
    <row r="1216" customFormat="1" ht="17" spans="1:43">
      <c r="A1216" s="66">
        <f t="shared" si="367"/>
        <v>1213</v>
      </c>
      <c r="B1216" s="67" t="str">
        <f t="shared" si="368"/>
        <v>连续三月交易上升</v>
      </c>
      <c r="C1216" s="1" t="str">
        <f t="shared" si="369"/>
        <v/>
      </c>
      <c r="D1216" s="68" t="str">
        <f t="shared" si="370"/>
        <v>-</v>
      </c>
      <c r="E1216" s="84" t="s">
        <v>3192</v>
      </c>
      <c r="F1216" s="58">
        <v>46050.6088205208</v>
      </c>
      <c r="G1216" s="59" t="s">
        <v>38</v>
      </c>
      <c r="H1216" s="59" t="s">
        <v>39</v>
      </c>
      <c r="I1216" s="59" t="s">
        <v>40</v>
      </c>
      <c r="J1216" s="59" t="s">
        <v>121</v>
      </c>
      <c r="K1216" s="59" t="s">
        <v>3193</v>
      </c>
      <c r="L1216" s="59" t="s">
        <v>3194</v>
      </c>
      <c r="M1216" s="60">
        <v>46104.3482175926</v>
      </c>
      <c r="N1216" s="60">
        <v>46103.8647103125</v>
      </c>
      <c r="O1216" s="60">
        <v>46103.7354540972</v>
      </c>
      <c r="P1216" s="60">
        <v>46100.6395184722</v>
      </c>
      <c r="Q1216" s="60">
        <v>46103.8647194329</v>
      </c>
      <c r="R1216" s="59">
        <v>4480.44</v>
      </c>
      <c r="S1216" s="59">
        <v>18596.12</v>
      </c>
      <c r="T1216" s="59">
        <v>25690.22</v>
      </c>
      <c r="U1216" s="59">
        <v>25690.22</v>
      </c>
      <c r="V1216" s="59">
        <v>87</v>
      </c>
      <c r="W1216" s="59">
        <v>363</v>
      </c>
      <c r="X1216" s="59">
        <v>509</v>
      </c>
      <c r="Y1216" s="59">
        <v>509</v>
      </c>
      <c r="Z1216" s="59">
        <v>105.4041975309</v>
      </c>
      <c r="AA1216" s="59">
        <v>1.621350136</v>
      </c>
      <c r="AB1216" s="59"/>
      <c r="AC1216" s="59"/>
      <c r="AD1216" s="64">
        <f>IF(AND($G1216="正式版",$H1216="中西医诊所"),IFERROR(R1216/同类汇总数据!C$3,0),IF(AND($G1216="正式版",$H1216="中医诊所"),IFERROR(R1216/同类汇总数据!C$4,0),IF(AND($G1216="正式版",$H1216="口腔诊所"),IFERROR(R1216/同类汇总数据!C$5,0),IF(AND($G1216="检查版",$H1216="中西医诊所"),IFERROR(R1216/同类汇总数据!C$6,0),IF(AND($G1216="检查版",$H1216="中医诊所"),IFERROR(R1216/同类汇总数据!C$7,0),IF(AND($G1216="检查版",$H1216="口腔诊所"),IFERROR(R1216/同类汇总数据!C$8,0),IF(AND($G1216="互联网版",$H1216="中西医诊所"),IFERROR(R1216/同类汇总数据!C$9,0),IF(AND($G1216="互联网版",$H1216="中医诊所"),IFERROR(R1216/同类汇总数据!C$10,0),IF(AND($G1216="互联网版",$H1216="口腔诊所"),IFERROR(R1216/同类汇总数据!C$11,0))))))))))</f>
        <v>0.489571832401699</v>
      </c>
      <c r="AE1216" s="64">
        <f>IF(AND($G1216="正式版",$H1216="中西医诊所"),IFERROR(S1216/同类汇总数据!D$3,0),IF(AND($G1216="正式版",$H1216="中医诊所"),IFERROR(S1216/同类汇总数据!D$4,0),IF(AND($G1216="正式版",$H1216="口腔诊所"),IFERROR(S1216/同类汇总数据!D$5,0),IF(AND($G1216="检查版",$H1216="中西医诊所"),IFERROR(S1216/同类汇总数据!D$6,0),IF(AND($G1216="检查版",$H1216="中医诊所"),IFERROR(S1216/同类汇总数据!D$7,0),IF(AND($G1216="检查版",$H1216="口腔诊所"),IFERROR(S1216/同类汇总数据!D$8,0),IF(AND($G1216="互联网版",$H1216="中西医诊所"),IFERROR(S1216/同类汇总数据!D$9,0),IF(AND($G1216="互联网版",$H1216="中医诊所"),IFERROR(S1216/同类汇总数据!D$10,0),IF(AND($G1216="互联网版",$H1216="口腔诊所"),IFERROR(S1216/同类汇总数据!D$11,0))))))))))</f>
        <v>0.509710299325204</v>
      </c>
      <c r="AF1216" s="64">
        <f>IF(AND($G1216="正式版",$H1216="中西医诊所"),IFERROR(T1216/同类汇总数据!E$3,0),IF(AND($G1216="正式版",$H1216="中医诊所"),IFERROR(T1216/同类汇总数据!E$4,0),IF(AND($G1216="正式版",$H1216="口腔诊所"),IFERROR(T1216/同类汇总数据!E$5,0),IF(AND($G1216="检查版",$H1216="中西医诊所"),IFERROR(T1216/同类汇总数据!E$6,0),IF(AND($G1216="检查版",$H1216="中医诊所"),IFERROR(T1216/同类汇总数据!E$7,0),IF(AND($G1216="检查版",$H1216="口腔诊所"),IFERROR(T1216/同类汇总数据!E$8,0),IF(AND($G1216="互联网版",$H1216="中西医诊所"),IFERROR(T1216/同类汇总数据!E$9,0),IF(AND($G1216="互联网版",$H1216="中医诊所"),IFERROR(T1216/同类汇总数据!E$10,0),IF(AND($G1216="互联网版",$H1216="口腔诊所"),IFERROR(T1216/同类汇总数据!E$11,0))))))))))</f>
        <v>0.235439089488303</v>
      </c>
      <c r="AG1216" s="64">
        <f>IF(AND($G1216="正式版",$H1216="中西医诊所"),IFERROR(U1216/同类汇总数据!F$3,0),IF(AND($G1216="正式版",$H1216="中医诊所"),IFERROR(U1216/同类汇总数据!F$4,0),IF(AND($G1216="正式版",$H1216="口腔诊所"),IFERROR(U1216/同类汇总数据!F$5,0),IF(AND($G1216="检查版",$H1216="中西医诊所"),IFERROR(U1216/同类汇总数据!F$6,0),IF(AND($G1216="检查版",$H1216="中医诊所"),IFERROR(U1216/同类汇总数据!F$7,0),IF(AND($G1216="检查版",$H1216="口腔诊所"),IFERROR(U1216/同类汇总数据!F$8,0),IF(AND($G1216="互联网版",$H1216="中西医诊所"),IFERROR(U1216/同类汇总数据!F$9,0),IF(AND($G1216="互联网版",$H1216="中医诊所"),IFERROR(U1216/同类汇总数据!F$10,0),IF(AND($G1216="互联网版",$H1216="口腔诊所"),IFERROR(U1216/同类汇总数据!F$11,0))))))))))</f>
        <v>0.267820770955457</v>
      </c>
      <c r="AH1216" s="64">
        <f>IF(AND($G1216="正式版",$H1216="中西医诊所"),IFERROR(V1216/同类汇总数据!G$3,0),IF(AND($G1216="正式版",$H1216="中医诊所"),IFERROR(V1216/同类汇总数据!G$4,0),IF(AND($G1216="正式版",$H1216="口腔诊所"),IFERROR(V1216/同类汇总数据!G$5,0),IF(AND($G1216="检查版",$H1216="中西医诊所"),IFERROR(V1216/同类汇总数据!G$6,0),IF(AND($G1216="检查版",$H1216="中医诊所"),IFERROR(V1216/同类汇总数据!G$7,0),IF(AND($G1216="检查版",$H1216="口腔诊所"),IFERROR(V1216/同类汇总数据!G$8,0),IF(AND($G1216="互联网版",$H1216="中西医诊所"),IFERROR(V1216/同类汇总数据!G$9,0),IF(AND($G1216="互联网版",$H1216="中医诊所"),IFERROR(V1216/同类汇总数据!G$10,0),IF(AND($G1216="互联网版",$H1216="口腔诊所"),IFERROR(V1216/同类汇总数据!G$11,0))))))))))</f>
        <v>0.917710870443486</v>
      </c>
      <c r="AI1216" s="64">
        <f>IF(AND($G1216="正式版",$H1216="中西医诊所"),IFERROR(W1216/同类汇总数据!H$3,0),IF(AND($G1216="正式版",$H1216="中医诊所"),IFERROR(W1216/同类汇总数据!H$4,0),IF(AND($G1216="正式版",$H1216="口腔诊所"),IFERROR(W1216/同类汇总数据!H$5,0),IF(AND($G1216="检查版",$H1216="中西医诊所"),IFERROR(W1216/同类汇总数据!H$6,0),IF(AND($G1216="检查版",$H1216="中医诊所"),IFERROR(W1216/同类汇总数据!H$7,0),IF(AND($G1216="检查版",$H1216="口腔诊所"),IFERROR(W1216/同类汇总数据!H$8,0),IF(AND($G1216="互联网版",$H1216="中西医诊所"),IFERROR(W1216/同类汇总数据!H$9,0),IF(AND($G1216="互联网版",$H1216="中医诊所"),IFERROR(W1216/同类汇总数据!H$10,0),IF(AND($G1216="互联网版",$H1216="口腔诊所"),IFERROR(W1216/同类汇总数据!H$11,0))))))))))</f>
        <v>0.992805849841807</v>
      </c>
      <c r="AJ1216" s="64">
        <f>IF(AND($G1216="正式版",$H1216="中西医诊所"),IFERROR(X1216/同类汇总数据!I$3,0),IF(AND($G1216="正式版",$H1216="中医诊所"),IFERROR(X1216/同类汇总数据!I$4,0),IF(AND($G1216="正式版",$H1216="口腔诊所"),IFERROR(X1216/同类汇总数据!I$5,0),IF(AND($G1216="检查版",$H1216="中西医诊所"),IFERROR(X1216/同类汇总数据!I$6,0),IF(AND($G1216="检查版",$H1216="中医诊所"),IFERROR(X1216/同类汇总数据!I$7,0),IF(AND($G1216="检查版",$H1216="口腔诊所"),IFERROR(X1216/同类汇总数据!I$8,0),IF(AND($G1216="互联网版",$H1216="中西医诊所"),IFERROR(X1216/同类汇总数据!I$9,0),IF(AND($G1216="互联网版",$H1216="中医诊所"),IFERROR(X1216/同类汇总数据!I$10,0),IF(AND($G1216="互联网版",$H1216="口腔诊所"),IFERROR(X1216/同类汇总数据!I$11,0))))))))))</f>
        <v>0.450080063849472</v>
      </c>
      <c r="AK1216" s="64">
        <f>IF(AND($G1216="正式版",$H1216="中西医诊所"),IFERROR(Y1216/同类汇总数据!J$3,0),IF(AND($G1216="正式版",$H1216="中医诊所"),IFERROR(Y1216/同类汇总数据!J$4,0),IF(AND($G1216="正式版",$H1216="口腔诊所"),IFERROR(Y1216/同类汇总数据!J$5,0),IF(AND($G1216="检查版",$H1216="中西医诊所"),IFERROR(Y1216/同类汇总数据!J$6,0),IF(AND($G1216="检查版",$H1216="中医诊所"),IFERROR(Y1216/同类汇总数据!J$7,0),IF(AND($G1216="检查版",$H1216="口腔诊所"),IFERROR(Y1216/同类汇总数据!J$8,0),IF(AND($G1216="互联网版",$H1216="中西医诊所"),IFERROR(Y1216/同类汇总数据!J$9,0),IF(AND($G1216="互联网版",$H1216="中医诊所"),IFERROR(Y1216/同类汇总数据!J$10,0),IF(AND($G1216="互联网版",$H1216="口腔诊所"),IFERROR(Y1216/同类汇总数据!J$11,0))))))))))</f>
        <v>0.508602069740635</v>
      </c>
      <c r="AL1216" s="65" t="str">
        <f ca="1" t="shared" si="371"/>
        <v>-</v>
      </c>
      <c r="AM1216" s="65" t="str">
        <f t="shared" si="372"/>
        <v/>
      </c>
      <c r="AN1216" s="66" t="str">
        <f t="shared" si="373"/>
        <v/>
      </c>
      <c r="AO1216" s="63">
        <f t="shared" si="374"/>
        <v>46104.3482175926</v>
      </c>
      <c r="AP1216" s="5" t="str">
        <f t="shared" si="375"/>
        <v/>
      </c>
      <c r="AQ1216" s="60">
        <v>46049.4252027662</v>
      </c>
    </row>
    <row r="1217" customFormat="1" ht="17" spans="1:43">
      <c r="A1217" s="66">
        <f t="shared" si="367"/>
        <v>1214</v>
      </c>
      <c r="B1217" s="67" t="str">
        <f t="shared" si="368"/>
        <v>无交易</v>
      </c>
      <c r="C1217" s="1" t="str">
        <f t="shared" si="369"/>
        <v/>
      </c>
      <c r="D1217" s="68" t="str">
        <f t="shared" si="370"/>
        <v>可能流失</v>
      </c>
      <c r="E1217" s="84" t="s">
        <v>3195</v>
      </c>
      <c r="F1217" s="58">
        <v>46052.8333383565</v>
      </c>
      <c r="G1217" s="59" t="s">
        <v>1389</v>
      </c>
      <c r="H1217" s="59" t="s">
        <v>66</v>
      </c>
      <c r="I1217" s="59" t="s">
        <v>1807</v>
      </c>
      <c r="J1217" s="59" t="s">
        <v>3196</v>
      </c>
      <c r="K1217" s="59" t="s">
        <v>3197</v>
      </c>
      <c r="L1217" s="59" t="s">
        <v>3198</v>
      </c>
      <c r="M1217" s="60">
        <v>46090.5241550926</v>
      </c>
      <c r="N1217" s="60"/>
      <c r="O1217" s="60"/>
      <c r="P1217" s="60"/>
      <c r="Q1217" s="60"/>
      <c r="R1217" s="59"/>
      <c r="S1217" s="59"/>
      <c r="T1217" s="59"/>
      <c r="U1217" s="59"/>
      <c r="V1217" s="59"/>
      <c r="W1217" s="59"/>
      <c r="X1217" s="59"/>
      <c r="Y1217" s="59"/>
      <c r="Z1217" s="59"/>
      <c r="AA1217" s="59"/>
      <c r="AB1217" s="59"/>
      <c r="AC1217" s="59"/>
      <c r="AD1217" s="64">
        <f>IF(AND($G1217="正式版",$H1217="中西医诊所"),IFERROR(R1217/同类汇总数据!C$3,0),IF(AND($G1217="正式版",$H1217="中医诊所"),IFERROR(R1217/同类汇总数据!C$4,0),IF(AND($G1217="正式版",$H1217="口腔诊所"),IFERROR(R1217/同类汇总数据!C$5,0),IF(AND($G1217="检查版",$H1217="中西医诊所"),IFERROR(R1217/同类汇总数据!C$6,0),IF(AND($G1217="检查版",$H1217="中医诊所"),IFERROR(R1217/同类汇总数据!C$7,0),IF(AND($G1217="检查版",$H1217="口腔诊所"),IFERROR(R1217/同类汇总数据!C$8,0),IF(AND($G1217="互联网版",$H1217="中西医诊所"),IFERROR(R1217/同类汇总数据!C$9,0),IF(AND($G1217="互联网版",$H1217="中医诊所"),IFERROR(R1217/同类汇总数据!C$10,0),IF(AND($G1217="互联网版",$H1217="口腔诊所"),IFERROR(R1217/同类汇总数据!C$11,0))))))))))</f>
        <v>0</v>
      </c>
      <c r="AE1217" s="64">
        <f>IF(AND($G1217="正式版",$H1217="中西医诊所"),IFERROR(S1217/同类汇总数据!D$3,0),IF(AND($G1217="正式版",$H1217="中医诊所"),IFERROR(S1217/同类汇总数据!D$4,0),IF(AND($G1217="正式版",$H1217="口腔诊所"),IFERROR(S1217/同类汇总数据!D$5,0),IF(AND($G1217="检查版",$H1217="中西医诊所"),IFERROR(S1217/同类汇总数据!D$6,0),IF(AND($G1217="检查版",$H1217="中医诊所"),IFERROR(S1217/同类汇总数据!D$7,0),IF(AND($G1217="检查版",$H1217="口腔诊所"),IFERROR(S1217/同类汇总数据!D$8,0),IF(AND($G1217="互联网版",$H1217="中西医诊所"),IFERROR(S1217/同类汇总数据!D$9,0),IF(AND($G1217="互联网版",$H1217="中医诊所"),IFERROR(S1217/同类汇总数据!D$10,0),IF(AND($G1217="互联网版",$H1217="口腔诊所"),IFERROR(S1217/同类汇总数据!D$11,0))))))))))</f>
        <v>0</v>
      </c>
      <c r="AF1217" s="64">
        <f>IF(AND($G1217="正式版",$H1217="中西医诊所"),IFERROR(T1217/同类汇总数据!E$3,0),IF(AND($G1217="正式版",$H1217="中医诊所"),IFERROR(T1217/同类汇总数据!E$4,0),IF(AND($G1217="正式版",$H1217="口腔诊所"),IFERROR(T1217/同类汇总数据!E$5,0),IF(AND($G1217="检查版",$H1217="中西医诊所"),IFERROR(T1217/同类汇总数据!E$6,0),IF(AND($G1217="检查版",$H1217="中医诊所"),IFERROR(T1217/同类汇总数据!E$7,0),IF(AND($G1217="检查版",$H1217="口腔诊所"),IFERROR(T1217/同类汇总数据!E$8,0),IF(AND($G1217="互联网版",$H1217="中西医诊所"),IFERROR(T1217/同类汇总数据!E$9,0),IF(AND($G1217="互联网版",$H1217="中医诊所"),IFERROR(T1217/同类汇总数据!E$10,0),IF(AND($G1217="互联网版",$H1217="口腔诊所"),IFERROR(T1217/同类汇总数据!E$11,0))))))))))</f>
        <v>0</v>
      </c>
      <c r="AG1217" s="64">
        <f>IF(AND($G1217="正式版",$H1217="中西医诊所"),IFERROR(U1217/同类汇总数据!F$3,0),IF(AND($G1217="正式版",$H1217="中医诊所"),IFERROR(U1217/同类汇总数据!F$4,0),IF(AND($G1217="正式版",$H1217="口腔诊所"),IFERROR(U1217/同类汇总数据!F$5,0),IF(AND($G1217="检查版",$H1217="中西医诊所"),IFERROR(U1217/同类汇总数据!F$6,0),IF(AND($G1217="检查版",$H1217="中医诊所"),IFERROR(U1217/同类汇总数据!F$7,0),IF(AND($G1217="检查版",$H1217="口腔诊所"),IFERROR(U1217/同类汇总数据!F$8,0),IF(AND($G1217="互联网版",$H1217="中西医诊所"),IFERROR(U1217/同类汇总数据!F$9,0),IF(AND($G1217="互联网版",$H1217="中医诊所"),IFERROR(U1217/同类汇总数据!F$10,0),IF(AND($G1217="互联网版",$H1217="口腔诊所"),IFERROR(U1217/同类汇总数据!F$11,0))))))))))</f>
        <v>0</v>
      </c>
      <c r="AH1217" s="64">
        <f>IF(AND($G1217="正式版",$H1217="中西医诊所"),IFERROR(V1217/同类汇总数据!G$3,0),IF(AND($G1217="正式版",$H1217="中医诊所"),IFERROR(V1217/同类汇总数据!G$4,0),IF(AND($G1217="正式版",$H1217="口腔诊所"),IFERROR(V1217/同类汇总数据!G$5,0),IF(AND($G1217="检查版",$H1217="中西医诊所"),IFERROR(V1217/同类汇总数据!G$6,0),IF(AND($G1217="检查版",$H1217="中医诊所"),IFERROR(V1217/同类汇总数据!G$7,0),IF(AND($G1217="检查版",$H1217="口腔诊所"),IFERROR(V1217/同类汇总数据!G$8,0),IF(AND($G1217="互联网版",$H1217="中西医诊所"),IFERROR(V1217/同类汇总数据!G$9,0),IF(AND($G1217="互联网版",$H1217="中医诊所"),IFERROR(V1217/同类汇总数据!G$10,0),IF(AND($G1217="互联网版",$H1217="口腔诊所"),IFERROR(V1217/同类汇总数据!G$11,0))))))))))</f>
        <v>0</v>
      </c>
      <c r="AI1217" s="64">
        <f>IF(AND($G1217="正式版",$H1217="中西医诊所"),IFERROR(W1217/同类汇总数据!H$3,0),IF(AND($G1217="正式版",$H1217="中医诊所"),IFERROR(W1217/同类汇总数据!H$4,0),IF(AND($G1217="正式版",$H1217="口腔诊所"),IFERROR(W1217/同类汇总数据!H$5,0),IF(AND($G1217="检查版",$H1217="中西医诊所"),IFERROR(W1217/同类汇总数据!H$6,0),IF(AND($G1217="检查版",$H1217="中医诊所"),IFERROR(W1217/同类汇总数据!H$7,0),IF(AND($G1217="检查版",$H1217="口腔诊所"),IFERROR(W1217/同类汇总数据!H$8,0),IF(AND($G1217="互联网版",$H1217="中西医诊所"),IFERROR(W1217/同类汇总数据!H$9,0),IF(AND($G1217="互联网版",$H1217="中医诊所"),IFERROR(W1217/同类汇总数据!H$10,0),IF(AND($G1217="互联网版",$H1217="口腔诊所"),IFERROR(W1217/同类汇总数据!H$11,0))))))))))</f>
        <v>0</v>
      </c>
      <c r="AJ1217" s="64">
        <f>IF(AND($G1217="正式版",$H1217="中西医诊所"),IFERROR(X1217/同类汇总数据!I$3,0),IF(AND($G1217="正式版",$H1217="中医诊所"),IFERROR(X1217/同类汇总数据!I$4,0),IF(AND($G1217="正式版",$H1217="口腔诊所"),IFERROR(X1217/同类汇总数据!I$5,0),IF(AND($G1217="检查版",$H1217="中西医诊所"),IFERROR(X1217/同类汇总数据!I$6,0),IF(AND($G1217="检查版",$H1217="中医诊所"),IFERROR(X1217/同类汇总数据!I$7,0),IF(AND($G1217="检查版",$H1217="口腔诊所"),IFERROR(X1217/同类汇总数据!I$8,0),IF(AND($G1217="互联网版",$H1217="中西医诊所"),IFERROR(X1217/同类汇总数据!I$9,0),IF(AND($G1217="互联网版",$H1217="中医诊所"),IFERROR(X1217/同类汇总数据!I$10,0),IF(AND($G1217="互联网版",$H1217="口腔诊所"),IFERROR(X1217/同类汇总数据!I$11,0))))))))))</f>
        <v>0</v>
      </c>
      <c r="AK1217" s="64">
        <f>IF(AND($G1217="正式版",$H1217="中西医诊所"),IFERROR(Y1217/同类汇总数据!J$3,0),IF(AND($G1217="正式版",$H1217="中医诊所"),IFERROR(Y1217/同类汇总数据!J$4,0),IF(AND($G1217="正式版",$H1217="口腔诊所"),IFERROR(Y1217/同类汇总数据!J$5,0),IF(AND($G1217="检查版",$H1217="中西医诊所"),IFERROR(Y1217/同类汇总数据!J$6,0),IF(AND($G1217="检查版",$H1217="中医诊所"),IFERROR(Y1217/同类汇总数据!J$7,0),IF(AND($G1217="检查版",$H1217="口腔诊所"),IFERROR(Y1217/同类汇总数据!J$8,0),IF(AND($G1217="互联网版",$H1217="中西医诊所"),IFERROR(Y1217/同类汇总数据!J$9,0),IF(AND($G1217="互联网版",$H1217="中医诊所"),IFERROR(Y1217/同类汇总数据!J$10,0),IF(AND($G1217="互联网版",$H1217="口腔诊所"),IFERROR(Y1217/同类汇总数据!J$11,0))))))))))</f>
        <v>0</v>
      </c>
      <c r="AL1217" s="65" t="str">
        <f ca="1" t="shared" si="371"/>
        <v>最近一周未操作</v>
      </c>
      <c r="AM1217" s="65" t="str">
        <f t="shared" si="372"/>
        <v>低于同行20%</v>
      </c>
      <c r="AN1217" s="66" t="str">
        <f t="shared" si="373"/>
        <v>低于同行20%</v>
      </c>
      <c r="AO1217" s="63">
        <f t="shared" si="374"/>
        <v>46090.5241550926</v>
      </c>
      <c r="AP1217" s="5" t="str">
        <f t="shared" si="375"/>
        <v/>
      </c>
      <c r="AQ1217" s="60">
        <v>46050.394535</v>
      </c>
    </row>
    <row r="1218" customFormat="1" ht="17" spans="1:43">
      <c r="A1218" s="66">
        <f t="shared" si="367"/>
        <v>1215</v>
      </c>
      <c r="B1218" s="67" t="str">
        <f t="shared" si="368"/>
        <v>连续三月交易上升</v>
      </c>
      <c r="C1218" s="1" t="str">
        <f t="shared" si="369"/>
        <v/>
      </c>
      <c r="D1218" s="68" t="str">
        <f t="shared" si="370"/>
        <v>-</v>
      </c>
      <c r="E1218" s="84" t="s">
        <v>3199</v>
      </c>
      <c r="F1218" s="58">
        <v>46055.6551589352</v>
      </c>
      <c r="G1218" s="59" t="s">
        <v>38</v>
      </c>
      <c r="H1218" s="59" t="s">
        <v>66</v>
      </c>
      <c r="I1218" s="59" t="s">
        <v>40</v>
      </c>
      <c r="J1218" s="59" t="s">
        <v>270</v>
      </c>
      <c r="K1218" s="59" t="s">
        <v>3200</v>
      </c>
      <c r="L1218" s="59" t="s">
        <v>1302</v>
      </c>
      <c r="M1218" s="60">
        <v>46104.3687615741</v>
      </c>
      <c r="N1218" s="60">
        <v>46103.7101473148</v>
      </c>
      <c r="O1218" s="60"/>
      <c r="P1218" s="60">
        <v>46101.7556844676</v>
      </c>
      <c r="Q1218" s="60">
        <v>46103.7101932755</v>
      </c>
      <c r="R1218" s="59">
        <v>14384.82</v>
      </c>
      <c r="S1218" s="59">
        <v>38909.23</v>
      </c>
      <c r="T1218" s="59">
        <v>52342.12</v>
      </c>
      <c r="U1218" s="59">
        <v>52342.12</v>
      </c>
      <c r="V1218" s="59">
        <v>72</v>
      </c>
      <c r="W1218" s="59">
        <v>239</v>
      </c>
      <c r="X1218" s="59">
        <v>330</v>
      </c>
      <c r="Y1218" s="59">
        <v>330</v>
      </c>
      <c r="Z1218" s="59">
        <v>443.5772881356</v>
      </c>
      <c r="AA1218" s="59">
        <v>1.8965643283</v>
      </c>
      <c r="AB1218" s="59"/>
      <c r="AC1218" s="59"/>
      <c r="AD1218" s="64">
        <f>IF(AND($G1218="正式版",$H1218="中西医诊所"),IFERROR(R1218/同类汇总数据!C$3,0),IF(AND($G1218="正式版",$H1218="中医诊所"),IFERROR(R1218/同类汇总数据!C$4,0),IF(AND($G1218="正式版",$H1218="口腔诊所"),IFERROR(R1218/同类汇总数据!C$5,0),IF(AND($G1218="检查版",$H1218="中西医诊所"),IFERROR(R1218/同类汇总数据!C$6,0),IF(AND($G1218="检查版",$H1218="中医诊所"),IFERROR(R1218/同类汇总数据!C$7,0),IF(AND($G1218="检查版",$H1218="口腔诊所"),IFERROR(R1218/同类汇总数据!C$8,0),IF(AND($G1218="互联网版",$H1218="中西医诊所"),IFERROR(R1218/同类汇总数据!C$9,0),IF(AND($G1218="互联网版",$H1218="中医诊所"),IFERROR(R1218/同类汇总数据!C$10,0),IF(AND($G1218="互联网版",$H1218="口腔诊所"),IFERROR(R1218/同类汇总数据!C$11,0))))))))))</f>
        <v>2.07064925510148</v>
      </c>
      <c r="AE1218" s="64">
        <f>IF(AND($G1218="正式版",$H1218="中西医诊所"),IFERROR(S1218/同类汇总数据!D$3,0),IF(AND($G1218="正式版",$H1218="中医诊所"),IFERROR(S1218/同类汇总数据!D$4,0),IF(AND($G1218="正式版",$H1218="口腔诊所"),IFERROR(S1218/同类汇总数据!D$5,0),IF(AND($G1218="检查版",$H1218="中西医诊所"),IFERROR(S1218/同类汇总数据!D$6,0),IF(AND($G1218="检查版",$H1218="中医诊所"),IFERROR(S1218/同类汇总数据!D$7,0),IF(AND($G1218="检查版",$H1218="口腔诊所"),IFERROR(S1218/同类汇总数据!D$8,0),IF(AND($G1218="互联网版",$H1218="中西医诊所"),IFERROR(S1218/同类汇总数据!D$9,0),IF(AND($G1218="互联网版",$H1218="中医诊所"),IFERROR(S1218/同类汇总数据!D$10,0),IF(AND($G1218="互联网版",$H1218="口腔诊所"),IFERROR(S1218/同类汇总数据!D$11,0))))))))))</f>
        <v>1.44352796807104</v>
      </c>
      <c r="AF1218" s="64">
        <f>IF(AND($G1218="正式版",$H1218="中西医诊所"),IFERROR(T1218/同类汇总数据!E$3,0),IF(AND($G1218="正式版",$H1218="中医诊所"),IFERROR(T1218/同类汇总数据!E$4,0),IF(AND($G1218="正式版",$H1218="口腔诊所"),IFERROR(T1218/同类汇总数据!E$5,0),IF(AND($G1218="检查版",$H1218="中西医诊所"),IFERROR(T1218/同类汇总数据!E$6,0),IF(AND($G1218="检查版",$H1218="中医诊所"),IFERROR(T1218/同类汇总数据!E$7,0),IF(AND($G1218="检查版",$H1218="口腔诊所"),IFERROR(T1218/同类汇总数据!E$8,0),IF(AND($G1218="互联网版",$H1218="中西医诊所"),IFERROR(T1218/同类汇总数据!E$9,0),IF(AND($G1218="互联网版",$H1218="中医诊所"),IFERROR(T1218/同类汇总数据!E$10,0),IF(AND($G1218="互联网版",$H1218="口腔诊所"),IFERROR(T1218/同类汇总数据!E$11,0))))))))))</f>
        <v>0.672564464485964</v>
      </c>
      <c r="AG1218" s="64">
        <f>IF(AND($G1218="正式版",$H1218="中西医诊所"),IFERROR(U1218/同类汇总数据!F$3,0),IF(AND($G1218="正式版",$H1218="中医诊所"),IFERROR(U1218/同类汇总数据!F$4,0),IF(AND($G1218="正式版",$H1218="口腔诊所"),IFERROR(U1218/同类汇总数据!F$5,0),IF(AND($G1218="检查版",$H1218="中西医诊所"),IFERROR(U1218/同类汇总数据!F$6,0),IF(AND($G1218="检查版",$H1218="中医诊所"),IFERROR(U1218/同类汇总数据!F$7,0),IF(AND($G1218="检查版",$H1218="口腔诊所"),IFERROR(U1218/同类汇总数据!F$8,0),IF(AND($G1218="互联网版",$H1218="中西医诊所"),IFERROR(U1218/同类汇总数据!F$9,0),IF(AND($G1218="互联网版",$H1218="中医诊所"),IFERROR(U1218/同类汇总数据!F$10,0),IF(AND($G1218="互联网版",$H1218="口腔诊所"),IFERROR(U1218/同类汇总数据!F$11,0))))))))))</f>
        <v>0.783716952276874</v>
      </c>
      <c r="AH1218" s="64">
        <f>IF(AND($G1218="正式版",$H1218="中西医诊所"),IFERROR(V1218/同类汇总数据!G$3,0),IF(AND($G1218="正式版",$H1218="中医诊所"),IFERROR(V1218/同类汇总数据!G$4,0),IF(AND($G1218="正式版",$H1218="口腔诊所"),IFERROR(V1218/同类汇总数据!G$5,0),IF(AND($G1218="检查版",$H1218="中西医诊所"),IFERROR(V1218/同类汇总数据!G$6,0),IF(AND($G1218="检查版",$H1218="中医诊所"),IFERROR(V1218/同类汇总数据!G$7,0),IF(AND($G1218="检查版",$H1218="口腔诊所"),IFERROR(V1218/同类汇总数据!G$8,0),IF(AND($G1218="互联网版",$H1218="中西医诊所"),IFERROR(V1218/同类汇总数据!G$9,0),IF(AND($G1218="互联网版",$H1218="中医诊所"),IFERROR(V1218/同类汇总数据!G$10,0),IF(AND($G1218="互联网版",$H1218="口腔诊所"),IFERROR(V1218/同类汇总数据!G$11,0))))))))))</f>
        <v>1.62643131603142</v>
      </c>
      <c r="AI1218" s="64">
        <f>IF(AND($G1218="正式版",$H1218="中西医诊所"),IFERROR(W1218/同类汇总数据!H$3,0),IF(AND($G1218="正式版",$H1218="中医诊所"),IFERROR(W1218/同类汇总数据!H$4,0),IF(AND($G1218="正式版",$H1218="口腔诊所"),IFERROR(W1218/同类汇总数据!H$5,0),IF(AND($G1218="检查版",$H1218="中西医诊所"),IFERROR(W1218/同类汇总数据!H$6,0),IF(AND($G1218="检查版",$H1218="中医诊所"),IFERROR(W1218/同类汇总数据!H$7,0),IF(AND($G1218="检查版",$H1218="口腔诊所"),IFERROR(W1218/同类汇总数据!H$8,0),IF(AND($G1218="互联网版",$H1218="中西医诊所"),IFERROR(W1218/同类汇总数据!H$9,0),IF(AND($G1218="互联网版",$H1218="中医诊所"),IFERROR(W1218/同类汇总数据!H$10,0),IF(AND($G1218="互联网版",$H1218="口腔诊所"),IFERROR(W1218/同类汇总数据!H$11,0))))))))))</f>
        <v>1.35824240023596</v>
      </c>
      <c r="AJ1218" s="64">
        <f>IF(AND($G1218="正式版",$H1218="中西医诊所"),IFERROR(X1218/同类汇总数据!I$3,0),IF(AND($G1218="正式版",$H1218="中医诊所"),IFERROR(X1218/同类汇总数据!I$4,0),IF(AND($G1218="正式版",$H1218="口腔诊所"),IFERROR(X1218/同类汇总数据!I$5,0),IF(AND($G1218="检查版",$H1218="中西医诊所"),IFERROR(X1218/同类汇总数据!I$6,0),IF(AND($G1218="检查版",$H1218="中医诊所"),IFERROR(X1218/同类汇总数据!I$7,0),IF(AND($G1218="检查版",$H1218="口腔诊所"),IFERROR(X1218/同类汇总数据!I$8,0),IF(AND($G1218="互联网版",$H1218="中西医诊所"),IFERROR(X1218/同类汇总数据!I$9,0),IF(AND($G1218="互联网版",$H1218="中医诊所"),IFERROR(X1218/同类汇总数据!I$10,0),IF(AND($G1218="互联网版",$H1218="口腔诊所"),IFERROR(X1218/同类汇总数据!I$11,0))))))))))</f>
        <v>0.639174419077613</v>
      </c>
      <c r="AK1218" s="64">
        <f>IF(AND($G1218="正式版",$H1218="中西医诊所"),IFERROR(Y1218/同类汇总数据!J$3,0),IF(AND($G1218="正式版",$H1218="中医诊所"),IFERROR(Y1218/同类汇总数据!J$4,0),IF(AND($G1218="正式版",$H1218="口腔诊所"),IFERROR(Y1218/同类汇总数据!J$5,0),IF(AND($G1218="检查版",$H1218="中西医诊所"),IFERROR(Y1218/同类汇总数据!J$6,0),IF(AND($G1218="检查版",$H1218="中医诊所"),IFERROR(Y1218/同类汇总数据!J$7,0),IF(AND($G1218="检查版",$H1218="口腔诊所"),IFERROR(Y1218/同类汇总数据!J$8,0),IF(AND($G1218="互联网版",$H1218="中西医诊所"),IFERROR(Y1218/同类汇总数据!J$9,0),IF(AND($G1218="互联网版",$H1218="中医诊所"),IFERROR(Y1218/同类汇总数据!J$10,0),IF(AND($G1218="互联网版",$H1218="口腔诊所"),IFERROR(Y1218/同类汇总数据!J$11,0))))))))))</f>
        <v>0.724063391091651</v>
      </c>
      <c r="AL1218" s="65" t="str">
        <f ca="1" t="shared" si="371"/>
        <v>-</v>
      </c>
      <c r="AM1218" s="65" t="str">
        <f t="shared" si="372"/>
        <v>高于同行20%</v>
      </c>
      <c r="AN1218" s="66" t="str">
        <f t="shared" si="373"/>
        <v>高于同行20%</v>
      </c>
      <c r="AO1218" s="63">
        <f t="shared" si="374"/>
        <v>46104.3687615741</v>
      </c>
      <c r="AP1218" s="5" t="str">
        <f t="shared" si="375"/>
        <v/>
      </c>
      <c r="AQ1218" s="60">
        <v>46050.6088205208</v>
      </c>
    </row>
    <row r="1219" customFormat="1" ht="17" spans="1:43">
      <c r="A1219" s="66">
        <f t="shared" si="367"/>
        <v>1216</v>
      </c>
      <c r="B1219" s="67" t="str">
        <f t="shared" si="368"/>
        <v>连续三月交易上升</v>
      </c>
      <c r="C1219" s="1" t="str">
        <f t="shared" si="369"/>
        <v/>
      </c>
      <c r="D1219" s="68" t="str">
        <f t="shared" si="370"/>
        <v>-</v>
      </c>
      <c r="E1219" s="84" t="s">
        <v>3201</v>
      </c>
      <c r="F1219" s="58">
        <v>46056.7612343981</v>
      </c>
      <c r="G1219" s="59" t="s">
        <v>38</v>
      </c>
      <c r="H1219" s="59" t="s">
        <v>66</v>
      </c>
      <c r="I1219" s="59"/>
      <c r="J1219" s="59"/>
      <c r="K1219" s="59" t="s">
        <v>3202</v>
      </c>
      <c r="L1219" s="59"/>
      <c r="M1219" s="60">
        <v>46104.360462963</v>
      </c>
      <c r="N1219" s="60">
        <v>46104.3675559144</v>
      </c>
      <c r="O1219" s="60">
        <v>46104.3668396412</v>
      </c>
      <c r="P1219" s="60">
        <v>46102.5355700579</v>
      </c>
      <c r="Q1219" s="60">
        <v>46104.3675626273</v>
      </c>
      <c r="R1219" s="59">
        <v>4481.53</v>
      </c>
      <c r="S1219" s="59">
        <v>17498.11</v>
      </c>
      <c r="T1219" s="59">
        <v>17588.11</v>
      </c>
      <c r="U1219" s="59">
        <v>17588.21</v>
      </c>
      <c r="V1219" s="59">
        <v>18</v>
      </c>
      <c r="W1219" s="59">
        <v>56</v>
      </c>
      <c r="X1219" s="59">
        <v>57</v>
      </c>
      <c r="Y1219" s="59">
        <v>58</v>
      </c>
      <c r="Z1219" s="59">
        <v>399.7320454545</v>
      </c>
      <c r="AA1219" s="59">
        <v>193.4234444444</v>
      </c>
      <c r="AB1219" s="59"/>
      <c r="AC1219" s="59"/>
      <c r="AD1219" s="64">
        <f>IF(AND($G1219="正式版",$H1219="中西医诊所"),IFERROR(R1219/同类汇总数据!C$3,0),IF(AND($G1219="正式版",$H1219="中医诊所"),IFERROR(R1219/同类汇总数据!C$4,0),IF(AND($G1219="正式版",$H1219="口腔诊所"),IFERROR(R1219/同类汇总数据!C$5,0),IF(AND($G1219="检查版",$H1219="中西医诊所"),IFERROR(R1219/同类汇总数据!C$6,0),IF(AND($G1219="检查版",$H1219="中医诊所"),IFERROR(R1219/同类汇总数据!C$7,0),IF(AND($G1219="检查版",$H1219="口腔诊所"),IFERROR(R1219/同类汇总数据!C$8,0),IF(AND($G1219="互联网版",$H1219="中西医诊所"),IFERROR(R1219/同类汇总数据!C$9,0),IF(AND($G1219="互联网版",$H1219="中医诊所"),IFERROR(R1219/同类汇总数据!C$10,0),IF(AND($G1219="互联网版",$H1219="口腔诊所"),IFERROR(R1219/同类汇总数据!C$11,0))))))))))</f>
        <v>0.645102042028676</v>
      </c>
      <c r="AE1219" s="64">
        <f>IF(AND($G1219="正式版",$H1219="中西医诊所"),IFERROR(S1219/同类汇总数据!D$3,0),IF(AND($G1219="正式版",$H1219="中医诊所"),IFERROR(S1219/同类汇总数据!D$4,0),IF(AND($G1219="正式版",$H1219="口腔诊所"),IFERROR(S1219/同类汇总数据!D$5,0),IF(AND($G1219="检查版",$H1219="中西医诊所"),IFERROR(S1219/同类汇总数据!D$6,0),IF(AND($G1219="检查版",$H1219="中医诊所"),IFERROR(S1219/同类汇总数据!D$7,0),IF(AND($G1219="检查版",$H1219="口腔诊所"),IFERROR(S1219/同类汇总数据!D$8,0),IF(AND($G1219="互联网版",$H1219="中西医诊所"),IFERROR(S1219/同类汇总数据!D$9,0),IF(AND($G1219="互联网版",$H1219="中医诊所"),IFERROR(S1219/同类汇总数据!D$10,0),IF(AND($G1219="互联网版",$H1219="口腔诊所"),IFERROR(S1219/同类汇总数据!D$11,0))))))))))</f>
        <v>0.649177873049238</v>
      </c>
      <c r="AF1219" s="64">
        <f>IF(AND($G1219="正式版",$H1219="中西医诊所"),IFERROR(T1219/同类汇总数据!E$3,0),IF(AND($G1219="正式版",$H1219="中医诊所"),IFERROR(T1219/同类汇总数据!E$4,0),IF(AND($G1219="正式版",$H1219="口腔诊所"),IFERROR(T1219/同类汇总数据!E$5,0),IF(AND($G1219="检查版",$H1219="中西医诊所"),IFERROR(T1219/同类汇总数据!E$6,0),IF(AND($G1219="检查版",$H1219="中医诊所"),IFERROR(T1219/同类汇总数据!E$7,0),IF(AND($G1219="检查版",$H1219="口腔诊所"),IFERROR(T1219/同类汇总数据!E$8,0),IF(AND($G1219="互联网版",$H1219="中西医诊所"),IFERROR(T1219/同类汇总数据!E$9,0),IF(AND($G1219="互联网版",$H1219="中医诊所"),IFERROR(T1219/同类汇总数据!E$10,0),IF(AND($G1219="互联网版",$H1219="口腔诊所"),IFERROR(T1219/同类汇总数据!E$11,0))))))))))</f>
        <v>0.225996535552443</v>
      </c>
      <c r="AG1219" s="64">
        <f>IF(AND($G1219="正式版",$H1219="中西医诊所"),IFERROR(U1219/同类汇总数据!F$3,0),IF(AND($G1219="正式版",$H1219="中医诊所"),IFERROR(U1219/同类汇总数据!F$4,0),IF(AND($G1219="正式版",$H1219="口腔诊所"),IFERROR(U1219/同类汇总数据!F$5,0),IF(AND($G1219="检查版",$H1219="中西医诊所"),IFERROR(U1219/同类汇总数据!F$6,0),IF(AND($G1219="检查版",$H1219="中医诊所"),IFERROR(U1219/同类汇总数据!F$7,0),IF(AND($G1219="检查版",$H1219="口腔诊所"),IFERROR(U1219/同类汇总数据!F$8,0),IF(AND($G1219="互联网版",$H1219="中西医诊所"),IFERROR(U1219/同类汇总数据!F$9,0),IF(AND($G1219="互联网版",$H1219="中医诊所"),IFERROR(U1219/同类汇总数据!F$10,0),IF(AND($G1219="互联网版",$H1219="口腔诊所"),IFERROR(U1219/同类汇总数据!F$11,0))))))))))</f>
        <v>0.263347727168973</v>
      </c>
      <c r="AH1219" s="64">
        <f>IF(AND($G1219="正式版",$H1219="中西医诊所"),IFERROR(V1219/同类汇总数据!G$3,0),IF(AND($G1219="正式版",$H1219="中医诊所"),IFERROR(V1219/同类汇总数据!G$4,0),IF(AND($G1219="正式版",$H1219="口腔诊所"),IFERROR(V1219/同类汇总数据!G$5,0),IF(AND($G1219="检查版",$H1219="中西医诊所"),IFERROR(V1219/同类汇总数据!G$6,0),IF(AND($G1219="检查版",$H1219="中医诊所"),IFERROR(V1219/同类汇总数据!G$7,0),IF(AND($G1219="检查版",$H1219="口腔诊所"),IFERROR(V1219/同类汇总数据!G$8,0),IF(AND($G1219="互联网版",$H1219="中西医诊所"),IFERROR(V1219/同类汇总数据!G$9,0),IF(AND($G1219="互联网版",$H1219="中医诊所"),IFERROR(V1219/同类汇总数据!G$10,0),IF(AND($G1219="互联网版",$H1219="口腔诊所"),IFERROR(V1219/同类汇总数据!G$11,0))))))))))</f>
        <v>0.406607829007854</v>
      </c>
      <c r="AI1219" s="64">
        <f>IF(AND($G1219="正式版",$H1219="中西医诊所"),IFERROR(W1219/同类汇总数据!H$3,0),IF(AND($G1219="正式版",$H1219="中医诊所"),IFERROR(W1219/同类汇总数据!H$4,0),IF(AND($G1219="正式版",$H1219="口腔诊所"),IFERROR(W1219/同类汇总数据!H$5,0),IF(AND($G1219="检查版",$H1219="中西医诊所"),IFERROR(W1219/同类汇总数据!H$6,0),IF(AND($G1219="检查版",$H1219="中医诊所"),IFERROR(W1219/同类汇总数据!H$7,0),IF(AND($G1219="检查版",$H1219="口腔诊所"),IFERROR(W1219/同类汇总数据!H$8,0),IF(AND($G1219="互联网版",$H1219="中西医诊所"),IFERROR(W1219/同类汇总数据!H$9,0),IF(AND($G1219="互联网版",$H1219="中医诊所"),IFERROR(W1219/同类汇总数据!H$10,0),IF(AND($G1219="互联网版",$H1219="口腔诊所"),IFERROR(W1219/同类汇总数据!H$11,0))))))))))</f>
        <v>0.318249265327254</v>
      </c>
      <c r="AJ1219" s="64">
        <f>IF(AND($G1219="正式版",$H1219="中西医诊所"),IFERROR(X1219/同类汇总数据!I$3,0),IF(AND($G1219="正式版",$H1219="中医诊所"),IFERROR(X1219/同类汇总数据!I$4,0),IF(AND($G1219="正式版",$H1219="口腔诊所"),IFERROR(X1219/同类汇总数据!I$5,0),IF(AND($G1219="检查版",$H1219="中西医诊所"),IFERROR(X1219/同类汇总数据!I$6,0),IF(AND($G1219="检查版",$H1219="中医诊所"),IFERROR(X1219/同类汇总数据!I$7,0),IF(AND($G1219="检查版",$H1219="口腔诊所"),IFERROR(X1219/同类汇总数据!I$8,0),IF(AND($G1219="互联网版",$H1219="中西医诊所"),IFERROR(X1219/同类汇总数据!I$9,0),IF(AND($G1219="互联网版",$H1219="中医诊所"),IFERROR(X1219/同类汇总数据!I$10,0),IF(AND($G1219="互联网版",$H1219="口腔诊所"),IFERROR(X1219/同类汇总数据!I$11,0))))))))))</f>
        <v>0.110402854204315</v>
      </c>
      <c r="AK1219" s="64">
        <f>IF(AND($G1219="正式版",$H1219="中西医诊所"),IFERROR(Y1219/同类汇总数据!J$3,0),IF(AND($G1219="正式版",$H1219="中医诊所"),IFERROR(Y1219/同类汇总数据!J$4,0),IF(AND($G1219="正式版",$H1219="口腔诊所"),IFERROR(Y1219/同类汇总数据!J$5,0),IF(AND($G1219="检查版",$H1219="中西医诊所"),IFERROR(Y1219/同类汇总数据!J$6,0),IF(AND($G1219="检查版",$H1219="中医诊所"),IFERROR(Y1219/同类汇总数据!J$7,0),IF(AND($G1219="检查版",$H1219="口腔诊所"),IFERROR(Y1219/同类汇总数据!J$8,0),IF(AND($G1219="互联网版",$H1219="中西医诊所"),IFERROR(Y1219/同类汇总数据!J$9,0),IF(AND($G1219="互联网版",$H1219="中医诊所"),IFERROR(Y1219/同类汇总数据!J$10,0),IF(AND($G1219="互联网版",$H1219="口腔诊所"),IFERROR(Y1219/同类汇总数据!J$11,0))))))))))</f>
        <v>0.127259626313078</v>
      </c>
      <c r="AL1219" s="65" t="str">
        <f ca="1" t="shared" si="371"/>
        <v>-</v>
      </c>
      <c r="AM1219" s="65" t="str">
        <f t="shared" si="372"/>
        <v/>
      </c>
      <c r="AN1219" s="66" t="str">
        <f t="shared" si="373"/>
        <v>低于同行50%</v>
      </c>
      <c r="AO1219" s="63">
        <f t="shared" si="374"/>
        <v>46104.3675626273</v>
      </c>
      <c r="AP1219" s="5" t="str">
        <f t="shared" si="375"/>
        <v/>
      </c>
      <c r="AQ1219" s="60">
        <v>46052.8333383565</v>
      </c>
    </row>
    <row r="1220" customFormat="1" ht="17" spans="1:43">
      <c r="A1220" s="66">
        <f t="shared" si="367"/>
        <v>1217</v>
      </c>
      <c r="B1220" s="67" t="str">
        <f t="shared" si="368"/>
        <v>无交易</v>
      </c>
      <c r="C1220" s="1" t="str">
        <f t="shared" si="369"/>
        <v/>
      </c>
      <c r="D1220" s="68" t="str">
        <f t="shared" si="370"/>
        <v>即将流失</v>
      </c>
      <c r="E1220" s="84" t="s">
        <v>3203</v>
      </c>
      <c r="F1220" s="58">
        <v>46056.7627629398</v>
      </c>
      <c r="G1220" s="59" t="s">
        <v>38</v>
      </c>
      <c r="H1220" s="59" t="s">
        <v>39</v>
      </c>
      <c r="I1220" s="59" t="s">
        <v>40</v>
      </c>
      <c r="J1220" s="59" t="s">
        <v>280</v>
      </c>
      <c r="K1220" s="59" t="s">
        <v>3204</v>
      </c>
      <c r="L1220" s="59" t="s">
        <v>1279</v>
      </c>
      <c r="M1220" s="60">
        <v>46100.3928125</v>
      </c>
      <c r="N1220" s="60"/>
      <c r="O1220" s="60"/>
      <c r="P1220" s="60">
        <v>46087.4986876968</v>
      </c>
      <c r="Q1220" s="60"/>
      <c r="R1220" s="59"/>
      <c r="S1220" s="59"/>
      <c r="T1220" s="59"/>
      <c r="U1220" s="59"/>
      <c r="V1220" s="59"/>
      <c r="W1220" s="59"/>
      <c r="X1220" s="59"/>
      <c r="Y1220" s="59"/>
      <c r="Z1220" s="59"/>
      <c r="AA1220" s="59"/>
      <c r="AB1220" s="59"/>
      <c r="AC1220" s="59"/>
      <c r="AD1220" s="64">
        <f>IF(AND($G1220="正式版",$H1220="中西医诊所"),IFERROR(R1220/同类汇总数据!C$3,0),IF(AND($G1220="正式版",$H1220="中医诊所"),IFERROR(R1220/同类汇总数据!C$4,0),IF(AND($G1220="正式版",$H1220="口腔诊所"),IFERROR(R1220/同类汇总数据!C$5,0),IF(AND($G1220="检查版",$H1220="中西医诊所"),IFERROR(R1220/同类汇总数据!C$6,0),IF(AND($G1220="检查版",$H1220="中医诊所"),IFERROR(R1220/同类汇总数据!C$7,0),IF(AND($G1220="检查版",$H1220="口腔诊所"),IFERROR(R1220/同类汇总数据!C$8,0),IF(AND($G1220="互联网版",$H1220="中西医诊所"),IFERROR(R1220/同类汇总数据!C$9,0),IF(AND($G1220="互联网版",$H1220="中医诊所"),IFERROR(R1220/同类汇总数据!C$10,0),IF(AND($G1220="互联网版",$H1220="口腔诊所"),IFERROR(R1220/同类汇总数据!C$11,0))))))))))</f>
        <v>0</v>
      </c>
      <c r="AE1220" s="64">
        <f>IF(AND($G1220="正式版",$H1220="中西医诊所"),IFERROR(S1220/同类汇总数据!D$3,0),IF(AND($G1220="正式版",$H1220="中医诊所"),IFERROR(S1220/同类汇总数据!D$4,0),IF(AND($G1220="正式版",$H1220="口腔诊所"),IFERROR(S1220/同类汇总数据!D$5,0),IF(AND($G1220="检查版",$H1220="中西医诊所"),IFERROR(S1220/同类汇总数据!D$6,0),IF(AND($G1220="检查版",$H1220="中医诊所"),IFERROR(S1220/同类汇总数据!D$7,0),IF(AND($G1220="检查版",$H1220="口腔诊所"),IFERROR(S1220/同类汇总数据!D$8,0),IF(AND($G1220="互联网版",$H1220="中西医诊所"),IFERROR(S1220/同类汇总数据!D$9,0),IF(AND($G1220="互联网版",$H1220="中医诊所"),IFERROR(S1220/同类汇总数据!D$10,0),IF(AND($G1220="互联网版",$H1220="口腔诊所"),IFERROR(S1220/同类汇总数据!D$11,0))))))))))</f>
        <v>0</v>
      </c>
      <c r="AF1220" s="64">
        <f>IF(AND($G1220="正式版",$H1220="中西医诊所"),IFERROR(T1220/同类汇总数据!E$3,0),IF(AND($G1220="正式版",$H1220="中医诊所"),IFERROR(T1220/同类汇总数据!E$4,0),IF(AND($G1220="正式版",$H1220="口腔诊所"),IFERROR(T1220/同类汇总数据!E$5,0),IF(AND($G1220="检查版",$H1220="中西医诊所"),IFERROR(T1220/同类汇总数据!E$6,0),IF(AND($G1220="检查版",$H1220="中医诊所"),IFERROR(T1220/同类汇总数据!E$7,0),IF(AND($G1220="检查版",$H1220="口腔诊所"),IFERROR(T1220/同类汇总数据!E$8,0),IF(AND($G1220="互联网版",$H1220="中西医诊所"),IFERROR(T1220/同类汇总数据!E$9,0),IF(AND($G1220="互联网版",$H1220="中医诊所"),IFERROR(T1220/同类汇总数据!E$10,0),IF(AND($G1220="互联网版",$H1220="口腔诊所"),IFERROR(T1220/同类汇总数据!E$11,0))))))))))</f>
        <v>0</v>
      </c>
      <c r="AG1220" s="64">
        <f>IF(AND($G1220="正式版",$H1220="中西医诊所"),IFERROR(U1220/同类汇总数据!F$3,0),IF(AND($G1220="正式版",$H1220="中医诊所"),IFERROR(U1220/同类汇总数据!F$4,0),IF(AND($G1220="正式版",$H1220="口腔诊所"),IFERROR(U1220/同类汇总数据!F$5,0),IF(AND($G1220="检查版",$H1220="中西医诊所"),IFERROR(U1220/同类汇总数据!F$6,0),IF(AND($G1220="检查版",$H1220="中医诊所"),IFERROR(U1220/同类汇总数据!F$7,0),IF(AND($G1220="检查版",$H1220="口腔诊所"),IFERROR(U1220/同类汇总数据!F$8,0),IF(AND($G1220="互联网版",$H1220="中西医诊所"),IFERROR(U1220/同类汇总数据!F$9,0),IF(AND($G1220="互联网版",$H1220="中医诊所"),IFERROR(U1220/同类汇总数据!F$10,0),IF(AND($G1220="互联网版",$H1220="口腔诊所"),IFERROR(U1220/同类汇总数据!F$11,0))))))))))</f>
        <v>0</v>
      </c>
      <c r="AH1220" s="64">
        <f>IF(AND($G1220="正式版",$H1220="中西医诊所"),IFERROR(V1220/同类汇总数据!G$3,0),IF(AND($G1220="正式版",$H1220="中医诊所"),IFERROR(V1220/同类汇总数据!G$4,0),IF(AND($G1220="正式版",$H1220="口腔诊所"),IFERROR(V1220/同类汇总数据!G$5,0),IF(AND($G1220="检查版",$H1220="中西医诊所"),IFERROR(V1220/同类汇总数据!G$6,0),IF(AND($G1220="检查版",$H1220="中医诊所"),IFERROR(V1220/同类汇总数据!G$7,0),IF(AND($G1220="检查版",$H1220="口腔诊所"),IFERROR(V1220/同类汇总数据!G$8,0),IF(AND($G1220="互联网版",$H1220="中西医诊所"),IFERROR(V1220/同类汇总数据!G$9,0),IF(AND($G1220="互联网版",$H1220="中医诊所"),IFERROR(V1220/同类汇总数据!G$10,0),IF(AND($G1220="互联网版",$H1220="口腔诊所"),IFERROR(V1220/同类汇总数据!G$11,0))))))))))</f>
        <v>0</v>
      </c>
      <c r="AI1220" s="64">
        <f>IF(AND($G1220="正式版",$H1220="中西医诊所"),IFERROR(W1220/同类汇总数据!H$3,0),IF(AND($G1220="正式版",$H1220="中医诊所"),IFERROR(W1220/同类汇总数据!H$4,0),IF(AND($G1220="正式版",$H1220="口腔诊所"),IFERROR(W1220/同类汇总数据!H$5,0),IF(AND($G1220="检查版",$H1220="中西医诊所"),IFERROR(W1220/同类汇总数据!H$6,0),IF(AND($G1220="检查版",$H1220="中医诊所"),IFERROR(W1220/同类汇总数据!H$7,0),IF(AND($G1220="检查版",$H1220="口腔诊所"),IFERROR(W1220/同类汇总数据!H$8,0),IF(AND($G1220="互联网版",$H1220="中西医诊所"),IFERROR(W1220/同类汇总数据!H$9,0),IF(AND($G1220="互联网版",$H1220="中医诊所"),IFERROR(W1220/同类汇总数据!H$10,0),IF(AND($G1220="互联网版",$H1220="口腔诊所"),IFERROR(W1220/同类汇总数据!H$11,0))))))))))</f>
        <v>0</v>
      </c>
      <c r="AJ1220" s="64">
        <f>IF(AND($G1220="正式版",$H1220="中西医诊所"),IFERROR(X1220/同类汇总数据!I$3,0),IF(AND($G1220="正式版",$H1220="中医诊所"),IFERROR(X1220/同类汇总数据!I$4,0),IF(AND($G1220="正式版",$H1220="口腔诊所"),IFERROR(X1220/同类汇总数据!I$5,0),IF(AND($G1220="检查版",$H1220="中西医诊所"),IFERROR(X1220/同类汇总数据!I$6,0),IF(AND($G1220="检查版",$H1220="中医诊所"),IFERROR(X1220/同类汇总数据!I$7,0),IF(AND($G1220="检查版",$H1220="口腔诊所"),IFERROR(X1220/同类汇总数据!I$8,0),IF(AND($G1220="互联网版",$H1220="中西医诊所"),IFERROR(X1220/同类汇总数据!I$9,0),IF(AND($G1220="互联网版",$H1220="中医诊所"),IFERROR(X1220/同类汇总数据!I$10,0),IF(AND($G1220="互联网版",$H1220="口腔诊所"),IFERROR(X1220/同类汇总数据!I$11,0))))))))))</f>
        <v>0</v>
      </c>
      <c r="AK1220" s="64">
        <f>IF(AND($G1220="正式版",$H1220="中西医诊所"),IFERROR(Y1220/同类汇总数据!J$3,0),IF(AND($G1220="正式版",$H1220="中医诊所"),IFERROR(Y1220/同类汇总数据!J$4,0),IF(AND($G1220="正式版",$H1220="口腔诊所"),IFERROR(Y1220/同类汇总数据!J$5,0),IF(AND($G1220="检查版",$H1220="中西医诊所"),IFERROR(Y1220/同类汇总数据!J$6,0),IF(AND($G1220="检查版",$H1220="中医诊所"),IFERROR(Y1220/同类汇总数据!J$7,0),IF(AND($G1220="检查版",$H1220="口腔诊所"),IFERROR(Y1220/同类汇总数据!J$8,0),IF(AND($G1220="互联网版",$H1220="中西医诊所"),IFERROR(Y1220/同类汇总数据!J$9,0),IF(AND($G1220="互联网版",$H1220="中医诊所"),IFERROR(Y1220/同类汇总数据!J$10,0),IF(AND($G1220="互联网版",$H1220="口腔诊所"),IFERROR(Y1220/同类汇总数据!J$11,0))))))))))</f>
        <v>0</v>
      </c>
      <c r="AL1220" s="65" t="str">
        <f ca="1" t="shared" si="371"/>
        <v>-</v>
      </c>
      <c r="AM1220" s="65" t="str">
        <f t="shared" si="372"/>
        <v>低于同行20%</v>
      </c>
      <c r="AN1220" s="66" t="str">
        <f t="shared" si="373"/>
        <v>低于同行20%</v>
      </c>
      <c r="AO1220" s="63">
        <f t="shared" si="374"/>
        <v>46100.3928125</v>
      </c>
      <c r="AP1220" s="5" t="str">
        <f t="shared" si="375"/>
        <v/>
      </c>
      <c r="AQ1220" s="60">
        <v>46055.6551589352</v>
      </c>
    </row>
    <row r="1221" customFormat="1" ht="17" spans="1:43">
      <c r="A1221" s="66">
        <f t="shared" si="367"/>
        <v>1218</v>
      </c>
      <c r="B1221" s="67" t="str">
        <f t="shared" si="368"/>
        <v>交易波动较大</v>
      </c>
      <c r="C1221" s="1" t="str">
        <f t="shared" si="369"/>
        <v/>
      </c>
      <c r="D1221" s="68" t="str">
        <f t="shared" si="370"/>
        <v>-</v>
      </c>
      <c r="E1221" s="84" t="s">
        <v>3205</v>
      </c>
      <c r="F1221" s="58">
        <v>46057.4251984491</v>
      </c>
      <c r="G1221" s="59" t="s">
        <v>38</v>
      </c>
      <c r="H1221" s="59" t="s">
        <v>63</v>
      </c>
      <c r="I1221" s="59" t="s">
        <v>40</v>
      </c>
      <c r="J1221" s="59" t="s">
        <v>41</v>
      </c>
      <c r="K1221" s="59" t="s">
        <v>3206</v>
      </c>
      <c r="L1221" s="59" t="s">
        <v>3207</v>
      </c>
      <c r="M1221" s="60">
        <v>46103.7645138889</v>
      </c>
      <c r="N1221" s="60">
        <v>46100.4647654282</v>
      </c>
      <c r="O1221" s="60">
        <v>46100.463884213</v>
      </c>
      <c r="P1221" s="60">
        <v>46085.8407948727</v>
      </c>
      <c r="Q1221" s="60">
        <v>46100.4647732407</v>
      </c>
      <c r="R1221" s="59">
        <v>321.9</v>
      </c>
      <c r="S1221" s="59">
        <v>26292.3</v>
      </c>
      <c r="T1221" s="59">
        <v>92106.24</v>
      </c>
      <c r="U1221" s="59">
        <v>77415.54</v>
      </c>
      <c r="V1221" s="59">
        <v>3</v>
      </c>
      <c r="W1221" s="59">
        <v>59</v>
      </c>
      <c r="X1221" s="59">
        <v>187</v>
      </c>
      <c r="Y1221" s="59">
        <v>168</v>
      </c>
      <c r="Z1221" s="59">
        <v>488.0285534591</v>
      </c>
      <c r="AA1221" s="59">
        <v>0.1863450053</v>
      </c>
      <c r="AB1221" s="59">
        <v>-0.492286863</v>
      </c>
      <c r="AC1221" s="59">
        <v>1.5613169352</v>
      </c>
      <c r="AD1221" s="64">
        <f>IF(AND($G1221="正式版",$H1221="中西医诊所"),IFERROR(R1221/同类汇总数据!C$3,0),IF(AND($G1221="正式版",$H1221="中医诊所"),IFERROR(R1221/同类汇总数据!C$4,0),IF(AND($G1221="正式版",$H1221="口腔诊所"),IFERROR(R1221/同类汇总数据!C$5,0),IF(AND($G1221="检查版",$H1221="中西医诊所"),IFERROR(R1221/同类汇总数据!C$6,0),IF(AND($G1221="检查版",$H1221="中医诊所"),IFERROR(R1221/同类汇总数据!C$7,0),IF(AND($G1221="检查版",$H1221="口腔诊所"),IFERROR(R1221/同类汇总数据!C$8,0),IF(AND($G1221="互联网版",$H1221="中西医诊所"),IFERROR(R1221/同类汇总数据!C$9,0),IF(AND($G1221="互联网版",$H1221="中医诊所"),IFERROR(R1221/同类汇总数据!C$10,0),IF(AND($G1221="互联网版",$H1221="口腔诊所"),IFERROR(R1221/同类汇总数据!C$11,0))))))))))</f>
        <v>0.0321979077927937</v>
      </c>
      <c r="AE1221" s="64">
        <f>IF(AND($G1221="正式版",$H1221="中西医诊所"),IFERROR(S1221/同类汇总数据!D$3,0),IF(AND($G1221="正式版",$H1221="中医诊所"),IFERROR(S1221/同类汇总数据!D$4,0),IF(AND($G1221="正式版",$H1221="口腔诊所"),IFERROR(S1221/同类汇总数据!D$5,0),IF(AND($G1221="检查版",$H1221="中西医诊所"),IFERROR(S1221/同类汇总数据!D$6,0),IF(AND($G1221="检查版",$H1221="中医诊所"),IFERROR(S1221/同类汇总数据!D$7,0),IF(AND($G1221="检查版",$H1221="口腔诊所"),IFERROR(S1221/同类汇总数据!D$8,0),IF(AND($G1221="互联网版",$H1221="中西医诊所"),IFERROR(S1221/同类汇总数据!D$9,0),IF(AND($G1221="互联网版",$H1221="中医诊所"),IFERROR(S1221/同类汇总数据!D$10,0),IF(AND($G1221="互联网版",$H1221="口腔诊所"),IFERROR(S1221/同类汇总数据!D$11,0))))))))))</f>
        <v>0.605383436995502</v>
      </c>
      <c r="AF1221" s="64">
        <f>IF(AND($G1221="正式版",$H1221="中西医诊所"),IFERROR(T1221/同类汇总数据!E$3,0),IF(AND($G1221="正式版",$H1221="中医诊所"),IFERROR(T1221/同类汇总数据!E$4,0),IF(AND($G1221="正式版",$H1221="口腔诊所"),IFERROR(T1221/同类汇总数据!E$5,0),IF(AND($G1221="检查版",$H1221="中西医诊所"),IFERROR(T1221/同类汇总数据!E$6,0),IF(AND($G1221="检查版",$H1221="中医诊所"),IFERROR(T1221/同类汇总数据!E$7,0),IF(AND($G1221="检查版",$H1221="口腔诊所"),IFERROR(T1221/同类汇总数据!E$8,0),IF(AND($G1221="互联网版",$H1221="中西医诊所"),IFERROR(T1221/同类汇总数据!E$9,0),IF(AND($G1221="互联网版",$H1221="中医诊所"),IFERROR(T1221/同类汇总数据!E$10,0),IF(AND($G1221="互联网版",$H1221="口腔诊所"),IFERROR(T1221/同类汇总数据!E$11,0))))))))))</f>
        <v>0.830781677118523</v>
      </c>
      <c r="AG1221" s="64">
        <f>IF(AND($G1221="正式版",$H1221="中西医诊所"),IFERROR(U1221/同类汇总数据!F$3,0),IF(AND($G1221="正式版",$H1221="中医诊所"),IFERROR(U1221/同类汇总数据!F$4,0),IF(AND($G1221="正式版",$H1221="口腔诊所"),IFERROR(U1221/同类汇总数据!F$5,0),IF(AND($G1221="检查版",$H1221="中西医诊所"),IFERROR(U1221/同类汇总数据!F$6,0),IF(AND($G1221="检查版",$H1221="中医诊所"),IFERROR(U1221/同类汇总数据!F$7,0),IF(AND($G1221="检查版",$H1221="口腔诊所"),IFERROR(U1221/同类汇总数据!F$8,0),IF(AND($G1221="互联网版",$H1221="中西医诊所"),IFERROR(U1221/同类汇总数据!F$9,0),IF(AND($G1221="互联网版",$H1221="中医诊所"),IFERROR(U1221/同类汇总数据!F$10,0),IF(AND($G1221="互联网版",$H1221="口腔诊所"),IFERROR(U1221/同类汇总数据!F$11,0))))))))))</f>
        <v>0.774945873409211</v>
      </c>
      <c r="AH1221" s="64">
        <f>IF(AND($G1221="正式版",$H1221="中西医诊所"),IFERROR(V1221/同类汇总数据!G$3,0),IF(AND($G1221="正式版",$H1221="中医诊所"),IFERROR(V1221/同类汇总数据!G$4,0),IF(AND($G1221="正式版",$H1221="口腔诊所"),IFERROR(V1221/同类汇总数据!G$5,0),IF(AND($G1221="检查版",$H1221="中西医诊所"),IFERROR(V1221/同类汇总数据!G$6,0),IF(AND($G1221="检查版",$H1221="中医诊所"),IFERROR(V1221/同类汇总数据!G$7,0),IF(AND($G1221="检查版",$H1221="口腔诊所"),IFERROR(V1221/同类汇总数据!G$8,0),IF(AND($G1221="互联网版",$H1221="中西医诊所"),IFERROR(V1221/同类汇总数据!G$9,0),IF(AND($G1221="互联网版",$H1221="中医诊所"),IFERROR(V1221/同类汇总数据!G$10,0),IF(AND($G1221="互联网版",$H1221="口腔诊所"),IFERROR(V1221/同类汇总数据!G$11,0))))))))))</f>
        <v>0.222942243096222</v>
      </c>
      <c r="AI1221" s="64">
        <f>IF(AND($G1221="正式版",$H1221="中西医诊所"),IFERROR(W1221/同类汇总数据!H$3,0),IF(AND($G1221="正式版",$H1221="中医诊所"),IFERROR(W1221/同类汇总数据!H$4,0),IF(AND($G1221="正式版",$H1221="口腔诊所"),IFERROR(W1221/同类汇总数据!H$5,0),IF(AND($G1221="检查版",$H1221="中西医诊所"),IFERROR(W1221/同类汇总数据!H$6,0),IF(AND($G1221="检查版",$H1221="中医诊所"),IFERROR(W1221/同类汇总数据!H$7,0),IF(AND($G1221="检查版",$H1221="口腔诊所"),IFERROR(W1221/同类汇总数据!H$8,0),IF(AND($G1221="互联网版",$H1221="中西医诊所"),IFERROR(W1221/同类汇总数据!H$9,0),IF(AND($G1221="互联网版",$H1221="中医诊所"),IFERROR(W1221/同类汇总数据!H$10,0),IF(AND($G1221="互联网版",$H1221="口腔诊所"),IFERROR(W1221/同类汇总数据!H$11,0))))))))))</f>
        <v>1.03898299413767</v>
      </c>
      <c r="AJ1221" s="64">
        <f>IF(AND($G1221="正式版",$H1221="中西医诊所"),IFERROR(X1221/同类汇总数据!I$3,0),IF(AND($G1221="正式版",$H1221="中医诊所"),IFERROR(X1221/同类汇总数据!I$4,0),IF(AND($G1221="正式版",$H1221="口腔诊所"),IFERROR(X1221/同类汇总数据!I$5,0),IF(AND($G1221="检查版",$H1221="中西医诊所"),IFERROR(X1221/同类汇总数据!I$6,0),IF(AND($G1221="检查版",$H1221="中医诊所"),IFERROR(X1221/同类汇总数据!I$7,0),IF(AND($G1221="检查版",$H1221="口腔诊所"),IFERROR(X1221/同类汇总数据!I$8,0),IF(AND($G1221="互联网版",$H1221="中西医诊所"),IFERROR(X1221/同类汇总数据!I$9,0),IF(AND($G1221="互联网版",$H1221="中医诊所"),IFERROR(X1221/同类汇总数据!I$10,0),IF(AND($G1221="互联网版",$H1221="口腔诊所"),IFERROR(X1221/同类汇总数据!I$11,0))))))))))</f>
        <v>1.26744000840441</v>
      </c>
      <c r="AK1221" s="64">
        <f>IF(AND($G1221="正式版",$H1221="中西医诊所"),IFERROR(Y1221/同类汇总数据!J$3,0),IF(AND($G1221="正式版",$H1221="中医诊所"),IFERROR(Y1221/同类汇总数据!J$4,0),IF(AND($G1221="正式版",$H1221="口腔诊所"),IFERROR(Y1221/同类汇总数据!J$5,0),IF(AND($G1221="检查版",$H1221="中西医诊所"),IFERROR(Y1221/同类汇总数据!J$6,0),IF(AND($G1221="检查版",$H1221="中医诊所"),IFERROR(Y1221/同类汇总数据!J$7,0),IF(AND($G1221="检查版",$H1221="口腔诊所"),IFERROR(Y1221/同类汇总数据!J$8,0),IF(AND($G1221="互联网版",$H1221="中西医诊所"),IFERROR(Y1221/同类汇总数据!J$9,0),IF(AND($G1221="互联网版",$H1221="中医诊所"),IFERROR(Y1221/同类汇总数据!J$10,0),IF(AND($G1221="互联网版",$H1221="口腔诊所"),IFERROR(Y1221/同类汇总数据!J$11,0))))))))))</f>
        <v>1.26499260958187</v>
      </c>
      <c r="AL1221" s="65" t="str">
        <f ca="1" t="shared" si="371"/>
        <v>-</v>
      </c>
      <c r="AM1221" s="65" t="str">
        <f t="shared" si="372"/>
        <v/>
      </c>
      <c r="AN1221" s="66" t="str">
        <f t="shared" si="373"/>
        <v/>
      </c>
      <c r="AO1221" s="63">
        <f t="shared" si="374"/>
        <v>46103.7645138889</v>
      </c>
      <c r="AP1221" s="5" t="str">
        <f t="shared" si="375"/>
        <v/>
      </c>
      <c r="AQ1221" s="60">
        <v>46056.7612343981</v>
      </c>
    </row>
    <row r="1222" customFormat="1" ht="17" spans="1:43">
      <c r="A1222" s="66">
        <f t="shared" si="367"/>
        <v>1219</v>
      </c>
      <c r="B1222" s="67" t="str">
        <f t="shared" si="368"/>
        <v>连续三月交易上升</v>
      </c>
      <c r="C1222" s="1" t="str">
        <f t="shared" si="369"/>
        <v/>
      </c>
      <c r="D1222" s="68" t="str">
        <f t="shared" si="370"/>
        <v>-</v>
      </c>
      <c r="E1222" s="84" t="s">
        <v>3208</v>
      </c>
      <c r="F1222" s="58">
        <v>46064.4423464815</v>
      </c>
      <c r="G1222" s="59" t="s">
        <v>38</v>
      </c>
      <c r="H1222" s="59" t="s">
        <v>39</v>
      </c>
      <c r="I1222" s="59" t="s">
        <v>40</v>
      </c>
      <c r="J1222" s="59" t="s">
        <v>155</v>
      </c>
      <c r="K1222" s="59" t="s">
        <v>3209</v>
      </c>
      <c r="L1222" s="59" t="s">
        <v>190</v>
      </c>
      <c r="M1222" s="60">
        <v>46101.7231944444</v>
      </c>
      <c r="N1222" s="60">
        <v>46101.7282730093</v>
      </c>
      <c r="O1222" s="60">
        <v>46101.7281371875</v>
      </c>
      <c r="P1222" s="60">
        <v>46098.7560123264</v>
      </c>
      <c r="Q1222" s="60">
        <v>46101.7282790509</v>
      </c>
      <c r="R1222" s="59">
        <v>1027.64</v>
      </c>
      <c r="S1222" s="59">
        <v>2934.02</v>
      </c>
      <c r="T1222" s="59">
        <v>2939.02</v>
      </c>
      <c r="U1222" s="59">
        <v>2939.02</v>
      </c>
      <c r="V1222" s="59">
        <v>11</v>
      </c>
      <c r="W1222" s="59">
        <v>36</v>
      </c>
      <c r="X1222" s="59">
        <v>37</v>
      </c>
      <c r="Y1222" s="59">
        <v>37</v>
      </c>
      <c r="Z1222" s="59">
        <v>113.0392307692</v>
      </c>
      <c r="AA1222" s="59">
        <v>585.804</v>
      </c>
      <c r="AB1222" s="59"/>
      <c r="AC1222" s="59"/>
      <c r="AD1222" s="64">
        <f>IF(AND($G1222="正式版",$H1222="中西医诊所"),IFERROR(R1222/同类汇总数据!C$3,0),IF(AND($G1222="正式版",$H1222="中医诊所"),IFERROR(R1222/同类汇总数据!C$4,0),IF(AND($G1222="正式版",$H1222="口腔诊所"),IFERROR(R1222/同类汇总数据!C$5,0),IF(AND($G1222="检查版",$H1222="中西医诊所"),IFERROR(R1222/同类汇总数据!C$6,0),IF(AND($G1222="检查版",$H1222="中医诊所"),IFERROR(R1222/同类汇总数据!C$7,0),IF(AND($G1222="检查版",$H1222="口腔诊所"),IFERROR(R1222/同类汇总数据!C$8,0),IF(AND($G1222="互联网版",$H1222="中西医诊所"),IFERROR(R1222/同类汇总数据!C$9,0),IF(AND($G1222="互联网版",$H1222="中医诊所"),IFERROR(R1222/同类汇总数据!C$10,0),IF(AND($G1222="互联网版",$H1222="口腔诊所"),IFERROR(R1222/同类汇总数据!C$11,0))))))))))</f>
        <v>0.112288881861889</v>
      </c>
      <c r="AE1222" s="64">
        <f>IF(AND($G1222="正式版",$H1222="中西医诊所"),IFERROR(S1222/同类汇总数据!D$3,0),IF(AND($G1222="正式版",$H1222="中医诊所"),IFERROR(S1222/同类汇总数据!D$4,0),IF(AND($G1222="正式版",$H1222="口腔诊所"),IFERROR(S1222/同类汇总数据!D$5,0),IF(AND($G1222="检查版",$H1222="中西医诊所"),IFERROR(S1222/同类汇总数据!D$6,0),IF(AND($G1222="检查版",$H1222="中医诊所"),IFERROR(S1222/同类汇总数据!D$7,0),IF(AND($G1222="检查版",$H1222="口腔诊所"),IFERROR(S1222/同类汇总数据!D$8,0),IF(AND($G1222="互联网版",$H1222="中西医诊所"),IFERROR(S1222/同类汇总数据!D$9,0),IF(AND($G1222="互联网版",$H1222="中医诊所"),IFERROR(S1222/同类汇总数据!D$10,0),IF(AND($G1222="互联网版",$H1222="口腔诊所"),IFERROR(S1222/同类汇总数据!D$11,0))))))))))</f>
        <v>0.0804200130148727</v>
      </c>
      <c r="AF1222" s="64">
        <f>IF(AND($G1222="正式版",$H1222="中西医诊所"),IFERROR(T1222/同类汇总数据!E$3,0),IF(AND($G1222="正式版",$H1222="中医诊所"),IFERROR(T1222/同类汇总数据!E$4,0),IF(AND($G1222="正式版",$H1222="口腔诊所"),IFERROR(T1222/同类汇总数据!E$5,0),IF(AND($G1222="检查版",$H1222="中西医诊所"),IFERROR(T1222/同类汇总数据!E$6,0),IF(AND($G1222="检查版",$H1222="中医诊所"),IFERROR(T1222/同类汇总数据!E$7,0),IF(AND($G1222="检查版",$H1222="口腔诊所"),IFERROR(T1222/同类汇总数据!E$8,0),IF(AND($G1222="互联网版",$H1222="中西医诊所"),IFERROR(T1222/同类汇总数据!E$9,0),IF(AND($G1222="互联网版",$H1222="中医诊所"),IFERROR(T1222/同类汇总数据!E$10,0),IF(AND($G1222="互联网版",$H1222="口腔诊所"),IFERROR(T1222/同类汇总数据!E$11,0))))))))))</f>
        <v>0.0269347710057723</v>
      </c>
      <c r="AG1222" s="64">
        <f>IF(AND($G1222="正式版",$H1222="中西医诊所"),IFERROR(U1222/同类汇总数据!F$3,0),IF(AND($G1222="正式版",$H1222="中医诊所"),IFERROR(U1222/同类汇总数据!F$4,0),IF(AND($G1222="正式版",$H1222="口腔诊所"),IFERROR(U1222/同类汇总数据!F$5,0),IF(AND($G1222="检查版",$H1222="中西医诊所"),IFERROR(U1222/同类汇总数据!F$6,0),IF(AND($G1222="检查版",$H1222="中医诊所"),IFERROR(U1222/同类汇总数据!F$7,0),IF(AND($G1222="检查版",$H1222="口腔诊所"),IFERROR(U1222/同类汇总数据!F$8,0),IF(AND($G1222="互联网版",$H1222="中西医诊所"),IFERROR(U1222/同类汇总数据!F$9,0),IF(AND($G1222="互联网版",$H1222="中医诊所"),IFERROR(U1222/同类汇总数据!F$10,0),IF(AND($G1222="互联网版",$H1222="口腔诊所"),IFERROR(U1222/同类汇总数据!F$11,0))))))))))</f>
        <v>0.0306393095214252</v>
      </c>
      <c r="AH1222" s="64">
        <f>IF(AND($G1222="正式版",$H1222="中西医诊所"),IFERROR(V1222/同类汇总数据!G$3,0),IF(AND($G1222="正式版",$H1222="中医诊所"),IFERROR(V1222/同类汇总数据!G$4,0),IF(AND($G1222="正式版",$H1222="口腔诊所"),IFERROR(V1222/同类汇总数据!G$5,0),IF(AND($G1222="检查版",$H1222="中西医诊所"),IFERROR(V1222/同类汇总数据!G$6,0),IF(AND($G1222="检查版",$H1222="中医诊所"),IFERROR(V1222/同类汇总数据!G$7,0),IF(AND($G1222="检查版",$H1222="口腔诊所"),IFERROR(V1222/同类汇总数据!G$8,0),IF(AND($G1222="互联网版",$H1222="中西医诊所"),IFERROR(V1222/同类汇总数据!G$9,0),IF(AND($G1222="互联网版",$H1222="中医诊所"),IFERROR(V1222/同类汇总数据!G$10,0),IF(AND($G1222="互联网版",$H1222="口腔诊所"),IFERROR(V1222/同类汇总数据!G$11,0))))))))))</f>
        <v>0.116032408906648</v>
      </c>
      <c r="AI1222" s="64">
        <f>IF(AND($G1222="正式版",$H1222="中西医诊所"),IFERROR(W1222/同类汇总数据!H$3,0),IF(AND($G1222="正式版",$H1222="中医诊所"),IFERROR(W1222/同类汇总数据!H$4,0),IF(AND($G1222="正式版",$H1222="口腔诊所"),IFERROR(W1222/同类汇总数据!H$5,0),IF(AND($G1222="检查版",$H1222="中西医诊所"),IFERROR(W1222/同类汇总数据!H$6,0),IF(AND($G1222="检查版",$H1222="中医诊所"),IFERROR(W1222/同类汇总数据!H$7,0),IF(AND($G1222="检查版",$H1222="口腔诊所"),IFERROR(W1222/同类汇总数据!H$8,0),IF(AND($G1222="互联网版",$H1222="中西医诊所"),IFERROR(W1222/同类汇总数据!H$9,0),IF(AND($G1222="互联网版",$H1222="中医诊所"),IFERROR(W1222/同类汇总数据!H$10,0),IF(AND($G1222="互联网版",$H1222="口腔诊所"),IFERROR(W1222/同类汇总数据!H$11,0))))))))))</f>
        <v>0.0984600842818321</v>
      </c>
      <c r="AJ1222" s="64">
        <f>IF(AND($G1222="正式版",$H1222="中西医诊所"),IFERROR(X1222/同类汇总数据!I$3,0),IF(AND($G1222="正式版",$H1222="中医诊所"),IFERROR(X1222/同类汇总数据!I$4,0),IF(AND($G1222="正式版",$H1222="口腔诊所"),IFERROR(X1222/同类汇总数据!I$5,0),IF(AND($G1222="检查版",$H1222="中西医诊所"),IFERROR(X1222/同类汇总数据!I$6,0),IF(AND($G1222="检查版",$H1222="中医诊所"),IFERROR(X1222/同类汇总数据!I$7,0),IF(AND($G1222="检查版",$H1222="口腔诊所"),IFERROR(X1222/同类汇总数据!I$8,0),IF(AND($G1222="互联网版",$H1222="中西医诊所"),IFERROR(X1222/同类汇总数据!I$9,0),IF(AND($G1222="互联网版",$H1222="中医诊所"),IFERROR(X1222/同类汇总数据!I$10,0),IF(AND($G1222="互联网版",$H1222="口腔诊所"),IFERROR(X1222/同类汇总数据!I$11,0))))))))))</f>
        <v>0.032717018393773</v>
      </c>
      <c r="AK1222" s="64">
        <f>IF(AND($G1222="正式版",$H1222="中西医诊所"),IFERROR(Y1222/同类汇总数据!J$3,0),IF(AND($G1222="正式版",$H1222="中医诊所"),IFERROR(Y1222/同类汇总数据!J$4,0),IF(AND($G1222="正式版",$H1222="口腔诊所"),IFERROR(Y1222/同类汇总数据!J$5,0),IF(AND($G1222="检查版",$H1222="中西医诊所"),IFERROR(Y1222/同类汇总数据!J$6,0),IF(AND($G1222="检查版",$H1222="中医诊所"),IFERROR(Y1222/同类汇总数据!J$7,0),IF(AND($G1222="检查版",$H1222="口腔诊所"),IFERROR(Y1222/同类汇总数据!J$8,0),IF(AND($G1222="互联网版",$H1222="中西医诊所"),IFERROR(Y1222/同类汇总数据!J$9,0),IF(AND($G1222="互联网版",$H1222="中医诊所"),IFERROR(Y1222/同类汇总数据!J$10,0),IF(AND($G1222="互联网版",$H1222="口腔诊所"),IFERROR(Y1222/同类汇总数据!J$11,0))))))))))</f>
        <v>0.036971073831834</v>
      </c>
      <c r="AL1222" s="65" t="str">
        <f ca="1" t="shared" si="371"/>
        <v>-</v>
      </c>
      <c r="AM1222" s="65" t="str">
        <f t="shared" si="372"/>
        <v>低于同行20%</v>
      </c>
      <c r="AN1222" s="66" t="str">
        <f t="shared" si="373"/>
        <v>低于同行20%</v>
      </c>
      <c r="AO1222" s="63">
        <f t="shared" si="374"/>
        <v>46101.7282790509</v>
      </c>
      <c r="AP1222" s="5" t="str">
        <f t="shared" ref="AP1222:AP1233" si="376">IF(AND(DATEDIF(AQ1222,$B$1,"d")&lt;=14,DATEDIF(N1222,$B$1,"d")&gt;14),"未支付","")</f>
        <v/>
      </c>
      <c r="AQ1222" s="60">
        <v>46056.7627629398</v>
      </c>
    </row>
    <row r="1223" customFormat="1" ht="17" spans="1:43">
      <c r="A1223" s="66">
        <f t="shared" si="367"/>
        <v>1220</v>
      </c>
      <c r="B1223" s="67" t="str">
        <f t="shared" si="368"/>
        <v>连续三月交易上升</v>
      </c>
      <c r="C1223" s="1" t="str">
        <f t="shared" si="369"/>
        <v/>
      </c>
      <c r="D1223" s="68" t="str">
        <f t="shared" si="370"/>
        <v>-</v>
      </c>
      <c r="E1223" s="84" t="s">
        <v>3210</v>
      </c>
      <c r="F1223" s="58">
        <v>46079.4810110417</v>
      </c>
      <c r="G1223" s="59" t="s">
        <v>38</v>
      </c>
      <c r="H1223" s="59" t="s">
        <v>66</v>
      </c>
      <c r="I1223" s="59" t="s">
        <v>40</v>
      </c>
      <c r="J1223" s="59" t="s">
        <v>53</v>
      </c>
      <c r="K1223" s="59" t="s">
        <v>3211</v>
      </c>
      <c r="L1223" s="59" t="s">
        <v>83</v>
      </c>
      <c r="M1223" s="60">
        <v>46104.3634027778</v>
      </c>
      <c r="N1223" s="60">
        <v>46103.4521679861</v>
      </c>
      <c r="O1223" s="60">
        <v>46103.4512124884</v>
      </c>
      <c r="P1223" s="60">
        <v>46079.7940261806</v>
      </c>
      <c r="Q1223" s="60">
        <v>46102.683037963</v>
      </c>
      <c r="R1223" s="59">
        <v>5705.9</v>
      </c>
      <c r="S1223" s="59">
        <v>20472.68</v>
      </c>
      <c r="T1223" s="59">
        <v>22489.99</v>
      </c>
      <c r="U1223" s="59">
        <v>22489.99</v>
      </c>
      <c r="V1223" s="59">
        <v>27</v>
      </c>
      <c r="W1223" s="59">
        <v>92</v>
      </c>
      <c r="X1223" s="59">
        <v>100</v>
      </c>
      <c r="Y1223" s="59">
        <v>100</v>
      </c>
      <c r="Z1223" s="59">
        <v>345.3063076923</v>
      </c>
      <c r="AA1223" s="59">
        <v>9.1485046919</v>
      </c>
      <c r="AB1223" s="59"/>
      <c r="AC1223" s="59"/>
      <c r="AD1223" s="64">
        <f>IF(AND($G1223="正式版",$H1223="中西医诊所"),IFERROR(R1223/同类汇总数据!C$3,0),IF(AND($G1223="正式版",$H1223="中医诊所"),IFERROR(R1223/同类汇总数据!C$4,0),IF(AND($G1223="正式版",$H1223="口腔诊所"),IFERROR(R1223/同类汇总数据!C$5,0),IF(AND($G1223="检查版",$H1223="中西医诊所"),IFERROR(R1223/同类汇总数据!C$6,0),IF(AND($G1223="检查版",$H1223="中医诊所"),IFERROR(R1223/同类汇总数据!C$7,0),IF(AND($G1223="检查版",$H1223="口腔诊所"),IFERROR(R1223/同类汇总数据!C$8,0),IF(AND($G1223="互联网版",$H1223="中西医诊所"),IFERROR(R1223/同类汇总数据!C$9,0),IF(AND($G1223="互联网版",$H1223="中医诊所"),IFERROR(R1223/同类汇总数据!C$10,0),IF(AND($G1223="互联网版",$H1223="口腔诊所"),IFERROR(R1223/同类汇总数据!C$11,0))))))))))</f>
        <v>0.821346223635995</v>
      </c>
      <c r="AE1223" s="64">
        <f>IF(AND($G1223="正式版",$H1223="中西医诊所"),IFERROR(S1223/同类汇总数据!D$3,0),IF(AND($G1223="正式版",$H1223="中医诊所"),IFERROR(S1223/同类汇总数据!D$4,0),IF(AND($G1223="正式版",$H1223="口腔诊所"),IFERROR(S1223/同类汇总数据!D$5,0),IF(AND($G1223="检查版",$H1223="中西医诊所"),IFERROR(S1223/同类汇总数据!D$6,0),IF(AND($G1223="检查版",$H1223="中医诊所"),IFERROR(S1223/同类汇总数据!D$7,0),IF(AND($G1223="检查版",$H1223="口腔诊所"),IFERROR(S1223/同类汇总数据!D$8,0),IF(AND($G1223="互联网版",$H1223="中西医诊所"),IFERROR(S1223/同类汇总数据!D$9,0),IF(AND($G1223="互联网版",$H1223="中医诊所"),IFERROR(S1223/同类汇总数据!D$10,0),IF(AND($G1223="互联网版",$H1223="口腔诊所"),IFERROR(S1223/同类汇总数据!D$11,0))))))))))</f>
        <v>0.759534078710081</v>
      </c>
      <c r="AF1223" s="64">
        <f>IF(AND($G1223="正式版",$H1223="中西医诊所"),IFERROR(T1223/同类汇总数据!E$3,0),IF(AND($G1223="正式版",$H1223="中医诊所"),IFERROR(T1223/同类汇总数据!E$4,0),IF(AND($G1223="正式版",$H1223="口腔诊所"),IFERROR(T1223/同类汇总数据!E$5,0),IF(AND($G1223="检查版",$H1223="中西医诊所"),IFERROR(T1223/同类汇总数据!E$6,0),IF(AND($G1223="检查版",$H1223="中医诊所"),IFERROR(T1223/同类汇总数据!E$7,0),IF(AND($G1223="检查版",$H1223="口腔诊所"),IFERROR(T1223/同类汇总数据!E$8,0),IF(AND($G1223="互联网版",$H1223="中西医诊所"),IFERROR(T1223/同类汇总数据!E$9,0),IF(AND($G1223="互联网版",$H1223="中医诊所"),IFERROR(T1223/同类汇总数据!E$10,0),IF(AND($G1223="互联网版",$H1223="口腔诊所"),IFERROR(T1223/同类汇总数据!E$11,0))))))))))</f>
        <v>0.288982717563688</v>
      </c>
      <c r="AG1223" s="64">
        <f>IF(AND($G1223="正式版",$H1223="中西医诊所"),IFERROR(U1223/同类汇总数据!F$3,0),IF(AND($G1223="正式版",$H1223="中医诊所"),IFERROR(U1223/同类汇总数据!F$4,0),IF(AND($G1223="正式版",$H1223="口腔诊所"),IFERROR(U1223/同类汇总数据!F$5,0),IF(AND($G1223="检查版",$H1223="中西医诊所"),IFERROR(U1223/同类汇总数据!F$6,0),IF(AND($G1223="检查版",$H1223="中医诊所"),IFERROR(U1223/同类汇总数据!F$7,0),IF(AND($G1223="检查版",$H1223="口腔诊所"),IFERROR(U1223/同类汇总数据!F$8,0),IF(AND($G1223="互联网版",$H1223="中西医诊所"),IFERROR(U1223/同类汇总数据!F$9,0),IF(AND($G1223="互联网版",$H1223="中医诊所"),IFERROR(U1223/同类汇总数据!F$10,0),IF(AND($G1223="互联网版",$H1223="口腔诊所"),IFERROR(U1223/同类汇总数据!F$11,0))))))))))</f>
        <v>0.33674192828906</v>
      </c>
      <c r="AH1223" s="64">
        <f>IF(AND($G1223="正式版",$H1223="中西医诊所"),IFERROR(V1223/同类汇总数据!G$3,0),IF(AND($G1223="正式版",$H1223="中医诊所"),IFERROR(V1223/同类汇总数据!G$4,0),IF(AND($G1223="正式版",$H1223="口腔诊所"),IFERROR(V1223/同类汇总数据!G$5,0),IF(AND($G1223="检查版",$H1223="中西医诊所"),IFERROR(V1223/同类汇总数据!G$6,0),IF(AND($G1223="检查版",$H1223="中医诊所"),IFERROR(V1223/同类汇总数据!G$7,0),IF(AND($G1223="检查版",$H1223="口腔诊所"),IFERROR(V1223/同类汇总数据!G$8,0),IF(AND($G1223="互联网版",$H1223="中西医诊所"),IFERROR(V1223/同类汇总数据!G$9,0),IF(AND($G1223="互联网版",$H1223="中医诊所"),IFERROR(V1223/同类汇总数据!G$10,0),IF(AND($G1223="互联网版",$H1223="口腔诊所"),IFERROR(V1223/同类汇总数据!G$11,0))))))))))</f>
        <v>0.609911743511781</v>
      </c>
      <c r="AI1223" s="64">
        <f>IF(AND($G1223="正式版",$H1223="中西医诊所"),IFERROR(W1223/同类汇总数据!H$3,0),IF(AND($G1223="正式版",$H1223="中医诊所"),IFERROR(W1223/同类汇总数据!H$4,0),IF(AND($G1223="正式版",$H1223="口腔诊所"),IFERROR(W1223/同类汇总数据!H$5,0),IF(AND($G1223="检查版",$H1223="中西医诊所"),IFERROR(W1223/同类汇总数据!H$6,0),IF(AND($G1223="检查版",$H1223="中医诊所"),IFERROR(W1223/同类汇总数据!H$7,0),IF(AND($G1223="检查版",$H1223="口腔诊所"),IFERROR(W1223/同类汇总数据!H$8,0),IF(AND($G1223="互联网版",$H1223="中西医诊所"),IFERROR(W1223/同类汇总数据!H$9,0),IF(AND($G1223="互联网版",$H1223="中医诊所"),IFERROR(W1223/同类汇总数据!H$10,0),IF(AND($G1223="互联网版",$H1223="口腔诊所"),IFERROR(W1223/同类汇总数据!H$11,0))))))))))</f>
        <v>0.522838078751917</v>
      </c>
      <c r="AJ1223" s="64">
        <f>IF(AND($G1223="正式版",$H1223="中西医诊所"),IFERROR(X1223/同类汇总数据!I$3,0),IF(AND($G1223="正式版",$H1223="中医诊所"),IFERROR(X1223/同类汇总数据!I$4,0),IF(AND($G1223="正式版",$H1223="口腔诊所"),IFERROR(X1223/同类汇总数据!I$5,0),IF(AND($G1223="检查版",$H1223="中西医诊所"),IFERROR(X1223/同类汇总数据!I$6,0),IF(AND($G1223="检查版",$H1223="中医诊所"),IFERROR(X1223/同类汇总数据!I$7,0),IF(AND($G1223="检查版",$H1223="口腔诊所"),IFERROR(X1223/同类汇总数据!I$8,0),IF(AND($G1223="互联网版",$H1223="中西医诊所"),IFERROR(X1223/同类汇总数据!I$9,0),IF(AND($G1223="互联网版",$H1223="中医诊所"),IFERROR(X1223/同类汇总数据!I$10,0),IF(AND($G1223="互联网版",$H1223="口腔诊所"),IFERROR(X1223/同类汇总数据!I$11,0))))))))))</f>
        <v>0.193689217902307</v>
      </c>
      <c r="AK1223" s="64">
        <f>IF(AND($G1223="正式版",$H1223="中西医诊所"),IFERROR(Y1223/同类汇总数据!J$3,0),IF(AND($G1223="正式版",$H1223="中医诊所"),IFERROR(Y1223/同类汇总数据!J$4,0),IF(AND($G1223="正式版",$H1223="口腔诊所"),IFERROR(Y1223/同类汇总数据!J$5,0),IF(AND($G1223="检查版",$H1223="中西医诊所"),IFERROR(Y1223/同类汇总数据!J$6,0),IF(AND($G1223="检查版",$H1223="中医诊所"),IFERROR(Y1223/同类汇总数据!J$7,0),IF(AND($G1223="检查版",$H1223="口腔诊所"),IFERROR(Y1223/同类汇总数据!J$8,0),IF(AND($G1223="互联网版",$H1223="中西医诊所"),IFERROR(Y1223/同类汇总数据!J$9,0),IF(AND($G1223="互联网版",$H1223="中医诊所"),IFERROR(Y1223/同类汇总数据!J$10,0),IF(AND($G1223="互联网版",$H1223="口腔诊所"),IFERROR(Y1223/同类汇总数据!J$11,0))))))))))</f>
        <v>0.219413148815652</v>
      </c>
      <c r="AL1223" s="65" t="str">
        <f ca="1" t="shared" si="371"/>
        <v>-</v>
      </c>
      <c r="AM1223" s="65" t="str">
        <f t="shared" si="372"/>
        <v/>
      </c>
      <c r="AN1223" s="66" t="str">
        <f t="shared" si="373"/>
        <v/>
      </c>
      <c r="AO1223" s="63">
        <f t="shared" si="374"/>
        <v>46104.3634027778</v>
      </c>
      <c r="AP1223" s="5" t="str">
        <f t="shared" si="376"/>
        <v/>
      </c>
      <c r="AQ1223" s="60">
        <v>46057.4251984491</v>
      </c>
    </row>
    <row r="1224" customFormat="1" ht="17" spans="1:43">
      <c r="A1224" s="66">
        <f t="shared" ref="A1224:A1233" si="377">ROW()-3</f>
        <v>1221</v>
      </c>
      <c r="B1224" s="67" t="str">
        <f t="shared" ref="B1224:B1233" si="378">IF(V1224=0,"无交易",IF(AND(Y1224&lt;=-0.2,Z1224&lt;=-0.2,AA1224&lt;=-0.2),"连续三月交易下滑",IF(AND(Y1224&gt;=0.2,Z1224&gt;=0.2,AA1224&gt;=0.2),"连续三月交易上升",IF(AND(Y1224&lt;0.2,Y1224&gt;-0.2,Z1224&lt;0.2,Z1224&gt;-0.2,AA1224&lt;0.2,AA1224&gt;-0.2),"交易平稳",IF(OR(ABS(Y1224-Z1224)&gt;=0.2,ABS(Z1224-AA1224)&gt;=0.2),"交易波动较大","-")))))</f>
        <v>交易波动较大</v>
      </c>
      <c r="C1224" s="1" t="str">
        <f t="shared" ref="C1224:C1233" si="379">IF(AA1224&lt;=-0.5,"本月交易额降超50%",IF(AA1224&lt;=-0.2,"本月交易额降超20%",""))</f>
        <v/>
      </c>
      <c r="D1224" s="68" t="str">
        <f t="shared" ref="D1224:D1233" si="380">IF(DATEDIF(AO1224,$B$1,"d")&gt;30,"流失",IF(AND(DATEDIF(AO1224,$B$1,"d")&gt;7,DATEDIF(AO1224,$B$1,"d")&lt;=30),"可能流失",IF(AND(DATEDIF(AO1224,$B$1,"d")&lt;=7,DATEDIF(AO1224,$B$1,"d")&gt;3),"即将流失","-")))</f>
        <v>-</v>
      </c>
      <c r="E1224" s="84" t="s">
        <v>3212</v>
      </c>
      <c r="F1224" s="58">
        <v>46084.5929523495</v>
      </c>
      <c r="G1224" s="59" t="s">
        <v>38</v>
      </c>
      <c r="H1224" s="59" t="s">
        <v>39</v>
      </c>
      <c r="I1224" s="59" t="s">
        <v>40</v>
      </c>
      <c r="J1224" s="59" t="s">
        <v>53</v>
      </c>
      <c r="K1224" s="59" t="s">
        <v>3213</v>
      </c>
      <c r="L1224" s="59" t="s">
        <v>83</v>
      </c>
      <c r="M1224" s="60">
        <v>46104.3523148148</v>
      </c>
      <c r="N1224" s="60">
        <v>46103.8808482176</v>
      </c>
      <c r="O1224" s="60">
        <v>46103.8798270023</v>
      </c>
      <c r="P1224" s="60">
        <v>46102.8052112963</v>
      </c>
      <c r="Q1224" s="60">
        <v>46103.8808549884</v>
      </c>
      <c r="R1224" s="59">
        <v>3551</v>
      </c>
      <c r="S1224" s="59">
        <v>11554.03</v>
      </c>
      <c r="T1224" s="59">
        <v>11554.03</v>
      </c>
      <c r="U1224" s="59">
        <v>11554.03</v>
      </c>
      <c r="V1224" s="59">
        <v>28</v>
      </c>
      <c r="W1224" s="59">
        <v>96</v>
      </c>
      <c r="X1224" s="59">
        <v>96</v>
      </c>
      <c r="Y1224" s="59">
        <v>96</v>
      </c>
      <c r="Z1224" s="59">
        <v>177.7543076923</v>
      </c>
      <c r="AA1224" s="59"/>
      <c r="AB1224" s="59"/>
      <c r="AC1224" s="59"/>
      <c r="AD1224" s="64">
        <f>IF(AND($G1224="正式版",$H1224="中西医诊所"),IFERROR(R1224/同类汇总数据!C$3,0),IF(AND($G1224="正式版",$H1224="中医诊所"),IFERROR(R1224/同类汇总数据!C$4,0),IF(AND($G1224="正式版",$H1224="口腔诊所"),IFERROR(R1224/同类汇总数据!C$5,0),IF(AND($G1224="检查版",$H1224="中西医诊所"),IFERROR(R1224/同类汇总数据!C$6,0),IF(AND($G1224="检查版",$H1224="中医诊所"),IFERROR(R1224/同类汇总数据!C$7,0),IF(AND($G1224="检查版",$H1224="口腔诊所"),IFERROR(R1224/同类汇总数据!C$8,0),IF(AND($G1224="互联网版",$H1224="中西医诊所"),IFERROR(R1224/同类汇总数据!C$9,0),IF(AND($G1224="互联网版",$H1224="中医诊所"),IFERROR(R1224/同类汇总数据!C$10,0),IF(AND($G1224="互联网版",$H1224="口腔诊所"),IFERROR(R1224/同类汇总数据!C$11,0))))))))))</f>
        <v>0.388013136401432</v>
      </c>
      <c r="AE1224" s="64">
        <f>IF(AND($G1224="正式版",$H1224="中西医诊所"),IFERROR(S1224/同类汇总数据!D$3,0),IF(AND($G1224="正式版",$H1224="中医诊所"),IFERROR(S1224/同类汇总数据!D$4,0),IF(AND($G1224="正式版",$H1224="口腔诊所"),IFERROR(S1224/同类汇总数据!D$5,0),IF(AND($G1224="检查版",$H1224="中西医诊所"),IFERROR(S1224/同类汇总数据!D$6,0),IF(AND($G1224="检查版",$H1224="中医诊所"),IFERROR(S1224/同类汇总数据!D$7,0),IF(AND($G1224="检查版",$H1224="口腔诊所"),IFERROR(S1224/同类汇总数据!D$8,0),IF(AND($G1224="互联网版",$H1224="中西医诊所"),IFERROR(S1224/同类汇总数据!D$9,0),IF(AND($G1224="互联网版",$H1224="中医诊所"),IFERROR(S1224/同类汇总数据!D$10,0),IF(AND($G1224="互联网版",$H1224="口腔诊所"),IFERROR(S1224/同类汇总数据!D$11,0))))))))))</f>
        <v>0.316690153091741</v>
      </c>
      <c r="AF1224" s="64">
        <f>IF(AND($G1224="正式版",$H1224="中西医诊所"),IFERROR(T1224/同类汇总数据!E$3,0),IF(AND($G1224="正式版",$H1224="中医诊所"),IFERROR(T1224/同类汇总数据!E$4,0),IF(AND($G1224="正式版",$H1224="口腔诊所"),IFERROR(T1224/同类汇总数据!E$5,0),IF(AND($G1224="检查版",$H1224="中西医诊所"),IFERROR(T1224/同类汇总数据!E$6,0),IF(AND($G1224="检查版",$H1224="中医诊所"),IFERROR(T1224/同类汇总数据!E$7,0),IF(AND($G1224="检查版",$H1224="口腔诊所"),IFERROR(T1224/同类汇总数据!E$8,0),IF(AND($G1224="互联网版",$H1224="中西医诊所"),IFERROR(T1224/同类汇总数据!E$9,0),IF(AND($G1224="互联网版",$H1224="中医诊所"),IFERROR(T1224/同类汇总数据!E$10,0),IF(AND($G1224="互联网版",$H1224="口腔诊所"),IFERROR(T1224/同类汇总数据!E$11,0))))))))))</f>
        <v>0.105887388396072</v>
      </c>
      <c r="AG1224" s="64">
        <f>IF(AND($G1224="正式版",$H1224="中西医诊所"),IFERROR(U1224/同类汇总数据!F$3,0),IF(AND($G1224="正式版",$H1224="中医诊所"),IFERROR(U1224/同类汇总数据!F$4,0),IF(AND($G1224="正式版",$H1224="口腔诊所"),IFERROR(U1224/同类汇总数据!F$5,0),IF(AND($G1224="检查版",$H1224="中西医诊所"),IFERROR(U1224/同类汇总数据!F$6,0),IF(AND($G1224="检查版",$H1224="中医诊所"),IFERROR(U1224/同类汇总数据!F$7,0),IF(AND($G1224="检查版",$H1224="口腔诊所"),IFERROR(U1224/同类汇总数据!F$8,0),IF(AND($G1224="互联网版",$H1224="中西医诊所"),IFERROR(U1224/同类汇总数据!F$9,0),IF(AND($G1224="互联网版",$H1224="中医诊所"),IFERROR(U1224/同类汇总数据!F$10,0),IF(AND($G1224="互联网版",$H1224="口腔诊所"),IFERROR(U1224/同类汇总数据!F$11,0))))))))))</f>
        <v>0.120450865046795</v>
      </c>
      <c r="AH1224" s="64">
        <f>IF(AND($G1224="正式版",$H1224="中西医诊所"),IFERROR(V1224/同类汇总数据!G$3,0),IF(AND($G1224="正式版",$H1224="中医诊所"),IFERROR(V1224/同类汇总数据!G$4,0),IF(AND($G1224="正式版",$H1224="口腔诊所"),IFERROR(V1224/同类汇总数据!G$5,0),IF(AND($G1224="检查版",$H1224="中西医诊所"),IFERROR(V1224/同类汇总数据!G$6,0),IF(AND($G1224="检查版",$H1224="中医诊所"),IFERROR(V1224/同类汇总数据!G$7,0),IF(AND($G1224="检查版",$H1224="口腔诊所"),IFERROR(V1224/同类汇总数据!G$8,0),IF(AND($G1224="互联网版",$H1224="中西医诊所"),IFERROR(V1224/同类汇总数据!G$9,0),IF(AND($G1224="互联网版",$H1224="中医诊所"),IFERROR(V1224/同类汇总数据!G$10,0),IF(AND($G1224="互联网版",$H1224="口腔诊所"),IFERROR(V1224/同类汇总数据!G$11,0))))))))))</f>
        <v>0.295355222671467</v>
      </c>
      <c r="AI1224" s="64">
        <f>IF(AND($G1224="正式版",$H1224="中西医诊所"),IFERROR(W1224/同类汇总数据!H$3,0),IF(AND($G1224="正式版",$H1224="中医诊所"),IFERROR(W1224/同类汇总数据!H$4,0),IF(AND($G1224="正式版",$H1224="口腔诊所"),IFERROR(W1224/同类汇总数据!H$5,0),IF(AND($G1224="检查版",$H1224="中西医诊所"),IFERROR(W1224/同类汇总数据!H$6,0),IF(AND($G1224="检查版",$H1224="中医诊所"),IFERROR(W1224/同类汇总数据!H$7,0),IF(AND($G1224="检查版",$H1224="口腔诊所"),IFERROR(W1224/同类汇总数据!H$8,0),IF(AND($G1224="互联网版",$H1224="中西医诊所"),IFERROR(W1224/同类汇总数据!H$9,0),IF(AND($G1224="互联网版",$H1224="中医诊所"),IFERROR(W1224/同类汇总数据!H$10,0),IF(AND($G1224="互联网版",$H1224="口腔诊所"),IFERROR(W1224/同类汇总数据!H$11,0))))))))))</f>
        <v>0.262560224751552</v>
      </c>
      <c r="AJ1224" s="64">
        <f>IF(AND($G1224="正式版",$H1224="中西医诊所"),IFERROR(X1224/同类汇总数据!I$3,0),IF(AND($G1224="正式版",$H1224="中医诊所"),IFERROR(X1224/同类汇总数据!I$4,0),IF(AND($G1224="正式版",$H1224="口腔诊所"),IFERROR(X1224/同类汇总数据!I$5,0),IF(AND($G1224="检查版",$H1224="中西医诊所"),IFERROR(X1224/同类汇总数据!I$6,0),IF(AND($G1224="检查版",$H1224="中医诊所"),IFERROR(X1224/同类汇总数据!I$7,0),IF(AND($G1224="检查版",$H1224="口腔诊所"),IFERROR(X1224/同类汇总数据!I$8,0),IF(AND($G1224="互联网版",$H1224="中西医诊所"),IFERROR(X1224/同类汇总数据!I$9,0),IF(AND($G1224="互联网版",$H1224="中医诊所"),IFERROR(X1224/同类汇总数据!I$10,0),IF(AND($G1224="互联网版",$H1224="口腔诊所"),IFERROR(X1224/同类汇总数据!I$11,0))))))))))</f>
        <v>0.0848873990757354</v>
      </c>
      <c r="AK1224" s="64">
        <f>IF(AND($G1224="正式版",$H1224="中西医诊所"),IFERROR(Y1224/同类汇总数据!J$3,0),IF(AND($G1224="正式版",$H1224="中医诊所"),IFERROR(Y1224/同类汇总数据!J$4,0),IF(AND($G1224="正式版",$H1224="口腔诊所"),IFERROR(Y1224/同类汇总数据!J$5,0),IF(AND($G1224="检查版",$H1224="中西医诊所"),IFERROR(Y1224/同类汇总数据!J$6,0),IF(AND($G1224="检查版",$H1224="中医诊所"),IFERROR(Y1224/同类汇总数据!J$7,0),IF(AND($G1224="检查版",$H1224="口腔诊所"),IFERROR(Y1224/同类汇总数据!J$8,0),IF(AND($G1224="互联网版",$H1224="中西医诊所"),IFERROR(Y1224/同类汇总数据!J$9,0),IF(AND($G1224="互联网版",$H1224="中医诊所"),IFERROR(Y1224/同类汇总数据!J$10,0),IF(AND($G1224="互联网版",$H1224="口腔诊所"),IFERROR(Y1224/同类汇总数据!J$11,0))))))))))</f>
        <v>0.0959249483204341</v>
      </c>
      <c r="AL1224" s="65" t="str">
        <f ca="1" t="shared" ref="AL1224:AL1233" si="381">IF(YEAR(AO1224)&lt;YEAR(TODAY()),"今年内未操作",IF(DATEDIF(AO1224,$B$1,"d")&gt;90,"最近三月未操作",IF(DATEDIF(AO1224,$B$1,"d")&gt;30,"最近一月未操作",IF(DATEDIF(AO1224,$B$1,"d")&gt;7,"最近一周未操作","-"))))</f>
        <v>-</v>
      </c>
      <c r="AM1224" s="65" t="str">
        <f t="shared" ref="AM1224:AM1233" si="382">IF(AE1224&lt;0.2,"低于同行20%",IF(AE1224&lt;0.5,"低于同行50%",IF(AE1224&gt;=2,"高于同行100%",IF(AE1224&gt;=1.5,"高于同行150%",IF(AE1224&gt;=1.2,"高于同行20%","")))))</f>
        <v>低于同行50%</v>
      </c>
      <c r="AN1224" s="66" t="str">
        <f t="shared" ref="AN1224:AN1233" si="383">IF(AI1224&lt;0.2,"低于同行20%",IF(AI1224&lt;0.5,"低于同行50%",IF(AI1224&gt;=2,"高于同行100%",IF(AI1224&gt;=1.5,"高于同行150%",IF(AI1224&gt;=1.2,"高于同行20%","")))))</f>
        <v>低于同行50%</v>
      </c>
      <c r="AO1224" s="63">
        <f t="shared" ref="AO1224:AO1233" si="384">MAX(IF(M1224&lt;&gt;"",M1224,0),IF(N1224&lt;&gt;"",N1224,0),IF(O1224&lt;&gt;"",O1224,0),IF(P1224&lt;&gt;"",P1224,0),IF(Q1224&lt;&gt;"",Q1224,0))</f>
        <v>46104.3523148148</v>
      </c>
      <c r="AP1224" s="5" t="str">
        <f t="shared" si="376"/>
        <v/>
      </c>
      <c r="AQ1224" s="60">
        <v>46082.416724537</v>
      </c>
    </row>
    <row r="1225" customFormat="1" ht="17" spans="1:43">
      <c r="A1225" s="66">
        <f t="shared" si="377"/>
        <v>1222</v>
      </c>
      <c r="B1225" s="67" t="str">
        <f t="shared" si="378"/>
        <v>交易波动较大</v>
      </c>
      <c r="C1225" s="1" t="str">
        <f t="shared" si="379"/>
        <v/>
      </c>
      <c r="D1225" s="68" t="str">
        <f t="shared" si="380"/>
        <v>-</v>
      </c>
      <c r="E1225" s="84" t="s">
        <v>3214</v>
      </c>
      <c r="F1225" s="58">
        <v>46085.4512620255</v>
      </c>
      <c r="G1225" s="59" t="s">
        <v>38</v>
      </c>
      <c r="H1225" s="59" t="s">
        <v>66</v>
      </c>
      <c r="I1225" s="59" t="s">
        <v>40</v>
      </c>
      <c r="J1225" s="59" t="s">
        <v>486</v>
      </c>
      <c r="K1225" s="59" t="s">
        <v>3215</v>
      </c>
      <c r="L1225" s="59" t="s">
        <v>1414</v>
      </c>
      <c r="M1225" s="60">
        <v>46102.3583564815</v>
      </c>
      <c r="N1225" s="60">
        <v>46097.4290062037</v>
      </c>
      <c r="O1225" s="60">
        <v>46097.4282565972</v>
      </c>
      <c r="P1225" s="60">
        <v>46097.4264651157</v>
      </c>
      <c r="Q1225" s="60">
        <v>46098.6873073495</v>
      </c>
      <c r="R1225" s="59">
        <v>40.5</v>
      </c>
      <c r="S1225" s="59">
        <v>732.9</v>
      </c>
      <c r="T1225" s="59">
        <v>732.9</v>
      </c>
      <c r="U1225" s="59">
        <v>732.9</v>
      </c>
      <c r="V1225" s="59">
        <v>4</v>
      </c>
      <c r="W1225" s="59">
        <v>30</v>
      </c>
      <c r="X1225" s="59">
        <v>30</v>
      </c>
      <c r="Y1225" s="59">
        <v>30</v>
      </c>
      <c r="Z1225" s="59">
        <v>31.8652173913</v>
      </c>
      <c r="AA1225" s="59"/>
      <c r="AB1225" s="59"/>
      <c r="AC1225" s="59"/>
      <c r="AD1225" s="64">
        <f>IF(AND($G1225="正式版",$H1225="中西医诊所"),IFERROR(R1225/同类汇总数据!C$3,0),IF(AND($G1225="正式版",$H1225="中医诊所"),IFERROR(R1225/同类汇总数据!C$4,0),IF(AND($G1225="正式版",$H1225="口腔诊所"),IFERROR(R1225/同类汇总数据!C$5,0),IF(AND($G1225="检查版",$H1225="中西医诊所"),IFERROR(R1225/同类汇总数据!C$6,0),IF(AND($G1225="检查版",$H1225="中医诊所"),IFERROR(R1225/同类汇总数据!C$7,0),IF(AND($G1225="检查版",$H1225="口腔诊所"),IFERROR(R1225/同类汇总数据!C$8,0),IF(AND($G1225="互联网版",$H1225="中西医诊所"),IFERROR(R1225/同类汇总数据!C$9,0),IF(AND($G1225="互联网版",$H1225="中医诊所"),IFERROR(R1225/同类汇总数据!C$10,0),IF(AND($G1225="互联网版",$H1225="口腔诊所"),IFERROR(R1225/同类汇总数据!C$11,0))))))))))</f>
        <v>0.00582984665999365</v>
      </c>
      <c r="AE1225" s="64">
        <f>IF(AND($G1225="正式版",$H1225="中西医诊所"),IFERROR(S1225/同类汇总数据!D$3,0),IF(AND($G1225="正式版",$H1225="中医诊所"),IFERROR(S1225/同类汇总数据!D$4,0),IF(AND($G1225="正式版",$H1225="口腔诊所"),IFERROR(S1225/同类汇总数据!D$5,0),IF(AND($G1225="检查版",$H1225="中西医诊所"),IFERROR(S1225/同类汇总数据!D$6,0),IF(AND($G1225="检查版",$H1225="中医诊所"),IFERROR(S1225/同类汇总数据!D$7,0),IF(AND($G1225="检查版",$H1225="口腔诊所"),IFERROR(S1225/同类汇总数据!D$8,0),IF(AND($G1225="互联网版",$H1225="中西医诊所"),IFERROR(S1225/同类汇总数据!D$9,0),IF(AND($G1225="互联网版",$H1225="中医诊所"),IFERROR(S1225/同类汇总数据!D$10,0),IF(AND($G1225="互联网版",$H1225="口腔诊所"),IFERROR(S1225/同类汇总数据!D$11,0))))))))))</f>
        <v>0.027190505897939</v>
      </c>
      <c r="AF1225" s="64">
        <f>IF(AND($G1225="正式版",$H1225="中西医诊所"),IFERROR(T1225/同类汇总数据!E$3,0),IF(AND($G1225="正式版",$H1225="中医诊所"),IFERROR(T1225/同类汇总数据!E$4,0),IF(AND($G1225="正式版",$H1225="口腔诊所"),IFERROR(T1225/同类汇总数据!E$5,0),IF(AND($G1225="检查版",$H1225="中西医诊所"),IFERROR(T1225/同类汇总数据!E$6,0),IF(AND($G1225="检查版",$H1225="中医诊所"),IFERROR(T1225/同类汇总数据!E$7,0),IF(AND($G1225="检查版",$H1225="口腔诊所"),IFERROR(T1225/同类汇总数据!E$8,0),IF(AND($G1225="互联网版",$H1225="中西医诊所"),IFERROR(T1225/同类汇总数据!E$9,0),IF(AND($G1225="互联网版",$H1225="中医诊所"),IFERROR(T1225/同类汇总数据!E$10,0),IF(AND($G1225="互联网版",$H1225="口腔诊所"),IFERROR(T1225/同类汇总数据!E$11,0))))))))))</f>
        <v>0.00941732004782693</v>
      </c>
      <c r="AG1225" s="64">
        <f>IF(AND($G1225="正式版",$H1225="中西医诊所"),IFERROR(U1225/同类汇总数据!F$3,0),IF(AND($G1225="正式版",$H1225="中医诊所"),IFERROR(U1225/同类汇总数据!F$4,0),IF(AND($G1225="正式版",$H1225="口腔诊所"),IFERROR(U1225/同类汇总数据!F$5,0),IF(AND($G1225="检查版",$H1225="中西医诊所"),IFERROR(U1225/同类汇总数据!F$6,0),IF(AND($G1225="检查版",$H1225="中医诊所"),IFERROR(U1225/同类汇总数据!F$7,0),IF(AND($G1225="检查版",$H1225="口腔诊所"),IFERROR(U1225/同类汇总数据!F$8,0),IF(AND($G1225="互联网版",$H1225="中西医诊所"),IFERROR(U1225/同类汇总数据!F$9,0),IF(AND($G1225="互联网版",$H1225="中医诊所"),IFERROR(U1225/同类汇总数据!F$10,0),IF(AND($G1225="互联网版",$H1225="口腔诊所"),IFERROR(U1225/同类汇总数据!F$11,0))))))))))</f>
        <v>0.0109736891498419</v>
      </c>
      <c r="AH1225" s="64">
        <f>IF(AND($G1225="正式版",$H1225="中西医诊所"),IFERROR(V1225/同类汇总数据!G$3,0),IF(AND($G1225="正式版",$H1225="中医诊所"),IFERROR(V1225/同类汇总数据!G$4,0),IF(AND($G1225="正式版",$H1225="口腔诊所"),IFERROR(V1225/同类汇总数据!G$5,0),IF(AND($G1225="检查版",$H1225="中西医诊所"),IFERROR(V1225/同类汇总数据!G$6,0),IF(AND($G1225="检查版",$H1225="中医诊所"),IFERROR(V1225/同类汇总数据!G$7,0),IF(AND($G1225="检查版",$H1225="口腔诊所"),IFERROR(V1225/同类汇总数据!G$8,0),IF(AND($G1225="互联网版",$H1225="中西医诊所"),IFERROR(V1225/同类汇总数据!G$9,0),IF(AND($G1225="互联网版",$H1225="中医诊所"),IFERROR(V1225/同类汇总数据!G$10,0),IF(AND($G1225="互联网版",$H1225="口腔诊所"),IFERROR(V1225/同类汇总数据!G$11,0))))))))))</f>
        <v>0.0903572953350787</v>
      </c>
      <c r="AI1225" s="64">
        <f>IF(AND($G1225="正式版",$H1225="中西医诊所"),IFERROR(W1225/同类汇总数据!H$3,0),IF(AND($G1225="正式版",$H1225="中医诊所"),IFERROR(W1225/同类汇总数据!H$4,0),IF(AND($G1225="正式版",$H1225="口腔诊所"),IFERROR(W1225/同类汇总数据!H$5,0),IF(AND($G1225="检查版",$H1225="中西医诊所"),IFERROR(W1225/同类汇总数据!H$6,0),IF(AND($G1225="检查版",$H1225="中医诊所"),IFERROR(W1225/同类汇总数据!H$7,0),IF(AND($G1225="检查版",$H1225="口腔诊所"),IFERROR(W1225/同类汇总数据!H$8,0),IF(AND($G1225="互联网版",$H1225="中西医诊所"),IFERROR(W1225/同类汇总数据!H$9,0),IF(AND($G1225="互联网版",$H1225="中医诊所"),IFERROR(W1225/同类汇总数据!H$10,0),IF(AND($G1225="互联网版",$H1225="口腔诊所"),IFERROR(W1225/同类汇总数据!H$11,0))))))))))</f>
        <v>0.170490677853886</v>
      </c>
      <c r="AJ1225" s="64">
        <f>IF(AND($G1225="正式版",$H1225="中西医诊所"),IFERROR(X1225/同类汇总数据!I$3,0),IF(AND($G1225="正式版",$H1225="中医诊所"),IFERROR(X1225/同类汇总数据!I$4,0),IF(AND($G1225="正式版",$H1225="口腔诊所"),IFERROR(X1225/同类汇总数据!I$5,0),IF(AND($G1225="检查版",$H1225="中西医诊所"),IFERROR(X1225/同类汇总数据!I$6,0),IF(AND($G1225="检查版",$H1225="中医诊所"),IFERROR(X1225/同类汇总数据!I$7,0),IF(AND($G1225="检查版",$H1225="口腔诊所"),IFERROR(X1225/同类汇总数据!I$8,0),IF(AND($G1225="互联网版",$H1225="中西医诊所"),IFERROR(X1225/同类汇总数据!I$9,0),IF(AND($G1225="互联网版",$H1225="中医诊所"),IFERROR(X1225/同类汇总数据!I$10,0),IF(AND($G1225="互联网版",$H1225="口腔诊所"),IFERROR(X1225/同类汇总数据!I$11,0))))))))))</f>
        <v>0.0581067653706921</v>
      </c>
      <c r="AK1225" s="64">
        <f>IF(AND($G1225="正式版",$H1225="中西医诊所"),IFERROR(Y1225/同类汇总数据!J$3,0),IF(AND($G1225="正式版",$H1225="中医诊所"),IFERROR(Y1225/同类汇总数据!J$4,0),IF(AND($G1225="正式版",$H1225="口腔诊所"),IFERROR(Y1225/同类汇总数据!J$5,0),IF(AND($G1225="检查版",$H1225="中西医诊所"),IFERROR(Y1225/同类汇总数据!J$6,0),IF(AND($G1225="检查版",$H1225="中医诊所"),IFERROR(Y1225/同类汇总数据!J$7,0),IF(AND($G1225="检查版",$H1225="口腔诊所"),IFERROR(Y1225/同类汇总数据!J$8,0),IF(AND($G1225="互联网版",$H1225="中西医诊所"),IFERROR(Y1225/同类汇总数据!J$9,0),IF(AND($G1225="互联网版",$H1225="中医诊所"),IFERROR(Y1225/同类汇总数据!J$10,0),IF(AND($G1225="互联网版",$H1225="口腔诊所"),IFERROR(Y1225/同类汇总数据!J$11,0))))))))))</f>
        <v>0.0658239446446955</v>
      </c>
      <c r="AL1225" s="65" t="str">
        <f ca="1" t="shared" si="381"/>
        <v>-</v>
      </c>
      <c r="AM1225" s="65" t="str">
        <f t="shared" si="382"/>
        <v>低于同行20%</v>
      </c>
      <c r="AN1225" s="66" t="str">
        <f t="shared" si="383"/>
        <v>低于同行20%</v>
      </c>
      <c r="AO1225" s="63">
        <f t="shared" si="384"/>
        <v>46102.3583564815</v>
      </c>
      <c r="AP1225" s="5" t="str">
        <f t="shared" si="376"/>
        <v/>
      </c>
      <c r="AQ1225" s="60">
        <v>46090.3647685185</v>
      </c>
    </row>
    <row r="1226" customFormat="1" ht="17" spans="1:43">
      <c r="A1226" s="66">
        <f t="shared" si="377"/>
        <v>1223</v>
      </c>
      <c r="B1226" s="67" t="str">
        <f t="shared" si="378"/>
        <v>交易波动较大</v>
      </c>
      <c r="C1226" s="1" t="str">
        <f t="shared" si="379"/>
        <v/>
      </c>
      <c r="D1226" s="68" t="str">
        <f t="shared" si="380"/>
        <v>-</v>
      </c>
      <c r="E1226" s="84" t="s">
        <v>3216</v>
      </c>
      <c r="F1226" s="58">
        <v>46085.453500706</v>
      </c>
      <c r="G1226" s="59" t="s">
        <v>38</v>
      </c>
      <c r="H1226" s="59" t="s">
        <v>66</v>
      </c>
      <c r="I1226" s="59" t="s">
        <v>40</v>
      </c>
      <c r="J1226" s="59" t="s">
        <v>486</v>
      </c>
      <c r="K1226" s="59" t="s">
        <v>3217</v>
      </c>
      <c r="L1226" s="59" t="s">
        <v>3218</v>
      </c>
      <c r="M1226" s="60">
        <v>46103.7513541667</v>
      </c>
      <c r="N1226" s="60">
        <v>46103.7517982986</v>
      </c>
      <c r="O1226" s="60">
        <v>46094.5826973264</v>
      </c>
      <c r="P1226" s="60">
        <v>46094.6805925579</v>
      </c>
      <c r="Q1226" s="60">
        <v>46093.8405643518</v>
      </c>
      <c r="R1226" s="59">
        <v>240</v>
      </c>
      <c r="S1226" s="59">
        <v>759</v>
      </c>
      <c r="T1226" s="59">
        <v>759</v>
      </c>
      <c r="U1226" s="59">
        <v>759</v>
      </c>
      <c r="V1226" s="59">
        <v>12</v>
      </c>
      <c r="W1226" s="59">
        <v>41</v>
      </c>
      <c r="X1226" s="59">
        <v>41</v>
      </c>
      <c r="Y1226" s="59">
        <v>41</v>
      </c>
      <c r="Z1226" s="59">
        <v>23.71875</v>
      </c>
      <c r="AA1226" s="59"/>
      <c r="AB1226" s="59"/>
      <c r="AC1226" s="59"/>
      <c r="AD1226" s="64">
        <f>IF(AND($G1226="正式版",$H1226="中西医诊所"),IFERROR(R1226/同类汇总数据!C$3,0),IF(AND($G1226="正式版",$H1226="中医诊所"),IFERROR(R1226/同类汇总数据!C$4,0),IF(AND($G1226="正式版",$H1226="口腔诊所"),IFERROR(R1226/同类汇总数据!C$5,0),IF(AND($G1226="检查版",$H1226="中西医诊所"),IFERROR(R1226/同类汇总数据!C$6,0),IF(AND($G1226="检查版",$H1226="中医诊所"),IFERROR(R1226/同类汇总数据!C$7,0),IF(AND($G1226="检查版",$H1226="口腔诊所"),IFERROR(R1226/同类汇总数据!C$8,0),IF(AND($G1226="互联网版",$H1226="中西医诊所"),IFERROR(R1226/同类汇总数据!C$9,0),IF(AND($G1226="互联网版",$H1226="中医诊所"),IFERROR(R1226/同类汇总数据!C$10,0),IF(AND($G1226="互联网版",$H1226="口腔诊所"),IFERROR(R1226/同类汇总数据!C$11,0))))))))))</f>
        <v>0.0345472394666291</v>
      </c>
      <c r="AE1226" s="64">
        <f>IF(AND($G1226="正式版",$H1226="中西医诊所"),IFERROR(S1226/同类汇总数据!D$3,0),IF(AND($G1226="正式版",$H1226="中医诊所"),IFERROR(S1226/同类汇总数据!D$4,0),IF(AND($G1226="正式版",$H1226="口腔诊所"),IFERROR(S1226/同类汇总数据!D$5,0),IF(AND($G1226="检查版",$H1226="中西医诊所"),IFERROR(S1226/同类汇总数据!D$6,0),IF(AND($G1226="检查版",$H1226="中医诊所"),IFERROR(S1226/同类汇总数据!D$7,0),IF(AND($G1226="检查版",$H1226="口腔诊所"),IFERROR(S1226/同类汇总数据!D$8,0),IF(AND($G1226="互联网版",$H1226="中西医诊所"),IFERROR(S1226/同类汇总数据!D$9,0),IF(AND($G1226="互联网版",$H1226="中医诊所"),IFERROR(S1226/同类汇总数据!D$10,0),IF(AND($G1226="互联网版",$H1226="口腔诊所"),IFERROR(S1226/同类汇总数据!D$11,0))))))))))</f>
        <v>0.0281588129029004</v>
      </c>
      <c r="AF1226" s="64">
        <f>IF(AND($G1226="正式版",$H1226="中西医诊所"),IFERROR(T1226/同类汇总数据!E$3,0),IF(AND($G1226="正式版",$H1226="中医诊所"),IFERROR(T1226/同类汇总数据!E$4,0),IF(AND($G1226="正式版",$H1226="口腔诊所"),IFERROR(T1226/同类汇总数据!E$5,0),IF(AND($G1226="检查版",$H1226="中西医诊所"),IFERROR(T1226/同类汇总数据!E$6,0),IF(AND($G1226="检查版",$H1226="中医诊所"),IFERROR(T1226/同类汇总数据!E$7,0),IF(AND($G1226="检查版",$H1226="口腔诊所"),IFERROR(T1226/同类汇总数据!E$8,0),IF(AND($G1226="互联网版",$H1226="中西医诊所"),IFERROR(T1226/同类汇总数据!E$9,0),IF(AND($G1226="互联网版",$H1226="中医诊所"),IFERROR(T1226/同类汇总数据!E$10,0),IF(AND($G1226="互联网版",$H1226="口腔诊所"),IFERROR(T1226/同类汇总数据!E$11,0))))))))))</f>
        <v>0.00975268920221127</v>
      </c>
      <c r="AG1226" s="64">
        <f>IF(AND($G1226="正式版",$H1226="中西医诊所"),IFERROR(U1226/同类汇总数据!F$3,0),IF(AND($G1226="正式版",$H1226="中医诊所"),IFERROR(U1226/同类汇总数据!F$4,0),IF(AND($G1226="正式版",$H1226="口腔诊所"),IFERROR(U1226/同类汇总数据!F$5,0),IF(AND($G1226="检查版",$H1226="中西医诊所"),IFERROR(U1226/同类汇总数据!F$6,0),IF(AND($G1226="检查版",$H1226="中医诊所"),IFERROR(U1226/同类汇总数据!F$7,0),IF(AND($G1226="检查版",$H1226="口腔诊所"),IFERROR(U1226/同类汇总数据!F$8,0),IF(AND($G1226="互联网版",$H1226="中西医诊所"),IFERROR(U1226/同类汇总数据!F$9,0),IF(AND($G1226="互联网版",$H1226="中医诊所"),IFERROR(U1226/同类汇总数据!F$10,0),IF(AND($G1226="互联网版",$H1226="口腔诊所"),IFERROR(U1226/同类汇总数据!F$11,0))))))))))</f>
        <v>0.0113644836467867</v>
      </c>
      <c r="AH1226" s="64">
        <f>IF(AND($G1226="正式版",$H1226="中西医诊所"),IFERROR(V1226/同类汇总数据!G$3,0),IF(AND($G1226="正式版",$H1226="中医诊所"),IFERROR(V1226/同类汇总数据!G$4,0),IF(AND($G1226="正式版",$H1226="口腔诊所"),IFERROR(V1226/同类汇总数据!G$5,0),IF(AND($G1226="检查版",$H1226="中西医诊所"),IFERROR(V1226/同类汇总数据!G$6,0),IF(AND($G1226="检查版",$H1226="中医诊所"),IFERROR(V1226/同类汇总数据!G$7,0),IF(AND($G1226="检查版",$H1226="口腔诊所"),IFERROR(V1226/同类汇总数据!G$8,0),IF(AND($G1226="互联网版",$H1226="中西医诊所"),IFERROR(V1226/同类汇总数据!G$9,0),IF(AND($G1226="互联网版",$H1226="中医诊所"),IFERROR(V1226/同类汇总数据!G$10,0),IF(AND($G1226="互联网版",$H1226="口腔诊所"),IFERROR(V1226/同类汇总数据!G$11,0))))))))))</f>
        <v>0.271071886005236</v>
      </c>
      <c r="AI1226" s="64">
        <f>IF(AND($G1226="正式版",$H1226="中西医诊所"),IFERROR(W1226/同类汇总数据!H$3,0),IF(AND($G1226="正式版",$H1226="中医诊所"),IFERROR(W1226/同类汇总数据!H$4,0),IF(AND($G1226="正式版",$H1226="口腔诊所"),IFERROR(W1226/同类汇总数据!H$5,0),IF(AND($G1226="检查版",$H1226="中西医诊所"),IFERROR(W1226/同类汇总数据!H$6,0),IF(AND($G1226="检查版",$H1226="中医诊所"),IFERROR(W1226/同类汇总数据!H$7,0),IF(AND($G1226="检查版",$H1226="口腔诊所"),IFERROR(W1226/同类汇总数据!H$8,0),IF(AND($G1226="互联网版",$H1226="中西医诊所"),IFERROR(W1226/同类汇总数据!H$9,0),IF(AND($G1226="互联网版",$H1226="中医诊所"),IFERROR(W1226/同类汇总数据!H$10,0),IF(AND($G1226="互联网版",$H1226="口腔诊所"),IFERROR(W1226/同类汇总数据!H$11,0))))))))))</f>
        <v>0.233003926400311</v>
      </c>
      <c r="AJ1226" s="64">
        <f>IF(AND($G1226="正式版",$H1226="中西医诊所"),IFERROR(X1226/同类汇总数据!I$3,0),IF(AND($G1226="正式版",$H1226="中医诊所"),IFERROR(X1226/同类汇总数据!I$4,0),IF(AND($G1226="正式版",$H1226="口腔诊所"),IFERROR(X1226/同类汇总数据!I$5,0),IF(AND($G1226="检查版",$H1226="中西医诊所"),IFERROR(X1226/同类汇总数据!I$6,0),IF(AND($G1226="检查版",$H1226="中医诊所"),IFERROR(X1226/同类汇总数据!I$7,0),IF(AND($G1226="检查版",$H1226="口腔诊所"),IFERROR(X1226/同类汇总数据!I$8,0),IF(AND($G1226="互联网版",$H1226="中西医诊所"),IFERROR(X1226/同类汇总数据!I$9,0),IF(AND($G1226="互联网版",$H1226="中医诊所"),IFERROR(X1226/同类汇总数据!I$10,0),IF(AND($G1226="互联网版",$H1226="口腔诊所"),IFERROR(X1226/同类汇总数据!I$11,0))))))))))</f>
        <v>0.0794125793399459</v>
      </c>
      <c r="AK1226" s="64">
        <f>IF(AND($G1226="正式版",$H1226="中西医诊所"),IFERROR(Y1226/同类汇总数据!J$3,0),IF(AND($G1226="正式版",$H1226="中医诊所"),IFERROR(Y1226/同类汇总数据!J$4,0),IF(AND($G1226="正式版",$H1226="口腔诊所"),IFERROR(Y1226/同类汇总数据!J$5,0),IF(AND($G1226="检查版",$H1226="中西医诊所"),IFERROR(Y1226/同类汇总数据!J$6,0),IF(AND($G1226="检查版",$H1226="中医诊所"),IFERROR(Y1226/同类汇总数据!J$7,0),IF(AND($G1226="检查版",$H1226="口腔诊所"),IFERROR(Y1226/同类汇总数据!J$8,0),IF(AND($G1226="互联网版",$H1226="中西医诊所"),IFERROR(Y1226/同类汇总数据!J$9,0),IF(AND($G1226="互联网版",$H1226="中医诊所"),IFERROR(Y1226/同类汇总数据!J$10,0),IF(AND($G1226="互联网版",$H1226="口腔诊所"),IFERROR(Y1226/同类汇总数据!J$11,0))))))))))</f>
        <v>0.0899593910144172</v>
      </c>
      <c r="AL1226" s="65" t="str">
        <f ca="1" t="shared" si="381"/>
        <v>-</v>
      </c>
      <c r="AM1226" s="65" t="str">
        <f t="shared" si="382"/>
        <v>低于同行20%</v>
      </c>
      <c r="AN1226" s="66" t="str">
        <f t="shared" si="383"/>
        <v>低于同行50%</v>
      </c>
      <c r="AO1226" s="63">
        <f t="shared" si="384"/>
        <v>46103.7517982986</v>
      </c>
      <c r="AP1226" s="5" t="str">
        <f t="shared" si="376"/>
        <v/>
      </c>
      <c r="AQ1226" s="60">
        <v>46090.3227893518</v>
      </c>
    </row>
    <row r="1227" customFormat="1" ht="17" spans="1:43">
      <c r="A1227" s="66">
        <f t="shared" si="377"/>
        <v>1224</v>
      </c>
      <c r="B1227" s="67" t="str">
        <f t="shared" si="378"/>
        <v>无交易</v>
      </c>
      <c r="C1227" s="1" t="str">
        <f t="shared" si="379"/>
        <v/>
      </c>
      <c r="D1227" s="68" t="str">
        <f t="shared" si="380"/>
        <v>可能流失</v>
      </c>
      <c r="E1227" s="84" t="s">
        <v>3219</v>
      </c>
      <c r="F1227" s="58">
        <v>46086.8678171991</v>
      </c>
      <c r="G1227" s="59" t="s">
        <v>1389</v>
      </c>
      <c r="H1227" s="59" t="s">
        <v>39</v>
      </c>
      <c r="I1227" s="59" t="s">
        <v>1807</v>
      </c>
      <c r="J1227" s="59" t="s">
        <v>3196</v>
      </c>
      <c r="K1227" s="59" t="s">
        <v>3220</v>
      </c>
      <c r="L1227" s="59" t="s">
        <v>3221</v>
      </c>
      <c r="M1227" s="60">
        <v>46094.3768402778</v>
      </c>
      <c r="N1227" s="60"/>
      <c r="O1227" s="60">
        <v>46093.6962399537</v>
      </c>
      <c r="P1227" s="60"/>
      <c r="Q1227" s="60"/>
      <c r="R1227" s="59"/>
      <c r="S1227" s="59"/>
      <c r="T1227" s="59"/>
      <c r="U1227" s="59"/>
      <c r="V1227" s="59"/>
      <c r="W1227" s="59"/>
      <c r="X1227" s="59"/>
      <c r="Y1227" s="59"/>
      <c r="Z1227" s="59"/>
      <c r="AA1227" s="59"/>
      <c r="AB1227" s="59"/>
      <c r="AC1227" s="59"/>
      <c r="AD1227" s="64">
        <f>IF(AND($G1227="正式版",$H1227="中西医诊所"),IFERROR(R1227/同类汇总数据!C$3,0),IF(AND($G1227="正式版",$H1227="中医诊所"),IFERROR(R1227/同类汇总数据!C$4,0),IF(AND($G1227="正式版",$H1227="口腔诊所"),IFERROR(R1227/同类汇总数据!C$5,0),IF(AND($G1227="检查版",$H1227="中西医诊所"),IFERROR(R1227/同类汇总数据!C$6,0),IF(AND($G1227="检查版",$H1227="中医诊所"),IFERROR(R1227/同类汇总数据!C$7,0),IF(AND($G1227="检查版",$H1227="口腔诊所"),IFERROR(R1227/同类汇总数据!C$8,0),IF(AND($G1227="互联网版",$H1227="中西医诊所"),IFERROR(R1227/同类汇总数据!C$9,0),IF(AND($G1227="互联网版",$H1227="中医诊所"),IFERROR(R1227/同类汇总数据!C$10,0),IF(AND($G1227="互联网版",$H1227="口腔诊所"),IFERROR(R1227/同类汇总数据!C$11,0))))))))))</f>
        <v>0</v>
      </c>
      <c r="AE1227" s="64">
        <f>IF(AND($G1227="正式版",$H1227="中西医诊所"),IFERROR(S1227/同类汇总数据!D$3,0),IF(AND($G1227="正式版",$H1227="中医诊所"),IFERROR(S1227/同类汇总数据!D$4,0),IF(AND($G1227="正式版",$H1227="口腔诊所"),IFERROR(S1227/同类汇总数据!D$5,0),IF(AND($G1227="检查版",$H1227="中西医诊所"),IFERROR(S1227/同类汇总数据!D$6,0),IF(AND($G1227="检查版",$H1227="中医诊所"),IFERROR(S1227/同类汇总数据!D$7,0),IF(AND($G1227="检查版",$H1227="口腔诊所"),IFERROR(S1227/同类汇总数据!D$8,0),IF(AND($G1227="互联网版",$H1227="中西医诊所"),IFERROR(S1227/同类汇总数据!D$9,0),IF(AND($G1227="互联网版",$H1227="中医诊所"),IFERROR(S1227/同类汇总数据!D$10,0),IF(AND($G1227="互联网版",$H1227="口腔诊所"),IFERROR(S1227/同类汇总数据!D$11,0))))))))))</f>
        <v>0</v>
      </c>
      <c r="AF1227" s="64">
        <f>IF(AND($G1227="正式版",$H1227="中西医诊所"),IFERROR(T1227/同类汇总数据!E$3,0),IF(AND($G1227="正式版",$H1227="中医诊所"),IFERROR(T1227/同类汇总数据!E$4,0),IF(AND($G1227="正式版",$H1227="口腔诊所"),IFERROR(T1227/同类汇总数据!E$5,0),IF(AND($G1227="检查版",$H1227="中西医诊所"),IFERROR(T1227/同类汇总数据!E$6,0),IF(AND($G1227="检查版",$H1227="中医诊所"),IFERROR(T1227/同类汇总数据!E$7,0),IF(AND($G1227="检查版",$H1227="口腔诊所"),IFERROR(T1227/同类汇总数据!E$8,0),IF(AND($G1227="互联网版",$H1227="中西医诊所"),IFERROR(T1227/同类汇总数据!E$9,0),IF(AND($G1227="互联网版",$H1227="中医诊所"),IFERROR(T1227/同类汇总数据!E$10,0),IF(AND($G1227="互联网版",$H1227="口腔诊所"),IFERROR(T1227/同类汇总数据!E$11,0))))))))))</f>
        <v>0</v>
      </c>
      <c r="AG1227" s="64">
        <f>IF(AND($G1227="正式版",$H1227="中西医诊所"),IFERROR(U1227/同类汇总数据!F$3,0),IF(AND($G1227="正式版",$H1227="中医诊所"),IFERROR(U1227/同类汇总数据!F$4,0),IF(AND($G1227="正式版",$H1227="口腔诊所"),IFERROR(U1227/同类汇总数据!F$5,0),IF(AND($G1227="检查版",$H1227="中西医诊所"),IFERROR(U1227/同类汇总数据!F$6,0),IF(AND($G1227="检查版",$H1227="中医诊所"),IFERROR(U1227/同类汇总数据!F$7,0),IF(AND($G1227="检查版",$H1227="口腔诊所"),IFERROR(U1227/同类汇总数据!F$8,0),IF(AND($G1227="互联网版",$H1227="中西医诊所"),IFERROR(U1227/同类汇总数据!F$9,0),IF(AND($G1227="互联网版",$H1227="中医诊所"),IFERROR(U1227/同类汇总数据!F$10,0),IF(AND($G1227="互联网版",$H1227="口腔诊所"),IFERROR(U1227/同类汇总数据!F$11,0))))))))))</f>
        <v>0</v>
      </c>
      <c r="AH1227" s="64">
        <f>IF(AND($G1227="正式版",$H1227="中西医诊所"),IFERROR(V1227/同类汇总数据!G$3,0),IF(AND($G1227="正式版",$H1227="中医诊所"),IFERROR(V1227/同类汇总数据!G$4,0),IF(AND($G1227="正式版",$H1227="口腔诊所"),IFERROR(V1227/同类汇总数据!G$5,0),IF(AND($G1227="检查版",$H1227="中西医诊所"),IFERROR(V1227/同类汇总数据!G$6,0),IF(AND($G1227="检查版",$H1227="中医诊所"),IFERROR(V1227/同类汇总数据!G$7,0),IF(AND($G1227="检查版",$H1227="口腔诊所"),IFERROR(V1227/同类汇总数据!G$8,0),IF(AND($G1227="互联网版",$H1227="中西医诊所"),IFERROR(V1227/同类汇总数据!G$9,0),IF(AND($G1227="互联网版",$H1227="中医诊所"),IFERROR(V1227/同类汇总数据!G$10,0),IF(AND($G1227="互联网版",$H1227="口腔诊所"),IFERROR(V1227/同类汇总数据!G$11,0))))))))))</f>
        <v>0</v>
      </c>
      <c r="AI1227" s="64">
        <f>IF(AND($G1227="正式版",$H1227="中西医诊所"),IFERROR(W1227/同类汇总数据!H$3,0),IF(AND($G1227="正式版",$H1227="中医诊所"),IFERROR(W1227/同类汇总数据!H$4,0),IF(AND($G1227="正式版",$H1227="口腔诊所"),IFERROR(W1227/同类汇总数据!H$5,0),IF(AND($G1227="检查版",$H1227="中西医诊所"),IFERROR(W1227/同类汇总数据!H$6,0),IF(AND($G1227="检查版",$H1227="中医诊所"),IFERROR(W1227/同类汇总数据!H$7,0),IF(AND($G1227="检查版",$H1227="口腔诊所"),IFERROR(W1227/同类汇总数据!H$8,0),IF(AND($G1227="互联网版",$H1227="中西医诊所"),IFERROR(W1227/同类汇总数据!H$9,0),IF(AND($G1227="互联网版",$H1227="中医诊所"),IFERROR(W1227/同类汇总数据!H$10,0),IF(AND($G1227="互联网版",$H1227="口腔诊所"),IFERROR(W1227/同类汇总数据!H$11,0))))))))))</f>
        <v>0</v>
      </c>
      <c r="AJ1227" s="64">
        <f>IF(AND($G1227="正式版",$H1227="中西医诊所"),IFERROR(X1227/同类汇总数据!I$3,0),IF(AND($G1227="正式版",$H1227="中医诊所"),IFERROR(X1227/同类汇总数据!I$4,0),IF(AND($G1227="正式版",$H1227="口腔诊所"),IFERROR(X1227/同类汇总数据!I$5,0),IF(AND($G1227="检查版",$H1227="中西医诊所"),IFERROR(X1227/同类汇总数据!I$6,0),IF(AND($G1227="检查版",$H1227="中医诊所"),IFERROR(X1227/同类汇总数据!I$7,0),IF(AND($G1227="检查版",$H1227="口腔诊所"),IFERROR(X1227/同类汇总数据!I$8,0),IF(AND($G1227="互联网版",$H1227="中西医诊所"),IFERROR(X1227/同类汇总数据!I$9,0),IF(AND($G1227="互联网版",$H1227="中医诊所"),IFERROR(X1227/同类汇总数据!I$10,0),IF(AND($G1227="互联网版",$H1227="口腔诊所"),IFERROR(X1227/同类汇总数据!I$11,0))))))))))</f>
        <v>0</v>
      </c>
      <c r="AK1227" s="64">
        <f>IF(AND($G1227="正式版",$H1227="中西医诊所"),IFERROR(Y1227/同类汇总数据!J$3,0),IF(AND($G1227="正式版",$H1227="中医诊所"),IFERROR(Y1227/同类汇总数据!J$4,0),IF(AND($G1227="正式版",$H1227="口腔诊所"),IFERROR(Y1227/同类汇总数据!J$5,0),IF(AND($G1227="检查版",$H1227="中西医诊所"),IFERROR(Y1227/同类汇总数据!J$6,0),IF(AND($G1227="检查版",$H1227="中医诊所"),IFERROR(Y1227/同类汇总数据!J$7,0),IF(AND($G1227="检查版",$H1227="口腔诊所"),IFERROR(Y1227/同类汇总数据!J$8,0),IF(AND($G1227="互联网版",$H1227="中西医诊所"),IFERROR(Y1227/同类汇总数据!J$9,0),IF(AND($G1227="互联网版",$H1227="中医诊所"),IFERROR(Y1227/同类汇总数据!J$10,0),IF(AND($G1227="互联网版",$H1227="口腔诊所"),IFERROR(Y1227/同类汇总数据!J$11,0))))))))))</f>
        <v>0</v>
      </c>
      <c r="AL1227" s="65" t="str">
        <f ca="1" t="shared" si="381"/>
        <v>最近一周未操作</v>
      </c>
      <c r="AM1227" s="65" t="str">
        <f t="shared" si="382"/>
        <v>低于同行20%</v>
      </c>
      <c r="AN1227" s="66" t="str">
        <f t="shared" si="383"/>
        <v>低于同行20%</v>
      </c>
      <c r="AO1227" s="63">
        <f t="shared" si="384"/>
        <v>46094.3768402778</v>
      </c>
      <c r="AP1227" s="5" t="str">
        <f t="shared" si="376"/>
        <v>未支付</v>
      </c>
      <c r="AQ1227" s="60">
        <v>46090.3590740741</v>
      </c>
    </row>
    <row r="1228" customFormat="1" ht="17" spans="1:43">
      <c r="A1228" s="66">
        <f t="shared" si="377"/>
        <v>1225</v>
      </c>
      <c r="B1228" s="67" t="str">
        <f t="shared" si="378"/>
        <v>无交易</v>
      </c>
      <c r="C1228" s="1" t="str">
        <f t="shared" si="379"/>
        <v/>
      </c>
      <c r="D1228" s="68" t="str">
        <f t="shared" si="380"/>
        <v>即将流失</v>
      </c>
      <c r="E1228" s="84" t="s">
        <v>3222</v>
      </c>
      <c r="F1228" s="58">
        <v>46087.6166266667</v>
      </c>
      <c r="G1228" s="59" t="s">
        <v>38</v>
      </c>
      <c r="H1228" s="59" t="s">
        <v>39</v>
      </c>
      <c r="I1228" s="59" t="s">
        <v>3223</v>
      </c>
      <c r="J1228" s="59" t="s">
        <v>3224</v>
      </c>
      <c r="K1228" s="59" t="s">
        <v>3225</v>
      </c>
      <c r="L1228" s="59" t="s">
        <v>3226</v>
      </c>
      <c r="M1228" s="60">
        <v>46100.6820023148</v>
      </c>
      <c r="N1228" s="60"/>
      <c r="O1228" s="60">
        <v>46098.5331403472</v>
      </c>
      <c r="P1228" s="60">
        <v>46087.6638608102</v>
      </c>
      <c r="Q1228" s="60"/>
      <c r="R1228" s="59"/>
      <c r="S1228" s="59"/>
      <c r="T1228" s="59"/>
      <c r="U1228" s="59"/>
      <c r="V1228" s="59"/>
      <c r="W1228" s="59"/>
      <c r="X1228" s="59"/>
      <c r="Y1228" s="59"/>
      <c r="Z1228" s="59"/>
      <c r="AA1228" s="59"/>
      <c r="AB1228" s="59"/>
      <c r="AC1228" s="59"/>
      <c r="AD1228" s="64">
        <f>IF(AND($G1228="正式版",$H1228="中西医诊所"),IFERROR(R1228/同类汇总数据!C$3,0),IF(AND($G1228="正式版",$H1228="中医诊所"),IFERROR(R1228/同类汇总数据!C$4,0),IF(AND($G1228="正式版",$H1228="口腔诊所"),IFERROR(R1228/同类汇总数据!C$5,0),IF(AND($G1228="检查版",$H1228="中西医诊所"),IFERROR(R1228/同类汇总数据!C$6,0),IF(AND($G1228="检查版",$H1228="中医诊所"),IFERROR(R1228/同类汇总数据!C$7,0),IF(AND($G1228="检查版",$H1228="口腔诊所"),IFERROR(R1228/同类汇总数据!C$8,0),IF(AND($G1228="互联网版",$H1228="中西医诊所"),IFERROR(R1228/同类汇总数据!C$9,0),IF(AND($G1228="互联网版",$H1228="中医诊所"),IFERROR(R1228/同类汇总数据!C$10,0),IF(AND($G1228="互联网版",$H1228="口腔诊所"),IFERROR(R1228/同类汇总数据!C$11,0))))))))))</f>
        <v>0</v>
      </c>
      <c r="AE1228" s="64">
        <f>IF(AND($G1228="正式版",$H1228="中西医诊所"),IFERROR(S1228/同类汇总数据!D$3,0),IF(AND($G1228="正式版",$H1228="中医诊所"),IFERROR(S1228/同类汇总数据!D$4,0),IF(AND($G1228="正式版",$H1228="口腔诊所"),IFERROR(S1228/同类汇总数据!D$5,0),IF(AND($G1228="检查版",$H1228="中西医诊所"),IFERROR(S1228/同类汇总数据!D$6,0),IF(AND($G1228="检查版",$H1228="中医诊所"),IFERROR(S1228/同类汇总数据!D$7,0),IF(AND($G1228="检查版",$H1228="口腔诊所"),IFERROR(S1228/同类汇总数据!D$8,0),IF(AND($G1228="互联网版",$H1228="中西医诊所"),IFERROR(S1228/同类汇总数据!D$9,0),IF(AND($G1228="互联网版",$H1228="中医诊所"),IFERROR(S1228/同类汇总数据!D$10,0),IF(AND($G1228="互联网版",$H1228="口腔诊所"),IFERROR(S1228/同类汇总数据!D$11,0))))))))))</f>
        <v>0</v>
      </c>
      <c r="AF1228" s="64">
        <f>IF(AND($G1228="正式版",$H1228="中西医诊所"),IFERROR(T1228/同类汇总数据!E$3,0),IF(AND($G1228="正式版",$H1228="中医诊所"),IFERROR(T1228/同类汇总数据!E$4,0),IF(AND($G1228="正式版",$H1228="口腔诊所"),IFERROR(T1228/同类汇总数据!E$5,0),IF(AND($G1228="检查版",$H1228="中西医诊所"),IFERROR(T1228/同类汇总数据!E$6,0),IF(AND($G1228="检查版",$H1228="中医诊所"),IFERROR(T1228/同类汇总数据!E$7,0),IF(AND($G1228="检查版",$H1228="口腔诊所"),IFERROR(T1228/同类汇总数据!E$8,0),IF(AND($G1228="互联网版",$H1228="中西医诊所"),IFERROR(T1228/同类汇总数据!E$9,0),IF(AND($G1228="互联网版",$H1228="中医诊所"),IFERROR(T1228/同类汇总数据!E$10,0),IF(AND($G1228="互联网版",$H1228="口腔诊所"),IFERROR(T1228/同类汇总数据!E$11,0))))))))))</f>
        <v>0</v>
      </c>
      <c r="AG1228" s="64">
        <f>IF(AND($G1228="正式版",$H1228="中西医诊所"),IFERROR(U1228/同类汇总数据!F$3,0),IF(AND($G1228="正式版",$H1228="中医诊所"),IFERROR(U1228/同类汇总数据!F$4,0),IF(AND($G1228="正式版",$H1228="口腔诊所"),IFERROR(U1228/同类汇总数据!F$5,0),IF(AND($G1228="检查版",$H1228="中西医诊所"),IFERROR(U1228/同类汇总数据!F$6,0),IF(AND($G1228="检查版",$H1228="中医诊所"),IFERROR(U1228/同类汇总数据!F$7,0),IF(AND($G1228="检查版",$H1228="口腔诊所"),IFERROR(U1228/同类汇总数据!F$8,0),IF(AND($G1228="互联网版",$H1228="中西医诊所"),IFERROR(U1228/同类汇总数据!F$9,0),IF(AND($G1228="互联网版",$H1228="中医诊所"),IFERROR(U1228/同类汇总数据!F$10,0),IF(AND($G1228="互联网版",$H1228="口腔诊所"),IFERROR(U1228/同类汇总数据!F$11,0))))))))))</f>
        <v>0</v>
      </c>
      <c r="AH1228" s="64">
        <f>IF(AND($G1228="正式版",$H1228="中西医诊所"),IFERROR(V1228/同类汇总数据!G$3,0),IF(AND($G1228="正式版",$H1228="中医诊所"),IFERROR(V1228/同类汇总数据!G$4,0),IF(AND($G1228="正式版",$H1228="口腔诊所"),IFERROR(V1228/同类汇总数据!G$5,0),IF(AND($G1228="检查版",$H1228="中西医诊所"),IFERROR(V1228/同类汇总数据!G$6,0),IF(AND($G1228="检查版",$H1228="中医诊所"),IFERROR(V1228/同类汇总数据!G$7,0),IF(AND($G1228="检查版",$H1228="口腔诊所"),IFERROR(V1228/同类汇总数据!G$8,0),IF(AND($G1228="互联网版",$H1228="中西医诊所"),IFERROR(V1228/同类汇总数据!G$9,0),IF(AND($G1228="互联网版",$H1228="中医诊所"),IFERROR(V1228/同类汇总数据!G$10,0),IF(AND($G1228="互联网版",$H1228="口腔诊所"),IFERROR(V1228/同类汇总数据!G$11,0))))))))))</f>
        <v>0</v>
      </c>
      <c r="AI1228" s="64">
        <f>IF(AND($G1228="正式版",$H1228="中西医诊所"),IFERROR(W1228/同类汇总数据!H$3,0),IF(AND($G1228="正式版",$H1228="中医诊所"),IFERROR(W1228/同类汇总数据!H$4,0),IF(AND($G1228="正式版",$H1228="口腔诊所"),IFERROR(W1228/同类汇总数据!H$5,0),IF(AND($G1228="检查版",$H1228="中西医诊所"),IFERROR(W1228/同类汇总数据!H$6,0),IF(AND($G1228="检查版",$H1228="中医诊所"),IFERROR(W1228/同类汇总数据!H$7,0),IF(AND($G1228="检查版",$H1228="口腔诊所"),IFERROR(W1228/同类汇总数据!H$8,0),IF(AND($G1228="互联网版",$H1228="中西医诊所"),IFERROR(W1228/同类汇总数据!H$9,0),IF(AND($G1228="互联网版",$H1228="中医诊所"),IFERROR(W1228/同类汇总数据!H$10,0),IF(AND($G1228="互联网版",$H1228="口腔诊所"),IFERROR(W1228/同类汇总数据!H$11,0))))))))))</f>
        <v>0</v>
      </c>
      <c r="AJ1228" s="64">
        <f>IF(AND($G1228="正式版",$H1228="中西医诊所"),IFERROR(X1228/同类汇总数据!I$3,0),IF(AND($G1228="正式版",$H1228="中医诊所"),IFERROR(X1228/同类汇总数据!I$4,0),IF(AND($G1228="正式版",$H1228="口腔诊所"),IFERROR(X1228/同类汇总数据!I$5,0),IF(AND($G1228="检查版",$H1228="中西医诊所"),IFERROR(X1228/同类汇总数据!I$6,0),IF(AND($G1228="检查版",$H1228="中医诊所"),IFERROR(X1228/同类汇总数据!I$7,0),IF(AND($G1228="检查版",$H1228="口腔诊所"),IFERROR(X1228/同类汇总数据!I$8,0),IF(AND($G1228="互联网版",$H1228="中西医诊所"),IFERROR(X1228/同类汇总数据!I$9,0),IF(AND($G1228="互联网版",$H1228="中医诊所"),IFERROR(X1228/同类汇总数据!I$10,0),IF(AND($G1228="互联网版",$H1228="口腔诊所"),IFERROR(X1228/同类汇总数据!I$11,0))))))))))</f>
        <v>0</v>
      </c>
      <c r="AK1228" s="64">
        <f>IF(AND($G1228="正式版",$H1228="中西医诊所"),IFERROR(Y1228/同类汇总数据!J$3,0),IF(AND($G1228="正式版",$H1228="中医诊所"),IFERROR(Y1228/同类汇总数据!J$4,0),IF(AND($G1228="正式版",$H1228="口腔诊所"),IFERROR(Y1228/同类汇总数据!J$5,0),IF(AND($G1228="检查版",$H1228="中西医诊所"),IFERROR(Y1228/同类汇总数据!J$6,0),IF(AND($G1228="检查版",$H1228="中医诊所"),IFERROR(Y1228/同类汇总数据!J$7,0),IF(AND($G1228="检查版",$H1228="口腔诊所"),IFERROR(Y1228/同类汇总数据!J$8,0),IF(AND($G1228="互联网版",$H1228="中西医诊所"),IFERROR(Y1228/同类汇总数据!J$9,0),IF(AND($G1228="互联网版",$H1228="中医诊所"),IFERROR(Y1228/同类汇总数据!J$10,0),IF(AND($G1228="互联网版",$H1228="口腔诊所"),IFERROR(Y1228/同类汇总数据!J$11,0))))))))))</f>
        <v>0</v>
      </c>
      <c r="AL1228" s="65" t="str">
        <f ca="1" t="shared" si="381"/>
        <v>-</v>
      </c>
      <c r="AM1228" s="65" t="str">
        <f t="shared" si="382"/>
        <v>低于同行20%</v>
      </c>
      <c r="AN1228" s="66" t="str">
        <f t="shared" si="383"/>
        <v>低于同行20%</v>
      </c>
      <c r="AO1228" s="63">
        <f t="shared" si="384"/>
        <v>46100.6820023148</v>
      </c>
      <c r="AP1228" s="5" t="str">
        <f t="shared" si="376"/>
        <v>未支付</v>
      </c>
      <c r="AQ1228" s="60">
        <v>46090.3361921296</v>
      </c>
    </row>
    <row r="1229" customFormat="1" ht="17" spans="1:43">
      <c r="A1229" s="66">
        <f t="shared" si="377"/>
        <v>1226</v>
      </c>
      <c r="B1229" s="67" t="str">
        <f t="shared" si="378"/>
        <v>无交易</v>
      </c>
      <c r="C1229" s="1" t="str">
        <f t="shared" si="379"/>
        <v/>
      </c>
      <c r="D1229" s="68" t="str">
        <f t="shared" si="380"/>
        <v>可能流失</v>
      </c>
      <c r="E1229" s="84" t="s">
        <v>3227</v>
      </c>
      <c r="F1229" s="58">
        <v>46092.4125409722</v>
      </c>
      <c r="G1229" s="59" t="s">
        <v>38</v>
      </c>
      <c r="H1229" s="59" t="s">
        <v>66</v>
      </c>
      <c r="I1229" s="59" t="s">
        <v>40</v>
      </c>
      <c r="J1229" s="59" t="s">
        <v>916</v>
      </c>
      <c r="K1229" s="59" t="s">
        <v>3228</v>
      </c>
      <c r="L1229" s="59" t="s">
        <v>1326</v>
      </c>
      <c r="M1229" s="60">
        <v>46094.585625</v>
      </c>
      <c r="N1229" s="60">
        <v>46094.5867966898</v>
      </c>
      <c r="O1229" s="60">
        <v>46094.5810098264</v>
      </c>
      <c r="P1229" s="60">
        <v>46094.5694401273</v>
      </c>
      <c r="Q1229" s="60">
        <v>46094.5868035301</v>
      </c>
      <c r="R1229" s="59"/>
      <c r="S1229" s="59">
        <v>23</v>
      </c>
      <c r="T1229" s="59">
        <v>23</v>
      </c>
      <c r="U1229" s="59">
        <v>23</v>
      </c>
      <c r="V1229" s="59"/>
      <c r="W1229" s="59">
        <v>1</v>
      </c>
      <c r="X1229" s="59">
        <v>1</v>
      </c>
      <c r="Y1229" s="59">
        <v>1</v>
      </c>
      <c r="Z1229" s="59">
        <v>23</v>
      </c>
      <c r="AA1229" s="59"/>
      <c r="AB1229" s="59"/>
      <c r="AC1229" s="59"/>
      <c r="AD1229" s="64">
        <f>IF(AND($G1229="正式版",$H1229="中西医诊所"),IFERROR(R1229/同类汇总数据!C$3,0),IF(AND($G1229="正式版",$H1229="中医诊所"),IFERROR(R1229/同类汇总数据!C$4,0),IF(AND($G1229="正式版",$H1229="口腔诊所"),IFERROR(R1229/同类汇总数据!C$5,0),IF(AND($G1229="检查版",$H1229="中西医诊所"),IFERROR(R1229/同类汇总数据!C$6,0),IF(AND($G1229="检查版",$H1229="中医诊所"),IFERROR(R1229/同类汇总数据!C$7,0),IF(AND($G1229="检查版",$H1229="口腔诊所"),IFERROR(R1229/同类汇总数据!C$8,0),IF(AND($G1229="互联网版",$H1229="中西医诊所"),IFERROR(R1229/同类汇总数据!C$9,0),IF(AND($G1229="互联网版",$H1229="中医诊所"),IFERROR(R1229/同类汇总数据!C$10,0),IF(AND($G1229="互联网版",$H1229="口腔诊所"),IFERROR(R1229/同类汇总数据!C$11,0))))))))))</f>
        <v>0</v>
      </c>
      <c r="AE1229" s="64">
        <f>IF(AND($G1229="正式版",$H1229="中西医诊所"),IFERROR(S1229/同类汇总数据!D$3,0),IF(AND($G1229="正式版",$H1229="中医诊所"),IFERROR(S1229/同类汇总数据!D$4,0),IF(AND($G1229="正式版",$H1229="口腔诊所"),IFERROR(S1229/同类汇总数据!D$5,0),IF(AND($G1229="检查版",$H1229="中西医诊所"),IFERROR(S1229/同类汇总数据!D$6,0),IF(AND($G1229="检查版",$H1229="中医诊所"),IFERROR(S1229/同类汇总数据!D$7,0),IF(AND($G1229="检查版",$H1229="口腔诊所"),IFERROR(S1229/同类汇总数据!D$8,0),IF(AND($G1229="互联网版",$H1229="中西医诊所"),IFERROR(S1229/同类汇总数据!D$9,0),IF(AND($G1229="互联网版",$H1229="中医诊所"),IFERROR(S1229/同类汇总数据!D$10,0),IF(AND($G1229="互联网版",$H1229="口腔诊所"),IFERROR(S1229/同类汇总数据!D$11,0))))))))))</f>
        <v>0.000853297360693953</v>
      </c>
      <c r="AF1229" s="64">
        <f>IF(AND($G1229="正式版",$H1229="中西医诊所"),IFERROR(T1229/同类汇总数据!E$3,0),IF(AND($G1229="正式版",$H1229="中医诊所"),IFERROR(T1229/同类汇总数据!E$4,0),IF(AND($G1229="正式版",$H1229="口腔诊所"),IFERROR(T1229/同类汇总数据!E$5,0),IF(AND($G1229="检查版",$H1229="中西医诊所"),IFERROR(T1229/同类汇总数据!E$6,0),IF(AND($G1229="检查版",$H1229="中医诊所"),IFERROR(T1229/同类汇总数据!E$7,0),IF(AND($G1229="检查版",$H1229="口腔诊所"),IFERROR(T1229/同类汇总数据!E$8,0),IF(AND($G1229="互联网版",$H1229="中西医诊所"),IFERROR(T1229/同类汇总数据!E$9,0),IF(AND($G1229="互联网版",$H1229="中医诊所"),IFERROR(T1229/同类汇总数据!E$10,0),IF(AND($G1229="互联网版",$H1229="口腔诊所"),IFERROR(T1229/同类汇总数据!E$11,0))))))))))</f>
        <v>0.000295536036430645</v>
      </c>
      <c r="AG1229" s="64">
        <f>IF(AND($G1229="正式版",$H1229="中西医诊所"),IFERROR(U1229/同类汇总数据!F$3,0),IF(AND($G1229="正式版",$H1229="中医诊所"),IFERROR(U1229/同类汇总数据!F$4,0),IF(AND($G1229="正式版",$H1229="口腔诊所"),IFERROR(U1229/同类汇总数据!F$5,0),IF(AND($G1229="检查版",$H1229="中西医诊所"),IFERROR(U1229/同类汇总数据!F$6,0),IF(AND($G1229="检查版",$H1229="中医诊所"),IFERROR(U1229/同类汇总数据!F$7,0),IF(AND($G1229="检查版",$H1229="口腔诊所"),IFERROR(U1229/同类汇总数据!F$8,0),IF(AND($G1229="互联网版",$H1229="中西医诊所"),IFERROR(U1229/同类汇总数据!F$9,0),IF(AND($G1229="互联网版",$H1229="中医诊所"),IFERROR(U1229/同类汇总数据!F$10,0),IF(AND($G1229="互联网版",$H1229="口腔诊所"),IFERROR(U1229/同类汇总数据!F$11,0))))))))))</f>
        <v>0.00034437829232687</v>
      </c>
      <c r="AH1229" s="64">
        <f>IF(AND($G1229="正式版",$H1229="中西医诊所"),IFERROR(V1229/同类汇总数据!G$3,0),IF(AND($G1229="正式版",$H1229="中医诊所"),IFERROR(V1229/同类汇总数据!G$4,0),IF(AND($G1229="正式版",$H1229="口腔诊所"),IFERROR(V1229/同类汇总数据!G$5,0),IF(AND($G1229="检查版",$H1229="中西医诊所"),IFERROR(V1229/同类汇总数据!G$6,0),IF(AND($G1229="检查版",$H1229="中医诊所"),IFERROR(V1229/同类汇总数据!G$7,0),IF(AND($G1229="检查版",$H1229="口腔诊所"),IFERROR(V1229/同类汇总数据!G$8,0),IF(AND($G1229="互联网版",$H1229="中西医诊所"),IFERROR(V1229/同类汇总数据!G$9,0),IF(AND($G1229="互联网版",$H1229="中医诊所"),IFERROR(V1229/同类汇总数据!G$10,0),IF(AND($G1229="互联网版",$H1229="口腔诊所"),IFERROR(V1229/同类汇总数据!G$11,0))))))))))</f>
        <v>0</v>
      </c>
      <c r="AI1229" s="64">
        <f>IF(AND($G1229="正式版",$H1229="中西医诊所"),IFERROR(W1229/同类汇总数据!H$3,0),IF(AND($G1229="正式版",$H1229="中医诊所"),IFERROR(W1229/同类汇总数据!H$4,0),IF(AND($G1229="正式版",$H1229="口腔诊所"),IFERROR(W1229/同类汇总数据!H$5,0),IF(AND($G1229="检查版",$H1229="中西医诊所"),IFERROR(W1229/同类汇总数据!H$6,0),IF(AND($G1229="检查版",$H1229="中医诊所"),IFERROR(W1229/同类汇总数据!H$7,0),IF(AND($G1229="检查版",$H1229="口腔诊所"),IFERROR(W1229/同类汇总数据!H$8,0),IF(AND($G1229="互联网版",$H1229="中西医诊所"),IFERROR(W1229/同类汇总数据!H$9,0),IF(AND($G1229="互联网版",$H1229="中医诊所"),IFERROR(W1229/同类汇总数据!H$10,0),IF(AND($G1229="互联网版",$H1229="口腔诊所"),IFERROR(W1229/同类汇总数据!H$11,0))))))))))</f>
        <v>0.00568302259512954</v>
      </c>
      <c r="AJ1229" s="64">
        <f>IF(AND($G1229="正式版",$H1229="中西医诊所"),IFERROR(X1229/同类汇总数据!I$3,0),IF(AND($G1229="正式版",$H1229="中医诊所"),IFERROR(X1229/同类汇总数据!I$4,0),IF(AND($G1229="正式版",$H1229="口腔诊所"),IFERROR(X1229/同类汇总数据!I$5,0),IF(AND($G1229="检查版",$H1229="中西医诊所"),IFERROR(X1229/同类汇总数据!I$6,0),IF(AND($G1229="检查版",$H1229="中医诊所"),IFERROR(X1229/同类汇总数据!I$7,0),IF(AND($G1229="检查版",$H1229="口腔诊所"),IFERROR(X1229/同类汇总数据!I$8,0),IF(AND($G1229="互联网版",$H1229="中西医诊所"),IFERROR(X1229/同类汇总数据!I$9,0),IF(AND($G1229="互联网版",$H1229="中医诊所"),IFERROR(X1229/同类汇总数据!I$10,0),IF(AND($G1229="互联网版",$H1229="口腔诊所"),IFERROR(X1229/同类汇总数据!I$11,0))))))))))</f>
        <v>0.00193689217902307</v>
      </c>
      <c r="AK1229" s="64">
        <f>IF(AND($G1229="正式版",$H1229="中西医诊所"),IFERROR(Y1229/同类汇总数据!J$3,0),IF(AND($G1229="正式版",$H1229="中医诊所"),IFERROR(Y1229/同类汇总数据!J$4,0),IF(AND($G1229="正式版",$H1229="口腔诊所"),IFERROR(Y1229/同类汇总数据!J$5,0),IF(AND($G1229="检查版",$H1229="中西医诊所"),IFERROR(Y1229/同类汇总数据!J$6,0),IF(AND($G1229="检查版",$H1229="中医诊所"),IFERROR(Y1229/同类汇总数据!J$7,0),IF(AND($G1229="检查版",$H1229="口腔诊所"),IFERROR(Y1229/同类汇总数据!J$8,0),IF(AND($G1229="互联网版",$H1229="中西医诊所"),IFERROR(Y1229/同类汇总数据!J$9,0),IF(AND($G1229="互联网版",$H1229="中医诊所"),IFERROR(Y1229/同类汇总数据!J$10,0),IF(AND($G1229="互联网版",$H1229="口腔诊所"),IFERROR(Y1229/同类汇总数据!J$11,0))))))))))</f>
        <v>0.00219413148815652</v>
      </c>
      <c r="AL1229" s="65" t="str">
        <f ca="1" t="shared" si="381"/>
        <v>最近一周未操作</v>
      </c>
      <c r="AM1229" s="65" t="str">
        <f t="shared" si="382"/>
        <v>低于同行20%</v>
      </c>
      <c r="AN1229" s="66" t="str">
        <f t="shared" si="383"/>
        <v>低于同行20%</v>
      </c>
      <c r="AO1229" s="63">
        <f t="shared" si="384"/>
        <v>46094.5868035301</v>
      </c>
      <c r="AP1229" s="5" t="str">
        <f t="shared" si="376"/>
        <v/>
      </c>
      <c r="AQ1229" s="60">
        <v>1</v>
      </c>
    </row>
    <row r="1230" customFormat="1" ht="17" spans="1:43">
      <c r="A1230" s="66">
        <f t="shared" si="377"/>
        <v>1227</v>
      </c>
      <c r="B1230" s="67" t="str">
        <f t="shared" si="378"/>
        <v>无交易</v>
      </c>
      <c r="C1230" s="1" t="str">
        <f t="shared" si="379"/>
        <v/>
      </c>
      <c r="D1230" s="68" t="str">
        <f t="shared" si="380"/>
        <v>流失</v>
      </c>
      <c r="E1230" s="84" t="s">
        <v>3229</v>
      </c>
      <c r="F1230" s="58">
        <v>46092.7670135301</v>
      </c>
      <c r="G1230" s="59" t="s">
        <v>1389</v>
      </c>
      <c r="H1230" s="59" t="s">
        <v>39</v>
      </c>
      <c r="I1230" s="59" t="s">
        <v>3230</v>
      </c>
      <c r="J1230" s="59" t="s">
        <v>3231</v>
      </c>
      <c r="K1230" s="59" t="s">
        <v>3232</v>
      </c>
      <c r="L1230" s="59" t="s">
        <v>3233</v>
      </c>
      <c r="M1230" s="60">
        <v>1</v>
      </c>
      <c r="N1230" s="60"/>
      <c r="O1230" s="60"/>
      <c r="P1230" s="60"/>
      <c r="Q1230" s="60"/>
      <c r="R1230" s="59"/>
      <c r="S1230" s="59"/>
      <c r="T1230" s="59"/>
      <c r="U1230" s="59"/>
      <c r="V1230" s="59"/>
      <c r="W1230" s="59"/>
      <c r="X1230" s="59"/>
      <c r="Y1230" s="59"/>
      <c r="Z1230" s="59"/>
      <c r="AA1230" s="59"/>
      <c r="AB1230" s="59"/>
      <c r="AC1230" s="59"/>
      <c r="AD1230" s="64">
        <f>IF(AND($G1230="正式版",$H1230="中西医诊所"),IFERROR(R1230/同类汇总数据!C$3,0),IF(AND($G1230="正式版",$H1230="中医诊所"),IFERROR(R1230/同类汇总数据!C$4,0),IF(AND($G1230="正式版",$H1230="口腔诊所"),IFERROR(R1230/同类汇总数据!C$5,0),IF(AND($G1230="检查版",$H1230="中西医诊所"),IFERROR(R1230/同类汇总数据!C$6,0),IF(AND($G1230="检查版",$H1230="中医诊所"),IFERROR(R1230/同类汇总数据!C$7,0),IF(AND($G1230="检查版",$H1230="口腔诊所"),IFERROR(R1230/同类汇总数据!C$8,0),IF(AND($G1230="互联网版",$H1230="中西医诊所"),IFERROR(R1230/同类汇总数据!C$9,0),IF(AND($G1230="互联网版",$H1230="中医诊所"),IFERROR(R1230/同类汇总数据!C$10,0),IF(AND($G1230="互联网版",$H1230="口腔诊所"),IFERROR(R1230/同类汇总数据!C$11,0))))))))))</f>
        <v>0</v>
      </c>
      <c r="AE1230" s="64">
        <f>IF(AND($G1230="正式版",$H1230="中西医诊所"),IFERROR(S1230/同类汇总数据!D$3,0),IF(AND($G1230="正式版",$H1230="中医诊所"),IFERROR(S1230/同类汇总数据!D$4,0),IF(AND($G1230="正式版",$H1230="口腔诊所"),IFERROR(S1230/同类汇总数据!D$5,0),IF(AND($G1230="检查版",$H1230="中西医诊所"),IFERROR(S1230/同类汇总数据!D$6,0),IF(AND($G1230="检查版",$H1230="中医诊所"),IFERROR(S1230/同类汇总数据!D$7,0),IF(AND($G1230="检查版",$H1230="口腔诊所"),IFERROR(S1230/同类汇总数据!D$8,0),IF(AND($G1230="互联网版",$H1230="中西医诊所"),IFERROR(S1230/同类汇总数据!D$9,0),IF(AND($G1230="互联网版",$H1230="中医诊所"),IFERROR(S1230/同类汇总数据!D$10,0),IF(AND($G1230="互联网版",$H1230="口腔诊所"),IFERROR(S1230/同类汇总数据!D$11,0))))))))))</f>
        <v>0</v>
      </c>
      <c r="AF1230" s="64">
        <f>IF(AND($G1230="正式版",$H1230="中西医诊所"),IFERROR(T1230/同类汇总数据!E$3,0),IF(AND($G1230="正式版",$H1230="中医诊所"),IFERROR(T1230/同类汇总数据!E$4,0),IF(AND($G1230="正式版",$H1230="口腔诊所"),IFERROR(T1230/同类汇总数据!E$5,0),IF(AND($G1230="检查版",$H1230="中西医诊所"),IFERROR(T1230/同类汇总数据!E$6,0),IF(AND($G1230="检查版",$H1230="中医诊所"),IFERROR(T1230/同类汇总数据!E$7,0),IF(AND($G1230="检查版",$H1230="口腔诊所"),IFERROR(T1230/同类汇总数据!E$8,0),IF(AND($G1230="互联网版",$H1230="中西医诊所"),IFERROR(T1230/同类汇总数据!E$9,0),IF(AND($G1230="互联网版",$H1230="中医诊所"),IFERROR(T1230/同类汇总数据!E$10,0),IF(AND($G1230="互联网版",$H1230="口腔诊所"),IFERROR(T1230/同类汇总数据!E$11,0))))))))))</f>
        <v>0</v>
      </c>
      <c r="AG1230" s="64">
        <f>IF(AND($G1230="正式版",$H1230="中西医诊所"),IFERROR(U1230/同类汇总数据!F$3,0),IF(AND($G1230="正式版",$H1230="中医诊所"),IFERROR(U1230/同类汇总数据!F$4,0),IF(AND($G1230="正式版",$H1230="口腔诊所"),IFERROR(U1230/同类汇总数据!F$5,0),IF(AND($G1230="检查版",$H1230="中西医诊所"),IFERROR(U1230/同类汇总数据!F$6,0),IF(AND($G1230="检查版",$H1230="中医诊所"),IFERROR(U1230/同类汇总数据!F$7,0),IF(AND($G1230="检查版",$H1230="口腔诊所"),IFERROR(U1230/同类汇总数据!F$8,0),IF(AND($G1230="互联网版",$H1230="中西医诊所"),IFERROR(U1230/同类汇总数据!F$9,0),IF(AND($G1230="互联网版",$H1230="中医诊所"),IFERROR(U1230/同类汇总数据!F$10,0),IF(AND($G1230="互联网版",$H1230="口腔诊所"),IFERROR(U1230/同类汇总数据!F$11,0))))))))))</f>
        <v>0</v>
      </c>
      <c r="AH1230" s="64">
        <f>IF(AND($G1230="正式版",$H1230="中西医诊所"),IFERROR(V1230/同类汇总数据!G$3,0),IF(AND($G1230="正式版",$H1230="中医诊所"),IFERROR(V1230/同类汇总数据!G$4,0),IF(AND($G1230="正式版",$H1230="口腔诊所"),IFERROR(V1230/同类汇总数据!G$5,0),IF(AND($G1230="检查版",$H1230="中西医诊所"),IFERROR(V1230/同类汇总数据!G$6,0),IF(AND($G1230="检查版",$H1230="中医诊所"),IFERROR(V1230/同类汇总数据!G$7,0),IF(AND($G1230="检查版",$H1230="口腔诊所"),IFERROR(V1230/同类汇总数据!G$8,0),IF(AND($G1230="互联网版",$H1230="中西医诊所"),IFERROR(V1230/同类汇总数据!G$9,0),IF(AND($G1230="互联网版",$H1230="中医诊所"),IFERROR(V1230/同类汇总数据!G$10,0),IF(AND($G1230="互联网版",$H1230="口腔诊所"),IFERROR(V1230/同类汇总数据!G$11,0))))))))))</f>
        <v>0</v>
      </c>
      <c r="AI1230" s="64">
        <f>IF(AND($G1230="正式版",$H1230="中西医诊所"),IFERROR(W1230/同类汇总数据!H$3,0),IF(AND($G1230="正式版",$H1230="中医诊所"),IFERROR(W1230/同类汇总数据!H$4,0),IF(AND($G1230="正式版",$H1230="口腔诊所"),IFERROR(W1230/同类汇总数据!H$5,0),IF(AND($G1230="检查版",$H1230="中西医诊所"),IFERROR(W1230/同类汇总数据!H$6,0),IF(AND($G1230="检查版",$H1230="中医诊所"),IFERROR(W1230/同类汇总数据!H$7,0),IF(AND($G1230="检查版",$H1230="口腔诊所"),IFERROR(W1230/同类汇总数据!H$8,0),IF(AND($G1230="互联网版",$H1230="中西医诊所"),IFERROR(W1230/同类汇总数据!H$9,0),IF(AND($G1230="互联网版",$H1230="中医诊所"),IFERROR(W1230/同类汇总数据!H$10,0),IF(AND($G1230="互联网版",$H1230="口腔诊所"),IFERROR(W1230/同类汇总数据!H$11,0))))))))))</f>
        <v>0</v>
      </c>
      <c r="AJ1230" s="64">
        <f>IF(AND($G1230="正式版",$H1230="中西医诊所"),IFERROR(X1230/同类汇总数据!I$3,0),IF(AND($G1230="正式版",$H1230="中医诊所"),IFERROR(X1230/同类汇总数据!I$4,0),IF(AND($G1230="正式版",$H1230="口腔诊所"),IFERROR(X1230/同类汇总数据!I$5,0),IF(AND($G1230="检查版",$H1230="中西医诊所"),IFERROR(X1230/同类汇总数据!I$6,0),IF(AND($G1230="检查版",$H1230="中医诊所"),IFERROR(X1230/同类汇总数据!I$7,0),IF(AND($G1230="检查版",$H1230="口腔诊所"),IFERROR(X1230/同类汇总数据!I$8,0),IF(AND($G1230="互联网版",$H1230="中西医诊所"),IFERROR(X1230/同类汇总数据!I$9,0),IF(AND($G1230="互联网版",$H1230="中医诊所"),IFERROR(X1230/同类汇总数据!I$10,0),IF(AND($G1230="互联网版",$H1230="口腔诊所"),IFERROR(X1230/同类汇总数据!I$11,0))))))))))</f>
        <v>0</v>
      </c>
      <c r="AK1230" s="64">
        <f>IF(AND($G1230="正式版",$H1230="中西医诊所"),IFERROR(Y1230/同类汇总数据!J$3,0),IF(AND($G1230="正式版",$H1230="中医诊所"),IFERROR(Y1230/同类汇总数据!J$4,0),IF(AND($G1230="正式版",$H1230="口腔诊所"),IFERROR(Y1230/同类汇总数据!J$5,0),IF(AND($G1230="检查版",$H1230="中西医诊所"),IFERROR(Y1230/同类汇总数据!J$6,0),IF(AND($G1230="检查版",$H1230="中医诊所"),IFERROR(Y1230/同类汇总数据!J$7,0),IF(AND($G1230="检查版",$H1230="口腔诊所"),IFERROR(Y1230/同类汇总数据!J$8,0),IF(AND($G1230="互联网版",$H1230="中西医诊所"),IFERROR(Y1230/同类汇总数据!J$9,0),IF(AND($G1230="互联网版",$H1230="中医诊所"),IFERROR(Y1230/同类汇总数据!J$10,0),IF(AND($G1230="互联网版",$H1230="口腔诊所"),IFERROR(Y1230/同类汇总数据!J$11,0))))))))))</f>
        <v>0</v>
      </c>
      <c r="AL1230" s="65" t="str">
        <f ca="1" t="shared" si="381"/>
        <v>今年内未操作</v>
      </c>
      <c r="AM1230" s="65" t="str">
        <f t="shared" si="382"/>
        <v>低于同行20%</v>
      </c>
      <c r="AN1230" s="66" t="str">
        <f t="shared" si="383"/>
        <v>低于同行20%</v>
      </c>
      <c r="AO1230" s="63">
        <f t="shared" si="384"/>
        <v>1</v>
      </c>
      <c r="AP1230" s="5" t="str">
        <f t="shared" si="376"/>
        <v/>
      </c>
      <c r="AQ1230" s="60">
        <v>1</v>
      </c>
    </row>
    <row r="1231" customFormat="1" ht="17" spans="1:43">
      <c r="A1231" s="66">
        <f t="shared" si="377"/>
        <v>1228</v>
      </c>
      <c r="B1231" s="67" t="str">
        <f t="shared" si="378"/>
        <v>无交易</v>
      </c>
      <c r="C1231" s="1" t="str">
        <f t="shared" si="379"/>
        <v/>
      </c>
      <c r="D1231" s="68" t="str">
        <f t="shared" si="380"/>
        <v>可能流失</v>
      </c>
      <c r="E1231" s="84" t="s">
        <v>3234</v>
      </c>
      <c r="F1231" s="58">
        <v>46092.7671326389</v>
      </c>
      <c r="G1231" s="59" t="s">
        <v>1389</v>
      </c>
      <c r="H1231" s="59" t="s">
        <v>39</v>
      </c>
      <c r="I1231" s="59" t="s">
        <v>3230</v>
      </c>
      <c r="J1231" s="59" t="s">
        <v>3231</v>
      </c>
      <c r="K1231" s="59" t="s">
        <v>3232</v>
      </c>
      <c r="L1231" s="59" t="s">
        <v>3233</v>
      </c>
      <c r="M1231" s="60">
        <v>46093.7216087963</v>
      </c>
      <c r="N1231" s="60">
        <v>46092.8251330671</v>
      </c>
      <c r="O1231" s="60">
        <v>46093.6579661343</v>
      </c>
      <c r="P1231" s="60"/>
      <c r="Q1231" s="60">
        <v>46093.6511892708</v>
      </c>
      <c r="R1231" s="59"/>
      <c r="S1231" s="59">
        <v>88</v>
      </c>
      <c r="T1231" s="59">
        <v>88</v>
      </c>
      <c r="U1231" s="59">
        <v>88</v>
      </c>
      <c r="V1231" s="59"/>
      <c r="W1231" s="59">
        <v>2</v>
      </c>
      <c r="X1231" s="59">
        <v>2</v>
      </c>
      <c r="Y1231" s="59">
        <v>2</v>
      </c>
      <c r="Z1231" s="59">
        <v>88</v>
      </c>
      <c r="AA1231" s="59"/>
      <c r="AB1231" s="59"/>
      <c r="AC1231" s="59"/>
      <c r="AD1231" s="64">
        <f>IF(AND($G1231="正式版",$H1231="中西医诊所"),IFERROR(R1231/同类汇总数据!C$3,0),IF(AND($G1231="正式版",$H1231="中医诊所"),IFERROR(R1231/同类汇总数据!C$4,0),IF(AND($G1231="正式版",$H1231="口腔诊所"),IFERROR(R1231/同类汇总数据!C$5,0),IF(AND($G1231="检查版",$H1231="中西医诊所"),IFERROR(R1231/同类汇总数据!C$6,0),IF(AND($G1231="检查版",$H1231="中医诊所"),IFERROR(R1231/同类汇总数据!C$7,0),IF(AND($G1231="检查版",$H1231="口腔诊所"),IFERROR(R1231/同类汇总数据!C$8,0),IF(AND($G1231="互联网版",$H1231="中西医诊所"),IFERROR(R1231/同类汇总数据!C$9,0),IF(AND($G1231="互联网版",$H1231="中医诊所"),IFERROR(R1231/同类汇总数据!C$10,0),IF(AND($G1231="互联网版",$H1231="口腔诊所"),IFERROR(R1231/同类汇总数据!C$11,0))))))))))</f>
        <v>0</v>
      </c>
      <c r="AE1231" s="64">
        <f>IF(AND($G1231="正式版",$H1231="中西医诊所"),IFERROR(S1231/同类汇总数据!D$3,0),IF(AND($G1231="正式版",$H1231="中医诊所"),IFERROR(S1231/同类汇总数据!D$4,0),IF(AND($G1231="正式版",$H1231="口腔诊所"),IFERROR(S1231/同类汇总数据!D$5,0),IF(AND($G1231="检查版",$H1231="中西医诊所"),IFERROR(S1231/同类汇总数据!D$6,0),IF(AND($G1231="检查版",$H1231="中医诊所"),IFERROR(S1231/同类汇总数据!D$7,0),IF(AND($G1231="检查版",$H1231="口腔诊所"),IFERROR(S1231/同类汇总数据!D$8,0),IF(AND($G1231="互联网版",$H1231="中西医诊所"),IFERROR(S1231/同类汇总数据!D$9,0),IF(AND($G1231="互联网版",$H1231="中医诊所"),IFERROR(S1231/同类汇总数据!D$10,0),IF(AND($G1231="互联网版",$H1231="口腔诊所"),IFERROR(S1231/同类汇总数据!D$11,0))))))))))</f>
        <v>0.0114691873888341</v>
      </c>
      <c r="AF1231" s="64">
        <f>IF(AND($G1231="正式版",$H1231="中西医诊所"),IFERROR(T1231/同类汇总数据!E$3,0),IF(AND($G1231="正式版",$H1231="中医诊所"),IFERROR(T1231/同类汇总数据!E$4,0),IF(AND($G1231="正式版",$H1231="口腔诊所"),IFERROR(T1231/同类汇总数据!E$5,0),IF(AND($G1231="检查版",$H1231="中西医诊所"),IFERROR(T1231/同类汇总数据!E$6,0),IF(AND($G1231="检查版",$H1231="中医诊所"),IFERROR(T1231/同类汇总数据!E$7,0),IF(AND($G1231="检查版",$H1231="口腔诊所"),IFERROR(T1231/同类汇总数据!E$8,0),IF(AND($G1231="互联网版",$H1231="中西医诊所"),IFERROR(T1231/同类汇总数据!E$9,0),IF(AND($G1231="互联网版",$H1231="中医诊所"),IFERROR(T1231/同类汇总数据!E$10,0),IF(AND($G1231="互联网版",$H1231="口腔诊所"),IFERROR(T1231/同类汇总数据!E$11,0))))))))))</f>
        <v>0.00518307821444527</v>
      </c>
      <c r="AG1231" s="64">
        <f>IF(AND($G1231="正式版",$H1231="中西医诊所"),IFERROR(U1231/同类汇总数据!F$3,0),IF(AND($G1231="正式版",$H1231="中医诊所"),IFERROR(U1231/同类汇总数据!F$4,0),IF(AND($G1231="正式版",$H1231="口腔诊所"),IFERROR(U1231/同类汇总数据!F$5,0),IF(AND($G1231="检查版",$H1231="中西医诊所"),IFERROR(U1231/同类汇总数据!F$6,0),IF(AND($G1231="检查版",$H1231="中医诊所"),IFERROR(U1231/同类汇总数据!F$7,0),IF(AND($G1231="检查版",$H1231="口腔诊所"),IFERROR(U1231/同类汇总数据!F$8,0),IF(AND($G1231="互联网版",$H1231="中西医诊所"),IFERROR(U1231/同类汇总数据!F$9,0),IF(AND($G1231="互联网版",$H1231="中医诊所"),IFERROR(U1231/同类汇总数据!F$10,0),IF(AND($G1231="互联网版",$H1231="口腔诊所"),IFERROR(U1231/同类汇总数据!F$11,0))))))))))</f>
        <v>0.00564713682218009</v>
      </c>
      <c r="AH1231" s="64">
        <f>IF(AND($G1231="正式版",$H1231="中西医诊所"),IFERROR(V1231/同类汇总数据!G$3,0),IF(AND($G1231="正式版",$H1231="中医诊所"),IFERROR(V1231/同类汇总数据!G$4,0),IF(AND($G1231="正式版",$H1231="口腔诊所"),IFERROR(V1231/同类汇总数据!G$5,0),IF(AND($G1231="检查版",$H1231="中西医诊所"),IFERROR(V1231/同类汇总数据!G$6,0),IF(AND($G1231="检查版",$H1231="中医诊所"),IFERROR(V1231/同类汇总数据!G$7,0),IF(AND($G1231="检查版",$H1231="口腔诊所"),IFERROR(V1231/同类汇总数据!G$8,0),IF(AND($G1231="互联网版",$H1231="中西医诊所"),IFERROR(V1231/同类汇总数据!G$9,0),IF(AND($G1231="互联网版",$H1231="中医诊所"),IFERROR(V1231/同类汇总数据!G$10,0),IF(AND($G1231="互联网版",$H1231="口腔诊所"),IFERROR(V1231/同类汇总数据!G$11,0))))))))))</f>
        <v>0</v>
      </c>
      <c r="AI1231" s="64">
        <f>IF(AND($G1231="正式版",$H1231="中西医诊所"),IFERROR(W1231/同类汇总数据!H$3,0),IF(AND($G1231="正式版",$H1231="中医诊所"),IFERROR(W1231/同类汇总数据!H$4,0),IF(AND($G1231="正式版",$H1231="口腔诊所"),IFERROR(W1231/同类汇总数据!H$5,0),IF(AND($G1231="检查版",$H1231="中西医诊所"),IFERROR(W1231/同类汇总数据!H$6,0),IF(AND($G1231="检查版",$H1231="中医诊所"),IFERROR(W1231/同类汇总数据!H$7,0),IF(AND($G1231="检查版",$H1231="口腔诊所"),IFERROR(W1231/同类汇总数据!H$8,0),IF(AND($G1231="互联网版",$H1231="中西医诊所"),IFERROR(W1231/同类汇总数据!H$9,0),IF(AND($G1231="互联网版",$H1231="中医诊所"),IFERROR(W1231/同类汇总数据!H$10,0),IF(AND($G1231="互联网版",$H1231="口腔诊所"),IFERROR(W1231/同类汇总数据!H$11,0))))))))))</f>
        <v>0.0363321925024888</v>
      </c>
      <c r="AJ1231" s="64">
        <f>IF(AND($G1231="正式版",$H1231="中西医诊所"),IFERROR(X1231/同类汇总数据!I$3,0),IF(AND($G1231="正式版",$H1231="中医诊所"),IFERROR(X1231/同类汇总数据!I$4,0),IF(AND($G1231="正式版",$H1231="口腔诊所"),IFERROR(X1231/同类汇总数据!I$5,0),IF(AND($G1231="检查版",$H1231="中西医诊所"),IFERROR(X1231/同类汇总数据!I$6,0),IF(AND($G1231="检查版",$H1231="中医诊所"),IFERROR(X1231/同类汇总数据!I$7,0),IF(AND($G1231="检查版",$H1231="口腔诊所"),IFERROR(X1231/同类汇总数据!I$8,0),IF(AND($G1231="互联网版",$H1231="中西医诊所"),IFERROR(X1231/同类汇总数据!I$9,0),IF(AND($G1231="互联网版",$H1231="中医诊所"),IFERROR(X1231/同类汇总数据!I$10,0),IF(AND($G1231="互联网版",$H1231="口腔诊所"),IFERROR(X1231/同类汇总数据!I$11,0))))))))))</f>
        <v>0.0162980190572737</v>
      </c>
      <c r="AK1231" s="64">
        <f>IF(AND($G1231="正式版",$H1231="中西医诊所"),IFERROR(Y1231/同类汇总数据!J$3,0),IF(AND($G1231="正式版",$H1231="中医诊所"),IFERROR(Y1231/同类汇总数据!J$4,0),IF(AND($G1231="正式版",$H1231="口腔诊所"),IFERROR(Y1231/同类汇总数据!J$5,0),IF(AND($G1231="检查版",$H1231="中西医诊所"),IFERROR(Y1231/同类汇总数据!J$6,0),IF(AND($G1231="检查版",$H1231="中医诊所"),IFERROR(Y1231/同类汇总数据!J$7,0),IF(AND($G1231="检查版",$H1231="口腔诊所"),IFERROR(Y1231/同类汇总数据!J$8,0),IF(AND($G1231="互联网版",$H1231="中西医诊所"),IFERROR(Y1231/同类汇总数据!J$9,0),IF(AND($G1231="互联网版",$H1231="中医诊所"),IFERROR(Y1231/同类汇总数据!J$10,0),IF(AND($G1231="互联网版",$H1231="口腔诊所"),IFERROR(Y1231/同类汇总数据!J$11,0))))))))))</f>
        <v>0.018080076659525</v>
      </c>
      <c r="AL1231" s="65" t="str">
        <f ca="1" t="shared" si="381"/>
        <v>最近一周未操作</v>
      </c>
      <c r="AM1231" s="65" t="str">
        <f t="shared" si="382"/>
        <v>低于同行20%</v>
      </c>
      <c r="AN1231" s="66" t="str">
        <f t="shared" si="383"/>
        <v>低于同行20%</v>
      </c>
      <c r="AO1231" s="63">
        <f t="shared" si="384"/>
        <v>46093.7216087963</v>
      </c>
      <c r="AP1231" s="5" t="str">
        <f t="shared" si="376"/>
        <v/>
      </c>
      <c r="AQ1231" s="60">
        <v>46087.7793402778</v>
      </c>
    </row>
    <row r="1232" customFormat="1" ht="17" spans="1:43">
      <c r="A1232" s="66">
        <f t="shared" si="377"/>
        <v>1229</v>
      </c>
      <c r="B1232" s="67" t="str">
        <f t="shared" si="378"/>
        <v>无交易</v>
      </c>
      <c r="C1232" s="1" t="str">
        <f t="shared" si="379"/>
        <v/>
      </c>
      <c r="D1232" s="68" t="str">
        <f t="shared" si="380"/>
        <v>-</v>
      </c>
      <c r="E1232" s="84" t="s">
        <v>3235</v>
      </c>
      <c r="F1232" s="58">
        <v>46095.6086940625</v>
      </c>
      <c r="G1232" s="59" t="s">
        <v>60</v>
      </c>
      <c r="H1232" s="59" t="s">
        <v>63</v>
      </c>
      <c r="I1232" s="59"/>
      <c r="J1232" s="59"/>
      <c r="K1232" s="59" t="s">
        <v>3236</v>
      </c>
      <c r="L1232" s="59"/>
      <c r="M1232" s="60">
        <v>46104.3968402778</v>
      </c>
      <c r="N1232" s="60"/>
      <c r="O1232" s="60"/>
      <c r="P1232" s="60"/>
      <c r="Q1232" s="60">
        <v>46093.6358576273</v>
      </c>
      <c r="R1232" s="59"/>
      <c r="S1232" s="59"/>
      <c r="T1232" s="59"/>
      <c r="U1232" s="59"/>
      <c r="V1232" s="59"/>
      <c r="W1232" s="59"/>
      <c r="X1232" s="59"/>
      <c r="Y1232" s="59"/>
      <c r="Z1232" s="59"/>
      <c r="AA1232" s="59"/>
      <c r="AB1232" s="59"/>
      <c r="AC1232" s="59"/>
      <c r="AD1232" s="64">
        <f>IF(AND($G1232="正式版",$H1232="中西医诊所"),IFERROR(R1232/同类汇总数据!C$3,0),IF(AND($G1232="正式版",$H1232="中医诊所"),IFERROR(R1232/同类汇总数据!C$4,0),IF(AND($G1232="正式版",$H1232="口腔诊所"),IFERROR(R1232/同类汇总数据!C$5,0),IF(AND($G1232="检查版",$H1232="中西医诊所"),IFERROR(R1232/同类汇总数据!C$6,0),IF(AND($G1232="检查版",$H1232="中医诊所"),IFERROR(R1232/同类汇总数据!C$7,0),IF(AND($G1232="检查版",$H1232="口腔诊所"),IFERROR(R1232/同类汇总数据!C$8,0),IF(AND($G1232="互联网版",$H1232="中西医诊所"),IFERROR(R1232/同类汇总数据!C$9,0),IF(AND($G1232="互联网版",$H1232="中医诊所"),IFERROR(R1232/同类汇总数据!C$10,0),IF(AND($G1232="互联网版",$H1232="口腔诊所"),IFERROR(R1232/同类汇总数据!C$11,0))))))))))</f>
        <v>0</v>
      </c>
      <c r="AE1232" s="64">
        <f>IF(AND($G1232="正式版",$H1232="中西医诊所"),IFERROR(S1232/同类汇总数据!D$3,0),IF(AND($G1232="正式版",$H1232="中医诊所"),IFERROR(S1232/同类汇总数据!D$4,0),IF(AND($G1232="正式版",$H1232="口腔诊所"),IFERROR(S1232/同类汇总数据!D$5,0),IF(AND($G1232="检查版",$H1232="中西医诊所"),IFERROR(S1232/同类汇总数据!D$6,0),IF(AND($G1232="检查版",$H1232="中医诊所"),IFERROR(S1232/同类汇总数据!D$7,0),IF(AND($G1232="检查版",$H1232="口腔诊所"),IFERROR(S1232/同类汇总数据!D$8,0),IF(AND($G1232="互联网版",$H1232="中西医诊所"),IFERROR(S1232/同类汇总数据!D$9,0),IF(AND($G1232="互联网版",$H1232="中医诊所"),IFERROR(S1232/同类汇总数据!D$10,0),IF(AND($G1232="互联网版",$H1232="口腔诊所"),IFERROR(S1232/同类汇总数据!D$11,0))))))))))</f>
        <v>0</v>
      </c>
      <c r="AF1232" s="64">
        <f>IF(AND($G1232="正式版",$H1232="中西医诊所"),IFERROR(T1232/同类汇总数据!E$3,0),IF(AND($G1232="正式版",$H1232="中医诊所"),IFERROR(T1232/同类汇总数据!E$4,0),IF(AND($G1232="正式版",$H1232="口腔诊所"),IFERROR(T1232/同类汇总数据!E$5,0),IF(AND($G1232="检查版",$H1232="中西医诊所"),IFERROR(T1232/同类汇总数据!E$6,0),IF(AND($G1232="检查版",$H1232="中医诊所"),IFERROR(T1232/同类汇总数据!E$7,0),IF(AND($G1232="检查版",$H1232="口腔诊所"),IFERROR(T1232/同类汇总数据!E$8,0),IF(AND($G1232="互联网版",$H1232="中西医诊所"),IFERROR(T1232/同类汇总数据!E$9,0),IF(AND($G1232="互联网版",$H1232="中医诊所"),IFERROR(T1232/同类汇总数据!E$10,0),IF(AND($G1232="互联网版",$H1232="口腔诊所"),IFERROR(T1232/同类汇总数据!E$11,0))))))))))</f>
        <v>0</v>
      </c>
      <c r="AG1232" s="64">
        <f>IF(AND($G1232="正式版",$H1232="中西医诊所"),IFERROR(U1232/同类汇总数据!F$3,0),IF(AND($G1232="正式版",$H1232="中医诊所"),IFERROR(U1232/同类汇总数据!F$4,0),IF(AND($G1232="正式版",$H1232="口腔诊所"),IFERROR(U1232/同类汇总数据!F$5,0),IF(AND($G1232="检查版",$H1232="中西医诊所"),IFERROR(U1232/同类汇总数据!F$6,0),IF(AND($G1232="检查版",$H1232="中医诊所"),IFERROR(U1232/同类汇总数据!F$7,0),IF(AND($G1232="检查版",$H1232="口腔诊所"),IFERROR(U1232/同类汇总数据!F$8,0),IF(AND($G1232="互联网版",$H1232="中西医诊所"),IFERROR(U1232/同类汇总数据!F$9,0),IF(AND($G1232="互联网版",$H1232="中医诊所"),IFERROR(U1232/同类汇总数据!F$10,0),IF(AND($G1232="互联网版",$H1232="口腔诊所"),IFERROR(U1232/同类汇总数据!F$11,0))))))))))</f>
        <v>0</v>
      </c>
      <c r="AH1232" s="64">
        <f>IF(AND($G1232="正式版",$H1232="中西医诊所"),IFERROR(V1232/同类汇总数据!G$3,0),IF(AND($G1232="正式版",$H1232="中医诊所"),IFERROR(V1232/同类汇总数据!G$4,0),IF(AND($G1232="正式版",$H1232="口腔诊所"),IFERROR(V1232/同类汇总数据!G$5,0),IF(AND($G1232="检查版",$H1232="中西医诊所"),IFERROR(V1232/同类汇总数据!G$6,0),IF(AND($G1232="检查版",$H1232="中医诊所"),IFERROR(V1232/同类汇总数据!G$7,0),IF(AND($G1232="检查版",$H1232="口腔诊所"),IFERROR(V1232/同类汇总数据!G$8,0),IF(AND($G1232="互联网版",$H1232="中西医诊所"),IFERROR(V1232/同类汇总数据!G$9,0),IF(AND($G1232="互联网版",$H1232="中医诊所"),IFERROR(V1232/同类汇总数据!G$10,0),IF(AND($G1232="互联网版",$H1232="口腔诊所"),IFERROR(V1232/同类汇总数据!G$11,0))))))))))</f>
        <v>0</v>
      </c>
      <c r="AI1232" s="64">
        <f>IF(AND($G1232="正式版",$H1232="中西医诊所"),IFERROR(W1232/同类汇总数据!H$3,0),IF(AND($G1232="正式版",$H1232="中医诊所"),IFERROR(W1232/同类汇总数据!H$4,0),IF(AND($G1232="正式版",$H1232="口腔诊所"),IFERROR(W1232/同类汇总数据!H$5,0),IF(AND($G1232="检查版",$H1232="中西医诊所"),IFERROR(W1232/同类汇总数据!H$6,0),IF(AND($G1232="检查版",$H1232="中医诊所"),IFERROR(W1232/同类汇总数据!H$7,0),IF(AND($G1232="检查版",$H1232="口腔诊所"),IFERROR(W1232/同类汇总数据!H$8,0),IF(AND($G1232="互联网版",$H1232="中西医诊所"),IFERROR(W1232/同类汇总数据!H$9,0),IF(AND($G1232="互联网版",$H1232="中医诊所"),IFERROR(W1232/同类汇总数据!H$10,0),IF(AND($G1232="互联网版",$H1232="口腔诊所"),IFERROR(W1232/同类汇总数据!H$11,0))))))))))</f>
        <v>0</v>
      </c>
      <c r="AJ1232" s="64">
        <f>IF(AND($G1232="正式版",$H1232="中西医诊所"),IFERROR(X1232/同类汇总数据!I$3,0),IF(AND($G1232="正式版",$H1232="中医诊所"),IFERROR(X1232/同类汇总数据!I$4,0),IF(AND($G1232="正式版",$H1232="口腔诊所"),IFERROR(X1232/同类汇总数据!I$5,0),IF(AND($G1232="检查版",$H1232="中西医诊所"),IFERROR(X1232/同类汇总数据!I$6,0),IF(AND($G1232="检查版",$H1232="中医诊所"),IFERROR(X1232/同类汇总数据!I$7,0),IF(AND($G1232="检查版",$H1232="口腔诊所"),IFERROR(X1232/同类汇总数据!I$8,0),IF(AND($G1232="互联网版",$H1232="中西医诊所"),IFERROR(X1232/同类汇总数据!I$9,0),IF(AND($G1232="互联网版",$H1232="中医诊所"),IFERROR(X1232/同类汇总数据!I$10,0),IF(AND($G1232="互联网版",$H1232="口腔诊所"),IFERROR(X1232/同类汇总数据!I$11,0))))))))))</f>
        <v>0</v>
      </c>
      <c r="AK1232" s="64">
        <f>IF(AND($G1232="正式版",$H1232="中西医诊所"),IFERROR(Y1232/同类汇总数据!J$3,0),IF(AND($G1232="正式版",$H1232="中医诊所"),IFERROR(Y1232/同类汇总数据!J$4,0),IF(AND($G1232="正式版",$H1232="口腔诊所"),IFERROR(Y1232/同类汇总数据!J$5,0),IF(AND($G1232="检查版",$H1232="中西医诊所"),IFERROR(Y1232/同类汇总数据!J$6,0),IF(AND($G1232="检查版",$H1232="中医诊所"),IFERROR(Y1232/同类汇总数据!J$7,0),IF(AND($G1232="检查版",$H1232="口腔诊所"),IFERROR(Y1232/同类汇总数据!J$8,0),IF(AND($G1232="互联网版",$H1232="中西医诊所"),IFERROR(Y1232/同类汇总数据!J$9,0),IF(AND($G1232="互联网版",$H1232="中医诊所"),IFERROR(Y1232/同类汇总数据!J$10,0),IF(AND($G1232="互联网版",$H1232="口腔诊所"),IFERROR(Y1232/同类汇总数据!J$11,0))))))))))</f>
        <v>0</v>
      </c>
      <c r="AL1232" s="65" t="str">
        <f ca="1" t="shared" si="381"/>
        <v>-</v>
      </c>
      <c r="AM1232" s="65" t="str">
        <f t="shared" si="382"/>
        <v>低于同行20%</v>
      </c>
      <c r="AN1232" s="66" t="str">
        <f t="shared" si="383"/>
        <v>低于同行20%</v>
      </c>
      <c r="AO1232" s="63">
        <f t="shared" si="384"/>
        <v>46104.3968402778</v>
      </c>
      <c r="AP1232" s="5" t="str">
        <f t="shared" si="376"/>
        <v>未支付</v>
      </c>
      <c r="AQ1232" s="60">
        <v>46095.6086940625</v>
      </c>
    </row>
    <row r="1233" customFormat="1" ht="17" spans="1:43">
      <c r="A1233" s="66">
        <f t="shared" si="377"/>
        <v>1230</v>
      </c>
      <c r="B1233" s="67" t="str">
        <f t="shared" si="378"/>
        <v>无交易</v>
      </c>
      <c r="C1233" s="1" t="str">
        <f t="shared" si="379"/>
        <v/>
      </c>
      <c r="D1233" s="68" t="str">
        <f t="shared" si="380"/>
        <v>即将流失</v>
      </c>
      <c r="E1233" s="84" t="s">
        <v>3237</v>
      </c>
      <c r="F1233" s="58">
        <v>46097.6661250463</v>
      </c>
      <c r="G1233" s="59" t="s">
        <v>38</v>
      </c>
      <c r="H1233" s="59" t="s">
        <v>39</v>
      </c>
      <c r="I1233" s="59" t="s">
        <v>40</v>
      </c>
      <c r="J1233" s="59" t="s">
        <v>45</v>
      </c>
      <c r="K1233" s="59" t="s">
        <v>3238</v>
      </c>
      <c r="L1233" s="59" t="s">
        <v>47</v>
      </c>
      <c r="M1233" s="60">
        <v>46097.6727777778</v>
      </c>
      <c r="N1233" s="60"/>
      <c r="O1233" s="60"/>
      <c r="P1233" s="60"/>
      <c r="Q1233" s="60"/>
      <c r="R1233" s="59"/>
      <c r="S1233" s="59"/>
      <c r="T1233" s="59"/>
      <c r="U1233" s="59"/>
      <c r="V1233" s="59"/>
      <c r="W1233" s="59"/>
      <c r="X1233" s="59"/>
      <c r="Y1233" s="59"/>
      <c r="Z1233" s="59"/>
      <c r="AA1233" s="59"/>
      <c r="AB1233" s="59"/>
      <c r="AC1233" s="59"/>
      <c r="AD1233" s="64">
        <f>IF(AND($G1233="正式版",$H1233="中西医诊所"),IFERROR(R1233/同类汇总数据!C$3,0),IF(AND($G1233="正式版",$H1233="中医诊所"),IFERROR(R1233/同类汇总数据!C$4,0),IF(AND($G1233="正式版",$H1233="口腔诊所"),IFERROR(R1233/同类汇总数据!C$5,0),IF(AND($G1233="检查版",$H1233="中西医诊所"),IFERROR(R1233/同类汇总数据!C$6,0),IF(AND($G1233="检查版",$H1233="中医诊所"),IFERROR(R1233/同类汇总数据!C$7,0),IF(AND($G1233="检查版",$H1233="口腔诊所"),IFERROR(R1233/同类汇总数据!C$8,0),IF(AND($G1233="互联网版",$H1233="中西医诊所"),IFERROR(R1233/同类汇总数据!C$9,0),IF(AND($G1233="互联网版",$H1233="中医诊所"),IFERROR(R1233/同类汇总数据!C$10,0),IF(AND($G1233="互联网版",$H1233="口腔诊所"),IFERROR(R1233/同类汇总数据!C$11,0))))))))))</f>
        <v>0</v>
      </c>
      <c r="AE1233" s="64">
        <f>IF(AND($G1233="正式版",$H1233="中西医诊所"),IFERROR(S1233/同类汇总数据!D$3,0),IF(AND($G1233="正式版",$H1233="中医诊所"),IFERROR(S1233/同类汇总数据!D$4,0),IF(AND($G1233="正式版",$H1233="口腔诊所"),IFERROR(S1233/同类汇总数据!D$5,0),IF(AND($G1233="检查版",$H1233="中西医诊所"),IFERROR(S1233/同类汇总数据!D$6,0),IF(AND($G1233="检查版",$H1233="中医诊所"),IFERROR(S1233/同类汇总数据!D$7,0),IF(AND($G1233="检查版",$H1233="口腔诊所"),IFERROR(S1233/同类汇总数据!D$8,0),IF(AND($G1233="互联网版",$H1233="中西医诊所"),IFERROR(S1233/同类汇总数据!D$9,0),IF(AND($G1233="互联网版",$H1233="中医诊所"),IFERROR(S1233/同类汇总数据!D$10,0),IF(AND($G1233="互联网版",$H1233="口腔诊所"),IFERROR(S1233/同类汇总数据!D$11,0))))))))))</f>
        <v>0</v>
      </c>
      <c r="AF1233" s="64">
        <f>IF(AND($G1233="正式版",$H1233="中西医诊所"),IFERROR(T1233/同类汇总数据!E$3,0),IF(AND($G1233="正式版",$H1233="中医诊所"),IFERROR(T1233/同类汇总数据!E$4,0),IF(AND($G1233="正式版",$H1233="口腔诊所"),IFERROR(T1233/同类汇总数据!E$5,0),IF(AND($G1233="检查版",$H1233="中西医诊所"),IFERROR(T1233/同类汇总数据!E$6,0),IF(AND($G1233="检查版",$H1233="中医诊所"),IFERROR(T1233/同类汇总数据!E$7,0),IF(AND($G1233="检查版",$H1233="口腔诊所"),IFERROR(T1233/同类汇总数据!E$8,0),IF(AND($G1233="互联网版",$H1233="中西医诊所"),IFERROR(T1233/同类汇总数据!E$9,0),IF(AND($G1233="互联网版",$H1233="中医诊所"),IFERROR(T1233/同类汇总数据!E$10,0),IF(AND($G1233="互联网版",$H1233="口腔诊所"),IFERROR(T1233/同类汇总数据!E$11,0))))))))))</f>
        <v>0</v>
      </c>
      <c r="AG1233" s="64">
        <f>IF(AND($G1233="正式版",$H1233="中西医诊所"),IFERROR(U1233/同类汇总数据!F$3,0),IF(AND($G1233="正式版",$H1233="中医诊所"),IFERROR(U1233/同类汇总数据!F$4,0),IF(AND($G1233="正式版",$H1233="口腔诊所"),IFERROR(U1233/同类汇总数据!F$5,0),IF(AND($G1233="检查版",$H1233="中西医诊所"),IFERROR(U1233/同类汇总数据!F$6,0),IF(AND($G1233="检查版",$H1233="中医诊所"),IFERROR(U1233/同类汇总数据!F$7,0),IF(AND($G1233="检查版",$H1233="口腔诊所"),IFERROR(U1233/同类汇总数据!F$8,0),IF(AND($G1233="互联网版",$H1233="中西医诊所"),IFERROR(U1233/同类汇总数据!F$9,0),IF(AND($G1233="互联网版",$H1233="中医诊所"),IFERROR(U1233/同类汇总数据!F$10,0),IF(AND($G1233="互联网版",$H1233="口腔诊所"),IFERROR(U1233/同类汇总数据!F$11,0))))))))))</f>
        <v>0</v>
      </c>
      <c r="AH1233" s="64">
        <f>IF(AND($G1233="正式版",$H1233="中西医诊所"),IFERROR(V1233/同类汇总数据!G$3,0),IF(AND($G1233="正式版",$H1233="中医诊所"),IFERROR(V1233/同类汇总数据!G$4,0),IF(AND($G1233="正式版",$H1233="口腔诊所"),IFERROR(V1233/同类汇总数据!G$5,0),IF(AND($G1233="检查版",$H1233="中西医诊所"),IFERROR(V1233/同类汇总数据!G$6,0),IF(AND($G1233="检查版",$H1233="中医诊所"),IFERROR(V1233/同类汇总数据!G$7,0),IF(AND($G1233="检查版",$H1233="口腔诊所"),IFERROR(V1233/同类汇总数据!G$8,0),IF(AND($G1233="互联网版",$H1233="中西医诊所"),IFERROR(V1233/同类汇总数据!G$9,0),IF(AND($G1233="互联网版",$H1233="中医诊所"),IFERROR(V1233/同类汇总数据!G$10,0),IF(AND($G1233="互联网版",$H1233="口腔诊所"),IFERROR(V1233/同类汇总数据!G$11,0))))))))))</f>
        <v>0</v>
      </c>
      <c r="AI1233" s="64">
        <f>IF(AND($G1233="正式版",$H1233="中西医诊所"),IFERROR(W1233/同类汇总数据!H$3,0),IF(AND($G1233="正式版",$H1233="中医诊所"),IFERROR(W1233/同类汇总数据!H$4,0),IF(AND($G1233="正式版",$H1233="口腔诊所"),IFERROR(W1233/同类汇总数据!H$5,0),IF(AND($G1233="检查版",$H1233="中西医诊所"),IFERROR(W1233/同类汇总数据!H$6,0),IF(AND($G1233="检查版",$H1233="中医诊所"),IFERROR(W1233/同类汇总数据!H$7,0),IF(AND($G1233="检查版",$H1233="口腔诊所"),IFERROR(W1233/同类汇总数据!H$8,0),IF(AND($G1233="互联网版",$H1233="中西医诊所"),IFERROR(W1233/同类汇总数据!H$9,0),IF(AND($G1233="互联网版",$H1233="中医诊所"),IFERROR(W1233/同类汇总数据!H$10,0),IF(AND($G1233="互联网版",$H1233="口腔诊所"),IFERROR(W1233/同类汇总数据!H$11,0))))))))))</f>
        <v>0</v>
      </c>
      <c r="AJ1233" s="64">
        <f>IF(AND($G1233="正式版",$H1233="中西医诊所"),IFERROR(X1233/同类汇总数据!I$3,0),IF(AND($G1233="正式版",$H1233="中医诊所"),IFERROR(X1233/同类汇总数据!I$4,0),IF(AND($G1233="正式版",$H1233="口腔诊所"),IFERROR(X1233/同类汇总数据!I$5,0),IF(AND($G1233="检查版",$H1233="中西医诊所"),IFERROR(X1233/同类汇总数据!I$6,0),IF(AND($G1233="检查版",$H1233="中医诊所"),IFERROR(X1233/同类汇总数据!I$7,0),IF(AND($G1233="检查版",$H1233="口腔诊所"),IFERROR(X1233/同类汇总数据!I$8,0),IF(AND($G1233="互联网版",$H1233="中西医诊所"),IFERROR(X1233/同类汇总数据!I$9,0),IF(AND($G1233="互联网版",$H1233="中医诊所"),IFERROR(X1233/同类汇总数据!I$10,0),IF(AND($G1233="互联网版",$H1233="口腔诊所"),IFERROR(X1233/同类汇总数据!I$11,0))))))))))</f>
        <v>0</v>
      </c>
      <c r="AK1233" s="64">
        <f>IF(AND($G1233="正式版",$H1233="中西医诊所"),IFERROR(Y1233/同类汇总数据!J$3,0),IF(AND($G1233="正式版",$H1233="中医诊所"),IFERROR(Y1233/同类汇总数据!J$4,0),IF(AND($G1233="正式版",$H1233="口腔诊所"),IFERROR(Y1233/同类汇总数据!J$5,0),IF(AND($G1233="检查版",$H1233="中西医诊所"),IFERROR(Y1233/同类汇总数据!J$6,0),IF(AND($G1233="检查版",$H1233="中医诊所"),IFERROR(Y1233/同类汇总数据!J$7,0),IF(AND($G1233="检查版",$H1233="口腔诊所"),IFERROR(Y1233/同类汇总数据!J$8,0),IF(AND($G1233="互联网版",$H1233="中西医诊所"),IFERROR(Y1233/同类汇总数据!J$9,0),IF(AND($G1233="互联网版",$H1233="中医诊所"),IFERROR(Y1233/同类汇总数据!J$10,0),IF(AND($G1233="互联网版",$H1233="口腔诊所"),IFERROR(Y1233/同类汇总数据!J$11,0))))))))))</f>
        <v>0</v>
      </c>
      <c r="AL1233" s="65" t="str">
        <f ca="1" t="shared" si="381"/>
        <v>-</v>
      </c>
      <c r="AM1233" s="65" t="str">
        <f t="shared" si="382"/>
        <v>低于同行20%</v>
      </c>
      <c r="AN1233" s="66" t="str">
        <f t="shared" si="383"/>
        <v>低于同行20%</v>
      </c>
      <c r="AO1233" s="63">
        <f t="shared" si="384"/>
        <v>46097.6727777778</v>
      </c>
      <c r="AP1233" s="5" t="str">
        <f t="shared" si="376"/>
        <v>未支付</v>
      </c>
      <c r="AQ1233" s="60">
        <v>46097.6727777778</v>
      </c>
    </row>
    <row r="1234" s="13" customFormat="1" spans="1:43">
      <c r="A1234" s="2" t="s">
        <v>3239</v>
      </c>
      <c r="B1234" s="2"/>
      <c r="C1234" s="2"/>
      <c r="D1234" s="2"/>
      <c r="E1234" s="2"/>
      <c r="F1234" s="2"/>
      <c r="G1234" s="2"/>
      <c r="H1234" s="2"/>
      <c r="I1234" s="2"/>
      <c r="J1234" s="2"/>
      <c r="K1234" s="2"/>
      <c r="L1234" s="2"/>
      <c r="M1234" s="77"/>
      <c r="N1234" s="78"/>
      <c r="O1234" s="78"/>
      <c r="P1234" s="78"/>
      <c r="Q1234" s="78"/>
      <c r="R1234" s="79">
        <f>SUM(R1:R1233)</f>
        <v>10931222.38</v>
      </c>
      <c r="S1234" s="79">
        <f t="shared" ref="S1234:Y1234" si="385">SUM(S1:S1233)</f>
        <v>45241199.28</v>
      </c>
      <c r="T1234" s="79">
        <f t="shared" si="385"/>
        <v>125068164.92</v>
      </c>
      <c r="U1234" s="79">
        <f t="shared" si="385"/>
        <v>110946302.21</v>
      </c>
      <c r="V1234" s="79">
        <f t="shared" si="385"/>
        <v>64746</v>
      </c>
      <c r="W1234" s="79">
        <f t="shared" si="385"/>
        <v>252783</v>
      </c>
      <c r="X1234" s="79">
        <f t="shared" si="385"/>
        <v>761113</v>
      </c>
      <c r="Y1234" s="79">
        <f t="shared" si="385"/>
        <v>674700</v>
      </c>
      <c r="Z1234" s="80"/>
      <c r="AA1234" s="80"/>
      <c r="AB1234" s="80"/>
      <c r="AC1234" s="80"/>
      <c r="AD1234" s="61"/>
      <c r="AE1234" s="61"/>
      <c r="AF1234" s="61"/>
      <c r="AG1234" s="61"/>
      <c r="AH1234" s="61"/>
      <c r="AI1234" s="61"/>
      <c r="AJ1234" s="61"/>
      <c r="AK1234" s="61"/>
      <c r="AL1234" s="62"/>
      <c r="AM1234" s="62"/>
      <c r="AN1234" s="5"/>
      <c r="AO1234" s="63"/>
      <c r="AP1234" s="5" t="str">
        <f t="shared" ref="AP1234:AP1246" si="386">IF(AND(DATEDIF(AQ1234,$B$1,"d")&lt;=14,DATEDIF(N1234,$B$1,"d")&gt;14),"未支付","")</f>
        <v/>
      </c>
      <c r="AQ1234" s="5"/>
    </row>
    <row r="1235" spans="1:43">
      <c r="B1235" s="81"/>
      <c r="D1235" s="82"/>
      <c r="E1235" s="82"/>
      <c r="F1235" s="82"/>
      <c r="AD1235" s="83"/>
      <c r="AE1235" s="83"/>
      <c r="AF1235" s="83"/>
      <c r="AG1235" s="83"/>
      <c r="AH1235" s="83"/>
      <c r="AI1235" s="83"/>
      <c r="AJ1235" s="83"/>
      <c r="AK1235" s="83"/>
      <c r="AL1235" s="82"/>
      <c r="AM1235" s="82"/>
    </row>
    <row r="1236" spans="1:43">
      <c r="B1236" s="81"/>
      <c r="D1236" s="82"/>
      <c r="E1236" s="82"/>
      <c r="F1236" s="82"/>
      <c r="AD1236" s="83"/>
      <c r="AE1236" s="83"/>
      <c r="AF1236" s="83"/>
      <c r="AG1236" s="83"/>
      <c r="AH1236" s="83"/>
      <c r="AI1236" s="83"/>
      <c r="AJ1236" s="83"/>
      <c r="AK1236" s="83"/>
      <c r="AL1236" s="82"/>
      <c r="AM1236" s="82"/>
    </row>
    <row r="1237" spans="1:43">
      <c r="B1237" s="81"/>
      <c r="D1237" s="82"/>
      <c r="E1237" s="82"/>
      <c r="F1237" s="82"/>
      <c r="AD1237" s="83"/>
      <c r="AE1237" s="83"/>
      <c r="AF1237" s="83"/>
      <c r="AG1237" s="83"/>
      <c r="AH1237" s="83"/>
      <c r="AI1237" s="83"/>
      <c r="AJ1237" s="83"/>
      <c r="AK1237" s="83"/>
      <c r="AL1237" s="82"/>
      <c r="AM1237" s="82"/>
    </row>
    <row r="1238" spans="1:43">
      <c r="B1238" s="81"/>
      <c r="D1238" s="82"/>
      <c r="E1238" s="82"/>
      <c r="F1238" s="82"/>
      <c r="AD1238" s="83"/>
      <c r="AE1238" s="83"/>
      <c r="AF1238" s="83"/>
      <c r="AG1238" s="83"/>
      <c r="AH1238" s="83"/>
      <c r="AI1238" s="83"/>
      <c r="AJ1238" s="83"/>
      <c r="AK1238" s="83"/>
      <c r="AL1238" s="82"/>
      <c r="AM1238" s="82"/>
    </row>
    <row r="1239" spans="1:43">
      <c r="B1239" s="81"/>
      <c r="D1239" s="82"/>
      <c r="E1239" s="82"/>
      <c r="F1239" s="82"/>
      <c r="AD1239" s="83"/>
      <c r="AE1239" s="83"/>
      <c r="AF1239" s="83"/>
      <c r="AG1239" s="83"/>
      <c r="AH1239" s="83"/>
      <c r="AI1239" s="83"/>
      <c r="AJ1239" s="83"/>
      <c r="AK1239" s="83"/>
      <c r="AL1239" s="82"/>
      <c r="AM1239" s="82"/>
    </row>
    <row r="1240" spans="1:43">
      <c r="B1240" s="81"/>
      <c r="D1240" s="82"/>
      <c r="E1240" s="82"/>
      <c r="F1240" s="82"/>
      <c r="AD1240" s="83"/>
      <c r="AE1240" s="83"/>
      <c r="AF1240" s="83"/>
      <c r="AG1240" s="83"/>
      <c r="AH1240" s="83"/>
      <c r="AI1240" s="83"/>
      <c r="AJ1240" s="83"/>
      <c r="AK1240" s="83"/>
      <c r="AL1240" s="82"/>
      <c r="AM1240" s="82"/>
    </row>
    <row r="1241" spans="1:43">
      <c r="B1241" s="81"/>
      <c r="D1241" s="82"/>
      <c r="E1241" s="82"/>
      <c r="F1241" s="82"/>
      <c r="AD1241" s="83"/>
      <c r="AE1241" s="83"/>
      <c r="AF1241" s="83"/>
      <c r="AG1241" s="83"/>
      <c r="AH1241" s="83"/>
      <c r="AI1241" s="83"/>
      <c r="AJ1241" s="83"/>
      <c r="AK1241" s="83"/>
      <c r="AL1241" s="82"/>
      <c r="AM1241" s="82"/>
    </row>
    <row r="1242" spans="1:43">
      <c r="B1242" s="81"/>
      <c r="D1242" s="82"/>
      <c r="E1242" s="82"/>
      <c r="F1242" s="82"/>
      <c r="AD1242" s="83"/>
      <c r="AE1242" s="83"/>
      <c r="AF1242" s="83"/>
      <c r="AG1242" s="83"/>
      <c r="AH1242" s="83"/>
      <c r="AI1242" s="83"/>
      <c r="AJ1242" s="83"/>
      <c r="AK1242" s="83"/>
      <c r="AL1242" s="82"/>
      <c r="AM1242" s="82"/>
    </row>
  </sheetData>
  <autoFilter xmlns:etc="http://www.wps.cn/officeDocument/2017/etCustomData" ref="A3:AX1234" etc:filterBottomFollowUsedRange="0">
    <extLst/>
  </autoFilter>
  <mergeCells count="19">
    <mergeCell ref="G2:L2"/>
    <mergeCell ref="M2:Q2"/>
    <mergeCell ref="R2:U2"/>
    <mergeCell ref="V2:Y2"/>
    <mergeCell ref="AA2:AC2"/>
    <mergeCell ref="AD2:AG2"/>
    <mergeCell ref="AH2:AK2"/>
    <mergeCell ref="A1234:Q1234"/>
    <mergeCell ref="A2:A3"/>
    <mergeCell ref="B2:B3"/>
    <mergeCell ref="C2:C3"/>
    <mergeCell ref="D2:D3"/>
    <mergeCell ref="Z2:Z3"/>
    <mergeCell ref="AL2:AL3"/>
    <mergeCell ref="AM2:AM3"/>
    <mergeCell ref="AN2:AN3"/>
    <mergeCell ref="AO2:AO3"/>
    <mergeCell ref="AP2:AP3"/>
    <mergeCell ref="AQ2:AQ3"/>
  </mergeCells>
  <dataValidations count="4">
    <dataValidation allowBlank="1" showInputMessage="1" showErrorMessage="1" sqref="C1:F1 B1232:C1233 B4:C1231 B1234:C1242 B2:F3 B1243:F1048576"/>
    <dataValidation type="list" allowBlank="1" showInputMessage="1" showErrorMessage="1" sqref="D4:D1233 D1234:F1242">
      <formula1>"流失,可能流失,即将流失,-"</formula1>
    </dataValidation>
    <dataValidation type="list" allowBlank="1" showInputMessage="1" showErrorMessage="1" sqref="G2:G3 G1234:G1048576">
      <formula1>"互联网版,正式版,检查版"</formula1>
    </dataValidation>
    <dataValidation type="list" allowBlank="1" showInputMessage="1" showErrorMessage="1" sqref="H2:H3 H1234:H1048576">
      <formula1>"中医诊所,中西医诊所,口腔诊所"</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workbookViewId="0">
      <selection activeCell="L61" sqref="L61"/>
    </sheetView>
  </sheetViews>
  <sheetFormatPr defaultColWidth="8.72115384615385" defaultRowHeight="16.8"/>
  <cols>
    <col min="1" max="1" width="9.53846153846154" customWidth="1"/>
    <col min="2" max="2" width="11.8173076923077" customWidth="1"/>
    <col min="3" max="4" width="12.3653846153846" customWidth="1"/>
    <col min="5" max="5" width="17.125" customWidth="1"/>
    <col min="6" max="10" width="12.3653846153846" customWidth="1"/>
  </cols>
  <sheetData>
    <row r="1" spans="1:12">
      <c r="A1" s="1" t="s">
        <v>19</v>
      </c>
      <c r="B1" s="1" t="s">
        <v>20</v>
      </c>
      <c r="C1" s="2" t="s">
        <v>7</v>
      </c>
      <c r="D1" s="2"/>
      <c r="E1" s="2"/>
      <c r="F1" s="2"/>
      <c r="G1" s="2" t="s">
        <v>8</v>
      </c>
      <c r="H1" s="2"/>
      <c r="I1" s="2"/>
      <c r="J1" s="2"/>
      <c r="K1" s="1" t="s">
        <v>3240</v>
      </c>
    </row>
    <row r="2" spans="1:12">
      <c r="A2" s="3"/>
      <c r="B2" s="4"/>
      <c r="C2" s="5" t="s">
        <v>30</v>
      </c>
      <c r="D2" s="5" t="s">
        <v>31</v>
      </c>
      <c r="E2" s="5" t="s">
        <v>32</v>
      </c>
      <c r="F2" s="5" t="s">
        <v>33</v>
      </c>
      <c r="G2" s="5" t="s">
        <v>30</v>
      </c>
      <c r="H2" s="5" t="s">
        <v>31</v>
      </c>
      <c r="I2" s="5" t="s">
        <v>32</v>
      </c>
      <c r="J2" s="5" t="s">
        <v>33</v>
      </c>
      <c r="K2" s="4"/>
    </row>
    <row r="3" spans="1:12">
      <c r="A3" s="6" t="s">
        <v>38</v>
      </c>
      <c r="B3" s="5" t="s">
        <v>39</v>
      </c>
      <c r="C3" s="7">
        <v>9151.7520075047</v>
      </c>
      <c r="D3" s="7">
        <v>36483.7046153846</v>
      </c>
      <c r="E3" s="7">
        <v>109116.205196998</v>
      </c>
      <c r="F3" s="7">
        <v>95923.1799249531</v>
      </c>
      <c r="G3" s="7">
        <v>94.8011</v>
      </c>
      <c r="H3" s="7">
        <v>365.6304</v>
      </c>
      <c r="I3" s="7">
        <v>1130.9099</v>
      </c>
      <c r="J3" s="7">
        <v>1000.7824</v>
      </c>
      <c r="K3" s="7">
        <v>533</v>
      </c>
    </row>
    <row r="4" spans="1:12">
      <c r="A4" s="8"/>
      <c r="B4" s="5" t="s">
        <v>66</v>
      </c>
      <c r="C4" s="7">
        <v>6947.0094776119</v>
      </c>
      <c r="D4" s="7">
        <v>26954.2612686567</v>
      </c>
      <c r="E4" s="7">
        <v>77824.6885820896</v>
      </c>
      <c r="F4" s="7">
        <v>66787.0202985075</v>
      </c>
      <c r="G4" s="7">
        <v>44.2687</v>
      </c>
      <c r="H4" s="7">
        <v>175.9627</v>
      </c>
      <c r="I4" s="7">
        <v>516.291</v>
      </c>
      <c r="J4" s="7">
        <v>455.7612</v>
      </c>
      <c r="K4" s="7">
        <v>134</v>
      </c>
    </row>
    <row r="5" spans="1:12">
      <c r="A5" s="9"/>
      <c r="B5" s="5" t="s">
        <v>63</v>
      </c>
      <c r="C5" s="7">
        <v>9997.5440041494</v>
      </c>
      <c r="D5" s="7">
        <v>43430.8215145228</v>
      </c>
      <c r="E5" s="7">
        <v>110866.961244813</v>
      </c>
      <c r="F5" s="7">
        <v>99897.9963070539</v>
      </c>
      <c r="G5" s="7">
        <v>13.4564</v>
      </c>
      <c r="H5" s="7">
        <v>56.7863</v>
      </c>
      <c r="I5" s="7">
        <v>147.5415</v>
      </c>
      <c r="J5" s="7">
        <v>132.8071</v>
      </c>
      <c r="K5" s="7">
        <v>482</v>
      </c>
    </row>
    <row r="6" spans="1:12">
      <c r="A6" s="6" t="s">
        <v>60</v>
      </c>
      <c r="B6" s="5" t="s">
        <v>39</v>
      </c>
      <c r="C6" s="7">
        <v>2309.2425</v>
      </c>
      <c r="D6" s="7">
        <v>8157.65525</v>
      </c>
      <c r="E6" s="7">
        <v>22465.93525</v>
      </c>
      <c r="F6" s="7">
        <v>19826.14725</v>
      </c>
      <c r="G6" s="7">
        <v>21.4</v>
      </c>
      <c r="H6" s="7">
        <v>77.775</v>
      </c>
      <c r="I6" s="7">
        <v>219.95</v>
      </c>
      <c r="J6" s="7">
        <v>196.8</v>
      </c>
      <c r="K6" s="7">
        <v>40</v>
      </c>
    </row>
    <row r="7" spans="1:12">
      <c r="A7" s="8"/>
      <c r="B7" s="5" t="s">
        <v>66</v>
      </c>
      <c r="C7" s="7">
        <v>2839.6815</v>
      </c>
      <c r="D7" s="7">
        <v>13284</v>
      </c>
      <c r="E7" s="7">
        <v>37233.612</v>
      </c>
      <c r="F7" s="7">
        <v>33181.7835</v>
      </c>
      <c r="G7" s="7">
        <v>16.6</v>
      </c>
      <c r="H7" s="7">
        <v>77.45</v>
      </c>
      <c r="I7" s="7">
        <v>214.7</v>
      </c>
      <c r="J7" s="7">
        <v>187.45</v>
      </c>
      <c r="K7" s="7">
        <v>20</v>
      </c>
    </row>
    <row r="8" spans="1:12">
      <c r="A8" s="9"/>
      <c r="B8" s="5" t="s">
        <v>63</v>
      </c>
      <c r="C8" s="7">
        <v>1485.1982051282</v>
      </c>
      <c r="D8" s="7">
        <v>8204.5907692308</v>
      </c>
      <c r="E8" s="7">
        <v>19633.2112820513</v>
      </c>
      <c r="F8" s="7">
        <v>16863.5651282051</v>
      </c>
      <c r="G8" s="7">
        <v>2.4615</v>
      </c>
      <c r="H8" s="7">
        <v>11.9231</v>
      </c>
      <c r="I8" s="7">
        <v>30.7949</v>
      </c>
      <c r="J8" s="7">
        <v>27.1795</v>
      </c>
      <c r="K8" s="7">
        <v>39</v>
      </c>
    </row>
    <row r="9" spans="1:12">
      <c r="A9" s="6" t="s">
        <v>1389</v>
      </c>
      <c r="B9" s="5" t="s">
        <v>39</v>
      </c>
      <c r="C9" s="7">
        <v>2492.0342857143</v>
      </c>
      <c r="D9" s="7">
        <v>7672.7319047619</v>
      </c>
      <c r="E9" s="7">
        <v>16978.3276190476</v>
      </c>
      <c r="F9" s="7">
        <v>15583.1180952381</v>
      </c>
      <c r="G9" s="7">
        <v>16.5714</v>
      </c>
      <c r="H9" s="7">
        <v>55.0476</v>
      </c>
      <c r="I9" s="7">
        <v>122.7143</v>
      </c>
      <c r="J9" s="7">
        <v>110.619</v>
      </c>
      <c r="K9" s="7">
        <v>21</v>
      </c>
    </row>
    <row r="10" spans="1:12">
      <c r="A10" s="8"/>
      <c r="B10" s="5" t="s">
        <v>66</v>
      </c>
      <c r="C10" s="7">
        <v>4018.5727272727</v>
      </c>
      <c r="D10" s="7">
        <v>16145.92</v>
      </c>
      <c r="E10" s="7">
        <v>26589.0854545455</v>
      </c>
      <c r="F10" s="7">
        <v>25411.4745454545</v>
      </c>
      <c r="G10" s="7">
        <v>15.1818</v>
      </c>
      <c r="H10" s="7">
        <v>61.0909</v>
      </c>
      <c r="I10" s="7">
        <v>112.5455</v>
      </c>
      <c r="J10" s="7">
        <v>105.8182</v>
      </c>
      <c r="K10" s="7">
        <v>11</v>
      </c>
    </row>
    <row r="11" spans="1:12">
      <c r="A11" s="9"/>
      <c r="B11" s="5" t="s">
        <v>63</v>
      </c>
      <c r="C11" s="7"/>
      <c r="D11" s="7"/>
      <c r="E11" s="7"/>
      <c r="F11" s="7"/>
      <c r="G11" s="7"/>
      <c r="H11" s="7"/>
      <c r="I11" s="7"/>
      <c r="J11" s="7"/>
      <c r="K11" s="7"/>
    </row>
    <row r="15" spans="1:12">
      <c r="C15" s="10"/>
      <c r="D15" s="10"/>
      <c r="E15" s="10"/>
      <c r="F15" s="10"/>
      <c r="G15" s="10"/>
      <c r="H15" s="10"/>
      <c r="I15" s="10"/>
      <c r="J15" s="10"/>
      <c r="K15" s="10"/>
      <c r="L15" s="10"/>
    </row>
    <row r="16" spans="1:12">
      <c r="C16" s="10"/>
      <c r="D16" s="10"/>
      <c r="E16" s="10"/>
      <c r="F16" s="10"/>
      <c r="G16" s="10"/>
      <c r="H16" s="10"/>
      <c r="I16" s="10"/>
      <c r="J16" s="10"/>
      <c r="K16" s="10"/>
      <c r="L16" s="10"/>
    </row>
    <row r="17" spans="3:12">
      <c r="C17" s="10"/>
      <c r="D17" s="10"/>
      <c r="E17" s="10"/>
      <c r="F17" s="10"/>
      <c r="G17" s="10"/>
      <c r="H17" s="10"/>
      <c r="I17" s="10"/>
      <c r="J17" s="10"/>
      <c r="K17" s="10"/>
      <c r="L17" s="10"/>
    </row>
    <row r="18" spans="3:12">
      <c r="C18" s="10"/>
      <c r="D18" s="10"/>
      <c r="E18" s="10"/>
      <c r="F18" s="10"/>
      <c r="G18" s="10"/>
      <c r="H18" s="10"/>
      <c r="I18" s="10"/>
      <c r="J18" s="10"/>
      <c r="K18" s="10"/>
      <c r="L18" s="10"/>
    </row>
    <row r="19" spans="3:12">
      <c r="C19" s="10"/>
      <c r="D19" s="10"/>
      <c r="E19" s="10"/>
      <c r="F19" s="10"/>
      <c r="G19" s="10"/>
      <c r="H19" s="10"/>
      <c r="I19" s="10"/>
      <c r="J19" s="10"/>
      <c r="K19" s="10"/>
      <c r="L19" s="10"/>
    </row>
    <row r="20" spans="3:12">
      <c r="C20" s="10"/>
      <c r="D20" s="10"/>
      <c r="E20" s="10"/>
      <c r="F20" s="10"/>
      <c r="G20" s="10"/>
      <c r="H20" s="10"/>
      <c r="I20" s="10"/>
      <c r="J20" s="10"/>
      <c r="K20" s="10"/>
      <c r="L20" s="10"/>
    </row>
    <row r="21" spans="3:12">
      <c r="C21" s="10"/>
      <c r="D21" s="10"/>
      <c r="E21" s="10"/>
      <c r="F21" s="10"/>
      <c r="G21" s="10"/>
      <c r="H21" s="10"/>
      <c r="I21" s="10"/>
      <c r="J21" s="10"/>
      <c r="K21" s="10"/>
      <c r="L21" s="10"/>
    </row>
    <row r="22" spans="3:12">
      <c r="C22" s="10"/>
      <c r="D22" s="10"/>
      <c r="E22" s="10"/>
      <c r="F22" s="10"/>
      <c r="G22" s="10"/>
      <c r="H22" s="10"/>
      <c r="I22" s="10"/>
      <c r="J22" s="10"/>
      <c r="K22" s="10"/>
      <c r="L22" s="10"/>
    </row>
    <row r="23" spans="3:12">
      <c r="C23" s="10"/>
      <c r="D23" s="10"/>
      <c r="E23" s="10"/>
      <c r="F23" s="10"/>
      <c r="G23" s="10"/>
      <c r="H23" s="10"/>
      <c r="I23" s="10"/>
      <c r="J23" s="10"/>
      <c r="K23" s="10"/>
      <c r="L23" s="10"/>
    </row>
  </sheetData>
  <mergeCells count="8">
    <mergeCell ref="C1:F1"/>
    <mergeCell ref="G1:J1"/>
    <mergeCell ref="A1:A2"/>
    <mergeCell ref="A3:A5"/>
    <mergeCell ref="A6:A8"/>
    <mergeCell ref="A9:A11"/>
    <mergeCell ref="B1:B2"/>
    <mergeCell ref="K1:K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一览表</vt:lpstr>
      <vt:lpstr>同类汇总数据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intasect</dc:creator>
  <cp:lastModifiedBy>翔</cp:lastModifiedBy>
  <dcterms:created xsi:type="dcterms:W3CDTF">2024-06-25T10:43:00Z</dcterms:created>
  <dcterms:modified xsi:type="dcterms:W3CDTF">2026-03-23T11:17:50Z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62E8C5A3C25B41AFA617219F5329CBD7_13</vt:lpwstr>
  </property>
  <property fmtid="{D5CDD505-2E9C-101B-9397-08002B2CF9AE}" pid="3" name="KSOProductBuildVer">
    <vt:lpwstr>2052-12.1.24031.24031</vt:lpwstr>
  </property>
  <property fmtid="{D5CDD505-2E9C-101B-9397-08002B2CF9AE}" pid="4" name="CalculationRule">
    <vt:i4>0</vt:i4>
  </property>
</Properties>
</file>